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D:\SMU\Year2Sem2\CAT\Project\"/>
    </mc:Choice>
  </mc:AlternateContent>
  <xr:revisionPtr revIDLastSave="0" documentId="13_ncr:1_{442E5DBC-F97D-42E4-AC8E-BE553D3F24D8}" xr6:coauthVersionLast="31" xr6:coauthVersionMax="31" xr10:uidLastSave="{00000000-0000-0000-0000-000000000000}"/>
  <bookViews>
    <workbookView xWindow="0" yWindow="0" windowWidth="21900" windowHeight="5160" activeTab="2" xr2:uid="{61E64814-7CE5-4069-A1D4-7062E6F2181F}"/>
  </bookViews>
  <sheets>
    <sheet name="Main" sheetId="20" r:id="rId1"/>
    <sheet name="Dashboard" sheetId="15" r:id="rId2"/>
    <sheet name="Transaction Log" sheetId="16" r:id="rId3"/>
    <sheet name="Air Index" sheetId="17" r:id="rId4"/>
    <sheet name="Benchmark Data" sheetId="18" r:id="rId5"/>
    <sheet name="Data inputs" sheetId="12" r:id="rId6"/>
    <sheet name="Regression Testing" sheetId="13" r:id="rId7"/>
    <sheet name="Average Sim" sheetId="14" r:id="rId8"/>
    <sheet name="Scheduler" sheetId="1" r:id="rId9"/>
    <sheet name="Mastersheet" sheetId="3" r:id="rId10"/>
    <sheet name="Schedule" sheetId="9" r:id="rId11"/>
    <sheet name="Service Invoice" sheetId="11" r:id="rId12"/>
    <sheet name="Reference sheet" sheetId="8" r:id="rId13"/>
  </sheets>
  <definedNames>
    <definedName name="_xlnm._FilterDatabase" localSheetId="9" hidden="1">Mastersheet!$A$3:$S$263</definedName>
    <definedName name="ColumnTitle1">Invoice[[#Headers],[Quantity]]</definedName>
    <definedName name="ColumnTitleRegion1..E13.1">'Service Invoice'!$B$12</definedName>
    <definedName name="Company_Name">'Service Invoice'!$B$2</definedName>
    <definedName name="CritRate" comment="For Crit Rate">OFFSET('Regression Testing'!$P$4,0,0,COUNTA('Regression Testing'!$P$4:$P$1048576),1)</definedName>
    <definedName name="MassFlowList">OFFSET('Average Sim'!$I$4,0,0,COUNTA('Average Sim'!$I$4:$I$1048576),1)</definedName>
    <definedName name="_xlnm.Print_Titles" localSheetId="11">'Service Invoice'!$15:$15</definedName>
    <definedName name="rangeX" comment="for the range of mass flow">OFFSET('Regression Testing'!$N$4,0,0,COUNTA('Regression Testing'!$N$4:$N$1048576),1)</definedName>
    <definedName name="rangeY" comment="For the mass flow">OFFSET('Regression Testing'!$O$4,0,0,COUNTA('Regression Testing'!$O$4:$O$1048576),1)</definedName>
    <definedName name="RowTitleRegion1..E5">'Service Invoice'!$D$3</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64" i="3" l="1"/>
  <c r="H264" i="3"/>
  <c r="H22" i="14"/>
  <c r="N21" i="13"/>
  <c r="M21" i="12"/>
  <c r="H21" i="14"/>
  <c r="N20" i="13"/>
  <c r="M20" i="12"/>
  <c r="H20" i="14"/>
  <c r="N19" i="13"/>
  <c r="M19" i="12"/>
  <c r="H19" i="14"/>
  <c r="N18" i="13"/>
  <c r="M18" i="12"/>
  <c r="H18" i="14"/>
  <c r="N17" i="13"/>
  <c r="M17" i="12"/>
  <c r="H17" i="14"/>
  <c r="N16" i="13"/>
  <c r="M16" i="12"/>
  <c r="H16" i="14"/>
  <c r="N15" i="13"/>
  <c r="M15" i="12"/>
  <c r="H15" i="14"/>
  <c r="N14" i="13"/>
  <c r="M14" i="12"/>
  <c r="H14" i="14"/>
  <c r="N13" i="13"/>
  <c r="M13" i="12"/>
  <c r="H13" i="14"/>
  <c r="N12" i="13"/>
  <c r="M12" i="12"/>
  <c r="H12" i="14"/>
  <c r="N11" i="13"/>
  <c r="M11" i="12"/>
  <c r="H11" i="14"/>
  <c r="N10" i="13"/>
  <c r="M10" i="12"/>
  <c r="H10" i="14"/>
  <c r="N9" i="13"/>
  <c r="M9" i="12"/>
  <c r="H9" i="14"/>
  <c r="N8" i="13"/>
  <c r="M8" i="12"/>
  <c r="H8" i="14"/>
  <c r="N7" i="13"/>
  <c r="M7" i="12"/>
  <c r="H7" i="14"/>
  <c r="N6" i="13"/>
  <c r="M6" i="12"/>
  <c r="H6" i="14"/>
  <c r="M5" i="12"/>
  <c r="Z1" i="12"/>
  <c r="H9" i="13" l="1"/>
  <c r="J6" i="12"/>
  <c r="R1" i="12"/>
  <c r="Q109" i="16" l="1"/>
  <c r="Q108" i="16"/>
  <c r="Q107" i="16"/>
  <c r="Q106" i="16"/>
  <c r="Q105" i="16"/>
  <c r="Q104" i="16"/>
  <c r="Q103" i="16"/>
  <c r="Q102" i="16"/>
  <c r="Q101" i="16"/>
  <c r="Q100" i="16"/>
  <c r="Q99" i="16"/>
  <c r="Q98" i="16"/>
  <c r="Q97" i="16"/>
  <c r="Q96" i="16"/>
  <c r="Q95" i="16"/>
  <c r="Q94" i="16"/>
  <c r="Q93" i="16"/>
  <c r="Q92" i="16"/>
  <c r="Q91" i="16"/>
  <c r="Q90" i="16"/>
  <c r="Q89" i="16"/>
  <c r="Q88" i="16"/>
  <c r="Q87" i="16"/>
  <c r="Q86" i="16"/>
  <c r="Q85" i="16"/>
  <c r="Q84" i="16"/>
  <c r="Q83" i="16"/>
  <c r="Q82" i="16"/>
  <c r="Q81" i="16"/>
  <c r="Q80" i="16"/>
  <c r="Q79" i="16"/>
  <c r="Q78" i="16"/>
  <c r="Q77" i="16"/>
  <c r="Q76" i="16"/>
  <c r="Q75" i="16"/>
  <c r="Q74" i="16"/>
  <c r="Q73" i="16"/>
  <c r="Q72" i="16"/>
  <c r="Q71" i="16"/>
  <c r="Q70" i="16"/>
  <c r="Q69" i="16"/>
  <c r="Q68" i="16"/>
  <c r="Q67" i="16"/>
  <c r="Q66" i="16"/>
  <c r="Q65" i="16"/>
  <c r="Q64" i="16"/>
  <c r="Q63" i="16"/>
  <c r="Q62" i="16"/>
  <c r="Q61" i="16"/>
  <c r="Q60" i="16"/>
  <c r="Q59" i="16"/>
  <c r="Q58" i="16"/>
  <c r="Q57" i="16"/>
  <c r="Q56" i="16"/>
  <c r="Q55" i="16"/>
  <c r="Q54" i="16"/>
  <c r="Q53" i="16"/>
  <c r="Q52" i="16"/>
  <c r="Q51" i="16"/>
  <c r="Q50" i="16"/>
  <c r="Q49" i="16"/>
  <c r="Q48" i="16"/>
  <c r="Q47" i="16"/>
  <c r="Q46" i="16"/>
  <c r="Q45" i="16"/>
  <c r="Q44" i="16"/>
  <c r="Q43" i="16"/>
  <c r="Q42" i="16"/>
  <c r="Q41" i="16"/>
  <c r="Q40" i="16"/>
  <c r="Q39" i="16"/>
  <c r="Q38" i="16"/>
  <c r="Q37" i="16"/>
  <c r="Q36" i="16"/>
  <c r="Q35" i="16"/>
  <c r="Q34" i="16"/>
  <c r="Q33" i="16"/>
  <c r="Q32" i="16"/>
  <c r="Q31" i="16"/>
  <c r="Q30" i="16"/>
  <c r="Q29" i="16"/>
  <c r="Q28" i="16"/>
  <c r="Q27" i="16"/>
  <c r="Q26" i="16"/>
  <c r="Q25" i="16"/>
  <c r="Q24" i="16"/>
  <c r="Q23" i="16"/>
  <c r="Q22" i="16"/>
  <c r="Q21" i="16"/>
  <c r="Q20" i="16"/>
  <c r="Q19" i="16"/>
  <c r="Q18" i="16"/>
  <c r="Q17" i="16"/>
  <c r="Q16" i="16"/>
  <c r="Q15" i="16"/>
  <c r="Q14" i="16"/>
  <c r="Q13" i="16"/>
  <c r="Q12" i="16"/>
  <c r="Q11" i="16"/>
  <c r="Q10" i="16"/>
  <c r="Q9" i="16"/>
  <c r="L4" i="16"/>
  <c r="K4" i="16" a="1"/>
  <c r="K4" i="16" s="1"/>
  <c r="J4" i="16"/>
  <c r="K5" i="3" l="1"/>
  <c r="H5" i="3"/>
  <c r="D10" i="1" a="1"/>
  <c r="D10" i="1" s="1"/>
  <c r="D11" i="1" a="1"/>
  <c r="D11" i="1" s="1"/>
  <c r="D12" i="1" a="1"/>
  <c r="D12" i="1" s="1"/>
  <c r="D13" i="1" a="1"/>
  <c r="D13" i="1" s="1"/>
  <c r="D14" i="1" a="1"/>
  <c r="D14" i="1" s="1"/>
  <c r="D15" i="1" a="1"/>
  <c r="D15" i="1" s="1"/>
  <c r="D16" i="1" a="1"/>
  <c r="D16" i="1" s="1"/>
  <c r="D17" i="1" a="1"/>
  <c r="D17" i="1" s="1"/>
  <c r="D18" i="1" a="1"/>
  <c r="D18" i="1" s="1"/>
  <c r="D19" i="1" a="1"/>
  <c r="D19" i="1" s="1"/>
  <c r="D20" i="1" a="1"/>
  <c r="D20" i="1" s="1"/>
  <c r="D9" i="1" a="1"/>
  <c r="D9" i="1" s="1"/>
  <c r="E10" i="1" a="1"/>
  <c r="E10" i="1" s="1"/>
  <c r="E11" i="1" a="1"/>
  <c r="E11" i="1" s="1"/>
  <c r="E12" i="1" a="1"/>
  <c r="E12" i="1" s="1"/>
  <c r="E13" i="1" a="1"/>
  <c r="E13" i="1" s="1"/>
  <c r="E14" i="1" a="1"/>
  <c r="E14" i="1" s="1"/>
  <c r="E15" i="1" a="1"/>
  <c r="E15" i="1" s="1"/>
  <c r="E16" i="1" a="1"/>
  <c r="E16" i="1" s="1"/>
  <c r="E17" i="1" a="1"/>
  <c r="E17" i="1" s="1"/>
  <c r="E18" i="1" a="1"/>
  <c r="E18" i="1" s="1"/>
  <c r="E19" i="1" a="1"/>
  <c r="E19" i="1" s="1"/>
  <c r="E20" i="1" a="1"/>
  <c r="E20" i="1" s="1"/>
  <c r="E9" i="1" a="1"/>
  <c r="E9" i="1" s="1"/>
  <c r="C10" i="1" a="1"/>
  <c r="C10" i="1" s="1"/>
  <c r="C11" i="1" a="1"/>
  <c r="C11" i="1" s="1"/>
  <c r="C12" i="1" a="1"/>
  <c r="C12" i="1" s="1"/>
  <c r="C13" i="1" a="1"/>
  <c r="C13" i="1" s="1"/>
  <c r="C14" i="1" a="1"/>
  <c r="C14" i="1" s="1"/>
  <c r="C15" i="1" a="1"/>
  <c r="C15" i="1" s="1"/>
  <c r="C16" i="1" a="1"/>
  <c r="C16" i="1" s="1"/>
  <c r="C17" i="1" a="1"/>
  <c r="C17" i="1" s="1"/>
  <c r="C18" i="1" a="1"/>
  <c r="C18" i="1" s="1"/>
  <c r="C19" i="1" a="1"/>
  <c r="C19" i="1" s="1"/>
  <c r="C20" i="1" a="1"/>
  <c r="C20" i="1" s="1"/>
  <c r="C9" i="1" a="1"/>
  <c r="C9" i="1" s="1"/>
  <c r="B10" i="1" a="1"/>
  <c r="B10" i="1" s="1"/>
  <c r="B11" i="1" a="1"/>
  <c r="B11" i="1" s="1"/>
  <c r="B12" i="1" a="1"/>
  <c r="B12" i="1" s="1"/>
  <c r="B13" i="1" a="1"/>
  <c r="B13" i="1" s="1"/>
  <c r="B14" i="1" a="1"/>
  <c r="B14" i="1" s="1"/>
  <c r="B15" i="1" a="1"/>
  <c r="B15" i="1" s="1"/>
  <c r="B16" i="1" a="1"/>
  <c r="B16" i="1" s="1"/>
  <c r="B17" i="1" a="1"/>
  <c r="B17" i="1" s="1"/>
  <c r="B18" i="1" a="1"/>
  <c r="B18" i="1" s="1"/>
  <c r="B19" i="1" a="1"/>
  <c r="B19" i="1" s="1"/>
  <c r="B20" i="1" a="1"/>
  <c r="B20" i="1" s="1"/>
  <c r="B9" i="1" a="1"/>
  <c r="B9" i="1" s="1"/>
  <c r="K36" i="13" l="1"/>
  <c r="H37" i="13"/>
  <c r="H36" i="13"/>
  <c r="H8" i="13"/>
  <c r="K8" i="13"/>
  <c r="K9" i="13"/>
  <c r="I2" i="18" l="1"/>
  <c r="I3" i="18" s="1"/>
  <c r="L2" i="18"/>
  <c r="L3" i="18"/>
  <c r="I4" i="18"/>
  <c r="L9" i="18"/>
  <c r="I13" i="18" s="1"/>
  <c r="L10" i="18"/>
  <c r="L15" i="18"/>
  <c r="L16" i="18"/>
  <c r="K2" i="17"/>
  <c r="C11" i="17" s="1"/>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C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C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C278" i="17"/>
  <c r="B279" i="17"/>
  <c r="B280" i="17"/>
  <c r="B281" i="17"/>
  <c r="B282" i="17"/>
  <c r="B283" i="17"/>
  <c r="B284" i="17"/>
  <c r="B285" i="17"/>
  <c r="B286" i="17"/>
  <c r="B287" i="17"/>
  <c r="B288" i="17"/>
  <c r="B289" i="17"/>
  <c r="B290" i="17"/>
  <c r="B291" i="17"/>
  <c r="C291" i="17"/>
  <c r="B292" i="17"/>
  <c r="B293" i="17"/>
  <c r="B294" i="17"/>
  <c r="B295" i="17"/>
  <c r="B296" i="17"/>
  <c r="B297" i="17"/>
  <c r="B298" i="17"/>
  <c r="B299" i="17"/>
  <c r="C299" i="17"/>
  <c r="B300" i="17"/>
  <c r="B301" i="17"/>
  <c r="B302" i="17"/>
  <c r="B303" i="17"/>
  <c r="B304" i="17"/>
  <c r="B305" i="17"/>
  <c r="B306" i="17"/>
  <c r="B307" i="17"/>
  <c r="B308" i="17"/>
  <c r="B309" i="17"/>
  <c r="B310" i="17"/>
  <c r="B311" i="17"/>
  <c r="C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C357" i="17"/>
  <c r="B358" i="17"/>
  <c r="B359" i="17"/>
  <c r="B360" i="17"/>
  <c r="B361" i="17"/>
  <c r="C361" i="17"/>
  <c r="B362" i="17"/>
  <c r="B363" i="17"/>
  <c r="B364" i="17"/>
  <c r="B365" i="17"/>
  <c r="B366" i="17"/>
  <c r="B367" i="17"/>
  <c r="B368" i="17"/>
  <c r="B369" i="17"/>
  <c r="B370" i="17"/>
  <c r="B371" i="17"/>
  <c r="B372" i="17"/>
  <c r="B373" i="17"/>
  <c r="B374" i="17"/>
  <c r="B375" i="17"/>
  <c r="B376" i="17"/>
  <c r="B377" i="17"/>
  <c r="B378" i="17"/>
  <c r="B379" i="17"/>
  <c r="B380" i="17"/>
  <c r="C380" i="17"/>
  <c r="B381" i="17"/>
  <c r="B382" i="17"/>
  <c r="B383" i="17"/>
  <c r="B384" i="17"/>
  <c r="B385" i="17"/>
  <c r="B386" i="17"/>
  <c r="B387" i="17"/>
  <c r="B388" i="17"/>
  <c r="C388" i="17"/>
  <c r="B389" i="17"/>
  <c r="B390" i="17"/>
  <c r="B391" i="17"/>
  <c r="B392" i="17"/>
  <c r="B393" i="17"/>
  <c r="B394" i="17"/>
  <c r="B395" i="17"/>
  <c r="B396" i="17"/>
  <c r="B397" i="17"/>
  <c r="B398" i="17"/>
  <c r="C398" i="17"/>
  <c r="B399" i="17"/>
  <c r="B400" i="17"/>
  <c r="B401" i="17"/>
  <c r="B402" i="17"/>
  <c r="C402" i="17"/>
  <c r="B403" i="17"/>
  <c r="B404" i="17"/>
  <c r="C404" i="17"/>
  <c r="B405" i="17"/>
  <c r="B406" i="17"/>
  <c r="C406" i="17"/>
  <c r="B407" i="17"/>
  <c r="B408" i="17"/>
  <c r="B409" i="17"/>
  <c r="B410" i="17"/>
  <c r="B411" i="17"/>
  <c r="B412" i="17"/>
  <c r="C412" i="17"/>
  <c r="B413" i="17"/>
  <c r="B414" i="17"/>
  <c r="B415" i="17"/>
  <c r="B416" i="17"/>
  <c r="C416" i="17"/>
  <c r="B417" i="17"/>
  <c r="B418" i="17"/>
  <c r="B419" i="17"/>
  <c r="B420" i="17"/>
  <c r="C420" i="17"/>
  <c r="B421" i="17"/>
  <c r="B422" i="17"/>
  <c r="B423" i="17"/>
  <c r="B424" i="17"/>
  <c r="B425" i="17"/>
  <c r="C425" i="17"/>
  <c r="B426" i="17"/>
  <c r="B427" i="17"/>
  <c r="B428" i="17"/>
  <c r="B429" i="17"/>
  <c r="C429" i="17"/>
  <c r="B430" i="17"/>
  <c r="C430" i="17"/>
  <c r="B431" i="17"/>
  <c r="B432" i="17"/>
  <c r="B433" i="17"/>
  <c r="B434" i="17"/>
  <c r="C434" i="17"/>
  <c r="B435" i="17"/>
  <c r="B436" i="17"/>
  <c r="C436" i="17"/>
  <c r="B437" i="17"/>
  <c r="B438" i="17"/>
  <c r="C438" i="17"/>
  <c r="B439" i="17"/>
  <c r="B440" i="17"/>
  <c r="B441" i="17"/>
  <c r="B442" i="17"/>
  <c r="B443" i="17"/>
  <c r="B444" i="17"/>
  <c r="B445" i="17"/>
  <c r="C445" i="17"/>
  <c r="B446" i="17"/>
  <c r="B447" i="17"/>
  <c r="B448" i="17"/>
  <c r="C448" i="17"/>
  <c r="B449" i="17"/>
  <c r="B450" i="17"/>
  <c r="B451" i="17"/>
  <c r="B452" i="17"/>
  <c r="C452" i="17"/>
  <c r="B453" i="17"/>
  <c r="C453" i="17"/>
  <c r="B454" i="17"/>
  <c r="C454" i="17"/>
  <c r="B455" i="17"/>
  <c r="B456" i="17"/>
  <c r="B457" i="17"/>
  <c r="C457" i="17"/>
  <c r="B458" i="17"/>
  <c r="B459" i="17"/>
  <c r="B460" i="17"/>
  <c r="B461" i="17"/>
  <c r="B462" i="17"/>
  <c r="C462" i="17"/>
  <c r="B463" i="17"/>
  <c r="B464" i="17"/>
  <c r="B465" i="17"/>
  <c r="B466" i="17"/>
  <c r="C466" i="17"/>
  <c r="B467" i="17"/>
  <c r="B468" i="17"/>
  <c r="C468" i="17"/>
  <c r="B469" i="17"/>
  <c r="B470" i="17"/>
  <c r="C470" i="17"/>
  <c r="B471" i="17"/>
  <c r="B472" i="17"/>
  <c r="B473" i="17"/>
  <c r="B474" i="17"/>
  <c r="B475" i="17"/>
  <c r="B476" i="17"/>
  <c r="C476" i="17"/>
  <c r="B477" i="17"/>
  <c r="C477" i="17"/>
  <c r="B478" i="17"/>
  <c r="B479" i="17"/>
  <c r="B480" i="17"/>
  <c r="C480" i="17"/>
  <c r="B481" i="17"/>
  <c r="B482" i="17"/>
  <c r="B483" i="17"/>
  <c r="B484" i="17"/>
  <c r="C484" i="17"/>
  <c r="B485" i="17"/>
  <c r="C485" i="17"/>
  <c r="B486" i="17"/>
  <c r="C486" i="17"/>
  <c r="B487" i="17"/>
  <c r="B488" i="17"/>
  <c r="B489" i="17"/>
  <c r="C489" i="17"/>
  <c r="B490" i="17"/>
  <c r="B491" i="17"/>
  <c r="B492" i="17"/>
  <c r="B493" i="17"/>
  <c r="C493" i="17"/>
  <c r="B494" i="17"/>
  <c r="C494" i="17"/>
  <c r="B495" i="17"/>
  <c r="B496" i="17"/>
  <c r="B497" i="17"/>
  <c r="B498" i="17"/>
  <c r="C498" i="17"/>
  <c r="B499" i="17"/>
  <c r="B500" i="17"/>
  <c r="C500" i="17"/>
  <c r="B501" i="17"/>
  <c r="B502" i="17"/>
  <c r="C502" i="17"/>
  <c r="B503" i="17"/>
  <c r="B504" i="17"/>
  <c r="B505" i="17"/>
  <c r="B506" i="17"/>
  <c r="B507" i="17"/>
  <c r="B508" i="17"/>
  <c r="C508" i="17"/>
  <c r="B509" i="17"/>
  <c r="C509" i="17"/>
  <c r="B510" i="17"/>
  <c r="B511" i="17"/>
  <c r="B512" i="17"/>
  <c r="C512" i="17"/>
  <c r="B513" i="17"/>
  <c r="B514" i="17"/>
  <c r="B515" i="17"/>
  <c r="B516" i="17"/>
  <c r="C516" i="17"/>
  <c r="B517" i="17"/>
  <c r="C517" i="17"/>
  <c r="B518" i="17"/>
  <c r="C518" i="17"/>
  <c r="B519" i="17"/>
  <c r="B520" i="17"/>
  <c r="B521" i="17"/>
  <c r="C521" i="17"/>
  <c r="B522" i="17"/>
  <c r="B523" i="17"/>
  <c r="B524" i="17"/>
  <c r="B525" i="17"/>
  <c r="C525" i="17"/>
  <c r="B526" i="17"/>
  <c r="C526" i="17"/>
  <c r="B527" i="17"/>
  <c r="B528" i="17"/>
  <c r="B529" i="17"/>
  <c r="B530" i="17"/>
  <c r="C530" i="17"/>
  <c r="B531" i="17"/>
  <c r="B532" i="17"/>
  <c r="C532" i="17"/>
  <c r="B533" i="17"/>
  <c r="B534" i="17"/>
  <c r="C534" i="17"/>
  <c r="B535" i="17"/>
  <c r="B536" i="17"/>
  <c r="B537" i="17"/>
  <c r="B538" i="17"/>
  <c r="B539" i="17"/>
  <c r="B540" i="17"/>
  <c r="C540" i="17"/>
  <c r="B541" i="17"/>
  <c r="C541" i="17"/>
  <c r="B542" i="17"/>
  <c r="B543" i="17"/>
  <c r="B544" i="17"/>
  <c r="C544" i="17"/>
  <c r="B545" i="17"/>
  <c r="B546" i="17"/>
  <c r="B547" i="17"/>
  <c r="B548" i="17"/>
  <c r="C548" i="17"/>
  <c r="B549" i="17"/>
  <c r="C549" i="17"/>
  <c r="B550" i="17"/>
  <c r="C550" i="17"/>
  <c r="B551" i="17"/>
  <c r="B552" i="17"/>
  <c r="C552" i="17"/>
  <c r="B553" i="17"/>
  <c r="C553" i="17"/>
  <c r="B554" i="17"/>
  <c r="C554" i="17"/>
  <c r="B555" i="17"/>
  <c r="B556" i="17"/>
  <c r="C556" i="17"/>
  <c r="B557" i="17"/>
  <c r="C557" i="17"/>
  <c r="B558" i="17"/>
  <c r="C558" i="17"/>
  <c r="B559" i="17"/>
  <c r="B560" i="17"/>
  <c r="C560" i="17"/>
  <c r="B561" i="17"/>
  <c r="C561" i="17"/>
  <c r="B562" i="17"/>
  <c r="C562" i="17"/>
  <c r="B563" i="17"/>
  <c r="B564" i="17"/>
  <c r="C564" i="17"/>
  <c r="B565" i="17"/>
  <c r="C565" i="17"/>
  <c r="B566" i="17"/>
  <c r="C566" i="17"/>
  <c r="B567" i="17"/>
  <c r="B568" i="17"/>
  <c r="C568" i="17"/>
  <c r="B569" i="17"/>
  <c r="C569" i="17"/>
  <c r="B570" i="17"/>
  <c r="C570" i="17"/>
  <c r="B571" i="17"/>
  <c r="B572" i="17"/>
  <c r="C572" i="17"/>
  <c r="B573" i="17"/>
  <c r="C573" i="17"/>
  <c r="B574" i="17"/>
  <c r="C574" i="17"/>
  <c r="B575" i="17"/>
  <c r="B576" i="17"/>
  <c r="C576" i="17"/>
  <c r="B577" i="17"/>
  <c r="C577" i="17"/>
  <c r="B578" i="17"/>
  <c r="C578" i="17"/>
  <c r="B579" i="17"/>
  <c r="B580" i="17"/>
  <c r="C580" i="17"/>
  <c r="B581" i="17"/>
  <c r="C581" i="17"/>
  <c r="B582" i="17"/>
  <c r="C582" i="17"/>
  <c r="B583" i="17"/>
  <c r="B584" i="17"/>
  <c r="C584" i="17"/>
  <c r="B585" i="17"/>
  <c r="C585" i="17"/>
  <c r="B586" i="17"/>
  <c r="C586" i="17"/>
  <c r="B587" i="17"/>
  <c r="B588" i="17"/>
  <c r="C588" i="17"/>
  <c r="B589" i="17"/>
  <c r="C589" i="17"/>
  <c r="B590" i="17"/>
  <c r="C590" i="17"/>
  <c r="B591" i="17"/>
  <c r="B592" i="17"/>
  <c r="C592" i="17"/>
  <c r="B593" i="17"/>
  <c r="C593" i="17"/>
  <c r="B594" i="17"/>
  <c r="C594" i="17"/>
  <c r="B595" i="17"/>
  <c r="B596" i="17"/>
  <c r="C596" i="17"/>
  <c r="B597" i="17"/>
  <c r="C597" i="17"/>
  <c r="B598" i="17"/>
  <c r="C598" i="17"/>
  <c r="B599" i="17"/>
  <c r="B600" i="17"/>
  <c r="C600" i="17"/>
  <c r="B601" i="17"/>
  <c r="C601" i="17"/>
  <c r="B602" i="17"/>
  <c r="C602" i="17"/>
  <c r="B603" i="17"/>
  <c r="B604" i="17"/>
  <c r="C604" i="17"/>
  <c r="B605" i="17"/>
  <c r="C605" i="17"/>
  <c r="B606" i="17"/>
  <c r="C606" i="17"/>
  <c r="B607" i="17"/>
  <c r="B608" i="17"/>
  <c r="C608" i="17"/>
  <c r="B609" i="17"/>
  <c r="C609" i="17"/>
  <c r="B610" i="17"/>
  <c r="C610" i="17"/>
  <c r="B611" i="17"/>
  <c r="B612" i="17"/>
  <c r="C612" i="17"/>
  <c r="B613" i="17"/>
  <c r="C613" i="17"/>
  <c r="B614" i="17"/>
  <c r="C614" i="17"/>
  <c r="B615" i="17"/>
  <c r="B616" i="17"/>
  <c r="C616" i="17"/>
  <c r="B617" i="17"/>
  <c r="C617" i="17"/>
  <c r="B618" i="17"/>
  <c r="C618" i="17"/>
  <c r="B619" i="17"/>
  <c r="B620" i="17"/>
  <c r="C620" i="17"/>
  <c r="B621" i="17"/>
  <c r="C621" i="17"/>
  <c r="B622" i="17"/>
  <c r="C622" i="17"/>
  <c r="B623" i="17"/>
  <c r="B624" i="17"/>
  <c r="C624" i="17"/>
  <c r="B625" i="17"/>
  <c r="C625" i="17"/>
  <c r="B626" i="17"/>
  <c r="C626" i="17"/>
  <c r="B627" i="17"/>
  <c r="B628" i="17"/>
  <c r="C628" i="17"/>
  <c r="B629" i="17"/>
  <c r="C629" i="17"/>
  <c r="B630" i="17"/>
  <c r="C630" i="17"/>
  <c r="B631" i="17"/>
  <c r="B632" i="17"/>
  <c r="C632" i="17"/>
  <c r="B633" i="17"/>
  <c r="C633" i="17"/>
  <c r="B634" i="17"/>
  <c r="C634" i="17"/>
  <c r="B635" i="17"/>
  <c r="C635" i="17"/>
  <c r="B636" i="17"/>
  <c r="C636" i="17"/>
  <c r="B637" i="17"/>
  <c r="C637" i="17"/>
  <c r="B638" i="17"/>
  <c r="C638" i="17"/>
  <c r="B639" i="17"/>
  <c r="C639" i="17"/>
  <c r="B640" i="17"/>
  <c r="C640" i="17"/>
  <c r="B641" i="17"/>
  <c r="C641" i="17"/>
  <c r="B642" i="17"/>
  <c r="C642" i="17"/>
  <c r="B643" i="17"/>
  <c r="C643" i="17"/>
  <c r="B644" i="17"/>
  <c r="C644" i="17"/>
  <c r="B645" i="17"/>
  <c r="C645" i="17"/>
  <c r="B646" i="17"/>
  <c r="C646" i="17"/>
  <c r="B647" i="17"/>
  <c r="C647" i="17"/>
  <c r="B648" i="17"/>
  <c r="C648" i="17"/>
  <c r="B649" i="17"/>
  <c r="C649" i="17"/>
  <c r="B650" i="17"/>
  <c r="C650" i="17"/>
  <c r="B651" i="17"/>
  <c r="C651" i="17"/>
  <c r="B652" i="17"/>
  <c r="C652" i="17"/>
  <c r="B653" i="17"/>
  <c r="C653" i="17"/>
  <c r="B654" i="17"/>
  <c r="C654" i="17"/>
  <c r="B655" i="17"/>
  <c r="C655" i="17"/>
  <c r="B656" i="17"/>
  <c r="C656" i="17"/>
  <c r="B657" i="17"/>
  <c r="C657" i="17"/>
  <c r="B658" i="17"/>
  <c r="C658" i="17"/>
  <c r="B659" i="17"/>
  <c r="C659" i="17"/>
  <c r="B660" i="17"/>
  <c r="C660" i="17"/>
  <c r="B661" i="17"/>
  <c r="C661" i="17"/>
  <c r="B662" i="17"/>
  <c r="C662" i="17"/>
  <c r="B663" i="17"/>
  <c r="C663" i="17"/>
  <c r="B664" i="17"/>
  <c r="C664" i="17"/>
  <c r="B665" i="17"/>
  <c r="C665" i="17"/>
  <c r="B666" i="17"/>
  <c r="C666" i="17"/>
  <c r="B667" i="17"/>
  <c r="C667" i="17"/>
  <c r="B668" i="17"/>
  <c r="C668" i="17"/>
  <c r="B669" i="17"/>
  <c r="C669" i="17"/>
  <c r="B670" i="17"/>
  <c r="C670" i="17"/>
  <c r="B671" i="17"/>
  <c r="C671" i="17"/>
  <c r="B672" i="17"/>
  <c r="C672" i="17"/>
  <c r="B673" i="17"/>
  <c r="C673" i="17"/>
  <c r="B674" i="17"/>
  <c r="C674" i="17"/>
  <c r="B675" i="17"/>
  <c r="C675" i="17"/>
  <c r="B676" i="17"/>
  <c r="C676" i="17"/>
  <c r="B677" i="17"/>
  <c r="C677" i="17"/>
  <c r="B678" i="17"/>
  <c r="C678" i="17"/>
  <c r="B679" i="17"/>
  <c r="C679" i="17"/>
  <c r="B680" i="17"/>
  <c r="C680" i="17"/>
  <c r="B681" i="17"/>
  <c r="C681" i="17"/>
  <c r="B682" i="17"/>
  <c r="C682" i="17"/>
  <c r="B683" i="17"/>
  <c r="C683" i="17"/>
  <c r="B684" i="17"/>
  <c r="C684" i="17"/>
  <c r="B685" i="17"/>
  <c r="C685" i="17"/>
  <c r="B686" i="17"/>
  <c r="C686" i="17"/>
  <c r="B687" i="17"/>
  <c r="C687" i="17"/>
  <c r="B688" i="17"/>
  <c r="C688" i="17"/>
  <c r="B689" i="17"/>
  <c r="C689" i="17"/>
  <c r="B690" i="17"/>
  <c r="C690" i="17"/>
  <c r="B691" i="17"/>
  <c r="C691" i="17"/>
  <c r="B692" i="17"/>
  <c r="C692" i="17"/>
  <c r="B693" i="17"/>
  <c r="C693" i="17"/>
  <c r="B694" i="17"/>
  <c r="C694" i="17"/>
  <c r="B695" i="17"/>
  <c r="C695" i="17"/>
  <c r="B696" i="17"/>
  <c r="C696" i="17"/>
  <c r="B697" i="17"/>
  <c r="C697" i="17"/>
  <c r="B698" i="17"/>
  <c r="C698" i="17"/>
  <c r="B699" i="17"/>
  <c r="C699" i="17"/>
  <c r="B700" i="17"/>
  <c r="C700" i="17"/>
  <c r="B701" i="17"/>
  <c r="C701" i="17"/>
  <c r="B702" i="17"/>
  <c r="C702" i="17"/>
  <c r="B703" i="17"/>
  <c r="C703" i="17"/>
  <c r="B704" i="17"/>
  <c r="C704" i="17"/>
  <c r="B705" i="17"/>
  <c r="C705" i="17"/>
  <c r="B706" i="17"/>
  <c r="C706" i="17"/>
  <c r="B707" i="17"/>
  <c r="C707" i="17"/>
  <c r="B708" i="17"/>
  <c r="C708" i="17"/>
  <c r="B709" i="17"/>
  <c r="C709" i="17"/>
  <c r="B710" i="17"/>
  <c r="C710" i="17"/>
  <c r="B711" i="17"/>
  <c r="C711" i="17"/>
  <c r="B712" i="17"/>
  <c r="C712" i="17"/>
  <c r="B713" i="17"/>
  <c r="C713" i="17"/>
  <c r="B714" i="17"/>
  <c r="C714" i="17"/>
  <c r="B715" i="17"/>
  <c r="C715" i="17"/>
  <c r="B716" i="17"/>
  <c r="C716" i="17"/>
  <c r="B717" i="17"/>
  <c r="C717" i="17"/>
  <c r="B718" i="17"/>
  <c r="C718" i="17"/>
  <c r="B719" i="17"/>
  <c r="C719" i="17"/>
  <c r="B720" i="17"/>
  <c r="C720" i="17"/>
  <c r="B721" i="17"/>
  <c r="C721" i="17"/>
  <c r="B722" i="17"/>
  <c r="C722" i="17"/>
  <c r="B723" i="17"/>
  <c r="C723" i="17"/>
  <c r="B724" i="17"/>
  <c r="C724" i="17"/>
  <c r="B725" i="17"/>
  <c r="C725" i="17"/>
  <c r="B726" i="17"/>
  <c r="C726" i="17"/>
  <c r="B727" i="17"/>
  <c r="C727" i="17"/>
  <c r="B728" i="17"/>
  <c r="C728" i="17"/>
  <c r="B729" i="17"/>
  <c r="C729" i="17"/>
  <c r="B730" i="17"/>
  <c r="C730" i="17"/>
  <c r="B731" i="17"/>
  <c r="C731" i="17"/>
  <c r="B732" i="17"/>
  <c r="C732" i="17"/>
  <c r="B733" i="17"/>
  <c r="C733" i="17"/>
  <c r="B734" i="17"/>
  <c r="C734" i="17"/>
  <c r="B735" i="17"/>
  <c r="C735" i="17"/>
  <c r="B736" i="17"/>
  <c r="C736" i="17"/>
  <c r="B737" i="17"/>
  <c r="C737" i="17"/>
  <c r="B738" i="17"/>
  <c r="C738" i="17"/>
  <c r="B739" i="17"/>
  <c r="C739" i="17"/>
  <c r="B740" i="17"/>
  <c r="C740" i="17"/>
  <c r="B741" i="17"/>
  <c r="C741" i="17"/>
  <c r="B742" i="17"/>
  <c r="C742" i="17"/>
  <c r="B743" i="17"/>
  <c r="C743" i="17"/>
  <c r="B744" i="17"/>
  <c r="C744" i="17"/>
  <c r="B745" i="17"/>
  <c r="C745" i="17"/>
  <c r="B746" i="17"/>
  <c r="C746" i="17"/>
  <c r="B747" i="17"/>
  <c r="C747" i="17"/>
  <c r="B748" i="17"/>
  <c r="C748" i="17"/>
  <c r="B749" i="17"/>
  <c r="C749" i="17"/>
  <c r="B750" i="17"/>
  <c r="C750" i="17"/>
  <c r="B751" i="17"/>
  <c r="C751" i="17"/>
  <c r="B752" i="17"/>
  <c r="C752" i="17"/>
  <c r="B753" i="17"/>
  <c r="C753" i="17"/>
  <c r="B754" i="17"/>
  <c r="C754" i="17"/>
  <c r="B755" i="17"/>
  <c r="C755" i="17"/>
  <c r="B756" i="17"/>
  <c r="C756" i="17"/>
  <c r="B757" i="17"/>
  <c r="C757" i="17"/>
  <c r="B758" i="17"/>
  <c r="C758" i="17"/>
  <c r="B759" i="17"/>
  <c r="C759" i="17"/>
  <c r="B760" i="17"/>
  <c r="C760" i="17"/>
  <c r="B761" i="17"/>
  <c r="C761" i="17"/>
  <c r="B762" i="17"/>
  <c r="C762" i="17"/>
  <c r="B763" i="17"/>
  <c r="C763" i="17"/>
  <c r="B764" i="17"/>
  <c r="C764" i="17"/>
  <c r="B765" i="17"/>
  <c r="C765" i="17"/>
  <c r="B766" i="17"/>
  <c r="C766" i="17"/>
  <c r="B767" i="17"/>
  <c r="C767" i="17"/>
  <c r="B768" i="17"/>
  <c r="C768" i="17"/>
  <c r="B769" i="17"/>
  <c r="C769" i="17"/>
  <c r="B770" i="17"/>
  <c r="C770" i="17"/>
  <c r="B771" i="17"/>
  <c r="C771" i="17"/>
  <c r="B772" i="17"/>
  <c r="C772" i="17"/>
  <c r="B773" i="17"/>
  <c r="C773" i="17"/>
  <c r="B774" i="17"/>
  <c r="C774" i="17"/>
  <c r="B775" i="17"/>
  <c r="C775" i="17"/>
  <c r="B776" i="17"/>
  <c r="C776" i="17"/>
  <c r="B777" i="17"/>
  <c r="C777" i="17"/>
  <c r="B778" i="17"/>
  <c r="C778" i="17"/>
  <c r="B779" i="17"/>
  <c r="C779" i="17"/>
  <c r="B780" i="17"/>
  <c r="C780" i="17"/>
  <c r="B781" i="17"/>
  <c r="C781" i="17"/>
  <c r="B782" i="17"/>
  <c r="C782" i="17"/>
  <c r="B783" i="17"/>
  <c r="C783" i="17"/>
  <c r="B784" i="17"/>
  <c r="C784" i="17"/>
  <c r="B785" i="17"/>
  <c r="C785" i="17"/>
  <c r="B786" i="17"/>
  <c r="C786" i="17"/>
  <c r="B787" i="17"/>
  <c r="C787" i="17"/>
  <c r="B788" i="17"/>
  <c r="C788" i="17"/>
  <c r="B789" i="17"/>
  <c r="C789" i="17"/>
  <c r="B790" i="17"/>
  <c r="C790" i="17"/>
  <c r="B791" i="17"/>
  <c r="C791" i="17"/>
  <c r="B792" i="17"/>
  <c r="C792" i="17"/>
  <c r="B793" i="17"/>
  <c r="C793" i="17"/>
  <c r="B794" i="17"/>
  <c r="C794" i="17"/>
  <c r="B795" i="17"/>
  <c r="C795" i="17"/>
  <c r="B796" i="17"/>
  <c r="C796" i="17"/>
  <c r="B797" i="17"/>
  <c r="C797" i="17"/>
  <c r="B798" i="17"/>
  <c r="C798" i="17"/>
  <c r="B799" i="17"/>
  <c r="C799" i="17"/>
  <c r="B800" i="17"/>
  <c r="C800" i="17"/>
  <c r="B801" i="17"/>
  <c r="C801" i="17"/>
  <c r="B802" i="17"/>
  <c r="C802" i="17"/>
  <c r="B803" i="17"/>
  <c r="C803" i="17"/>
  <c r="B804" i="17"/>
  <c r="C804" i="17"/>
  <c r="B805" i="17"/>
  <c r="C805" i="17"/>
  <c r="B806" i="17"/>
  <c r="C806" i="17"/>
  <c r="B807" i="17"/>
  <c r="C807" i="17"/>
  <c r="B808" i="17"/>
  <c r="C808" i="17"/>
  <c r="B809" i="17"/>
  <c r="C809" i="17"/>
  <c r="B810" i="17"/>
  <c r="C810" i="17"/>
  <c r="B811" i="17"/>
  <c r="C811" i="17"/>
  <c r="B812" i="17"/>
  <c r="C812" i="17"/>
  <c r="B813" i="17"/>
  <c r="C813" i="17"/>
  <c r="B814" i="17"/>
  <c r="C814" i="17"/>
  <c r="B815" i="17"/>
  <c r="C815" i="17"/>
  <c r="B816" i="17"/>
  <c r="C816" i="17"/>
  <c r="B817" i="17"/>
  <c r="C817" i="17"/>
  <c r="B818" i="17"/>
  <c r="C818" i="17"/>
  <c r="B819" i="17"/>
  <c r="C819" i="17"/>
  <c r="B820" i="17"/>
  <c r="C820" i="17"/>
  <c r="B821" i="17"/>
  <c r="C821" i="17"/>
  <c r="B822" i="17"/>
  <c r="C822" i="17"/>
  <c r="B823" i="17"/>
  <c r="C823" i="17"/>
  <c r="B824" i="17"/>
  <c r="C824" i="17"/>
  <c r="B825" i="17"/>
  <c r="C825" i="17"/>
  <c r="B826" i="17"/>
  <c r="C826" i="17"/>
  <c r="B827" i="17"/>
  <c r="C827" i="17"/>
  <c r="B828" i="17"/>
  <c r="C828" i="17"/>
  <c r="B829" i="17"/>
  <c r="C829" i="17"/>
  <c r="B830" i="17"/>
  <c r="C830" i="17"/>
  <c r="B831" i="17"/>
  <c r="C831" i="17"/>
  <c r="B832" i="17"/>
  <c r="C832" i="17"/>
  <c r="B833" i="17"/>
  <c r="C833" i="17"/>
  <c r="B834" i="17"/>
  <c r="C834" i="17"/>
  <c r="B835" i="17"/>
  <c r="C835" i="17"/>
  <c r="B836" i="17"/>
  <c r="C836" i="17"/>
  <c r="B837" i="17"/>
  <c r="C837" i="17"/>
  <c r="B838" i="17"/>
  <c r="C838" i="17"/>
  <c r="B839" i="17"/>
  <c r="C839" i="17"/>
  <c r="B840" i="17"/>
  <c r="C840" i="17"/>
  <c r="B841" i="17"/>
  <c r="C841" i="17"/>
  <c r="B842" i="17"/>
  <c r="C842" i="17"/>
  <c r="B843" i="17"/>
  <c r="C843" i="17"/>
  <c r="B844" i="17"/>
  <c r="C844" i="17"/>
  <c r="B845" i="17"/>
  <c r="C845" i="17"/>
  <c r="B846" i="17"/>
  <c r="C846" i="17"/>
  <c r="B847" i="17"/>
  <c r="C847" i="17"/>
  <c r="B848" i="17"/>
  <c r="C848" i="17"/>
  <c r="B849" i="17"/>
  <c r="C849" i="17"/>
  <c r="B850" i="17"/>
  <c r="C850" i="17"/>
  <c r="B851" i="17"/>
  <c r="C851" i="17"/>
  <c r="B852" i="17"/>
  <c r="C852" i="17"/>
  <c r="B853" i="17"/>
  <c r="C853" i="17"/>
  <c r="B854" i="17"/>
  <c r="C854" i="17"/>
  <c r="B855" i="17"/>
  <c r="C855" i="17"/>
  <c r="B856" i="17"/>
  <c r="C856" i="17"/>
  <c r="B857" i="17"/>
  <c r="C857" i="17"/>
  <c r="B858" i="17"/>
  <c r="C858" i="17"/>
  <c r="B859" i="17"/>
  <c r="C859" i="17"/>
  <c r="B860" i="17"/>
  <c r="C860" i="17"/>
  <c r="B861" i="17"/>
  <c r="C861" i="17"/>
  <c r="B862" i="17"/>
  <c r="C862" i="17"/>
  <c r="B863" i="17"/>
  <c r="C863" i="17"/>
  <c r="B864" i="17"/>
  <c r="C864" i="17"/>
  <c r="B865" i="17"/>
  <c r="C865" i="17"/>
  <c r="B866" i="17"/>
  <c r="C866" i="17"/>
  <c r="B867" i="17"/>
  <c r="C867" i="17"/>
  <c r="B868" i="17"/>
  <c r="C868" i="17"/>
  <c r="B869" i="17"/>
  <c r="C869" i="17"/>
  <c r="B870" i="17"/>
  <c r="C870" i="17"/>
  <c r="B871" i="17"/>
  <c r="C871" i="17"/>
  <c r="B872" i="17"/>
  <c r="C872" i="17"/>
  <c r="B873" i="17"/>
  <c r="C873" i="17"/>
  <c r="B874" i="17"/>
  <c r="C874" i="17"/>
  <c r="B875" i="17"/>
  <c r="C875" i="17"/>
  <c r="B876" i="17"/>
  <c r="C876" i="17"/>
  <c r="B877" i="17"/>
  <c r="C877" i="17"/>
  <c r="B878" i="17"/>
  <c r="C878" i="17"/>
  <c r="B879" i="17"/>
  <c r="C879" i="17"/>
  <c r="B880" i="17"/>
  <c r="C880" i="17"/>
  <c r="B881" i="17"/>
  <c r="C881" i="17"/>
  <c r="B882" i="17"/>
  <c r="C882" i="17"/>
  <c r="B883" i="17"/>
  <c r="C883" i="17"/>
  <c r="B884" i="17"/>
  <c r="C884" i="17"/>
  <c r="B885" i="17"/>
  <c r="C885" i="17"/>
  <c r="B886" i="17"/>
  <c r="C886" i="17"/>
  <c r="B887" i="17"/>
  <c r="C887" i="17"/>
  <c r="B888" i="17"/>
  <c r="C888" i="17"/>
  <c r="B889" i="17"/>
  <c r="C889" i="17"/>
  <c r="B890" i="17"/>
  <c r="C890" i="17"/>
  <c r="B891" i="17"/>
  <c r="C891" i="17"/>
  <c r="B892" i="17"/>
  <c r="C892" i="17"/>
  <c r="B893" i="17"/>
  <c r="C893" i="17"/>
  <c r="B894" i="17"/>
  <c r="C894" i="17"/>
  <c r="B895" i="17"/>
  <c r="C895" i="17"/>
  <c r="B896" i="17"/>
  <c r="C896" i="17"/>
  <c r="B897" i="17"/>
  <c r="C897" i="17"/>
  <c r="B898" i="17"/>
  <c r="C898" i="17"/>
  <c r="B899" i="17"/>
  <c r="C899" i="17"/>
  <c r="B900" i="17"/>
  <c r="C900" i="17"/>
  <c r="B901" i="17"/>
  <c r="C901" i="17"/>
  <c r="B902" i="17"/>
  <c r="C902" i="17"/>
  <c r="B903" i="17"/>
  <c r="C903" i="17"/>
  <c r="B904" i="17"/>
  <c r="C904" i="17"/>
  <c r="B905" i="17"/>
  <c r="C905" i="17"/>
  <c r="B906" i="17"/>
  <c r="C906" i="17"/>
  <c r="B907" i="17"/>
  <c r="C907" i="17"/>
  <c r="B908" i="17"/>
  <c r="C908" i="17"/>
  <c r="B909" i="17"/>
  <c r="C909" i="17"/>
  <c r="B910" i="17"/>
  <c r="C910" i="17"/>
  <c r="B911" i="17"/>
  <c r="C911" i="17"/>
  <c r="B912" i="17"/>
  <c r="C912" i="17"/>
  <c r="B913" i="17"/>
  <c r="C913" i="17"/>
  <c r="B914" i="17"/>
  <c r="C914" i="17"/>
  <c r="B915" i="17"/>
  <c r="C915" i="17"/>
  <c r="B916" i="17"/>
  <c r="C916" i="17"/>
  <c r="B917" i="17"/>
  <c r="C917" i="17"/>
  <c r="B918" i="17"/>
  <c r="C918" i="17"/>
  <c r="B919" i="17"/>
  <c r="C919" i="17"/>
  <c r="B920" i="17"/>
  <c r="C920" i="17"/>
  <c r="B921" i="17"/>
  <c r="C921" i="17"/>
  <c r="B922" i="17"/>
  <c r="C922" i="17"/>
  <c r="B923" i="17"/>
  <c r="C923" i="17"/>
  <c r="B924" i="17"/>
  <c r="C924" i="17"/>
  <c r="B925" i="17"/>
  <c r="C925" i="17"/>
  <c r="B926" i="17"/>
  <c r="C926" i="17"/>
  <c r="B927" i="17"/>
  <c r="C927" i="17"/>
  <c r="B928" i="17"/>
  <c r="C928" i="17"/>
  <c r="B929" i="17"/>
  <c r="C929" i="17"/>
  <c r="B930" i="17"/>
  <c r="C930" i="17"/>
  <c r="B931" i="17"/>
  <c r="C931" i="17"/>
  <c r="B932" i="17"/>
  <c r="C932" i="17"/>
  <c r="B933" i="17"/>
  <c r="C933" i="17"/>
  <c r="B934" i="17"/>
  <c r="C934" i="17"/>
  <c r="B935" i="17"/>
  <c r="C935" i="17"/>
  <c r="B936" i="17"/>
  <c r="C936" i="17"/>
  <c r="B937" i="17"/>
  <c r="C937" i="17"/>
  <c r="B938" i="17"/>
  <c r="C938" i="17"/>
  <c r="B939" i="17"/>
  <c r="C939" i="17"/>
  <c r="B940" i="17"/>
  <c r="C940" i="17"/>
  <c r="B941" i="17"/>
  <c r="C941" i="17"/>
  <c r="B942" i="17"/>
  <c r="C942" i="17"/>
  <c r="B943" i="17"/>
  <c r="C943" i="17"/>
  <c r="B944" i="17"/>
  <c r="C944" i="17"/>
  <c r="B945" i="17"/>
  <c r="C945" i="17"/>
  <c r="B946" i="17"/>
  <c r="C946" i="17"/>
  <c r="B947" i="17"/>
  <c r="C947" i="17"/>
  <c r="B948" i="17"/>
  <c r="C948" i="17"/>
  <c r="B949" i="17"/>
  <c r="C949" i="17"/>
  <c r="B950" i="17"/>
  <c r="C950" i="17"/>
  <c r="B951" i="17"/>
  <c r="C951" i="17"/>
  <c r="B952" i="17"/>
  <c r="C952" i="17"/>
  <c r="B953" i="17"/>
  <c r="C953" i="17"/>
  <c r="B954" i="17"/>
  <c r="C954" i="17"/>
  <c r="B955" i="17"/>
  <c r="C955" i="17"/>
  <c r="B956" i="17"/>
  <c r="C956" i="17"/>
  <c r="B957" i="17"/>
  <c r="C957" i="17"/>
  <c r="B958" i="17"/>
  <c r="C958" i="17"/>
  <c r="B959" i="17"/>
  <c r="C959" i="17"/>
  <c r="B960" i="17"/>
  <c r="C960" i="17"/>
  <c r="B961" i="17"/>
  <c r="C961" i="17"/>
  <c r="B962" i="17"/>
  <c r="C962" i="17"/>
  <c r="B963" i="17"/>
  <c r="C963" i="17"/>
  <c r="B964" i="17"/>
  <c r="C964" i="17"/>
  <c r="B965" i="17"/>
  <c r="C965" i="17"/>
  <c r="B966" i="17"/>
  <c r="C966" i="17"/>
  <c r="B967" i="17"/>
  <c r="C967" i="17"/>
  <c r="B968" i="17"/>
  <c r="C968" i="17"/>
  <c r="B969" i="17"/>
  <c r="C969" i="17"/>
  <c r="B970" i="17"/>
  <c r="C970" i="17"/>
  <c r="B971" i="17"/>
  <c r="C971" i="17"/>
  <c r="B972" i="17"/>
  <c r="C972" i="17"/>
  <c r="B973" i="17"/>
  <c r="C973" i="17"/>
  <c r="B974" i="17"/>
  <c r="C974" i="17"/>
  <c r="B975" i="17"/>
  <c r="C975" i="17"/>
  <c r="B976" i="17"/>
  <c r="C976" i="17"/>
  <c r="B977" i="17"/>
  <c r="C977" i="17"/>
  <c r="B978" i="17"/>
  <c r="C978" i="17"/>
  <c r="B979" i="17"/>
  <c r="C979" i="17"/>
  <c r="B980" i="17"/>
  <c r="C980" i="17"/>
  <c r="B981" i="17"/>
  <c r="C981" i="17"/>
  <c r="B982" i="17"/>
  <c r="C982" i="17"/>
  <c r="B983" i="17"/>
  <c r="C983" i="17"/>
  <c r="B984" i="17"/>
  <c r="C984" i="17"/>
  <c r="B985" i="17"/>
  <c r="C985" i="17"/>
  <c r="B986" i="17"/>
  <c r="C986" i="17"/>
  <c r="B987" i="17"/>
  <c r="C987" i="17"/>
  <c r="B988" i="17"/>
  <c r="C988" i="17"/>
  <c r="B989" i="17"/>
  <c r="C989" i="17"/>
  <c r="B990" i="17"/>
  <c r="C990" i="17"/>
  <c r="B991" i="17"/>
  <c r="C991" i="17"/>
  <c r="B992" i="17"/>
  <c r="C992" i="17"/>
  <c r="B993" i="17"/>
  <c r="C993" i="17"/>
  <c r="B994" i="17"/>
  <c r="C994" i="17"/>
  <c r="B995" i="17"/>
  <c r="C995" i="17"/>
  <c r="B996" i="17"/>
  <c r="C996" i="17"/>
  <c r="B997" i="17"/>
  <c r="C997" i="17"/>
  <c r="B998" i="17"/>
  <c r="C998" i="17"/>
  <c r="B999" i="17"/>
  <c r="C999" i="17"/>
  <c r="B1000" i="17"/>
  <c r="C1000" i="17"/>
  <c r="B1001" i="17"/>
  <c r="C1001" i="17"/>
  <c r="B1002" i="17"/>
  <c r="C1002" i="17"/>
  <c r="B1003" i="17"/>
  <c r="C1003" i="17"/>
  <c r="B1004" i="17"/>
  <c r="C1004" i="17"/>
  <c r="B1005" i="17"/>
  <c r="C1005" i="17"/>
  <c r="B1006" i="17"/>
  <c r="C1006" i="17"/>
  <c r="B1007" i="17"/>
  <c r="C1007" i="17"/>
  <c r="B1008" i="17"/>
  <c r="C1008" i="17"/>
  <c r="B1009" i="17"/>
  <c r="C1009" i="17"/>
  <c r="B1010" i="17"/>
  <c r="C1010" i="17"/>
  <c r="B1011" i="17"/>
  <c r="C1011" i="17"/>
  <c r="B1012" i="17"/>
  <c r="C1012" i="17"/>
  <c r="B1013" i="17"/>
  <c r="C1013" i="17"/>
  <c r="B1014" i="17"/>
  <c r="C1014" i="17"/>
  <c r="B1015" i="17"/>
  <c r="C1015" i="17"/>
  <c r="B1016" i="17"/>
  <c r="C1016" i="17"/>
  <c r="B1017" i="17"/>
  <c r="C1017" i="17"/>
  <c r="B1018" i="17"/>
  <c r="C1018" i="17"/>
  <c r="B1019" i="17"/>
  <c r="C1019" i="17"/>
  <c r="B1020" i="17"/>
  <c r="C1020" i="17"/>
  <c r="B1021" i="17"/>
  <c r="C1021" i="17"/>
  <c r="B1022" i="17"/>
  <c r="C1022" i="17"/>
  <c r="B1023" i="17"/>
  <c r="C1023" i="17"/>
  <c r="B1024" i="17"/>
  <c r="C1024" i="17"/>
  <c r="B1025" i="17"/>
  <c r="C1025" i="17"/>
  <c r="B1026" i="17"/>
  <c r="C1026" i="17"/>
  <c r="B1027" i="17"/>
  <c r="C1027" i="17"/>
  <c r="B1028" i="17"/>
  <c r="C1028" i="17"/>
  <c r="B1029" i="17"/>
  <c r="C1029" i="17"/>
  <c r="B1030" i="17"/>
  <c r="C1030" i="17"/>
  <c r="B1031" i="17"/>
  <c r="C1031" i="17"/>
  <c r="B1032" i="17"/>
  <c r="C1032" i="17"/>
  <c r="B1033" i="17"/>
  <c r="C1033" i="17"/>
  <c r="B1034" i="17"/>
  <c r="C1034" i="17"/>
  <c r="B1035" i="17"/>
  <c r="C1035" i="17"/>
  <c r="B1036" i="17"/>
  <c r="C1036" i="17"/>
  <c r="B1037" i="17"/>
  <c r="C1037" i="17"/>
  <c r="B1038" i="17"/>
  <c r="C1038" i="17"/>
  <c r="B1039" i="17"/>
  <c r="C1039" i="17"/>
  <c r="B1040" i="17"/>
  <c r="C1040" i="17"/>
  <c r="B1041" i="17"/>
  <c r="C1041" i="17"/>
  <c r="B1042" i="17"/>
  <c r="C1042" i="17"/>
  <c r="B1043" i="17"/>
  <c r="C1043" i="17"/>
  <c r="B1044" i="17"/>
  <c r="C1044" i="17"/>
  <c r="B1045" i="17"/>
  <c r="C1045" i="17"/>
  <c r="B1046" i="17"/>
  <c r="C1046" i="17"/>
  <c r="B1047" i="17"/>
  <c r="C1047" i="17"/>
  <c r="B1048" i="17"/>
  <c r="C1048" i="17"/>
  <c r="B1049" i="17"/>
  <c r="C1049" i="17"/>
  <c r="B1050" i="17"/>
  <c r="C1050" i="17"/>
  <c r="B1051" i="17"/>
  <c r="C1051" i="17"/>
  <c r="B1052" i="17"/>
  <c r="C1052" i="17"/>
  <c r="B1053" i="17"/>
  <c r="C1053" i="17"/>
  <c r="B1054" i="17"/>
  <c r="C1054" i="17"/>
  <c r="B1055" i="17"/>
  <c r="C1055" i="17"/>
  <c r="B1056" i="17"/>
  <c r="C1056" i="17"/>
  <c r="B1057" i="17"/>
  <c r="C1057" i="17"/>
  <c r="B1058" i="17"/>
  <c r="C1058" i="17"/>
  <c r="B1059" i="17"/>
  <c r="C1059" i="17"/>
  <c r="B1060" i="17"/>
  <c r="C1060" i="17"/>
  <c r="B1061" i="17"/>
  <c r="C1061" i="17"/>
  <c r="B1062" i="17"/>
  <c r="C1062" i="17"/>
  <c r="B1063" i="17"/>
  <c r="C1063" i="17"/>
  <c r="B1064" i="17"/>
  <c r="C1064" i="17"/>
  <c r="B1065" i="17"/>
  <c r="C1065" i="17"/>
  <c r="B1066" i="17"/>
  <c r="C1066" i="17"/>
  <c r="B1067" i="17"/>
  <c r="C1067" i="17"/>
  <c r="B1068" i="17"/>
  <c r="C1068" i="17"/>
  <c r="B1069" i="17"/>
  <c r="C1069" i="17"/>
  <c r="B1070" i="17"/>
  <c r="C1070" i="17"/>
  <c r="B1071" i="17"/>
  <c r="C1071" i="17"/>
  <c r="B1072" i="17"/>
  <c r="C1072" i="17"/>
  <c r="B1073" i="17"/>
  <c r="C1073" i="17"/>
  <c r="B1074" i="17"/>
  <c r="C1074" i="17"/>
  <c r="B1075" i="17"/>
  <c r="C1075" i="17"/>
  <c r="B1076" i="17"/>
  <c r="C1076" i="17"/>
  <c r="B1077" i="17"/>
  <c r="C1077" i="17"/>
  <c r="B1078" i="17"/>
  <c r="C1078" i="17"/>
  <c r="B1079" i="17"/>
  <c r="C1079" i="17"/>
  <c r="B1080" i="17"/>
  <c r="C1080" i="17"/>
  <c r="B1081" i="17"/>
  <c r="C1081" i="17"/>
  <c r="B1082" i="17"/>
  <c r="C1082" i="17"/>
  <c r="B1083" i="17"/>
  <c r="C1083" i="17"/>
  <c r="B1084" i="17"/>
  <c r="C1084" i="17"/>
  <c r="B1085" i="17"/>
  <c r="C1085" i="17"/>
  <c r="B1086" i="17"/>
  <c r="C1086" i="17"/>
  <c r="B1087" i="17"/>
  <c r="C1087" i="17"/>
  <c r="B1088" i="17"/>
  <c r="C1088" i="17"/>
  <c r="B1089" i="17"/>
  <c r="C1089" i="17"/>
  <c r="B1090" i="17"/>
  <c r="C1090" i="17"/>
  <c r="B1091" i="17"/>
  <c r="C1091" i="17"/>
  <c r="B1092" i="17"/>
  <c r="C1092" i="17"/>
  <c r="B1093" i="17"/>
  <c r="C1093" i="17"/>
  <c r="B1094" i="17"/>
  <c r="C1094" i="17"/>
  <c r="B1095" i="17"/>
  <c r="C1095" i="17"/>
  <c r="B1096" i="17"/>
  <c r="C1096" i="17"/>
  <c r="B1097" i="17"/>
  <c r="C1097" i="17"/>
  <c r="B1098" i="17"/>
  <c r="C1098" i="17"/>
  <c r="B1099" i="17"/>
  <c r="C1099" i="17"/>
  <c r="B1100" i="17"/>
  <c r="C1100" i="17"/>
  <c r="B1101" i="17"/>
  <c r="C1101" i="17"/>
  <c r="B1102" i="17"/>
  <c r="C1102" i="17"/>
  <c r="B1103" i="17"/>
  <c r="C1103" i="17"/>
  <c r="B1104" i="17"/>
  <c r="C1104" i="17"/>
  <c r="B1105" i="17"/>
  <c r="C1105" i="17"/>
  <c r="B1106" i="17"/>
  <c r="C1106" i="17"/>
  <c r="B1107" i="17"/>
  <c r="C1107" i="17"/>
  <c r="B1108" i="17"/>
  <c r="C1108" i="17"/>
  <c r="B1109" i="17"/>
  <c r="C1109" i="17"/>
  <c r="B1110" i="17"/>
  <c r="C1110" i="17"/>
  <c r="B1111" i="17"/>
  <c r="C1111" i="17"/>
  <c r="B1112" i="17"/>
  <c r="C1112" i="17"/>
  <c r="B1113" i="17"/>
  <c r="C1113" i="17"/>
  <c r="B1114" i="17"/>
  <c r="C1114" i="17"/>
  <c r="B1115" i="17"/>
  <c r="C1115" i="17"/>
  <c r="B1116" i="17"/>
  <c r="C1116" i="17"/>
  <c r="B1117" i="17"/>
  <c r="C1117" i="17"/>
  <c r="B1118" i="17"/>
  <c r="C1118" i="17"/>
  <c r="B1119" i="17"/>
  <c r="C1119" i="17"/>
  <c r="B1120" i="17"/>
  <c r="C1120" i="17"/>
  <c r="B1121" i="17"/>
  <c r="C1121" i="17"/>
  <c r="B1122" i="17"/>
  <c r="C1122" i="17"/>
  <c r="B1123" i="17"/>
  <c r="C1123" i="17"/>
  <c r="B1124" i="17"/>
  <c r="C1124" i="17"/>
  <c r="B1125" i="17"/>
  <c r="C1125" i="17"/>
  <c r="B1126" i="17"/>
  <c r="C1126" i="17"/>
  <c r="B1127" i="17"/>
  <c r="C1127" i="17"/>
  <c r="B1128" i="17"/>
  <c r="C1128" i="17"/>
  <c r="B1129" i="17"/>
  <c r="C1129" i="17"/>
  <c r="B1130" i="17"/>
  <c r="C1130" i="17"/>
  <c r="B1131" i="17"/>
  <c r="C1131" i="17"/>
  <c r="B1132" i="17"/>
  <c r="C1132" i="17"/>
  <c r="B1133" i="17"/>
  <c r="C1133" i="17"/>
  <c r="B1134" i="17"/>
  <c r="C1134" i="17"/>
  <c r="B1135" i="17"/>
  <c r="C1135" i="17"/>
  <c r="B1136" i="17"/>
  <c r="C1136" i="17"/>
  <c r="B1137" i="17"/>
  <c r="C1137" i="17"/>
  <c r="B1138" i="17"/>
  <c r="C1138" i="17"/>
  <c r="B1139" i="17"/>
  <c r="C1139" i="17"/>
  <c r="B1140" i="17"/>
  <c r="C1140" i="17"/>
  <c r="B1141" i="17"/>
  <c r="C1141" i="17"/>
  <c r="B1142" i="17"/>
  <c r="C1142" i="17"/>
  <c r="B1143" i="17"/>
  <c r="C1143" i="17"/>
  <c r="B1144" i="17"/>
  <c r="C1144" i="17"/>
  <c r="B1145" i="17"/>
  <c r="C1145" i="17"/>
  <c r="B1146" i="17"/>
  <c r="C1146" i="17"/>
  <c r="B1147" i="17"/>
  <c r="C1147" i="17"/>
  <c r="B1148" i="17"/>
  <c r="C1148" i="17"/>
  <c r="B1149" i="17"/>
  <c r="C1149" i="17"/>
  <c r="B1150" i="17"/>
  <c r="C1150" i="17"/>
  <c r="B1151" i="17"/>
  <c r="C1151" i="17"/>
  <c r="B1152" i="17"/>
  <c r="C1152" i="17"/>
  <c r="B1153" i="17"/>
  <c r="C1153" i="17"/>
  <c r="B1154" i="17"/>
  <c r="C1154" i="17"/>
  <c r="B1155" i="17"/>
  <c r="C1155" i="17"/>
  <c r="B1156" i="17"/>
  <c r="C1156" i="17"/>
  <c r="B1157" i="17"/>
  <c r="C1157" i="17"/>
  <c r="B1158" i="17"/>
  <c r="C1158" i="17"/>
  <c r="B1159" i="17"/>
  <c r="C1159" i="17"/>
  <c r="B1160" i="17"/>
  <c r="C1160" i="17"/>
  <c r="B1161" i="17"/>
  <c r="C1161" i="17"/>
  <c r="B1162" i="17"/>
  <c r="C1162" i="17"/>
  <c r="B1163" i="17"/>
  <c r="C1163" i="17"/>
  <c r="B1164" i="17"/>
  <c r="C1164" i="17"/>
  <c r="B1165" i="17"/>
  <c r="C1165" i="17"/>
  <c r="B1166" i="17"/>
  <c r="C1166" i="17"/>
  <c r="B1167" i="17"/>
  <c r="C1167" i="17"/>
  <c r="B1168" i="17"/>
  <c r="C1168" i="17"/>
  <c r="B1169" i="17"/>
  <c r="C1169" i="17"/>
  <c r="B1170" i="17"/>
  <c r="C1170" i="17"/>
  <c r="B1171" i="17"/>
  <c r="C1171" i="17"/>
  <c r="B1172" i="17"/>
  <c r="C1172" i="17"/>
  <c r="B1173" i="17"/>
  <c r="C1173" i="17"/>
  <c r="B1174" i="17"/>
  <c r="C1174" i="17"/>
  <c r="B1175" i="17"/>
  <c r="C1175" i="17"/>
  <c r="B1176" i="17"/>
  <c r="C1176" i="17"/>
  <c r="B1177" i="17"/>
  <c r="C1177" i="17"/>
  <c r="B1178" i="17"/>
  <c r="C1178" i="17"/>
  <c r="B1179" i="17"/>
  <c r="C1179" i="17"/>
  <c r="B1180" i="17"/>
  <c r="C1180" i="17"/>
  <c r="B1181" i="17"/>
  <c r="C1181" i="17"/>
  <c r="B1182" i="17"/>
  <c r="C1182" i="17"/>
  <c r="B1183" i="17"/>
  <c r="C1183" i="17"/>
  <c r="B1184" i="17"/>
  <c r="C1184" i="17"/>
  <c r="B1185" i="17"/>
  <c r="C1185" i="17"/>
  <c r="B1186" i="17"/>
  <c r="C1186" i="17"/>
  <c r="B1187" i="17"/>
  <c r="C1187" i="17"/>
  <c r="B1188" i="17"/>
  <c r="C1188" i="17"/>
  <c r="B1189" i="17"/>
  <c r="C1189" i="17"/>
  <c r="B1190" i="17"/>
  <c r="C1190" i="17"/>
  <c r="B1191" i="17"/>
  <c r="C1191" i="17"/>
  <c r="B1192" i="17"/>
  <c r="C1192" i="17"/>
  <c r="B1193" i="17"/>
  <c r="C1193" i="17"/>
  <c r="B1194" i="17"/>
  <c r="C1194" i="17"/>
  <c r="B1195" i="17"/>
  <c r="C1195" i="17"/>
  <c r="B1196" i="17"/>
  <c r="C1196" i="17"/>
  <c r="B1197" i="17"/>
  <c r="C1197" i="17"/>
  <c r="B1198" i="17"/>
  <c r="C1198" i="17"/>
  <c r="B1199" i="17"/>
  <c r="C1199" i="17"/>
  <c r="B1200" i="17"/>
  <c r="C1200" i="17"/>
  <c r="B1201" i="17"/>
  <c r="C1201" i="17"/>
  <c r="B1202" i="17"/>
  <c r="C1202" i="17"/>
  <c r="B1203" i="17"/>
  <c r="C1203" i="17"/>
  <c r="B1204" i="17"/>
  <c r="C1204" i="17"/>
  <c r="B1205" i="17"/>
  <c r="C1205" i="17"/>
  <c r="B1206" i="17"/>
  <c r="C1206" i="17"/>
  <c r="B1207" i="17"/>
  <c r="C1207" i="17"/>
  <c r="B1208" i="17"/>
  <c r="C1208" i="17"/>
  <c r="B1209" i="17"/>
  <c r="C1209" i="17"/>
  <c r="B1210" i="17"/>
  <c r="C1210" i="17"/>
  <c r="B1211" i="17"/>
  <c r="C1211" i="17"/>
  <c r="B1212" i="17"/>
  <c r="C1212" i="17"/>
  <c r="B1213" i="17"/>
  <c r="C1213" i="17"/>
  <c r="B1214" i="17"/>
  <c r="C1214" i="17"/>
  <c r="B1215" i="17"/>
  <c r="C1215" i="17"/>
  <c r="B1216" i="17"/>
  <c r="C1216" i="17"/>
  <c r="B1217" i="17"/>
  <c r="C1217" i="17"/>
  <c r="B1218" i="17"/>
  <c r="C1218" i="17"/>
  <c r="B1219" i="17"/>
  <c r="C1219" i="17"/>
  <c r="B1220" i="17"/>
  <c r="C1220" i="17"/>
  <c r="B1221" i="17"/>
  <c r="C1221" i="17"/>
  <c r="B1222" i="17"/>
  <c r="C1222" i="17"/>
  <c r="B1223" i="17"/>
  <c r="C1223" i="17"/>
  <c r="B1224" i="17"/>
  <c r="C1224" i="17"/>
  <c r="B1225" i="17"/>
  <c r="C1225" i="17"/>
  <c r="B1226" i="17"/>
  <c r="C1226" i="17"/>
  <c r="B1227" i="17"/>
  <c r="C1227" i="17"/>
  <c r="B1228" i="17"/>
  <c r="C1228" i="17"/>
  <c r="B1229" i="17"/>
  <c r="C1229" i="17"/>
  <c r="B1230" i="17"/>
  <c r="C1230" i="17"/>
  <c r="B1231" i="17"/>
  <c r="C1231" i="17"/>
  <c r="B1232" i="17"/>
  <c r="C1232" i="17"/>
  <c r="B1233" i="17"/>
  <c r="C1233" i="17"/>
  <c r="B1234" i="17"/>
  <c r="C1234" i="17"/>
  <c r="B1235" i="17"/>
  <c r="C1235" i="17"/>
  <c r="B1236" i="17"/>
  <c r="C1236" i="17"/>
  <c r="B1237" i="17"/>
  <c r="C1237" i="17"/>
  <c r="B1238" i="17"/>
  <c r="C1238" i="17"/>
  <c r="B1239" i="17"/>
  <c r="C1239" i="17"/>
  <c r="B1240" i="17"/>
  <c r="C1240" i="17"/>
  <c r="B1241" i="17"/>
  <c r="C1241" i="17"/>
  <c r="B1242" i="17"/>
  <c r="C1242" i="17"/>
  <c r="B1243" i="17"/>
  <c r="C1243" i="17"/>
  <c r="B1244" i="17"/>
  <c r="C1244" i="17"/>
  <c r="B1245" i="17"/>
  <c r="C1245" i="17"/>
  <c r="B1246" i="17"/>
  <c r="C1246" i="17"/>
  <c r="B1247" i="17"/>
  <c r="C1247" i="17"/>
  <c r="B1248" i="17"/>
  <c r="C1248" i="17"/>
  <c r="B1249" i="17"/>
  <c r="C1249" i="17"/>
  <c r="B1250" i="17"/>
  <c r="C1250" i="17"/>
  <c r="B1251" i="17"/>
  <c r="C1251" i="17"/>
  <c r="B1252" i="17"/>
  <c r="C1252" i="17"/>
  <c r="B1253" i="17"/>
  <c r="C1253" i="17"/>
  <c r="B1254" i="17"/>
  <c r="C1254" i="17"/>
  <c r="B1255" i="17"/>
  <c r="C1255" i="17"/>
  <c r="B1256" i="17"/>
  <c r="C1256" i="17"/>
  <c r="B1257" i="17"/>
  <c r="C1257" i="17"/>
  <c r="B1258" i="17"/>
  <c r="C1258" i="17"/>
  <c r="B1259" i="17"/>
  <c r="C1259" i="17"/>
  <c r="B1260" i="17"/>
  <c r="C1260" i="17"/>
  <c r="B1261" i="17"/>
  <c r="C1261" i="17"/>
  <c r="B1262" i="17"/>
  <c r="C1262" i="17"/>
  <c r="B1263" i="17"/>
  <c r="C1263" i="17"/>
  <c r="B1264" i="17"/>
  <c r="C1264" i="17"/>
  <c r="B1265" i="17"/>
  <c r="C1265" i="17"/>
  <c r="B1266" i="17"/>
  <c r="C1266" i="17"/>
  <c r="B1267" i="17"/>
  <c r="C1267" i="17"/>
  <c r="B1268" i="17"/>
  <c r="C1268" i="17"/>
  <c r="B1269" i="17"/>
  <c r="C1269" i="17"/>
  <c r="B1270" i="17"/>
  <c r="C1270" i="17"/>
  <c r="B1271" i="17"/>
  <c r="C1271" i="17"/>
  <c r="B1272" i="17"/>
  <c r="C1272" i="17"/>
  <c r="B1273" i="17"/>
  <c r="C1273" i="17"/>
  <c r="B1274" i="17"/>
  <c r="C1274" i="17"/>
  <c r="B1275" i="17"/>
  <c r="C1275" i="17"/>
  <c r="B1276" i="17"/>
  <c r="C1276" i="17"/>
  <c r="B1277" i="17"/>
  <c r="C1277" i="17"/>
  <c r="B1278" i="17"/>
  <c r="C1278" i="17"/>
  <c r="B1279" i="17"/>
  <c r="C1279" i="17"/>
  <c r="B1280" i="17"/>
  <c r="C1280" i="17"/>
  <c r="B1281" i="17"/>
  <c r="C1281" i="17"/>
  <c r="B1282" i="17"/>
  <c r="C1282" i="17"/>
  <c r="B1283" i="17"/>
  <c r="C1283" i="17"/>
  <c r="B1284" i="17"/>
  <c r="C1284" i="17"/>
  <c r="B1285" i="17"/>
  <c r="C1285" i="17"/>
  <c r="B1286" i="17"/>
  <c r="C1286" i="17"/>
  <c r="B1287" i="17"/>
  <c r="C1287" i="17"/>
  <c r="B1288" i="17"/>
  <c r="C1288" i="17"/>
  <c r="B1289" i="17"/>
  <c r="C1289" i="17"/>
  <c r="B1290" i="17"/>
  <c r="C1290" i="17"/>
  <c r="B1291" i="17"/>
  <c r="C1291" i="17"/>
  <c r="B1292" i="17"/>
  <c r="C1292" i="17"/>
  <c r="B1293" i="17"/>
  <c r="C1293" i="17"/>
  <c r="B1294" i="17"/>
  <c r="C1294" i="17"/>
  <c r="B1295" i="17"/>
  <c r="C1295" i="17"/>
  <c r="B1296" i="17"/>
  <c r="C1296" i="17"/>
  <c r="B1297" i="17"/>
  <c r="C1297" i="17"/>
  <c r="B1298" i="17"/>
  <c r="C1298" i="17"/>
  <c r="B1299" i="17"/>
  <c r="C1299" i="17"/>
  <c r="B1300" i="17"/>
  <c r="C1300" i="17"/>
  <c r="B1301" i="17"/>
  <c r="C1301" i="17"/>
  <c r="B1302" i="17"/>
  <c r="C1302" i="17"/>
  <c r="B1303" i="17"/>
  <c r="C1303" i="17"/>
  <c r="B1304" i="17"/>
  <c r="C1304" i="17"/>
  <c r="B1305" i="17"/>
  <c r="C1305" i="17"/>
  <c r="B1306" i="17"/>
  <c r="C1306" i="17"/>
  <c r="B1307" i="17"/>
  <c r="C1307" i="17"/>
  <c r="B1308" i="17"/>
  <c r="C1308" i="17"/>
  <c r="B1309" i="17"/>
  <c r="C1309" i="17"/>
  <c r="B1310" i="17"/>
  <c r="C1310" i="17"/>
  <c r="B1311" i="17"/>
  <c r="C1311" i="17"/>
  <c r="B1312" i="17"/>
  <c r="C1312" i="17"/>
  <c r="B1313" i="17"/>
  <c r="C1313" i="17"/>
  <c r="B1314" i="17"/>
  <c r="C1314" i="17"/>
  <c r="B1315" i="17"/>
  <c r="C1315" i="17"/>
  <c r="B1316" i="17"/>
  <c r="C1316" i="17"/>
  <c r="B1317" i="17"/>
  <c r="C1317" i="17"/>
  <c r="B1318" i="17"/>
  <c r="C1318" i="17"/>
  <c r="B1319" i="17"/>
  <c r="C1319" i="17"/>
  <c r="B1320" i="17"/>
  <c r="C1320" i="17"/>
  <c r="B1321" i="17"/>
  <c r="C1321" i="17"/>
  <c r="B1322" i="17"/>
  <c r="C1322" i="17"/>
  <c r="B1323" i="17"/>
  <c r="C1323" i="17"/>
  <c r="B1324" i="17"/>
  <c r="C1324" i="17"/>
  <c r="B1325" i="17"/>
  <c r="C1325" i="17"/>
  <c r="B1326" i="17"/>
  <c r="C1326" i="17"/>
  <c r="B1327" i="17"/>
  <c r="C1327" i="17"/>
  <c r="B1328" i="17"/>
  <c r="C1328" i="17"/>
  <c r="B1329" i="17"/>
  <c r="C1329" i="17"/>
  <c r="B1330" i="17"/>
  <c r="C1330" i="17"/>
  <c r="B1331" i="17"/>
  <c r="C1331" i="17"/>
  <c r="B1332" i="17"/>
  <c r="C1332" i="17"/>
  <c r="B1333" i="17"/>
  <c r="C1333" i="17"/>
  <c r="B1334" i="17"/>
  <c r="C1334" i="17"/>
  <c r="B1335" i="17"/>
  <c r="C1335" i="17"/>
  <c r="B1336" i="17"/>
  <c r="C1336" i="17"/>
  <c r="B1337" i="17"/>
  <c r="C1337" i="17"/>
  <c r="B1338" i="17"/>
  <c r="C1338" i="17"/>
  <c r="B1339" i="17"/>
  <c r="C1339" i="17"/>
  <c r="B1340" i="17"/>
  <c r="C1340" i="17"/>
  <c r="B1341" i="17"/>
  <c r="C1341" i="17"/>
  <c r="B1342" i="17"/>
  <c r="C1342" i="17"/>
  <c r="B1343" i="17"/>
  <c r="C1343" i="17"/>
  <c r="B1344" i="17"/>
  <c r="C1344" i="17"/>
  <c r="B1345" i="17"/>
  <c r="C1345" i="17"/>
  <c r="B1346" i="17"/>
  <c r="C1346" i="17"/>
  <c r="B1347" i="17"/>
  <c r="C1347" i="17"/>
  <c r="B1348" i="17"/>
  <c r="C1348" i="17"/>
  <c r="B1349" i="17"/>
  <c r="C1349" i="17"/>
  <c r="B1350" i="17"/>
  <c r="C1350" i="17"/>
  <c r="B1351" i="17"/>
  <c r="C1351" i="17"/>
  <c r="B1352" i="17"/>
  <c r="C1352" i="17"/>
  <c r="B1353" i="17"/>
  <c r="C1353" i="17"/>
  <c r="B1354" i="17"/>
  <c r="C1354" i="17"/>
  <c r="B1355" i="17"/>
  <c r="C1355" i="17"/>
  <c r="B1356" i="17"/>
  <c r="C1356" i="17"/>
  <c r="B1357" i="17"/>
  <c r="C1357" i="17"/>
  <c r="B1358" i="17"/>
  <c r="C1358" i="17"/>
  <c r="B1359" i="17"/>
  <c r="C1359" i="17"/>
  <c r="B1360" i="17"/>
  <c r="C1360" i="17"/>
  <c r="B1361" i="17"/>
  <c r="C1361" i="17"/>
  <c r="B1362" i="17"/>
  <c r="C1362" i="17"/>
  <c r="B1363" i="17"/>
  <c r="C1363" i="17"/>
  <c r="B1364" i="17"/>
  <c r="C1364" i="17"/>
  <c r="B1365" i="17"/>
  <c r="C1365" i="17"/>
  <c r="B1366" i="17"/>
  <c r="C1366" i="17"/>
  <c r="B1367" i="17"/>
  <c r="C1367" i="17"/>
  <c r="B1368" i="17"/>
  <c r="C1368" i="17"/>
  <c r="B1369" i="17"/>
  <c r="C1369" i="17"/>
  <c r="B1370" i="17"/>
  <c r="C1370" i="17"/>
  <c r="B1371" i="17"/>
  <c r="C1371" i="17"/>
  <c r="B1372" i="17"/>
  <c r="C1372" i="17"/>
  <c r="B1373" i="17"/>
  <c r="C1373" i="17"/>
  <c r="B1374" i="17"/>
  <c r="C1374" i="17"/>
  <c r="B1375" i="17"/>
  <c r="C1375" i="17"/>
  <c r="B1376" i="17"/>
  <c r="C1376" i="17"/>
  <c r="B1377" i="17"/>
  <c r="C1377" i="17"/>
  <c r="B1378" i="17"/>
  <c r="C1378" i="17"/>
  <c r="B1379" i="17"/>
  <c r="C1379" i="17"/>
  <c r="B1380" i="17"/>
  <c r="C1380" i="17"/>
  <c r="B1381" i="17"/>
  <c r="C1381" i="17"/>
  <c r="B1382" i="17"/>
  <c r="C1382" i="17"/>
  <c r="B1383" i="17"/>
  <c r="C1383" i="17"/>
  <c r="B1384" i="17"/>
  <c r="C1384" i="17"/>
  <c r="B1385" i="17"/>
  <c r="C1385" i="17"/>
  <c r="B1386" i="17"/>
  <c r="C1386" i="17"/>
  <c r="B1387" i="17"/>
  <c r="C1387" i="17"/>
  <c r="B1388" i="17"/>
  <c r="C1388" i="17"/>
  <c r="B1389" i="17"/>
  <c r="C1389" i="17"/>
  <c r="B1390" i="17"/>
  <c r="C1390" i="17"/>
  <c r="B1391" i="17"/>
  <c r="C1391" i="17"/>
  <c r="B1392" i="17"/>
  <c r="C1392" i="17"/>
  <c r="B1393" i="17"/>
  <c r="C1393" i="17"/>
  <c r="B1394" i="17"/>
  <c r="C1394" i="17"/>
  <c r="B1395" i="17"/>
  <c r="C1395" i="17"/>
  <c r="B1396" i="17"/>
  <c r="C1396" i="17"/>
  <c r="B1397" i="17"/>
  <c r="C1397" i="17"/>
  <c r="B1398" i="17"/>
  <c r="C1398" i="17"/>
  <c r="B1399" i="17"/>
  <c r="C1399" i="17"/>
  <c r="B1400" i="17"/>
  <c r="C1400" i="17"/>
  <c r="B1401" i="17"/>
  <c r="C1401" i="17"/>
  <c r="B1402" i="17"/>
  <c r="C1402" i="17"/>
  <c r="B1403" i="17"/>
  <c r="C1403" i="17"/>
  <c r="B1404" i="17"/>
  <c r="C1404" i="17"/>
  <c r="B1405" i="17"/>
  <c r="C1405" i="17"/>
  <c r="B1406" i="17"/>
  <c r="C1406" i="17"/>
  <c r="B1407" i="17"/>
  <c r="C1407" i="17"/>
  <c r="B1408" i="17"/>
  <c r="C1408" i="17"/>
  <c r="B1409" i="17"/>
  <c r="C1409" i="17"/>
  <c r="B1410" i="17"/>
  <c r="C1410" i="17"/>
  <c r="B1411" i="17"/>
  <c r="C1411" i="17"/>
  <c r="B1412" i="17"/>
  <c r="C1412" i="17"/>
  <c r="B1413" i="17"/>
  <c r="C1413" i="17"/>
  <c r="B1414" i="17"/>
  <c r="C1414" i="17"/>
  <c r="B1415" i="17"/>
  <c r="C1415" i="17"/>
  <c r="B1416" i="17"/>
  <c r="C1416" i="17"/>
  <c r="B1417" i="17"/>
  <c r="C1417" i="17"/>
  <c r="B1418" i="17"/>
  <c r="C1418" i="17"/>
  <c r="B1419" i="17"/>
  <c r="C1419" i="17"/>
  <c r="B1420" i="17"/>
  <c r="C1420" i="17"/>
  <c r="B1421" i="17"/>
  <c r="C1421" i="17"/>
  <c r="B1422" i="17"/>
  <c r="C1422" i="17"/>
  <c r="B1423" i="17"/>
  <c r="C1423" i="17"/>
  <c r="B1424" i="17"/>
  <c r="C1424" i="17"/>
  <c r="B1425" i="17"/>
  <c r="C1425" i="17"/>
  <c r="B1426" i="17"/>
  <c r="C1426" i="17"/>
  <c r="B1427" i="17"/>
  <c r="C1427" i="17"/>
  <c r="B1428" i="17"/>
  <c r="C1428" i="17"/>
  <c r="B1429" i="17"/>
  <c r="C1429" i="17"/>
  <c r="B1430" i="17"/>
  <c r="C1430" i="17"/>
  <c r="B1431" i="17"/>
  <c r="C1431" i="17"/>
  <c r="B1432" i="17"/>
  <c r="C1432" i="17"/>
  <c r="B1433" i="17"/>
  <c r="C1433" i="17"/>
  <c r="B1434" i="17"/>
  <c r="C1434" i="17"/>
  <c r="B1435" i="17"/>
  <c r="C1435" i="17"/>
  <c r="B1436" i="17"/>
  <c r="C1436" i="17"/>
  <c r="B1437" i="17"/>
  <c r="C1437" i="17"/>
  <c r="B1438" i="17"/>
  <c r="C1438" i="17"/>
  <c r="B1439" i="17"/>
  <c r="C1439" i="17"/>
  <c r="B1440" i="17"/>
  <c r="C1440" i="17"/>
  <c r="B1441" i="17"/>
  <c r="C1441" i="17"/>
  <c r="B1442" i="17"/>
  <c r="C1442" i="17"/>
  <c r="B1443" i="17"/>
  <c r="C1443" i="17"/>
  <c r="B1444" i="17"/>
  <c r="C1444" i="17"/>
  <c r="B1445" i="17"/>
  <c r="C1445" i="17"/>
  <c r="B1446" i="17"/>
  <c r="C1446" i="17"/>
  <c r="B1447" i="17"/>
  <c r="C1447" i="17"/>
  <c r="B1448" i="17"/>
  <c r="C1448" i="17"/>
  <c r="B1449" i="17"/>
  <c r="C1449" i="17"/>
  <c r="B1450" i="17"/>
  <c r="C1450" i="17"/>
  <c r="B1451" i="17"/>
  <c r="C1451" i="17"/>
  <c r="B1452" i="17"/>
  <c r="C1452" i="17"/>
  <c r="B1453" i="17"/>
  <c r="C1453" i="17"/>
  <c r="B1454" i="17"/>
  <c r="C1454" i="17"/>
  <c r="B1455" i="17"/>
  <c r="C1455" i="17"/>
  <c r="B1456" i="17"/>
  <c r="C1456" i="17"/>
  <c r="B1457" i="17"/>
  <c r="C1457" i="17"/>
  <c r="B1458" i="17"/>
  <c r="C1458" i="17"/>
  <c r="B1459" i="17"/>
  <c r="C1459" i="17"/>
  <c r="B1460" i="17"/>
  <c r="C1460" i="17"/>
  <c r="B1461" i="17"/>
  <c r="C1461" i="17"/>
  <c r="B1462" i="17"/>
  <c r="C1462" i="17"/>
  <c r="B1463" i="17"/>
  <c r="C1463" i="17"/>
  <c r="B1464" i="17"/>
  <c r="C1464" i="17"/>
  <c r="B1465" i="17"/>
  <c r="C1465" i="17"/>
  <c r="B1466" i="17"/>
  <c r="C1466" i="17"/>
  <c r="B1467" i="17"/>
  <c r="C1467" i="17"/>
  <c r="B1468" i="17"/>
  <c r="C1468" i="17"/>
  <c r="B1469" i="17"/>
  <c r="C1469" i="17"/>
  <c r="B1470" i="17"/>
  <c r="C1470" i="17"/>
  <c r="B1471" i="17"/>
  <c r="C1471" i="17"/>
  <c r="B1472" i="17"/>
  <c r="C1472" i="17"/>
  <c r="B1473" i="17"/>
  <c r="C1473" i="17"/>
  <c r="B1474" i="17"/>
  <c r="C1474" i="17"/>
  <c r="B1475" i="17"/>
  <c r="C1475" i="17"/>
  <c r="B1476" i="17"/>
  <c r="C1476" i="17"/>
  <c r="B1477" i="17"/>
  <c r="C1477" i="17"/>
  <c r="B1478" i="17"/>
  <c r="C1478" i="17"/>
  <c r="B1479" i="17"/>
  <c r="C1479" i="17"/>
  <c r="B1480" i="17"/>
  <c r="C1480" i="17"/>
  <c r="B1481" i="17"/>
  <c r="C1481" i="17"/>
  <c r="B1482" i="17"/>
  <c r="C1482" i="17"/>
  <c r="B1483" i="17"/>
  <c r="C1483" i="17"/>
  <c r="B1484" i="17"/>
  <c r="C1484" i="17"/>
  <c r="B1485" i="17"/>
  <c r="C1485" i="17"/>
  <c r="B1486" i="17"/>
  <c r="C1486" i="17"/>
  <c r="B1487" i="17"/>
  <c r="C1487" i="17"/>
  <c r="B1488" i="17"/>
  <c r="C1488" i="17"/>
  <c r="B1489" i="17"/>
  <c r="C1489" i="17"/>
  <c r="B1490" i="17"/>
  <c r="C1490" i="17"/>
  <c r="B1491" i="17"/>
  <c r="C1491" i="17"/>
  <c r="B1492" i="17"/>
  <c r="C1492" i="17"/>
  <c r="B1493" i="17"/>
  <c r="C1493" i="17"/>
  <c r="B1494" i="17"/>
  <c r="C1494" i="17"/>
  <c r="B1495" i="17"/>
  <c r="C1495" i="17"/>
  <c r="B1496" i="17"/>
  <c r="C1496" i="17"/>
  <c r="B1497" i="17"/>
  <c r="C1497" i="17"/>
  <c r="B1498" i="17"/>
  <c r="C1498" i="17"/>
  <c r="B1499" i="17"/>
  <c r="C1499" i="17"/>
  <c r="B1500" i="17"/>
  <c r="C1500" i="17"/>
  <c r="B1501" i="17"/>
  <c r="C1501" i="17"/>
  <c r="B1502" i="17"/>
  <c r="C1502" i="17"/>
  <c r="B1503" i="17"/>
  <c r="C1503" i="17"/>
  <c r="B1504" i="17"/>
  <c r="C1504" i="17"/>
  <c r="B1505" i="17"/>
  <c r="C1505" i="17"/>
  <c r="B1506" i="17"/>
  <c r="C1506" i="17"/>
  <c r="B1507" i="17"/>
  <c r="C1507" i="17"/>
  <c r="B1508" i="17"/>
  <c r="C1508" i="17"/>
  <c r="B1509" i="17"/>
  <c r="C1509" i="17"/>
  <c r="B1510" i="17"/>
  <c r="C1510" i="17"/>
  <c r="B1511" i="17"/>
  <c r="C1511" i="17"/>
  <c r="B1512" i="17"/>
  <c r="C1512" i="17"/>
  <c r="B1513" i="17"/>
  <c r="C1513" i="17"/>
  <c r="B1514" i="17"/>
  <c r="C1514" i="17"/>
  <c r="B1515" i="17"/>
  <c r="C1515" i="17"/>
  <c r="B1516" i="17"/>
  <c r="C1516" i="17"/>
  <c r="B1517" i="17"/>
  <c r="C1517" i="17"/>
  <c r="B1518" i="17"/>
  <c r="C1518" i="17"/>
  <c r="B1519" i="17"/>
  <c r="C1519" i="17"/>
  <c r="B1520" i="17"/>
  <c r="C1520" i="17"/>
  <c r="B1521" i="17"/>
  <c r="C1521" i="17"/>
  <c r="B1522" i="17"/>
  <c r="C1522" i="17"/>
  <c r="B1523" i="17"/>
  <c r="C1523" i="17"/>
  <c r="B1524" i="17"/>
  <c r="C1524" i="17"/>
  <c r="B1525" i="17"/>
  <c r="C1525" i="17"/>
  <c r="B1526" i="17"/>
  <c r="C1526" i="17"/>
  <c r="B1527" i="17"/>
  <c r="C1527" i="17"/>
  <c r="B1528" i="17"/>
  <c r="C1528" i="17"/>
  <c r="B1529" i="17"/>
  <c r="C1529" i="17"/>
  <c r="B1530" i="17"/>
  <c r="C1530" i="17"/>
  <c r="B1531" i="17"/>
  <c r="C1531" i="17"/>
  <c r="B1532" i="17"/>
  <c r="C1532" i="17"/>
  <c r="B1533" i="17"/>
  <c r="C1533" i="17"/>
  <c r="B1534" i="17"/>
  <c r="C1534" i="17"/>
  <c r="B1535" i="17"/>
  <c r="C1535" i="17"/>
  <c r="B1536" i="17"/>
  <c r="C1536" i="17"/>
  <c r="B1537" i="17"/>
  <c r="C1537" i="17"/>
  <c r="B1538" i="17"/>
  <c r="C1538" i="17"/>
  <c r="B1539" i="17"/>
  <c r="C1539" i="17"/>
  <c r="B1540" i="17"/>
  <c r="C1540" i="17"/>
  <c r="B1541" i="17"/>
  <c r="C1541" i="17"/>
  <c r="B1542" i="17"/>
  <c r="C1542" i="17"/>
  <c r="B1543" i="17"/>
  <c r="C1543" i="17"/>
  <c r="B1544" i="17"/>
  <c r="C1544" i="17"/>
  <c r="B1545" i="17"/>
  <c r="C1545" i="17"/>
  <c r="B1546" i="17"/>
  <c r="C1546" i="17"/>
  <c r="B1547" i="17"/>
  <c r="C1547" i="17"/>
  <c r="B1548" i="17"/>
  <c r="C1548" i="17"/>
  <c r="B1549" i="17"/>
  <c r="C1549" i="17"/>
  <c r="B1550" i="17"/>
  <c r="C1550" i="17"/>
  <c r="B1551" i="17"/>
  <c r="C1551" i="17"/>
  <c r="B1552" i="17"/>
  <c r="C1552" i="17"/>
  <c r="B1553" i="17"/>
  <c r="C1553" i="17"/>
  <c r="B1554" i="17"/>
  <c r="C1554" i="17"/>
  <c r="B1555" i="17"/>
  <c r="C1555" i="17"/>
  <c r="B1556" i="17"/>
  <c r="C1556" i="17"/>
  <c r="B1557" i="17"/>
  <c r="C1557" i="17"/>
  <c r="B1558" i="17"/>
  <c r="C1558" i="17"/>
  <c r="B1559" i="17"/>
  <c r="C1559" i="17"/>
  <c r="B1560" i="17"/>
  <c r="C1560" i="17"/>
  <c r="B1561" i="17"/>
  <c r="C1561" i="17"/>
  <c r="B1562" i="17"/>
  <c r="C1562" i="17"/>
  <c r="B1563" i="17"/>
  <c r="C1563" i="17"/>
  <c r="B1564" i="17"/>
  <c r="C1564" i="17"/>
  <c r="B1565" i="17"/>
  <c r="C1565" i="17"/>
  <c r="B1566" i="17"/>
  <c r="C1566" i="17"/>
  <c r="B1567" i="17"/>
  <c r="C1567" i="17"/>
  <c r="B1568" i="17"/>
  <c r="C1568" i="17"/>
  <c r="B1569" i="17"/>
  <c r="C1569" i="17"/>
  <c r="B1570" i="17"/>
  <c r="C1570" i="17"/>
  <c r="B1571" i="17"/>
  <c r="C1571" i="17"/>
  <c r="B1572" i="17"/>
  <c r="C1572" i="17"/>
  <c r="B1573" i="17"/>
  <c r="C1573" i="17"/>
  <c r="B1574" i="17"/>
  <c r="C1574" i="17"/>
  <c r="B1575" i="17"/>
  <c r="C1575" i="17"/>
  <c r="B1576" i="17"/>
  <c r="C1576" i="17"/>
  <c r="B1577" i="17"/>
  <c r="C1577" i="17"/>
  <c r="B1578" i="17"/>
  <c r="C1578" i="17"/>
  <c r="B1579" i="17"/>
  <c r="C1579" i="17"/>
  <c r="B1580" i="17"/>
  <c r="C1580" i="17"/>
  <c r="B1581" i="17"/>
  <c r="C1581" i="17"/>
  <c r="B1582" i="17"/>
  <c r="C1582" i="17"/>
  <c r="B1583" i="17"/>
  <c r="C1583" i="17"/>
  <c r="B1584" i="17"/>
  <c r="C1584" i="17"/>
  <c r="B1585" i="17"/>
  <c r="C1585" i="17"/>
  <c r="B1586" i="17"/>
  <c r="C1586" i="17"/>
  <c r="B1587" i="17"/>
  <c r="C1587" i="17"/>
  <c r="B1588" i="17"/>
  <c r="C1588" i="17"/>
  <c r="B1589" i="17"/>
  <c r="C1589" i="17"/>
  <c r="B1590" i="17"/>
  <c r="C1590" i="17"/>
  <c r="B1591" i="17"/>
  <c r="C1591" i="17"/>
  <c r="B1592" i="17"/>
  <c r="C1592" i="17"/>
  <c r="B1593" i="17"/>
  <c r="C1593" i="17"/>
  <c r="B1594" i="17"/>
  <c r="C1594" i="17"/>
  <c r="B1595" i="17"/>
  <c r="C1595" i="17"/>
  <c r="B1596" i="17"/>
  <c r="C1596" i="17"/>
  <c r="B1597" i="17"/>
  <c r="C1597" i="17"/>
  <c r="B1598" i="17"/>
  <c r="C1598" i="17"/>
  <c r="B1599" i="17"/>
  <c r="C1599" i="17"/>
  <c r="B1600" i="17"/>
  <c r="C1600" i="17"/>
  <c r="B1601" i="17"/>
  <c r="C1601" i="17"/>
  <c r="B1602" i="17"/>
  <c r="C1602" i="17"/>
  <c r="B1603" i="17"/>
  <c r="C1603" i="17"/>
  <c r="B1604" i="17"/>
  <c r="C1604" i="17"/>
  <c r="B1605" i="17"/>
  <c r="C1605" i="17"/>
  <c r="B1606" i="17"/>
  <c r="C1606" i="17"/>
  <c r="B1607" i="17"/>
  <c r="C1607" i="17"/>
  <c r="B1608" i="17"/>
  <c r="C1608" i="17"/>
  <c r="B1609" i="17"/>
  <c r="C1609" i="17"/>
  <c r="B1610" i="17"/>
  <c r="C1610" i="17"/>
  <c r="B1611" i="17"/>
  <c r="C1611" i="17"/>
  <c r="B1612" i="17"/>
  <c r="C1612" i="17"/>
  <c r="B1613" i="17"/>
  <c r="C1613" i="17"/>
  <c r="B1614" i="17"/>
  <c r="C1614" i="17"/>
  <c r="B1615" i="17"/>
  <c r="C1615" i="17"/>
  <c r="B1616" i="17"/>
  <c r="C1616" i="17"/>
  <c r="B1617" i="17"/>
  <c r="C1617" i="17"/>
  <c r="B1618" i="17"/>
  <c r="C1618" i="17"/>
  <c r="B1619" i="17"/>
  <c r="C1619" i="17"/>
  <c r="B1620" i="17"/>
  <c r="C1620" i="17"/>
  <c r="B1621" i="17"/>
  <c r="C1621" i="17"/>
  <c r="B1622" i="17"/>
  <c r="C1622" i="17"/>
  <c r="B1623" i="17"/>
  <c r="C1623" i="17"/>
  <c r="B1624" i="17"/>
  <c r="C1624" i="17"/>
  <c r="B1625" i="17"/>
  <c r="C1625" i="17"/>
  <c r="B1626" i="17"/>
  <c r="C1626" i="17"/>
  <c r="B1627" i="17"/>
  <c r="C1627" i="17"/>
  <c r="B1628" i="17"/>
  <c r="C1628" i="17"/>
  <c r="B1629" i="17"/>
  <c r="C1629" i="17"/>
  <c r="B1630" i="17"/>
  <c r="C1630" i="17"/>
  <c r="B1631" i="17"/>
  <c r="C1631" i="17"/>
  <c r="B1632" i="17"/>
  <c r="C1632" i="17"/>
  <c r="B1633" i="17"/>
  <c r="C1633" i="17"/>
  <c r="B1634" i="17"/>
  <c r="C1634" i="17"/>
  <c r="B1635" i="17"/>
  <c r="C1635" i="17"/>
  <c r="B1636" i="17"/>
  <c r="C1636" i="17"/>
  <c r="B1637" i="17"/>
  <c r="C1637" i="17"/>
  <c r="B1638" i="17"/>
  <c r="C1638" i="17"/>
  <c r="B1639" i="17"/>
  <c r="C1639" i="17"/>
  <c r="B1640" i="17"/>
  <c r="C1640" i="17"/>
  <c r="B1641" i="17"/>
  <c r="C1641" i="17"/>
  <c r="B1642" i="17"/>
  <c r="C1642" i="17"/>
  <c r="B1643" i="17"/>
  <c r="C1643" i="17"/>
  <c r="B1644" i="17"/>
  <c r="C1644" i="17"/>
  <c r="B1645" i="17"/>
  <c r="C1645" i="17"/>
  <c r="B1646" i="17"/>
  <c r="C1646" i="17"/>
  <c r="B1647" i="17"/>
  <c r="C1647" i="17"/>
  <c r="B1648" i="17"/>
  <c r="C1648" i="17"/>
  <c r="B1649" i="17"/>
  <c r="C1649" i="17"/>
  <c r="B1650" i="17"/>
  <c r="C1650" i="17"/>
  <c r="B1651" i="17"/>
  <c r="C1651" i="17"/>
  <c r="B1652" i="17"/>
  <c r="C1652" i="17"/>
  <c r="B1653" i="17"/>
  <c r="C1653" i="17"/>
  <c r="B1654" i="17"/>
  <c r="C1654" i="17"/>
  <c r="B1655" i="17"/>
  <c r="C1655" i="17"/>
  <c r="B1656" i="17"/>
  <c r="C1656" i="17"/>
  <c r="B1657" i="17"/>
  <c r="C1657" i="17"/>
  <c r="B1658" i="17"/>
  <c r="C1658" i="17"/>
  <c r="B1659" i="17"/>
  <c r="C1659" i="17"/>
  <c r="B1660" i="17"/>
  <c r="C1660" i="17"/>
  <c r="B1661" i="17"/>
  <c r="C1661" i="17"/>
  <c r="B1662" i="17"/>
  <c r="C1662" i="17"/>
  <c r="B1663" i="17"/>
  <c r="C1663" i="17"/>
  <c r="B1664" i="17"/>
  <c r="C1664" i="17"/>
  <c r="B1665" i="17"/>
  <c r="C1665" i="17"/>
  <c r="B1666" i="17"/>
  <c r="C1666" i="17"/>
  <c r="B1667" i="17"/>
  <c r="C1667" i="17"/>
  <c r="B1668" i="17"/>
  <c r="C1668" i="17"/>
  <c r="B1669" i="17"/>
  <c r="C1669" i="17"/>
  <c r="B1670" i="17"/>
  <c r="C1670" i="17"/>
  <c r="B1671" i="17"/>
  <c r="C1671" i="17"/>
  <c r="B1672" i="17"/>
  <c r="C1672" i="17"/>
  <c r="B1673" i="17"/>
  <c r="C1673" i="17"/>
  <c r="B1674" i="17"/>
  <c r="C1674" i="17"/>
  <c r="B1675" i="17"/>
  <c r="C1675" i="17"/>
  <c r="B1676" i="17"/>
  <c r="C1676" i="17"/>
  <c r="B1677" i="17"/>
  <c r="C1677" i="17"/>
  <c r="B1678" i="17"/>
  <c r="C1678" i="17"/>
  <c r="B1679" i="17"/>
  <c r="C1679" i="17"/>
  <c r="B1680" i="17"/>
  <c r="C1680" i="17"/>
  <c r="B1681" i="17"/>
  <c r="C1681" i="17"/>
  <c r="B1682" i="17"/>
  <c r="C1682" i="17"/>
  <c r="B1683" i="17"/>
  <c r="C1683" i="17"/>
  <c r="B1684" i="17"/>
  <c r="C1684" i="17"/>
  <c r="B1685" i="17"/>
  <c r="C1685" i="17"/>
  <c r="B1686" i="17"/>
  <c r="C1686" i="17"/>
  <c r="B1687" i="17"/>
  <c r="C1687" i="17"/>
  <c r="B1688" i="17"/>
  <c r="C1688" i="17"/>
  <c r="B1689" i="17"/>
  <c r="C1689" i="17"/>
  <c r="B1690" i="17"/>
  <c r="C1690" i="17"/>
  <c r="B1691" i="17"/>
  <c r="C1691" i="17"/>
  <c r="B1692" i="17"/>
  <c r="C1692" i="17"/>
  <c r="B1693" i="17"/>
  <c r="C1693" i="17"/>
  <c r="B1694" i="17"/>
  <c r="C1694" i="17"/>
  <c r="B1695" i="17"/>
  <c r="C1695" i="17"/>
  <c r="B1696" i="17"/>
  <c r="C1696" i="17"/>
  <c r="B1697" i="17"/>
  <c r="C1697" i="17"/>
  <c r="B1698" i="17"/>
  <c r="C1698" i="17"/>
  <c r="B1699" i="17"/>
  <c r="C1699" i="17"/>
  <c r="B1700" i="17"/>
  <c r="C1700" i="17"/>
  <c r="B1701" i="17"/>
  <c r="C1701" i="17"/>
  <c r="B1702" i="17"/>
  <c r="C1702" i="17"/>
  <c r="B1703" i="17"/>
  <c r="C1703" i="17"/>
  <c r="B1704" i="17"/>
  <c r="C1704" i="17"/>
  <c r="B1705" i="17"/>
  <c r="C1705" i="17"/>
  <c r="B1706" i="17"/>
  <c r="C1706" i="17"/>
  <c r="B1707" i="17"/>
  <c r="C1707" i="17"/>
  <c r="B1708" i="17"/>
  <c r="C1708" i="17"/>
  <c r="B1709" i="17"/>
  <c r="C1709" i="17"/>
  <c r="B1710" i="17"/>
  <c r="C1710" i="17"/>
  <c r="B1711" i="17"/>
  <c r="C1711" i="17"/>
  <c r="B1712" i="17"/>
  <c r="C1712" i="17"/>
  <c r="B1713" i="17"/>
  <c r="C1713" i="17"/>
  <c r="B1714" i="17"/>
  <c r="C1714" i="17"/>
  <c r="B1715" i="17"/>
  <c r="C1715" i="17"/>
  <c r="B1716" i="17"/>
  <c r="C1716" i="17"/>
  <c r="B1717" i="17"/>
  <c r="C1717" i="17"/>
  <c r="B1718" i="17"/>
  <c r="C1718" i="17"/>
  <c r="B1719" i="17"/>
  <c r="C1719" i="17"/>
  <c r="B1720" i="17"/>
  <c r="C1720" i="17"/>
  <c r="B1721" i="17"/>
  <c r="C1721" i="17"/>
  <c r="B1722" i="17"/>
  <c r="C1722" i="17"/>
  <c r="B1723" i="17"/>
  <c r="C1723" i="17"/>
  <c r="B1724" i="17"/>
  <c r="C1724" i="17"/>
  <c r="B1725" i="17"/>
  <c r="C1725" i="17"/>
  <c r="B1726" i="17"/>
  <c r="C1726" i="17"/>
  <c r="B1727" i="17"/>
  <c r="C1727" i="17"/>
  <c r="B1728" i="17"/>
  <c r="C1728" i="17"/>
  <c r="B1729" i="17"/>
  <c r="C1729" i="17"/>
  <c r="B1730" i="17"/>
  <c r="C1730" i="17"/>
  <c r="B1731" i="17"/>
  <c r="C1731" i="17"/>
  <c r="B1732" i="17"/>
  <c r="C1732" i="17"/>
  <c r="B1733" i="17"/>
  <c r="C1733" i="17"/>
  <c r="B1734" i="17"/>
  <c r="C1734" i="17"/>
  <c r="B1735" i="17"/>
  <c r="C1735" i="17"/>
  <c r="B1736" i="17"/>
  <c r="C1736" i="17"/>
  <c r="B1737" i="17"/>
  <c r="C1737" i="17"/>
  <c r="B1738" i="17"/>
  <c r="C1738" i="17"/>
  <c r="B1739" i="17"/>
  <c r="C1739" i="17"/>
  <c r="B1740" i="17"/>
  <c r="C1740" i="17"/>
  <c r="B1741" i="17"/>
  <c r="C1741" i="17"/>
  <c r="B1742" i="17"/>
  <c r="C1742" i="17"/>
  <c r="B1743" i="17"/>
  <c r="C1743" i="17"/>
  <c r="B1744" i="17"/>
  <c r="C1744" i="17"/>
  <c r="B1745" i="17"/>
  <c r="C1745" i="17"/>
  <c r="B1746" i="17"/>
  <c r="C1746" i="17"/>
  <c r="B1747" i="17"/>
  <c r="C1747" i="17"/>
  <c r="B1748" i="17"/>
  <c r="C1748" i="17"/>
  <c r="B1749" i="17"/>
  <c r="C1749" i="17"/>
  <c r="B1750" i="17"/>
  <c r="C1750" i="17"/>
  <c r="B1751" i="17"/>
  <c r="C1751" i="17"/>
  <c r="B1752" i="17"/>
  <c r="C1752" i="17"/>
  <c r="B1753" i="17"/>
  <c r="C1753" i="17"/>
  <c r="B1754" i="17"/>
  <c r="C1754" i="17"/>
  <c r="B1755" i="17"/>
  <c r="C1755" i="17"/>
  <c r="B1756" i="17"/>
  <c r="C1756" i="17"/>
  <c r="B1757" i="17"/>
  <c r="C1757" i="17"/>
  <c r="B1758" i="17"/>
  <c r="C1758" i="17"/>
  <c r="B1759" i="17"/>
  <c r="C1759" i="17"/>
  <c r="B1760" i="17"/>
  <c r="C1760" i="17"/>
  <c r="B1761" i="17"/>
  <c r="C1761" i="17"/>
  <c r="B1762" i="17"/>
  <c r="C1762" i="17"/>
  <c r="B1763" i="17"/>
  <c r="C1763" i="17"/>
  <c r="B1764" i="17"/>
  <c r="C1764" i="17"/>
  <c r="B1765" i="17"/>
  <c r="C1765" i="17"/>
  <c r="B1766" i="17"/>
  <c r="C1766" i="17"/>
  <c r="B1767" i="17"/>
  <c r="C1767" i="17"/>
  <c r="B1768" i="17"/>
  <c r="C1768" i="17"/>
  <c r="B1769" i="17"/>
  <c r="C1769" i="17"/>
  <c r="B1770" i="17"/>
  <c r="C1770" i="17"/>
  <c r="B1771" i="17"/>
  <c r="C1771" i="17"/>
  <c r="B1772" i="17"/>
  <c r="C1772" i="17"/>
  <c r="B1773" i="17"/>
  <c r="C1773" i="17"/>
  <c r="B1774" i="17"/>
  <c r="C1774" i="17"/>
  <c r="B1775" i="17"/>
  <c r="C1775" i="17"/>
  <c r="B1776" i="17"/>
  <c r="C1776" i="17"/>
  <c r="B1777" i="17"/>
  <c r="C1777" i="17"/>
  <c r="B1778" i="17"/>
  <c r="C1778" i="17"/>
  <c r="B1779" i="17"/>
  <c r="C1779" i="17"/>
  <c r="B1780" i="17"/>
  <c r="C1780" i="17"/>
  <c r="B1781" i="17"/>
  <c r="C1781" i="17"/>
  <c r="B1782" i="17"/>
  <c r="C1782" i="17"/>
  <c r="B1783" i="17"/>
  <c r="C1783" i="17"/>
  <c r="B1784" i="17"/>
  <c r="C1784" i="17"/>
  <c r="B1785" i="17"/>
  <c r="C1785" i="17"/>
  <c r="B1786" i="17"/>
  <c r="C1786" i="17"/>
  <c r="B1787" i="17"/>
  <c r="C1787" i="17"/>
  <c r="B1788" i="17"/>
  <c r="C1788" i="17"/>
  <c r="B1789" i="17"/>
  <c r="C1789" i="17"/>
  <c r="B1790" i="17"/>
  <c r="C1790" i="17"/>
  <c r="B1791" i="17"/>
  <c r="C1791" i="17"/>
  <c r="B1792" i="17"/>
  <c r="C1792" i="17"/>
  <c r="B1793" i="17"/>
  <c r="C1793" i="17"/>
  <c r="B1794" i="17"/>
  <c r="C1794" i="17"/>
  <c r="B1795" i="17"/>
  <c r="C1795" i="17"/>
  <c r="B1796" i="17"/>
  <c r="C1796" i="17"/>
  <c r="B1797" i="17"/>
  <c r="C1797" i="17"/>
  <c r="B1798" i="17"/>
  <c r="C1798" i="17"/>
  <c r="B1799" i="17"/>
  <c r="C1799" i="17"/>
  <c r="B1800" i="17"/>
  <c r="C1800" i="17"/>
  <c r="B1801" i="17"/>
  <c r="C1801" i="17"/>
  <c r="B1802" i="17"/>
  <c r="C1802" i="17"/>
  <c r="B1803" i="17"/>
  <c r="C1803" i="17"/>
  <c r="B1804" i="17"/>
  <c r="C1804" i="17"/>
  <c r="B1805" i="17"/>
  <c r="C1805" i="17"/>
  <c r="B1806" i="17"/>
  <c r="C1806" i="17"/>
  <c r="B1807" i="17"/>
  <c r="C1807" i="17"/>
  <c r="B1808" i="17"/>
  <c r="C1808" i="17"/>
  <c r="B1809" i="17"/>
  <c r="C1809" i="17"/>
  <c r="B1810" i="17"/>
  <c r="C1810" i="17"/>
  <c r="B1811" i="17"/>
  <c r="C1811" i="17"/>
  <c r="B1812" i="17"/>
  <c r="C1812" i="17"/>
  <c r="B1813" i="17"/>
  <c r="C1813" i="17"/>
  <c r="B1814" i="17"/>
  <c r="C1814" i="17"/>
  <c r="B1815" i="17"/>
  <c r="C1815" i="17"/>
  <c r="B1816" i="17"/>
  <c r="C1816" i="17"/>
  <c r="B1817" i="17"/>
  <c r="C1817" i="17"/>
  <c r="B1818" i="17"/>
  <c r="C1818" i="17"/>
  <c r="B1819" i="17"/>
  <c r="C1819" i="17"/>
  <c r="B1820" i="17"/>
  <c r="C1820" i="17"/>
  <c r="B1821" i="17"/>
  <c r="C1821" i="17"/>
  <c r="B1822" i="17"/>
  <c r="C1822" i="17"/>
  <c r="B1823" i="17"/>
  <c r="C1823" i="17"/>
  <c r="B1824" i="17"/>
  <c r="C1824" i="17"/>
  <c r="B1825" i="17"/>
  <c r="C1825" i="17"/>
  <c r="B1826" i="17"/>
  <c r="C1826" i="17"/>
  <c r="B1827" i="17"/>
  <c r="C1827" i="17"/>
  <c r="B1828" i="17"/>
  <c r="C1828" i="17"/>
  <c r="B1829" i="17"/>
  <c r="C1829" i="17"/>
  <c r="B1830" i="17"/>
  <c r="C1830" i="17"/>
  <c r="B1831" i="17"/>
  <c r="C1831" i="17"/>
  <c r="B1832" i="17"/>
  <c r="C1832" i="17"/>
  <c r="B1833" i="17"/>
  <c r="C1833" i="17"/>
  <c r="B1834" i="17"/>
  <c r="C1834" i="17"/>
  <c r="B1835" i="17"/>
  <c r="C1835" i="17"/>
  <c r="B1836" i="17"/>
  <c r="C1836" i="17"/>
  <c r="B1837" i="17"/>
  <c r="C1837" i="17"/>
  <c r="B1838" i="17"/>
  <c r="C1838" i="17"/>
  <c r="B1839" i="17"/>
  <c r="C1839" i="17"/>
  <c r="B1840" i="17"/>
  <c r="C1840" i="17"/>
  <c r="B1841" i="17"/>
  <c r="C1841" i="17"/>
  <c r="B1842" i="17"/>
  <c r="C1842" i="17"/>
  <c r="B1843" i="17"/>
  <c r="C1843" i="17"/>
  <c r="B1844" i="17"/>
  <c r="C1844" i="17"/>
  <c r="B1845" i="17"/>
  <c r="C1845" i="17"/>
  <c r="B1846" i="17"/>
  <c r="C1846" i="17"/>
  <c r="B1847" i="17"/>
  <c r="C1847" i="17"/>
  <c r="B1848" i="17"/>
  <c r="C1848" i="17"/>
  <c r="B1849" i="17"/>
  <c r="C1849" i="17"/>
  <c r="B1850" i="17"/>
  <c r="C1850" i="17"/>
  <c r="B1851" i="17"/>
  <c r="C1851" i="17"/>
  <c r="B1852" i="17"/>
  <c r="C1852" i="17"/>
  <c r="B1853" i="17"/>
  <c r="C1853" i="17"/>
  <c r="B1854" i="17"/>
  <c r="C1854" i="17"/>
  <c r="B1855" i="17"/>
  <c r="C1855" i="17"/>
  <c r="B1856" i="17"/>
  <c r="C1856" i="17"/>
  <c r="B1857" i="17"/>
  <c r="C1857" i="17"/>
  <c r="B1858" i="17"/>
  <c r="C1858" i="17"/>
  <c r="B1859" i="17"/>
  <c r="C1859" i="17"/>
  <c r="B1860" i="17"/>
  <c r="C1860" i="17"/>
  <c r="B1861" i="17"/>
  <c r="C1861" i="17"/>
  <c r="B1862" i="17"/>
  <c r="C1862" i="17"/>
  <c r="B1863" i="17"/>
  <c r="C1863" i="17"/>
  <c r="B1864" i="17"/>
  <c r="C1864" i="17"/>
  <c r="B1865" i="17"/>
  <c r="C1865" i="17"/>
  <c r="B1866" i="17"/>
  <c r="C1866" i="17"/>
  <c r="B1867" i="17"/>
  <c r="C1867" i="17"/>
  <c r="B1868" i="17"/>
  <c r="C1868" i="17"/>
  <c r="B1869" i="17"/>
  <c r="C1869" i="17"/>
  <c r="B1870" i="17"/>
  <c r="C1870" i="17"/>
  <c r="B1871" i="17"/>
  <c r="C1871" i="17"/>
  <c r="B1872" i="17"/>
  <c r="C1872" i="17"/>
  <c r="B1873" i="17"/>
  <c r="C1873" i="17"/>
  <c r="B1874" i="17"/>
  <c r="C1874" i="17"/>
  <c r="B1875" i="17"/>
  <c r="C1875" i="17"/>
  <c r="B1876" i="17"/>
  <c r="C1876" i="17"/>
  <c r="B1877" i="17"/>
  <c r="C1877" i="17"/>
  <c r="B1878" i="17"/>
  <c r="C1878" i="17"/>
  <c r="B1879" i="17"/>
  <c r="C1879" i="17"/>
  <c r="B1880" i="17"/>
  <c r="C1880" i="17"/>
  <c r="B1881" i="17"/>
  <c r="C1881" i="17"/>
  <c r="B1882" i="17"/>
  <c r="C1882" i="17"/>
  <c r="B1883" i="17"/>
  <c r="C1883" i="17"/>
  <c r="B1884" i="17"/>
  <c r="C1884" i="17"/>
  <c r="B1885" i="17"/>
  <c r="C1885" i="17"/>
  <c r="B1886" i="17"/>
  <c r="C1886" i="17"/>
  <c r="B1887" i="17"/>
  <c r="C1887" i="17"/>
  <c r="B1888" i="17"/>
  <c r="C1888" i="17"/>
  <c r="B1889" i="17"/>
  <c r="C1889" i="17"/>
  <c r="B1890" i="17"/>
  <c r="C1890" i="17"/>
  <c r="B1891" i="17"/>
  <c r="C1891" i="17"/>
  <c r="B1892" i="17"/>
  <c r="C1892" i="17"/>
  <c r="B1893" i="17"/>
  <c r="C1893" i="17"/>
  <c r="B1894" i="17"/>
  <c r="C1894" i="17"/>
  <c r="B1895" i="17"/>
  <c r="C1895" i="17"/>
  <c r="B1896" i="17"/>
  <c r="C1896" i="17"/>
  <c r="B1897" i="17"/>
  <c r="C1897" i="17"/>
  <c r="B1898" i="17"/>
  <c r="C1898" i="17"/>
  <c r="B1899" i="17"/>
  <c r="C1899" i="17"/>
  <c r="B1900" i="17"/>
  <c r="C1900" i="17"/>
  <c r="B1901" i="17"/>
  <c r="C1901" i="17"/>
  <c r="B1902" i="17"/>
  <c r="C1902" i="17"/>
  <c r="B1903" i="17"/>
  <c r="C1903" i="17"/>
  <c r="B1904" i="17"/>
  <c r="C1904" i="17"/>
  <c r="B1905" i="17"/>
  <c r="C1905" i="17"/>
  <c r="B1906" i="17"/>
  <c r="C1906" i="17"/>
  <c r="B1907" i="17"/>
  <c r="C1907" i="17"/>
  <c r="B1908" i="17"/>
  <c r="C1908" i="17"/>
  <c r="B1909" i="17"/>
  <c r="C1909" i="17"/>
  <c r="B1910" i="17"/>
  <c r="C1910" i="17"/>
  <c r="B1911" i="17"/>
  <c r="C1911" i="17"/>
  <c r="B1912" i="17"/>
  <c r="C1912" i="17"/>
  <c r="B1913" i="17"/>
  <c r="C1913" i="17"/>
  <c r="B1914" i="17"/>
  <c r="C1914" i="17"/>
  <c r="B1915" i="17"/>
  <c r="C1915" i="17"/>
  <c r="B1916" i="17"/>
  <c r="C1916" i="17"/>
  <c r="B1917" i="17"/>
  <c r="C1917" i="17"/>
  <c r="B1918" i="17"/>
  <c r="C1918" i="17"/>
  <c r="B1919" i="17"/>
  <c r="C1919" i="17"/>
  <c r="B1920" i="17"/>
  <c r="C1920" i="17"/>
  <c r="B1921" i="17"/>
  <c r="C1921" i="17"/>
  <c r="B1922" i="17"/>
  <c r="C1922" i="17"/>
  <c r="B1923" i="17"/>
  <c r="C1923" i="17"/>
  <c r="B1924" i="17"/>
  <c r="C1924" i="17"/>
  <c r="B1925" i="17"/>
  <c r="C1925" i="17"/>
  <c r="B1926" i="17"/>
  <c r="C1926" i="17"/>
  <c r="B1927" i="17"/>
  <c r="C1927" i="17"/>
  <c r="B1928" i="17"/>
  <c r="C1928" i="17"/>
  <c r="B1929" i="17"/>
  <c r="C1929" i="17"/>
  <c r="B1930" i="17"/>
  <c r="C1930" i="17"/>
  <c r="B1931" i="17"/>
  <c r="C1931" i="17"/>
  <c r="B1932" i="17"/>
  <c r="C1932" i="17"/>
  <c r="B1933" i="17"/>
  <c r="C1933" i="17"/>
  <c r="B1934" i="17"/>
  <c r="C1934" i="17"/>
  <c r="B1935" i="17"/>
  <c r="C1935" i="17"/>
  <c r="B1936" i="17"/>
  <c r="C1936" i="17"/>
  <c r="B1937" i="17"/>
  <c r="C1937" i="17"/>
  <c r="B1938" i="17"/>
  <c r="C1938" i="17"/>
  <c r="B1939" i="17"/>
  <c r="C1939" i="17"/>
  <c r="B1940" i="17"/>
  <c r="C1940" i="17"/>
  <c r="B1941" i="17"/>
  <c r="C1941" i="17"/>
  <c r="B1942" i="17"/>
  <c r="C1942" i="17"/>
  <c r="B1943" i="17"/>
  <c r="C1943" i="17"/>
  <c r="B1944" i="17"/>
  <c r="C1944" i="17"/>
  <c r="B1945" i="17"/>
  <c r="C1945" i="17"/>
  <c r="B1946" i="17"/>
  <c r="C1946" i="17"/>
  <c r="B1947" i="17"/>
  <c r="C1947" i="17"/>
  <c r="B1948" i="17"/>
  <c r="C1948" i="17"/>
  <c r="B1949" i="17"/>
  <c r="C1949" i="17"/>
  <c r="B1950" i="17"/>
  <c r="C1950" i="17"/>
  <c r="B1951" i="17"/>
  <c r="C1951" i="17"/>
  <c r="B1952" i="17"/>
  <c r="C1952" i="17"/>
  <c r="B1953" i="17"/>
  <c r="C1953" i="17"/>
  <c r="B1954" i="17"/>
  <c r="C1954" i="17"/>
  <c r="B1955" i="17"/>
  <c r="C1955" i="17"/>
  <c r="B1956" i="17"/>
  <c r="C1956" i="17"/>
  <c r="B1957" i="17"/>
  <c r="C1957" i="17"/>
  <c r="B1958" i="17"/>
  <c r="C1958" i="17"/>
  <c r="B1959" i="17"/>
  <c r="C1959" i="17"/>
  <c r="B1960" i="17"/>
  <c r="C1960" i="17"/>
  <c r="B1961" i="17"/>
  <c r="C1961" i="17"/>
  <c r="B1962" i="17"/>
  <c r="C1962" i="17"/>
  <c r="B1963" i="17"/>
  <c r="C1963" i="17"/>
  <c r="B1964" i="17"/>
  <c r="C1964" i="17"/>
  <c r="B1965" i="17"/>
  <c r="C1965" i="17"/>
  <c r="B1966" i="17"/>
  <c r="C1966" i="17"/>
  <c r="B1967" i="17"/>
  <c r="C1967" i="17"/>
  <c r="B1968" i="17"/>
  <c r="C1968" i="17"/>
  <c r="B1969" i="17"/>
  <c r="C1969" i="17"/>
  <c r="B1970" i="17"/>
  <c r="C1970" i="17"/>
  <c r="B1971" i="17"/>
  <c r="C1971" i="17"/>
  <c r="B1972" i="17"/>
  <c r="C1972" i="17"/>
  <c r="B1973" i="17"/>
  <c r="C1973" i="17"/>
  <c r="B1974" i="17"/>
  <c r="C1974" i="17"/>
  <c r="B1975" i="17"/>
  <c r="C1975" i="17"/>
  <c r="B1976" i="17"/>
  <c r="C1976" i="17"/>
  <c r="B1977" i="17"/>
  <c r="C1977" i="17"/>
  <c r="B1978" i="17"/>
  <c r="C1978" i="17"/>
  <c r="B1979" i="17"/>
  <c r="C1979" i="17"/>
  <c r="B1980" i="17"/>
  <c r="C1980" i="17"/>
  <c r="B1981" i="17"/>
  <c r="C1981" i="17"/>
  <c r="B1982" i="17"/>
  <c r="C1982" i="17"/>
  <c r="B1983" i="17"/>
  <c r="C1983" i="17"/>
  <c r="B1984" i="17"/>
  <c r="C1984" i="17"/>
  <c r="B1985" i="17"/>
  <c r="C1985" i="17"/>
  <c r="B1986" i="17"/>
  <c r="C1986" i="17"/>
  <c r="B1987" i="17"/>
  <c r="C1987" i="17"/>
  <c r="B1988" i="17"/>
  <c r="C1988" i="17"/>
  <c r="B1989" i="17"/>
  <c r="C1989" i="17"/>
  <c r="B1990" i="17"/>
  <c r="C1990" i="17"/>
  <c r="B1991" i="17"/>
  <c r="C1991" i="17"/>
  <c r="B1992" i="17"/>
  <c r="C1992" i="17"/>
  <c r="B1993" i="17"/>
  <c r="C1993" i="17"/>
  <c r="B1994" i="17"/>
  <c r="C1994" i="17"/>
  <c r="B1995" i="17"/>
  <c r="C1995" i="17"/>
  <c r="B1996" i="17"/>
  <c r="C1996" i="17"/>
  <c r="B1997" i="17"/>
  <c r="C1997" i="17"/>
  <c r="B1998" i="17"/>
  <c r="C1998" i="17"/>
  <c r="B1999" i="17"/>
  <c r="C1999" i="17"/>
  <c r="B2000" i="17"/>
  <c r="C2000" i="17"/>
  <c r="B2001" i="17"/>
  <c r="C2001" i="17"/>
  <c r="B2002" i="17"/>
  <c r="C2002" i="17"/>
  <c r="B2003" i="17"/>
  <c r="C2003" i="17"/>
  <c r="B2004" i="17"/>
  <c r="C2004" i="17"/>
  <c r="B2005" i="17"/>
  <c r="C2005" i="17"/>
  <c r="B2006" i="17"/>
  <c r="C2006" i="17"/>
  <c r="B2007" i="17"/>
  <c r="C2007" i="17"/>
  <c r="B2008" i="17"/>
  <c r="C2008" i="17"/>
  <c r="B2009" i="17"/>
  <c r="C2009" i="17"/>
  <c r="B2010" i="17"/>
  <c r="C2010" i="17"/>
  <c r="B2011" i="17"/>
  <c r="C2011" i="17"/>
  <c r="B2012" i="17"/>
  <c r="C2012" i="17"/>
  <c r="B2013" i="17"/>
  <c r="C2013" i="17"/>
  <c r="B2014" i="17"/>
  <c r="C2014" i="17"/>
  <c r="B2015" i="17"/>
  <c r="C2015" i="17"/>
  <c r="B2016" i="17"/>
  <c r="C2016" i="17"/>
  <c r="B2017" i="17"/>
  <c r="C2017" i="17"/>
  <c r="B2018" i="17"/>
  <c r="C2018" i="17"/>
  <c r="B2019" i="17"/>
  <c r="C2019" i="17"/>
  <c r="B2020" i="17"/>
  <c r="C2020" i="17"/>
  <c r="B2021" i="17"/>
  <c r="C2021" i="17"/>
  <c r="B2022" i="17"/>
  <c r="C2022" i="17"/>
  <c r="B2023" i="17"/>
  <c r="C2023" i="17"/>
  <c r="B2024" i="17"/>
  <c r="C2024" i="17"/>
  <c r="B2025" i="17"/>
  <c r="C2025" i="17"/>
  <c r="B2026" i="17"/>
  <c r="C2026" i="17"/>
  <c r="B2027" i="17"/>
  <c r="C2027" i="17"/>
  <c r="B2028" i="17"/>
  <c r="C2028" i="17"/>
  <c r="B2029" i="17"/>
  <c r="C2029" i="17"/>
  <c r="B2030" i="17"/>
  <c r="C2030" i="17"/>
  <c r="B2031" i="17"/>
  <c r="C2031" i="17"/>
  <c r="B2032" i="17"/>
  <c r="C2032" i="17"/>
  <c r="B2033" i="17"/>
  <c r="C2033" i="17"/>
  <c r="B2034" i="17"/>
  <c r="C2034" i="17"/>
  <c r="B2035" i="17"/>
  <c r="C2035" i="17"/>
  <c r="B2036" i="17"/>
  <c r="C2036" i="17"/>
  <c r="B2037" i="17"/>
  <c r="C2037" i="17"/>
  <c r="B2038" i="17"/>
  <c r="C2038" i="17"/>
  <c r="B2039" i="17"/>
  <c r="C2039" i="17"/>
  <c r="B2040" i="17"/>
  <c r="C2040" i="17"/>
  <c r="B2041" i="17"/>
  <c r="C2041" i="17"/>
  <c r="B2042" i="17"/>
  <c r="C2042" i="17"/>
  <c r="B2043" i="17"/>
  <c r="C2043" i="17"/>
  <c r="B2044" i="17"/>
  <c r="C2044" i="17"/>
  <c r="B2045" i="17"/>
  <c r="C2045" i="17"/>
  <c r="B2046" i="17"/>
  <c r="C2046" i="17"/>
  <c r="B2047" i="17"/>
  <c r="C2047" i="17"/>
  <c r="B2048" i="17"/>
  <c r="C2048" i="17"/>
  <c r="B2049" i="17"/>
  <c r="C2049" i="17"/>
  <c r="B2050" i="17"/>
  <c r="C2050" i="17"/>
  <c r="B2051" i="17"/>
  <c r="C2051" i="17"/>
  <c r="B2052" i="17"/>
  <c r="C2052" i="17"/>
  <c r="B2053" i="17"/>
  <c r="C2053" i="17"/>
  <c r="B2054" i="17"/>
  <c r="C2054" i="17"/>
  <c r="B2055" i="17"/>
  <c r="C2055" i="17"/>
  <c r="B2056" i="17"/>
  <c r="C2056" i="17"/>
  <c r="B2057" i="17"/>
  <c r="C2057" i="17"/>
  <c r="B2058" i="17"/>
  <c r="C2058" i="17"/>
  <c r="B2059" i="17"/>
  <c r="C2059" i="17"/>
  <c r="B2060" i="17"/>
  <c r="C2060" i="17"/>
  <c r="B2061" i="17"/>
  <c r="C2061" i="17"/>
  <c r="B2062" i="17"/>
  <c r="C2062" i="17"/>
  <c r="B2063" i="17"/>
  <c r="C2063" i="17"/>
  <c r="B2064" i="17"/>
  <c r="C2064" i="17"/>
  <c r="B2065" i="17"/>
  <c r="C2065" i="17"/>
  <c r="B2066" i="17"/>
  <c r="C2066" i="17"/>
  <c r="B2067" i="17"/>
  <c r="C2067" i="17"/>
  <c r="B2068" i="17"/>
  <c r="C2068" i="17"/>
  <c r="B2069" i="17"/>
  <c r="C2069" i="17"/>
  <c r="B2070" i="17"/>
  <c r="C2070" i="17"/>
  <c r="B2071" i="17"/>
  <c r="C2071" i="17"/>
  <c r="B2072" i="17"/>
  <c r="C2072" i="17"/>
  <c r="B2073" i="17"/>
  <c r="C2073" i="17"/>
  <c r="B2074" i="17"/>
  <c r="C2074" i="17"/>
  <c r="B2075" i="17"/>
  <c r="C2075" i="17"/>
  <c r="B2076" i="17"/>
  <c r="C2076" i="17"/>
  <c r="B2077" i="17"/>
  <c r="C2077" i="17"/>
  <c r="B2078" i="17"/>
  <c r="C2078" i="17"/>
  <c r="B2079" i="17"/>
  <c r="C2079" i="17"/>
  <c r="B2080" i="17"/>
  <c r="C2080" i="17"/>
  <c r="B2081" i="17"/>
  <c r="C2081" i="17"/>
  <c r="B2082" i="17"/>
  <c r="C2082" i="17"/>
  <c r="B2083" i="17"/>
  <c r="C2083" i="17"/>
  <c r="B2084" i="17"/>
  <c r="C2084" i="17"/>
  <c r="I1" i="14"/>
  <c r="J1" i="14"/>
  <c r="K1" i="14"/>
  <c r="L1" i="14"/>
  <c r="N1" i="12"/>
  <c r="O1" i="12"/>
  <c r="P1" i="12"/>
  <c r="Q1" i="12"/>
  <c r="S1" i="12"/>
  <c r="T1" i="12"/>
  <c r="U1" i="12"/>
  <c r="V1" i="12"/>
  <c r="W1" i="12"/>
  <c r="X1" i="12"/>
  <c r="Y1" i="12"/>
  <c r="G8" i="12"/>
  <c r="K8" i="12"/>
  <c r="K4" i="13" s="1"/>
  <c r="G9" i="12"/>
  <c r="K9" i="12"/>
  <c r="G10" i="12"/>
  <c r="K10" i="12"/>
  <c r="G11" i="12"/>
  <c r="K11" i="12"/>
  <c r="C422" i="17" l="1"/>
  <c r="C393" i="17"/>
  <c r="C374" i="17"/>
  <c r="C356" i="17"/>
  <c r="C247" i="17"/>
  <c r="C187" i="17"/>
  <c r="C23" i="17"/>
  <c r="C421" i="17"/>
  <c r="C366" i="17"/>
  <c r="C348" i="17"/>
  <c r="C267" i="17"/>
  <c r="C115" i="17"/>
  <c r="C461" i="17"/>
  <c r="C444" i="17"/>
  <c r="C397" i="17"/>
  <c r="C259" i="17"/>
  <c r="C215" i="17"/>
  <c r="C384" i="17"/>
  <c r="C365" i="17"/>
  <c r="C331" i="17"/>
  <c r="C279" i="17"/>
  <c r="C207" i="17"/>
  <c r="C43" i="17"/>
  <c r="C413" i="17"/>
  <c r="C389" i="17"/>
  <c r="C370" i="17"/>
  <c r="C352" i="17"/>
  <c r="C235" i="17"/>
  <c r="C538" i="17"/>
  <c r="C529" i="17"/>
  <c r="C520" i="17"/>
  <c r="C506" i="17"/>
  <c r="C497" i="17"/>
  <c r="C488" i="17"/>
  <c r="C474" i="17"/>
  <c r="C465" i="17"/>
  <c r="C456" i="17"/>
  <c r="C442" i="17"/>
  <c r="C433" i="17"/>
  <c r="C424" i="17"/>
  <c r="C410" i="17"/>
  <c r="C401" i="17"/>
  <c r="C392" i="17"/>
  <c r="C378" i="17"/>
  <c r="C369" i="17"/>
  <c r="C360" i="17"/>
  <c r="C346" i="17"/>
  <c r="C341" i="17"/>
  <c r="C323" i="17"/>
  <c r="C303" i="17"/>
  <c r="C283" i="17"/>
  <c r="C239" i="17"/>
  <c r="C219" i="17"/>
  <c r="C147" i="17"/>
  <c r="C127" i="17"/>
  <c r="C75" i="17"/>
  <c r="C55" i="17"/>
  <c r="C35" i="17"/>
  <c r="C542" i="17"/>
  <c r="C533" i="17"/>
  <c r="C524" i="17"/>
  <c r="C510" i="17"/>
  <c r="C501" i="17"/>
  <c r="C492" i="17"/>
  <c r="C478" i="17"/>
  <c r="C469" i="17"/>
  <c r="C460" i="17"/>
  <c r="C446" i="17"/>
  <c r="C437" i="17"/>
  <c r="C428" i="17"/>
  <c r="C414" i="17"/>
  <c r="C405" i="17"/>
  <c r="C396" i="17"/>
  <c r="C382" i="17"/>
  <c r="C373" i="17"/>
  <c r="C364" i="17"/>
  <c r="C350" i="17"/>
  <c r="C335" i="17"/>
  <c r="C315" i="17"/>
  <c r="C277" i="17"/>
  <c r="C271" i="17"/>
  <c r="C251" i="17"/>
  <c r="C179" i="17"/>
  <c r="C159" i="17"/>
  <c r="C107" i="17"/>
  <c r="C87" i="17"/>
  <c r="C67" i="17"/>
  <c r="C15" i="17"/>
  <c r="C546" i="17"/>
  <c r="C537" i="17"/>
  <c r="C528" i="17"/>
  <c r="C514" i="17"/>
  <c r="C505" i="17"/>
  <c r="C496" i="17"/>
  <c r="C482" i="17"/>
  <c r="C473" i="17"/>
  <c r="C464" i="17"/>
  <c r="C450" i="17"/>
  <c r="C441" i="17"/>
  <c r="C432" i="17"/>
  <c r="C418" i="17"/>
  <c r="C409" i="17"/>
  <c r="C400" i="17"/>
  <c r="C386" i="17"/>
  <c r="C377" i="17"/>
  <c r="C368" i="17"/>
  <c r="C354" i="17"/>
  <c r="C345" i="17"/>
  <c r="C340" i="17"/>
  <c r="C295" i="17"/>
  <c r="C211" i="17"/>
  <c r="C191" i="17"/>
  <c r="C139" i="17"/>
  <c r="C119" i="17"/>
  <c r="C99" i="17"/>
  <c r="C47" i="17"/>
  <c r="C27" i="17"/>
  <c r="C390" i="17"/>
  <c r="C381" i="17"/>
  <c r="C372" i="17"/>
  <c r="C358" i="17"/>
  <c r="C349" i="17"/>
  <c r="C327" i="17"/>
  <c r="C307" i="17"/>
  <c r="C243" i="17"/>
  <c r="C223" i="17"/>
  <c r="C171" i="17"/>
  <c r="C151" i="17"/>
  <c r="C131" i="17"/>
  <c r="C79" i="17"/>
  <c r="C59" i="17"/>
  <c r="C545" i="17"/>
  <c r="C536" i="17"/>
  <c r="C522" i="17"/>
  <c r="C513" i="17"/>
  <c r="C504" i="17"/>
  <c r="C490" i="17"/>
  <c r="C481" i="17"/>
  <c r="C472" i="17"/>
  <c r="C458" i="17"/>
  <c r="C449" i="17"/>
  <c r="C440" i="17"/>
  <c r="C426" i="17"/>
  <c r="C417" i="17"/>
  <c r="C408" i="17"/>
  <c r="C394" i="17"/>
  <c r="C385" i="17"/>
  <c r="C376" i="17"/>
  <c r="C362" i="17"/>
  <c r="C353" i="17"/>
  <c r="C344" i="17"/>
  <c r="C339" i="17"/>
  <c r="C275" i="17"/>
  <c r="C255" i="17"/>
  <c r="C203" i="17"/>
  <c r="C183" i="17"/>
  <c r="C163" i="17"/>
  <c r="C111" i="17"/>
  <c r="C91" i="17"/>
  <c r="C19" i="17"/>
  <c r="C195" i="17"/>
  <c r="C143" i="17"/>
  <c r="C123" i="17"/>
  <c r="C51" i="17"/>
  <c r="C31" i="17"/>
  <c r="C175" i="17"/>
  <c r="C155" i="17"/>
  <c r="C83" i="17"/>
  <c r="C63" i="17"/>
  <c r="C4" i="17"/>
  <c r="C7" i="17"/>
  <c r="C39" i="17"/>
  <c r="C71" i="17"/>
  <c r="C103" i="17"/>
  <c r="C135" i="17"/>
  <c r="C167" i="17"/>
  <c r="C199" i="17"/>
  <c r="C231" i="17"/>
  <c r="C263" i="17"/>
  <c r="C287" i="17"/>
  <c r="C319" i="17"/>
  <c r="C343" i="17"/>
  <c r="C347" i="17"/>
  <c r="C351" i="17"/>
  <c r="C355" i="17"/>
  <c r="C359" i="17"/>
  <c r="C363" i="17"/>
  <c r="C367" i="17"/>
  <c r="C371" i="17"/>
  <c r="C375" i="17"/>
  <c r="C379" i="17"/>
  <c r="C383" i="17"/>
  <c r="C387" i="17"/>
  <c r="C391" i="17"/>
  <c r="C395" i="17"/>
  <c r="C399" i="17"/>
  <c r="C403" i="17"/>
  <c r="C407" i="17"/>
  <c r="C411" i="17"/>
  <c r="C415" i="17"/>
  <c r="C419" i="17"/>
  <c r="C423" i="17"/>
  <c r="C427" i="17"/>
  <c r="C431" i="17"/>
  <c r="C435" i="17"/>
  <c r="C439" i="17"/>
  <c r="C443" i="17"/>
  <c r="C447" i="17"/>
  <c r="C451" i="17"/>
  <c r="C455" i="17"/>
  <c r="C459" i="17"/>
  <c r="C463" i="17"/>
  <c r="C467" i="17"/>
  <c r="C471" i="17"/>
  <c r="C475" i="17"/>
  <c r="C479" i="17"/>
  <c r="C483" i="17"/>
  <c r="C487" i="17"/>
  <c r="C491" i="17"/>
  <c r="C495" i="17"/>
  <c r="C499" i="17"/>
  <c r="C503" i="17"/>
  <c r="C507" i="17"/>
  <c r="C511" i="17"/>
  <c r="C515" i="17"/>
  <c r="C519" i="17"/>
  <c r="C523" i="17"/>
  <c r="C527" i="17"/>
  <c r="C531" i="17"/>
  <c r="C535" i="17"/>
  <c r="C539" i="17"/>
  <c r="C543" i="17"/>
  <c r="C547" i="17"/>
  <c r="C551" i="17"/>
  <c r="C555" i="17"/>
  <c r="C559" i="17"/>
  <c r="C563" i="17"/>
  <c r="C567" i="17"/>
  <c r="C571" i="17"/>
  <c r="C575" i="17"/>
  <c r="C579" i="17"/>
  <c r="C583" i="17"/>
  <c r="C587" i="17"/>
  <c r="C591" i="17"/>
  <c r="C595" i="17"/>
  <c r="C599" i="17"/>
  <c r="C603" i="17"/>
  <c r="C607" i="17"/>
  <c r="C611" i="17"/>
  <c r="C615" i="17"/>
  <c r="C619" i="17"/>
  <c r="C623" i="17"/>
  <c r="C627" i="17"/>
  <c r="C631" i="17"/>
  <c r="L17" i="18"/>
  <c r="G6" i="13"/>
  <c r="C337" i="17"/>
  <c r="C333" i="17"/>
  <c r="C329" i="17"/>
  <c r="C325" i="17"/>
  <c r="C321" i="17"/>
  <c r="C317" i="17"/>
  <c r="C313" i="17"/>
  <c r="C309" i="17"/>
  <c r="C305" i="17"/>
  <c r="C301" i="17"/>
  <c r="C297" i="17"/>
  <c r="C293" i="17"/>
  <c r="C289" i="17"/>
  <c r="C285" i="17"/>
  <c r="C281" i="17"/>
  <c r="C273" i="17"/>
  <c r="C269" i="17"/>
  <c r="C265" i="17"/>
  <c r="C261" i="17"/>
  <c r="C257" i="17"/>
  <c r="C253" i="17"/>
  <c r="C249" i="17"/>
  <c r="C245" i="17"/>
  <c r="C241" i="17"/>
  <c r="C237" i="17"/>
  <c r="C233" i="17"/>
  <c r="C229" i="17"/>
  <c r="C225" i="17"/>
  <c r="C221" i="17"/>
  <c r="C217" i="17"/>
  <c r="C213" i="17"/>
  <c r="C209" i="17"/>
  <c r="C205" i="17"/>
  <c r="C201" i="17"/>
  <c r="C197" i="17"/>
  <c r="C193" i="17"/>
  <c r="C189" i="17"/>
  <c r="C185" i="17"/>
  <c r="C181" i="17"/>
  <c r="C177" i="17"/>
  <c r="C173" i="17"/>
  <c r="C169" i="17"/>
  <c r="C165" i="17"/>
  <c r="C161" i="17"/>
  <c r="C157" i="17"/>
  <c r="C153" i="17"/>
  <c r="C149" i="17"/>
  <c r="C145" i="17"/>
  <c r="C141" i="17"/>
  <c r="C137" i="17"/>
  <c r="C133" i="17"/>
  <c r="C129" i="17"/>
  <c r="C125" i="17"/>
  <c r="C121" i="17"/>
  <c r="C117" i="17"/>
  <c r="C113" i="17"/>
  <c r="C109" i="17"/>
  <c r="C105" i="17"/>
  <c r="C101" i="17"/>
  <c r="C97" i="17"/>
  <c r="C93" i="17"/>
  <c r="C89" i="17"/>
  <c r="C85" i="17"/>
  <c r="C81" i="17"/>
  <c r="C77" i="17"/>
  <c r="C73" i="17"/>
  <c r="C69" i="17"/>
  <c r="C65" i="17"/>
  <c r="C61" i="17"/>
  <c r="C57" i="17"/>
  <c r="C53" i="17"/>
  <c r="C49" i="17"/>
  <c r="C45" i="17"/>
  <c r="C41" i="17"/>
  <c r="C37" i="17"/>
  <c r="C33" i="17"/>
  <c r="C29" i="17"/>
  <c r="C25" i="17"/>
  <c r="C21" i="17"/>
  <c r="C17" i="17"/>
  <c r="C13" i="17"/>
  <c r="C9" i="17"/>
  <c r="C5" i="17"/>
  <c r="L11" i="18"/>
  <c r="M13" i="18" s="1"/>
  <c r="C336" i="17"/>
  <c r="C332" i="17"/>
  <c r="C328" i="17"/>
  <c r="C324" i="17"/>
  <c r="C320" i="17"/>
  <c r="C316" i="17"/>
  <c r="C312" i="17"/>
  <c r="C308" i="17"/>
  <c r="C304" i="17"/>
  <c r="C300" i="17"/>
  <c r="C296" i="17"/>
  <c r="C292" i="17"/>
  <c r="C288" i="17"/>
  <c r="C284" i="17"/>
  <c r="C280" i="17"/>
  <c r="C276" i="17"/>
  <c r="C272" i="17"/>
  <c r="C268" i="17"/>
  <c r="C264" i="17"/>
  <c r="C260" i="17"/>
  <c r="C256" i="17"/>
  <c r="C252" i="17"/>
  <c r="C248" i="17"/>
  <c r="C244" i="17"/>
  <c r="C240" i="17"/>
  <c r="C236" i="17"/>
  <c r="C232" i="17"/>
  <c r="C228" i="17"/>
  <c r="C224" i="17"/>
  <c r="C220" i="17"/>
  <c r="C216" i="17"/>
  <c r="C212" i="17"/>
  <c r="C208" i="17"/>
  <c r="C204" i="17"/>
  <c r="C200" i="17"/>
  <c r="C196" i="17"/>
  <c r="C192" i="17"/>
  <c r="C188" i="17"/>
  <c r="C184" i="17"/>
  <c r="C180" i="17"/>
  <c r="C176" i="17"/>
  <c r="C172" i="17"/>
  <c r="C168" i="17"/>
  <c r="C164" i="17"/>
  <c r="C160" i="17"/>
  <c r="C156" i="17"/>
  <c r="C152" i="17"/>
  <c r="C148" i="17"/>
  <c r="C144" i="17"/>
  <c r="C140" i="17"/>
  <c r="C136" i="17"/>
  <c r="C132" i="17"/>
  <c r="C128" i="17"/>
  <c r="C124" i="17"/>
  <c r="C120" i="17"/>
  <c r="C116" i="17"/>
  <c r="C112" i="17"/>
  <c r="C108" i="17"/>
  <c r="C104" i="17"/>
  <c r="C100" i="17"/>
  <c r="C96" i="17"/>
  <c r="C92" i="17"/>
  <c r="C88" i="17"/>
  <c r="C84" i="17"/>
  <c r="C80" i="17"/>
  <c r="C76" i="17"/>
  <c r="C72" i="17"/>
  <c r="C68" i="17"/>
  <c r="C64" i="17"/>
  <c r="C60" i="17"/>
  <c r="C56" i="17"/>
  <c r="C52" i="17"/>
  <c r="C48" i="17"/>
  <c r="C44" i="17"/>
  <c r="C40" i="17"/>
  <c r="C36" i="17"/>
  <c r="C32" i="17"/>
  <c r="C28" i="17"/>
  <c r="C24" i="17"/>
  <c r="C20" i="17"/>
  <c r="C16" i="17"/>
  <c r="C12" i="17"/>
  <c r="C8" i="17"/>
  <c r="L5" i="18"/>
  <c r="M7" i="18" s="1"/>
  <c r="C342" i="17"/>
  <c r="C338" i="17"/>
  <c r="C334" i="17"/>
  <c r="C330" i="17"/>
  <c r="C326" i="17"/>
  <c r="C322" i="17"/>
  <c r="C318" i="17"/>
  <c r="C314" i="17"/>
  <c r="C310" i="17"/>
  <c r="C306" i="17"/>
  <c r="C302" i="17"/>
  <c r="C298" i="17"/>
  <c r="C294" i="17"/>
  <c r="C290" i="17"/>
  <c r="C286" i="17"/>
  <c r="C282" i="17"/>
  <c r="C274" i="17"/>
  <c r="C270" i="17"/>
  <c r="C266" i="17"/>
  <c r="C262" i="17"/>
  <c r="C258" i="17"/>
  <c r="C254" i="17"/>
  <c r="C250" i="17"/>
  <c r="C246" i="17"/>
  <c r="C242" i="17"/>
  <c r="C238" i="17"/>
  <c r="C234" i="17"/>
  <c r="C230" i="17"/>
  <c r="C226" i="17"/>
  <c r="C222" i="17"/>
  <c r="C218" i="17"/>
  <c r="C214" i="17"/>
  <c r="C210" i="17"/>
  <c r="C206" i="17"/>
  <c r="C202" i="17"/>
  <c r="C198" i="17"/>
  <c r="C194" i="17"/>
  <c r="C190" i="17"/>
  <c r="C186" i="17"/>
  <c r="C182" i="17"/>
  <c r="C178" i="17"/>
  <c r="C174" i="17"/>
  <c r="C170" i="17"/>
  <c r="C166" i="17"/>
  <c r="C162" i="17"/>
  <c r="C158" i="17"/>
  <c r="C154" i="17"/>
  <c r="C150" i="17"/>
  <c r="C146" i="17"/>
  <c r="C142" i="17"/>
  <c r="C138" i="17"/>
  <c r="C134" i="17"/>
  <c r="C130" i="17"/>
  <c r="C126" i="17"/>
  <c r="C122" i="17"/>
  <c r="C118" i="17"/>
  <c r="C114" i="17"/>
  <c r="C110" i="17"/>
  <c r="C106" i="17"/>
  <c r="C102" i="17"/>
  <c r="C98" i="17"/>
  <c r="C94" i="17"/>
  <c r="C90" i="17"/>
  <c r="C86" i="17"/>
  <c r="C82" i="17"/>
  <c r="C78" i="17"/>
  <c r="C74" i="17"/>
  <c r="C70" i="17"/>
  <c r="C66" i="17"/>
  <c r="C62" i="17"/>
  <c r="C58" i="17"/>
  <c r="C54" i="17"/>
  <c r="C50" i="17"/>
  <c r="C46" i="17"/>
  <c r="C42" i="17"/>
  <c r="C38" i="17"/>
  <c r="C34" i="17"/>
  <c r="C30" i="17"/>
  <c r="C26" i="17"/>
  <c r="C22" i="17"/>
  <c r="C18" i="17"/>
  <c r="C14" i="17"/>
  <c r="C10" i="17"/>
  <c r="C6" i="17"/>
  <c r="I19" i="18"/>
  <c r="K6" i="13"/>
  <c r="G4" i="13"/>
  <c r="O1" i="13" s="1"/>
  <c r="K5" i="13"/>
  <c r="G5" i="13"/>
  <c r="M19" i="18"/>
  <c r="K37" i="13"/>
  <c r="K266" i="3"/>
  <c r="P1" i="13" l="1"/>
  <c r="Q1" i="13" s="1"/>
  <c r="F5" i="17"/>
  <c r="H8" i="16"/>
  <c r="X6" i="15" s="1"/>
  <c r="H16" i="16"/>
  <c r="X14" i="15" s="1"/>
  <c r="H24" i="16"/>
  <c r="X22" i="15" s="1"/>
  <c r="H32" i="16"/>
  <c r="X30" i="15" s="1"/>
  <c r="H40" i="16"/>
  <c r="X38" i="15" s="1"/>
  <c r="H48" i="16"/>
  <c r="X46" i="15" s="1"/>
  <c r="H56" i="16"/>
  <c r="X54" i="15" s="1"/>
  <c r="H64" i="16"/>
  <c r="X62" i="15" s="1"/>
  <c r="H72" i="16"/>
  <c r="X70" i="15" s="1"/>
  <c r="H80" i="16"/>
  <c r="X78" i="15" s="1"/>
  <c r="H88" i="16"/>
  <c r="X86" i="15" s="1"/>
  <c r="H96" i="16"/>
  <c r="X94" i="15" s="1"/>
  <c r="H104" i="16"/>
  <c r="X102" i="15" s="1"/>
  <c r="H112" i="16"/>
  <c r="X110" i="15" s="1"/>
  <c r="H120" i="16"/>
  <c r="X118" i="15" s="1"/>
  <c r="H128" i="16"/>
  <c r="X126" i="15" s="1"/>
  <c r="H136" i="16"/>
  <c r="X134" i="15" s="1"/>
  <c r="H144" i="16"/>
  <c r="X142" i="15" s="1"/>
  <c r="H152" i="16"/>
  <c r="X150" i="15" s="1"/>
  <c r="H160" i="16"/>
  <c r="X158" i="15" s="1"/>
  <c r="H168" i="16"/>
  <c r="X166" i="15" s="1"/>
  <c r="H176" i="16"/>
  <c r="X174" i="15" s="1"/>
  <c r="H184" i="16"/>
  <c r="X182" i="15" s="1"/>
  <c r="H192" i="16"/>
  <c r="X190" i="15" s="1"/>
  <c r="H200" i="16"/>
  <c r="X198" i="15" s="1"/>
  <c r="H208" i="16"/>
  <c r="X206" i="15" s="1"/>
  <c r="H216" i="16"/>
  <c r="X214" i="15" s="1"/>
  <c r="H224" i="16"/>
  <c r="X222" i="15" s="1"/>
  <c r="H11" i="16"/>
  <c r="X9" i="15" s="1"/>
  <c r="H19" i="16"/>
  <c r="X17" i="15" s="1"/>
  <c r="H27" i="16"/>
  <c r="X25" i="15" s="1"/>
  <c r="H35" i="16"/>
  <c r="X33" i="15" s="1"/>
  <c r="H43" i="16"/>
  <c r="X41" i="15" s="1"/>
  <c r="H51" i="16"/>
  <c r="X49" i="15" s="1"/>
  <c r="H59" i="16"/>
  <c r="X57" i="15" s="1"/>
  <c r="H67" i="16"/>
  <c r="X65" i="15" s="1"/>
  <c r="H75" i="16"/>
  <c r="X73" i="15" s="1"/>
  <c r="H83" i="16"/>
  <c r="X81" i="15" s="1"/>
  <c r="H91" i="16"/>
  <c r="X89" i="15" s="1"/>
  <c r="H99" i="16"/>
  <c r="X97" i="15" s="1"/>
  <c r="H107" i="16"/>
  <c r="X105" i="15" s="1"/>
  <c r="H115" i="16"/>
  <c r="X113" i="15" s="1"/>
  <c r="H123" i="16"/>
  <c r="X121" i="15" s="1"/>
  <c r="H131" i="16"/>
  <c r="X129" i="15" s="1"/>
  <c r="H139" i="16"/>
  <c r="X137" i="15" s="1"/>
  <c r="H147" i="16"/>
  <c r="X145" i="15" s="1"/>
  <c r="H155" i="16"/>
  <c r="X153" i="15" s="1"/>
  <c r="H163" i="16"/>
  <c r="X161" i="15" s="1"/>
  <c r="H171" i="16"/>
  <c r="X169" i="15" s="1"/>
  <c r="H179" i="16"/>
  <c r="X177" i="15" s="1"/>
  <c r="H187" i="16"/>
  <c r="X185" i="15" s="1"/>
  <c r="H195" i="16"/>
  <c r="X193" i="15" s="1"/>
  <c r="H203" i="16"/>
  <c r="X201" i="15" s="1"/>
  <c r="H211" i="16"/>
  <c r="X209" i="15" s="1"/>
  <c r="H219" i="16"/>
  <c r="X217" i="15" s="1"/>
  <c r="H227" i="16"/>
  <c r="X225" i="15" s="1"/>
  <c r="H9" i="16"/>
  <c r="X7" i="15" s="1"/>
  <c r="H17" i="16"/>
  <c r="X15" i="15" s="1"/>
  <c r="H25" i="16"/>
  <c r="X23" i="15" s="1"/>
  <c r="H33" i="16"/>
  <c r="X31" i="15" s="1"/>
  <c r="H41" i="16"/>
  <c r="X39" i="15" s="1"/>
  <c r="H49" i="16"/>
  <c r="X47" i="15" s="1"/>
  <c r="H57" i="16"/>
  <c r="X55" i="15" s="1"/>
  <c r="H65" i="16"/>
  <c r="X63" i="15" s="1"/>
  <c r="H73" i="16"/>
  <c r="X71" i="15" s="1"/>
  <c r="H81" i="16"/>
  <c r="X79" i="15" s="1"/>
  <c r="H89" i="16"/>
  <c r="X87" i="15" s="1"/>
  <c r="H97" i="16"/>
  <c r="X95" i="15" s="1"/>
  <c r="H105" i="16"/>
  <c r="X103" i="15" s="1"/>
  <c r="H113" i="16"/>
  <c r="X111" i="15" s="1"/>
  <c r="H121" i="16"/>
  <c r="X119" i="15" s="1"/>
  <c r="H129" i="16"/>
  <c r="X127" i="15" s="1"/>
  <c r="H137" i="16"/>
  <c r="X135" i="15" s="1"/>
  <c r="H145" i="16"/>
  <c r="X143" i="15" s="1"/>
  <c r="H153" i="16"/>
  <c r="X151" i="15" s="1"/>
  <c r="H161" i="16"/>
  <c r="X159" i="15" s="1"/>
  <c r="H169" i="16"/>
  <c r="X167" i="15" s="1"/>
  <c r="H177" i="16"/>
  <c r="X175" i="15" s="1"/>
  <c r="H185" i="16"/>
  <c r="X183" i="15" s="1"/>
  <c r="H193" i="16"/>
  <c r="X191" i="15" s="1"/>
  <c r="H201" i="16"/>
  <c r="X199" i="15" s="1"/>
  <c r="H209" i="16"/>
  <c r="X207" i="15" s="1"/>
  <c r="H217" i="16"/>
  <c r="X215" i="15" s="1"/>
  <c r="H225" i="16"/>
  <c r="X223" i="15" s="1"/>
  <c r="H7" i="16"/>
  <c r="X5" i="15" s="1"/>
  <c r="H15" i="16"/>
  <c r="X13" i="15" s="1"/>
  <c r="H23" i="16"/>
  <c r="X21" i="15" s="1"/>
  <c r="H31" i="16"/>
  <c r="X29" i="15" s="1"/>
  <c r="H39" i="16"/>
  <c r="X37" i="15" s="1"/>
  <c r="H47" i="16"/>
  <c r="X45" i="15" s="1"/>
  <c r="H55" i="16"/>
  <c r="X53" i="15" s="1"/>
  <c r="H63" i="16"/>
  <c r="X61" i="15" s="1"/>
  <c r="H71" i="16"/>
  <c r="X69" i="15" s="1"/>
  <c r="H79" i="16"/>
  <c r="X77" i="15" s="1"/>
  <c r="H87" i="16"/>
  <c r="X85" i="15" s="1"/>
  <c r="H95" i="16"/>
  <c r="X93" i="15" s="1"/>
  <c r="H103" i="16"/>
  <c r="X101" i="15" s="1"/>
  <c r="H111" i="16"/>
  <c r="X109" i="15" s="1"/>
  <c r="H119" i="16"/>
  <c r="X117" i="15" s="1"/>
  <c r="H127" i="16"/>
  <c r="X125" i="15" s="1"/>
  <c r="H135" i="16"/>
  <c r="X133" i="15" s="1"/>
  <c r="H143" i="16"/>
  <c r="X141" i="15" s="1"/>
  <c r="H151" i="16"/>
  <c r="X149" i="15" s="1"/>
  <c r="H159" i="16"/>
  <c r="X157" i="15" s="1"/>
  <c r="H167" i="16"/>
  <c r="X165" i="15" s="1"/>
  <c r="H175" i="16"/>
  <c r="X173" i="15" s="1"/>
  <c r="H183" i="16"/>
  <c r="X181" i="15" s="1"/>
  <c r="H191" i="16"/>
  <c r="X189" i="15" s="1"/>
  <c r="H199" i="16"/>
  <c r="X197" i="15" s="1"/>
  <c r="H207" i="16"/>
  <c r="X205" i="15" s="1"/>
  <c r="H215" i="16"/>
  <c r="X213" i="15" s="1"/>
  <c r="H223" i="16"/>
  <c r="X221" i="15" s="1"/>
  <c r="H6" i="16"/>
  <c r="X4" i="15" s="1"/>
  <c r="H22" i="16"/>
  <c r="X20" i="15" s="1"/>
  <c r="H38" i="16"/>
  <c r="X36" i="15" s="1"/>
  <c r="H54" i="16"/>
  <c r="X52" i="15" s="1"/>
  <c r="H70" i="16"/>
  <c r="X68" i="15" s="1"/>
  <c r="H86" i="16"/>
  <c r="X84" i="15" s="1"/>
  <c r="H102" i="16"/>
  <c r="X100" i="15" s="1"/>
  <c r="H118" i="16"/>
  <c r="X116" i="15" s="1"/>
  <c r="H134" i="16"/>
  <c r="X132" i="15" s="1"/>
  <c r="H150" i="16"/>
  <c r="X148" i="15" s="1"/>
  <c r="H166" i="16"/>
  <c r="X164" i="15" s="1"/>
  <c r="H182" i="16"/>
  <c r="X180" i="15" s="1"/>
  <c r="H198" i="16"/>
  <c r="X196" i="15" s="1"/>
  <c r="H214" i="16"/>
  <c r="X212" i="15" s="1"/>
  <c r="H229" i="16"/>
  <c r="X227" i="15" s="1"/>
  <c r="H232" i="16"/>
  <c r="X230" i="15" s="1"/>
  <c r="H240" i="16"/>
  <c r="X238" i="15" s="1"/>
  <c r="H248" i="16"/>
  <c r="X246" i="15" s="1"/>
  <c r="H256" i="16"/>
  <c r="X254" i="15" s="1"/>
  <c r="H264" i="16"/>
  <c r="X262" i="15" s="1"/>
  <c r="H272" i="16"/>
  <c r="X270" i="15" s="1"/>
  <c r="H280" i="16"/>
  <c r="X278" i="15" s="1"/>
  <c r="H288" i="16"/>
  <c r="X286" i="15" s="1"/>
  <c r="H296" i="16"/>
  <c r="X294" i="15" s="1"/>
  <c r="H304" i="16"/>
  <c r="X302" i="15" s="1"/>
  <c r="H312" i="16"/>
  <c r="X310" i="15" s="1"/>
  <c r="H320" i="16"/>
  <c r="X318" i="15" s="1"/>
  <c r="H328" i="16"/>
  <c r="X326" i="15" s="1"/>
  <c r="H336" i="16"/>
  <c r="X334" i="15" s="1"/>
  <c r="H344" i="16"/>
  <c r="X342" i="15" s="1"/>
  <c r="H12" i="16"/>
  <c r="X10" i="15" s="1"/>
  <c r="H28" i="16"/>
  <c r="X26" i="15" s="1"/>
  <c r="H44" i="16"/>
  <c r="X42" i="15" s="1"/>
  <c r="H60" i="16"/>
  <c r="X58" i="15" s="1"/>
  <c r="H76" i="16"/>
  <c r="X74" i="15" s="1"/>
  <c r="H92" i="16"/>
  <c r="X90" i="15" s="1"/>
  <c r="H108" i="16"/>
  <c r="X106" i="15" s="1"/>
  <c r="H124" i="16"/>
  <c r="X122" i="15" s="1"/>
  <c r="H140" i="16"/>
  <c r="X138" i="15" s="1"/>
  <c r="H156" i="16"/>
  <c r="X154" i="15" s="1"/>
  <c r="H172" i="16"/>
  <c r="X170" i="15" s="1"/>
  <c r="H188" i="16"/>
  <c r="X186" i="15" s="1"/>
  <c r="H204" i="16"/>
  <c r="X202" i="15" s="1"/>
  <c r="H220" i="16"/>
  <c r="X218" i="15" s="1"/>
  <c r="H235" i="16"/>
  <c r="X233" i="15" s="1"/>
  <c r="H243" i="16"/>
  <c r="X241" i="15" s="1"/>
  <c r="H251" i="16"/>
  <c r="X249" i="15" s="1"/>
  <c r="H259" i="16"/>
  <c r="X257" i="15" s="1"/>
  <c r="H267" i="16"/>
  <c r="X265" i="15" s="1"/>
  <c r="H275" i="16"/>
  <c r="X273" i="15" s="1"/>
  <c r="H283" i="16"/>
  <c r="X281" i="15" s="1"/>
  <c r="H291" i="16"/>
  <c r="X289" i="15" s="1"/>
  <c r="H299" i="16"/>
  <c r="X297" i="15" s="1"/>
  <c r="H307" i="16"/>
  <c r="X305" i="15" s="1"/>
  <c r="H315" i="16"/>
  <c r="X313" i="15" s="1"/>
  <c r="H323" i="16"/>
  <c r="X321" i="15" s="1"/>
  <c r="H331" i="16"/>
  <c r="X329" i="15" s="1"/>
  <c r="H339" i="16"/>
  <c r="X337" i="15" s="1"/>
  <c r="H13" i="16"/>
  <c r="X11" i="15" s="1"/>
  <c r="H29" i="16"/>
  <c r="X27" i="15" s="1"/>
  <c r="H45" i="16"/>
  <c r="X43" i="15" s="1"/>
  <c r="H61" i="16"/>
  <c r="X59" i="15" s="1"/>
  <c r="H77" i="16"/>
  <c r="X75" i="15" s="1"/>
  <c r="H93" i="16"/>
  <c r="X91" i="15" s="1"/>
  <c r="H109" i="16"/>
  <c r="X107" i="15" s="1"/>
  <c r="H125" i="16"/>
  <c r="X123" i="15" s="1"/>
  <c r="H141" i="16"/>
  <c r="X139" i="15" s="1"/>
  <c r="H157" i="16"/>
  <c r="X155" i="15" s="1"/>
  <c r="H173" i="16"/>
  <c r="X171" i="15" s="1"/>
  <c r="H189" i="16"/>
  <c r="X187" i="15" s="1"/>
  <c r="H205" i="16"/>
  <c r="X203" i="15" s="1"/>
  <c r="H221" i="16"/>
  <c r="X219" i="15" s="1"/>
  <c r="H233" i="16"/>
  <c r="X231" i="15" s="1"/>
  <c r="H241" i="16"/>
  <c r="X239" i="15" s="1"/>
  <c r="H249" i="16"/>
  <c r="X247" i="15" s="1"/>
  <c r="H257" i="16"/>
  <c r="X255" i="15" s="1"/>
  <c r="H265" i="16"/>
  <c r="X263" i="15" s="1"/>
  <c r="H273" i="16"/>
  <c r="X271" i="15" s="1"/>
  <c r="H281" i="16"/>
  <c r="X279" i="15" s="1"/>
  <c r="H289" i="16"/>
  <c r="X287" i="15" s="1"/>
  <c r="H297" i="16"/>
  <c r="X295" i="15" s="1"/>
  <c r="H305" i="16"/>
  <c r="X303" i="15" s="1"/>
  <c r="H20" i="16"/>
  <c r="X18" i="15" s="1"/>
  <c r="H36" i="16"/>
  <c r="X34" i="15" s="1"/>
  <c r="H52" i="16"/>
  <c r="X50" i="15" s="1"/>
  <c r="H68" i="16"/>
  <c r="X66" i="15" s="1"/>
  <c r="H84" i="16"/>
  <c r="X82" i="15" s="1"/>
  <c r="H100" i="16"/>
  <c r="X98" i="15" s="1"/>
  <c r="H116" i="16"/>
  <c r="X114" i="15" s="1"/>
  <c r="H132" i="16"/>
  <c r="X130" i="15" s="1"/>
  <c r="H148" i="16"/>
  <c r="X146" i="15" s="1"/>
  <c r="H164" i="16"/>
  <c r="X162" i="15" s="1"/>
  <c r="H180" i="16"/>
  <c r="X178" i="15" s="1"/>
  <c r="H196" i="16"/>
  <c r="X194" i="15" s="1"/>
  <c r="H212" i="16"/>
  <c r="X210" i="15" s="1"/>
  <c r="H228" i="16"/>
  <c r="X226" i="15" s="1"/>
  <c r="H231" i="16"/>
  <c r="X229" i="15" s="1"/>
  <c r="H239" i="16"/>
  <c r="X237" i="15" s="1"/>
  <c r="H247" i="16"/>
  <c r="X245" i="15" s="1"/>
  <c r="H255" i="16"/>
  <c r="X253" i="15" s="1"/>
  <c r="H263" i="16"/>
  <c r="X261" i="15" s="1"/>
  <c r="H271" i="16"/>
  <c r="X269" i="15" s="1"/>
  <c r="H279" i="16"/>
  <c r="X277" i="15" s="1"/>
  <c r="H287" i="16"/>
  <c r="X285" i="15" s="1"/>
  <c r="H295" i="16"/>
  <c r="X293" i="15" s="1"/>
  <c r="H303" i="16"/>
  <c r="X301" i="15" s="1"/>
  <c r="H311" i="16"/>
  <c r="X309" i="15" s="1"/>
  <c r="H18" i="16"/>
  <c r="X16" i="15" s="1"/>
  <c r="H50" i="16"/>
  <c r="X48" i="15" s="1"/>
  <c r="H82" i="16"/>
  <c r="X80" i="15" s="1"/>
  <c r="H114" i="16"/>
  <c r="X112" i="15" s="1"/>
  <c r="H146" i="16"/>
  <c r="X144" i="15" s="1"/>
  <c r="H178" i="16"/>
  <c r="X176" i="15" s="1"/>
  <c r="H210" i="16"/>
  <c r="X208" i="15" s="1"/>
  <c r="H230" i="16"/>
  <c r="X228" i="15" s="1"/>
  <c r="H246" i="16"/>
  <c r="X244" i="15" s="1"/>
  <c r="H262" i="16"/>
  <c r="X260" i="15" s="1"/>
  <c r="H278" i="16"/>
  <c r="X276" i="15" s="1"/>
  <c r="H294" i="16"/>
  <c r="X292" i="15" s="1"/>
  <c r="H310" i="16"/>
  <c r="X308" i="15" s="1"/>
  <c r="H314" i="16"/>
  <c r="X312" i="15" s="1"/>
  <c r="H318" i="16"/>
  <c r="X316" i="15" s="1"/>
  <c r="H332" i="16"/>
  <c r="X330" i="15" s="1"/>
  <c r="H351" i="16"/>
  <c r="X349" i="15" s="1"/>
  <c r="H359" i="16"/>
  <c r="X357" i="15" s="1"/>
  <c r="H367" i="16"/>
  <c r="X365" i="15" s="1"/>
  <c r="H375" i="16"/>
  <c r="X373" i="15" s="1"/>
  <c r="H383" i="16"/>
  <c r="X381" i="15" s="1"/>
  <c r="H391" i="16"/>
  <c r="X389" i="15" s="1"/>
  <c r="H399" i="16"/>
  <c r="X397" i="15" s="1"/>
  <c r="H407" i="16"/>
  <c r="X405" i="15" s="1"/>
  <c r="H415" i="16"/>
  <c r="X413" i="15" s="1"/>
  <c r="H423" i="16"/>
  <c r="X421" i="15" s="1"/>
  <c r="H431" i="16"/>
  <c r="X429" i="15" s="1"/>
  <c r="H439" i="16"/>
  <c r="X437" i="15" s="1"/>
  <c r="H447" i="16"/>
  <c r="X445" i="15" s="1"/>
  <c r="H455" i="16"/>
  <c r="X453" i="15" s="1"/>
  <c r="H463" i="16"/>
  <c r="X461" i="15" s="1"/>
  <c r="H471" i="16"/>
  <c r="X469" i="15" s="1"/>
  <c r="H479" i="16"/>
  <c r="X477" i="15" s="1"/>
  <c r="H30" i="16"/>
  <c r="X28" i="15" s="1"/>
  <c r="H62" i="16"/>
  <c r="X60" i="15" s="1"/>
  <c r="H94" i="16"/>
  <c r="X92" i="15" s="1"/>
  <c r="H126" i="16"/>
  <c r="X124" i="15" s="1"/>
  <c r="H158" i="16"/>
  <c r="X156" i="15" s="1"/>
  <c r="H190" i="16"/>
  <c r="X188" i="15" s="1"/>
  <c r="H222" i="16"/>
  <c r="X220" i="15" s="1"/>
  <c r="H236" i="16"/>
  <c r="X234" i="15" s="1"/>
  <c r="H252" i="16"/>
  <c r="X250" i="15" s="1"/>
  <c r="H268" i="16"/>
  <c r="X266" i="15" s="1"/>
  <c r="H284" i="16"/>
  <c r="X282" i="15" s="1"/>
  <c r="H300" i="16"/>
  <c r="X298" i="15" s="1"/>
  <c r="H325" i="16"/>
  <c r="X323" i="15" s="1"/>
  <c r="H329" i="16"/>
  <c r="X327" i="15" s="1"/>
  <c r="H343" i="16"/>
  <c r="X341" i="15" s="1"/>
  <c r="H346" i="16"/>
  <c r="X344" i="15" s="1"/>
  <c r="H354" i="16"/>
  <c r="X352" i="15" s="1"/>
  <c r="H362" i="16"/>
  <c r="X360" i="15" s="1"/>
  <c r="H370" i="16"/>
  <c r="X368" i="15" s="1"/>
  <c r="H378" i="16"/>
  <c r="X376" i="15" s="1"/>
  <c r="H386" i="16"/>
  <c r="X384" i="15" s="1"/>
  <c r="H394" i="16"/>
  <c r="X392" i="15" s="1"/>
  <c r="H402" i="16"/>
  <c r="X400" i="15" s="1"/>
  <c r="H410" i="16"/>
  <c r="X408" i="15" s="1"/>
  <c r="H418" i="16"/>
  <c r="X416" i="15" s="1"/>
  <c r="H426" i="16"/>
  <c r="X424" i="15" s="1"/>
  <c r="H434" i="16"/>
  <c r="X432" i="15" s="1"/>
  <c r="H442" i="16"/>
  <c r="X440" i="15" s="1"/>
  <c r="H450" i="16"/>
  <c r="X448" i="15" s="1"/>
  <c r="H458" i="16"/>
  <c r="X456" i="15" s="1"/>
  <c r="H466" i="16"/>
  <c r="X464" i="15" s="1"/>
  <c r="H474" i="16"/>
  <c r="X472" i="15" s="1"/>
  <c r="H482" i="16"/>
  <c r="X480" i="15" s="1"/>
  <c r="H10" i="16"/>
  <c r="X8" i="15" s="1"/>
  <c r="H21" i="16"/>
  <c r="X19" i="15" s="1"/>
  <c r="H53" i="16"/>
  <c r="X51" i="15" s="1"/>
  <c r="H85" i="16"/>
  <c r="X83" i="15" s="1"/>
  <c r="H117" i="16"/>
  <c r="X115" i="15" s="1"/>
  <c r="H149" i="16"/>
  <c r="X147" i="15" s="1"/>
  <c r="H181" i="16"/>
  <c r="X179" i="15" s="1"/>
  <c r="H213" i="16"/>
  <c r="X211" i="15" s="1"/>
  <c r="H237" i="16"/>
  <c r="X235" i="15" s="1"/>
  <c r="H253" i="16"/>
  <c r="X251" i="15" s="1"/>
  <c r="H269" i="16"/>
  <c r="X267" i="15" s="1"/>
  <c r="H285" i="16"/>
  <c r="X283" i="15" s="1"/>
  <c r="H301" i="16"/>
  <c r="X299" i="15" s="1"/>
  <c r="H319" i="16"/>
  <c r="X317" i="15" s="1"/>
  <c r="H333" i="16"/>
  <c r="X331" i="15" s="1"/>
  <c r="H337" i="16"/>
  <c r="X335" i="15" s="1"/>
  <c r="H352" i="16"/>
  <c r="X350" i="15" s="1"/>
  <c r="H360" i="16"/>
  <c r="X358" i="15" s="1"/>
  <c r="H368" i="16"/>
  <c r="X366" i="15" s="1"/>
  <c r="H376" i="16"/>
  <c r="X374" i="15" s="1"/>
  <c r="H384" i="16"/>
  <c r="X382" i="15" s="1"/>
  <c r="H392" i="16"/>
  <c r="X390" i="15" s="1"/>
  <c r="H400" i="16"/>
  <c r="X398" i="15" s="1"/>
  <c r="H408" i="16"/>
  <c r="X406" i="15" s="1"/>
  <c r="H416" i="16"/>
  <c r="X414" i="15" s="1"/>
  <c r="H424" i="16"/>
  <c r="X422" i="15" s="1"/>
  <c r="H432" i="16"/>
  <c r="X430" i="15" s="1"/>
  <c r="H440" i="16"/>
  <c r="X438" i="15" s="1"/>
  <c r="H448" i="16"/>
  <c r="X446" i="15" s="1"/>
  <c r="H14" i="16"/>
  <c r="X12" i="15" s="1"/>
  <c r="H46" i="16"/>
  <c r="X44" i="15" s="1"/>
  <c r="H78" i="16"/>
  <c r="X76" i="15" s="1"/>
  <c r="H110" i="16"/>
  <c r="X108" i="15" s="1"/>
  <c r="H142" i="16"/>
  <c r="X140" i="15" s="1"/>
  <c r="H174" i="16"/>
  <c r="X172" i="15" s="1"/>
  <c r="H206" i="16"/>
  <c r="X204" i="15" s="1"/>
  <c r="H244" i="16"/>
  <c r="X242" i="15" s="1"/>
  <c r="H260" i="16"/>
  <c r="X258" i="15" s="1"/>
  <c r="H276" i="16"/>
  <c r="X274" i="15" s="1"/>
  <c r="H292" i="16"/>
  <c r="X290" i="15" s="1"/>
  <c r="H308" i="16"/>
  <c r="X306" i="15" s="1"/>
  <c r="H313" i="16"/>
  <c r="X311" i="15" s="1"/>
  <c r="H327" i="16"/>
  <c r="X325" i="15" s="1"/>
  <c r="H341" i="16"/>
  <c r="X339" i="15" s="1"/>
  <c r="H350" i="16"/>
  <c r="X348" i="15" s="1"/>
  <c r="H358" i="16"/>
  <c r="X356" i="15" s="1"/>
  <c r="H366" i="16"/>
  <c r="X364" i="15" s="1"/>
  <c r="H374" i="16"/>
  <c r="X372" i="15" s="1"/>
  <c r="H382" i="16"/>
  <c r="X380" i="15" s="1"/>
  <c r="H390" i="16"/>
  <c r="X388" i="15" s="1"/>
  <c r="H398" i="16"/>
  <c r="X396" i="15" s="1"/>
  <c r="H406" i="16"/>
  <c r="X404" i="15" s="1"/>
  <c r="H414" i="16"/>
  <c r="X412" i="15" s="1"/>
  <c r="H422" i="16"/>
  <c r="X420" i="15" s="1"/>
  <c r="H430" i="16"/>
  <c r="X428" i="15" s="1"/>
  <c r="H438" i="16"/>
  <c r="X436" i="15" s="1"/>
  <c r="H446" i="16"/>
  <c r="X444" i="15" s="1"/>
  <c r="H5" i="16"/>
  <c r="X3" i="15" s="1"/>
  <c r="H34" i="16"/>
  <c r="X32" i="15" s="1"/>
  <c r="H98" i="16"/>
  <c r="X96" i="15" s="1"/>
  <c r="H162" i="16"/>
  <c r="X160" i="15" s="1"/>
  <c r="H226" i="16"/>
  <c r="X224" i="15" s="1"/>
  <c r="H238" i="16"/>
  <c r="X236" i="15" s="1"/>
  <c r="H270" i="16"/>
  <c r="X268" i="15" s="1"/>
  <c r="H302" i="16"/>
  <c r="X300" i="15" s="1"/>
  <c r="H334" i="16"/>
  <c r="X332" i="15" s="1"/>
  <c r="H347" i="16"/>
  <c r="X345" i="15" s="1"/>
  <c r="H363" i="16"/>
  <c r="X361" i="15" s="1"/>
  <c r="H379" i="16"/>
  <c r="X377" i="15" s="1"/>
  <c r="H395" i="16"/>
  <c r="X393" i="15" s="1"/>
  <c r="H411" i="16"/>
  <c r="X409" i="15" s="1"/>
  <c r="H427" i="16"/>
  <c r="X425" i="15" s="1"/>
  <c r="H443" i="16"/>
  <c r="X441" i="15" s="1"/>
  <c r="H452" i="16"/>
  <c r="X450" i="15" s="1"/>
  <c r="H456" i="16"/>
  <c r="X454" i="15" s="1"/>
  <c r="H470" i="16"/>
  <c r="X468" i="15" s="1"/>
  <c r="H484" i="16"/>
  <c r="X482" i="15" s="1"/>
  <c r="H492" i="16"/>
  <c r="X490" i="15" s="1"/>
  <c r="H500" i="16"/>
  <c r="X498" i="15" s="1"/>
  <c r="H508" i="16"/>
  <c r="X506" i="15" s="1"/>
  <c r="H516" i="16"/>
  <c r="X514" i="15" s="1"/>
  <c r="H524" i="16"/>
  <c r="X522" i="15" s="1"/>
  <c r="H532" i="16"/>
  <c r="X530" i="15" s="1"/>
  <c r="H540" i="16"/>
  <c r="X538" i="15" s="1"/>
  <c r="H548" i="16"/>
  <c r="X546" i="15" s="1"/>
  <c r="H556" i="16"/>
  <c r="X554" i="15" s="1"/>
  <c r="H564" i="16"/>
  <c r="X562" i="15" s="1"/>
  <c r="H37" i="16"/>
  <c r="X35" i="15" s="1"/>
  <c r="H101" i="16"/>
  <c r="X99" i="15" s="1"/>
  <c r="H165" i="16"/>
  <c r="X163" i="15" s="1"/>
  <c r="H261" i="16"/>
  <c r="X259" i="15" s="1"/>
  <c r="H293" i="16"/>
  <c r="X291" i="15" s="1"/>
  <c r="H321" i="16"/>
  <c r="X319" i="15" s="1"/>
  <c r="H335" i="16"/>
  <c r="X333" i="15" s="1"/>
  <c r="H348" i="16"/>
  <c r="X346" i="15" s="1"/>
  <c r="H364" i="16"/>
  <c r="X362" i="15" s="1"/>
  <c r="H380" i="16"/>
  <c r="X378" i="15" s="1"/>
  <c r="H396" i="16"/>
  <c r="X394" i="15" s="1"/>
  <c r="H412" i="16"/>
  <c r="X410" i="15" s="1"/>
  <c r="H428" i="16"/>
  <c r="X426" i="15" s="1"/>
  <c r="H444" i="16"/>
  <c r="X442" i="15" s="1"/>
  <c r="H460" i="16"/>
  <c r="X458" i="15" s="1"/>
  <c r="H464" i="16"/>
  <c r="X462" i="15" s="1"/>
  <c r="H478" i="16"/>
  <c r="X476" i="15" s="1"/>
  <c r="H490" i="16"/>
  <c r="X488" i="15" s="1"/>
  <c r="H498" i="16"/>
  <c r="X496" i="15" s="1"/>
  <c r="H506" i="16"/>
  <c r="X504" i="15" s="1"/>
  <c r="H514" i="16"/>
  <c r="X512" i="15" s="1"/>
  <c r="H522" i="16"/>
  <c r="X520" i="15" s="1"/>
  <c r="H530" i="16"/>
  <c r="X528" i="15" s="1"/>
  <c r="H538" i="16"/>
  <c r="X536" i="15" s="1"/>
  <c r="H546" i="16"/>
  <c r="X544" i="15" s="1"/>
  <c r="H554" i="16"/>
  <c r="X552" i="15" s="1"/>
  <c r="H562" i="16"/>
  <c r="X560" i="15" s="1"/>
  <c r="H570" i="16"/>
  <c r="X568" i="15" s="1"/>
  <c r="H42" i="16"/>
  <c r="X40" i="15" s="1"/>
  <c r="H106" i="16"/>
  <c r="X104" i="15" s="1"/>
  <c r="H170" i="16"/>
  <c r="X168" i="15" s="1"/>
  <c r="H242" i="16"/>
  <c r="X240" i="15" s="1"/>
  <c r="H274" i="16"/>
  <c r="X272" i="15" s="1"/>
  <c r="H306" i="16"/>
  <c r="X304" i="15" s="1"/>
  <c r="H322" i="16"/>
  <c r="X320" i="15" s="1"/>
  <c r="H349" i="16"/>
  <c r="X347" i="15" s="1"/>
  <c r="H365" i="16"/>
  <c r="X363" i="15" s="1"/>
  <c r="H381" i="16"/>
  <c r="X379" i="15" s="1"/>
  <c r="H397" i="16"/>
  <c r="X395" i="15" s="1"/>
  <c r="H413" i="16"/>
  <c r="X411" i="15" s="1"/>
  <c r="H429" i="16"/>
  <c r="X427" i="15" s="1"/>
  <c r="H445" i="16"/>
  <c r="X443" i="15" s="1"/>
  <c r="H457" i="16"/>
  <c r="X455" i="15" s="1"/>
  <c r="H461" i="16"/>
  <c r="X459" i="15" s="1"/>
  <c r="H475" i="16"/>
  <c r="X473" i="15" s="1"/>
  <c r="H485" i="16"/>
  <c r="X483" i="15" s="1"/>
  <c r="H493" i="16"/>
  <c r="X491" i="15" s="1"/>
  <c r="H501" i="16"/>
  <c r="X499" i="15" s="1"/>
  <c r="H509" i="16"/>
  <c r="X507" i="15" s="1"/>
  <c r="H517" i="16"/>
  <c r="X515" i="15" s="1"/>
  <c r="H525" i="16"/>
  <c r="X523" i="15" s="1"/>
  <c r="H533" i="16"/>
  <c r="X531" i="15" s="1"/>
  <c r="H541" i="16"/>
  <c r="X539" i="15" s="1"/>
  <c r="H549" i="16"/>
  <c r="X547" i="15" s="1"/>
  <c r="H557" i="16"/>
  <c r="X555" i="15" s="1"/>
  <c r="H565" i="16"/>
  <c r="X563" i="15" s="1"/>
  <c r="H66" i="16"/>
  <c r="X64" i="15" s="1"/>
  <c r="H130" i="16"/>
  <c r="X128" i="15" s="1"/>
  <c r="H194" i="16"/>
  <c r="X192" i="15" s="1"/>
  <c r="H254" i="16"/>
  <c r="X252" i="15" s="1"/>
  <c r="H286" i="16"/>
  <c r="X284" i="15" s="1"/>
  <c r="H316" i="16"/>
  <c r="X314" i="15" s="1"/>
  <c r="H330" i="16"/>
  <c r="X328" i="15" s="1"/>
  <c r="H355" i="16"/>
  <c r="X353" i="15" s="1"/>
  <c r="H371" i="16"/>
  <c r="X369" i="15" s="1"/>
  <c r="H387" i="16"/>
  <c r="X385" i="15" s="1"/>
  <c r="H403" i="16"/>
  <c r="X401" i="15" s="1"/>
  <c r="H419" i="16"/>
  <c r="X417" i="15" s="1"/>
  <c r="H435" i="16"/>
  <c r="X433" i="15" s="1"/>
  <c r="H454" i="16"/>
  <c r="X452" i="15" s="1"/>
  <c r="H468" i="16"/>
  <c r="X466" i="15" s="1"/>
  <c r="H472" i="16"/>
  <c r="X470" i="15" s="1"/>
  <c r="H488" i="16"/>
  <c r="X486" i="15" s="1"/>
  <c r="H496" i="16"/>
  <c r="X494" i="15" s="1"/>
  <c r="H504" i="16"/>
  <c r="X502" i="15" s="1"/>
  <c r="H512" i="16"/>
  <c r="X510" i="15" s="1"/>
  <c r="H520" i="16"/>
  <c r="X518" i="15" s="1"/>
  <c r="H528" i="16"/>
  <c r="X526" i="15" s="1"/>
  <c r="H536" i="16"/>
  <c r="X534" i="15" s="1"/>
  <c r="H544" i="16"/>
  <c r="X542" i="15" s="1"/>
  <c r="H552" i="16"/>
  <c r="X550" i="15" s="1"/>
  <c r="H560" i="16"/>
  <c r="X558" i="15" s="1"/>
  <c r="H568" i="16"/>
  <c r="X566" i="15" s="1"/>
  <c r="H26" i="16"/>
  <c r="X24" i="15" s="1"/>
  <c r="H90" i="16"/>
  <c r="X88" i="15" s="1"/>
  <c r="H154" i="16"/>
  <c r="X152" i="15" s="1"/>
  <c r="H218" i="16"/>
  <c r="X216" i="15" s="1"/>
  <c r="H234" i="16"/>
  <c r="X232" i="15" s="1"/>
  <c r="H266" i="16"/>
  <c r="X264" i="15" s="1"/>
  <c r="H298" i="16"/>
  <c r="X296" i="15" s="1"/>
  <c r="H324" i="16"/>
  <c r="X322" i="15" s="1"/>
  <c r="H338" i="16"/>
  <c r="X336" i="15" s="1"/>
  <c r="H345" i="16"/>
  <c r="X343" i="15" s="1"/>
  <c r="H361" i="16"/>
  <c r="X359" i="15" s="1"/>
  <c r="H377" i="16"/>
  <c r="X375" i="15" s="1"/>
  <c r="H393" i="16"/>
  <c r="X391" i="15" s="1"/>
  <c r="H409" i="16"/>
  <c r="X407" i="15" s="1"/>
  <c r="H425" i="16"/>
  <c r="X423" i="15" s="1"/>
  <c r="H441" i="16"/>
  <c r="X439" i="15" s="1"/>
  <c r="H451" i="16"/>
  <c r="X449" i="15" s="1"/>
  <c r="H465" i="16"/>
  <c r="X463" i="15" s="1"/>
  <c r="H469" i="16"/>
  <c r="X467" i="15" s="1"/>
  <c r="H483" i="16"/>
  <c r="X481" i="15" s="1"/>
  <c r="H491" i="16"/>
  <c r="X489" i="15" s="1"/>
  <c r="H499" i="16"/>
  <c r="X497" i="15" s="1"/>
  <c r="H507" i="16"/>
  <c r="X505" i="15" s="1"/>
  <c r="H515" i="16"/>
  <c r="X513" i="15" s="1"/>
  <c r="H523" i="16"/>
  <c r="X521" i="15" s="1"/>
  <c r="H531" i="16"/>
  <c r="X529" i="15" s="1"/>
  <c r="H539" i="16"/>
  <c r="X537" i="15" s="1"/>
  <c r="H547" i="16"/>
  <c r="X545" i="15" s="1"/>
  <c r="H555" i="16"/>
  <c r="X553" i="15" s="1"/>
  <c r="H74" i="16"/>
  <c r="X72" i="15" s="1"/>
  <c r="H138" i="16"/>
  <c r="X136" i="15" s="1"/>
  <c r="H202" i="16"/>
  <c r="X200" i="15" s="1"/>
  <c r="H258" i="16"/>
  <c r="X256" i="15" s="1"/>
  <c r="H290" i="16"/>
  <c r="X288" i="15" s="1"/>
  <c r="H326" i="16"/>
  <c r="X324" i="15" s="1"/>
  <c r="H340" i="16"/>
  <c r="X338" i="15" s="1"/>
  <c r="H357" i="16"/>
  <c r="X355" i="15" s="1"/>
  <c r="H373" i="16"/>
  <c r="X371" i="15" s="1"/>
  <c r="H389" i="16"/>
  <c r="X387" i="15" s="1"/>
  <c r="H405" i="16"/>
  <c r="X403" i="15" s="1"/>
  <c r="H421" i="16"/>
  <c r="X419" i="15" s="1"/>
  <c r="H437" i="16"/>
  <c r="X435" i="15" s="1"/>
  <c r="H459" i="16"/>
  <c r="X457" i="15" s="1"/>
  <c r="H473" i="16"/>
  <c r="X471" i="15" s="1"/>
  <c r="H477" i="16"/>
  <c r="X475" i="15" s="1"/>
  <c r="H489" i="16"/>
  <c r="X487" i="15" s="1"/>
  <c r="H497" i="16"/>
  <c r="X495" i="15" s="1"/>
  <c r="H505" i="16"/>
  <c r="X503" i="15" s="1"/>
  <c r="H513" i="16"/>
  <c r="X511" i="15" s="1"/>
  <c r="H521" i="16"/>
  <c r="X519" i="15" s="1"/>
  <c r="H529" i="16"/>
  <c r="X527" i="15" s="1"/>
  <c r="H537" i="16"/>
  <c r="X535" i="15" s="1"/>
  <c r="H545" i="16"/>
  <c r="X543" i="15" s="1"/>
  <c r="H553" i="16"/>
  <c r="X551" i="15" s="1"/>
  <c r="H186" i="16"/>
  <c r="X184" i="15" s="1"/>
  <c r="H250" i="16"/>
  <c r="X248" i="15" s="1"/>
  <c r="H353" i="16"/>
  <c r="X351" i="15" s="1"/>
  <c r="H417" i="16"/>
  <c r="X415" i="15" s="1"/>
  <c r="H495" i="16"/>
  <c r="X493" i="15" s="1"/>
  <c r="H527" i="16"/>
  <c r="X525" i="15" s="1"/>
  <c r="H563" i="16"/>
  <c r="X561" i="15" s="1"/>
  <c r="H578" i="16"/>
  <c r="X576" i="15" s="1"/>
  <c r="H586" i="16"/>
  <c r="X584" i="15" s="1"/>
  <c r="H594" i="16"/>
  <c r="X592" i="15" s="1"/>
  <c r="H602" i="16"/>
  <c r="X600" i="15" s="1"/>
  <c r="H610" i="16"/>
  <c r="X608" i="15" s="1"/>
  <c r="H618" i="16"/>
  <c r="X616" i="15" s="1"/>
  <c r="H626" i="16"/>
  <c r="X624" i="15" s="1"/>
  <c r="H634" i="16"/>
  <c r="X632" i="15" s="1"/>
  <c r="H642" i="16"/>
  <c r="X640" i="15" s="1"/>
  <c r="H650" i="16"/>
  <c r="X648" i="15" s="1"/>
  <c r="H658" i="16"/>
  <c r="X656" i="15" s="1"/>
  <c r="H666" i="16"/>
  <c r="X664" i="15" s="1"/>
  <c r="H674" i="16"/>
  <c r="X672" i="15" s="1"/>
  <c r="H682" i="16"/>
  <c r="X680" i="15" s="1"/>
  <c r="H690" i="16"/>
  <c r="X688" i="15" s="1"/>
  <c r="H698" i="16"/>
  <c r="X696" i="15" s="1"/>
  <c r="H706" i="16"/>
  <c r="X704" i="15" s="1"/>
  <c r="H714" i="16"/>
  <c r="X712" i="15" s="1"/>
  <c r="H722" i="16"/>
  <c r="X720" i="15" s="1"/>
  <c r="H730" i="16"/>
  <c r="X728" i="15" s="1"/>
  <c r="H738" i="16"/>
  <c r="X736" i="15" s="1"/>
  <c r="H122" i="16"/>
  <c r="X120" i="15" s="1"/>
  <c r="H401" i="16"/>
  <c r="X399" i="15" s="1"/>
  <c r="H487" i="16"/>
  <c r="X485" i="15" s="1"/>
  <c r="H519" i="16"/>
  <c r="X517" i="15" s="1"/>
  <c r="H551" i="16"/>
  <c r="X549" i="15" s="1"/>
  <c r="H569" i="16"/>
  <c r="X567" i="15" s="1"/>
  <c r="H576" i="16"/>
  <c r="X574" i="15" s="1"/>
  <c r="H584" i="16"/>
  <c r="X582" i="15" s="1"/>
  <c r="H592" i="16"/>
  <c r="X590" i="15" s="1"/>
  <c r="H600" i="16"/>
  <c r="X598" i="15" s="1"/>
  <c r="H608" i="16"/>
  <c r="X606" i="15" s="1"/>
  <c r="H616" i="16"/>
  <c r="X614" i="15" s="1"/>
  <c r="H624" i="16"/>
  <c r="X622" i="15" s="1"/>
  <c r="H632" i="16"/>
  <c r="X630" i="15" s="1"/>
  <c r="H640" i="16"/>
  <c r="X638" i="15" s="1"/>
  <c r="H648" i="16"/>
  <c r="X646" i="15" s="1"/>
  <c r="H656" i="16"/>
  <c r="X654" i="15" s="1"/>
  <c r="H664" i="16"/>
  <c r="X662" i="15" s="1"/>
  <c r="H672" i="16"/>
  <c r="X670" i="15" s="1"/>
  <c r="H680" i="16"/>
  <c r="X678" i="15" s="1"/>
  <c r="H688" i="16"/>
  <c r="X686" i="15" s="1"/>
  <c r="H696" i="16"/>
  <c r="X694" i="15" s="1"/>
  <c r="H704" i="16"/>
  <c r="X702" i="15" s="1"/>
  <c r="H712" i="16"/>
  <c r="X710" i="15" s="1"/>
  <c r="H720" i="16"/>
  <c r="X718" i="15" s="1"/>
  <c r="H728" i="16"/>
  <c r="X726" i="15" s="1"/>
  <c r="H736" i="16"/>
  <c r="X734" i="15" s="1"/>
  <c r="H133" i="16"/>
  <c r="X131" i="15" s="1"/>
  <c r="H309" i="16"/>
  <c r="X307" i="15" s="1"/>
  <c r="H404" i="16"/>
  <c r="X402" i="15" s="1"/>
  <c r="H462" i="16"/>
  <c r="X460" i="15" s="1"/>
  <c r="H476" i="16"/>
  <c r="X474" i="15" s="1"/>
  <c r="H510" i="16"/>
  <c r="X508" i="15" s="1"/>
  <c r="H542" i="16"/>
  <c r="X540" i="15" s="1"/>
  <c r="H559" i="16"/>
  <c r="X557" i="15" s="1"/>
  <c r="H579" i="16"/>
  <c r="X577" i="15" s="1"/>
  <c r="H587" i="16"/>
  <c r="X585" i="15" s="1"/>
  <c r="H595" i="16"/>
  <c r="X593" i="15" s="1"/>
  <c r="H603" i="16"/>
  <c r="X601" i="15" s="1"/>
  <c r="H611" i="16"/>
  <c r="X609" i="15" s="1"/>
  <c r="H619" i="16"/>
  <c r="X617" i="15" s="1"/>
  <c r="H627" i="16"/>
  <c r="X625" i="15" s="1"/>
  <c r="H635" i="16"/>
  <c r="X633" i="15" s="1"/>
  <c r="H643" i="16"/>
  <c r="X641" i="15" s="1"/>
  <c r="H651" i="16"/>
  <c r="X649" i="15" s="1"/>
  <c r="H659" i="16"/>
  <c r="X657" i="15" s="1"/>
  <c r="H667" i="16"/>
  <c r="X665" i="15" s="1"/>
  <c r="H675" i="16"/>
  <c r="X673" i="15" s="1"/>
  <c r="H683" i="16"/>
  <c r="X681" i="15" s="1"/>
  <c r="H691" i="16"/>
  <c r="X689" i="15" s="1"/>
  <c r="H699" i="16"/>
  <c r="X697" i="15" s="1"/>
  <c r="H707" i="16"/>
  <c r="X705" i="15" s="1"/>
  <c r="H715" i="16"/>
  <c r="X713" i="15" s="1"/>
  <c r="H723" i="16"/>
  <c r="X721" i="15" s="1"/>
  <c r="H731" i="16"/>
  <c r="X729" i="15" s="1"/>
  <c r="H739" i="16"/>
  <c r="X737" i="15" s="1"/>
  <c r="H58" i="16"/>
  <c r="X56" i="15" s="1"/>
  <c r="H342" i="16"/>
  <c r="X340" i="15" s="1"/>
  <c r="H385" i="16"/>
  <c r="X383" i="15" s="1"/>
  <c r="H449" i="16"/>
  <c r="X447" i="15" s="1"/>
  <c r="H511" i="16"/>
  <c r="X509" i="15" s="1"/>
  <c r="H543" i="16"/>
  <c r="X541" i="15" s="1"/>
  <c r="H571" i="16"/>
  <c r="X569" i="15" s="1"/>
  <c r="H574" i="16"/>
  <c r="X572" i="15" s="1"/>
  <c r="H582" i="16"/>
  <c r="X580" i="15" s="1"/>
  <c r="H590" i="16"/>
  <c r="X588" i="15" s="1"/>
  <c r="H598" i="16"/>
  <c r="X596" i="15" s="1"/>
  <c r="H606" i="16"/>
  <c r="X604" i="15" s="1"/>
  <c r="H614" i="16"/>
  <c r="X612" i="15" s="1"/>
  <c r="H622" i="16"/>
  <c r="X620" i="15" s="1"/>
  <c r="H630" i="16"/>
  <c r="X628" i="15" s="1"/>
  <c r="H638" i="16"/>
  <c r="X636" i="15" s="1"/>
  <c r="H646" i="16"/>
  <c r="X644" i="15" s="1"/>
  <c r="H654" i="16"/>
  <c r="X652" i="15" s="1"/>
  <c r="H662" i="16"/>
  <c r="X660" i="15" s="1"/>
  <c r="H670" i="16"/>
  <c r="X668" i="15" s="1"/>
  <c r="H678" i="16"/>
  <c r="X676" i="15" s="1"/>
  <c r="H686" i="16"/>
  <c r="X684" i="15" s="1"/>
  <c r="H694" i="16"/>
  <c r="X692" i="15" s="1"/>
  <c r="H702" i="16"/>
  <c r="X700" i="15" s="1"/>
  <c r="H710" i="16"/>
  <c r="X708" i="15" s="1"/>
  <c r="H718" i="16"/>
  <c r="X716" i="15" s="1"/>
  <c r="H726" i="16"/>
  <c r="X724" i="15" s="1"/>
  <c r="H734" i="16"/>
  <c r="X732" i="15" s="1"/>
  <c r="H69" i="16"/>
  <c r="X67" i="15" s="1"/>
  <c r="H277" i="16"/>
  <c r="X275" i="15" s="1"/>
  <c r="H317" i="16"/>
  <c r="X315" i="15" s="1"/>
  <c r="H388" i="16"/>
  <c r="X386" i="15" s="1"/>
  <c r="H480" i="16"/>
  <c r="X478" i="15" s="1"/>
  <c r="H502" i="16"/>
  <c r="X500" i="15" s="1"/>
  <c r="H534" i="16"/>
  <c r="X532" i="15" s="1"/>
  <c r="H566" i="16"/>
  <c r="X564" i="15" s="1"/>
  <c r="H577" i="16"/>
  <c r="X575" i="15" s="1"/>
  <c r="H585" i="16"/>
  <c r="X583" i="15" s="1"/>
  <c r="H593" i="16"/>
  <c r="X591" i="15" s="1"/>
  <c r="H601" i="16"/>
  <c r="X599" i="15" s="1"/>
  <c r="H609" i="16"/>
  <c r="X607" i="15" s="1"/>
  <c r="H617" i="16"/>
  <c r="X615" i="15" s="1"/>
  <c r="H625" i="16"/>
  <c r="X623" i="15" s="1"/>
  <c r="H633" i="16"/>
  <c r="X631" i="15" s="1"/>
  <c r="H641" i="16"/>
  <c r="X639" i="15" s="1"/>
  <c r="H649" i="16"/>
  <c r="X647" i="15" s="1"/>
  <c r="H657" i="16"/>
  <c r="X655" i="15" s="1"/>
  <c r="H665" i="16"/>
  <c r="X663" i="15" s="1"/>
  <c r="H673" i="16"/>
  <c r="X671" i="15" s="1"/>
  <c r="H681" i="16"/>
  <c r="X679" i="15" s="1"/>
  <c r="H689" i="16"/>
  <c r="X687" i="15" s="1"/>
  <c r="H697" i="16"/>
  <c r="X695" i="15" s="1"/>
  <c r="H705" i="16"/>
  <c r="X703" i="15" s="1"/>
  <c r="H713" i="16"/>
  <c r="X711" i="15" s="1"/>
  <c r="H721" i="16"/>
  <c r="X719" i="15" s="1"/>
  <c r="H729" i="16"/>
  <c r="X727" i="15" s="1"/>
  <c r="H737" i="16"/>
  <c r="X735" i="15" s="1"/>
  <c r="H245" i="16"/>
  <c r="X243" i="15" s="1"/>
  <c r="H372" i="16"/>
  <c r="X370" i="15" s="1"/>
  <c r="H436" i="16"/>
  <c r="X434" i="15" s="1"/>
  <c r="H494" i="16"/>
  <c r="X492" i="15" s="1"/>
  <c r="H526" i="16"/>
  <c r="X524" i="15" s="1"/>
  <c r="H567" i="16"/>
  <c r="X565" i="15" s="1"/>
  <c r="H572" i="16"/>
  <c r="X570" i="15" s="1"/>
  <c r="H575" i="16"/>
  <c r="X573" i="15" s="1"/>
  <c r="H583" i="16"/>
  <c r="X581" i="15" s="1"/>
  <c r="H591" i="16"/>
  <c r="X589" i="15" s="1"/>
  <c r="H599" i="16"/>
  <c r="X597" i="15" s="1"/>
  <c r="H607" i="16"/>
  <c r="X605" i="15" s="1"/>
  <c r="H615" i="16"/>
  <c r="X613" i="15" s="1"/>
  <c r="H623" i="16"/>
  <c r="X621" i="15" s="1"/>
  <c r="H631" i="16"/>
  <c r="X629" i="15" s="1"/>
  <c r="H639" i="16"/>
  <c r="X637" i="15" s="1"/>
  <c r="H647" i="16"/>
  <c r="X645" i="15" s="1"/>
  <c r="H655" i="16"/>
  <c r="X653" i="15" s="1"/>
  <c r="H663" i="16"/>
  <c r="X661" i="15" s="1"/>
  <c r="H671" i="16"/>
  <c r="X669" i="15" s="1"/>
  <c r="H679" i="16"/>
  <c r="X677" i="15" s="1"/>
  <c r="H687" i="16"/>
  <c r="X685" i="15" s="1"/>
  <c r="H695" i="16"/>
  <c r="X693" i="15" s="1"/>
  <c r="H703" i="16"/>
  <c r="X701" i="15" s="1"/>
  <c r="H711" i="16"/>
  <c r="X709" i="15" s="1"/>
  <c r="H719" i="16"/>
  <c r="X717" i="15" s="1"/>
  <c r="H727" i="16"/>
  <c r="X725" i="15" s="1"/>
  <c r="H735" i="16"/>
  <c r="X733" i="15" s="1"/>
  <c r="H518" i="16"/>
  <c r="X516" i="15" s="1"/>
  <c r="H558" i="16"/>
  <c r="X556" i="15" s="1"/>
  <c r="H481" i="16"/>
  <c r="X479" i="15" s="1"/>
  <c r="H561" i="16"/>
  <c r="X559" i="15" s="1"/>
  <c r="H420" i="16"/>
  <c r="X418" i="15" s="1"/>
  <c r="H486" i="16"/>
  <c r="X484" i="15" s="1"/>
  <c r="H589" i="16"/>
  <c r="X587" i="15" s="1"/>
  <c r="H621" i="16"/>
  <c r="X619" i="15" s="1"/>
  <c r="H653" i="16"/>
  <c r="X651" i="15" s="1"/>
  <c r="H685" i="16"/>
  <c r="X683" i="15" s="1"/>
  <c r="H717" i="16"/>
  <c r="X715" i="15" s="1"/>
  <c r="H748" i="16"/>
  <c r="X746" i="15" s="1"/>
  <c r="H756" i="16"/>
  <c r="X754" i="15" s="1"/>
  <c r="H764" i="16"/>
  <c r="X762" i="15" s="1"/>
  <c r="H772" i="16"/>
  <c r="X770" i="15" s="1"/>
  <c r="H780" i="16"/>
  <c r="X778" i="15" s="1"/>
  <c r="H788" i="16"/>
  <c r="X786" i="15" s="1"/>
  <c r="H796" i="16"/>
  <c r="X794" i="15" s="1"/>
  <c r="H804" i="16"/>
  <c r="X802" i="15" s="1"/>
  <c r="H812" i="16"/>
  <c r="X810" i="15" s="1"/>
  <c r="H820" i="16"/>
  <c r="X818" i="15" s="1"/>
  <c r="H828" i="16"/>
  <c r="X826" i="15" s="1"/>
  <c r="H836" i="16"/>
  <c r="X834" i="15" s="1"/>
  <c r="H844" i="16"/>
  <c r="X842" i="15" s="1"/>
  <c r="H852" i="16"/>
  <c r="X850" i="15" s="1"/>
  <c r="H860" i="16"/>
  <c r="X858" i="15" s="1"/>
  <c r="H868" i="16"/>
  <c r="X866" i="15" s="1"/>
  <c r="H876" i="16"/>
  <c r="X874" i="15" s="1"/>
  <c r="H884" i="16"/>
  <c r="X882" i="15" s="1"/>
  <c r="H892" i="16"/>
  <c r="X890" i="15" s="1"/>
  <c r="H900" i="16"/>
  <c r="X898" i="15" s="1"/>
  <c r="H908" i="16"/>
  <c r="X906" i="15" s="1"/>
  <c r="H916" i="16"/>
  <c r="X914" i="15" s="1"/>
  <c r="H924" i="16"/>
  <c r="X922" i="15" s="1"/>
  <c r="H433" i="16"/>
  <c r="X431" i="15" s="1"/>
  <c r="H535" i="16"/>
  <c r="X533" i="15" s="1"/>
  <c r="H580" i="16"/>
  <c r="X578" i="15" s="1"/>
  <c r="H612" i="16"/>
  <c r="X610" i="15" s="1"/>
  <c r="H644" i="16"/>
  <c r="X642" i="15" s="1"/>
  <c r="H676" i="16"/>
  <c r="X674" i="15" s="1"/>
  <c r="H708" i="16"/>
  <c r="X706" i="15" s="1"/>
  <c r="H743" i="16"/>
  <c r="X741" i="15" s="1"/>
  <c r="H751" i="16"/>
  <c r="X749" i="15" s="1"/>
  <c r="H759" i="16"/>
  <c r="X757" i="15" s="1"/>
  <c r="H767" i="16"/>
  <c r="X765" i="15" s="1"/>
  <c r="H775" i="16"/>
  <c r="X773" i="15" s="1"/>
  <c r="H783" i="16"/>
  <c r="X781" i="15" s="1"/>
  <c r="H791" i="16"/>
  <c r="X789" i="15" s="1"/>
  <c r="H799" i="16"/>
  <c r="X797" i="15" s="1"/>
  <c r="H807" i="16"/>
  <c r="X805" i="15" s="1"/>
  <c r="H815" i="16"/>
  <c r="X813" i="15" s="1"/>
  <c r="H823" i="16"/>
  <c r="X821" i="15" s="1"/>
  <c r="H831" i="16"/>
  <c r="X829" i="15" s="1"/>
  <c r="H839" i="16"/>
  <c r="X837" i="15" s="1"/>
  <c r="H847" i="16"/>
  <c r="X845" i="15" s="1"/>
  <c r="H855" i="16"/>
  <c r="X853" i="15" s="1"/>
  <c r="H863" i="16"/>
  <c r="X861" i="15" s="1"/>
  <c r="H871" i="16"/>
  <c r="X869" i="15" s="1"/>
  <c r="H879" i="16"/>
  <c r="X877" i="15" s="1"/>
  <c r="H887" i="16"/>
  <c r="X885" i="15" s="1"/>
  <c r="H895" i="16"/>
  <c r="X893" i="15" s="1"/>
  <c r="H903" i="16"/>
  <c r="X901" i="15" s="1"/>
  <c r="H911" i="16"/>
  <c r="X909" i="15" s="1"/>
  <c r="H919" i="16"/>
  <c r="X917" i="15" s="1"/>
  <c r="H197" i="16"/>
  <c r="X195" i="15" s="1"/>
  <c r="H356" i="16"/>
  <c r="X354" i="15" s="1"/>
  <c r="H581" i="16"/>
  <c r="X579" i="15" s="1"/>
  <c r="H613" i="16"/>
  <c r="X611" i="15" s="1"/>
  <c r="H645" i="16"/>
  <c r="X643" i="15" s="1"/>
  <c r="H677" i="16"/>
  <c r="X675" i="15" s="1"/>
  <c r="H709" i="16"/>
  <c r="X707" i="15" s="1"/>
  <c r="H746" i="16"/>
  <c r="X744" i="15" s="1"/>
  <c r="H754" i="16"/>
  <c r="X752" i="15" s="1"/>
  <c r="H762" i="16"/>
  <c r="X760" i="15" s="1"/>
  <c r="H770" i="16"/>
  <c r="X768" i="15" s="1"/>
  <c r="H778" i="16"/>
  <c r="X776" i="15" s="1"/>
  <c r="H786" i="16"/>
  <c r="X784" i="15" s="1"/>
  <c r="H794" i="16"/>
  <c r="X792" i="15" s="1"/>
  <c r="H802" i="16"/>
  <c r="X800" i="15" s="1"/>
  <c r="H810" i="16"/>
  <c r="X808" i="15" s="1"/>
  <c r="H818" i="16"/>
  <c r="X816" i="15" s="1"/>
  <c r="H826" i="16"/>
  <c r="X824" i="15" s="1"/>
  <c r="H834" i="16"/>
  <c r="X832" i="15" s="1"/>
  <c r="H842" i="16"/>
  <c r="X840" i="15" s="1"/>
  <c r="H850" i="16"/>
  <c r="X848" i="15" s="1"/>
  <c r="H858" i="16"/>
  <c r="X856" i="15" s="1"/>
  <c r="H866" i="16"/>
  <c r="X864" i="15" s="1"/>
  <c r="H874" i="16"/>
  <c r="X872" i="15" s="1"/>
  <c r="H882" i="16"/>
  <c r="X880" i="15" s="1"/>
  <c r="H890" i="16"/>
  <c r="X888" i="15" s="1"/>
  <c r="H898" i="16"/>
  <c r="X896" i="15" s="1"/>
  <c r="H906" i="16"/>
  <c r="X904" i="15" s="1"/>
  <c r="H914" i="16"/>
  <c r="X912" i="15" s="1"/>
  <c r="H922" i="16"/>
  <c r="X920" i="15" s="1"/>
  <c r="H930" i="16"/>
  <c r="X928" i="15" s="1"/>
  <c r="H369" i="16"/>
  <c r="X367" i="15" s="1"/>
  <c r="H453" i="16"/>
  <c r="X451" i="15" s="1"/>
  <c r="H503" i="16"/>
  <c r="X501" i="15" s="1"/>
  <c r="H604" i="16"/>
  <c r="X602" i="15" s="1"/>
  <c r="H636" i="16"/>
  <c r="X634" i="15" s="1"/>
  <c r="H668" i="16"/>
  <c r="X666" i="15" s="1"/>
  <c r="H700" i="16"/>
  <c r="X698" i="15" s="1"/>
  <c r="H732" i="16"/>
  <c r="X730" i="15" s="1"/>
  <c r="H740" i="16"/>
  <c r="X738" i="15" s="1"/>
  <c r="H749" i="16"/>
  <c r="X747" i="15" s="1"/>
  <c r="H757" i="16"/>
  <c r="X755" i="15" s="1"/>
  <c r="H765" i="16"/>
  <c r="X763" i="15" s="1"/>
  <c r="H773" i="16"/>
  <c r="X771" i="15" s="1"/>
  <c r="H781" i="16"/>
  <c r="X779" i="15" s="1"/>
  <c r="H789" i="16"/>
  <c r="X787" i="15" s="1"/>
  <c r="H797" i="16"/>
  <c r="X795" i="15" s="1"/>
  <c r="H805" i="16"/>
  <c r="X803" i="15" s="1"/>
  <c r="H813" i="16"/>
  <c r="X811" i="15" s="1"/>
  <c r="H821" i="16"/>
  <c r="X819" i="15" s="1"/>
  <c r="H829" i="16"/>
  <c r="X827" i="15" s="1"/>
  <c r="H837" i="16"/>
  <c r="X835" i="15" s="1"/>
  <c r="H845" i="16"/>
  <c r="X843" i="15" s="1"/>
  <c r="H853" i="16"/>
  <c r="X851" i="15" s="1"/>
  <c r="H861" i="16"/>
  <c r="X859" i="15" s="1"/>
  <c r="H869" i="16"/>
  <c r="X867" i="15" s="1"/>
  <c r="H877" i="16"/>
  <c r="X875" i="15" s="1"/>
  <c r="H885" i="16"/>
  <c r="X883" i="15" s="1"/>
  <c r="H893" i="16"/>
  <c r="X891" i="15" s="1"/>
  <c r="H901" i="16"/>
  <c r="X899" i="15" s="1"/>
  <c r="H909" i="16"/>
  <c r="X907" i="15" s="1"/>
  <c r="H917" i="16"/>
  <c r="X915" i="15" s="1"/>
  <c r="H925" i="16"/>
  <c r="X923" i="15" s="1"/>
  <c r="H550" i="16"/>
  <c r="X548" i="15" s="1"/>
  <c r="H573" i="16"/>
  <c r="X571" i="15" s="1"/>
  <c r="H605" i="16"/>
  <c r="X603" i="15" s="1"/>
  <c r="H637" i="16"/>
  <c r="X635" i="15" s="1"/>
  <c r="H669" i="16"/>
  <c r="X667" i="15" s="1"/>
  <c r="H701" i="16"/>
  <c r="X699" i="15" s="1"/>
  <c r="H733" i="16"/>
  <c r="X731" i="15" s="1"/>
  <c r="H744" i="16"/>
  <c r="X742" i="15" s="1"/>
  <c r="H752" i="16"/>
  <c r="X750" i="15" s="1"/>
  <c r="H760" i="16"/>
  <c r="X758" i="15" s="1"/>
  <c r="H768" i="16"/>
  <c r="X766" i="15" s="1"/>
  <c r="H776" i="16"/>
  <c r="X774" i="15" s="1"/>
  <c r="H784" i="16"/>
  <c r="X782" i="15" s="1"/>
  <c r="H792" i="16"/>
  <c r="X790" i="15" s="1"/>
  <c r="H800" i="16"/>
  <c r="X798" i="15" s="1"/>
  <c r="H808" i="16"/>
  <c r="X806" i="15" s="1"/>
  <c r="H816" i="16"/>
  <c r="X814" i="15" s="1"/>
  <c r="H824" i="16"/>
  <c r="X822" i="15" s="1"/>
  <c r="H832" i="16"/>
  <c r="X830" i="15" s="1"/>
  <c r="H840" i="16"/>
  <c r="X838" i="15" s="1"/>
  <c r="H848" i="16"/>
  <c r="X846" i="15" s="1"/>
  <c r="H856" i="16"/>
  <c r="X854" i="15" s="1"/>
  <c r="H864" i="16"/>
  <c r="X862" i="15" s="1"/>
  <c r="H872" i="16"/>
  <c r="X870" i="15" s="1"/>
  <c r="H880" i="16"/>
  <c r="X878" i="15" s="1"/>
  <c r="H888" i="16"/>
  <c r="X886" i="15" s="1"/>
  <c r="H896" i="16"/>
  <c r="X894" i="15" s="1"/>
  <c r="H282" i="16"/>
  <c r="X280" i="15" s="1"/>
  <c r="H467" i="16"/>
  <c r="X465" i="15" s="1"/>
  <c r="H596" i="16"/>
  <c r="X594" i="15" s="1"/>
  <c r="H628" i="16"/>
  <c r="X626" i="15" s="1"/>
  <c r="H660" i="16"/>
  <c r="X658" i="15" s="1"/>
  <c r="H692" i="16"/>
  <c r="X690" i="15" s="1"/>
  <c r="H724" i="16"/>
  <c r="X722" i="15" s="1"/>
  <c r="H741" i="16"/>
  <c r="X739" i="15" s="1"/>
  <c r="H747" i="16"/>
  <c r="X745" i="15" s="1"/>
  <c r="H755" i="16"/>
  <c r="X753" i="15" s="1"/>
  <c r="H763" i="16"/>
  <c r="X761" i="15" s="1"/>
  <c r="H771" i="16"/>
  <c r="X769" i="15" s="1"/>
  <c r="H779" i="16"/>
  <c r="X777" i="15" s="1"/>
  <c r="H787" i="16"/>
  <c r="X785" i="15" s="1"/>
  <c r="H795" i="16"/>
  <c r="X793" i="15" s="1"/>
  <c r="H803" i="16"/>
  <c r="X801" i="15" s="1"/>
  <c r="H811" i="16"/>
  <c r="X809" i="15" s="1"/>
  <c r="H819" i="16"/>
  <c r="X817" i="15" s="1"/>
  <c r="H827" i="16"/>
  <c r="X825" i="15" s="1"/>
  <c r="H835" i="16"/>
  <c r="X833" i="15" s="1"/>
  <c r="H843" i="16"/>
  <c r="X841" i="15" s="1"/>
  <c r="H851" i="16"/>
  <c r="X849" i="15" s="1"/>
  <c r="H859" i="16"/>
  <c r="X857" i="15" s="1"/>
  <c r="H867" i="16"/>
  <c r="X865" i="15" s="1"/>
  <c r="H875" i="16"/>
  <c r="X873" i="15" s="1"/>
  <c r="H883" i="16"/>
  <c r="X881" i="15" s="1"/>
  <c r="H891" i="16"/>
  <c r="X889" i="15" s="1"/>
  <c r="H899" i="16"/>
  <c r="X897" i="15" s="1"/>
  <c r="H907" i="16"/>
  <c r="X905" i="15" s="1"/>
  <c r="H588" i="16"/>
  <c r="X586" i="15" s="1"/>
  <c r="H716" i="16"/>
  <c r="X714" i="15" s="1"/>
  <c r="H745" i="16"/>
  <c r="X743" i="15" s="1"/>
  <c r="H777" i="16"/>
  <c r="X775" i="15" s="1"/>
  <c r="H809" i="16"/>
  <c r="X807" i="15" s="1"/>
  <c r="H841" i="16"/>
  <c r="X839" i="15" s="1"/>
  <c r="H873" i="16"/>
  <c r="X871" i="15" s="1"/>
  <c r="H904" i="16"/>
  <c r="X902" i="15" s="1"/>
  <c r="H921" i="16"/>
  <c r="X919" i="15" s="1"/>
  <c r="H933" i="16"/>
  <c r="X931" i="15" s="1"/>
  <c r="H941" i="16"/>
  <c r="X939" i="15" s="1"/>
  <c r="H949" i="16"/>
  <c r="X947" i="15" s="1"/>
  <c r="H957" i="16"/>
  <c r="X955" i="15" s="1"/>
  <c r="H965" i="16"/>
  <c r="X963" i="15" s="1"/>
  <c r="H973" i="16"/>
  <c r="X971" i="15" s="1"/>
  <c r="H981" i="16"/>
  <c r="X979" i="15" s="1"/>
  <c r="H989" i="16"/>
  <c r="X987" i="15" s="1"/>
  <c r="H997" i="16"/>
  <c r="X995" i="15" s="1"/>
  <c r="H1005" i="16"/>
  <c r="X1003" i="15" s="1"/>
  <c r="H1013" i="16"/>
  <c r="X1011" i="15" s="1"/>
  <c r="H1021" i="16"/>
  <c r="X1019" i="15" s="1"/>
  <c r="H1029" i="16"/>
  <c r="X1027" i="15" s="1"/>
  <c r="H1037" i="16"/>
  <c r="X1035" i="15" s="1"/>
  <c r="H1045" i="16"/>
  <c r="X1043" i="15" s="1"/>
  <c r="H1053" i="16"/>
  <c r="X1051" i="15" s="1"/>
  <c r="H1061" i="16"/>
  <c r="X1059" i="15" s="1"/>
  <c r="H1069" i="16"/>
  <c r="X1067" i="15" s="1"/>
  <c r="H1077" i="16"/>
  <c r="X1075" i="15" s="1"/>
  <c r="H1085" i="16"/>
  <c r="X1083" i="15" s="1"/>
  <c r="H1093" i="16"/>
  <c r="X1091" i="15" s="1"/>
  <c r="H684" i="16"/>
  <c r="X682" i="15" s="1"/>
  <c r="H769" i="16"/>
  <c r="X767" i="15" s="1"/>
  <c r="H801" i="16"/>
  <c r="X799" i="15" s="1"/>
  <c r="H833" i="16"/>
  <c r="X831" i="15" s="1"/>
  <c r="H865" i="16"/>
  <c r="X863" i="15" s="1"/>
  <c r="H897" i="16"/>
  <c r="X895" i="15" s="1"/>
  <c r="H905" i="16"/>
  <c r="X903" i="15" s="1"/>
  <c r="H923" i="16"/>
  <c r="X921" i="15" s="1"/>
  <c r="H927" i="16"/>
  <c r="X925" i="15" s="1"/>
  <c r="H931" i="16"/>
  <c r="X929" i="15" s="1"/>
  <c r="H939" i="16"/>
  <c r="X937" i="15" s="1"/>
  <c r="H947" i="16"/>
  <c r="X945" i="15" s="1"/>
  <c r="H955" i="16"/>
  <c r="X953" i="15" s="1"/>
  <c r="H963" i="16"/>
  <c r="X961" i="15" s="1"/>
  <c r="H971" i="16"/>
  <c r="X969" i="15" s="1"/>
  <c r="H979" i="16"/>
  <c r="X977" i="15" s="1"/>
  <c r="H987" i="16"/>
  <c r="X985" i="15" s="1"/>
  <c r="H995" i="16"/>
  <c r="X993" i="15" s="1"/>
  <c r="H1003" i="16"/>
  <c r="X1001" i="15" s="1"/>
  <c r="H1011" i="16"/>
  <c r="X1009" i="15" s="1"/>
  <c r="H1019" i="16"/>
  <c r="X1017" i="15" s="1"/>
  <c r="H1027" i="16"/>
  <c r="X1025" i="15" s="1"/>
  <c r="H1035" i="16"/>
  <c r="X1033" i="15" s="1"/>
  <c r="H1043" i="16"/>
  <c r="X1041" i="15" s="1"/>
  <c r="H1051" i="16"/>
  <c r="X1049" i="15" s="1"/>
  <c r="H1059" i="16"/>
  <c r="X1057" i="15" s="1"/>
  <c r="H1067" i="16"/>
  <c r="X1065" i="15" s="1"/>
  <c r="H1075" i="16"/>
  <c r="X1073" i="15" s="1"/>
  <c r="H1083" i="16"/>
  <c r="X1081" i="15" s="1"/>
  <c r="H1091" i="16"/>
  <c r="X1089" i="15" s="1"/>
  <c r="H693" i="16"/>
  <c r="X691" i="15" s="1"/>
  <c r="H750" i="16"/>
  <c r="X748" i="15" s="1"/>
  <c r="H782" i="16"/>
  <c r="X780" i="15" s="1"/>
  <c r="H814" i="16"/>
  <c r="X812" i="15" s="1"/>
  <c r="H846" i="16"/>
  <c r="X844" i="15" s="1"/>
  <c r="H878" i="16"/>
  <c r="X876" i="15" s="1"/>
  <c r="H918" i="16"/>
  <c r="X916" i="15" s="1"/>
  <c r="H928" i="16"/>
  <c r="X926" i="15" s="1"/>
  <c r="H934" i="16"/>
  <c r="X932" i="15" s="1"/>
  <c r="H942" i="16"/>
  <c r="X940" i="15" s="1"/>
  <c r="H950" i="16"/>
  <c r="X948" i="15" s="1"/>
  <c r="H958" i="16"/>
  <c r="X956" i="15" s="1"/>
  <c r="H966" i="16"/>
  <c r="X964" i="15" s="1"/>
  <c r="H974" i="16"/>
  <c r="X972" i="15" s="1"/>
  <c r="H982" i="16"/>
  <c r="X980" i="15" s="1"/>
  <c r="H990" i="16"/>
  <c r="X988" i="15" s="1"/>
  <c r="H998" i="16"/>
  <c r="X996" i="15" s="1"/>
  <c r="H1006" i="16"/>
  <c r="X1004" i="15" s="1"/>
  <c r="H1014" i="16"/>
  <c r="X1012" i="15" s="1"/>
  <c r="H1022" i="16"/>
  <c r="X1020" i="15" s="1"/>
  <c r="H1030" i="16"/>
  <c r="X1028" i="15" s="1"/>
  <c r="H1038" i="16"/>
  <c r="X1036" i="15" s="1"/>
  <c r="H1046" i="16"/>
  <c r="X1044" i="15" s="1"/>
  <c r="H1054" i="16"/>
  <c r="X1052" i="15" s="1"/>
  <c r="H1062" i="16"/>
  <c r="X1060" i="15" s="1"/>
  <c r="H1070" i="16"/>
  <c r="X1068" i="15" s="1"/>
  <c r="H1078" i="16"/>
  <c r="X1076" i="15" s="1"/>
  <c r="H1086" i="16"/>
  <c r="X1084" i="15" s="1"/>
  <c r="H652" i="16"/>
  <c r="X650" i="15" s="1"/>
  <c r="H761" i="16"/>
  <c r="X759" i="15" s="1"/>
  <c r="H793" i="16"/>
  <c r="X791" i="15" s="1"/>
  <c r="H825" i="16"/>
  <c r="X823" i="15" s="1"/>
  <c r="H857" i="16"/>
  <c r="X855" i="15" s="1"/>
  <c r="H889" i="16"/>
  <c r="X887" i="15" s="1"/>
  <c r="H913" i="16"/>
  <c r="X911" i="15" s="1"/>
  <c r="H937" i="16"/>
  <c r="X935" i="15" s="1"/>
  <c r="H945" i="16"/>
  <c r="X943" i="15" s="1"/>
  <c r="H953" i="16"/>
  <c r="X951" i="15" s="1"/>
  <c r="H961" i="16"/>
  <c r="X959" i="15" s="1"/>
  <c r="H969" i="16"/>
  <c r="X967" i="15" s="1"/>
  <c r="H977" i="16"/>
  <c r="X975" i="15" s="1"/>
  <c r="H985" i="16"/>
  <c r="X983" i="15" s="1"/>
  <c r="H993" i="16"/>
  <c r="X991" i="15" s="1"/>
  <c r="H1001" i="16"/>
  <c r="X999" i="15" s="1"/>
  <c r="H1009" i="16"/>
  <c r="X1007" i="15" s="1"/>
  <c r="H1017" i="16"/>
  <c r="X1015" i="15" s="1"/>
  <c r="H1025" i="16"/>
  <c r="X1023" i="15" s="1"/>
  <c r="H1033" i="16"/>
  <c r="X1031" i="15" s="1"/>
  <c r="H1041" i="16"/>
  <c r="X1039" i="15" s="1"/>
  <c r="H1049" i="16"/>
  <c r="X1047" i="15" s="1"/>
  <c r="H1057" i="16"/>
  <c r="X1055" i="15" s="1"/>
  <c r="H1065" i="16"/>
  <c r="X1063" i="15" s="1"/>
  <c r="H1073" i="16"/>
  <c r="X1071" i="15" s="1"/>
  <c r="H1081" i="16"/>
  <c r="X1079" i="15" s="1"/>
  <c r="H661" i="16"/>
  <c r="X659" i="15" s="1"/>
  <c r="H742" i="16"/>
  <c r="X740" i="15" s="1"/>
  <c r="H806" i="16"/>
  <c r="X804" i="15" s="1"/>
  <c r="H870" i="16"/>
  <c r="X868" i="15" s="1"/>
  <c r="H920" i="16"/>
  <c r="X918" i="15" s="1"/>
  <c r="H940" i="16"/>
  <c r="X938" i="15" s="1"/>
  <c r="H956" i="16"/>
  <c r="X954" i="15" s="1"/>
  <c r="H972" i="16"/>
  <c r="X970" i="15" s="1"/>
  <c r="H988" i="16"/>
  <c r="X986" i="15" s="1"/>
  <c r="H1004" i="16"/>
  <c r="X1002" i="15" s="1"/>
  <c r="H1020" i="16"/>
  <c r="X1018" i="15" s="1"/>
  <c r="H1036" i="16"/>
  <c r="X1034" i="15" s="1"/>
  <c r="H1052" i="16"/>
  <c r="X1050" i="15" s="1"/>
  <c r="H1068" i="16"/>
  <c r="X1066" i="15" s="1"/>
  <c r="H1084" i="16"/>
  <c r="X1082" i="15" s="1"/>
  <c r="H1089" i="16"/>
  <c r="X1087" i="15" s="1"/>
  <c r="H1101" i="16"/>
  <c r="X1099" i="15" s="1"/>
  <c r="H1109" i="16"/>
  <c r="X1107" i="15" s="1"/>
  <c r="H1117" i="16"/>
  <c r="X1115" i="15" s="1"/>
  <c r="H1125" i="16"/>
  <c r="X1123" i="15" s="1"/>
  <c r="H1133" i="16"/>
  <c r="X1131" i="15" s="1"/>
  <c r="H1141" i="16"/>
  <c r="X1139" i="15" s="1"/>
  <c r="H1149" i="16"/>
  <c r="X1147" i="15" s="1"/>
  <c r="H1157" i="16"/>
  <c r="X1155" i="15" s="1"/>
  <c r="H1165" i="16"/>
  <c r="X1163" i="15" s="1"/>
  <c r="H1173" i="16"/>
  <c r="X1171" i="15" s="1"/>
  <c r="H1181" i="16"/>
  <c r="X1179" i="15" s="1"/>
  <c r="H1189" i="16"/>
  <c r="X1187" i="15" s="1"/>
  <c r="H1197" i="16"/>
  <c r="X1195" i="15" s="1"/>
  <c r="H1205" i="16"/>
  <c r="X1203" i="15" s="1"/>
  <c r="H1213" i="16"/>
  <c r="X1211" i="15" s="1"/>
  <c r="H1221" i="16"/>
  <c r="X1219" i="15" s="1"/>
  <c r="H1229" i="16"/>
  <c r="X1227" i="15" s="1"/>
  <c r="H1237" i="16"/>
  <c r="X1235" i="15" s="1"/>
  <c r="H1245" i="16"/>
  <c r="X1243" i="15" s="1"/>
  <c r="H785" i="16"/>
  <c r="X783" i="15" s="1"/>
  <c r="H849" i="16"/>
  <c r="X847" i="15" s="1"/>
  <c r="H929" i="16"/>
  <c r="X927" i="15" s="1"/>
  <c r="H935" i="16"/>
  <c r="X933" i="15" s="1"/>
  <c r="H951" i="16"/>
  <c r="X949" i="15" s="1"/>
  <c r="H967" i="16"/>
  <c r="X965" i="15" s="1"/>
  <c r="H983" i="16"/>
  <c r="X981" i="15" s="1"/>
  <c r="H999" i="16"/>
  <c r="X997" i="15" s="1"/>
  <c r="H1015" i="16"/>
  <c r="X1013" i="15" s="1"/>
  <c r="H1031" i="16"/>
  <c r="X1029" i="15" s="1"/>
  <c r="H1047" i="16"/>
  <c r="X1045" i="15" s="1"/>
  <c r="H1063" i="16"/>
  <c r="X1061" i="15" s="1"/>
  <c r="H1079" i="16"/>
  <c r="X1077" i="15" s="1"/>
  <c r="H1096" i="16"/>
  <c r="X1094" i="15" s="1"/>
  <c r="H1104" i="16"/>
  <c r="X1102" i="15" s="1"/>
  <c r="H1112" i="16"/>
  <c r="X1110" i="15" s="1"/>
  <c r="H1120" i="16"/>
  <c r="X1118" i="15" s="1"/>
  <c r="H1128" i="16"/>
  <c r="X1126" i="15" s="1"/>
  <c r="H766" i="16"/>
  <c r="X764" i="15" s="1"/>
  <c r="H830" i="16"/>
  <c r="X828" i="15" s="1"/>
  <c r="H894" i="16"/>
  <c r="X892" i="15" s="1"/>
  <c r="H910" i="16"/>
  <c r="X908" i="15" s="1"/>
  <c r="H946" i="16"/>
  <c r="X944" i="15" s="1"/>
  <c r="H962" i="16"/>
  <c r="X960" i="15" s="1"/>
  <c r="H978" i="16"/>
  <c r="X976" i="15" s="1"/>
  <c r="H994" i="16"/>
  <c r="X992" i="15" s="1"/>
  <c r="H1010" i="16"/>
  <c r="X1008" i="15" s="1"/>
  <c r="H1026" i="16"/>
  <c r="X1024" i="15" s="1"/>
  <c r="H1042" i="16"/>
  <c r="X1040" i="15" s="1"/>
  <c r="H1058" i="16"/>
  <c r="X1056" i="15" s="1"/>
  <c r="H1074" i="16"/>
  <c r="X1072" i="15" s="1"/>
  <c r="H1099" i="16"/>
  <c r="X1097" i="15" s="1"/>
  <c r="H1107" i="16"/>
  <c r="X1105" i="15" s="1"/>
  <c r="H1115" i="16"/>
  <c r="X1113" i="15" s="1"/>
  <c r="H1123" i="16"/>
  <c r="X1121" i="15" s="1"/>
  <c r="H1131" i="16"/>
  <c r="X1129" i="15" s="1"/>
  <c r="H1139" i="16"/>
  <c r="X1137" i="15" s="1"/>
  <c r="H1147" i="16"/>
  <c r="X1145" i="15" s="1"/>
  <c r="H1155" i="16"/>
  <c r="X1153" i="15" s="1"/>
  <c r="H1163" i="16"/>
  <c r="X1161" i="15" s="1"/>
  <c r="H1171" i="16"/>
  <c r="X1169" i="15" s="1"/>
  <c r="H1179" i="16"/>
  <c r="X1177" i="15" s="1"/>
  <c r="H1187" i="16"/>
  <c r="X1185" i="15" s="1"/>
  <c r="H1195" i="16"/>
  <c r="X1193" i="15" s="1"/>
  <c r="H1203" i="16"/>
  <c r="X1201" i="15" s="1"/>
  <c r="H1211" i="16"/>
  <c r="X1209" i="15" s="1"/>
  <c r="H1219" i="16"/>
  <c r="X1217" i="15" s="1"/>
  <c r="H1227" i="16"/>
  <c r="X1225" i="15" s="1"/>
  <c r="H1235" i="16"/>
  <c r="X1233" i="15" s="1"/>
  <c r="H1243" i="16"/>
  <c r="X1241" i="15" s="1"/>
  <c r="H1251" i="16"/>
  <c r="X1249" i="15" s="1"/>
  <c r="H1259" i="16"/>
  <c r="X1257" i="15" s="1"/>
  <c r="H1267" i="16"/>
  <c r="X1265" i="15" s="1"/>
  <c r="H1275" i="16"/>
  <c r="X1273" i="15" s="1"/>
  <c r="H1283" i="16"/>
  <c r="X1281" i="15" s="1"/>
  <c r="H1291" i="16"/>
  <c r="X1289" i="15" s="1"/>
  <c r="H1299" i="16"/>
  <c r="X1297" i="15" s="1"/>
  <c r="H1307" i="16"/>
  <c r="X1305" i="15" s="1"/>
  <c r="H1315" i="16"/>
  <c r="X1313" i="15" s="1"/>
  <c r="H1323" i="16"/>
  <c r="X1321" i="15" s="1"/>
  <c r="H1331" i="16"/>
  <c r="X1329" i="15" s="1"/>
  <c r="H1339" i="16"/>
  <c r="X1337" i="15" s="1"/>
  <c r="H1347" i="16"/>
  <c r="X1345" i="15" s="1"/>
  <c r="H1355" i="16"/>
  <c r="X1353" i="15" s="1"/>
  <c r="H1363" i="16"/>
  <c r="X1361" i="15" s="1"/>
  <c r="H1371" i="16"/>
  <c r="X1369" i="15" s="1"/>
  <c r="H1379" i="16"/>
  <c r="X1377" i="15" s="1"/>
  <c r="H1387" i="16"/>
  <c r="X1385" i="15" s="1"/>
  <c r="H1395" i="16"/>
  <c r="X1393" i="15" s="1"/>
  <c r="H1403" i="16"/>
  <c r="X1401" i="15" s="1"/>
  <c r="H1411" i="16"/>
  <c r="X1409" i="15" s="1"/>
  <c r="H1419" i="16"/>
  <c r="X1417" i="15" s="1"/>
  <c r="H1427" i="16"/>
  <c r="X1425" i="15" s="1"/>
  <c r="H597" i="16"/>
  <c r="X595" i="15" s="1"/>
  <c r="H790" i="16"/>
  <c r="X788" i="15" s="1"/>
  <c r="H854" i="16"/>
  <c r="X852" i="15" s="1"/>
  <c r="H912" i="16"/>
  <c r="X910" i="15" s="1"/>
  <c r="H936" i="16"/>
  <c r="X934" i="15" s="1"/>
  <c r="H952" i="16"/>
  <c r="X950" i="15" s="1"/>
  <c r="H968" i="16"/>
  <c r="X966" i="15" s="1"/>
  <c r="H984" i="16"/>
  <c r="X982" i="15" s="1"/>
  <c r="H1000" i="16"/>
  <c r="X998" i="15" s="1"/>
  <c r="H1016" i="16"/>
  <c r="X1014" i="15" s="1"/>
  <c r="H1032" i="16"/>
  <c r="X1030" i="15" s="1"/>
  <c r="H1048" i="16"/>
  <c r="X1046" i="15" s="1"/>
  <c r="H1064" i="16"/>
  <c r="X1062" i="15" s="1"/>
  <c r="H1080" i="16"/>
  <c r="X1078" i="15" s="1"/>
  <c r="H1090" i="16"/>
  <c r="X1088" i="15" s="1"/>
  <c r="H1094" i="16"/>
  <c r="X1092" i="15" s="1"/>
  <c r="H1102" i="16"/>
  <c r="X1100" i="15" s="1"/>
  <c r="H1110" i="16"/>
  <c r="X1108" i="15" s="1"/>
  <c r="H1118" i="16"/>
  <c r="X1116" i="15" s="1"/>
  <c r="H1126" i="16"/>
  <c r="X1124" i="15" s="1"/>
  <c r="H1134" i="16"/>
  <c r="X1132" i="15" s="1"/>
  <c r="H1142" i="16"/>
  <c r="X1140" i="15" s="1"/>
  <c r="H1150" i="16"/>
  <c r="X1148" i="15" s="1"/>
  <c r="H1158" i="16"/>
  <c r="X1156" i="15" s="1"/>
  <c r="H1166" i="16"/>
  <c r="X1164" i="15" s="1"/>
  <c r="H1174" i="16"/>
  <c r="X1172" i="15" s="1"/>
  <c r="H1182" i="16"/>
  <c r="X1180" i="15" s="1"/>
  <c r="H1190" i="16"/>
  <c r="X1188" i="15" s="1"/>
  <c r="H1198" i="16"/>
  <c r="X1196" i="15" s="1"/>
  <c r="H1206" i="16"/>
  <c r="X1204" i="15" s="1"/>
  <c r="H1214" i="16"/>
  <c r="X1212" i="15" s="1"/>
  <c r="H1222" i="16"/>
  <c r="X1220" i="15" s="1"/>
  <c r="H1230" i="16"/>
  <c r="X1228" i="15" s="1"/>
  <c r="H1238" i="16"/>
  <c r="X1236" i="15" s="1"/>
  <c r="H1246" i="16"/>
  <c r="X1244" i="15" s="1"/>
  <c r="H1254" i="16"/>
  <c r="X1252" i="15" s="1"/>
  <c r="H1262" i="16"/>
  <c r="X1260" i="15" s="1"/>
  <c r="H1270" i="16"/>
  <c r="X1268" i="15" s="1"/>
  <c r="H1278" i="16"/>
  <c r="X1276" i="15" s="1"/>
  <c r="H1286" i="16"/>
  <c r="X1284" i="15" s="1"/>
  <c r="H1294" i="16"/>
  <c r="X1292" i="15" s="1"/>
  <c r="H1302" i="16"/>
  <c r="X1300" i="15" s="1"/>
  <c r="H1310" i="16"/>
  <c r="X1308" i="15" s="1"/>
  <c r="H1318" i="16"/>
  <c r="X1316" i="15" s="1"/>
  <c r="H1326" i="16"/>
  <c r="X1324" i="15" s="1"/>
  <c r="H1334" i="16"/>
  <c r="X1332" i="15" s="1"/>
  <c r="H1342" i="16"/>
  <c r="X1340" i="15" s="1"/>
  <c r="H1350" i="16"/>
  <c r="X1348" i="15" s="1"/>
  <c r="H1358" i="16"/>
  <c r="X1356" i="15" s="1"/>
  <c r="H1366" i="16"/>
  <c r="X1364" i="15" s="1"/>
  <c r="H1374" i="16"/>
  <c r="X1372" i="15" s="1"/>
  <c r="H1382" i="16"/>
  <c r="X1380" i="15" s="1"/>
  <c r="H1390" i="16"/>
  <c r="X1388" i="15" s="1"/>
  <c r="H1398" i="16"/>
  <c r="X1396" i="15" s="1"/>
  <c r="H1406" i="16"/>
  <c r="X1404" i="15" s="1"/>
  <c r="H1414" i="16"/>
  <c r="X1412" i="15" s="1"/>
  <c r="H1422" i="16"/>
  <c r="X1420" i="15" s="1"/>
  <c r="H1430" i="16"/>
  <c r="X1428" i="15" s="1"/>
  <c r="H774" i="16"/>
  <c r="X772" i="15" s="1"/>
  <c r="H838" i="16"/>
  <c r="X836" i="15" s="1"/>
  <c r="H932" i="16"/>
  <c r="X930" i="15" s="1"/>
  <c r="H948" i="16"/>
  <c r="X946" i="15" s="1"/>
  <c r="H964" i="16"/>
  <c r="X962" i="15" s="1"/>
  <c r="H980" i="16"/>
  <c r="X978" i="15" s="1"/>
  <c r="H996" i="16"/>
  <c r="X994" i="15" s="1"/>
  <c r="H1012" i="16"/>
  <c r="X1010" i="15" s="1"/>
  <c r="H1028" i="16"/>
  <c r="X1026" i="15" s="1"/>
  <c r="H1044" i="16"/>
  <c r="X1042" i="15" s="1"/>
  <c r="H1060" i="16"/>
  <c r="X1058" i="15" s="1"/>
  <c r="H1076" i="16"/>
  <c r="X1074" i="15" s="1"/>
  <c r="H1097" i="16"/>
  <c r="X1095" i="15" s="1"/>
  <c r="H1105" i="16"/>
  <c r="X1103" i="15" s="1"/>
  <c r="H1113" i="16"/>
  <c r="X1111" i="15" s="1"/>
  <c r="H1121" i="16"/>
  <c r="X1119" i="15" s="1"/>
  <c r="H1129" i="16"/>
  <c r="X1127" i="15" s="1"/>
  <c r="H1137" i="16"/>
  <c r="X1135" i="15" s="1"/>
  <c r="H1145" i="16"/>
  <c r="X1143" i="15" s="1"/>
  <c r="H1153" i="16"/>
  <c r="X1151" i="15" s="1"/>
  <c r="H1161" i="16"/>
  <c r="X1159" i="15" s="1"/>
  <c r="H1169" i="16"/>
  <c r="X1167" i="15" s="1"/>
  <c r="H1177" i="16"/>
  <c r="X1175" i="15" s="1"/>
  <c r="H1185" i="16"/>
  <c r="X1183" i="15" s="1"/>
  <c r="H1193" i="16"/>
  <c r="X1191" i="15" s="1"/>
  <c r="H1201" i="16"/>
  <c r="X1199" i="15" s="1"/>
  <c r="H1209" i="16"/>
  <c r="X1207" i="15" s="1"/>
  <c r="H1217" i="16"/>
  <c r="X1215" i="15" s="1"/>
  <c r="H1225" i="16"/>
  <c r="X1223" i="15" s="1"/>
  <c r="H1233" i="16"/>
  <c r="X1231" i="15" s="1"/>
  <c r="H1241" i="16"/>
  <c r="X1239" i="15" s="1"/>
  <c r="H620" i="16"/>
  <c r="X618" i="15" s="1"/>
  <c r="H753" i="16"/>
  <c r="X751" i="15" s="1"/>
  <c r="H817" i="16"/>
  <c r="X815" i="15" s="1"/>
  <c r="H881" i="16"/>
  <c r="X879" i="15" s="1"/>
  <c r="H902" i="16"/>
  <c r="X900" i="15" s="1"/>
  <c r="H915" i="16"/>
  <c r="X913" i="15" s="1"/>
  <c r="H943" i="16"/>
  <c r="X941" i="15" s="1"/>
  <c r="H959" i="16"/>
  <c r="X957" i="15" s="1"/>
  <c r="H975" i="16"/>
  <c r="X973" i="15" s="1"/>
  <c r="H991" i="16"/>
  <c r="X989" i="15" s="1"/>
  <c r="H1007" i="16"/>
  <c r="X1005" i="15" s="1"/>
  <c r="H1023" i="16"/>
  <c r="X1021" i="15" s="1"/>
  <c r="H1039" i="16"/>
  <c r="X1037" i="15" s="1"/>
  <c r="H1055" i="16"/>
  <c r="X1053" i="15" s="1"/>
  <c r="H1071" i="16"/>
  <c r="X1069" i="15" s="1"/>
  <c r="H1087" i="16"/>
  <c r="X1085" i="15" s="1"/>
  <c r="H1100" i="16"/>
  <c r="X1098" i="15" s="1"/>
  <c r="H1108" i="16"/>
  <c r="X1106" i="15" s="1"/>
  <c r="H1116" i="16"/>
  <c r="X1114" i="15" s="1"/>
  <c r="H1124" i="16"/>
  <c r="X1122" i="15" s="1"/>
  <c r="H1132" i="16"/>
  <c r="X1130" i="15" s="1"/>
  <c r="H1140" i="16"/>
  <c r="X1138" i="15" s="1"/>
  <c r="H1148" i="16"/>
  <c r="X1146" i="15" s="1"/>
  <c r="H1156" i="16"/>
  <c r="X1154" i="15" s="1"/>
  <c r="H1164" i="16"/>
  <c r="X1162" i="15" s="1"/>
  <c r="H1172" i="16"/>
  <c r="X1170" i="15" s="1"/>
  <c r="H1180" i="16"/>
  <c r="X1178" i="15" s="1"/>
  <c r="H1188" i="16"/>
  <c r="X1186" i="15" s="1"/>
  <c r="H1196" i="16"/>
  <c r="X1194" i="15" s="1"/>
  <c r="H1204" i="16"/>
  <c r="X1202" i="15" s="1"/>
  <c r="H1212" i="16"/>
  <c r="X1210" i="15" s="1"/>
  <c r="H1220" i="16"/>
  <c r="X1218" i="15" s="1"/>
  <c r="H1228" i="16"/>
  <c r="X1226" i="15" s="1"/>
  <c r="H1236" i="16"/>
  <c r="X1234" i="15" s="1"/>
  <c r="H1244" i="16"/>
  <c r="X1242" i="15" s="1"/>
  <c r="H1252" i="16"/>
  <c r="X1250" i="15" s="1"/>
  <c r="H1260" i="16"/>
  <c r="X1258" i="15" s="1"/>
  <c r="H1268" i="16"/>
  <c r="X1266" i="15" s="1"/>
  <c r="H1276" i="16"/>
  <c r="X1274" i="15" s="1"/>
  <c r="H1284" i="16"/>
  <c r="X1282" i="15" s="1"/>
  <c r="H1292" i="16"/>
  <c r="X1290" i="15" s="1"/>
  <c r="H1300" i="16"/>
  <c r="X1298" i="15" s="1"/>
  <c r="H1308" i="16"/>
  <c r="X1306" i="15" s="1"/>
  <c r="H1316" i="16"/>
  <c r="X1314" i="15" s="1"/>
  <c r="H1324" i="16"/>
  <c r="X1322" i="15" s="1"/>
  <c r="H1332" i="16"/>
  <c r="X1330" i="15" s="1"/>
  <c r="H1340" i="16"/>
  <c r="X1338" i="15" s="1"/>
  <c r="H1348" i="16"/>
  <c r="X1346" i="15" s="1"/>
  <c r="H1356" i="16"/>
  <c r="X1354" i="15" s="1"/>
  <c r="H1364" i="16"/>
  <c r="X1362" i="15" s="1"/>
  <c r="H1372" i="16"/>
  <c r="X1370" i="15" s="1"/>
  <c r="H1380" i="16"/>
  <c r="X1378" i="15" s="1"/>
  <c r="H1388" i="16"/>
  <c r="X1386" i="15" s="1"/>
  <c r="H1396" i="16"/>
  <c r="X1394" i="15" s="1"/>
  <c r="H1404" i="16"/>
  <c r="X1402" i="15" s="1"/>
  <c r="H1412" i="16"/>
  <c r="X1410" i="15" s="1"/>
  <c r="H1420" i="16"/>
  <c r="X1418" i="15" s="1"/>
  <c r="H629" i="16"/>
  <c r="X627" i="15" s="1"/>
  <c r="H798" i="16"/>
  <c r="X796" i="15" s="1"/>
  <c r="H862" i="16"/>
  <c r="X860" i="15" s="1"/>
  <c r="H926" i="16"/>
  <c r="X924" i="15" s="1"/>
  <c r="H938" i="16"/>
  <c r="X936" i="15" s="1"/>
  <c r="H954" i="16"/>
  <c r="X952" i="15" s="1"/>
  <c r="H970" i="16"/>
  <c r="X968" i="15" s="1"/>
  <c r="H986" i="16"/>
  <c r="X984" i="15" s="1"/>
  <c r="H1002" i="16"/>
  <c r="X1000" i="15" s="1"/>
  <c r="H1018" i="16"/>
  <c r="X1016" i="15" s="1"/>
  <c r="H1034" i="16"/>
  <c r="X1032" i="15" s="1"/>
  <c r="H1050" i="16"/>
  <c r="X1048" i="15" s="1"/>
  <c r="H1066" i="16"/>
  <c r="X1064" i="15" s="1"/>
  <c r="H1082" i="16"/>
  <c r="X1080" i="15" s="1"/>
  <c r="H1092" i="16"/>
  <c r="X1090" i="15" s="1"/>
  <c r="H1095" i="16"/>
  <c r="X1093" i="15" s="1"/>
  <c r="H1103" i="16"/>
  <c r="X1101" i="15" s="1"/>
  <c r="H1111" i="16"/>
  <c r="X1109" i="15" s="1"/>
  <c r="H1119" i="16"/>
  <c r="X1117" i="15" s="1"/>
  <c r="H1127" i="16"/>
  <c r="X1125" i="15" s="1"/>
  <c r="H725" i="16"/>
  <c r="X723" i="15" s="1"/>
  <c r="H758" i="16"/>
  <c r="X756" i="15" s="1"/>
  <c r="H822" i="16"/>
  <c r="X820" i="15" s="1"/>
  <c r="H886" i="16"/>
  <c r="X884" i="15" s="1"/>
  <c r="H944" i="16"/>
  <c r="X942" i="15" s="1"/>
  <c r="H960" i="16"/>
  <c r="X958" i="15" s="1"/>
  <c r="H976" i="16"/>
  <c r="X974" i="15" s="1"/>
  <c r="H992" i="16"/>
  <c r="X990" i="15" s="1"/>
  <c r="H1008" i="16"/>
  <c r="X1006" i="15" s="1"/>
  <c r="H1024" i="16"/>
  <c r="X1022" i="15" s="1"/>
  <c r="H1040" i="16"/>
  <c r="X1038" i="15" s="1"/>
  <c r="H1056" i="16"/>
  <c r="X1054" i="15" s="1"/>
  <c r="H1072" i="16"/>
  <c r="X1070" i="15" s="1"/>
  <c r="H1088" i="16"/>
  <c r="X1086" i="15" s="1"/>
  <c r="H1098" i="16"/>
  <c r="X1096" i="15" s="1"/>
  <c r="H1106" i="16"/>
  <c r="X1104" i="15" s="1"/>
  <c r="H1114" i="16"/>
  <c r="X1112" i="15" s="1"/>
  <c r="H1122" i="16"/>
  <c r="X1120" i="15" s="1"/>
  <c r="H1130" i="16"/>
  <c r="X1128" i="15" s="1"/>
  <c r="H1138" i="16"/>
  <c r="X1136" i="15" s="1"/>
  <c r="H1146" i="16"/>
  <c r="X1144" i="15" s="1"/>
  <c r="H1154" i="16"/>
  <c r="X1152" i="15" s="1"/>
  <c r="H1162" i="16"/>
  <c r="X1160" i="15" s="1"/>
  <c r="H1170" i="16"/>
  <c r="X1168" i="15" s="1"/>
  <c r="H1178" i="16"/>
  <c r="X1176" i="15" s="1"/>
  <c r="H1186" i="16"/>
  <c r="X1184" i="15" s="1"/>
  <c r="H1194" i="16"/>
  <c r="X1192" i="15" s="1"/>
  <c r="H1202" i="16"/>
  <c r="X1200" i="15" s="1"/>
  <c r="H1210" i="16"/>
  <c r="X1208" i="15" s="1"/>
  <c r="H1218" i="16"/>
  <c r="X1216" i="15" s="1"/>
  <c r="H1226" i="16"/>
  <c r="X1224" i="15" s="1"/>
  <c r="H1234" i="16"/>
  <c r="X1232" i="15" s="1"/>
  <c r="H1242" i="16"/>
  <c r="X1240" i="15" s="1"/>
  <c r="H1250" i="16"/>
  <c r="X1248" i="15" s="1"/>
  <c r="H1258" i="16"/>
  <c r="X1256" i="15" s="1"/>
  <c r="H1266" i="16"/>
  <c r="X1264" i="15" s="1"/>
  <c r="H1274" i="16"/>
  <c r="X1272" i="15" s="1"/>
  <c r="H1282" i="16"/>
  <c r="X1280" i="15" s="1"/>
  <c r="H1290" i="16"/>
  <c r="X1288" i="15" s="1"/>
  <c r="H1298" i="16"/>
  <c r="X1296" i="15" s="1"/>
  <c r="H1306" i="16"/>
  <c r="X1304" i="15" s="1"/>
  <c r="H1314" i="16"/>
  <c r="X1312" i="15" s="1"/>
  <c r="H1322" i="16"/>
  <c r="X1320" i="15" s="1"/>
  <c r="H1330" i="16"/>
  <c r="X1328" i="15" s="1"/>
  <c r="H1338" i="16"/>
  <c r="X1336" i="15" s="1"/>
  <c r="H1346" i="16"/>
  <c r="X1344" i="15" s="1"/>
  <c r="H1354" i="16"/>
  <c r="X1352" i="15" s="1"/>
  <c r="H1362" i="16"/>
  <c r="X1360" i="15" s="1"/>
  <c r="H1370" i="16"/>
  <c r="X1368" i="15" s="1"/>
  <c r="H1378" i="16"/>
  <c r="X1376" i="15" s="1"/>
  <c r="H1386" i="16"/>
  <c r="X1384" i="15" s="1"/>
  <c r="H1394" i="16"/>
  <c r="X1392" i="15" s="1"/>
  <c r="H1402" i="16"/>
  <c r="X1400" i="15" s="1"/>
  <c r="H1410" i="16"/>
  <c r="X1408" i="15" s="1"/>
  <c r="H1418" i="16"/>
  <c r="X1416" i="15" s="1"/>
  <c r="H1144" i="16"/>
  <c r="X1142" i="15" s="1"/>
  <c r="H1176" i="16"/>
  <c r="X1174" i="15" s="1"/>
  <c r="H1208" i="16"/>
  <c r="X1206" i="15" s="1"/>
  <c r="H1240" i="16"/>
  <c r="X1238" i="15" s="1"/>
  <c r="H1249" i="16"/>
  <c r="X1247" i="15" s="1"/>
  <c r="H1135" i="16"/>
  <c r="X1133" i="15" s="1"/>
  <c r="H1167" i="16"/>
  <c r="X1165" i="15" s="1"/>
  <c r="H1199" i="16"/>
  <c r="X1197" i="15" s="1"/>
  <c r="H1231" i="16"/>
  <c r="X1229" i="15" s="1"/>
  <c r="H1255" i="16"/>
  <c r="X1253" i="15" s="1"/>
  <c r="H1271" i="16"/>
  <c r="X1269" i="15" s="1"/>
  <c r="H1287" i="16"/>
  <c r="X1285" i="15" s="1"/>
  <c r="H1303" i="16"/>
  <c r="X1301" i="15" s="1"/>
  <c r="H1319" i="16"/>
  <c r="X1317" i="15" s="1"/>
  <c r="H1335" i="16"/>
  <c r="X1333" i="15" s="1"/>
  <c r="H1351" i="16"/>
  <c r="X1349" i="15" s="1"/>
  <c r="H1367" i="16"/>
  <c r="X1365" i="15" s="1"/>
  <c r="H1383" i="16"/>
  <c r="X1381" i="15" s="1"/>
  <c r="H1399" i="16"/>
  <c r="X1397" i="15" s="1"/>
  <c r="H1415" i="16"/>
  <c r="X1413" i="15" s="1"/>
  <c r="H1429" i="16"/>
  <c r="X1427" i="15" s="1"/>
  <c r="H1435" i="16"/>
  <c r="X1433" i="15" s="1"/>
  <c r="H1443" i="16"/>
  <c r="X1441" i="15" s="1"/>
  <c r="H1451" i="16"/>
  <c r="X1449" i="15" s="1"/>
  <c r="H1459" i="16"/>
  <c r="X1457" i="15" s="1"/>
  <c r="H1467" i="16"/>
  <c r="X1465" i="15" s="1"/>
  <c r="H1475" i="16"/>
  <c r="X1473" i="15" s="1"/>
  <c r="H1483" i="16"/>
  <c r="X1481" i="15" s="1"/>
  <c r="H1491" i="16"/>
  <c r="X1489" i="15" s="1"/>
  <c r="H1499" i="16"/>
  <c r="X1497" i="15" s="1"/>
  <c r="H1507" i="16"/>
  <c r="X1505" i="15" s="1"/>
  <c r="H1515" i="16"/>
  <c r="X1513" i="15" s="1"/>
  <c r="H1523" i="16"/>
  <c r="X1521" i="15" s="1"/>
  <c r="H1531" i="16"/>
  <c r="X1529" i="15" s="1"/>
  <c r="H1136" i="16"/>
  <c r="X1134" i="15" s="1"/>
  <c r="H1168" i="16"/>
  <c r="X1166" i="15" s="1"/>
  <c r="H1200" i="16"/>
  <c r="X1198" i="15" s="1"/>
  <c r="H1232" i="16"/>
  <c r="X1230" i="15" s="1"/>
  <c r="H1261" i="16"/>
  <c r="X1259" i="15" s="1"/>
  <c r="H1277" i="16"/>
  <c r="X1275" i="15" s="1"/>
  <c r="H1293" i="16"/>
  <c r="X1291" i="15" s="1"/>
  <c r="H1309" i="16"/>
  <c r="X1307" i="15" s="1"/>
  <c r="H1325" i="16"/>
  <c r="X1323" i="15" s="1"/>
  <c r="H1341" i="16"/>
  <c r="X1339" i="15" s="1"/>
  <c r="H1357" i="16"/>
  <c r="X1355" i="15" s="1"/>
  <c r="H1373" i="16"/>
  <c r="X1371" i="15" s="1"/>
  <c r="H1389" i="16"/>
  <c r="X1387" i="15" s="1"/>
  <c r="H1405" i="16"/>
  <c r="X1403" i="15" s="1"/>
  <c r="H1421" i="16"/>
  <c r="X1419" i="15" s="1"/>
  <c r="H1426" i="16"/>
  <c r="X1424" i="15" s="1"/>
  <c r="H1438" i="16"/>
  <c r="X1436" i="15" s="1"/>
  <c r="H1446" i="16"/>
  <c r="X1444" i="15" s="1"/>
  <c r="H1454" i="16"/>
  <c r="X1452" i="15" s="1"/>
  <c r="H1462" i="16"/>
  <c r="X1460" i="15" s="1"/>
  <c r="H1470" i="16"/>
  <c r="X1468" i="15" s="1"/>
  <c r="H1478" i="16"/>
  <c r="X1476" i="15" s="1"/>
  <c r="H1486" i="16"/>
  <c r="X1484" i="15" s="1"/>
  <c r="H1494" i="16"/>
  <c r="X1492" i="15" s="1"/>
  <c r="H1502" i="16"/>
  <c r="X1500" i="15" s="1"/>
  <c r="H1510" i="16"/>
  <c r="X1508" i="15" s="1"/>
  <c r="H1518" i="16"/>
  <c r="X1516" i="15" s="1"/>
  <c r="H1526" i="16"/>
  <c r="X1524" i="15" s="1"/>
  <c r="H1534" i="16"/>
  <c r="X1532" i="15" s="1"/>
  <c r="H1542" i="16"/>
  <c r="X1540" i="15" s="1"/>
  <c r="H1159" i="16"/>
  <c r="X1157" i="15" s="1"/>
  <c r="H1191" i="16"/>
  <c r="X1189" i="15" s="1"/>
  <c r="H1223" i="16"/>
  <c r="X1221" i="15" s="1"/>
  <c r="H1256" i="16"/>
  <c r="X1254" i="15" s="1"/>
  <c r="H1272" i="16"/>
  <c r="X1270" i="15" s="1"/>
  <c r="H1288" i="16"/>
  <c r="X1286" i="15" s="1"/>
  <c r="H1304" i="16"/>
  <c r="X1302" i="15" s="1"/>
  <c r="H1320" i="16"/>
  <c r="X1318" i="15" s="1"/>
  <c r="H1336" i="16"/>
  <c r="X1334" i="15" s="1"/>
  <c r="H1352" i="16"/>
  <c r="X1350" i="15" s="1"/>
  <c r="H1368" i="16"/>
  <c r="X1366" i="15" s="1"/>
  <c r="H1384" i="16"/>
  <c r="X1382" i="15" s="1"/>
  <c r="H1400" i="16"/>
  <c r="X1398" i="15" s="1"/>
  <c r="H1416" i="16"/>
  <c r="X1414" i="15" s="1"/>
  <c r="H1433" i="16"/>
  <c r="X1431" i="15" s="1"/>
  <c r="H1441" i="16"/>
  <c r="X1439" i="15" s="1"/>
  <c r="H1449" i="16"/>
  <c r="X1447" i="15" s="1"/>
  <c r="H1457" i="16"/>
  <c r="X1455" i="15" s="1"/>
  <c r="H1465" i="16"/>
  <c r="X1463" i="15" s="1"/>
  <c r="H1473" i="16"/>
  <c r="X1471" i="15" s="1"/>
  <c r="H1481" i="16"/>
  <c r="X1479" i="15" s="1"/>
  <c r="H1489" i="16"/>
  <c r="X1487" i="15" s="1"/>
  <c r="H1497" i="16"/>
  <c r="X1495" i="15" s="1"/>
  <c r="H1505" i="16"/>
  <c r="X1503" i="15" s="1"/>
  <c r="H1513" i="16"/>
  <c r="X1511" i="15" s="1"/>
  <c r="H1521" i="16"/>
  <c r="X1519" i="15" s="1"/>
  <c r="H1529" i="16"/>
  <c r="X1527" i="15" s="1"/>
  <c r="H1537" i="16"/>
  <c r="X1535" i="15" s="1"/>
  <c r="H1160" i="16"/>
  <c r="X1158" i="15" s="1"/>
  <c r="H1192" i="16"/>
  <c r="X1190" i="15" s="1"/>
  <c r="H1224" i="16"/>
  <c r="X1222" i="15" s="1"/>
  <c r="H1151" i="16"/>
  <c r="X1149" i="15" s="1"/>
  <c r="H1183" i="16"/>
  <c r="X1181" i="15" s="1"/>
  <c r="H1215" i="16"/>
  <c r="X1213" i="15" s="1"/>
  <c r="H1247" i="16"/>
  <c r="X1245" i="15" s="1"/>
  <c r="H1263" i="16"/>
  <c r="X1261" i="15" s="1"/>
  <c r="H1279" i="16"/>
  <c r="X1277" i="15" s="1"/>
  <c r="H1295" i="16"/>
  <c r="X1293" i="15" s="1"/>
  <c r="H1311" i="16"/>
  <c r="X1309" i="15" s="1"/>
  <c r="H1327" i="16"/>
  <c r="X1325" i="15" s="1"/>
  <c r="H1343" i="16"/>
  <c r="X1341" i="15" s="1"/>
  <c r="H1359" i="16"/>
  <c r="X1357" i="15" s="1"/>
  <c r="H1375" i="16"/>
  <c r="X1373" i="15" s="1"/>
  <c r="H1391" i="16"/>
  <c r="X1389" i="15" s="1"/>
  <c r="H1407" i="16"/>
  <c r="X1405" i="15" s="1"/>
  <c r="H1423" i="16"/>
  <c r="X1421" i="15" s="1"/>
  <c r="H1431" i="16"/>
  <c r="X1429" i="15" s="1"/>
  <c r="H1439" i="16"/>
  <c r="X1437" i="15" s="1"/>
  <c r="H1447" i="16"/>
  <c r="X1445" i="15" s="1"/>
  <c r="H1455" i="16"/>
  <c r="X1453" i="15" s="1"/>
  <c r="H1463" i="16"/>
  <c r="X1461" i="15" s="1"/>
  <c r="H1471" i="16"/>
  <c r="X1469" i="15" s="1"/>
  <c r="H1479" i="16"/>
  <c r="X1477" i="15" s="1"/>
  <c r="H1487" i="16"/>
  <c r="X1485" i="15" s="1"/>
  <c r="H1495" i="16"/>
  <c r="X1493" i="15" s="1"/>
  <c r="H1503" i="16"/>
  <c r="X1501" i="15" s="1"/>
  <c r="H1511" i="16"/>
  <c r="X1509" i="15" s="1"/>
  <c r="H1519" i="16"/>
  <c r="X1517" i="15" s="1"/>
  <c r="H1152" i="16"/>
  <c r="X1150" i="15" s="1"/>
  <c r="H1184" i="16"/>
  <c r="X1182" i="15" s="1"/>
  <c r="H1216" i="16"/>
  <c r="X1214" i="15" s="1"/>
  <c r="H1253" i="16"/>
  <c r="X1251" i="15" s="1"/>
  <c r="H1269" i="16"/>
  <c r="X1267" i="15" s="1"/>
  <c r="H1285" i="16"/>
  <c r="X1283" i="15" s="1"/>
  <c r="H1301" i="16"/>
  <c r="X1299" i="15" s="1"/>
  <c r="H1317" i="16"/>
  <c r="X1315" i="15" s="1"/>
  <c r="H1333" i="16"/>
  <c r="X1331" i="15" s="1"/>
  <c r="H1349" i="16"/>
  <c r="X1347" i="15" s="1"/>
  <c r="H1365" i="16"/>
  <c r="X1363" i="15" s="1"/>
  <c r="H1381" i="16"/>
  <c r="X1379" i="15" s="1"/>
  <c r="H1397" i="16"/>
  <c r="X1395" i="15" s="1"/>
  <c r="H1413" i="16"/>
  <c r="X1411" i="15" s="1"/>
  <c r="H1428" i="16"/>
  <c r="X1426" i="15" s="1"/>
  <c r="H1434" i="16"/>
  <c r="X1432" i="15" s="1"/>
  <c r="H1442" i="16"/>
  <c r="X1440" i="15" s="1"/>
  <c r="H1450" i="16"/>
  <c r="X1448" i="15" s="1"/>
  <c r="H1458" i="16"/>
  <c r="X1456" i="15" s="1"/>
  <c r="H1466" i="16"/>
  <c r="X1464" i="15" s="1"/>
  <c r="H1474" i="16"/>
  <c r="X1472" i="15" s="1"/>
  <c r="H1482" i="16"/>
  <c r="X1480" i="15" s="1"/>
  <c r="H1143" i="16"/>
  <c r="X1141" i="15" s="1"/>
  <c r="H1175" i="16"/>
  <c r="X1173" i="15" s="1"/>
  <c r="H1207" i="16"/>
  <c r="X1205" i="15" s="1"/>
  <c r="H1239" i="16"/>
  <c r="X1237" i="15" s="1"/>
  <c r="H1248" i="16"/>
  <c r="X1246" i="15" s="1"/>
  <c r="H1264" i="16"/>
  <c r="X1262" i="15" s="1"/>
  <c r="H1280" i="16"/>
  <c r="X1278" i="15" s="1"/>
  <c r="H1296" i="16"/>
  <c r="X1294" i="15" s="1"/>
  <c r="H1312" i="16"/>
  <c r="X1310" i="15" s="1"/>
  <c r="H1328" i="16"/>
  <c r="X1326" i="15" s="1"/>
  <c r="H1344" i="16"/>
  <c r="X1342" i="15" s="1"/>
  <c r="H1360" i="16"/>
  <c r="X1358" i="15" s="1"/>
  <c r="H1376" i="16"/>
  <c r="X1374" i="15" s="1"/>
  <c r="H1392" i="16"/>
  <c r="X1390" i="15" s="1"/>
  <c r="H1408" i="16"/>
  <c r="X1406" i="15" s="1"/>
  <c r="H1424" i="16"/>
  <c r="X1422" i="15" s="1"/>
  <c r="H1437" i="16"/>
  <c r="X1435" i="15" s="1"/>
  <c r="H1445" i="16"/>
  <c r="X1443" i="15" s="1"/>
  <c r="H1453" i="16"/>
  <c r="X1451" i="15" s="1"/>
  <c r="H1461" i="16"/>
  <c r="X1459" i="15" s="1"/>
  <c r="H1469" i="16"/>
  <c r="X1467" i="15" s="1"/>
  <c r="H1477" i="16"/>
  <c r="X1475" i="15" s="1"/>
  <c r="H1485" i="16"/>
  <c r="X1483" i="15" s="1"/>
  <c r="H1493" i="16"/>
  <c r="X1491" i="15" s="1"/>
  <c r="H1501" i="16"/>
  <c r="X1499" i="15" s="1"/>
  <c r="H1257" i="16"/>
  <c r="X1255" i="15" s="1"/>
  <c r="H1321" i="16"/>
  <c r="X1319" i="15" s="1"/>
  <c r="H1385" i="16"/>
  <c r="X1383" i="15" s="1"/>
  <c r="H1460" i="16"/>
  <c r="X1458" i="15" s="1"/>
  <c r="H1490" i="16"/>
  <c r="X1488" i="15" s="1"/>
  <c r="H1504" i="16"/>
  <c r="X1502" i="15" s="1"/>
  <c r="H1516" i="16"/>
  <c r="X1514" i="15" s="1"/>
  <c r="H1530" i="16"/>
  <c r="X1528" i="15" s="1"/>
  <c r="H1538" i="16"/>
  <c r="X1536" i="15" s="1"/>
  <c r="H1550" i="16"/>
  <c r="X1548" i="15" s="1"/>
  <c r="H1558" i="16"/>
  <c r="X1556" i="15" s="1"/>
  <c r="H1566" i="16"/>
  <c r="X1564" i="15" s="1"/>
  <c r="H1574" i="16"/>
  <c r="X1572" i="15" s="1"/>
  <c r="H1582" i="16"/>
  <c r="X1580" i="15" s="1"/>
  <c r="H1590" i="16"/>
  <c r="X1588" i="15" s="1"/>
  <c r="H1598" i="16"/>
  <c r="X1596" i="15" s="1"/>
  <c r="H1606" i="16"/>
  <c r="X1604" i="15" s="1"/>
  <c r="H1614" i="16"/>
  <c r="X1612" i="15" s="1"/>
  <c r="H1622" i="16"/>
  <c r="X1620" i="15" s="1"/>
  <c r="H1630" i="16"/>
  <c r="X1628" i="15" s="1"/>
  <c r="H1638" i="16"/>
  <c r="X1636" i="15" s="1"/>
  <c r="H1646" i="16"/>
  <c r="X1644" i="15" s="1"/>
  <c r="H1654" i="16"/>
  <c r="X1652" i="15" s="1"/>
  <c r="H1662" i="16"/>
  <c r="X1660" i="15" s="1"/>
  <c r="H1670" i="16"/>
  <c r="X1668" i="15" s="1"/>
  <c r="H1678" i="16"/>
  <c r="X1676" i="15" s="1"/>
  <c r="H1686" i="16"/>
  <c r="X1684" i="15" s="1"/>
  <c r="H1281" i="16"/>
  <c r="X1279" i="15" s="1"/>
  <c r="H1345" i="16"/>
  <c r="X1343" i="15" s="1"/>
  <c r="H1409" i="16"/>
  <c r="X1407" i="15" s="1"/>
  <c r="H1440" i="16"/>
  <c r="X1438" i="15" s="1"/>
  <c r="H1472" i="16"/>
  <c r="X1470" i="15" s="1"/>
  <c r="H1498" i="16"/>
  <c r="X1496" i="15" s="1"/>
  <c r="H1522" i="16"/>
  <c r="X1520" i="15" s="1"/>
  <c r="H1535" i="16"/>
  <c r="X1533" i="15" s="1"/>
  <c r="H1545" i="16"/>
  <c r="X1543" i="15" s="1"/>
  <c r="H1553" i="16"/>
  <c r="X1551" i="15" s="1"/>
  <c r="H1561" i="16"/>
  <c r="X1559" i="15" s="1"/>
  <c r="H1569" i="16"/>
  <c r="X1567" i="15" s="1"/>
  <c r="H1577" i="16"/>
  <c r="X1575" i="15" s="1"/>
  <c r="H1585" i="16"/>
  <c r="X1583" i="15" s="1"/>
  <c r="H1593" i="16"/>
  <c r="X1591" i="15" s="1"/>
  <c r="H1601" i="16"/>
  <c r="X1599" i="15" s="1"/>
  <c r="H1609" i="16"/>
  <c r="X1607" i="15" s="1"/>
  <c r="H1617" i="16"/>
  <c r="X1615" i="15" s="1"/>
  <c r="H1625" i="16"/>
  <c r="X1623" i="15" s="1"/>
  <c r="H1633" i="16"/>
  <c r="X1631" i="15" s="1"/>
  <c r="H1641" i="16"/>
  <c r="X1639" i="15" s="1"/>
  <c r="H1649" i="16"/>
  <c r="X1647" i="15" s="1"/>
  <c r="H1305" i="16"/>
  <c r="X1303" i="15" s="1"/>
  <c r="H1369" i="16"/>
  <c r="X1367" i="15" s="1"/>
  <c r="H1452" i="16"/>
  <c r="X1450" i="15" s="1"/>
  <c r="H1484" i="16"/>
  <c r="X1482" i="15" s="1"/>
  <c r="H1492" i="16"/>
  <c r="X1490" i="15" s="1"/>
  <c r="H1506" i="16"/>
  <c r="X1504" i="15" s="1"/>
  <c r="H1517" i="16"/>
  <c r="X1515" i="15" s="1"/>
  <c r="H1527" i="16"/>
  <c r="X1525" i="15" s="1"/>
  <c r="H1548" i="16"/>
  <c r="X1546" i="15" s="1"/>
  <c r="H1556" i="16"/>
  <c r="X1554" i="15" s="1"/>
  <c r="H1564" i="16"/>
  <c r="X1562" i="15" s="1"/>
  <c r="H1572" i="16"/>
  <c r="X1570" i="15" s="1"/>
  <c r="H1580" i="16"/>
  <c r="X1578" i="15" s="1"/>
  <c r="H1588" i="16"/>
  <c r="X1586" i="15" s="1"/>
  <c r="H1596" i="16"/>
  <c r="X1594" i="15" s="1"/>
  <c r="H1604" i="16"/>
  <c r="X1602" i="15" s="1"/>
  <c r="H1612" i="16"/>
  <c r="X1610" i="15" s="1"/>
  <c r="H1620" i="16"/>
  <c r="X1618" i="15" s="1"/>
  <c r="H1628" i="16"/>
  <c r="X1626" i="15" s="1"/>
  <c r="H1636" i="16"/>
  <c r="X1634" i="15" s="1"/>
  <c r="H1644" i="16"/>
  <c r="X1642" i="15" s="1"/>
  <c r="H1652" i="16"/>
  <c r="X1650" i="15" s="1"/>
  <c r="H1660" i="16"/>
  <c r="X1658" i="15" s="1"/>
  <c r="H1668" i="16"/>
  <c r="X1666" i="15" s="1"/>
  <c r="H1676" i="16"/>
  <c r="X1674" i="15" s="1"/>
  <c r="H1684" i="16"/>
  <c r="X1682" i="15" s="1"/>
  <c r="H1692" i="16"/>
  <c r="X1690" i="15" s="1"/>
  <c r="H1700" i="16"/>
  <c r="X1698" i="15" s="1"/>
  <c r="H1708" i="16"/>
  <c r="X1706" i="15" s="1"/>
  <c r="H1716" i="16"/>
  <c r="X1714" i="15" s="1"/>
  <c r="H1724" i="16"/>
  <c r="X1722" i="15" s="1"/>
  <c r="H1732" i="16"/>
  <c r="X1730" i="15" s="1"/>
  <c r="H1740" i="16"/>
  <c r="X1738" i="15" s="1"/>
  <c r="H1748" i="16"/>
  <c r="X1746" i="15" s="1"/>
  <c r="H1756" i="16"/>
  <c r="X1754" i="15" s="1"/>
  <c r="H1764" i="16"/>
  <c r="X1762" i="15" s="1"/>
  <c r="H1772" i="16"/>
  <c r="X1770" i="15" s="1"/>
  <c r="H1780" i="16"/>
  <c r="X1778" i="15" s="1"/>
  <c r="H1788" i="16"/>
  <c r="X1786" i="15" s="1"/>
  <c r="H1796" i="16"/>
  <c r="X1794" i="15" s="1"/>
  <c r="H1804" i="16"/>
  <c r="X1802" i="15" s="1"/>
  <c r="H1812" i="16"/>
  <c r="X1810" i="15" s="1"/>
  <c r="H1820" i="16"/>
  <c r="X1818" i="15" s="1"/>
  <c r="H1828" i="16"/>
  <c r="X1826" i="15" s="1"/>
  <c r="H1836" i="16"/>
  <c r="X1834" i="15" s="1"/>
  <c r="H1844" i="16"/>
  <c r="X1842" i="15" s="1"/>
  <c r="H1852" i="16"/>
  <c r="X1850" i="15" s="1"/>
  <c r="H1860" i="16"/>
  <c r="X1858" i="15" s="1"/>
  <c r="H1868" i="16"/>
  <c r="X1866" i="15" s="1"/>
  <c r="H1876" i="16"/>
  <c r="X1874" i="15" s="1"/>
  <c r="H1884" i="16"/>
  <c r="X1882" i="15" s="1"/>
  <c r="H1892" i="16"/>
  <c r="X1890" i="15" s="1"/>
  <c r="H1900" i="16"/>
  <c r="X1898" i="15" s="1"/>
  <c r="H1908" i="16"/>
  <c r="X1906" i="15" s="1"/>
  <c r="H1916" i="16"/>
  <c r="X1914" i="15" s="1"/>
  <c r="H1924" i="16"/>
  <c r="X1922" i="15" s="1"/>
  <c r="H1265" i="16"/>
  <c r="X1263" i="15" s="1"/>
  <c r="H1329" i="16"/>
  <c r="X1327" i="15" s="1"/>
  <c r="H1393" i="16"/>
  <c r="X1391" i="15" s="1"/>
  <c r="H1432" i="16"/>
  <c r="X1430" i="15" s="1"/>
  <c r="H1464" i="16"/>
  <c r="X1462" i="15" s="1"/>
  <c r="H1500" i="16"/>
  <c r="X1498" i="15" s="1"/>
  <c r="H1512" i="16"/>
  <c r="X1510" i="15" s="1"/>
  <c r="H1532" i="16"/>
  <c r="X1530" i="15" s="1"/>
  <c r="H1539" i="16"/>
  <c r="X1537" i="15" s="1"/>
  <c r="H1551" i="16"/>
  <c r="X1549" i="15" s="1"/>
  <c r="H1559" i="16"/>
  <c r="X1557" i="15" s="1"/>
  <c r="H1567" i="16"/>
  <c r="X1565" i="15" s="1"/>
  <c r="H1575" i="16"/>
  <c r="X1573" i="15" s="1"/>
  <c r="H1583" i="16"/>
  <c r="X1581" i="15" s="1"/>
  <c r="H1591" i="16"/>
  <c r="X1589" i="15" s="1"/>
  <c r="H1599" i="16"/>
  <c r="X1597" i="15" s="1"/>
  <c r="H1607" i="16"/>
  <c r="X1605" i="15" s="1"/>
  <c r="H1615" i="16"/>
  <c r="X1613" i="15" s="1"/>
  <c r="H1623" i="16"/>
  <c r="X1621" i="15" s="1"/>
  <c r="H1631" i="16"/>
  <c r="X1629" i="15" s="1"/>
  <c r="H1639" i="16"/>
  <c r="X1637" i="15" s="1"/>
  <c r="H1647" i="16"/>
  <c r="X1645" i="15" s="1"/>
  <c r="H1655" i="16"/>
  <c r="X1653" i="15" s="1"/>
  <c r="H1663" i="16"/>
  <c r="X1661" i="15" s="1"/>
  <c r="H1671" i="16"/>
  <c r="X1669" i="15" s="1"/>
  <c r="H1679" i="16"/>
  <c r="X1677" i="15" s="1"/>
  <c r="H1687" i="16"/>
  <c r="X1685" i="15" s="1"/>
  <c r="H1289" i="16"/>
  <c r="X1287" i="15" s="1"/>
  <c r="H1353" i="16"/>
  <c r="X1351" i="15" s="1"/>
  <c r="H1417" i="16"/>
  <c r="X1415" i="15" s="1"/>
  <c r="H1444" i="16"/>
  <c r="X1442" i="15" s="1"/>
  <c r="H1476" i="16"/>
  <c r="X1474" i="15" s="1"/>
  <c r="H1508" i="16"/>
  <c r="X1506" i="15" s="1"/>
  <c r="H1524" i="16"/>
  <c r="X1522" i="15" s="1"/>
  <c r="H1536" i="16"/>
  <c r="X1534" i="15" s="1"/>
  <c r="H1540" i="16"/>
  <c r="X1538" i="15" s="1"/>
  <c r="H1543" i="16"/>
  <c r="X1541" i="15" s="1"/>
  <c r="H1546" i="16"/>
  <c r="X1544" i="15" s="1"/>
  <c r="H1554" i="16"/>
  <c r="X1552" i="15" s="1"/>
  <c r="H1562" i="16"/>
  <c r="X1560" i="15" s="1"/>
  <c r="H1570" i="16"/>
  <c r="X1568" i="15" s="1"/>
  <c r="H1578" i="16"/>
  <c r="X1576" i="15" s="1"/>
  <c r="H1586" i="16"/>
  <c r="X1584" i="15" s="1"/>
  <c r="H1594" i="16"/>
  <c r="X1592" i="15" s="1"/>
  <c r="H1602" i="16"/>
  <c r="X1600" i="15" s="1"/>
  <c r="H1610" i="16"/>
  <c r="X1608" i="15" s="1"/>
  <c r="H1618" i="16"/>
  <c r="X1616" i="15" s="1"/>
  <c r="H1626" i="16"/>
  <c r="X1624" i="15" s="1"/>
  <c r="H1634" i="16"/>
  <c r="X1632" i="15" s="1"/>
  <c r="H1642" i="16"/>
  <c r="X1640" i="15" s="1"/>
  <c r="H1650" i="16"/>
  <c r="X1648" i="15" s="1"/>
  <c r="H1658" i="16"/>
  <c r="X1656" i="15" s="1"/>
  <c r="H1666" i="16"/>
  <c r="X1664" i="15" s="1"/>
  <c r="H1674" i="16"/>
  <c r="X1672" i="15" s="1"/>
  <c r="H1682" i="16"/>
  <c r="X1680" i="15" s="1"/>
  <c r="H1690" i="16"/>
  <c r="X1688" i="15" s="1"/>
  <c r="H1698" i="16"/>
  <c r="X1696" i="15" s="1"/>
  <c r="H1706" i="16"/>
  <c r="X1704" i="15" s="1"/>
  <c r="H1714" i="16"/>
  <c r="X1712" i="15" s="1"/>
  <c r="H1722" i="16"/>
  <c r="X1720" i="15" s="1"/>
  <c r="H1730" i="16"/>
  <c r="X1728" i="15" s="1"/>
  <c r="H1738" i="16"/>
  <c r="X1736" i="15" s="1"/>
  <c r="H1746" i="16"/>
  <c r="X1744" i="15" s="1"/>
  <c r="H1754" i="16"/>
  <c r="X1752" i="15" s="1"/>
  <c r="H1762" i="16"/>
  <c r="X1760" i="15" s="1"/>
  <c r="H1770" i="16"/>
  <c r="X1768" i="15" s="1"/>
  <c r="H1778" i="16"/>
  <c r="X1776" i="15" s="1"/>
  <c r="H1786" i="16"/>
  <c r="X1784" i="15" s="1"/>
  <c r="H1794" i="16"/>
  <c r="X1792" i="15" s="1"/>
  <c r="H1802" i="16"/>
  <c r="X1800" i="15" s="1"/>
  <c r="H1810" i="16"/>
  <c r="X1808" i="15" s="1"/>
  <c r="H1818" i="16"/>
  <c r="X1816" i="15" s="1"/>
  <c r="H1826" i="16"/>
  <c r="X1824" i="15" s="1"/>
  <c r="H1834" i="16"/>
  <c r="X1832" i="15" s="1"/>
  <c r="H1842" i="16"/>
  <c r="X1840" i="15" s="1"/>
  <c r="H1850" i="16"/>
  <c r="X1848" i="15" s="1"/>
  <c r="H1858" i="16"/>
  <c r="X1856" i="15" s="1"/>
  <c r="H1866" i="16"/>
  <c r="X1864" i="15" s="1"/>
  <c r="H1874" i="16"/>
  <c r="X1872" i="15" s="1"/>
  <c r="H1882" i="16"/>
  <c r="X1880" i="15" s="1"/>
  <c r="H1890" i="16"/>
  <c r="X1888" i="15" s="1"/>
  <c r="H1898" i="16"/>
  <c r="X1896" i="15" s="1"/>
  <c r="H1906" i="16"/>
  <c r="X1904" i="15" s="1"/>
  <c r="H1914" i="16"/>
  <c r="X1912" i="15" s="1"/>
  <c r="H1922" i="16"/>
  <c r="X1920" i="15" s="1"/>
  <c r="H1930" i="16"/>
  <c r="X1928" i="15" s="1"/>
  <c r="H1313" i="16"/>
  <c r="X1311" i="15" s="1"/>
  <c r="H1377" i="16"/>
  <c r="X1375" i="15" s="1"/>
  <c r="H1456" i="16"/>
  <c r="X1454" i="15" s="1"/>
  <c r="H1514" i="16"/>
  <c r="X1512" i="15" s="1"/>
  <c r="H1528" i="16"/>
  <c r="X1526" i="15" s="1"/>
  <c r="H1549" i="16"/>
  <c r="X1547" i="15" s="1"/>
  <c r="H1557" i="16"/>
  <c r="X1555" i="15" s="1"/>
  <c r="H1565" i="16"/>
  <c r="X1563" i="15" s="1"/>
  <c r="H1573" i="16"/>
  <c r="X1571" i="15" s="1"/>
  <c r="H1581" i="16"/>
  <c r="X1579" i="15" s="1"/>
  <c r="H1589" i="16"/>
  <c r="X1587" i="15" s="1"/>
  <c r="H1597" i="16"/>
  <c r="X1595" i="15" s="1"/>
  <c r="H1605" i="16"/>
  <c r="X1603" i="15" s="1"/>
  <c r="H1613" i="16"/>
  <c r="X1611" i="15" s="1"/>
  <c r="H1621" i="16"/>
  <c r="X1619" i="15" s="1"/>
  <c r="H1629" i="16"/>
  <c r="X1627" i="15" s="1"/>
  <c r="H1637" i="16"/>
  <c r="X1635" i="15" s="1"/>
  <c r="H1645" i="16"/>
  <c r="X1643" i="15" s="1"/>
  <c r="H1653" i="16"/>
  <c r="X1651" i="15" s="1"/>
  <c r="H1273" i="16"/>
  <c r="X1271" i="15" s="1"/>
  <c r="H1337" i="16"/>
  <c r="X1335" i="15" s="1"/>
  <c r="H1401" i="16"/>
  <c r="X1399" i="15" s="1"/>
  <c r="H1436" i="16"/>
  <c r="X1434" i="15" s="1"/>
  <c r="H1468" i="16"/>
  <c r="X1466" i="15" s="1"/>
  <c r="H1488" i="16"/>
  <c r="X1486" i="15" s="1"/>
  <c r="H1509" i="16"/>
  <c r="X1507" i="15" s="1"/>
  <c r="H1533" i="16"/>
  <c r="X1531" i="15" s="1"/>
  <c r="H1552" i="16"/>
  <c r="X1550" i="15" s="1"/>
  <c r="H1560" i="16"/>
  <c r="X1558" i="15" s="1"/>
  <c r="H1568" i="16"/>
  <c r="X1566" i="15" s="1"/>
  <c r="H1576" i="16"/>
  <c r="X1574" i="15" s="1"/>
  <c r="H1584" i="16"/>
  <c r="X1582" i="15" s="1"/>
  <c r="H1592" i="16"/>
  <c r="X1590" i="15" s="1"/>
  <c r="H1600" i="16"/>
  <c r="X1598" i="15" s="1"/>
  <c r="H1608" i="16"/>
  <c r="X1606" i="15" s="1"/>
  <c r="H1616" i="16"/>
  <c r="X1614" i="15" s="1"/>
  <c r="H1624" i="16"/>
  <c r="X1622" i="15" s="1"/>
  <c r="H1632" i="16"/>
  <c r="X1630" i="15" s="1"/>
  <c r="H1640" i="16"/>
  <c r="X1638" i="15" s="1"/>
  <c r="H1648" i="16"/>
  <c r="X1646" i="15" s="1"/>
  <c r="H1656" i="16"/>
  <c r="X1654" i="15" s="1"/>
  <c r="H1664" i="16"/>
  <c r="X1662" i="15" s="1"/>
  <c r="H1672" i="16"/>
  <c r="X1670" i="15" s="1"/>
  <c r="H1680" i="16"/>
  <c r="X1678" i="15" s="1"/>
  <c r="H1688" i="16"/>
  <c r="X1686" i="15" s="1"/>
  <c r="H1696" i="16"/>
  <c r="X1694" i="15" s="1"/>
  <c r="H1704" i="16"/>
  <c r="X1702" i="15" s="1"/>
  <c r="H1712" i="16"/>
  <c r="X1710" i="15" s="1"/>
  <c r="H1720" i="16"/>
  <c r="X1718" i="15" s="1"/>
  <c r="H1728" i="16"/>
  <c r="X1726" i="15" s="1"/>
  <c r="H1736" i="16"/>
  <c r="X1734" i="15" s="1"/>
  <c r="H1744" i="16"/>
  <c r="X1742" i="15" s="1"/>
  <c r="H1752" i="16"/>
  <c r="X1750" i="15" s="1"/>
  <c r="H1760" i="16"/>
  <c r="X1758" i="15" s="1"/>
  <c r="H1768" i="16"/>
  <c r="X1766" i="15" s="1"/>
  <c r="H1776" i="16"/>
  <c r="X1774" i="15" s="1"/>
  <c r="H1784" i="16"/>
  <c r="X1782" i="15" s="1"/>
  <c r="H1792" i="16"/>
  <c r="X1790" i="15" s="1"/>
  <c r="H1800" i="16"/>
  <c r="X1798" i="15" s="1"/>
  <c r="H1808" i="16"/>
  <c r="X1806" i="15" s="1"/>
  <c r="H1816" i="16"/>
  <c r="X1814" i="15" s="1"/>
  <c r="H1824" i="16"/>
  <c r="X1822" i="15" s="1"/>
  <c r="H1832" i="16"/>
  <c r="X1830" i="15" s="1"/>
  <c r="H1840" i="16"/>
  <c r="X1838" i="15" s="1"/>
  <c r="H1848" i="16"/>
  <c r="X1846" i="15" s="1"/>
  <c r="H1856" i="16"/>
  <c r="X1854" i="15" s="1"/>
  <c r="H1864" i="16"/>
  <c r="X1862" i="15" s="1"/>
  <c r="H1872" i="16"/>
  <c r="X1870" i="15" s="1"/>
  <c r="H1880" i="16"/>
  <c r="X1878" i="15" s="1"/>
  <c r="H1888" i="16"/>
  <c r="X1886" i="15" s="1"/>
  <c r="H1896" i="16"/>
  <c r="X1894" i="15" s="1"/>
  <c r="H1297" i="16"/>
  <c r="X1295" i="15" s="1"/>
  <c r="H1361" i="16"/>
  <c r="X1359" i="15" s="1"/>
  <c r="H1425" i="16"/>
  <c r="X1423" i="15" s="1"/>
  <c r="H1448" i="16"/>
  <c r="X1446" i="15" s="1"/>
  <c r="H1480" i="16"/>
  <c r="X1478" i="15" s="1"/>
  <c r="H1496" i="16"/>
  <c r="X1494" i="15" s="1"/>
  <c r="H1520" i="16"/>
  <c r="X1518" i="15" s="1"/>
  <c r="H1525" i="16"/>
  <c r="X1523" i="15" s="1"/>
  <c r="H1541" i="16"/>
  <c r="X1539" i="15" s="1"/>
  <c r="H1544" i="16"/>
  <c r="X1542" i="15" s="1"/>
  <c r="H1547" i="16"/>
  <c r="X1545" i="15" s="1"/>
  <c r="H1555" i="16"/>
  <c r="X1553" i="15" s="1"/>
  <c r="H1563" i="16"/>
  <c r="X1561" i="15" s="1"/>
  <c r="H1571" i="16"/>
  <c r="X1569" i="15" s="1"/>
  <c r="H1579" i="16"/>
  <c r="X1577" i="15" s="1"/>
  <c r="H1587" i="16"/>
  <c r="X1585" i="15" s="1"/>
  <c r="H1595" i="16"/>
  <c r="X1593" i="15" s="1"/>
  <c r="H1603" i="16"/>
  <c r="X1601" i="15" s="1"/>
  <c r="H1611" i="16"/>
  <c r="X1609" i="15" s="1"/>
  <c r="H1619" i="16"/>
  <c r="X1617" i="15" s="1"/>
  <c r="H1627" i="16"/>
  <c r="X1625" i="15" s="1"/>
  <c r="H1635" i="16"/>
  <c r="X1633" i="15" s="1"/>
  <c r="H1643" i="16"/>
  <c r="X1641" i="15" s="1"/>
  <c r="H1651" i="16"/>
  <c r="X1649" i="15" s="1"/>
  <c r="H1659" i="16"/>
  <c r="X1657" i="15" s="1"/>
  <c r="H1667" i="16"/>
  <c r="X1665" i="15" s="1"/>
  <c r="H1675" i="16"/>
  <c r="X1673" i="15" s="1"/>
  <c r="H1683" i="16"/>
  <c r="X1681" i="15" s="1"/>
  <c r="H1691" i="16"/>
  <c r="X1689" i="15" s="1"/>
  <c r="H1699" i="16"/>
  <c r="X1697" i="15" s="1"/>
  <c r="H1707" i="16"/>
  <c r="X1705" i="15" s="1"/>
  <c r="H1715" i="16"/>
  <c r="X1713" i="15" s="1"/>
  <c r="H1723" i="16"/>
  <c r="X1721" i="15" s="1"/>
  <c r="H1731" i="16"/>
  <c r="X1729" i="15" s="1"/>
  <c r="H1739" i="16"/>
  <c r="X1737" i="15" s="1"/>
  <c r="H1747" i="16"/>
  <c r="X1745" i="15" s="1"/>
  <c r="H1755" i="16"/>
  <c r="X1753" i="15" s="1"/>
  <c r="H1763" i="16"/>
  <c r="X1761" i="15" s="1"/>
  <c r="H1771" i="16"/>
  <c r="X1769" i="15" s="1"/>
  <c r="H1779" i="16"/>
  <c r="X1777" i="15" s="1"/>
  <c r="H1787" i="16"/>
  <c r="X1785" i="15" s="1"/>
  <c r="H1795" i="16"/>
  <c r="X1793" i="15" s="1"/>
  <c r="H1803" i="16"/>
  <c r="X1801" i="15" s="1"/>
  <c r="H1811" i="16"/>
  <c r="X1809" i="15" s="1"/>
  <c r="H1819" i="16"/>
  <c r="X1817" i="15" s="1"/>
  <c r="H1827" i="16"/>
  <c r="X1825" i="15" s="1"/>
  <c r="H1835" i="16"/>
  <c r="X1833" i="15" s="1"/>
  <c r="H1843" i="16"/>
  <c r="X1841" i="15" s="1"/>
  <c r="H1851" i="16"/>
  <c r="X1849" i="15" s="1"/>
  <c r="H1859" i="16"/>
  <c r="X1857" i="15" s="1"/>
  <c r="H1867" i="16"/>
  <c r="X1865" i="15" s="1"/>
  <c r="H1875" i="16"/>
  <c r="X1873" i="15" s="1"/>
  <c r="H1883" i="16"/>
  <c r="X1881" i="15" s="1"/>
  <c r="H1891" i="16"/>
  <c r="X1889" i="15" s="1"/>
  <c r="H1899" i="16"/>
  <c r="X1897" i="15" s="1"/>
  <c r="H1657" i="16"/>
  <c r="X1655" i="15" s="1"/>
  <c r="H1669" i="16"/>
  <c r="X1667" i="15" s="1"/>
  <c r="H1697" i="16"/>
  <c r="X1695" i="15" s="1"/>
  <c r="H1713" i="16"/>
  <c r="X1711" i="15" s="1"/>
  <c r="H1729" i="16"/>
  <c r="X1727" i="15" s="1"/>
  <c r="H1745" i="16"/>
  <c r="X1743" i="15" s="1"/>
  <c r="H1761" i="16"/>
  <c r="X1759" i="15" s="1"/>
  <c r="H1777" i="16"/>
  <c r="X1775" i="15" s="1"/>
  <c r="H1793" i="16"/>
  <c r="X1791" i="15" s="1"/>
  <c r="H1809" i="16"/>
  <c r="X1807" i="15" s="1"/>
  <c r="H1825" i="16"/>
  <c r="X1823" i="15" s="1"/>
  <c r="H1841" i="16"/>
  <c r="X1839" i="15" s="1"/>
  <c r="H1857" i="16"/>
  <c r="X1855" i="15" s="1"/>
  <c r="H1873" i="16"/>
  <c r="X1871" i="15" s="1"/>
  <c r="H1889" i="16"/>
  <c r="X1887" i="15" s="1"/>
  <c r="H1915" i="16"/>
  <c r="X1913" i="15" s="1"/>
  <c r="H1929" i="16"/>
  <c r="X1927" i="15" s="1"/>
  <c r="H1935" i="16"/>
  <c r="X1933" i="15" s="1"/>
  <c r="H1943" i="16"/>
  <c r="X1941" i="15" s="1"/>
  <c r="H1951" i="16"/>
  <c r="X1949" i="15" s="1"/>
  <c r="H1959" i="16"/>
  <c r="X1957" i="15" s="1"/>
  <c r="H1967" i="16"/>
  <c r="X1965" i="15" s="1"/>
  <c r="H1975" i="16"/>
  <c r="X1973" i="15" s="1"/>
  <c r="H1983" i="16"/>
  <c r="X1981" i="15" s="1"/>
  <c r="H1991" i="16"/>
  <c r="X1989" i="15" s="1"/>
  <c r="H1999" i="16"/>
  <c r="X1997" i="15" s="1"/>
  <c r="H2007" i="16"/>
  <c r="X2005" i="15" s="1"/>
  <c r="H2015" i="16"/>
  <c r="X2013" i="15" s="1"/>
  <c r="H2023" i="16"/>
  <c r="X2021" i="15" s="1"/>
  <c r="H2031" i="16"/>
  <c r="X2029" i="15" s="1"/>
  <c r="H2039" i="16"/>
  <c r="X2037" i="15" s="1"/>
  <c r="H2047" i="16"/>
  <c r="X2045" i="15" s="1"/>
  <c r="H2055" i="16"/>
  <c r="X2053" i="15" s="1"/>
  <c r="H2063" i="16"/>
  <c r="X2061" i="15" s="1"/>
  <c r="H2071" i="16"/>
  <c r="X2069" i="15" s="1"/>
  <c r="H2079" i="16"/>
  <c r="X2077" i="15" s="1"/>
  <c r="H4" i="16"/>
  <c r="H1751" i="16"/>
  <c r="X1749" i="15" s="1"/>
  <c r="H1767" i="16"/>
  <c r="X1765" i="15" s="1"/>
  <c r="H1783" i="16"/>
  <c r="X1781" i="15" s="1"/>
  <c r="H1831" i="16"/>
  <c r="X1829" i="15" s="1"/>
  <c r="H1895" i="16"/>
  <c r="X1893" i="15" s="1"/>
  <c r="H1926" i="16"/>
  <c r="X1924" i="15" s="1"/>
  <c r="H1962" i="16"/>
  <c r="X1960" i="15" s="1"/>
  <c r="H1994" i="16"/>
  <c r="X1992" i="15" s="1"/>
  <c r="H2018" i="16"/>
  <c r="X2016" i="15" s="1"/>
  <c r="H2042" i="16"/>
  <c r="X2040" i="15" s="1"/>
  <c r="H2050" i="16"/>
  <c r="X2048" i="15" s="1"/>
  <c r="H2058" i="16"/>
  <c r="X2056" i="15" s="1"/>
  <c r="H2066" i="16"/>
  <c r="X2064" i="15" s="1"/>
  <c r="H2074" i="16"/>
  <c r="X2072" i="15" s="1"/>
  <c r="H2082" i="16"/>
  <c r="X2080" i="15" s="1"/>
  <c r="H2067" i="16"/>
  <c r="X2065" i="15" s="1"/>
  <c r="H1681" i="16"/>
  <c r="X1679" i="15" s="1"/>
  <c r="H1703" i="16"/>
  <c r="X1701" i="15" s="1"/>
  <c r="H1719" i="16"/>
  <c r="X1717" i="15" s="1"/>
  <c r="H1735" i="16"/>
  <c r="X1733" i="15" s="1"/>
  <c r="H1799" i="16"/>
  <c r="X1797" i="15" s="1"/>
  <c r="H1815" i="16"/>
  <c r="X1813" i="15" s="1"/>
  <c r="H1847" i="16"/>
  <c r="X1845" i="15" s="1"/>
  <c r="H1863" i="16"/>
  <c r="X1861" i="15" s="1"/>
  <c r="H1879" i="16"/>
  <c r="X1877" i="15" s="1"/>
  <c r="H1919" i="16"/>
  <c r="X1917" i="15" s="1"/>
  <c r="H1938" i="16"/>
  <c r="X1936" i="15" s="1"/>
  <c r="H1946" i="16"/>
  <c r="X1944" i="15" s="1"/>
  <c r="H2010" i="16"/>
  <c r="X2008" i="15" s="1"/>
  <c r="H1661" i="16"/>
  <c r="X1659" i="15" s="1"/>
  <c r="H1693" i="16"/>
  <c r="X1691" i="15" s="1"/>
  <c r="H1709" i="16"/>
  <c r="X1707" i="15" s="1"/>
  <c r="H1725" i="16"/>
  <c r="X1723" i="15" s="1"/>
  <c r="H1741" i="16"/>
  <c r="X1739" i="15" s="1"/>
  <c r="H1757" i="16"/>
  <c r="X1755" i="15" s="1"/>
  <c r="H1773" i="16"/>
  <c r="X1771" i="15" s="1"/>
  <c r="H1789" i="16"/>
  <c r="X1787" i="15" s="1"/>
  <c r="H1805" i="16"/>
  <c r="X1803" i="15" s="1"/>
  <c r="H1821" i="16"/>
  <c r="X1819" i="15" s="1"/>
  <c r="H1837" i="16"/>
  <c r="X1835" i="15" s="1"/>
  <c r="H1853" i="16"/>
  <c r="X1851" i="15" s="1"/>
  <c r="H1869" i="16"/>
  <c r="X1867" i="15" s="1"/>
  <c r="H1885" i="16"/>
  <c r="X1883" i="15" s="1"/>
  <c r="H1901" i="16"/>
  <c r="X1899" i="15" s="1"/>
  <c r="H1905" i="16"/>
  <c r="X1903" i="15" s="1"/>
  <c r="H1909" i="16"/>
  <c r="X1907" i="15" s="1"/>
  <c r="H1923" i="16"/>
  <c r="X1921" i="15" s="1"/>
  <c r="H1933" i="16"/>
  <c r="X1931" i="15" s="1"/>
  <c r="H1941" i="16"/>
  <c r="X1939" i="15" s="1"/>
  <c r="H1949" i="16"/>
  <c r="X1947" i="15" s="1"/>
  <c r="H1957" i="16"/>
  <c r="X1955" i="15" s="1"/>
  <c r="H1965" i="16"/>
  <c r="X1963" i="15" s="1"/>
  <c r="H1973" i="16"/>
  <c r="X1971" i="15" s="1"/>
  <c r="H1981" i="16"/>
  <c r="X1979" i="15" s="1"/>
  <c r="H1989" i="16"/>
  <c r="X1987" i="15" s="1"/>
  <c r="H1997" i="16"/>
  <c r="X1995" i="15" s="1"/>
  <c r="H2005" i="16"/>
  <c r="X2003" i="15" s="1"/>
  <c r="H2013" i="16"/>
  <c r="X2011" i="15" s="1"/>
  <c r="H2021" i="16"/>
  <c r="X2019" i="15" s="1"/>
  <c r="H2029" i="16"/>
  <c r="X2027" i="15" s="1"/>
  <c r="H2037" i="16"/>
  <c r="X2035" i="15" s="1"/>
  <c r="H2045" i="16"/>
  <c r="X2043" i="15" s="1"/>
  <c r="H2053" i="16"/>
  <c r="X2051" i="15" s="1"/>
  <c r="H2061" i="16"/>
  <c r="X2059" i="15" s="1"/>
  <c r="H2069" i="16"/>
  <c r="X2067" i="15" s="1"/>
  <c r="H2077" i="16"/>
  <c r="X2075" i="15" s="1"/>
  <c r="H1913" i="16"/>
  <c r="X1911" i="15" s="1"/>
  <c r="H1947" i="16"/>
  <c r="X1945" i="15" s="1"/>
  <c r="H1995" i="16"/>
  <c r="X1993" i="15" s="1"/>
  <c r="H2003" i="16"/>
  <c r="X2001" i="15" s="1"/>
  <c r="H2011" i="16"/>
  <c r="X2009" i="15" s="1"/>
  <c r="H2083" i="16"/>
  <c r="X2081" i="15" s="1"/>
  <c r="H1673" i="16"/>
  <c r="X1671" i="15" s="1"/>
  <c r="H1694" i="16"/>
  <c r="X1692" i="15" s="1"/>
  <c r="H1710" i="16"/>
  <c r="X1708" i="15" s="1"/>
  <c r="H1726" i="16"/>
  <c r="X1724" i="15" s="1"/>
  <c r="H1742" i="16"/>
  <c r="X1740" i="15" s="1"/>
  <c r="H1758" i="16"/>
  <c r="X1756" i="15" s="1"/>
  <c r="H1774" i="16"/>
  <c r="X1772" i="15" s="1"/>
  <c r="H1790" i="16"/>
  <c r="X1788" i="15" s="1"/>
  <c r="H1806" i="16"/>
  <c r="X1804" i="15" s="1"/>
  <c r="H1822" i="16"/>
  <c r="X1820" i="15" s="1"/>
  <c r="H1838" i="16"/>
  <c r="X1836" i="15" s="1"/>
  <c r="H1854" i="16"/>
  <c r="X1852" i="15" s="1"/>
  <c r="H1870" i="16"/>
  <c r="X1868" i="15" s="1"/>
  <c r="H1886" i="16"/>
  <c r="X1884" i="15" s="1"/>
  <c r="H1902" i="16"/>
  <c r="X1900" i="15" s="1"/>
  <c r="H1920" i="16"/>
  <c r="X1918" i="15" s="1"/>
  <c r="H1927" i="16"/>
  <c r="X1925" i="15" s="1"/>
  <c r="H1936" i="16"/>
  <c r="X1934" i="15" s="1"/>
  <c r="H1944" i="16"/>
  <c r="X1942" i="15" s="1"/>
  <c r="H1952" i="16"/>
  <c r="X1950" i="15" s="1"/>
  <c r="H1960" i="16"/>
  <c r="X1958" i="15" s="1"/>
  <c r="H1968" i="16"/>
  <c r="X1966" i="15" s="1"/>
  <c r="H1976" i="16"/>
  <c r="X1974" i="15" s="1"/>
  <c r="H1984" i="16"/>
  <c r="X1982" i="15" s="1"/>
  <c r="H1992" i="16"/>
  <c r="X1990" i="15" s="1"/>
  <c r="H2000" i="16"/>
  <c r="X1998" i="15" s="1"/>
  <c r="H2008" i="16"/>
  <c r="X2006" i="15" s="1"/>
  <c r="H2016" i="16"/>
  <c r="X2014" i="15" s="1"/>
  <c r="H2024" i="16"/>
  <c r="X2022" i="15" s="1"/>
  <c r="H2032" i="16"/>
  <c r="X2030" i="15" s="1"/>
  <c r="H2040" i="16"/>
  <c r="X2038" i="15" s="1"/>
  <c r="H2048" i="16"/>
  <c r="X2046" i="15" s="1"/>
  <c r="H2056" i="16"/>
  <c r="X2054" i="15" s="1"/>
  <c r="H2064" i="16"/>
  <c r="X2062" i="15" s="1"/>
  <c r="H2072" i="16"/>
  <c r="X2070" i="15" s="1"/>
  <c r="H2080" i="16"/>
  <c r="X2078" i="15" s="1"/>
  <c r="H1753" i="16"/>
  <c r="X1751" i="15" s="1"/>
  <c r="H1865" i="16"/>
  <c r="X1863" i="15" s="1"/>
  <c r="H1881" i="16"/>
  <c r="X1879" i="15" s="1"/>
  <c r="H1931" i="16"/>
  <c r="X1929" i="15" s="1"/>
  <c r="H1955" i="16"/>
  <c r="X1953" i="15" s="1"/>
  <c r="H1685" i="16"/>
  <c r="X1683" i="15" s="1"/>
  <c r="H1705" i="16"/>
  <c r="X1703" i="15" s="1"/>
  <c r="H1721" i="16"/>
  <c r="X1719" i="15" s="1"/>
  <c r="H1737" i="16"/>
  <c r="X1735" i="15" s="1"/>
  <c r="H1769" i="16"/>
  <c r="X1767" i="15" s="1"/>
  <c r="H1785" i="16"/>
  <c r="X1783" i="15" s="1"/>
  <c r="H1801" i="16"/>
  <c r="X1799" i="15" s="1"/>
  <c r="H1817" i="16"/>
  <c r="X1815" i="15" s="1"/>
  <c r="H1833" i="16"/>
  <c r="X1831" i="15" s="1"/>
  <c r="H1849" i="16"/>
  <c r="X1847" i="15" s="1"/>
  <c r="H1897" i="16"/>
  <c r="X1895" i="15" s="1"/>
  <c r="H1917" i="16"/>
  <c r="X1915" i="15" s="1"/>
  <c r="H1939" i="16"/>
  <c r="X1937" i="15" s="1"/>
  <c r="H1963" i="16"/>
  <c r="X1961" i="15" s="1"/>
  <c r="H1971" i="16"/>
  <c r="X1969" i="15" s="1"/>
  <c r="H1979" i="16"/>
  <c r="X1977" i="15" s="1"/>
  <c r="H1987" i="16"/>
  <c r="X1985" i="15" s="1"/>
  <c r="H2019" i="16"/>
  <c r="X2017" i="15" s="1"/>
  <c r="H2027" i="16"/>
  <c r="X2025" i="15" s="1"/>
  <c r="H2035" i="16"/>
  <c r="X2033" i="15" s="1"/>
  <c r="H2043" i="16"/>
  <c r="X2041" i="15" s="1"/>
  <c r="H2051" i="16"/>
  <c r="X2049" i="15" s="1"/>
  <c r="H2059" i="16"/>
  <c r="X2057" i="15" s="1"/>
  <c r="H2075" i="16"/>
  <c r="X2073" i="15" s="1"/>
  <c r="H1665" i="16"/>
  <c r="X1663" i="15" s="1"/>
  <c r="H1695" i="16"/>
  <c r="X1693" i="15" s="1"/>
  <c r="H1711" i="16"/>
  <c r="X1709" i="15" s="1"/>
  <c r="H1727" i="16"/>
  <c r="X1725" i="15" s="1"/>
  <c r="H1743" i="16"/>
  <c r="X1741" i="15" s="1"/>
  <c r="H1759" i="16"/>
  <c r="X1757" i="15" s="1"/>
  <c r="H1775" i="16"/>
  <c r="X1773" i="15" s="1"/>
  <c r="H1791" i="16"/>
  <c r="X1789" i="15" s="1"/>
  <c r="H1807" i="16"/>
  <c r="X1805" i="15" s="1"/>
  <c r="H1823" i="16"/>
  <c r="X1821" i="15" s="1"/>
  <c r="H1839" i="16"/>
  <c r="X1837" i="15" s="1"/>
  <c r="H1855" i="16"/>
  <c r="X1853" i="15" s="1"/>
  <c r="H1871" i="16"/>
  <c r="X1869" i="15" s="1"/>
  <c r="H1887" i="16"/>
  <c r="X1885" i="15" s="1"/>
  <c r="H1903" i="16"/>
  <c r="X1901" i="15" s="1"/>
  <c r="H1910" i="16"/>
  <c r="X1908" i="15" s="1"/>
  <c r="H1928" i="16"/>
  <c r="X1926" i="15" s="1"/>
  <c r="H1934" i="16"/>
  <c r="X1932" i="15" s="1"/>
  <c r="H1942" i="16"/>
  <c r="X1940" i="15" s="1"/>
  <c r="H1950" i="16"/>
  <c r="X1948" i="15" s="1"/>
  <c r="H1958" i="16"/>
  <c r="X1956" i="15" s="1"/>
  <c r="H1966" i="16"/>
  <c r="X1964" i="15" s="1"/>
  <c r="H1974" i="16"/>
  <c r="X1972" i="15" s="1"/>
  <c r="H1982" i="16"/>
  <c r="X1980" i="15" s="1"/>
  <c r="H1990" i="16"/>
  <c r="X1988" i="15" s="1"/>
  <c r="H1998" i="16"/>
  <c r="X1996" i="15" s="1"/>
  <c r="H2006" i="16"/>
  <c r="X2004" i="15" s="1"/>
  <c r="H2014" i="16"/>
  <c r="X2012" i="15" s="1"/>
  <c r="H2022" i="16"/>
  <c r="X2020" i="15" s="1"/>
  <c r="H2030" i="16"/>
  <c r="X2028" i="15" s="1"/>
  <c r="H2038" i="16"/>
  <c r="X2036" i="15" s="1"/>
  <c r="H2046" i="16"/>
  <c r="X2044" i="15" s="1"/>
  <c r="H2054" i="16"/>
  <c r="X2052" i="15" s="1"/>
  <c r="H2062" i="16"/>
  <c r="X2060" i="15" s="1"/>
  <c r="H2070" i="16"/>
  <c r="X2068" i="15" s="1"/>
  <c r="H2078" i="16"/>
  <c r="X2076" i="15" s="1"/>
  <c r="H2073" i="16"/>
  <c r="X2071" i="15" s="1"/>
  <c r="H2081" i="16"/>
  <c r="X2079" i="15" s="1"/>
  <c r="H1986" i="16"/>
  <c r="X1984" i="15" s="1"/>
  <c r="H2026" i="16"/>
  <c r="X2024" i="15" s="1"/>
  <c r="H1677" i="16"/>
  <c r="X1675" i="15" s="1"/>
  <c r="H1701" i="16"/>
  <c r="X1699" i="15" s="1"/>
  <c r="H1717" i="16"/>
  <c r="X1715" i="15" s="1"/>
  <c r="H1733" i="16"/>
  <c r="X1731" i="15" s="1"/>
  <c r="H1749" i="16"/>
  <c r="X1747" i="15" s="1"/>
  <c r="H1765" i="16"/>
  <c r="X1763" i="15" s="1"/>
  <c r="H1781" i="16"/>
  <c r="X1779" i="15" s="1"/>
  <c r="H1797" i="16"/>
  <c r="X1795" i="15" s="1"/>
  <c r="H1813" i="16"/>
  <c r="X1811" i="15" s="1"/>
  <c r="H1829" i="16"/>
  <c r="X1827" i="15" s="1"/>
  <c r="H1845" i="16"/>
  <c r="X1843" i="15" s="1"/>
  <c r="H1861" i="16"/>
  <c r="X1859" i="15" s="1"/>
  <c r="H1877" i="16"/>
  <c r="X1875" i="15" s="1"/>
  <c r="H1893" i="16"/>
  <c r="X1891" i="15" s="1"/>
  <c r="H1907" i="16"/>
  <c r="X1905" i="15" s="1"/>
  <c r="H1921" i="16"/>
  <c r="X1919" i="15" s="1"/>
  <c r="H1925" i="16"/>
  <c r="X1923" i="15" s="1"/>
  <c r="H1937" i="16"/>
  <c r="X1935" i="15" s="1"/>
  <c r="H1945" i="16"/>
  <c r="X1943" i="15" s="1"/>
  <c r="H1953" i="16"/>
  <c r="X1951" i="15" s="1"/>
  <c r="H1961" i="16"/>
  <c r="X1959" i="15" s="1"/>
  <c r="H1969" i="16"/>
  <c r="X1967" i="15" s="1"/>
  <c r="H1977" i="16"/>
  <c r="X1975" i="15" s="1"/>
  <c r="H1985" i="16"/>
  <c r="X1983" i="15" s="1"/>
  <c r="H1993" i="16"/>
  <c r="X1991" i="15" s="1"/>
  <c r="H2001" i="16"/>
  <c r="X1999" i="15" s="1"/>
  <c r="H2009" i="16"/>
  <c r="X2007" i="15" s="1"/>
  <c r="H2017" i="16"/>
  <c r="X2015" i="15" s="1"/>
  <c r="H2025" i="16"/>
  <c r="X2023" i="15" s="1"/>
  <c r="H2033" i="16"/>
  <c r="X2031" i="15" s="1"/>
  <c r="H2041" i="16"/>
  <c r="X2039" i="15" s="1"/>
  <c r="H2049" i="16"/>
  <c r="X2047" i="15" s="1"/>
  <c r="H2057" i="16"/>
  <c r="X2055" i="15" s="1"/>
  <c r="H2065" i="16"/>
  <c r="X2063" i="15" s="1"/>
  <c r="H1954" i="16"/>
  <c r="X1952" i="15" s="1"/>
  <c r="H1970" i="16"/>
  <c r="X1968" i="15" s="1"/>
  <c r="H2002" i="16"/>
  <c r="X2000" i="15" s="1"/>
  <c r="H2034" i="16"/>
  <c r="X2032" i="15" s="1"/>
  <c r="H1689" i="16"/>
  <c r="X1687" i="15" s="1"/>
  <c r="H1702" i="16"/>
  <c r="X1700" i="15" s="1"/>
  <c r="H1718" i="16"/>
  <c r="X1716" i="15" s="1"/>
  <c r="H1734" i="16"/>
  <c r="X1732" i="15" s="1"/>
  <c r="H1750" i="16"/>
  <c r="X1748" i="15" s="1"/>
  <c r="H1766" i="16"/>
  <c r="X1764" i="15" s="1"/>
  <c r="H1782" i="16"/>
  <c r="X1780" i="15" s="1"/>
  <c r="H1798" i="16"/>
  <c r="X1796" i="15" s="1"/>
  <c r="H1814" i="16"/>
  <c r="X1812" i="15" s="1"/>
  <c r="H1830" i="16"/>
  <c r="X1828" i="15" s="1"/>
  <c r="H1846" i="16"/>
  <c r="X1844" i="15" s="1"/>
  <c r="H1862" i="16"/>
  <c r="X1860" i="15" s="1"/>
  <c r="H1878" i="16"/>
  <c r="X1876" i="15" s="1"/>
  <c r="H1894" i="16"/>
  <c r="X1892" i="15" s="1"/>
  <c r="H1904" i="16"/>
  <c r="X1902" i="15" s="1"/>
  <c r="H1911" i="16"/>
  <c r="X1909" i="15" s="1"/>
  <c r="H1918" i="16"/>
  <c r="X1916" i="15" s="1"/>
  <c r="H1932" i="16"/>
  <c r="X1930" i="15" s="1"/>
  <c r="H1940" i="16"/>
  <c r="X1938" i="15" s="1"/>
  <c r="H1948" i="16"/>
  <c r="X1946" i="15" s="1"/>
  <c r="H1956" i="16"/>
  <c r="X1954" i="15" s="1"/>
  <c r="H1964" i="16"/>
  <c r="X1962" i="15" s="1"/>
  <c r="H1972" i="16"/>
  <c r="X1970" i="15" s="1"/>
  <c r="H1980" i="16"/>
  <c r="X1978" i="15" s="1"/>
  <c r="H1988" i="16"/>
  <c r="X1986" i="15" s="1"/>
  <c r="H1996" i="16"/>
  <c r="X1994" i="15" s="1"/>
  <c r="H2004" i="16"/>
  <c r="X2002" i="15" s="1"/>
  <c r="H2012" i="16"/>
  <c r="X2010" i="15" s="1"/>
  <c r="H2020" i="16"/>
  <c r="X2018" i="15" s="1"/>
  <c r="H2028" i="16"/>
  <c r="X2026" i="15" s="1"/>
  <c r="H2036" i="16"/>
  <c r="X2034" i="15" s="1"/>
  <c r="H2044" i="16"/>
  <c r="X2042" i="15" s="1"/>
  <c r="H2052" i="16"/>
  <c r="X2050" i="15" s="1"/>
  <c r="H2060" i="16"/>
  <c r="X2058" i="15" s="1"/>
  <c r="H2068" i="16"/>
  <c r="X2066" i="15" s="1"/>
  <c r="H2076" i="16"/>
  <c r="X2074" i="15" s="1"/>
  <c r="H2084" i="16"/>
  <c r="H1912" i="16"/>
  <c r="X1910" i="15" s="1"/>
  <c r="H1978" i="16"/>
  <c r="X1976" i="15" s="1"/>
  <c r="G11" i="16"/>
  <c r="W9" i="15" s="1"/>
  <c r="G19" i="16"/>
  <c r="W17" i="15" s="1"/>
  <c r="G27" i="16"/>
  <c r="W25" i="15" s="1"/>
  <c r="G35" i="16"/>
  <c r="W33" i="15" s="1"/>
  <c r="G43" i="16"/>
  <c r="W41" i="15" s="1"/>
  <c r="G51" i="16"/>
  <c r="W49" i="15" s="1"/>
  <c r="G59" i="16"/>
  <c r="W57" i="15" s="1"/>
  <c r="G67" i="16"/>
  <c r="W65" i="15" s="1"/>
  <c r="G75" i="16"/>
  <c r="W73" i="15" s="1"/>
  <c r="G83" i="16"/>
  <c r="W81" i="15" s="1"/>
  <c r="G91" i="16"/>
  <c r="W89" i="15" s="1"/>
  <c r="G99" i="16"/>
  <c r="W97" i="15" s="1"/>
  <c r="G107" i="16"/>
  <c r="W105" i="15" s="1"/>
  <c r="G115" i="16"/>
  <c r="W113" i="15" s="1"/>
  <c r="G123" i="16"/>
  <c r="W121" i="15" s="1"/>
  <c r="G131" i="16"/>
  <c r="W129" i="15" s="1"/>
  <c r="G139" i="16"/>
  <c r="W137" i="15" s="1"/>
  <c r="G147" i="16"/>
  <c r="W145" i="15" s="1"/>
  <c r="G155" i="16"/>
  <c r="W153" i="15" s="1"/>
  <c r="G163" i="16"/>
  <c r="W161" i="15" s="1"/>
  <c r="G171" i="16"/>
  <c r="W169" i="15" s="1"/>
  <c r="G179" i="16"/>
  <c r="W177" i="15" s="1"/>
  <c r="G187" i="16"/>
  <c r="W185" i="15" s="1"/>
  <c r="G195" i="16"/>
  <c r="W193" i="15" s="1"/>
  <c r="G203" i="16"/>
  <c r="W201" i="15" s="1"/>
  <c r="G211" i="16"/>
  <c r="W209" i="15" s="1"/>
  <c r="G219" i="16"/>
  <c r="W217" i="15" s="1"/>
  <c r="G227" i="16"/>
  <c r="W225" i="15" s="1"/>
  <c r="G6" i="16"/>
  <c r="W4" i="15" s="1"/>
  <c r="G14" i="16"/>
  <c r="W12" i="15" s="1"/>
  <c r="G22" i="16"/>
  <c r="W20" i="15" s="1"/>
  <c r="G30" i="16"/>
  <c r="W28" i="15" s="1"/>
  <c r="G38" i="16"/>
  <c r="W36" i="15" s="1"/>
  <c r="G46" i="16"/>
  <c r="W44" i="15" s="1"/>
  <c r="G54" i="16"/>
  <c r="W52" i="15" s="1"/>
  <c r="G62" i="16"/>
  <c r="W60" i="15" s="1"/>
  <c r="G70" i="16"/>
  <c r="W68" i="15" s="1"/>
  <c r="G78" i="16"/>
  <c r="W76" i="15" s="1"/>
  <c r="G86" i="16"/>
  <c r="W84" i="15" s="1"/>
  <c r="G94" i="16"/>
  <c r="W92" i="15" s="1"/>
  <c r="G102" i="16"/>
  <c r="W100" i="15" s="1"/>
  <c r="G110" i="16"/>
  <c r="W108" i="15" s="1"/>
  <c r="G118" i="16"/>
  <c r="W116" i="15" s="1"/>
  <c r="G126" i="16"/>
  <c r="W124" i="15" s="1"/>
  <c r="G134" i="16"/>
  <c r="W132" i="15" s="1"/>
  <c r="G142" i="16"/>
  <c r="W140" i="15" s="1"/>
  <c r="G150" i="16"/>
  <c r="W148" i="15" s="1"/>
  <c r="G158" i="16"/>
  <c r="W156" i="15" s="1"/>
  <c r="G166" i="16"/>
  <c r="W164" i="15" s="1"/>
  <c r="G174" i="16"/>
  <c r="W172" i="15" s="1"/>
  <c r="G182" i="16"/>
  <c r="W180" i="15" s="1"/>
  <c r="G190" i="16"/>
  <c r="W188" i="15" s="1"/>
  <c r="G198" i="16"/>
  <c r="W196" i="15" s="1"/>
  <c r="G206" i="16"/>
  <c r="W204" i="15" s="1"/>
  <c r="G214" i="16"/>
  <c r="W212" i="15" s="1"/>
  <c r="G222" i="16"/>
  <c r="W220" i="15" s="1"/>
  <c r="G12" i="16"/>
  <c r="W10" i="15" s="1"/>
  <c r="G20" i="16"/>
  <c r="W18" i="15" s="1"/>
  <c r="G28" i="16"/>
  <c r="W26" i="15" s="1"/>
  <c r="G36" i="16"/>
  <c r="W34" i="15" s="1"/>
  <c r="G44" i="16"/>
  <c r="W42" i="15" s="1"/>
  <c r="G52" i="16"/>
  <c r="W50" i="15" s="1"/>
  <c r="G60" i="16"/>
  <c r="W58" i="15" s="1"/>
  <c r="G68" i="16"/>
  <c r="W66" i="15" s="1"/>
  <c r="G76" i="16"/>
  <c r="W74" i="15" s="1"/>
  <c r="G84" i="16"/>
  <c r="W82" i="15" s="1"/>
  <c r="G92" i="16"/>
  <c r="W90" i="15" s="1"/>
  <c r="G100" i="16"/>
  <c r="W98" i="15" s="1"/>
  <c r="G108" i="16"/>
  <c r="W106" i="15" s="1"/>
  <c r="G116" i="16"/>
  <c r="W114" i="15" s="1"/>
  <c r="G124" i="16"/>
  <c r="W122" i="15" s="1"/>
  <c r="G132" i="16"/>
  <c r="W130" i="15" s="1"/>
  <c r="G140" i="16"/>
  <c r="W138" i="15" s="1"/>
  <c r="G148" i="16"/>
  <c r="W146" i="15" s="1"/>
  <c r="G156" i="16"/>
  <c r="W154" i="15" s="1"/>
  <c r="G164" i="16"/>
  <c r="W162" i="15" s="1"/>
  <c r="G172" i="16"/>
  <c r="W170" i="15" s="1"/>
  <c r="G180" i="16"/>
  <c r="W178" i="15" s="1"/>
  <c r="G188" i="16"/>
  <c r="W186" i="15" s="1"/>
  <c r="G196" i="16"/>
  <c r="W194" i="15" s="1"/>
  <c r="G204" i="16"/>
  <c r="W202" i="15" s="1"/>
  <c r="G212" i="16"/>
  <c r="W210" i="15" s="1"/>
  <c r="G220" i="16"/>
  <c r="W218" i="15" s="1"/>
  <c r="G228" i="16"/>
  <c r="W226" i="15" s="1"/>
  <c r="G10" i="16"/>
  <c r="W8" i="15" s="1"/>
  <c r="G18" i="16"/>
  <c r="W16" i="15" s="1"/>
  <c r="G26" i="16"/>
  <c r="W24" i="15" s="1"/>
  <c r="G34" i="16"/>
  <c r="W32" i="15" s="1"/>
  <c r="G42" i="16"/>
  <c r="W40" i="15" s="1"/>
  <c r="G50" i="16"/>
  <c r="W48" i="15" s="1"/>
  <c r="G58" i="16"/>
  <c r="W56" i="15" s="1"/>
  <c r="G66" i="16"/>
  <c r="W64" i="15" s="1"/>
  <c r="G74" i="16"/>
  <c r="W72" i="15" s="1"/>
  <c r="G82" i="16"/>
  <c r="W80" i="15" s="1"/>
  <c r="G90" i="16"/>
  <c r="W88" i="15" s="1"/>
  <c r="G98" i="16"/>
  <c r="W96" i="15" s="1"/>
  <c r="G106" i="16"/>
  <c r="W104" i="15" s="1"/>
  <c r="G114" i="16"/>
  <c r="W112" i="15" s="1"/>
  <c r="G122" i="16"/>
  <c r="W120" i="15" s="1"/>
  <c r="G130" i="16"/>
  <c r="W128" i="15" s="1"/>
  <c r="G138" i="16"/>
  <c r="W136" i="15" s="1"/>
  <c r="G146" i="16"/>
  <c r="W144" i="15" s="1"/>
  <c r="G154" i="16"/>
  <c r="W152" i="15" s="1"/>
  <c r="G162" i="16"/>
  <c r="W160" i="15" s="1"/>
  <c r="G170" i="16"/>
  <c r="W168" i="15" s="1"/>
  <c r="G178" i="16"/>
  <c r="W176" i="15" s="1"/>
  <c r="G186" i="16"/>
  <c r="W184" i="15" s="1"/>
  <c r="G194" i="16"/>
  <c r="W192" i="15" s="1"/>
  <c r="G202" i="16"/>
  <c r="W200" i="15" s="1"/>
  <c r="G210" i="16"/>
  <c r="W208" i="15" s="1"/>
  <c r="G218" i="16"/>
  <c r="W216" i="15" s="1"/>
  <c r="G226" i="16"/>
  <c r="W224" i="15" s="1"/>
  <c r="G17" i="16"/>
  <c r="W15" i="15" s="1"/>
  <c r="G33" i="16"/>
  <c r="W31" i="15" s="1"/>
  <c r="G49" i="16"/>
  <c r="W47" i="15" s="1"/>
  <c r="G65" i="16"/>
  <c r="W63" i="15" s="1"/>
  <c r="G81" i="16"/>
  <c r="W79" i="15" s="1"/>
  <c r="G97" i="16"/>
  <c r="W95" i="15" s="1"/>
  <c r="G113" i="16"/>
  <c r="W111" i="15" s="1"/>
  <c r="G129" i="16"/>
  <c r="W127" i="15" s="1"/>
  <c r="G145" i="16"/>
  <c r="W143" i="15" s="1"/>
  <c r="G161" i="16"/>
  <c r="W159" i="15" s="1"/>
  <c r="G177" i="16"/>
  <c r="W175" i="15" s="1"/>
  <c r="G193" i="16"/>
  <c r="W191" i="15" s="1"/>
  <c r="G209" i="16"/>
  <c r="W207" i="15" s="1"/>
  <c r="G225" i="16"/>
  <c r="W223" i="15" s="1"/>
  <c r="G235" i="16"/>
  <c r="W233" i="15" s="1"/>
  <c r="G243" i="16"/>
  <c r="W241" i="15" s="1"/>
  <c r="G251" i="16"/>
  <c r="W249" i="15" s="1"/>
  <c r="G259" i="16"/>
  <c r="W257" i="15" s="1"/>
  <c r="G267" i="16"/>
  <c r="W265" i="15" s="1"/>
  <c r="G275" i="16"/>
  <c r="W273" i="15" s="1"/>
  <c r="G283" i="16"/>
  <c r="W281" i="15" s="1"/>
  <c r="G291" i="16"/>
  <c r="W289" i="15" s="1"/>
  <c r="G299" i="16"/>
  <c r="W297" i="15" s="1"/>
  <c r="G307" i="16"/>
  <c r="W305" i="15" s="1"/>
  <c r="G315" i="16"/>
  <c r="W313" i="15" s="1"/>
  <c r="G323" i="16"/>
  <c r="W321" i="15" s="1"/>
  <c r="G331" i="16"/>
  <c r="W329" i="15" s="1"/>
  <c r="G339" i="16"/>
  <c r="W337" i="15" s="1"/>
  <c r="G7" i="16"/>
  <c r="W5" i="15" s="1"/>
  <c r="G23" i="16"/>
  <c r="W21" i="15" s="1"/>
  <c r="G39" i="16"/>
  <c r="W37" i="15" s="1"/>
  <c r="G55" i="16"/>
  <c r="W53" i="15" s="1"/>
  <c r="G71" i="16"/>
  <c r="W69" i="15" s="1"/>
  <c r="G87" i="16"/>
  <c r="W85" i="15" s="1"/>
  <c r="G103" i="16"/>
  <c r="W101" i="15" s="1"/>
  <c r="G119" i="16"/>
  <c r="W117" i="15" s="1"/>
  <c r="G135" i="16"/>
  <c r="W133" i="15" s="1"/>
  <c r="G151" i="16"/>
  <c r="W149" i="15" s="1"/>
  <c r="G167" i="16"/>
  <c r="W165" i="15" s="1"/>
  <c r="G183" i="16"/>
  <c r="W181" i="15" s="1"/>
  <c r="G199" i="16"/>
  <c r="W197" i="15" s="1"/>
  <c r="G215" i="16"/>
  <c r="W213" i="15" s="1"/>
  <c r="G230" i="16"/>
  <c r="W228" i="15" s="1"/>
  <c r="G238" i="16"/>
  <c r="W236" i="15" s="1"/>
  <c r="G246" i="16"/>
  <c r="W244" i="15" s="1"/>
  <c r="G254" i="16"/>
  <c r="W252" i="15" s="1"/>
  <c r="G262" i="16"/>
  <c r="W260" i="15" s="1"/>
  <c r="G270" i="16"/>
  <c r="W268" i="15" s="1"/>
  <c r="G278" i="16"/>
  <c r="W276" i="15" s="1"/>
  <c r="G286" i="16"/>
  <c r="W284" i="15" s="1"/>
  <c r="G294" i="16"/>
  <c r="W292" i="15" s="1"/>
  <c r="G302" i="16"/>
  <c r="W300" i="15" s="1"/>
  <c r="G310" i="16"/>
  <c r="W308" i="15" s="1"/>
  <c r="G318" i="16"/>
  <c r="W316" i="15" s="1"/>
  <c r="G326" i="16"/>
  <c r="W324" i="15" s="1"/>
  <c r="G334" i="16"/>
  <c r="W332" i="15" s="1"/>
  <c r="G342" i="16"/>
  <c r="W340" i="15" s="1"/>
  <c r="G8" i="16"/>
  <c r="W6" i="15" s="1"/>
  <c r="G24" i="16"/>
  <c r="W22" i="15" s="1"/>
  <c r="G40" i="16"/>
  <c r="W38" i="15" s="1"/>
  <c r="G56" i="16"/>
  <c r="W54" i="15" s="1"/>
  <c r="G72" i="16"/>
  <c r="W70" i="15" s="1"/>
  <c r="G88" i="16"/>
  <c r="W86" i="15" s="1"/>
  <c r="G104" i="16"/>
  <c r="W102" i="15" s="1"/>
  <c r="G120" i="16"/>
  <c r="W118" i="15" s="1"/>
  <c r="G136" i="16"/>
  <c r="W134" i="15" s="1"/>
  <c r="G152" i="16"/>
  <c r="W150" i="15" s="1"/>
  <c r="G168" i="16"/>
  <c r="W166" i="15" s="1"/>
  <c r="G184" i="16"/>
  <c r="W182" i="15" s="1"/>
  <c r="G200" i="16"/>
  <c r="W198" i="15" s="1"/>
  <c r="G216" i="16"/>
  <c r="W214" i="15" s="1"/>
  <c r="G236" i="16"/>
  <c r="W234" i="15" s="1"/>
  <c r="G244" i="16"/>
  <c r="W242" i="15" s="1"/>
  <c r="G252" i="16"/>
  <c r="W250" i="15" s="1"/>
  <c r="G260" i="16"/>
  <c r="W258" i="15" s="1"/>
  <c r="G268" i="16"/>
  <c r="W266" i="15" s="1"/>
  <c r="G276" i="16"/>
  <c r="W274" i="15" s="1"/>
  <c r="G284" i="16"/>
  <c r="W282" i="15" s="1"/>
  <c r="G292" i="16"/>
  <c r="W290" i="15" s="1"/>
  <c r="G300" i="16"/>
  <c r="W298" i="15" s="1"/>
  <c r="G308" i="16"/>
  <c r="W306" i="15" s="1"/>
  <c r="G15" i="16"/>
  <c r="W13" i="15" s="1"/>
  <c r="G31" i="16"/>
  <c r="W29" i="15" s="1"/>
  <c r="G47" i="16"/>
  <c r="W45" i="15" s="1"/>
  <c r="G63" i="16"/>
  <c r="W61" i="15" s="1"/>
  <c r="G79" i="16"/>
  <c r="W77" i="15" s="1"/>
  <c r="G95" i="16"/>
  <c r="W93" i="15" s="1"/>
  <c r="G111" i="16"/>
  <c r="W109" i="15" s="1"/>
  <c r="G127" i="16"/>
  <c r="W125" i="15" s="1"/>
  <c r="G143" i="16"/>
  <c r="W141" i="15" s="1"/>
  <c r="G159" i="16"/>
  <c r="W157" i="15" s="1"/>
  <c r="G175" i="16"/>
  <c r="W173" i="15" s="1"/>
  <c r="G191" i="16"/>
  <c r="W189" i="15" s="1"/>
  <c r="G207" i="16"/>
  <c r="W205" i="15" s="1"/>
  <c r="G223" i="16"/>
  <c r="W221" i="15" s="1"/>
  <c r="G234" i="16"/>
  <c r="W232" i="15" s="1"/>
  <c r="G242" i="16"/>
  <c r="W240" i="15" s="1"/>
  <c r="G250" i="16"/>
  <c r="W248" i="15" s="1"/>
  <c r="G258" i="16"/>
  <c r="W256" i="15" s="1"/>
  <c r="G266" i="16"/>
  <c r="W264" i="15" s="1"/>
  <c r="G274" i="16"/>
  <c r="W272" i="15" s="1"/>
  <c r="G282" i="16"/>
  <c r="W280" i="15" s="1"/>
  <c r="G290" i="16"/>
  <c r="W288" i="15" s="1"/>
  <c r="G298" i="16"/>
  <c r="W296" i="15" s="1"/>
  <c r="G306" i="16"/>
  <c r="W304" i="15" s="1"/>
  <c r="G5" i="16"/>
  <c r="W3" i="15" s="1"/>
  <c r="G29" i="16"/>
  <c r="W27" i="15" s="1"/>
  <c r="G61" i="16"/>
  <c r="W59" i="15" s="1"/>
  <c r="G93" i="16"/>
  <c r="W91" i="15" s="1"/>
  <c r="G125" i="16"/>
  <c r="W123" i="15" s="1"/>
  <c r="G157" i="16"/>
  <c r="W155" i="15" s="1"/>
  <c r="G189" i="16"/>
  <c r="W187" i="15" s="1"/>
  <c r="G221" i="16"/>
  <c r="W219" i="15" s="1"/>
  <c r="G241" i="16"/>
  <c r="W239" i="15" s="1"/>
  <c r="G257" i="16"/>
  <c r="W255" i="15" s="1"/>
  <c r="G273" i="16"/>
  <c r="W271" i="15" s="1"/>
  <c r="G289" i="16"/>
  <c r="W287" i="15" s="1"/>
  <c r="G305" i="16"/>
  <c r="W303" i="15" s="1"/>
  <c r="G325" i="16"/>
  <c r="W323" i="15" s="1"/>
  <c r="G329" i="16"/>
  <c r="W327" i="15" s="1"/>
  <c r="G343" i="16"/>
  <c r="W341" i="15" s="1"/>
  <c r="G346" i="16"/>
  <c r="W344" i="15" s="1"/>
  <c r="G354" i="16"/>
  <c r="W352" i="15" s="1"/>
  <c r="G362" i="16"/>
  <c r="W360" i="15" s="1"/>
  <c r="G370" i="16"/>
  <c r="W368" i="15" s="1"/>
  <c r="G378" i="16"/>
  <c r="W376" i="15" s="1"/>
  <c r="G386" i="16"/>
  <c r="W384" i="15" s="1"/>
  <c r="G394" i="16"/>
  <c r="W392" i="15" s="1"/>
  <c r="G402" i="16"/>
  <c r="W400" i="15" s="1"/>
  <c r="G410" i="16"/>
  <c r="W408" i="15" s="1"/>
  <c r="G418" i="16"/>
  <c r="W416" i="15" s="1"/>
  <c r="G426" i="16"/>
  <c r="W424" i="15" s="1"/>
  <c r="G434" i="16"/>
  <c r="W432" i="15" s="1"/>
  <c r="G442" i="16"/>
  <c r="W440" i="15" s="1"/>
  <c r="G450" i="16"/>
  <c r="W448" i="15" s="1"/>
  <c r="G458" i="16"/>
  <c r="W456" i="15" s="1"/>
  <c r="G466" i="16"/>
  <c r="W464" i="15" s="1"/>
  <c r="G474" i="16"/>
  <c r="W472" i="15" s="1"/>
  <c r="G482" i="16"/>
  <c r="W480" i="15" s="1"/>
  <c r="G9" i="16"/>
  <c r="W7" i="15" s="1"/>
  <c r="G41" i="16"/>
  <c r="W39" i="15" s="1"/>
  <c r="G73" i="16"/>
  <c r="W71" i="15" s="1"/>
  <c r="G105" i="16"/>
  <c r="W103" i="15" s="1"/>
  <c r="G137" i="16"/>
  <c r="W135" i="15" s="1"/>
  <c r="G169" i="16"/>
  <c r="W167" i="15" s="1"/>
  <c r="G201" i="16"/>
  <c r="W199" i="15" s="1"/>
  <c r="G231" i="16"/>
  <c r="W229" i="15" s="1"/>
  <c r="G247" i="16"/>
  <c r="W245" i="15" s="1"/>
  <c r="G263" i="16"/>
  <c r="W261" i="15" s="1"/>
  <c r="G279" i="16"/>
  <c r="W277" i="15" s="1"/>
  <c r="G295" i="16"/>
  <c r="W293" i="15" s="1"/>
  <c r="G311" i="16"/>
  <c r="W309" i="15" s="1"/>
  <c r="G322" i="16"/>
  <c r="W320" i="15" s="1"/>
  <c r="G336" i="16"/>
  <c r="W334" i="15" s="1"/>
  <c r="G340" i="16"/>
  <c r="W338" i="15" s="1"/>
  <c r="G349" i="16"/>
  <c r="W347" i="15" s="1"/>
  <c r="G357" i="16"/>
  <c r="W355" i="15" s="1"/>
  <c r="G365" i="16"/>
  <c r="W363" i="15" s="1"/>
  <c r="G373" i="16"/>
  <c r="W371" i="15" s="1"/>
  <c r="G381" i="16"/>
  <c r="W379" i="15" s="1"/>
  <c r="G389" i="16"/>
  <c r="W387" i="15" s="1"/>
  <c r="G397" i="16"/>
  <c r="W395" i="15" s="1"/>
  <c r="G405" i="16"/>
  <c r="W403" i="15" s="1"/>
  <c r="G413" i="16"/>
  <c r="W411" i="15" s="1"/>
  <c r="G421" i="16"/>
  <c r="W419" i="15" s="1"/>
  <c r="G429" i="16"/>
  <c r="W427" i="15" s="1"/>
  <c r="G437" i="16"/>
  <c r="W435" i="15" s="1"/>
  <c r="G445" i="16"/>
  <c r="W443" i="15" s="1"/>
  <c r="G453" i="16"/>
  <c r="W451" i="15" s="1"/>
  <c r="G461" i="16"/>
  <c r="W459" i="15" s="1"/>
  <c r="G469" i="16"/>
  <c r="W467" i="15" s="1"/>
  <c r="G477" i="16"/>
  <c r="W475" i="15" s="1"/>
  <c r="G21" i="16"/>
  <c r="W19" i="15" s="1"/>
  <c r="G32" i="16"/>
  <c r="W30" i="15" s="1"/>
  <c r="G64" i="16"/>
  <c r="W62" i="15" s="1"/>
  <c r="G96" i="16"/>
  <c r="W94" i="15" s="1"/>
  <c r="G128" i="16"/>
  <c r="W126" i="15" s="1"/>
  <c r="G160" i="16"/>
  <c r="W158" i="15" s="1"/>
  <c r="G192" i="16"/>
  <c r="W190" i="15" s="1"/>
  <c r="G224" i="16"/>
  <c r="W222" i="15" s="1"/>
  <c r="G232" i="16"/>
  <c r="W230" i="15" s="1"/>
  <c r="G248" i="16"/>
  <c r="W246" i="15" s="1"/>
  <c r="G264" i="16"/>
  <c r="W262" i="15" s="1"/>
  <c r="G280" i="16"/>
  <c r="W278" i="15" s="1"/>
  <c r="G296" i="16"/>
  <c r="W294" i="15" s="1"/>
  <c r="G312" i="16"/>
  <c r="W310" i="15" s="1"/>
  <c r="G316" i="16"/>
  <c r="W314" i="15" s="1"/>
  <c r="G330" i="16"/>
  <c r="W328" i="15" s="1"/>
  <c r="G344" i="16"/>
  <c r="W342" i="15" s="1"/>
  <c r="G347" i="16"/>
  <c r="W345" i="15" s="1"/>
  <c r="G355" i="16"/>
  <c r="W353" i="15" s="1"/>
  <c r="G363" i="16"/>
  <c r="W361" i="15" s="1"/>
  <c r="G371" i="16"/>
  <c r="W369" i="15" s="1"/>
  <c r="G379" i="16"/>
  <c r="W377" i="15" s="1"/>
  <c r="G387" i="16"/>
  <c r="W385" i="15" s="1"/>
  <c r="G395" i="16"/>
  <c r="W393" i="15" s="1"/>
  <c r="G403" i="16"/>
  <c r="W401" i="15" s="1"/>
  <c r="G411" i="16"/>
  <c r="W409" i="15" s="1"/>
  <c r="G419" i="16"/>
  <c r="W417" i="15" s="1"/>
  <c r="G427" i="16"/>
  <c r="W425" i="15" s="1"/>
  <c r="G435" i="16"/>
  <c r="W433" i="15" s="1"/>
  <c r="G443" i="16"/>
  <c r="W441" i="15" s="1"/>
  <c r="G25" i="16"/>
  <c r="W23" i="15" s="1"/>
  <c r="G57" i="16"/>
  <c r="W55" i="15" s="1"/>
  <c r="G89" i="16"/>
  <c r="W87" i="15" s="1"/>
  <c r="G121" i="16"/>
  <c r="W119" i="15" s="1"/>
  <c r="G153" i="16"/>
  <c r="W151" i="15" s="1"/>
  <c r="G185" i="16"/>
  <c r="W183" i="15" s="1"/>
  <c r="G217" i="16"/>
  <c r="W215" i="15" s="1"/>
  <c r="G239" i="16"/>
  <c r="W237" i="15" s="1"/>
  <c r="G255" i="16"/>
  <c r="W253" i="15" s="1"/>
  <c r="G271" i="16"/>
  <c r="W269" i="15" s="1"/>
  <c r="G287" i="16"/>
  <c r="W285" i="15" s="1"/>
  <c r="G303" i="16"/>
  <c r="W301" i="15" s="1"/>
  <c r="G320" i="16"/>
  <c r="W318" i="15" s="1"/>
  <c r="G324" i="16"/>
  <c r="W322" i="15" s="1"/>
  <c r="G338" i="16"/>
  <c r="W336" i="15" s="1"/>
  <c r="G345" i="16"/>
  <c r="W343" i="15" s="1"/>
  <c r="G353" i="16"/>
  <c r="W351" i="15" s="1"/>
  <c r="G361" i="16"/>
  <c r="W359" i="15" s="1"/>
  <c r="G369" i="16"/>
  <c r="W367" i="15" s="1"/>
  <c r="G377" i="16"/>
  <c r="W375" i="15" s="1"/>
  <c r="G385" i="16"/>
  <c r="W383" i="15" s="1"/>
  <c r="G393" i="16"/>
  <c r="W391" i="15" s="1"/>
  <c r="G401" i="16"/>
  <c r="W399" i="15" s="1"/>
  <c r="G409" i="16"/>
  <c r="W407" i="15" s="1"/>
  <c r="G417" i="16"/>
  <c r="W415" i="15" s="1"/>
  <c r="G425" i="16"/>
  <c r="W423" i="15" s="1"/>
  <c r="G433" i="16"/>
  <c r="W431" i="15" s="1"/>
  <c r="G441" i="16"/>
  <c r="W439" i="15" s="1"/>
  <c r="G449" i="16"/>
  <c r="W447" i="15" s="1"/>
  <c r="G77" i="16"/>
  <c r="W75" i="15" s="1"/>
  <c r="G141" i="16"/>
  <c r="W139" i="15" s="1"/>
  <c r="G205" i="16"/>
  <c r="W203" i="15" s="1"/>
  <c r="G249" i="16"/>
  <c r="W247" i="15" s="1"/>
  <c r="G281" i="16"/>
  <c r="W279" i="15" s="1"/>
  <c r="G313" i="16"/>
  <c r="W311" i="15" s="1"/>
  <c r="G327" i="16"/>
  <c r="W325" i="15" s="1"/>
  <c r="G341" i="16"/>
  <c r="W339" i="15" s="1"/>
  <c r="G358" i="16"/>
  <c r="W356" i="15" s="1"/>
  <c r="G374" i="16"/>
  <c r="W372" i="15" s="1"/>
  <c r="G390" i="16"/>
  <c r="W388" i="15" s="1"/>
  <c r="G406" i="16"/>
  <c r="W404" i="15" s="1"/>
  <c r="G422" i="16"/>
  <c r="W420" i="15" s="1"/>
  <c r="G438" i="16"/>
  <c r="W436" i="15" s="1"/>
  <c r="G463" i="16"/>
  <c r="W461" i="15" s="1"/>
  <c r="G467" i="16"/>
  <c r="W465" i="15" s="1"/>
  <c r="G481" i="16"/>
  <c r="W479" i="15" s="1"/>
  <c r="G487" i="16"/>
  <c r="W485" i="15" s="1"/>
  <c r="G495" i="16"/>
  <c r="W493" i="15" s="1"/>
  <c r="G503" i="16"/>
  <c r="W501" i="15" s="1"/>
  <c r="G511" i="16"/>
  <c r="W509" i="15" s="1"/>
  <c r="G519" i="16"/>
  <c r="W517" i="15" s="1"/>
  <c r="G527" i="16"/>
  <c r="W525" i="15" s="1"/>
  <c r="G535" i="16"/>
  <c r="W533" i="15" s="1"/>
  <c r="G543" i="16"/>
  <c r="W541" i="15" s="1"/>
  <c r="G551" i="16"/>
  <c r="W549" i="15" s="1"/>
  <c r="G559" i="16"/>
  <c r="W557" i="15" s="1"/>
  <c r="G567" i="16"/>
  <c r="W565" i="15" s="1"/>
  <c r="G80" i="16"/>
  <c r="W78" i="15" s="1"/>
  <c r="G144" i="16"/>
  <c r="W142" i="15" s="1"/>
  <c r="G208" i="16"/>
  <c r="W206" i="15" s="1"/>
  <c r="G229" i="16"/>
  <c r="W227" i="15" s="1"/>
  <c r="G240" i="16"/>
  <c r="W238" i="15" s="1"/>
  <c r="G272" i="16"/>
  <c r="W270" i="15" s="1"/>
  <c r="G304" i="16"/>
  <c r="W302" i="15" s="1"/>
  <c r="G314" i="16"/>
  <c r="W312" i="15" s="1"/>
  <c r="G328" i="16"/>
  <c r="W326" i="15" s="1"/>
  <c r="G359" i="16"/>
  <c r="W357" i="15" s="1"/>
  <c r="G375" i="16"/>
  <c r="W373" i="15" s="1"/>
  <c r="G391" i="16"/>
  <c r="W389" i="15" s="1"/>
  <c r="G407" i="16"/>
  <c r="W405" i="15" s="1"/>
  <c r="G423" i="16"/>
  <c r="W421" i="15" s="1"/>
  <c r="G439" i="16"/>
  <c r="W437" i="15" s="1"/>
  <c r="G457" i="16"/>
  <c r="W455" i="15" s="1"/>
  <c r="G471" i="16"/>
  <c r="W469" i="15" s="1"/>
  <c r="G475" i="16"/>
  <c r="W473" i="15" s="1"/>
  <c r="G485" i="16"/>
  <c r="W483" i="15" s="1"/>
  <c r="G493" i="16"/>
  <c r="W491" i="15" s="1"/>
  <c r="G501" i="16"/>
  <c r="W499" i="15" s="1"/>
  <c r="G509" i="16"/>
  <c r="W507" i="15" s="1"/>
  <c r="G517" i="16"/>
  <c r="W515" i="15" s="1"/>
  <c r="G525" i="16"/>
  <c r="W523" i="15" s="1"/>
  <c r="G533" i="16"/>
  <c r="W531" i="15" s="1"/>
  <c r="G541" i="16"/>
  <c r="W539" i="15" s="1"/>
  <c r="G549" i="16"/>
  <c r="W547" i="15" s="1"/>
  <c r="G557" i="16"/>
  <c r="W555" i="15" s="1"/>
  <c r="G565" i="16"/>
  <c r="W563" i="15" s="1"/>
  <c r="G573" i="16"/>
  <c r="W571" i="15" s="1"/>
  <c r="G16" i="16"/>
  <c r="W14" i="15" s="1"/>
  <c r="G85" i="16"/>
  <c r="W83" i="15" s="1"/>
  <c r="G149" i="16"/>
  <c r="W147" i="15" s="1"/>
  <c r="G213" i="16"/>
  <c r="W211" i="15" s="1"/>
  <c r="G253" i="16"/>
  <c r="W251" i="15" s="1"/>
  <c r="G285" i="16"/>
  <c r="W283" i="15" s="1"/>
  <c r="G337" i="16"/>
  <c r="W335" i="15" s="1"/>
  <c r="G360" i="16"/>
  <c r="W358" i="15" s="1"/>
  <c r="G376" i="16"/>
  <c r="W374" i="15" s="1"/>
  <c r="G392" i="16"/>
  <c r="W390" i="15" s="1"/>
  <c r="G408" i="16"/>
  <c r="W406" i="15" s="1"/>
  <c r="G424" i="16"/>
  <c r="W422" i="15" s="1"/>
  <c r="G440" i="16"/>
  <c r="W438" i="15" s="1"/>
  <c r="G454" i="16"/>
  <c r="W452" i="15" s="1"/>
  <c r="G468" i="16"/>
  <c r="W466" i="15" s="1"/>
  <c r="G472" i="16"/>
  <c r="W470" i="15" s="1"/>
  <c r="G488" i="16"/>
  <c r="W486" i="15" s="1"/>
  <c r="G496" i="16"/>
  <c r="W494" i="15" s="1"/>
  <c r="G504" i="16"/>
  <c r="W502" i="15" s="1"/>
  <c r="G512" i="16"/>
  <c r="W510" i="15" s="1"/>
  <c r="G520" i="16"/>
  <c r="W518" i="15" s="1"/>
  <c r="G528" i="16"/>
  <c r="W526" i="15" s="1"/>
  <c r="G536" i="16"/>
  <c r="W534" i="15" s="1"/>
  <c r="G544" i="16"/>
  <c r="W542" i="15" s="1"/>
  <c r="G552" i="16"/>
  <c r="W550" i="15" s="1"/>
  <c r="G560" i="16"/>
  <c r="W558" i="15" s="1"/>
  <c r="G568" i="16"/>
  <c r="W566" i="15" s="1"/>
  <c r="G45" i="16"/>
  <c r="W43" i="15" s="1"/>
  <c r="G109" i="16"/>
  <c r="W107" i="15" s="1"/>
  <c r="G173" i="16"/>
  <c r="W171" i="15" s="1"/>
  <c r="G233" i="16"/>
  <c r="W231" i="15" s="1"/>
  <c r="G265" i="16"/>
  <c r="W263" i="15" s="1"/>
  <c r="G297" i="16"/>
  <c r="W295" i="15" s="1"/>
  <c r="G350" i="16"/>
  <c r="W348" i="15" s="1"/>
  <c r="G366" i="16"/>
  <c r="W364" i="15" s="1"/>
  <c r="G382" i="16"/>
  <c r="W380" i="15" s="1"/>
  <c r="G398" i="16"/>
  <c r="W396" i="15" s="1"/>
  <c r="G414" i="16"/>
  <c r="W412" i="15" s="1"/>
  <c r="G430" i="16"/>
  <c r="W428" i="15" s="1"/>
  <c r="G446" i="16"/>
  <c r="W444" i="15" s="1"/>
  <c r="G451" i="16"/>
  <c r="W449" i="15" s="1"/>
  <c r="G465" i="16"/>
  <c r="W463" i="15" s="1"/>
  <c r="G479" i="16"/>
  <c r="W477" i="15" s="1"/>
  <c r="G483" i="16"/>
  <c r="W481" i="15" s="1"/>
  <c r="G491" i="16"/>
  <c r="W489" i="15" s="1"/>
  <c r="G499" i="16"/>
  <c r="W497" i="15" s="1"/>
  <c r="G507" i="16"/>
  <c r="W505" i="15" s="1"/>
  <c r="G515" i="16"/>
  <c r="W513" i="15" s="1"/>
  <c r="G523" i="16"/>
  <c r="W521" i="15" s="1"/>
  <c r="G531" i="16"/>
  <c r="W529" i="15" s="1"/>
  <c r="G539" i="16"/>
  <c r="W537" i="15" s="1"/>
  <c r="G547" i="16"/>
  <c r="W545" i="15" s="1"/>
  <c r="G555" i="16"/>
  <c r="W553" i="15" s="1"/>
  <c r="G563" i="16"/>
  <c r="W561" i="15" s="1"/>
  <c r="G571" i="16"/>
  <c r="W569" i="15" s="1"/>
  <c r="G69" i="16"/>
  <c r="W67" i="15" s="1"/>
  <c r="G133" i="16"/>
  <c r="W131" i="15" s="1"/>
  <c r="G197" i="16"/>
  <c r="W195" i="15" s="1"/>
  <c r="G245" i="16"/>
  <c r="W243" i="15" s="1"/>
  <c r="G277" i="16"/>
  <c r="W275" i="15" s="1"/>
  <c r="G309" i="16"/>
  <c r="W307" i="15" s="1"/>
  <c r="G317" i="16"/>
  <c r="W315" i="15" s="1"/>
  <c r="G356" i="16"/>
  <c r="W354" i="15" s="1"/>
  <c r="G372" i="16"/>
  <c r="W370" i="15" s="1"/>
  <c r="G388" i="16"/>
  <c r="W386" i="15" s="1"/>
  <c r="G404" i="16"/>
  <c r="W402" i="15" s="1"/>
  <c r="G420" i="16"/>
  <c r="W418" i="15" s="1"/>
  <c r="G436" i="16"/>
  <c r="W434" i="15" s="1"/>
  <c r="G462" i="16"/>
  <c r="W460" i="15" s="1"/>
  <c r="G476" i="16"/>
  <c r="W474" i="15" s="1"/>
  <c r="G480" i="16"/>
  <c r="W478" i="15" s="1"/>
  <c r="G486" i="16"/>
  <c r="W484" i="15" s="1"/>
  <c r="G494" i="16"/>
  <c r="W492" i="15" s="1"/>
  <c r="G502" i="16"/>
  <c r="W500" i="15" s="1"/>
  <c r="G510" i="16"/>
  <c r="W508" i="15" s="1"/>
  <c r="G518" i="16"/>
  <c r="W516" i="15" s="1"/>
  <c r="G526" i="16"/>
  <c r="W524" i="15" s="1"/>
  <c r="G534" i="16"/>
  <c r="W532" i="15" s="1"/>
  <c r="G542" i="16"/>
  <c r="W540" i="15" s="1"/>
  <c r="G550" i="16"/>
  <c r="W548" i="15" s="1"/>
  <c r="G53" i="16"/>
  <c r="W51" i="15" s="1"/>
  <c r="G117" i="16"/>
  <c r="W115" i="15" s="1"/>
  <c r="G181" i="16"/>
  <c r="W179" i="15" s="1"/>
  <c r="G237" i="16"/>
  <c r="W235" i="15" s="1"/>
  <c r="G269" i="16"/>
  <c r="W267" i="15" s="1"/>
  <c r="G301" i="16"/>
  <c r="W299" i="15" s="1"/>
  <c r="G319" i="16"/>
  <c r="W317" i="15" s="1"/>
  <c r="G333" i="16"/>
  <c r="W331" i="15" s="1"/>
  <c r="G352" i="16"/>
  <c r="W350" i="15" s="1"/>
  <c r="G368" i="16"/>
  <c r="W366" i="15" s="1"/>
  <c r="G384" i="16"/>
  <c r="W382" i="15" s="1"/>
  <c r="G400" i="16"/>
  <c r="W398" i="15" s="1"/>
  <c r="G416" i="16"/>
  <c r="W414" i="15" s="1"/>
  <c r="G432" i="16"/>
  <c r="W430" i="15" s="1"/>
  <c r="G448" i="16"/>
  <c r="W446" i="15" s="1"/>
  <c r="G452" i="16"/>
  <c r="W450" i="15" s="1"/>
  <c r="G456" i="16"/>
  <c r="W454" i="15" s="1"/>
  <c r="G470" i="16"/>
  <c r="W468" i="15" s="1"/>
  <c r="G484" i="16"/>
  <c r="W482" i="15" s="1"/>
  <c r="G492" i="16"/>
  <c r="W490" i="15" s="1"/>
  <c r="G500" i="16"/>
  <c r="W498" i="15" s="1"/>
  <c r="G508" i="16"/>
  <c r="W506" i="15" s="1"/>
  <c r="G516" i="16"/>
  <c r="W514" i="15" s="1"/>
  <c r="G524" i="16"/>
  <c r="W522" i="15" s="1"/>
  <c r="G532" i="16"/>
  <c r="W530" i="15" s="1"/>
  <c r="G540" i="16"/>
  <c r="W538" i="15" s="1"/>
  <c r="G548" i="16"/>
  <c r="W546" i="15" s="1"/>
  <c r="G13" i="16"/>
  <c r="W11" i="15" s="1"/>
  <c r="G101" i="16"/>
  <c r="W99" i="15" s="1"/>
  <c r="G293" i="16"/>
  <c r="W291" i="15" s="1"/>
  <c r="G396" i="16"/>
  <c r="W394" i="15" s="1"/>
  <c r="G506" i="16"/>
  <c r="W504" i="15" s="1"/>
  <c r="G538" i="16"/>
  <c r="W536" i="15" s="1"/>
  <c r="G558" i="16"/>
  <c r="W556" i="15" s="1"/>
  <c r="G581" i="16"/>
  <c r="W579" i="15" s="1"/>
  <c r="G589" i="16"/>
  <c r="W587" i="15" s="1"/>
  <c r="G597" i="16"/>
  <c r="W595" i="15" s="1"/>
  <c r="G605" i="16"/>
  <c r="W603" i="15" s="1"/>
  <c r="G613" i="16"/>
  <c r="W611" i="15" s="1"/>
  <c r="G621" i="16"/>
  <c r="W619" i="15" s="1"/>
  <c r="G629" i="16"/>
  <c r="W627" i="15" s="1"/>
  <c r="G637" i="16"/>
  <c r="W635" i="15" s="1"/>
  <c r="G645" i="16"/>
  <c r="W643" i="15" s="1"/>
  <c r="G653" i="16"/>
  <c r="W651" i="15" s="1"/>
  <c r="G661" i="16"/>
  <c r="W659" i="15" s="1"/>
  <c r="G669" i="16"/>
  <c r="W667" i="15" s="1"/>
  <c r="G677" i="16"/>
  <c r="W675" i="15" s="1"/>
  <c r="G685" i="16"/>
  <c r="W683" i="15" s="1"/>
  <c r="G693" i="16"/>
  <c r="W691" i="15" s="1"/>
  <c r="G701" i="16"/>
  <c r="W699" i="15" s="1"/>
  <c r="G709" i="16"/>
  <c r="W707" i="15" s="1"/>
  <c r="G717" i="16"/>
  <c r="W715" i="15" s="1"/>
  <c r="G725" i="16"/>
  <c r="W723" i="15" s="1"/>
  <c r="G733" i="16"/>
  <c r="W731" i="15" s="1"/>
  <c r="G741" i="16"/>
  <c r="W739" i="15" s="1"/>
  <c r="G37" i="16"/>
  <c r="W35" i="15" s="1"/>
  <c r="G261" i="16"/>
  <c r="W259" i="15" s="1"/>
  <c r="G335" i="16"/>
  <c r="W333" i="15" s="1"/>
  <c r="G380" i="16"/>
  <c r="W378" i="15" s="1"/>
  <c r="G444" i="16"/>
  <c r="W442" i="15" s="1"/>
  <c r="G460" i="16"/>
  <c r="W458" i="15" s="1"/>
  <c r="G498" i="16"/>
  <c r="W496" i="15" s="1"/>
  <c r="G530" i="16"/>
  <c r="W528" i="15" s="1"/>
  <c r="G564" i="16"/>
  <c r="W562" i="15" s="1"/>
  <c r="G579" i="16"/>
  <c r="W577" i="15" s="1"/>
  <c r="G587" i="16"/>
  <c r="W585" i="15" s="1"/>
  <c r="G595" i="16"/>
  <c r="W593" i="15" s="1"/>
  <c r="G603" i="16"/>
  <c r="W601" i="15" s="1"/>
  <c r="G611" i="16"/>
  <c r="W609" i="15" s="1"/>
  <c r="G619" i="16"/>
  <c r="W617" i="15" s="1"/>
  <c r="G627" i="16"/>
  <c r="W625" i="15" s="1"/>
  <c r="G635" i="16"/>
  <c r="W633" i="15" s="1"/>
  <c r="G643" i="16"/>
  <c r="W641" i="15" s="1"/>
  <c r="G651" i="16"/>
  <c r="W649" i="15" s="1"/>
  <c r="G659" i="16"/>
  <c r="W657" i="15" s="1"/>
  <c r="G667" i="16"/>
  <c r="W665" i="15" s="1"/>
  <c r="G675" i="16"/>
  <c r="W673" i="15" s="1"/>
  <c r="G683" i="16"/>
  <c r="W681" i="15" s="1"/>
  <c r="G691" i="16"/>
  <c r="W689" i="15" s="1"/>
  <c r="G699" i="16"/>
  <c r="W697" i="15" s="1"/>
  <c r="G707" i="16"/>
  <c r="W705" i="15" s="1"/>
  <c r="G715" i="16"/>
  <c r="W713" i="15" s="1"/>
  <c r="G723" i="16"/>
  <c r="W721" i="15" s="1"/>
  <c r="G731" i="16"/>
  <c r="W729" i="15" s="1"/>
  <c r="G739" i="16"/>
  <c r="W737" i="15" s="1"/>
  <c r="G48" i="16"/>
  <c r="W46" i="15" s="1"/>
  <c r="G383" i="16"/>
  <c r="W381" i="15" s="1"/>
  <c r="G447" i="16"/>
  <c r="W445" i="15" s="1"/>
  <c r="G489" i="16"/>
  <c r="W487" i="15" s="1"/>
  <c r="G521" i="16"/>
  <c r="W519" i="15" s="1"/>
  <c r="G553" i="16"/>
  <c r="W551" i="15" s="1"/>
  <c r="G570" i="16"/>
  <c r="W568" i="15" s="1"/>
  <c r="G574" i="16"/>
  <c r="W572" i="15" s="1"/>
  <c r="G582" i="16"/>
  <c r="W580" i="15" s="1"/>
  <c r="G590" i="16"/>
  <c r="W588" i="15" s="1"/>
  <c r="G598" i="16"/>
  <c r="W596" i="15" s="1"/>
  <c r="G606" i="16"/>
  <c r="W604" i="15" s="1"/>
  <c r="G614" i="16"/>
  <c r="W612" i="15" s="1"/>
  <c r="G622" i="16"/>
  <c r="W620" i="15" s="1"/>
  <c r="G630" i="16"/>
  <c r="W628" i="15" s="1"/>
  <c r="G638" i="16"/>
  <c r="W636" i="15" s="1"/>
  <c r="G646" i="16"/>
  <c r="W644" i="15" s="1"/>
  <c r="G654" i="16"/>
  <c r="W652" i="15" s="1"/>
  <c r="G662" i="16"/>
  <c r="W660" i="15" s="1"/>
  <c r="G670" i="16"/>
  <c r="W668" i="15" s="1"/>
  <c r="G678" i="16"/>
  <c r="W676" i="15" s="1"/>
  <c r="G686" i="16"/>
  <c r="W684" i="15" s="1"/>
  <c r="G694" i="16"/>
  <c r="W692" i="15" s="1"/>
  <c r="G702" i="16"/>
  <c r="W700" i="15" s="1"/>
  <c r="G710" i="16"/>
  <c r="W708" i="15" s="1"/>
  <c r="G718" i="16"/>
  <c r="W716" i="15" s="1"/>
  <c r="G726" i="16"/>
  <c r="W724" i="15" s="1"/>
  <c r="G734" i="16"/>
  <c r="W732" i="15" s="1"/>
  <c r="G742" i="16"/>
  <c r="W740" i="15" s="1"/>
  <c r="G364" i="16"/>
  <c r="W362" i="15" s="1"/>
  <c r="G428" i="16"/>
  <c r="W426" i="15" s="1"/>
  <c r="G464" i="16"/>
  <c r="W462" i="15" s="1"/>
  <c r="G478" i="16"/>
  <c r="W476" i="15" s="1"/>
  <c r="G490" i="16"/>
  <c r="W488" i="15" s="1"/>
  <c r="G522" i="16"/>
  <c r="W520" i="15" s="1"/>
  <c r="G554" i="16"/>
  <c r="W552" i="15" s="1"/>
  <c r="G566" i="16"/>
  <c r="W564" i="15" s="1"/>
  <c r="G577" i="16"/>
  <c r="W575" i="15" s="1"/>
  <c r="G585" i="16"/>
  <c r="W583" i="15" s="1"/>
  <c r="G593" i="16"/>
  <c r="W591" i="15" s="1"/>
  <c r="G601" i="16"/>
  <c r="W599" i="15" s="1"/>
  <c r="G609" i="16"/>
  <c r="W607" i="15" s="1"/>
  <c r="G617" i="16"/>
  <c r="W615" i="15" s="1"/>
  <c r="G625" i="16"/>
  <c r="W623" i="15" s="1"/>
  <c r="G633" i="16"/>
  <c r="W631" i="15" s="1"/>
  <c r="G641" i="16"/>
  <c r="W639" i="15" s="1"/>
  <c r="G649" i="16"/>
  <c r="W647" i="15" s="1"/>
  <c r="G657" i="16"/>
  <c r="W655" i="15" s="1"/>
  <c r="G665" i="16"/>
  <c r="W663" i="15" s="1"/>
  <c r="G673" i="16"/>
  <c r="W671" i="15" s="1"/>
  <c r="G681" i="16"/>
  <c r="W679" i="15" s="1"/>
  <c r="G689" i="16"/>
  <c r="W687" i="15" s="1"/>
  <c r="G697" i="16"/>
  <c r="W695" i="15" s="1"/>
  <c r="G705" i="16"/>
  <c r="W703" i="15" s="1"/>
  <c r="G713" i="16"/>
  <c r="W711" i="15" s="1"/>
  <c r="G721" i="16"/>
  <c r="W719" i="15" s="1"/>
  <c r="G729" i="16"/>
  <c r="W727" i="15" s="1"/>
  <c r="G737" i="16"/>
  <c r="W735" i="15" s="1"/>
  <c r="G367" i="16"/>
  <c r="W365" i="15" s="1"/>
  <c r="G431" i="16"/>
  <c r="W429" i="15" s="1"/>
  <c r="G513" i="16"/>
  <c r="W511" i="15" s="1"/>
  <c r="G545" i="16"/>
  <c r="W543" i="15" s="1"/>
  <c r="G561" i="16"/>
  <c r="W559" i="15" s="1"/>
  <c r="G580" i="16"/>
  <c r="W578" i="15" s="1"/>
  <c r="G588" i="16"/>
  <c r="W586" i="15" s="1"/>
  <c r="G596" i="16"/>
  <c r="W594" i="15" s="1"/>
  <c r="G604" i="16"/>
  <c r="W602" i="15" s="1"/>
  <c r="G612" i="16"/>
  <c r="W610" i="15" s="1"/>
  <c r="G620" i="16"/>
  <c r="W618" i="15" s="1"/>
  <c r="G628" i="16"/>
  <c r="W626" i="15" s="1"/>
  <c r="G636" i="16"/>
  <c r="W634" i="15" s="1"/>
  <c r="G644" i="16"/>
  <c r="W642" i="15" s="1"/>
  <c r="G652" i="16"/>
  <c r="W650" i="15" s="1"/>
  <c r="G660" i="16"/>
  <c r="W658" i="15" s="1"/>
  <c r="G668" i="16"/>
  <c r="W666" i="15" s="1"/>
  <c r="G676" i="16"/>
  <c r="W674" i="15" s="1"/>
  <c r="G684" i="16"/>
  <c r="W682" i="15" s="1"/>
  <c r="G692" i="16"/>
  <c r="W690" i="15" s="1"/>
  <c r="G700" i="16"/>
  <c r="W698" i="15" s="1"/>
  <c r="G708" i="16"/>
  <c r="W706" i="15" s="1"/>
  <c r="G716" i="16"/>
  <c r="W714" i="15" s="1"/>
  <c r="G724" i="16"/>
  <c r="W722" i="15" s="1"/>
  <c r="G732" i="16"/>
  <c r="W730" i="15" s="1"/>
  <c r="G740" i="16"/>
  <c r="W738" i="15" s="1"/>
  <c r="G176" i="16"/>
  <c r="W174" i="15" s="1"/>
  <c r="G288" i="16"/>
  <c r="W286" i="15" s="1"/>
  <c r="G351" i="16"/>
  <c r="W349" i="15" s="1"/>
  <c r="G415" i="16"/>
  <c r="W413" i="15" s="1"/>
  <c r="G455" i="16"/>
  <c r="W453" i="15" s="1"/>
  <c r="G505" i="16"/>
  <c r="W503" i="15" s="1"/>
  <c r="G537" i="16"/>
  <c r="W535" i="15" s="1"/>
  <c r="G562" i="16"/>
  <c r="W560" i="15" s="1"/>
  <c r="G578" i="16"/>
  <c r="W576" i="15" s="1"/>
  <c r="G586" i="16"/>
  <c r="W584" i="15" s="1"/>
  <c r="G594" i="16"/>
  <c r="W592" i="15" s="1"/>
  <c r="G602" i="16"/>
  <c r="W600" i="15" s="1"/>
  <c r="G610" i="16"/>
  <c r="W608" i="15" s="1"/>
  <c r="G618" i="16"/>
  <c r="W616" i="15" s="1"/>
  <c r="G626" i="16"/>
  <c r="W624" i="15" s="1"/>
  <c r="G634" i="16"/>
  <c r="W632" i="15" s="1"/>
  <c r="G642" i="16"/>
  <c r="W640" i="15" s="1"/>
  <c r="G650" i="16"/>
  <c r="W648" i="15" s="1"/>
  <c r="G658" i="16"/>
  <c r="W656" i="15" s="1"/>
  <c r="G666" i="16"/>
  <c r="W664" i="15" s="1"/>
  <c r="G674" i="16"/>
  <c r="W672" i="15" s="1"/>
  <c r="G682" i="16"/>
  <c r="W680" i="15" s="1"/>
  <c r="G690" i="16"/>
  <c r="W688" i="15" s="1"/>
  <c r="G698" i="16"/>
  <c r="W696" i="15" s="1"/>
  <c r="G706" i="16"/>
  <c r="W704" i="15" s="1"/>
  <c r="G714" i="16"/>
  <c r="W712" i="15" s="1"/>
  <c r="G722" i="16"/>
  <c r="W720" i="15" s="1"/>
  <c r="G730" i="16"/>
  <c r="W728" i="15" s="1"/>
  <c r="G399" i="16"/>
  <c r="W397" i="15" s="1"/>
  <c r="G473" i="16"/>
  <c r="W471" i="15" s="1"/>
  <c r="G321" i="16"/>
  <c r="W319" i="15" s="1"/>
  <c r="G412" i="16"/>
  <c r="W410" i="15" s="1"/>
  <c r="G112" i="16"/>
  <c r="W110" i="15" s="1"/>
  <c r="G332" i="16"/>
  <c r="W330" i="15" s="1"/>
  <c r="G529" i="16"/>
  <c r="W527" i="15" s="1"/>
  <c r="G600" i="16"/>
  <c r="W598" i="15" s="1"/>
  <c r="G632" i="16"/>
  <c r="W630" i="15" s="1"/>
  <c r="G664" i="16"/>
  <c r="W662" i="15" s="1"/>
  <c r="G696" i="16"/>
  <c r="W694" i="15" s="1"/>
  <c r="G728" i="16"/>
  <c r="W726" i="15" s="1"/>
  <c r="G738" i="16"/>
  <c r="W736" i="15" s="1"/>
  <c r="G743" i="16"/>
  <c r="W741" i="15" s="1"/>
  <c r="G751" i="16"/>
  <c r="W749" i="15" s="1"/>
  <c r="G759" i="16"/>
  <c r="W757" i="15" s="1"/>
  <c r="G767" i="16"/>
  <c r="W765" i="15" s="1"/>
  <c r="G775" i="16"/>
  <c r="W773" i="15" s="1"/>
  <c r="G783" i="16"/>
  <c r="W781" i="15" s="1"/>
  <c r="G791" i="16"/>
  <c r="W789" i="15" s="1"/>
  <c r="G799" i="16"/>
  <c r="W797" i="15" s="1"/>
  <c r="G807" i="16"/>
  <c r="W805" i="15" s="1"/>
  <c r="G815" i="16"/>
  <c r="W813" i="15" s="1"/>
  <c r="G823" i="16"/>
  <c r="W821" i="15" s="1"/>
  <c r="G831" i="16"/>
  <c r="W829" i="15" s="1"/>
  <c r="G839" i="16"/>
  <c r="W837" i="15" s="1"/>
  <c r="G847" i="16"/>
  <c r="W845" i="15" s="1"/>
  <c r="G855" i="16"/>
  <c r="W853" i="15" s="1"/>
  <c r="G863" i="16"/>
  <c r="W861" i="15" s="1"/>
  <c r="G871" i="16"/>
  <c r="W869" i="15" s="1"/>
  <c r="G879" i="16"/>
  <c r="W877" i="15" s="1"/>
  <c r="G887" i="16"/>
  <c r="W885" i="15" s="1"/>
  <c r="G895" i="16"/>
  <c r="W893" i="15" s="1"/>
  <c r="G903" i="16"/>
  <c r="W901" i="15" s="1"/>
  <c r="G911" i="16"/>
  <c r="W909" i="15" s="1"/>
  <c r="G919" i="16"/>
  <c r="W917" i="15" s="1"/>
  <c r="G165" i="16"/>
  <c r="W163" i="15" s="1"/>
  <c r="G348" i="16"/>
  <c r="W346" i="15" s="1"/>
  <c r="G591" i="16"/>
  <c r="W589" i="15" s="1"/>
  <c r="G623" i="16"/>
  <c r="W621" i="15" s="1"/>
  <c r="G655" i="16"/>
  <c r="W653" i="15" s="1"/>
  <c r="G687" i="16"/>
  <c r="W685" i="15" s="1"/>
  <c r="G719" i="16"/>
  <c r="W717" i="15" s="1"/>
  <c r="G746" i="16"/>
  <c r="W744" i="15" s="1"/>
  <c r="G754" i="16"/>
  <c r="W752" i="15" s="1"/>
  <c r="G762" i="16"/>
  <c r="W760" i="15" s="1"/>
  <c r="G770" i="16"/>
  <c r="W768" i="15" s="1"/>
  <c r="G778" i="16"/>
  <c r="W776" i="15" s="1"/>
  <c r="G786" i="16"/>
  <c r="W784" i="15" s="1"/>
  <c r="G794" i="16"/>
  <c r="W792" i="15" s="1"/>
  <c r="G802" i="16"/>
  <c r="W800" i="15" s="1"/>
  <c r="G810" i="16"/>
  <c r="W808" i="15" s="1"/>
  <c r="G818" i="16"/>
  <c r="W816" i="15" s="1"/>
  <c r="G826" i="16"/>
  <c r="W824" i="15" s="1"/>
  <c r="G834" i="16"/>
  <c r="W832" i="15" s="1"/>
  <c r="G842" i="16"/>
  <c r="W840" i="15" s="1"/>
  <c r="G850" i="16"/>
  <c r="W848" i="15" s="1"/>
  <c r="G858" i="16"/>
  <c r="W856" i="15" s="1"/>
  <c r="G866" i="16"/>
  <c r="W864" i="15" s="1"/>
  <c r="G874" i="16"/>
  <c r="W872" i="15" s="1"/>
  <c r="G882" i="16"/>
  <c r="W880" i="15" s="1"/>
  <c r="G890" i="16"/>
  <c r="W888" i="15" s="1"/>
  <c r="G898" i="16"/>
  <c r="W896" i="15" s="1"/>
  <c r="G906" i="16"/>
  <c r="W904" i="15" s="1"/>
  <c r="G914" i="16"/>
  <c r="W912" i="15" s="1"/>
  <c r="G922" i="16"/>
  <c r="W920" i="15" s="1"/>
  <c r="G497" i="16"/>
  <c r="W495" i="15" s="1"/>
  <c r="G569" i="16"/>
  <c r="W567" i="15" s="1"/>
  <c r="G592" i="16"/>
  <c r="W590" i="15" s="1"/>
  <c r="G624" i="16"/>
  <c r="W622" i="15" s="1"/>
  <c r="G656" i="16"/>
  <c r="W654" i="15" s="1"/>
  <c r="G688" i="16"/>
  <c r="W686" i="15" s="1"/>
  <c r="G720" i="16"/>
  <c r="W718" i="15" s="1"/>
  <c r="G749" i="16"/>
  <c r="W747" i="15" s="1"/>
  <c r="G757" i="16"/>
  <c r="W755" i="15" s="1"/>
  <c r="G765" i="16"/>
  <c r="W763" i="15" s="1"/>
  <c r="G773" i="16"/>
  <c r="W771" i="15" s="1"/>
  <c r="G781" i="16"/>
  <c r="W779" i="15" s="1"/>
  <c r="G789" i="16"/>
  <c r="W787" i="15" s="1"/>
  <c r="G797" i="16"/>
  <c r="W795" i="15" s="1"/>
  <c r="G805" i="16"/>
  <c r="W803" i="15" s="1"/>
  <c r="G813" i="16"/>
  <c r="W811" i="15" s="1"/>
  <c r="G821" i="16"/>
  <c r="W819" i="15" s="1"/>
  <c r="G829" i="16"/>
  <c r="W827" i="15" s="1"/>
  <c r="G837" i="16"/>
  <c r="W835" i="15" s="1"/>
  <c r="G845" i="16"/>
  <c r="W843" i="15" s="1"/>
  <c r="G853" i="16"/>
  <c r="W851" i="15" s="1"/>
  <c r="G861" i="16"/>
  <c r="W859" i="15" s="1"/>
  <c r="G869" i="16"/>
  <c r="W867" i="15" s="1"/>
  <c r="G877" i="16"/>
  <c r="W875" i="15" s="1"/>
  <c r="G885" i="16"/>
  <c r="W883" i="15" s="1"/>
  <c r="G893" i="16"/>
  <c r="W891" i="15" s="1"/>
  <c r="G901" i="16"/>
  <c r="W899" i="15" s="1"/>
  <c r="G909" i="16"/>
  <c r="W907" i="15" s="1"/>
  <c r="G917" i="16"/>
  <c r="W915" i="15" s="1"/>
  <c r="G925" i="16"/>
  <c r="W923" i="15" s="1"/>
  <c r="G546" i="16"/>
  <c r="W544" i="15" s="1"/>
  <c r="G572" i="16"/>
  <c r="W570" i="15" s="1"/>
  <c r="G583" i="16"/>
  <c r="W581" i="15" s="1"/>
  <c r="G615" i="16"/>
  <c r="W613" i="15" s="1"/>
  <c r="G647" i="16"/>
  <c r="W645" i="15" s="1"/>
  <c r="G679" i="16"/>
  <c r="W677" i="15" s="1"/>
  <c r="G711" i="16"/>
  <c r="W709" i="15" s="1"/>
  <c r="G744" i="16"/>
  <c r="W742" i="15" s="1"/>
  <c r="G752" i="16"/>
  <c r="W750" i="15" s="1"/>
  <c r="G760" i="16"/>
  <c r="W758" i="15" s="1"/>
  <c r="G768" i="16"/>
  <c r="W766" i="15" s="1"/>
  <c r="G776" i="16"/>
  <c r="W774" i="15" s="1"/>
  <c r="G784" i="16"/>
  <c r="W782" i="15" s="1"/>
  <c r="G792" i="16"/>
  <c r="W790" i="15" s="1"/>
  <c r="G800" i="16"/>
  <c r="W798" i="15" s="1"/>
  <c r="G808" i="16"/>
  <c r="W806" i="15" s="1"/>
  <c r="G816" i="16"/>
  <c r="W814" i="15" s="1"/>
  <c r="G824" i="16"/>
  <c r="W822" i="15" s="1"/>
  <c r="G832" i="16"/>
  <c r="W830" i="15" s="1"/>
  <c r="G840" i="16"/>
  <c r="W838" i="15" s="1"/>
  <c r="G848" i="16"/>
  <c r="W846" i="15" s="1"/>
  <c r="G856" i="16"/>
  <c r="W854" i="15" s="1"/>
  <c r="G864" i="16"/>
  <c r="W862" i="15" s="1"/>
  <c r="G872" i="16"/>
  <c r="W870" i="15" s="1"/>
  <c r="G880" i="16"/>
  <c r="W878" i="15" s="1"/>
  <c r="G888" i="16"/>
  <c r="W886" i="15" s="1"/>
  <c r="G896" i="16"/>
  <c r="W894" i="15" s="1"/>
  <c r="G904" i="16"/>
  <c r="W902" i="15" s="1"/>
  <c r="G912" i="16"/>
  <c r="W910" i="15" s="1"/>
  <c r="G920" i="16"/>
  <c r="W918" i="15" s="1"/>
  <c r="G928" i="16"/>
  <c r="W926" i="15" s="1"/>
  <c r="G256" i="16"/>
  <c r="W254" i="15" s="1"/>
  <c r="G459" i="16"/>
  <c r="W457" i="15" s="1"/>
  <c r="G584" i="16"/>
  <c r="W582" i="15" s="1"/>
  <c r="G616" i="16"/>
  <c r="W614" i="15" s="1"/>
  <c r="G648" i="16"/>
  <c r="W646" i="15" s="1"/>
  <c r="G680" i="16"/>
  <c r="W678" i="15" s="1"/>
  <c r="G712" i="16"/>
  <c r="W710" i="15" s="1"/>
  <c r="G747" i="16"/>
  <c r="W745" i="15" s="1"/>
  <c r="G755" i="16"/>
  <c r="W753" i="15" s="1"/>
  <c r="G763" i="16"/>
  <c r="W761" i="15" s="1"/>
  <c r="G771" i="16"/>
  <c r="W769" i="15" s="1"/>
  <c r="G779" i="16"/>
  <c r="W777" i="15" s="1"/>
  <c r="G787" i="16"/>
  <c r="W785" i="15" s="1"/>
  <c r="G795" i="16"/>
  <c r="W793" i="15" s="1"/>
  <c r="G803" i="16"/>
  <c r="W801" i="15" s="1"/>
  <c r="G811" i="16"/>
  <c r="W809" i="15" s="1"/>
  <c r="G819" i="16"/>
  <c r="W817" i="15" s="1"/>
  <c r="G827" i="16"/>
  <c r="W825" i="15" s="1"/>
  <c r="G835" i="16"/>
  <c r="W833" i="15" s="1"/>
  <c r="G843" i="16"/>
  <c r="W841" i="15" s="1"/>
  <c r="G851" i="16"/>
  <c r="W849" i="15" s="1"/>
  <c r="G859" i="16"/>
  <c r="W857" i="15" s="1"/>
  <c r="G867" i="16"/>
  <c r="W865" i="15" s="1"/>
  <c r="G875" i="16"/>
  <c r="W873" i="15" s="1"/>
  <c r="G883" i="16"/>
  <c r="W881" i="15" s="1"/>
  <c r="G891" i="16"/>
  <c r="W889" i="15" s="1"/>
  <c r="G899" i="16"/>
  <c r="W897" i="15" s="1"/>
  <c r="G514" i="16"/>
  <c r="W512" i="15" s="1"/>
  <c r="G556" i="16"/>
  <c r="W554" i="15" s="1"/>
  <c r="G575" i="16"/>
  <c r="W573" i="15" s="1"/>
  <c r="G607" i="16"/>
  <c r="W605" i="15" s="1"/>
  <c r="G639" i="16"/>
  <c r="W637" i="15" s="1"/>
  <c r="G671" i="16"/>
  <c r="W669" i="15" s="1"/>
  <c r="G703" i="16"/>
  <c r="W701" i="15" s="1"/>
  <c r="G735" i="16"/>
  <c r="W733" i="15" s="1"/>
  <c r="G750" i="16"/>
  <c r="W748" i="15" s="1"/>
  <c r="G758" i="16"/>
  <c r="W756" i="15" s="1"/>
  <c r="G766" i="16"/>
  <c r="W764" i="15" s="1"/>
  <c r="G774" i="16"/>
  <c r="W772" i="15" s="1"/>
  <c r="G782" i="16"/>
  <c r="W780" i="15" s="1"/>
  <c r="G790" i="16"/>
  <c r="W788" i="15" s="1"/>
  <c r="G798" i="16"/>
  <c r="W796" i="15" s="1"/>
  <c r="G806" i="16"/>
  <c r="W804" i="15" s="1"/>
  <c r="G814" i="16"/>
  <c r="W812" i="15" s="1"/>
  <c r="G822" i="16"/>
  <c r="W820" i="15" s="1"/>
  <c r="G830" i="16"/>
  <c r="W828" i="15" s="1"/>
  <c r="G838" i="16"/>
  <c r="W836" i="15" s="1"/>
  <c r="G846" i="16"/>
  <c r="W844" i="15" s="1"/>
  <c r="G854" i="16"/>
  <c r="W852" i="15" s="1"/>
  <c r="G862" i="16"/>
  <c r="W860" i="15" s="1"/>
  <c r="G870" i="16"/>
  <c r="W868" i="15" s="1"/>
  <c r="G878" i="16"/>
  <c r="W876" i="15" s="1"/>
  <c r="G886" i="16"/>
  <c r="W884" i="15" s="1"/>
  <c r="G894" i="16"/>
  <c r="W892" i="15" s="1"/>
  <c r="G902" i="16"/>
  <c r="W900" i="15" s="1"/>
  <c r="G910" i="16"/>
  <c r="W908" i="15" s="1"/>
  <c r="G631" i="16"/>
  <c r="W629" i="15" s="1"/>
  <c r="G756" i="16"/>
  <c r="W754" i="15" s="1"/>
  <c r="G788" i="16"/>
  <c r="W786" i="15" s="1"/>
  <c r="G820" i="16"/>
  <c r="W818" i="15" s="1"/>
  <c r="G852" i="16"/>
  <c r="W850" i="15" s="1"/>
  <c r="G884" i="16"/>
  <c r="W882" i="15" s="1"/>
  <c r="G916" i="16"/>
  <c r="W914" i="15" s="1"/>
  <c r="G930" i="16"/>
  <c r="W928" i="15" s="1"/>
  <c r="G936" i="16"/>
  <c r="W934" i="15" s="1"/>
  <c r="G944" i="16"/>
  <c r="W942" i="15" s="1"/>
  <c r="G952" i="16"/>
  <c r="W950" i="15" s="1"/>
  <c r="G960" i="16"/>
  <c r="W958" i="15" s="1"/>
  <c r="G968" i="16"/>
  <c r="W966" i="15" s="1"/>
  <c r="G976" i="16"/>
  <c r="W974" i="15" s="1"/>
  <c r="G984" i="16"/>
  <c r="W982" i="15" s="1"/>
  <c r="G992" i="16"/>
  <c r="W990" i="15" s="1"/>
  <c r="G1000" i="16"/>
  <c r="W998" i="15" s="1"/>
  <c r="G1008" i="16"/>
  <c r="W1006" i="15" s="1"/>
  <c r="G1016" i="16"/>
  <c r="W1014" i="15" s="1"/>
  <c r="G1024" i="16"/>
  <c r="W1022" i="15" s="1"/>
  <c r="G1032" i="16"/>
  <c r="W1030" i="15" s="1"/>
  <c r="G1040" i="16"/>
  <c r="W1038" i="15" s="1"/>
  <c r="G1048" i="16"/>
  <c r="W1046" i="15" s="1"/>
  <c r="G1056" i="16"/>
  <c r="W1054" i="15" s="1"/>
  <c r="G1064" i="16"/>
  <c r="W1062" i="15" s="1"/>
  <c r="G1072" i="16"/>
  <c r="W1070" i="15" s="1"/>
  <c r="G1080" i="16"/>
  <c r="W1078" i="15" s="1"/>
  <c r="G1088" i="16"/>
  <c r="W1086" i="15" s="1"/>
  <c r="G599" i="16"/>
  <c r="W597" i="15" s="1"/>
  <c r="G727" i="16"/>
  <c r="W725" i="15" s="1"/>
  <c r="G748" i="16"/>
  <c r="W746" i="15" s="1"/>
  <c r="G780" i="16"/>
  <c r="W778" i="15" s="1"/>
  <c r="G812" i="16"/>
  <c r="W810" i="15" s="1"/>
  <c r="G844" i="16"/>
  <c r="W842" i="15" s="1"/>
  <c r="G876" i="16"/>
  <c r="W874" i="15" s="1"/>
  <c r="G918" i="16"/>
  <c r="W916" i="15" s="1"/>
  <c r="G934" i="16"/>
  <c r="W932" i="15" s="1"/>
  <c r="G942" i="16"/>
  <c r="W940" i="15" s="1"/>
  <c r="G950" i="16"/>
  <c r="W948" i="15" s="1"/>
  <c r="G958" i="16"/>
  <c r="W956" i="15" s="1"/>
  <c r="G966" i="16"/>
  <c r="W964" i="15" s="1"/>
  <c r="G974" i="16"/>
  <c r="W972" i="15" s="1"/>
  <c r="G982" i="16"/>
  <c r="W980" i="15" s="1"/>
  <c r="G990" i="16"/>
  <c r="W988" i="15" s="1"/>
  <c r="G998" i="16"/>
  <c r="W996" i="15" s="1"/>
  <c r="G1006" i="16"/>
  <c r="W1004" i="15" s="1"/>
  <c r="G1014" i="16"/>
  <c r="W1012" i="15" s="1"/>
  <c r="G1022" i="16"/>
  <c r="W1020" i="15" s="1"/>
  <c r="G1030" i="16"/>
  <c r="W1028" i="15" s="1"/>
  <c r="G1038" i="16"/>
  <c r="W1036" i="15" s="1"/>
  <c r="G1046" i="16"/>
  <c r="W1044" i="15" s="1"/>
  <c r="G1054" i="16"/>
  <c r="W1052" i="15" s="1"/>
  <c r="G1062" i="16"/>
  <c r="W1060" i="15" s="1"/>
  <c r="G1070" i="16"/>
  <c r="W1068" i="15" s="1"/>
  <c r="G1078" i="16"/>
  <c r="W1076" i="15" s="1"/>
  <c r="G1086" i="16"/>
  <c r="W1084" i="15" s="1"/>
  <c r="G608" i="16"/>
  <c r="W606" i="15" s="1"/>
  <c r="G736" i="16"/>
  <c r="W734" i="15" s="1"/>
  <c r="G761" i="16"/>
  <c r="W759" i="15" s="1"/>
  <c r="G793" i="16"/>
  <c r="W791" i="15" s="1"/>
  <c r="G825" i="16"/>
  <c r="W823" i="15" s="1"/>
  <c r="G857" i="16"/>
  <c r="W855" i="15" s="1"/>
  <c r="G889" i="16"/>
  <c r="W887" i="15" s="1"/>
  <c r="G907" i="16"/>
  <c r="W905" i="15" s="1"/>
  <c r="G913" i="16"/>
  <c r="W911" i="15" s="1"/>
  <c r="G937" i="16"/>
  <c r="W935" i="15" s="1"/>
  <c r="G945" i="16"/>
  <c r="W943" i="15" s="1"/>
  <c r="G953" i="16"/>
  <c r="W951" i="15" s="1"/>
  <c r="G961" i="16"/>
  <c r="W959" i="15" s="1"/>
  <c r="G969" i="16"/>
  <c r="W967" i="15" s="1"/>
  <c r="G977" i="16"/>
  <c r="W975" i="15" s="1"/>
  <c r="G985" i="16"/>
  <c r="W983" i="15" s="1"/>
  <c r="G993" i="16"/>
  <c r="W991" i="15" s="1"/>
  <c r="G1001" i="16"/>
  <c r="W999" i="15" s="1"/>
  <c r="G1009" i="16"/>
  <c r="W1007" i="15" s="1"/>
  <c r="G1017" i="16"/>
  <c r="W1015" i="15" s="1"/>
  <c r="G1025" i="16"/>
  <c r="W1023" i="15" s="1"/>
  <c r="G1033" i="16"/>
  <c r="W1031" i="15" s="1"/>
  <c r="G1041" i="16"/>
  <c r="W1039" i="15" s="1"/>
  <c r="G1049" i="16"/>
  <c r="W1047" i="15" s="1"/>
  <c r="G1057" i="16"/>
  <c r="W1055" i="15" s="1"/>
  <c r="G1065" i="16"/>
  <c r="W1063" i="15" s="1"/>
  <c r="G1073" i="16"/>
  <c r="W1071" i="15" s="1"/>
  <c r="G1081" i="16"/>
  <c r="W1079" i="15" s="1"/>
  <c r="G1089" i="16"/>
  <c r="W1087" i="15" s="1"/>
  <c r="G695" i="16"/>
  <c r="W693" i="15" s="1"/>
  <c r="G772" i="16"/>
  <c r="W770" i="15" s="1"/>
  <c r="G804" i="16"/>
  <c r="W802" i="15" s="1"/>
  <c r="G836" i="16"/>
  <c r="W834" i="15" s="1"/>
  <c r="G868" i="16"/>
  <c r="W866" i="15" s="1"/>
  <c r="G900" i="16"/>
  <c r="W898" i="15" s="1"/>
  <c r="G924" i="16"/>
  <c r="W922" i="15" s="1"/>
  <c r="G932" i="16"/>
  <c r="W930" i="15" s="1"/>
  <c r="G940" i="16"/>
  <c r="W938" i="15" s="1"/>
  <c r="G948" i="16"/>
  <c r="W946" i="15" s="1"/>
  <c r="G956" i="16"/>
  <c r="W954" i="15" s="1"/>
  <c r="G964" i="16"/>
  <c r="W962" i="15" s="1"/>
  <c r="G972" i="16"/>
  <c r="W970" i="15" s="1"/>
  <c r="G980" i="16"/>
  <c r="W978" i="15" s="1"/>
  <c r="G988" i="16"/>
  <c r="W986" i="15" s="1"/>
  <c r="G996" i="16"/>
  <c r="W994" i="15" s="1"/>
  <c r="G1004" i="16"/>
  <c r="W1002" i="15" s="1"/>
  <c r="G1012" i="16"/>
  <c r="W1010" i="15" s="1"/>
  <c r="G1020" i="16"/>
  <c r="W1018" i="15" s="1"/>
  <c r="G1028" i="16"/>
  <c r="W1026" i="15" s="1"/>
  <c r="G1036" i="16"/>
  <c r="W1034" i="15" s="1"/>
  <c r="G1044" i="16"/>
  <c r="W1042" i="15" s="1"/>
  <c r="G1052" i="16"/>
  <c r="W1050" i="15" s="1"/>
  <c r="G1060" i="16"/>
  <c r="W1058" i="15" s="1"/>
  <c r="G1068" i="16"/>
  <c r="W1066" i="15" s="1"/>
  <c r="G1076" i="16"/>
  <c r="W1074" i="15" s="1"/>
  <c r="G1084" i="16"/>
  <c r="W1082" i="15" s="1"/>
  <c r="G576" i="16"/>
  <c r="W574" i="15" s="1"/>
  <c r="G785" i="16"/>
  <c r="W783" i="15" s="1"/>
  <c r="G849" i="16"/>
  <c r="W847" i="15" s="1"/>
  <c r="G908" i="16"/>
  <c r="W906" i="15" s="1"/>
  <c r="G929" i="16"/>
  <c r="W927" i="15" s="1"/>
  <c r="G935" i="16"/>
  <c r="W933" i="15" s="1"/>
  <c r="G951" i="16"/>
  <c r="W949" i="15" s="1"/>
  <c r="G967" i="16"/>
  <c r="W965" i="15" s="1"/>
  <c r="G983" i="16"/>
  <c r="W981" i="15" s="1"/>
  <c r="G999" i="16"/>
  <c r="W997" i="15" s="1"/>
  <c r="G1015" i="16"/>
  <c r="W1013" i="15" s="1"/>
  <c r="G1031" i="16"/>
  <c r="W1029" i="15" s="1"/>
  <c r="G1047" i="16"/>
  <c r="W1045" i="15" s="1"/>
  <c r="G1063" i="16"/>
  <c r="W1061" i="15" s="1"/>
  <c r="G1079" i="16"/>
  <c r="W1077" i="15" s="1"/>
  <c r="G1093" i="16"/>
  <c r="W1091" i="15" s="1"/>
  <c r="G1096" i="16"/>
  <c r="W1094" i="15" s="1"/>
  <c r="G1104" i="16"/>
  <c r="W1102" i="15" s="1"/>
  <c r="G1112" i="16"/>
  <c r="W1110" i="15" s="1"/>
  <c r="G1120" i="16"/>
  <c r="W1118" i="15" s="1"/>
  <c r="G1128" i="16"/>
  <c r="W1126" i="15" s="1"/>
  <c r="G1136" i="16"/>
  <c r="W1134" i="15" s="1"/>
  <c r="G1144" i="16"/>
  <c r="W1142" i="15" s="1"/>
  <c r="G1152" i="16"/>
  <c r="W1150" i="15" s="1"/>
  <c r="G1160" i="16"/>
  <c r="W1158" i="15" s="1"/>
  <c r="G1168" i="16"/>
  <c r="W1166" i="15" s="1"/>
  <c r="G1176" i="16"/>
  <c r="W1174" i="15" s="1"/>
  <c r="G1184" i="16"/>
  <c r="W1182" i="15" s="1"/>
  <c r="G1192" i="16"/>
  <c r="W1190" i="15" s="1"/>
  <c r="G1200" i="16"/>
  <c r="W1198" i="15" s="1"/>
  <c r="G1208" i="16"/>
  <c r="W1206" i="15" s="1"/>
  <c r="G1216" i="16"/>
  <c r="W1214" i="15" s="1"/>
  <c r="G1224" i="16"/>
  <c r="W1222" i="15" s="1"/>
  <c r="G1232" i="16"/>
  <c r="W1230" i="15" s="1"/>
  <c r="G1240" i="16"/>
  <c r="W1238" i="15" s="1"/>
  <c r="G663" i="16"/>
  <c r="W661" i="15" s="1"/>
  <c r="G764" i="16"/>
  <c r="W762" i="15" s="1"/>
  <c r="G828" i="16"/>
  <c r="W826" i="15" s="1"/>
  <c r="G892" i="16"/>
  <c r="W890" i="15" s="1"/>
  <c r="G946" i="16"/>
  <c r="W944" i="15" s="1"/>
  <c r="G962" i="16"/>
  <c r="W960" i="15" s="1"/>
  <c r="G978" i="16"/>
  <c r="W976" i="15" s="1"/>
  <c r="G994" i="16"/>
  <c r="W992" i="15" s="1"/>
  <c r="G1010" i="16"/>
  <c r="W1008" i="15" s="1"/>
  <c r="G1026" i="16"/>
  <c r="W1024" i="15" s="1"/>
  <c r="G1042" i="16"/>
  <c r="W1040" i="15" s="1"/>
  <c r="G1058" i="16"/>
  <c r="W1056" i="15" s="1"/>
  <c r="G1074" i="16"/>
  <c r="W1072" i="15" s="1"/>
  <c r="G1099" i="16"/>
  <c r="W1097" i="15" s="1"/>
  <c r="G1107" i="16"/>
  <c r="W1105" i="15" s="1"/>
  <c r="G1115" i="16"/>
  <c r="W1113" i="15" s="1"/>
  <c r="G1123" i="16"/>
  <c r="W1121" i="15" s="1"/>
  <c r="G1131" i="16"/>
  <c r="W1129" i="15" s="1"/>
  <c r="G672" i="16"/>
  <c r="W670" i="15" s="1"/>
  <c r="G745" i="16"/>
  <c r="W743" i="15" s="1"/>
  <c r="G809" i="16"/>
  <c r="W807" i="15" s="1"/>
  <c r="G873" i="16"/>
  <c r="W871" i="15" s="1"/>
  <c r="G921" i="16"/>
  <c r="W919" i="15" s="1"/>
  <c r="G941" i="16"/>
  <c r="W939" i="15" s="1"/>
  <c r="G957" i="16"/>
  <c r="W955" i="15" s="1"/>
  <c r="G973" i="16"/>
  <c r="W971" i="15" s="1"/>
  <c r="G989" i="16"/>
  <c r="W987" i="15" s="1"/>
  <c r="G1005" i="16"/>
  <c r="W1003" i="15" s="1"/>
  <c r="G1021" i="16"/>
  <c r="W1019" i="15" s="1"/>
  <c r="G1037" i="16"/>
  <c r="W1035" i="15" s="1"/>
  <c r="G1053" i="16"/>
  <c r="W1051" i="15" s="1"/>
  <c r="G1069" i="16"/>
  <c r="W1067" i="15" s="1"/>
  <c r="G1085" i="16"/>
  <c r="W1083" i="15" s="1"/>
  <c r="G1090" i="16"/>
  <c r="W1088" i="15" s="1"/>
  <c r="G1094" i="16"/>
  <c r="W1092" i="15" s="1"/>
  <c r="G1102" i="16"/>
  <c r="W1100" i="15" s="1"/>
  <c r="G1110" i="16"/>
  <c r="W1108" i="15" s="1"/>
  <c r="G1118" i="16"/>
  <c r="W1116" i="15" s="1"/>
  <c r="G1126" i="16"/>
  <c r="W1124" i="15" s="1"/>
  <c r="G1134" i="16"/>
  <c r="W1132" i="15" s="1"/>
  <c r="G1142" i="16"/>
  <c r="W1140" i="15" s="1"/>
  <c r="G1150" i="16"/>
  <c r="W1148" i="15" s="1"/>
  <c r="G1158" i="16"/>
  <c r="W1156" i="15" s="1"/>
  <c r="G1166" i="16"/>
  <c r="W1164" i="15" s="1"/>
  <c r="G1174" i="16"/>
  <c r="W1172" i="15" s="1"/>
  <c r="G1182" i="16"/>
  <c r="W1180" i="15" s="1"/>
  <c r="G1190" i="16"/>
  <c r="W1188" i="15" s="1"/>
  <c r="G1198" i="16"/>
  <c r="W1196" i="15" s="1"/>
  <c r="G1206" i="16"/>
  <c r="W1204" i="15" s="1"/>
  <c r="G1214" i="16"/>
  <c r="W1212" i="15" s="1"/>
  <c r="G1222" i="16"/>
  <c r="W1220" i="15" s="1"/>
  <c r="G1230" i="16"/>
  <c r="W1228" i="15" s="1"/>
  <c r="G1238" i="16"/>
  <c r="W1236" i="15" s="1"/>
  <c r="G1246" i="16"/>
  <c r="W1244" i="15" s="1"/>
  <c r="G1254" i="16"/>
  <c r="W1252" i="15" s="1"/>
  <c r="G1262" i="16"/>
  <c r="W1260" i="15" s="1"/>
  <c r="G1270" i="16"/>
  <c r="W1268" i="15" s="1"/>
  <c r="G1278" i="16"/>
  <c r="W1276" i="15" s="1"/>
  <c r="G1286" i="16"/>
  <c r="W1284" i="15" s="1"/>
  <c r="G1294" i="16"/>
  <c r="W1292" i="15" s="1"/>
  <c r="G1302" i="16"/>
  <c r="W1300" i="15" s="1"/>
  <c r="G1310" i="16"/>
  <c r="W1308" i="15" s="1"/>
  <c r="G1318" i="16"/>
  <c r="W1316" i="15" s="1"/>
  <c r="G1326" i="16"/>
  <c r="W1324" i="15" s="1"/>
  <c r="G1334" i="16"/>
  <c r="W1332" i="15" s="1"/>
  <c r="G1342" i="16"/>
  <c r="W1340" i="15" s="1"/>
  <c r="G1350" i="16"/>
  <c r="W1348" i="15" s="1"/>
  <c r="G1358" i="16"/>
  <c r="W1356" i="15" s="1"/>
  <c r="G1366" i="16"/>
  <c r="W1364" i="15" s="1"/>
  <c r="G1374" i="16"/>
  <c r="W1372" i="15" s="1"/>
  <c r="G1382" i="16"/>
  <c r="W1380" i="15" s="1"/>
  <c r="G1390" i="16"/>
  <c r="W1388" i="15" s="1"/>
  <c r="G1398" i="16"/>
  <c r="W1396" i="15" s="1"/>
  <c r="G1406" i="16"/>
  <c r="W1404" i="15" s="1"/>
  <c r="G1414" i="16"/>
  <c r="W1412" i="15" s="1"/>
  <c r="G1422" i="16"/>
  <c r="W1420" i="15" s="1"/>
  <c r="G1430" i="16"/>
  <c r="W1428" i="15" s="1"/>
  <c r="G769" i="16"/>
  <c r="W767" i="15" s="1"/>
  <c r="G833" i="16"/>
  <c r="W831" i="15" s="1"/>
  <c r="G897" i="16"/>
  <c r="W895" i="15" s="1"/>
  <c r="G923" i="16"/>
  <c r="W921" i="15" s="1"/>
  <c r="G931" i="16"/>
  <c r="W929" i="15" s="1"/>
  <c r="G947" i="16"/>
  <c r="W945" i="15" s="1"/>
  <c r="G963" i="16"/>
  <c r="W961" i="15" s="1"/>
  <c r="G979" i="16"/>
  <c r="W977" i="15" s="1"/>
  <c r="G995" i="16"/>
  <c r="W993" i="15" s="1"/>
  <c r="G1011" i="16"/>
  <c r="W1009" i="15" s="1"/>
  <c r="G1027" i="16"/>
  <c r="W1025" i="15" s="1"/>
  <c r="G1043" i="16"/>
  <c r="W1041" i="15" s="1"/>
  <c r="G1059" i="16"/>
  <c r="W1057" i="15" s="1"/>
  <c r="G1075" i="16"/>
  <c r="W1073" i="15" s="1"/>
  <c r="G1097" i="16"/>
  <c r="W1095" i="15" s="1"/>
  <c r="G1105" i="16"/>
  <c r="W1103" i="15" s="1"/>
  <c r="G1113" i="16"/>
  <c r="W1111" i="15" s="1"/>
  <c r="G1121" i="16"/>
  <c r="W1119" i="15" s="1"/>
  <c r="G1129" i="16"/>
  <c r="W1127" i="15" s="1"/>
  <c r="G1137" i="16"/>
  <c r="W1135" i="15" s="1"/>
  <c r="G1145" i="16"/>
  <c r="W1143" i="15" s="1"/>
  <c r="G1153" i="16"/>
  <c r="W1151" i="15" s="1"/>
  <c r="G1161" i="16"/>
  <c r="W1159" i="15" s="1"/>
  <c r="G1169" i="16"/>
  <c r="W1167" i="15" s="1"/>
  <c r="G1177" i="16"/>
  <c r="W1175" i="15" s="1"/>
  <c r="G1185" i="16"/>
  <c r="W1183" i="15" s="1"/>
  <c r="G1193" i="16"/>
  <c r="W1191" i="15" s="1"/>
  <c r="G1201" i="16"/>
  <c r="W1199" i="15" s="1"/>
  <c r="G1209" i="16"/>
  <c r="W1207" i="15" s="1"/>
  <c r="G1217" i="16"/>
  <c r="W1215" i="15" s="1"/>
  <c r="G1225" i="16"/>
  <c r="W1223" i="15" s="1"/>
  <c r="G1233" i="16"/>
  <c r="W1231" i="15" s="1"/>
  <c r="G1241" i="16"/>
  <c r="W1239" i="15" s="1"/>
  <c r="G1249" i="16"/>
  <c r="W1247" i="15" s="1"/>
  <c r="G1257" i="16"/>
  <c r="W1255" i="15" s="1"/>
  <c r="G1265" i="16"/>
  <c r="W1263" i="15" s="1"/>
  <c r="G1273" i="16"/>
  <c r="W1271" i="15" s="1"/>
  <c r="G1281" i="16"/>
  <c r="W1279" i="15" s="1"/>
  <c r="G1289" i="16"/>
  <c r="W1287" i="15" s="1"/>
  <c r="G1297" i="16"/>
  <c r="W1295" i="15" s="1"/>
  <c r="G1305" i="16"/>
  <c r="W1303" i="15" s="1"/>
  <c r="G1313" i="16"/>
  <c r="W1311" i="15" s="1"/>
  <c r="G1321" i="16"/>
  <c r="W1319" i="15" s="1"/>
  <c r="G1329" i="16"/>
  <c r="W1327" i="15" s="1"/>
  <c r="G1337" i="16"/>
  <c r="W1335" i="15" s="1"/>
  <c r="G1345" i="16"/>
  <c r="W1343" i="15" s="1"/>
  <c r="G1353" i="16"/>
  <c r="W1351" i="15" s="1"/>
  <c r="G1361" i="16"/>
  <c r="W1359" i="15" s="1"/>
  <c r="G1369" i="16"/>
  <c r="W1367" i="15" s="1"/>
  <c r="G1377" i="16"/>
  <c r="W1375" i="15" s="1"/>
  <c r="G1385" i="16"/>
  <c r="W1383" i="15" s="1"/>
  <c r="G1393" i="16"/>
  <c r="W1391" i="15" s="1"/>
  <c r="G1401" i="16"/>
  <c r="W1399" i="15" s="1"/>
  <c r="G1409" i="16"/>
  <c r="W1407" i="15" s="1"/>
  <c r="G1417" i="16"/>
  <c r="W1415" i="15" s="1"/>
  <c r="G1425" i="16"/>
  <c r="W1423" i="15" s="1"/>
  <c r="G704" i="16"/>
  <c r="W702" i="15" s="1"/>
  <c r="G753" i="16"/>
  <c r="W751" i="15" s="1"/>
  <c r="G817" i="16"/>
  <c r="W815" i="15" s="1"/>
  <c r="G881" i="16"/>
  <c r="W879" i="15" s="1"/>
  <c r="G915" i="16"/>
  <c r="W913" i="15" s="1"/>
  <c r="G943" i="16"/>
  <c r="W941" i="15" s="1"/>
  <c r="G959" i="16"/>
  <c r="W957" i="15" s="1"/>
  <c r="G975" i="16"/>
  <c r="W973" i="15" s="1"/>
  <c r="G991" i="16"/>
  <c r="W989" i="15" s="1"/>
  <c r="G1007" i="16"/>
  <c r="W1005" i="15" s="1"/>
  <c r="G1023" i="16"/>
  <c r="W1021" i="15" s="1"/>
  <c r="G1039" i="16"/>
  <c r="W1037" i="15" s="1"/>
  <c r="G1055" i="16"/>
  <c r="W1053" i="15" s="1"/>
  <c r="G1071" i="16"/>
  <c r="W1069" i="15" s="1"/>
  <c r="G1087" i="16"/>
  <c r="W1085" i="15" s="1"/>
  <c r="G1091" i="16"/>
  <c r="W1089" i="15" s="1"/>
  <c r="G1100" i="16"/>
  <c r="W1098" i="15" s="1"/>
  <c r="G1108" i="16"/>
  <c r="W1106" i="15" s="1"/>
  <c r="G1116" i="16"/>
  <c r="W1114" i="15" s="1"/>
  <c r="G1124" i="16"/>
  <c r="W1122" i="15" s="1"/>
  <c r="G1132" i="16"/>
  <c r="W1130" i="15" s="1"/>
  <c r="G1140" i="16"/>
  <c r="W1138" i="15" s="1"/>
  <c r="G1148" i="16"/>
  <c r="W1146" i="15" s="1"/>
  <c r="G1156" i="16"/>
  <c r="W1154" i="15" s="1"/>
  <c r="G1164" i="16"/>
  <c r="W1162" i="15" s="1"/>
  <c r="G1172" i="16"/>
  <c r="W1170" i="15" s="1"/>
  <c r="G1180" i="16"/>
  <c r="W1178" i="15" s="1"/>
  <c r="G1188" i="16"/>
  <c r="W1186" i="15" s="1"/>
  <c r="G1196" i="16"/>
  <c r="W1194" i="15" s="1"/>
  <c r="G1204" i="16"/>
  <c r="W1202" i="15" s="1"/>
  <c r="G1212" i="16"/>
  <c r="W1210" i="15" s="1"/>
  <c r="G1220" i="16"/>
  <c r="W1218" i="15" s="1"/>
  <c r="G1228" i="16"/>
  <c r="W1226" i="15" s="1"/>
  <c r="G1236" i="16"/>
  <c r="W1234" i="15" s="1"/>
  <c r="G1244" i="16"/>
  <c r="W1242" i="15" s="1"/>
  <c r="G796" i="16"/>
  <c r="W794" i="15" s="1"/>
  <c r="G860" i="16"/>
  <c r="W858" i="15" s="1"/>
  <c r="G926" i="16"/>
  <c r="W924" i="15" s="1"/>
  <c r="G938" i="16"/>
  <c r="W936" i="15" s="1"/>
  <c r="G954" i="16"/>
  <c r="W952" i="15" s="1"/>
  <c r="G970" i="16"/>
  <c r="W968" i="15" s="1"/>
  <c r="G986" i="16"/>
  <c r="W984" i="15" s="1"/>
  <c r="G1002" i="16"/>
  <c r="W1000" i="15" s="1"/>
  <c r="G1018" i="16"/>
  <c r="W1016" i="15" s="1"/>
  <c r="G1034" i="16"/>
  <c r="W1032" i="15" s="1"/>
  <c r="G1050" i="16"/>
  <c r="W1048" i="15" s="1"/>
  <c r="G1066" i="16"/>
  <c r="W1064" i="15" s="1"/>
  <c r="G1082" i="16"/>
  <c r="W1080" i="15" s="1"/>
  <c r="G1092" i="16"/>
  <c r="W1090" i="15" s="1"/>
  <c r="G1095" i="16"/>
  <c r="W1093" i="15" s="1"/>
  <c r="G1103" i="16"/>
  <c r="W1101" i="15" s="1"/>
  <c r="G1111" i="16"/>
  <c r="W1109" i="15" s="1"/>
  <c r="G1119" i="16"/>
  <c r="W1117" i="15" s="1"/>
  <c r="G1127" i="16"/>
  <c r="W1125" i="15" s="1"/>
  <c r="G1135" i="16"/>
  <c r="W1133" i="15" s="1"/>
  <c r="G1143" i="16"/>
  <c r="W1141" i="15" s="1"/>
  <c r="G1151" i="16"/>
  <c r="W1149" i="15" s="1"/>
  <c r="G1159" i="16"/>
  <c r="W1157" i="15" s="1"/>
  <c r="G1167" i="16"/>
  <c r="W1165" i="15" s="1"/>
  <c r="G1175" i="16"/>
  <c r="W1173" i="15" s="1"/>
  <c r="G1183" i="16"/>
  <c r="W1181" i="15" s="1"/>
  <c r="G1191" i="16"/>
  <c r="W1189" i="15" s="1"/>
  <c r="G1199" i="16"/>
  <c r="W1197" i="15" s="1"/>
  <c r="G1207" i="16"/>
  <c r="W1205" i="15" s="1"/>
  <c r="G1215" i="16"/>
  <c r="W1213" i="15" s="1"/>
  <c r="G1223" i="16"/>
  <c r="W1221" i="15" s="1"/>
  <c r="G1231" i="16"/>
  <c r="W1229" i="15" s="1"/>
  <c r="G1239" i="16"/>
  <c r="W1237" i="15" s="1"/>
  <c r="G1247" i="16"/>
  <c r="W1245" i="15" s="1"/>
  <c r="G1255" i="16"/>
  <c r="W1253" i="15" s="1"/>
  <c r="G1263" i="16"/>
  <c r="W1261" i="15" s="1"/>
  <c r="G1271" i="16"/>
  <c r="W1269" i="15" s="1"/>
  <c r="G1279" i="16"/>
  <c r="W1277" i="15" s="1"/>
  <c r="G1287" i="16"/>
  <c r="W1285" i="15" s="1"/>
  <c r="G1295" i="16"/>
  <c r="W1293" i="15" s="1"/>
  <c r="G1303" i="16"/>
  <c r="W1301" i="15" s="1"/>
  <c r="G1311" i="16"/>
  <c r="W1309" i="15" s="1"/>
  <c r="G1319" i="16"/>
  <c r="W1317" i="15" s="1"/>
  <c r="G1327" i="16"/>
  <c r="W1325" i="15" s="1"/>
  <c r="G1335" i="16"/>
  <c r="W1333" i="15" s="1"/>
  <c r="G1343" i="16"/>
  <c r="W1341" i="15" s="1"/>
  <c r="G1351" i="16"/>
  <c r="W1349" i="15" s="1"/>
  <c r="G1359" i="16"/>
  <c r="W1357" i="15" s="1"/>
  <c r="G1367" i="16"/>
  <c r="W1365" i="15" s="1"/>
  <c r="G1375" i="16"/>
  <c r="W1373" i="15" s="1"/>
  <c r="G1383" i="16"/>
  <c r="W1381" i="15" s="1"/>
  <c r="G1391" i="16"/>
  <c r="W1389" i="15" s="1"/>
  <c r="G1399" i="16"/>
  <c r="W1397" i="15" s="1"/>
  <c r="G1407" i="16"/>
  <c r="W1405" i="15" s="1"/>
  <c r="G1415" i="16"/>
  <c r="W1413" i="15" s="1"/>
  <c r="G1423" i="16"/>
  <c r="W1421" i="15" s="1"/>
  <c r="G777" i="16"/>
  <c r="W775" i="15" s="1"/>
  <c r="G841" i="16"/>
  <c r="W839" i="15" s="1"/>
  <c r="G933" i="16"/>
  <c r="W931" i="15" s="1"/>
  <c r="G949" i="16"/>
  <c r="W947" i="15" s="1"/>
  <c r="G965" i="16"/>
  <c r="W963" i="15" s="1"/>
  <c r="G981" i="16"/>
  <c r="W979" i="15" s="1"/>
  <c r="G997" i="16"/>
  <c r="W995" i="15" s="1"/>
  <c r="G1013" i="16"/>
  <c r="W1011" i="15" s="1"/>
  <c r="G1029" i="16"/>
  <c r="W1027" i="15" s="1"/>
  <c r="G1045" i="16"/>
  <c r="W1043" i="15" s="1"/>
  <c r="G1061" i="16"/>
  <c r="W1059" i="15" s="1"/>
  <c r="G1077" i="16"/>
  <c r="W1075" i="15" s="1"/>
  <c r="G1098" i="16"/>
  <c r="W1096" i="15" s="1"/>
  <c r="G1106" i="16"/>
  <c r="W1104" i="15" s="1"/>
  <c r="G1114" i="16"/>
  <c r="W1112" i="15" s="1"/>
  <c r="G1122" i="16"/>
  <c r="W1120" i="15" s="1"/>
  <c r="G1130" i="16"/>
  <c r="W1128" i="15" s="1"/>
  <c r="G640" i="16"/>
  <c r="W638" i="15" s="1"/>
  <c r="G801" i="16"/>
  <c r="W799" i="15" s="1"/>
  <c r="G865" i="16"/>
  <c r="W863" i="15" s="1"/>
  <c r="G905" i="16"/>
  <c r="W903" i="15" s="1"/>
  <c r="G927" i="16"/>
  <c r="W925" i="15" s="1"/>
  <c r="G939" i="16"/>
  <c r="W937" i="15" s="1"/>
  <c r="G955" i="16"/>
  <c r="W953" i="15" s="1"/>
  <c r="G971" i="16"/>
  <c r="W969" i="15" s="1"/>
  <c r="G987" i="16"/>
  <c r="W985" i="15" s="1"/>
  <c r="G1003" i="16"/>
  <c r="W1001" i="15" s="1"/>
  <c r="G1019" i="16"/>
  <c r="W1017" i="15" s="1"/>
  <c r="G1035" i="16"/>
  <c r="W1033" i="15" s="1"/>
  <c r="G1051" i="16"/>
  <c r="W1049" i="15" s="1"/>
  <c r="G1067" i="16"/>
  <c r="W1065" i="15" s="1"/>
  <c r="G1083" i="16"/>
  <c r="W1081" i="15" s="1"/>
  <c r="G1101" i="16"/>
  <c r="W1099" i="15" s="1"/>
  <c r="G1109" i="16"/>
  <c r="W1107" i="15" s="1"/>
  <c r="G1117" i="16"/>
  <c r="W1115" i="15" s="1"/>
  <c r="G1125" i="16"/>
  <c r="W1123" i="15" s="1"/>
  <c r="G1133" i="16"/>
  <c r="W1131" i="15" s="1"/>
  <c r="G1141" i="16"/>
  <c r="W1139" i="15" s="1"/>
  <c r="G1149" i="16"/>
  <c r="W1147" i="15" s="1"/>
  <c r="G1157" i="16"/>
  <c r="W1155" i="15" s="1"/>
  <c r="G1165" i="16"/>
  <c r="W1163" i="15" s="1"/>
  <c r="G1173" i="16"/>
  <c r="W1171" i="15" s="1"/>
  <c r="G1181" i="16"/>
  <c r="W1179" i="15" s="1"/>
  <c r="G1189" i="16"/>
  <c r="W1187" i="15" s="1"/>
  <c r="G1197" i="16"/>
  <c r="W1195" i="15" s="1"/>
  <c r="G1205" i="16"/>
  <c r="W1203" i="15" s="1"/>
  <c r="G1213" i="16"/>
  <c r="W1211" i="15" s="1"/>
  <c r="G1221" i="16"/>
  <c r="W1219" i="15" s="1"/>
  <c r="G1229" i="16"/>
  <c r="W1227" i="15" s="1"/>
  <c r="G1237" i="16"/>
  <c r="W1235" i="15" s="1"/>
  <c r="G1245" i="16"/>
  <c r="W1243" i="15" s="1"/>
  <c r="G1253" i="16"/>
  <c r="W1251" i="15" s="1"/>
  <c r="G1261" i="16"/>
  <c r="W1259" i="15" s="1"/>
  <c r="G1269" i="16"/>
  <c r="W1267" i="15" s="1"/>
  <c r="G1277" i="16"/>
  <c r="W1275" i="15" s="1"/>
  <c r="G1285" i="16"/>
  <c r="W1283" i="15" s="1"/>
  <c r="G1293" i="16"/>
  <c r="W1291" i="15" s="1"/>
  <c r="G1301" i="16"/>
  <c r="W1299" i="15" s="1"/>
  <c r="G1309" i="16"/>
  <c r="W1307" i="15" s="1"/>
  <c r="G1317" i="16"/>
  <c r="W1315" i="15" s="1"/>
  <c r="G1325" i="16"/>
  <c r="W1323" i="15" s="1"/>
  <c r="G1333" i="16"/>
  <c r="W1331" i="15" s="1"/>
  <c r="G1341" i="16"/>
  <c r="W1339" i="15" s="1"/>
  <c r="G1349" i="16"/>
  <c r="W1347" i="15" s="1"/>
  <c r="G1357" i="16"/>
  <c r="W1355" i="15" s="1"/>
  <c r="G1365" i="16"/>
  <c r="W1363" i="15" s="1"/>
  <c r="G1373" i="16"/>
  <c r="W1371" i="15" s="1"/>
  <c r="G1381" i="16"/>
  <c r="W1379" i="15" s="1"/>
  <c r="G1389" i="16"/>
  <c r="W1387" i="15" s="1"/>
  <c r="G1397" i="16"/>
  <c r="W1395" i="15" s="1"/>
  <c r="G1405" i="16"/>
  <c r="W1403" i="15" s="1"/>
  <c r="G1413" i="16"/>
  <c r="W1411" i="15" s="1"/>
  <c r="G1421" i="16"/>
  <c r="W1419" i="15" s="1"/>
  <c r="G1155" i="16"/>
  <c r="W1153" i="15" s="1"/>
  <c r="G1187" i="16"/>
  <c r="W1185" i="15" s="1"/>
  <c r="G1219" i="16"/>
  <c r="W1217" i="15" s="1"/>
  <c r="G1146" i="16"/>
  <c r="W1144" i="15" s="1"/>
  <c r="G1178" i="16"/>
  <c r="W1176" i="15" s="1"/>
  <c r="G1210" i="16"/>
  <c r="W1208" i="15" s="1"/>
  <c r="G1242" i="16"/>
  <c r="W1240" i="15" s="1"/>
  <c r="G1250" i="16"/>
  <c r="W1248" i="15" s="1"/>
  <c r="G1266" i="16"/>
  <c r="W1264" i="15" s="1"/>
  <c r="G1282" i="16"/>
  <c r="W1280" i="15" s="1"/>
  <c r="G1298" i="16"/>
  <c r="W1296" i="15" s="1"/>
  <c r="G1314" i="16"/>
  <c r="W1312" i="15" s="1"/>
  <c r="G1330" i="16"/>
  <c r="W1328" i="15" s="1"/>
  <c r="G1346" i="16"/>
  <c r="W1344" i="15" s="1"/>
  <c r="G1362" i="16"/>
  <c r="W1360" i="15" s="1"/>
  <c r="G1378" i="16"/>
  <c r="W1376" i="15" s="1"/>
  <c r="G1394" i="16"/>
  <c r="W1392" i="15" s="1"/>
  <c r="G1410" i="16"/>
  <c r="W1408" i="15" s="1"/>
  <c r="G1426" i="16"/>
  <c r="W1424" i="15" s="1"/>
  <c r="G1438" i="16"/>
  <c r="W1436" i="15" s="1"/>
  <c r="G1446" i="16"/>
  <c r="W1444" i="15" s="1"/>
  <c r="G1454" i="16"/>
  <c r="W1452" i="15" s="1"/>
  <c r="G1462" i="16"/>
  <c r="W1460" i="15" s="1"/>
  <c r="G1470" i="16"/>
  <c r="W1468" i="15" s="1"/>
  <c r="G1478" i="16"/>
  <c r="W1476" i="15" s="1"/>
  <c r="G1486" i="16"/>
  <c r="W1484" i="15" s="1"/>
  <c r="G1494" i="16"/>
  <c r="W1492" i="15" s="1"/>
  <c r="G1502" i="16"/>
  <c r="W1500" i="15" s="1"/>
  <c r="G1510" i="16"/>
  <c r="W1508" i="15" s="1"/>
  <c r="G1518" i="16"/>
  <c r="W1516" i="15" s="1"/>
  <c r="G1526" i="16"/>
  <c r="W1524" i="15" s="1"/>
  <c r="G1534" i="16"/>
  <c r="W1532" i="15" s="1"/>
  <c r="G1147" i="16"/>
  <c r="W1145" i="15" s="1"/>
  <c r="G1179" i="16"/>
  <c r="W1177" i="15" s="1"/>
  <c r="G1211" i="16"/>
  <c r="W1209" i="15" s="1"/>
  <c r="G1243" i="16"/>
  <c r="W1241" i="15" s="1"/>
  <c r="G1256" i="16"/>
  <c r="W1254" i="15" s="1"/>
  <c r="G1272" i="16"/>
  <c r="W1270" i="15" s="1"/>
  <c r="G1288" i="16"/>
  <c r="W1286" i="15" s="1"/>
  <c r="G1304" i="16"/>
  <c r="W1302" i="15" s="1"/>
  <c r="G1320" i="16"/>
  <c r="W1318" i="15" s="1"/>
  <c r="G1336" i="16"/>
  <c r="W1334" i="15" s="1"/>
  <c r="G1352" i="16"/>
  <c r="W1350" i="15" s="1"/>
  <c r="G1368" i="16"/>
  <c r="W1366" i="15" s="1"/>
  <c r="G1384" i="16"/>
  <c r="W1382" i="15" s="1"/>
  <c r="G1400" i="16"/>
  <c r="W1398" i="15" s="1"/>
  <c r="G1416" i="16"/>
  <c r="W1414" i="15" s="1"/>
  <c r="G1433" i="16"/>
  <c r="W1431" i="15" s="1"/>
  <c r="G1441" i="16"/>
  <c r="W1439" i="15" s="1"/>
  <c r="G1449" i="16"/>
  <c r="W1447" i="15" s="1"/>
  <c r="G1457" i="16"/>
  <c r="W1455" i="15" s="1"/>
  <c r="G1465" i="16"/>
  <c r="W1463" i="15" s="1"/>
  <c r="G1473" i="16"/>
  <c r="W1471" i="15" s="1"/>
  <c r="G1481" i="16"/>
  <c r="W1479" i="15" s="1"/>
  <c r="G1489" i="16"/>
  <c r="W1487" i="15" s="1"/>
  <c r="G1497" i="16"/>
  <c r="W1495" i="15" s="1"/>
  <c r="G1505" i="16"/>
  <c r="W1503" i="15" s="1"/>
  <c r="G1513" i="16"/>
  <c r="W1511" i="15" s="1"/>
  <c r="G1521" i="16"/>
  <c r="W1519" i="15" s="1"/>
  <c r="G1529" i="16"/>
  <c r="W1527" i="15" s="1"/>
  <c r="G1537" i="16"/>
  <c r="W1535" i="15" s="1"/>
  <c r="G1545" i="16"/>
  <c r="W1543" i="15" s="1"/>
  <c r="G1138" i="16"/>
  <c r="W1136" i="15" s="1"/>
  <c r="G1170" i="16"/>
  <c r="W1168" i="15" s="1"/>
  <c r="G1202" i="16"/>
  <c r="W1200" i="15" s="1"/>
  <c r="G1234" i="16"/>
  <c r="W1232" i="15" s="1"/>
  <c r="G1251" i="16"/>
  <c r="W1249" i="15" s="1"/>
  <c r="G1267" i="16"/>
  <c r="W1265" i="15" s="1"/>
  <c r="G1283" i="16"/>
  <c r="W1281" i="15" s="1"/>
  <c r="G1299" i="16"/>
  <c r="W1297" i="15" s="1"/>
  <c r="G1315" i="16"/>
  <c r="W1313" i="15" s="1"/>
  <c r="G1331" i="16"/>
  <c r="W1329" i="15" s="1"/>
  <c r="G1347" i="16"/>
  <c r="W1345" i="15" s="1"/>
  <c r="G1363" i="16"/>
  <c r="W1361" i="15" s="1"/>
  <c r="G1379" i="16"/>
  <c r="W1377" i="15" s="1"/>
  <c r="G1395" i="16"/>
  <c r="W1393" i="15" s="1"/>
  <c r="G1411" i="16"/>
  <c r="W1409" i="15" s="1"/>
  <c r="G1436" i="16"/>
  <c r="W1434" i="15" s="1"/>
  <c r="G1444" i="16"/>
  <c r="W1442" i="15" s="1"/>
  <c r="G1452" i="16"/>
  <c r="W1450" i="15" s="1"/>
  <c r="G1460" i="16"/>
  <c r="W1458" i="15" s="1"/>
  <c r="G1468" i="16"/>
  <c r="W1466" i="15" s="1"/>
  <c r="G1476" i="16"/>
  <c r="W1474" i="15" s="1"/>
  <c r="G1484" i="16"/>
  <c r="W1482" i="15" s="1"/>
  <c r="G1492" i="16"/>
  <c r="W1490" i="15" s="1"/>
  <c r="G1500" i="16"/>
  <c r="W1498" i="15" s="1"/>
  <c r="G1508" i="16"/>
  <c r="W1506" i="15" s="1"/>
  <c r="G1516" i="16"/>
  <c r="W1514" i="15" s="1"/>
  <c r="G1524" i="16"/>
  <c r="W1522" i="15" s="1"/>
  <c r="G1532" i="16"/>
  <c r="W1530" i="15" s="1"/>
  <c r="G1540" i="16"/>
  <c r="W1538" i="15" s="1"/>
  <c r="G1139" i="16"/>
  <c r="W1137" i="15" s="1"/>
  <c r="G1171" i="16"/>
  <c r="W1169" i="15" s="1"/>
  <c r="G1203" i="16"/>
  <c r="W1201" i="15" s="1"/>
  <c r="G1235" i="16"/>
  <c r="W1233" i="15" s="1"/>
  <c r="G1252" i="16"/>
  <c r="W1250" i="15" s="1"/>
  <c r="G1162" i="16"/>
  <c r="W1160" i="15" s="1"/>
  <c r="G1194" i="16"/>
  <c r="W1192" i="15" s="1"/>
  <c r="G1226" i="16"/>
  <c r="W1224" i="15" s="1"/>
  <c r="G1258" i="16"/>
  <c r="W1256" i="15" s="1"/>
  <c r="G1274" i="16"/>
  <c r="W1272" i="15" s="1"/>
  <c r="G1290" i="16"/>
  <c r="W1288" i="15" s="1"/>
  <c r="G1306" i="16"/>
  <c r="W1304" i="15" s="1"/>
  <c r="G1322" i="16"/>
  <c r="W1320" i="15" s="1"/>
  <c r="G1338" i="16"/>
  <c r="W1336" i="15" s="1"/>
  <c r="G1354" i="16"/>
  <c r="W1352" i="15" s="1"/>
  <c r="G1370" i="16"/>
  <c r="W1368" i="15" s="1"/>
  <c r="G1386" i="16"/>
  <c r="W1384" i="15" s="1"/>
  <c r="G1402" i="16"/>
  <c r="W1400" i="15" s="1"/>
  <c r="G1418" i="16"/>
  <c r="W1416" i="15" s="1"/>
  <c r="G1428" i="16"/>
  <c r="W1426" i="15" s="1"/>
  <c r="G1434" i="16"/>
  <c r="W1432" i="15" s="1"/>
  <c r="G1442" i="16"/>
  <c r="W1440" i="15" s="1"/>
  <c r="G1450" i="16"/>
  <c r="W1448" i="15" s="1"/>
  <c r="G1458" i="16"/>
  <c r="W1456" i="15" s="1"/>
  <c r="G1466" i="16"/>
  <c r="W1464" i="15" s="1"/>
  <c r="G1474" i="16"/>
  <c r="W1472" i="15" s="1"/>
  <c r="G1482" i="16"/>
  <c r="W1480" i="15" s="1"/>
  <c r="G1490" i="16"/>
  <c r="W1488" i="15" s="1"/>
  <c r="G1498" i="16"/>
  <c r="W1496" i="15" s="1"/>
  <c r="G1506" i="16"/>
  <c r="W1504" i="15" s="1"/>
  <c r="G1514" i="16"/>
  <c r="W1512" i="15" s="1"/>
  <c r="G1522" i="16"/>
  <c r="W1520" i="15" s="1"/>
  <c r="G1163" i="16"/>
  <c r="W1161" i="15" s="1"/>
  <c r="G1195" i="16"/>
  <c r="W1193" i="15" s="1"/>
  <c r="G1227" i="16"/>
  <c r="W1225" i="15" s="1"/>
  <c r="G1248" i="16"/>
  <c r="W1246" i="15" s="1"/>
  <c r="G1264" i="16"/>
  <c r="W1262" i="15" s="1"/>
  <c r="G1280" i="16"/>
  <c r="W1278" i="15" s="1"/>
  <c r="G1296" i="16"/>
  <c r="W1294" i="15" s="1"/>
  <c r="G1312" i="16"/>
  <c r="W1310" i="15" s="1"/>
  <c r="G1328" i="16"/>
  <c r="W1326" i="15" s="1"/>
  <c r="G1344" i="16"/>
  <c r="W1342" i="15" s="1"/>
  <c r="G1360" i="16"/>
  <c r="W1358" i="15" s="1"/>
  <c r="G1376" i="16"/>
  <c r="W1374" i="15" s="1"/>
  <c r="G1392" i="16"/>
  <c r="W1390" i="15" s="1"/>
  <c r="G1408" i="16"/>
  <c r="W1406" i="15" s="1"/>
  <c r="G1424" i="16"/>
  <c r="W1422" i="15" s="1"/>
  <c r="G1437" i="16"/>
  <c r="W1435" i="15" s="1"/>
  <c r="G1445" i="16"/>
  <c r="W1443" i="15" s="1"/>
  <c r="G1453" i="16"/>
  <c r="W1451" i="15" s="1"/>
  <c r="G1461" i="16"/>
  <c r="W1459" i="15" s="1"/>
  <c r="G1469" i="16"/>
  <c r="W1467" i="15" s="1"/>
  <c r="G1477" i="16"/>
  <c r="W1475" i="15" s="1"/>
  <c r="G1485" i="16"/>
  <c r="W1483" i="15" s="1"/>
  <c r="G1154" i="16"/>
  <c r="W1152" i="15" s="1"/>
  <c r="G1186" i="16"/>
  <c r="W1184" i="15" s="1"/>
  <c r="G1218" i="16"/>
  <c r="W1216" i="15" s="1"/>
  <c r="G1259" i="16"/>
  <c r="W1257" i="15" s="1"/>
  <c r="G1275" i="16"/>
  <c r="W1273" i="15" s="1"/>
  <c r="G1291" i="16"/>
  <c r="W1289" i="15" s="1"/>
  <c r="G1307" i="16"/>
  <c r="W1305" i="15" s="1"/>
  <c r="G1323" i="16"/>
  <c r="W1321" i="15" s="1"/>
  <c r="G1339" i="16"/>
  <c r="W1337" i="15" s="1"/>
  <c r="G1355" i="16"/>
  <c r="W1353" i="15" s="1"/>
  <c r="G1371" i="16"/>
  <c r="W1369" i="15" s="1"/>
  <c r="G1387" i="16"/>
  <c r="W1385" i="15" s="1"/>
  <c r="G1403" i="16"/>
  <c r="W1401" i="15" s="1"/>
  <c r="G1419" i="16"/>
  <c r="W1417" i="15" s="1"/>
  <c r="G1432" i="16"/>
  <c r="W1430" i="15" s="1"/>
  <c r="G1440" i="16"/>
  <c r="W1438" i="15" s="1"/>
  <c r="G1448" i="16"/>
  <c r="W1446" i="15" s="1"/>
  <c r="G1456" i="16"/>
  <c r="W1454" i="15" s="1"/>
  <c r="G1464" i="16"/>
  <c r="W1462" i="15" s="1"/>
  <c r="G1472" i="16"/>
  <c r="W1470" i="15" s="1"/>
  <c r="G1480" i="16"/>
  <c r="W1478" i="15" s="1"/>
  <c r="G1488" i="16"/>
  <c r="W1486" i="15" s="1"/>
  <c r="G1496" i="16"/>
  <c r="W1494" i="15" s="1"/>
  <c r="G1504" i="16"/>
  <c r="W1502" i="15" s="1"/>
  <c r="G1300" i="16"/>
  <c r="W1298" i="15" s="1"/>
  <c r="G1364" i="16"/>
  <c r="W1362" i="15" s="1"/>
  <c r="G1427" i="16"/>
  <c r="W1425" i="15" s="1"/>
  <c r="G1439" i="16"/>
  <c r="W1437" i="15" s="1"/>
  <c r="G1471" i="16"/>
  <c r="W1469" i="15" s="1"/>
  <c r="G1511" i="16"/>
  <c r="W1509" i="15" s="1"/>
  <c r="G1535" i="16"/>
  <c r="W1533" i="15" s="1"/>
  <c r="G1553" i="16"/>
  <c r="W1551" i="15" s="1"/>
  <c r="G1561" i="16"/>
  <c r="W1559" i="15" s="1"/>
  <c r="G1569" i="16"/>
  <c r="W1567" i="15" s="1"/>
  <c r="G1577" i="16"/>
  <c r="W1575" i="15" s="1"/>
  <c r="G1585" i="16"/>
  <c r="W1583" i="15" s="1"/>
  <c r="G1593" i="16"/>
  <c r="W1591" i="15" s="1"/>
  <c r="G1601" i="16"/>
  <c r="W1599" i="15" s="1"/>
  <c r="G1609" i="16"/>
  <c r="W1607" i="15" s="1"/>
  <c r="G1617" i="16"/>
  <c r="W1615" i="15" s="1"/>
  <c r="G1625" i="16"/>
  <c r="W1623" i="15" s="1"/>
  <c r="G1633" i="16"/>
  <c r="W1631" i="15" s="1"/>
  <c r="G1641" i="16"/>
  <c r="W1639" i="15" s="1"/>
  <c r="G1649" i="16"/>
  <c r="W1647" i="15" s="1"/>
  <c r="G1657" i="16"/>
  <c r="W1655" i="15" s="1"/>
  <c r="G1665" i="16"/>
  <c r="W1663" i="15" s="1"/>
  <c r="G1673" i="16"/>
  <c r="W1671" i="15" s="1"/>
  <c r="G1681" i="16"/>
  <c r="W1679" i="15" s="1"/>
  <c r="G1689" i="16"/>
  <c r="W1687" i="15" s="1"/>
  <c r="G1260" i="16"/>
  <c r="W1258" i="15" s="1"/>
  <c r="G1324" i="16"/>
  <c r="W1322" i="15" s="1"/>
  <c r="G1388" i="16"/>
  <c r="W1386" i="15" s="1"/>
  <c r="G1429" i="16"/>
  <c r="W1427" i="15" s="1"/>
  <c r="G1451" i="16"/>
  <c r="W1449" i="15" s="1"/>
  <c r="G1483" i="16"/>
  <c r="W1481" i="15" s="1"/>
  <c r="G1491" i="16"/>
  <c r="W1489" i="15" s="1"/>
  <c r="G1517" i="16"/>
  <c r="W1515" i="15" s="1"/>
  <c r="G1527" i="16"/>
  <c r="W1525" i="15" s="1"/>
  <c r="G1542" i="16"/>
  <c r="W1540" i="15" s="1"/>
  <c r="G1548" i="16"/>
  <c r="W1546" i="15" s="1"/>
  <c r="G1556" i="16"/>
  <c r="W1554" i="15" s="1"/>
  <c r="G1564" i="16"/>
  <c r="W1562" i="15" s="1"/>
  <c r="G1572" i="16"/>
  <c r="W1570" i="15" s="1"/>
  <c r="G1580" i="16"/>
  <c r="W1578" i="15" s="1"/>
  <c r="G1588" i="16"/>
  <c r="W1586" i="15" s="1"/>
  <c r="G1596" i="16"/>
  <c r="W1594" i="15" s="1"/>
  <c r="G1604" i="16"/>
  <c r="W1602" i="15" s="1"/>
  <c r="G1612" i="16"/>
  <c r="W1610" i="15" s="1"/>
  <c r="G1620" i="16"/>
  <c r="W1618" i="15" s="1"/>
  <c r="G1628" i="16"/>
  <c r="W1626" i="15" s="1"/>
  <c r="G1636" i="16"/>
  <c r="W1634" i="15" s="1"/>
  <c r="G1644" i="16"/>
  <c r="W1642" i="15" s="1"/>
  <c r="G1652" i="16"/>
  <c r="W1650" i="15" s="1"/>
  <c r="G1284" i="16"/>
  <c r="W1282" i="15" s="1"/>
  <c r="G1348" i="16"/>
  <c r="W1346" i="15" s="1"/>
  <c r="G1412" i="16"/>
  <c r="W1410" i="15" s="1"/>
  <c r="G1431" i="16"/>
  <c r="W1429" i="15" s="1"/>
  <c r="G1463" i="16"/>
  <c r="W1461" i="15" s="1"/>
  <c r="G1499" i="16"/>
  <c r="W1497" i="15" s="1"/>
  <c r="G1512" i="16"/>
  <c r="W1510" i="15" s="1"/>
  <c r="G1531" i="16"/>
  <c r="W1529" i="15" s="1"/>
  <c r="G1539" i="16"/>
  <c r="W1537" i="15" s="1"/>
  <c r="G1551" i="16"/>
  <c r="W1549" i="15" s="1"/>
  <c r="G1559" i="16"/>
  <c r="W1557" i="15" s="1"/>
  <c r="G1567" i="16"/>
  <c r="W1565" i="15" s="1"/>
  <c r="G1575" i="16"/>
  <c r="W1573" i="15" s="1"/>
  <c r="G1583" i="16"/>
  <c r="W1581" i="15" s="1"/>
  <c r="G1591" i="16"/>
  <c r="W1589" i="15" s="1"/>
  <c r="G1599" i="16"/>
  <c r="W1597" i="15" s="1"/>
  <c r="G1607" i="16"/>
  <c r="W1605" i="15" s="1"/>
  <c r="G1615" i="16"/>
  <c r="W1613" i="15" s="1"/>
  <c r="G1623" i="16"/>
  <c r="W1621" i="15" s="1"/>
  <c r="G1631" i="16"/>
  <c r="W1629" i="15" s="1"/>
  <c r="G1639" i="16"/>
  <c r="W1637" i="15" s="1"/>
  <c r="G1647" i="16"/>
  <c r="W1645" i="15" s="1"/>
  <c r="G1655" i="16"/>
  <c r="W1653" i="15" s="1"/>
  <c r="G1663" i="16"/>
  <c r="W1661" i="15" s="1"/>
  <c r="G1671" i="16"/>
  <c r="W1669" i="15" s="1"/>
  <c r="G1679" i="16"/>
  <c r="W1677" i="15" s="1"/>
  <c r="G1687" i="16"/>
  <c r="W1685" i="15" s="1"/>
  <c r="G1695" i="16"/>
  <c r="W1693" i="15" s="1"/>
  <c r="G1703" i="16"/>
  <c r="W1701" i="15" s="1"/>
  <c r="G1711" i="16"/>
  <c r="W1709" i="15" s="1"/>
  <c r="G1719" i="16"/>
  <c r="W1717" i="15" s="1"/>
  <c r="G1727" i="16"/>
  <c r="W1725" i="15" s="1"/>
  <c r="G1735" i="16"/>
  <c r="W1733" i="15" s="1"/>
  <c r="G1743" i="16"/>
  <c r="W1741" i="15" s="1"/>
  <c r="G1751" i="16"/>
  <c r="W1749" i="15" s="1"/>
  <c r="G1759" i="16"/>
  <c r="W1757" i="15" s="1"/>
  <c r="G1767" i="16"/>
  <c r="W1765" i="15" s="1"/>
  <c r="G1775" i="16"/>
  <c r="W1773" i="15" s="1"/>
  <c r="G1783" i="16"/>
  <c r="W1781" i="15" s="1"/>
  <c r="G1791" i="16"/>
  <c r="W1789" i="15" s="1"/>
  <c r="G1799" i="16"/>
  <c r="W1797" i="15" s="1"/>
  <c r="G1807" i="16"/>
  <c r="W1805" i="15" s="1"/>
  <c r="G1815" i="16"/>
  <c r="W1813" i="15" s="1"/>
  <c r="G1823" i="16"/>
  <c r="W1821" i="15" s="1"/>
  <c r="G1831" i="16"/>
  <c r="W1829" i="15" s="1"/>
  <c r="G1839" i="16"/>
  <c r="W1837" i="15" s="1"/>
  <c r="G1847" i="16"/>
  <c r="W1845" i="15" s="1"/>
  <c r="G1855" i="16"/>
  <c r="W1853" i="15" s="1"/>
  <c r="G1863" i="16"/>
  <c r="W1861" i="15" s="1"/>
  <c r="G1871" i="16"/>
  <c r="W1869" i="15" s="1"/>
  <c r="G1879" i="16"/>
  <c r="W1877" i="15" s="1"/>
  <c r="G1887" i="16"/>
  <c r="W1885" i="15" s="1"/>
  <c r="G1895" i="16"/>
  <c r="W1893" i="15" s="1"/>
  <c r="G1903" i="16"/>
  <c r="W1901" i="15" s="1"/>
  <c r="G1911" i="16"/>
  <c r="W1909" i="15" s="1"/>
  <c r="G1919" i="16"/>
  <c r="W1917" i="15" s="1"/>
  <c r="G1927" i="16"/>
  <c r="W1925" i="15" s="1"/>
  <c r="G1308" i="16"/>
  <c r="W1306" i="15" s="1"/>
  <c r="G1372" i="16"/>
  <c r="W1370" i="15" s="1"/>
  <c r="G1443" i="16"/>
  <c r="W1441" i="15" s="1"/>
  <c r="G1475" i="16"/>
  <c r="W1473" i="15" s="1"/>
  <c r="G1493" i="16"/>
  <c r="W1491" i="15" s="1"/>
  <c r="G1507" i="16"/>
  <c r="W1505" i="15" s="1"/>
  <c r="G1523" i="16"/>
  <c r="W1521" i="15" s="1"/>
  <c r="G1536" i="16"/>
  <c r="W1534" i="15" s="1"/>
  <c r="G1543" i="16"/>
  <c r="W1541" i="15" s="1"/>
  <c r="G1546" i="16"/>
  <c r="W1544" i="15" s="1"/>
  <c r="G1554" i="16"/>
  <c r="W1552" i="15" s="1"/>
  <c r="G1562" i="16"/>
  <c r="W1560" i="15" s="1"/>
  <c r="G1570" i="16"/>
  <c r="W1568" i="15" s="1"/>
  <c r="G1578" i="16"/>
  <c r="W1576" i="15" s="1"/>
  <c r="G1586" i="16"/>
  <c r="W1584" i="15" s="1"/>
  <c r="G1594" i="16"/>
  <c r="W1592" i="15" s="1"/>
  <c r="G1602" i="16"/>
  <c r="W1600" i="15" s="1"/>
  <c r="G1610" i="16"/>
  <c r="W1608" i="15" s="1"/>
  <c r="G1618" i="16"/>
  <c r="W1616" i="15" s="1"/>
  <c r="G1626" i="16"/>
  <c r="W1624" i="15" s="1"/>
  <c r="G1634" i="16"/>
  <c r="W1632" i="15" s="1"/>
  <c r="G1642" i="16"/>
  <c r="W1640" i="15" s="1"/>
  <c r="G1650" i="16"/>
  <c r="W1648" i="15" s="1"/>
  <c r="G1658" i="16"/>
  <c r="W1656" i="15" s="1"/>
  <c r="G1666" i="16"/>
  <c r="W1664" i="15" s="1"/>
  <c r="G1674" i="16"/>
  <c r="W1672" i="15" s="1"/>
  <c r="G1682" i="16"/>
  <c r="W1680" i="15" s="1"/>
  <c r="G1690" i="16"/>
  <c r="W1688" i="15" s="1"/>
  <c r="G1268" i="16"/>
  <c r="W1266" i="15" s="1"/>
  <c r="G1332" i="16"/>
  <c r="W1330" i="15" s="1"/>
  <c r="G1396" i="16"/>
  <c r="W1394" i="15" s="1"/>
  <c r="G1455" i="16"/>
  <c r="W1453" i="15" s="1"/>
  <c r="G1487" i="16"/>
  <c r="W1485" i="15" s="1"/>
  <c r="G1501" i="16"/>
  <c r="W1499" i="15" s="1"/>
  <c r="G1519" i="16"/>
  <c r="W1517" i="15" s="1"/>
  <c r="G1528" i="16"/>
  <c r="W1526" i="15" s="1"/>
  <c r="G1549" i="16"/>
  <c r="W1547" i="15" s="1"/>
  <c r="G1557" i="16"/>
  <c r="W1555" i="15" s="1"/>
  <c r="G1565" i="16"/>
  <c r="W1563" i="15" s="1"/>
  <c r="G1573" i="16"/>
  <c r="W1571" i="15" s="1"/>
  <c r="G1581" i="16"/>
  <c r="W1579" i="15" s="1"/>
  <c r="G1589" i="16"/>
  <c r="W1587" i="15" s="1"/>
  <c r="G1597" i="16"/>
  <c r="W1595" i="15" s="1"/>
  <c r="G1605" i="16"/>
  <c r="W1603" i="15" s="1"/>
  <c r="G1613" i="16"/>
  <c r="W1611" i="15" s="1"/>
  <c r="G1621" i="16"/>
  <c r="W1619" i="15" s="1"/>
  <c r="G1629" i="16"/>
  <c r="W1627" i="15" s="1"/>
  <c r="G1637" i="16"/>
  <c r="W1635" i="15" s="1"/>
  <c r="G1645" i="16"/>
  <c r="W1643" i="15" s="1"/>
  <c r="G1653" i="16"/>
  <c r="W1651" i="15" s="1"/>
  <c r="G1661" i="16"/>
  <c r="W1659" i="15" s="1"/>
  <c r="G1669" i="16"/>
  <c r="W1667" i="15" s="1"/>
  <c r="G1677" i="16"/>
  <c r="W1675" i="15" s="1"/>
  <c r="G1685" i="16"/>
  <c r="W1683" i="15" s="1"/>
  <c r="G1693" i="16"/>
  <c r="W1691" i="15" s="1"/>
  <c r="G1701" i="16"/>
  <c r="W1699" i="15" s="1"/>
  <c r="G1709" i="16"/>
  <c r="W1707" i="15" s="1"/>
  <c r="G1717" i="16"/>
  <c r="W1715" i="15" s="1"/>
  <c r="G1725" i="16"/>
  <c r="W1723" i="15" s="1"/>
  <c r="G1733" i="16"/>
  <c r="W1731" i="15" s="1"/>
  <c r="G1741" i="16"/>
  <c r="W1739" i="15" s="1"/>
  <c r="G1749" i="16"/>
  <c r="W1747" i="15" s="1"/>
  <c r="G1757" i="16"/>
  <c r="W1755" i="15" s="1"/>
  <c r="G1765" i="16"/>
  <c r="W1763" i="15" s="1"/>
  <c r="G1773" i="16"/>
  <c r="W1771" i="15" s="1"/>
  <c r="G1781" i="16"/>
  <c r="W1779" i="15" s="1"/>
  <c r="G1789" i="16"/>
  <c r="W1787" i="15" s="1"/>
  <c r="G1797" i="16"/>
  <c r="W1795" i="15" s="1"/>
  <c r="G1805" i="16"/>
  <c r="W1803" i="15" s="1"/>
  <c r="G1813" i="16"/>
  <c r="W1811" i="15" s="1"/>
  <c r="G1821" i="16"/>
  <c r="W1819" i="15" s="1"/>
  <c r="G1829" i="16"/>
  <c r="W1827" i="15" s="1"/>
  <c r="G1837" i="16"/>
  <c r="W1835" i="15" s="1"/>
  <c r="G1845" i="16"/>
  <c r="W1843" i="15" s="1"/>
  <c r="G1853" i="16"/>
  <c r="W1851" i="15" s="1"/>
  <c r="G1861" i="16"/>
  <c r="W1859" i="15" s="1"/>
  <c r="G1869" i="16"/>
  <c r="W1867" i="15" s="1"/>
  <c r="G1877" i="16"/>
  <c r="W1875" i="15" s="1"/>
  <c r="G1885" i="16"/>
  <c r="W1883" i="15" s="1"/>
  <c r="G1893" i="16"/>
  <c r="W1891" i="15" s="1"/>
  <c r="G1901" i="16"/>
  <c r="W1899" i="15" s="1"/>
  <c r="G1909" i="16"/>
  <c r="W1907" i="15" s="1"/>
  <c r="G1917" i="16"/>
  <c r="W1915" i="15" s="1"/>
  <c r="G1925" i="16"/>
  <c r="W1923" i="15" s="1"/>
  <c r="G1292" i="16"/>
  <c r="W1290" i="15" s="1"/>
  <c r="G1356" i="16"/>
  <c r="W1354" i="15" s="1"/>
  <c r="G1420" i="16"/>
  <c r="W1418" i="15" s="1"/>
  <c r="G1435" i="16"/>
  <c r="W1433" i="15" s="1"/>
  <c r="G1467" i="16"/>
  <c r="W1465" i="15" s="1"/>
  <c r="G1495" i="16"/>
  <c r="W1493" i="15" s="1"/>
  <c r="G1509" i="16"/>
  <c r="W1507" i="15" s="1"/>
  <c r="G1533" i="16"/>
  <c r="W1531" i="15" s="1"/>
  <c r="G1552" i="16"/>
  <c r="W1550" i="15" s="1"/>
  <c r="G1560" i="16"/>
  <c r="W1558" i="15" s="1"/>
  <c r="G1568" i="16"/>
  <c r="W1566" i="15" s="1"/>
  <c r="G1576" i="16"/>
  <c r="W1574" i="15" s="1"/>
  <c r="G1584" i="16"/>
  <c r="W1582" i="15" s="1"/>
  <c r="G1592" i="16"/>
  <c r="W1590" i="15" s="1"/>
  <c r="G1600" i="16"/>
  <c r="W1598" i="15" s="1"/>
  <c r="G1608" i="16"/>
  <c r="W1606" i="15" s="1"/>
  <c r="G1616" i="16"/>
  <c r="W1614" i="15" s="1"/>
  <c r="G1624" i="16"/>
  <c r="W1622" i="15" s="1"/>
  <c r="G1632" i="16"/>
  <c r="W1630" i="15" s="1"/>
  <c r="G1640" i="16"/>
  <c r="W1638" i="15" s="1"/>
  <c r="G1648" i="16"/>
  <c r="W1646" i="15" s="1"/>
  <c r="G1656" i="16"/>
  <c r="W1654" i="15" s="1"/>
  <c r="G1316" i="16"/>
  <c r="W1314" i="15" s="1"/>
  <c r="G1380" i="16"/>
  <c r="W1378" i="15" s="1"/>
  <c r="G1447" i="16"/>
  <c r="W1445" i="15" s="1"/>
  <c r="G1479" i="16"/>
  <c r="W1477" i="15" s="1"/>
  <c r="G1503" i="16"/>
  <c r="W1501" i="15" s="1"/>
  <c r="G1520" i="16"/>
  <c r="W1518" i="15" s="1"/>
  <c r="G1525" i="16"/>
  <c r="W1523" i="15" s="1"/>
  <c r="G1541" i="16"/>
  <c r="W1539" i="15" s="1"/>
  <c r="G1544" i="16"/>
  <c r="W1542" i="15" s="1"/>
  <c r="G1547" i="16"/>
  <c r="W1545" i="15" s="1"/>
  <c r="G1555" i="16"/>
  <c r="W1553" i="15" s="1"/>
  <c r="G1563" i="16"/>
  <c r="W1561" i="15" s="1"/>
  <c r="G1571" i="16"/>
  <c r="W1569" i="15" s="1"/>
  <c r="G1579" i="16"/>
  <c r="W1577" i="15" s="1"/>
  <c r="G1587" i="16"/>
  <c r="W1585" i="15" s="1"/>
  <c r="G1595" i="16"/>
  <c r="W1593" i="15" s="1"/>
  <c r="G1603" i="16"/>
  <c r="W1601" i="15" s="1"/>
  <c r="G1611" i="16"/>
  <c r="W1609" i="15" s="1"/>
  <c r="G1619" i="16"/>
  <c r="W1617" i="15" s="1"/>
  <c r="G1627" i="16"/>
  <c r="W1625" i="15" s="1"/>
  <c r="G1635" i="16"/>
  <c r="W1633" i="15" s="1"/>
  <c r="G1643" i="16"/>
  <c r="W1641" i="15" s="1"/>
  <c r="G1651" i="16"/>
  <c r="W1649" i="15" s="1"/>
  <c r="G1659" i="16"/>
  <c r="W1657" i="15" s="1"/>
  <c r="G1667" i="16"/>
  <c r="W1665" i="15" s="1"/>
  <c r="G1675" i="16"/>
  <c r="W1673" i="15" s="1"/>
  <c r="G1683" i="16"/>
  <c r="W1681" i="15" s="1"/>
  <c r="G1691" i="16"/>
  <c r="W1689" i="15" s="1"/>
  <c r="G1699" i="16"/>
  <c r="W1697" i="15" s="1"/>
  <c r="G1707" i="16"/>
  <c r="W1705" i="15" s="1"/>
  <c r="G1715" i="16"/>
  <c r="W1713" i="15" s="1"/>
  <c r="G1723" i="16"/>
  <c r="W1721" i="15" s="1"/>
  <c r="G1731" i="16"/>
  <c r="W1729" i="15" s="1"/>
  <c r="G1739" i="16"/>
  <c r="W1737" i="15" s="1"/>
  <c r="G1747" i="16"/>
  <c r="W1745" i="15" s="1"/>
  <c r="G1755" i="16"/>
  <c r="W1753" i="15" s="1"/>
  <c r="G1763" i="16"/>
  <c r="W1761" i="15" s="1"/>
  <c r="G1771" i="16"/>
  <c r="W1769" i="15" s="1"/>
  <c r="G1779" i="16"/>
  <c r="W1777" i="15" s="1"/>
  <c r="G1787" i="16"/>
  <c r="W1785" i="15" s="1"/>
  <c r="G1795" i="16"/>
  <c r="W1793" i="15" s="1"/>
  <c r="G1803" i="16"/>
  <c r="W1801" i="15" s="1"/>
  <c r="G1811" i="16"/>
  <c r="W1809" i="15" s="1"/>
  <c r="G1819" i="16"/>
  <c r="W1817" i="15" s="1"/>
  <c r="G1827" i="16"/>
  <c r="W1825" i="15" s="1"/>
  <c r="G1835" i="16"/>
  <c r="W1833" i="15" s="1"/>
  <c r="G1843" i="16"/>
  <c r="W1841" i="15" s="1"/>
  <c r="G1851" i="16"/>
  <c r="W1849" i="15" s="1"/>
  <c r="G1859" i="16"/>
  <c r="W1857" i="15" s="1"/>
  <c r="G1867" i="16"/>
  <c r="W1865" i="15" s="1"/>
  <c r="G1875" i="16"/>
  <c r="W1873" i="15" s="1"/>
  <c r="G1883" i="16"/>
  <c r="W1881" i="15" s="1"/>
  <c r="G1891" i="16"/>
  <c r="W1889" i="15" s="1"/>
  <c r="G1899" i="16"/>
  <c r="W1897" i="15" s="1"/>
  <c r="G1276" i="16"/>
  <c r="W1274" i="15" s="1"/>
  <c r="G1340" i="16"/>
  <c r="W1338" i="15" s="1"/>
  <c r="G1404" i="16"/>
  <c r="W1402" i="15" s="1"/>
  <c r="G1459" i="16"/>
  <c r="W1457" i="15" s="1"/>
  <c r="G1515" i="16"/>
  <c r="W1513" i="15" s="1"/>
  <c r="G1530" i="16"/>
  <c r="W1528" i="15" s="1"/>
  <c r="G1538" i="16"/>
  <c r="W1536" i="15" s="1"/>
  <c r="G1550" i="16"/>
  <c r="W1548" i="15" s="1"/>
  <c r="G1558" i="16"/>
  <c r="W1556" i="15" s="1"/>
  <c r="G1566" i="16"/>
  <c r="W1564" i="15" s="1"/>
  <c r="G1574" i="16"/>
  <c r="W1572" i="15" s="1"/>
  <c r="G1582" i="16"/>
  <c r="W1580" i="15" s="1"/>
  <c r="G1590" i="16"/>
  <c r="W1588" i="15" s="1"/>
  <c r="G1598" i="16"/>
  <c r="W1596" i="15" s="1"/>
  <c r="G1606" i="16"/>
  <c r="W1604" i="15" s="1"/>
  <c r="G1614" i="16"/>
  <c r="W1612" i="15" s="1"/>
  <c r="G1622" i="16"/>
  <c r="W1620" i="15" s="1"/>
  <c r="G1630" i="16"/>
  <c r="W1628" i="15" s="1"/>
  <c r="G1638" i="16"/>
  <c r="W1636" i="15" s="1"/>
  <c r="G1646" i="16"/>
  <c r="W1644" i="15" s="1"/>
  <c r="G1654" i="16"/>
  <c r="W1652" i="15" s="1"/>
  <c r="G1662" i="16"/>
  <c r="W1660" i="15" s="1"/>
  <c r="G1670" i="16"/>
  <c r="W1668" i="15" s="1"/>
  <c r="G1678" i="16"/>
  <c r="W1676" i="15" s="1"/>
  <c r="G1686" i="16"/>
  <c r="W1684" i="15" s="1"/>
  <c r="G1694" i="16"/>
  <c r="W1692" i="15" s="1"/>
  <c r="G1702" i="16"/>
  <c r="W1700" i="15" s="1"/>
  <c r="G1710" i="16"/>
  <c r="W1708" i="15" s="1"/>
  <c r="G1718" i="16"/>
  <c r="W1716" i="15" s="1"/>
  <c r="G1726" i="16"/>
  <c r="W1724" i="15" s="1"/>
  <c r="G1734" i="16"/>
  <c r="W1732" i="15" s="1"/>
  <c r="G1742" i="16"/>
  <c r="W1740" i="15" s="1"/>
  <c r="G1750" i="16"/>
  <c r="W1748" i="15" s="1"/>
  <c r="G1758" i="16"/>
  <c r="W1756" i="15" s="1"/>
  <c r="G1766" i="16"/>
  <c r="W1764" i="15" s="1"/>
  <c r="G1774" i="16"/>
  <c r="W1772" i="15" s="1"/>
  <c r="G1782" i="16"/>
  <c r="W1780" i="15" s="1"/>
  <c r="G1790" i="16"/>
  <c r="W1788" i="15" s="1"/>
  <c r="G1798" i="16"/>
  <c r="W1796" i="15" s="1"/>
  <c r="G1806" i="16"/>
  <c r="W1804" i="15" s="1"/>
  <c r="G1814" i="16"/>
  <c r="W1812" i="15" s="1"/>
  <c r="G1822" i="16"/>
  <c r="W1820" i="15" s="1"/>
  <c r="G1830" i="16"/>
  <c r="W1828" i="15" s="1"/>
  <c r="G1838" i="16"/>
  <c r="W1836" i="15" s="1"/>
  <c r="G1846" i="16"/>
  <c r="W1844" i="15" s="1"/>
  <c r="G1854" i="16"/>
  <c r="W1852" i="15" s="1"/>
  <c r="G1862" i="16"/>
  <c r="W1860" i="15" s="1"/>
  <c r="G1870" i="16"/>
  <c r="W1868" i="15" s="1"/>
  <c r="G1878" i="16"/>
  <c r="W1876" i="15" s="1"/>
  <c r="G1886" i="16"/>
  <c r="W1884" i="15" s="1"/>
  <c r="G1894" i="16"/>
  <c r="W1892" i="15" s="1"/>
  <c r="G1902" i="16"/>
  <c r="W1900" i="15" s="1"/>
  <c r="G1680" i="16"/>
  <c r="W1678" i="15" s="1"/>
  <c r="G1708" i="16"/>
  <c r="W1706" i="15" s="1"/>
  <c r="G1724" i="16"/>
  <c r="W1722" i="15" s="1"/>
  <c r="G1740" i="16"/>
  <c r="W1738" i="15" s="1"/>
  <c r="G1756" i="16"/>
  <c r="W1754" i="15" s="1"/>
  <c r="G1772" i="16"/>
  <c r="W1770" i="15" s="1"/>
  <c r="G1788" i="16"/>
  <c r="W1786" i="15" s="1"/>
  <c r="G1804" i="16"/>
  <c r="W1802" i="15" s="1"/>
  <c r="G1820" i="16"/>
  <c r="W1818" i="15" s="1"/>
  <c r="G1836" i="16"/>
  <c r="W1834" i="15" s="1"/>
  <c r="G1852" i="16"/>
  <c r="W1850" i="15" s="1"/>
  <c r="G1868" i="16"/>
  <c r="W1866" i="15" s="1"/>
  <c r="G1884" i="16"/>
  <c r="W1882" i="15" s="1"/>
  <c r="G1900" i="16"/>
  <c r="W1898" i="15" s="1"/>
  <c r="G1908" i="16"/>
  <c r="W1906" i="15" s="1"/>
  <c r="G1912" i="16"/>
  <c r="W1910" i="15" s="1"/>
  <c r="G1926" i="16"/>
  <c r="W1924" i="15" s="1"/>
  <c r="G1938" i="16"/>
  <c r="W1936" i="15" s="1"/>
  <c r="G1946" i="16"/>
  <c r="W1944" i="15" s="1"/>
  <c r="G1954" i="16"/>
  <c r="W1952" i="15" s="1"/>
  <c r="G1962" i="16"/>
  <c r="W1960" i="15" s="1"/>
  <c r="G1970" i="16"/>
  <c r="W1968" i="15" s="1"/>
  <c r="G1978" i="16"/>
  <c r="W1976" i="15" s="1"/>
  <c r="G1986" i="16"/>
  <c r="W1984" i="15" s="1"/>
  <c r="G1994" i="16"/>
  <c r="W1992" i="15" s="1"/>
  <c r="G2002" i="16"/>
  <c r="W2000" i="15" s="1"/>
  <c r="G2010" i="16"/>
  <c r="W2008" i="15" s="1"/>
  <c r="G2018" i="16"/>
  <c r="W2016" i="15" s="1"/>
  <c r="G2026" i="16"/>
  <c r="W2024" i="15" s="1"/>
  <c r="G2034" i="16"/>
  <c r="W2032" i="15" s="1"/>
  <c r="G2042" i="16"/>
  <c r="W2040" i="15" s="1"/>
  <c r="G2050" i="16"/>
  <c r="W2048" i="15" s="1"/>
  <c r="G2058" i="16"/>
  <c r="W2056" i="15" s="1"/>
  <c r="G2066" i="16"/>
  <c r="W2064" i="15" s="1"/>
  <c r="G2074" i="16"/>
  <c r="W2072" i="15" s="1"/>
  <c r="G2082" i="16"/>
  <c r="W2080" i="15" s="1"/>
  <c r="G1730" i="16"/>
  <c r="W1728" i="15" s="1"/>
  <c r="G1794" i="16"/>
  <c r="W1792" i="15" s="1"/>
  <c r="G1810" i="16"/>
  <c r="W1808" i="15" s="1"/>
  <c r="G1842" i="16"/>
  <c r="W1840" i="15" s="1"/>
  <c r="G1874" i="16"/>
  <c r="W1872" i="15" s="1"/>
  <c r="G1933" i="16"/>
  <c r="W1931" i="15" s="1"/>
  <c r="G1949" i="16"/>
  <c r="W1947" i="15" s="1"/>
  <c r="G1973" i="16"/>
  <c r="W1971" i="15" s="1"/>
  <c r="G2029" i="16"/>
  <c r="W2027" i="15" s="1"/>
  <c r="G4" i="16"/>
  <c r="G1660" i="16"/>
  <c r="W1658" i="15" s="1"/>
  <c r="G1692" i="16"/>
  <c r="W1690" i="15" s="1"/>
  <c r="G1698" i="16"/>
  <c r="W1696" i="15" s="1"/>
  <c r="G1714" i="16"/>
  <c r="W1712" i="15" s="1"/>
  <c r="G1746" i="16"/>
  <c r="W1744" i="15" s="1"/>
  <c r="G1762" i="16"/>
  <c r="W1760" i="15" s="1"/>
  <c r="G1778" i="16"/>
  <c r="W1776" i="15" s="1"/>
  <c r="G1826" i="16"/>
  <c r="W1824" i="15" s="1"/>
  <c r="G1890" i="16"/>
  <c r="W1888" i="15" s="1"/>
  <c r="G1905" i="16"/>
  <c r="W1903" i="15" s="1"/>
  <c r="G1957" i="16"/>
  <c r="W1955" i="15" s="1"/>
  <c r="G2037" i="16"/>
  <c r="W2035" i="15" s="1"/>
  <c r="G1672" i="16"/>
  <c r="W1670" i="15" s="1"/>
  <c r="G1704" i="16"/>
  <c r="W1702" i="15" s="1"/>
  <c r="G1720" i="16"/>
  <c r="W1718" i="15" s="1"/>
  <c r="G1736" i="16"/>
  <c r="W1734" i="15" s="1"/>
  <c r="G1752" i="16"/>
  <c r="W1750" i="15" s="1"/>
  <c r="G1768" i="16"/>
  <c r="W1766" i="15" s="1"/>
  <c r="G1784" i="16"/>
  <c r="W1782" i="15" s="1"/>
  <c r="G1800" i="16"/>
  <c r="W1798" i="15" s="1"/>
  <c r="G1816" i="16"/>
  <c r="W1814" i="15" s="1"/>
  <c r="G1832" i="16"/>
  <c r="W1830" i="15" s="1"/>
  <c r="G1848" i="16"/>
  <c r="W1846" i="15" s="1"/>
  <c r="G1864" i="16"/>
  <c r="W1862" i="15" s="1"/>
  <c r="G1880" i="16"/>
  <c r="W1878" i="15" s="1"/>
  <c r="G1896" i="16"/>
  <c r="W1894" i="15" s="1"/>
  <c r="G1916" i="16"/>
  <c r="W1914" i="15" s="1"/>
  <c r="G1920" i="16"/>
  <c r="W1918" i="15" s="1"/>
  <c r="G1936" i="16"/>
  <c r="W1934" i="15" s="1"/>
  <c r="G1944" i="16"/>
  <c r="W1942" i="15" s="1"/>
  <c r="G1952" i="16"/>
  <c r="W1950" i="15" s="1"/>
  <c r="G1960" i="16"/>
  <c r="W1958" i="15" s="1"/>
  <c r="G1968" i="16"/>
  <c r="W1966" i="15" s="1"/>
  <c r="G1976" i="16"/>
  <c r="W1974" i="15" s="1"/>
  <c r="G1984" i="16"/>
  <c r="W1982" i="15" s="1"/>
  <c r="G1992" i="16"/>
  <c r="W1990" i="15" s="1"/>
  <c r="G2000" i="16"/>
  <c r="W1998" i="15" s="1"/>
  <c r="G2008" i="16"/>
  <c r="W2006" i="15" s="1"/>
  <c r="G2016" i="16"/>
  <c r="W2014" i="15" s="1"/>
  <c r="G2024" i="16"/>
  <c r="W2022" i="15" s="1"/>
  <c r="G2032" i="16"/>
  <c r="W2030" i="15" s="1"/>
  <c r="G2040" i="16"/>
  <c r="W2038" i="15" s="1"/>
  <c r="G2048" i="16"/>
  <c r="W2046" i="15" s="1"/>
  <c r="G2056" i="16"/>
  <c r="W2054" i="15" s="1"/>
  <c r="G2064" i="16"/>
  <c r="W2062" i="15" s="1"/>
  <c r="G2072" i="16"/>
  <c r="W2070" i="15" s="1"/>
  <c r="G2080" i="16"/>
  <c r="W2078" i="15" s="1"/>
  <c r="G1844" i="16"/>
  <c r="W1842" i="15" s="1"/>
  <c r="G1876" i="16"/>
  <c r="W1874" i="15" s="1"/>
  <c r="G1924" i="16"/>
  <c r="W1922" i="15" s="1"/>
  <c r="G1958" i="16"/>
  <c r="W1956" i="15" s="1"/>
  <c r="G1974" i="16"/>
  <c r="W1972" i="15" s="1"/>
  <c r="G1982" i="16"/>
  <c r="W1980" i="15" s="1"/>
  <c r="G2022" i="16"/>
  <c r="W2020" i="15" s="1"/>
  <c r="G2046" i="16"/>
  <c r="W2044" i="15" s="1"/>
  <c r="G1684" i="16"/>
  <c r="W1682" i="15" s="1"/>
  <c r="G1705" i="16"/>
  <c r="W1703" i="15" s="1"/>
  <c r="G1721" i="16"/>
  <c r="W1719" i="15" s="1"/>
  <c r="G1737" i="16"/>
  <c r="W1735" i="15" s="1"/>
  <c r="G1753" i="16"/>
  <c r="W1751" i="15" s="1"/>
  <c r="G1769" i="16"/>
  <c r="W1767" i="15" s="1"/>
  <c r="G1785" i="16"/>
  <c r="W1783" i="15" s="1"/>
  <c r="G1801" i="16"/>
  <c r="W1799" i="15" s="1"/>
  <c r="G1817" i="16"/>
  <c r="W1815" i="15" s="1"/>
  <c r="G1833" i="16"/>
  <c r="W1831" i="15" s="1"/>
  <c r="G1849" i="16"/>
  <c r="W1847" i="15" s="1"/>
  <c r="G1865" i="16"/>
  <c r="W1863" i="15" s="1"/>
  <c r="G1881" i="16"/>
  <c r="W1879" i="15" s="1"/>
  <c r="G1897" i="16"/>
  <c r="W1895" i="15" s="1"/>
  <c r="G1906" i="16"/>
  <c r="W1904" i="15" s="1"/>
  <c r="G1913" i="16"/>
  <c r="W1911" i="15" s="1"/>
  <c r="G1931" i="16"/>
  <c r="W1929" i="15" s="1"/>
  <c r="G1939" i="16"/>
  <c r="W1937" i="15" s="1"/>
  <c r="G1947" i="16"/>
  <c r="W1945" i="15" s="1"/>
  <c r="G1955" i="16"/>
  <c r="W1953" i="15" s="1"/>
  <c r="G1963" i="16"/>
  <c r="W1961" i="15" s="1"/>
  <c r="G1971" i="16"/>
  <c r="W1969" i="15" s="1"/>
  <c r="G1979" i="16"/>
  <c r="W1977" i="15" s="1"/>
  <c r="G1987" i="16"/>
  <c r="W1985" i="15" s="1"/>
  <c r="G1995" i="16"/>
  <c r="W1993" i="15" s="1"/>
  <c r="G2003" i="16"/>
  <c r="W2001" i="15" s="1"/>
  <c r="G2011" i="16"/>
  <c r="W2009" i="15" s="1"/>
  <c r="G2019" i="16"/>
  <c r="W2017" i="15" s="1"/>
  <c r="G2027" i="16"/>
  <c r="W2025" i="15" s="1"/>
  <c r="G2035" i="16"/>
  <c r="W2033" i="15" s="1"/>
  <c r="G2043" i="16"/>
  <c r="W2041" i="15" s="1"/>
  <c r="G2051" i="16"/>
  <c r="W2049" i="15" s="1"/>
  <c r="G2059" i="16"/>
  <c r="W2057" i="15" s="1"/>
  <c r="G2067" i="16"/>
  <c r="W2065" i="15" s="1"/>
  <c r="G2075" i="16"/>
  <c r="W2073" i="15" s="1"/>
  <c r="G2083" i="16"/>
  <c r="W2081" i="15" s="1"/>
  <c r="G1892" i="16"/>
  <c r="W1890" i="15" s="1"/>
  <c r="G1910" i="16"/>
  <c r="W1908" i="15" s="1"/>
  <c r="G1934" i="16"/>
  <c r="W1932" i="15" s="1"/>
  <c r="G1942" i="16"/>
  <c r="W1940" i="15" s="1"/>
  <c r="G1966" i="16"/>
  <c r="W1964" i="15" s="1"/>
  <c r="G1990" i="16"/>
  <c r="W1988" i="15" s="1"/>
  <c r="G1998" i="16"/>
  <c r="W1996" i="15" s="1"/>
  <c r="G2014" i="16"/>
  <c r="W2012" i="15" s="1"/>
  <c r="G2030" i="16"/>
  <c r="W2028" i="15" s="1"/>
  <c r="G2038" i="16"/>
  <c r="W2036" i="15" s="1"/>
  <c r="G2054" i="16"/>
  <c r="W2052" i="15" s="1"/>
  <c r="G2078" i="16"/>
  <c r="W2076" i="15" s="1"/>
  <c r="G1664" i="16"/>
  <c r="W1662" i="15" s="1"/>
  <c r="G1700" i="16"/>
  <c r="W1698" i="15" s="1"/>
  <c r="G1716" i="16"/>
  <c r="W1714" i="15" s="1"/>
  <c r="G1732" i="16"/>
  <c r="W1730" i="15" s="1"/>
  <c r="G1748" i="16"/>
  <c r="W1746" i="15" s="1"/>
  <c r="G1764" i="16"/>
  <c r="W1762" i="15" s="1"/>
  <c r="G1780" i="16"/>
  <c r="W1778" i="15" s="1"/>
  <c r="G1796" i="16"/>
  <c r="W1794" i="15" s="1"/>
  <c r="G1812" i="16"/>
  <c r="W1810" i="15" s="1"/>
  <c r="G1828" i="16"/>
  <c r="W1826" i="15" s="1"/>
  <c r="G1860" i="16"/>
  <c r="W1858" i="15" s="1"/>
  <c r="G1928" i="16"/>
  <c r="W1926" i="15" s="1"/>
  <c r="G1950" i="16"/>
  <c r="W1948" i="15" s="1"/>
  <c r="G2006" i="16"/>
  <c r="W2004" i="15" s="1"/>
  <c r="G1676" i="16"/>
  <c r="W1674" i="15" s="1"/>
  <c r="G1706" i="16"/>
  <c r="W1704" i="15" s="1"/>
  <c r="G1722" i="16"/>
  <c r="W1720" i="15" s="1"/>
  <c r="G1738" i="16"/>
  <c r="W1736" i="15" s="1"/>
  <c r="G1754" i="16"/>
  <c r="W1752" i="15" s="1"/>
  <c r="G1770" i="16"/>
  <c r="W1768" i="15" s="1"/>
  <c r="G1786" i="16"/>
  <c r="W1784" i="15" s="1"/>
  <c r="G1802" i="16"/>
  <c r="W1800" i="15" s="1"/>
  <c r="G1818" i="16"/>
  <c r="W1816" i="15" s="1"/>
  <c r="G1834" i="16"/>
  <c r="W1832" i="15" s="1"/>
  <c r="G1850" i="16"/>
  <c r="W1848" i="15" s="1"/>
  <c r="G1866" i="16"/>
  <c r="W1864" i="15" s="1"/>
  <c r="G1882" i="16"/>
  <c r="W1880" i="15" s="1"/>
  <c r="G1898" i="16"/>
  <c r="W1896" i="15" s="1"/>
  <c r="G1907" i="16"/>
  <c r="W1905" i="15" s="1"/>
  <c r="G1914" i="16"/>
  <c r="W1912" i="15" s="1"/>
  <c r="G1921" i="16"/>
  <c r="W1919" i="15" s="1"/>
  <c r="G1937" i="16"/>
  <c r="W1935" i="15" s="1"/>
  <c r="G1945" i="16"/>
  <c r="W1943" i="15" s="1"/>
  <c r="G1953" i="16"/>
  <c r="W1951" i="15" s="1"/>
  <c r="G1961" i="16"/>
  <c r="W1959" i="15" s="1"/>
  <c r="G1969" i="16"/>
  <c r="W1967" i="15" s="1"/>
  <c r="G1977" i="16"/>
  <c r="W1975" i="15" s="1"/>
  <c r="G1985" i="16"/>
  <c r="W1983" i="15" s="1"/>
  <c r="G1993" i="16"/>
  <c r="W1991" i="15" s="1"/>
  <c r="G2001" i="16"/>
  <c r="W1999" i="15" s="1"/>
  <c r="G2009" i="16"/>
  <c r="W2007" i="15" s="1"/>
  <c r="G2017" i="16"/>
  <c r="W2015" i="15" s="1"/>
  <c r="G2025" i="16"/>
  <c r="W2023" i="15" s="1"/>
  <c r="G2033" i="16"/>
  <c r="W2031" i="15" s="1"/>
  <c r="G2041" i="16"/>
  <c r="W2039" i="15" s="1"/>
  <c r="G2049" i="16"/>
  <c r="W2047" i="15" s="1"/>
  <c r="G2057" i="16"/>
  <c r="W2055" i="15" s="1"/>
  <c r="G2065" i="16"/>
  <c r="W2063" i="15" s="1"/>
  <c r="G2073" i="16"/>
  <c r="W2071" i="15" s="1"/>
  <c r="G2081" i="16"/>
  <c r="W2079" i="15" s="1"/>
  <c r="G2052" i="16"/>
  <c r="W2050" i="15" s="1"/>
  <c r="G2068" i="16"/>
  <c r="W2066" i="15" s="1"/>
  <c r="G1858" i="16"/>
  <c r="W1856" i="15" s="1"/>
  <c r="G1930" i="16"/>
  <c r="W1928" i="15" s="1"/>
  <c r="G1965" i="16"/>
  <c r="W1963" i="15" s="1"/>
  <c r="G2005" i="16"/>
  <c r="W2003" i="15" s="1"/>
  <c r="G2053" i="16"/>
  <c r="W2051" i="15" s="1"/>
  <c r="G2062" i="16"/>
  <c r="W2060" i="15" s="1"/>
  <c r="G1688" i="16"/>
  <c r="W1686" i="15" s="1"/>
  <c r="G1696" i="16"/>
  <c r="W1694" i="15" s="1"/>
  <c r="G1712" i="16"/>
  <c r="W1710" i="15" s="1"/>
  <c r="G1728" i="16"/>
  <c r="W1726" i="15" s="1"/>
  <c r="G1744" i="16"/>
  <c r="W1742" i="15" s="1"/>
  <c r="G1760" i="16"/>
  <c r="W1758" i="15" s="1"/>
  <c r="G1776" i="16"/>
  <c r="W1774" i="15" s="1"/>
  <c r="G1792" i="16"/>
  <c r="W1790" i="15" s="1"/>
  <c r="G1808" i="16"/>
  <c r="W1806" i="15" s="1"/>
  <c r="G1824" i="16"/>
  <c r="W1822" i="15" s="1"/>
  <c r="G1840" i="16"/>
  <c r="W1838" i="15" s="1"/>
  <c r="G1856" i="16"/>
  <c r="W1854" i="15" s="1"/>
  <c r="G1872" i="16"/>
  <c r="W1870" i="15" s="1"/>
  <c r="G1888" i="16"/>
  <c r="W1886" i="15" s="1"/>
  <c r="G1904" i="16"/>
  <c r="W1902" i="15" s="1"/>
  <c r="G1918" i="16"/>
  <c r="W1916" i="15" s="1"/>
  <c r="G1932" i="16"/>
  <c r="W1930" i="15" s="1"/>
  <c r="G1940" i="16"/>
  <c r="W1938" i="15" s="1"/>
  <c r="G1948" i="16"/>
  <c r="W1946" i="15" s="1"/>
  <c r="G1956" i="16"/>
  <c r="W1954" i="15" s="1"/>
  <c r="G1964" i="16"/>
  <c r="W1962" i="15" s="1"/>
  <c r="G1972" i="16"/>
  <c r="W1970" i="15" s="1"/>
  <c r="G1980" i="16"/>
  <c r="W1978" i="15" s="1"/>
  <c r="G1988" i="16"/>
  <c r="W1986" i="15" s="1"/>
  <c r="G1996" i="16"/>
  <c r="W1994" i="15" s="1"/>
  <c r="G2004" i="16"/>
  <c r="W2002" i="15" s="1"/>
  <c r="G2012" i="16"/>
  <c r="W2010" i="15" s="1"/>
  <c r="G2020" i="16"/>
  <c r="W2018" i="15" s="1"/>
  <c r="G2028" i="16"/>
  <c r="W2026" i="15" s="1"/>
  <c r="G2036" i="16"/>
  <c r="W2034" i="15" s="1"/>
  <c r="G2044" i="16"/>
  <c r="W2042" i="15" s="1"/>
  <c r="G2060" i="16"/>
  <c r="W2058" i="15" s="1"/>
  <c r="G2076" i="16"/>
  <c r="W2074" i="15" s="1"/>
  <c r="G2084" i="16"/>
  <c r="G1989" i="16"/>
  <c r="W1987" i="15" s="1"/>
  <c r="G2021" i="16"/>
  <c r="W2019" i="15" s="1"/>
  <c r="G2061" i="16"/>
  <c r="W2059" i="15" s="1"/>
  <c r="G2077" i="16"/>
  <c r="W2075" i="15" s="1"/>
  <c r="G2070" i="16"/>
  <c r="W2068" i="15" s="1"/>
  <c r="G1668" i="16"/>
  <c r="W1666" i="15" s="1"/>
  <c r="G1697" i="16"/>
  <c r="W1695" i="15" s="1"/>
  <c r="G1713" i="16"/>
  <c r="W1711" i="15" s="1"/>
  <c r="G1729" i="16"/>
  <c r="W1727" i="15" s="1"/>
  <c r="G1745" i="16"/>
  <c r="W1743" i="15" s="1"/>
  <c r="G1761" i="16"/>
  <c r="W1759" i="15" s="1"/>
  <c r="G1777" i="16"/>
  <c r="W1775" i="15" s="1"/>
  <c r="G1793" i="16"/>
  <c r="W1791" i="15" s="1"/>
  <c r="G1809" i="16"/>
  <c r="W1807" i="15" s="1"/>
  <c r="G1825" i="16"/>
  <c r="W1823" i="15" s="1"/>
  <c r="G1841" i="16"/>
  <c r="W1839" i="15" s="1"/>
  <c r="G1857" i="16"/>
  <c r="W1855" i="15" s="1"/>
  <c r="G1873" i="16"/>
  <c r="W1871" i="15" s="1"/>
  <c r="G1889" i="16"/>
  <c r="W1887" i="15" s="1"/>
  <c r="G1915" i="16"/>
  <c r="W1913" i="15" s="1"/>
  <c r="G1922" i="16"/>
  <c r="W1920" i="15" s="1"/>
  <c r="G1929" i="16"/>
  <c r="W1927" i="15" s="1"/>
  <c r="G1935" i="16"/>
  <c r="W1933" i="15" s="1"/>
  <c r="G1943" i="16"/>
  <c r="W1941" i="15" s="1"/>
  <c r="G1951" i="16"/>
  <c r="W1949" i="15" s="1"/>
  <c r="G1959" i="16"/>
  <c r="W1957" i="15" s="1"/>
  <c r="G1967" i="16"/>
  <c r="W1965" i="15" s="1"/>
  <c r="G1975" i="16"/>
  <c r="W1973" i="15" s="1"/>
  <c r="G1983" i="16"/>
  <c r="W1981" i="15" s="1"/>
  <c r="G1991" i="16"/>
  <c r="W1989" i="15" s="1"/>
  <c r="G1999" i="16"/>
  <c r="W1997" i="15" s="1"/>
  <c r="G2007" i="16"/>
  <c r="W2005" i="15" s="1"/>
  <c r="G2015" i="16"/>
  <c r="W2013" i="15" s="1"/>
  <c r="G2023" i="16"/>
  <c r="W2021" i="15" s="1"/>
  <c r="G2031" i="16"/>
  <c r="W2029" i="15" s="1"/>
  <c r="G2039" i="16"/>
  <c r="W2037" i="15" s="1"/>
  <c r="G2047" i="16"/>
  <c r="W2045" i="15" s="1"/>
  <c r="G2055" i="16"/>
  <c r="W2053" i="15" s="1"/>
  <c r="G2063" i="16"/>
  <c r="W2061" i="15" s="1"/>
  <c r="G2071" i="16"/>
  <c r="W2069" i="15" s="1"/>
  <c r="G2079" i="16"/>
  <c r="W2077" i="15" s="1"/>
  <c r="G1923" i="16"/>
  <c r="W1921" i="15" s="1"/>
  <c r="G1941" i="16"/>
  <c r="W1939" i="15" s="1"/>
  <c r="G1981" i="16"/>
  <c r="W1979" i="15" s="1"/>
  <c r="G1997" i="16"/>
  <c r="W1995" i="15" s="1"/>
  <c r="G2013" i="16"/>
  <c r="W2011" i="15" s="1"/>
  <c r="G2045" i="16"/>
  <c r="W2043" i="15" s="1"/>
  <c r="G2069" i="16"/>
  <c r="W2067" i="15" s="1"/>
  <c r="U1" i="13"/>
  <c r="V1" i="13" s="1"/>
  <c r="W1" i="13" s="1"/>
  <c r="R1" i="13"/>
  <c r="S1" i="13" s="1"/>
  <c r="T1" i="13" s="1"/>
  <c r="I7" i="18"/>
  <c r="D16" i="11"/>
  <c r="B13" i="11"/>
  <c r="B8" i="11"/>
  <c r="B9" i="11" s="1"/>
  <c r="W2" i="15" l="1"/>
  <c r="K6" i="16"/>
  <c r="B9" i="15" s="1"/>
  <c r="L8" i="16"/>
  <c r="F5" i="16"/>
  <c r="V3" i="15" s="1"/>
  <c r="F6" i="16"/>
  <c r="V4" i="15" s="1"/>
  <c r="F14" i="16"/>
  <c r="V12" i="15" s="1"/>
  <c r="F22" i="16"/>
  <c r="V20" i="15" s="1"/>
  <c r="F30" i="16"/>
  <c r="V28" i="15" s="1"/>
  <c r="F38" i="16"/>
  <c r="V36" i="15" s="1"/>
  <c r="F46" i="16"/>
  <c r="V44" i="15" s="1"/>
  <c r="F54" i="16"/>
  <c r="V52" i="15" s="1"/>
  <c r="F62" i="16"/>
  <c r="V60" i="15" s="1"/>
  <c r="F70" i="16"/>
  <c r="V68" i="15" s="1"/>
  <c r="F78" i="16"/>
  <c r="V76" i="15" s="1"/>
  <c r="F86" i="16"/>
  <c r="V84" i="15" s="1"/>
  <c r="F94" i="16"/>
  <c r="V92" i="15" s="1"/>
  <c r="F102" i="16"/>
  <c r="V100" i="15" s="1"/>
  <c r="F110" i="16"/>
  <c r="V108" i="15" s="1"/>
  <c r="F118" i="16"/>
  <c r="V116" i="15" s="1"/>
  <c r="F126" i="16"/>
  <c r="V124" i="15" s="1"/>
  <c r="F134" i="16"/>
  <c r="V132" i="15" s="1"/>
  <c r="F142" i="16"/>
  <c r="V140" i="15" s="1"/>
  <c r="F150" i="16"/>
  <c r="V148" i="15" s="1"/>
  <c r="F158" i="16"/>
  <c r="V156" i="15" s="1"/>
  <c r="F166" i="16"/>
  <c r="V164" i="15" s="1"/>
  <c r="F174" i="16"/>
  <c r="V172" i="15" s="1"/>
  <c r="F182" i="16"/>
  <c r="V180" i="15" s="1"/>
  <c r="F190" i="16"/>
  <c r="V188" i="15" s="1"/>
  <c r="F198" i="16"/>
  <c r="V196" i="15" s="1"/>
  <c r="F206" i="16"/>
  <c r="V204" i="15" s="1"/>
  <c r="F214" i="16"/>
  <c r="V212" i="15" s="1"/>
  <c r="F222" i="16"/>
  <c r="V220" i="15" s="1"/>
  <c r="F230" i="16"/>
  <c r="V228" i="15" s="1"/>
  <c r="F9" i="16"/>
  <c r="V7" i="15" s="1"/>
  <c r="F17" i="16"/>
  <c r="V15" i="15" s="1"/>
  <c r="F25" i="16"/>
  <c r="V23" i="15" s="1"/>
  <c r="F33" i="16"/>
  <c r="V31" i="15" s="1"/>
  <c r="F41" i="16"/>
  <c r="V39" i="15" s="1"/>
  <c r="F49" i="16"/>
  <c r="V47" i="15" s="1"/>
  <c r="F57" i="16"/>
  <c r="V55" i="15" s="1"/>
  <c r="F65" i="16"/>
  <c r="V63" i="15" s="1"/>
  <c r="F73" i="16"/>
  <c r="V71" i="15" s="1"/>
  <c r="F81" i="16"/>
  <c r="V79" i="15" s="1"/>
  <c r="F89" i="16"/>
  <c r="V87" i="15" s="1"/>
  <c r="F97" i="16"/>
  <c r="V95" i="15" s="1"/>
  <c r="F105" i="16"/>
  <c r="V103" i="15" s="1"/>
  <c r="F113" i="16"/>
  <c r="V111" i="15" s="1"/>
  <c r="F121" i="16"/>
  <c r="V119" i="15" s="1"/>
  <c r="F129" i="16"/>
  <c r="V127" i="15" s="1"/>
  <c r="F137" i="16"/>
  <c r="V135" i="15" s="1"/>
  <c r="F145" i="16"/>
  <c r="V143" i="15" s="1"/>
  <c r="F153" i="16"/>
  <c r="V151" i="15" s="1"/>
  <c r="F161" i="16"/>
  <c r="V159" i="15" s="1"/>
  <c r="F169" i="16"/>
  <c r="V167" i="15" s="1"/>
  <c r="F177" i="16"/>
  <c r="V175" i="15" s="1"/>
  <c r="F185" i="16"/>
  <c r="V183" i="15" s="1"/>
  <c r="F193" i="16"/>
  <c r="V191" i="15" s="1"/>
  <c r="F201" i="16"/>
  <c r="V199" i="15" s="1"/>
  <c r="F209" i="16"/>
  <c r="V207" i="15" s="1"/>
  <c r="F217" i="16"/>
  <c r="V215" i="15" s="1"/>
  <c r="F225" i="16"/>
  <c r="V223" i="15" s="1"/>
  <c r="F7" i="16"/>
  <c r="V5" i="15" s="1"/>
  <c r="F15" i="16"/>
  <c r="V13" i="15" s="1"/>
  <c r="F23" i="16"/>
  <c r="V21" i="15" s="1"/>
  <c r="F31" i="16"/>
  <c r="V29" i="15" s="1"/>
  <c r="F39" i="16"/>
  <c r="V37" i="15" s="1"/>
  <c r="F47" i="16"/>
  <c r="V45" i="15" s="1"/>
  <c r="F55" i="16"/>
  <c r="V53" i="15" s="1"/>
  <c r="F63" i="16"/>
  <c r="V61" i="15" s="1"/>
  <c r="F71" i="16"/>
  <c r="V69" i="15" s="1"/>
  <c r="F79" i="16"/>
  <c r="V77" i="15" s="1"/>
  <c r="F87" i="16"/>
  <c r="V85" i="15" s="1"/>
  <c r="F95" i="16"/>
  <c r="V93" i="15" s="1"/>
  <c r="F103" i="16"/>
  <c r="V101" i="15" s="1"/>
  <c r="F111" i="16"/>
  <c r="V109" i="15" s="1"/>
  <c r="F119" i="16"/>
  <c r="V117" i="15" s="1"/>
  <c r="F127" i="16"/>
  <c r="V125" i="15" s="1"/>
  <c r="F135" i="16"/>
  <c r="V133" i="15" s="1"/>
  <c r="F143" i="16"/>
  <c r="V141" i="15" s="1"/>
  <c r="F151" i="16"/>
  <c r="V149" i="15" s="1"/>
  <c r="F159" i="16"/>
  <c r="V157" i="15" s="1"/>
  <c r="F167" i="16"/>
  <c r="V165" i="15" s="1"/>
  <c r="F175" i="16"/>
  <c r="V173" i="15" s="1"/>
  <c r="F183" i="16"/>
  <c r="V181" i="15" s="1"/>
  <c r="F191" i="16"/>
  <c r="V189" i="15" s="1"/>
  <c r="F199" i="16"/>
  <c r="V197" i="15" s="1"/>
  <c r="F207" i="16"/>
  <c r="V205" i="15" s="1"/>
  <c r="F215" i="16"/>
  <c r="V213" i="15" s="1"/>
  <c r="F223" i="16"/>
  <c r="V221" i="15" s="1"/>
  <c r="F13" i="16"/>
  <c r="V11" i="15" s="1"/>
  <c r="F21" i="16"/>
  <c r="V19" i="15" s="1"/>
  <c r="F29" i="16"/>
  <c r="V27" i="15" s="1"/>
  <c r="F37" i="16"/>
  <c r="V35" i="15" s="1"/>
  <c r="F45" i="16"/>
  <c r="V43" i="15" s="1"/>
  <c r="F53" i="16"/>
  <c r="V51" i="15" s="1"/>
  <c r="F61" i="16"/>
  <c r="V59" i="15" s="1"/>
  <c r="F69" i="16"/>
  <c r="V67" i="15" s="1"/>
  <c r="F77" i="16"/>
  <c r="V75" i="15" s="1"/>
  <c r="F85" i="16"/>
  <c r="V83" i="15" s="1"/>
  <c r="F93" i="16"/>
  <c r="V91" i="15" s="1"/>
  <c r="F101" i="16"/>
  <c r="V99" i="15" s="1"/>
  <c r="F109" i="16"/>
  <c r="V107" i="15" s="1"/>
  <c r="F117" i="16"/>
  <c r="V115" i="15" s="1"/>
  <c r="F125" i="16"/>
  <c r="V123" i="15" s="1"/>
  <c r="F133" i="16"/>
  <c r="V131" i="15" s="1"/>
  <c r="F141" i="16"/>
  <c r="V139" i="15" s="1"/>
  <c r="F149" i="16"/>
  <c r="V147" i="15" s="1"/>
  <c r="F157" i="16"/>
  <c r="V155" i="15" s="1"/>
  <c r="F165" i="16"/>
  <c r="V163" i="15" s="1"/>
  <c r="F173" i="16"/>
  <c r="V171" i="15" s="1"/>
  <c r="F181" i="16"/>
  <c r="V179" i="15" s="1"/>
  <c r="F189" i="16"/>
  <c r="V187" i="15" s="1"/>
  <c r="F197" i="16"/>
  <c r="V195" i="15" s="1"/>
  <c r="F205" i="16"/>
  <c r="V203" i="15" s="1"/>
  <c r="F213" i="16"/>
  <c r="V211" i="15" s="1"/>
  <c r="F221" i="16"/>
  <c r="V219" i="15" s="1"/>
  <c r="F12" i="16"/>
  <c r="V10" i="15" s="1"/>
  <c r="F28" i="16"/>
  <c r="V26" i="15" s="1"/>
  <c r="F44" i="16"/>
  <c r="V42" i="15" s="1"/>
  <c r="F60" i="16"/>
  <c r="V58" i="15" s="1"/>
  <c r="F76" i="16"/>
  <c r="V74" i="15" s="1"/>
  <c r="F92" i="16"/>
  <c r="V90" i="15" s="1"/>
  <c r="F108" i="16"/>
  <c r="V106" i="15" s="1"/>
  <c r="F124" i="16"/>
  <c r="V122" i="15" s="1"/>
  <c r="F140" i="16"/>
  <c r="V138" i="15" s="1"/>
  <c r="F156" i="16"/>
  <c r="V154" i="15" s="1"/>
  <c r="F172" i="16"/>
  <c r="V170" i="15" s="1"/>
  <c r="F188" i="16"/>
  <c r="V186" i="15" s="1"/>
  <c r="F204" i="16"/>
  <c r="V202" i="15" s="1"/>
  <c r="F220" i="16"/>
  <c r="V218" i="15" s="1"/>
  <c r="F238" i="16"/>
  <c r="V236" i="15" s="1"/>
  <c r="F246" i="16"/>
  <c r="V244" i="15" s="1"/>
  <c r="F254" i="16"/>
  <c r="V252" i="15" s="1"/>
  <c r="F262" i="16"/>
  <c r="V260" i="15" s="1"/>
  <c r="F270" i="16"/>
  <c r="V268" i="15" s="1"/>
  <c r="F278" i="16"/>
  <c r="V276" i="15" s="1"/>
  <c r="F286" i="16"/>
  <c r="V284" i="15" s="1"/>
  <c r="F294" i="16"/>
  <c r="V292" i="15" s="1"/>
  <c r="F302" i="16"/>
  <c r="V300" i="15" s="1"/>
  <c r="F310" i="16"/>
  <c r="V308" i="15" s="1"/>
  <c r="F318" i="16"/>
  <c r="V316" i="15" s="1"/>
  <c r="F326" i="16"/>
  <c r="V324" i="15" s="1"/>
  <c r="F334" i="16"/>
  <c r="V332" i="15" s="1"/>
  <c r="F342" i="16"/>
  <c r="V340" i="15" s="1"/>
  <c r="F18" i="16"/>
  <c r="V16" i="15" s="1"/>
  <c r="F34" i="16"/>
  <c r="V32" i="15" s="1"/>
  <c r="F50" i="16"/>
  <c r="V48" i="15" s="1"/>
  <c r="F66" i="16"/>
  <c r="V64" i="15" s="1"/>
  <c r="F82" i="16"/>
  <c r="V80" i="15" s="1"/>
  <c r="F98" i="16"/>
  <c r="V96" i="15" s="1"/>
  <c r="F114" i="16"/>
  <c r="V112" i="15" s="1"/>
  <c r="F130" i="16"/>
  <c r="V128" i="15" s="1"/>
  <c r="F146" i="16"/>
  <c r="V144" i="15" s="1"/>
  <c r="F162" i="16"/>
  <c r="V160" i="15" s="1"/>
  <c r="F178" i="16"/>
  <c r="V176" i="15" s="1"/>
  <c r="F194" i="16"/>
  <c r="V192" i="15" s="1"/>
  <c r="F210" i="16"/>
  <c r="V208" i="15" s="1"/>
  <c r="F226" i="16"/>
  <c r="V224" i="15" s="1"/>
  <c r="F233" i="16"/>
  <c r="V231" i="15" s="1"/>
  <c r="F241" i="16"/>
  <c r="V239" i="15" s="1"/>
  <c r="F249" i="16"/>
  <c r="V247" i="15" s="1"/>
  <c r="F257" i="16"/>
  <c r="V255" i="15" s="1"/>
  <c r="F265" i="16"/>
  <c r="V263" i="15" s="1"/>
  <c r="F273" i="16"/>
  <c r="V271" i="15" s="1"/>
  <c r="F281" i="16"/>
  <c r="V279" i="15" s="1"/>
  <c r="F289" i="16"/>
  <c r="V287" i="15" s="1"/>
  <c r="F297" i="16"/>
  <c r="V295" i="15" s="1"/>
  <c r="F305" i="16"/>
  <c r="V303" i="15" s="1"/>
  <c r="F313" i="16"/>
  <c r="V311" i="15" s="1"/>
  <c r="F321" i="16"/>
  <c r="V319" i="15" s="1"/>
  <c r="F329" i="16"/>
  <c r="V327" i="15" s="1"/>
  <c r="F337" i="16"/>
  <c r="V335" i="15" s="1"/>
  <c r="F19" i="16"/>
  <c r="V17" i="15" s="1"/>
  <c r="F35" i="16"/>
  <c r="V33" i="15" s="1"/>
  <c r="F51" i="16"/>
  <c r="V49" i="15" s="1"/>
  <c r="F67" i="16"/>
  <c r="V65" i="15" s="1"/>
  <c r="F83" i="16"/>
  <c r="V81" i="15" s="1"/>
  <c r="F99" i="16"/>
  <c r="V97" i="15" s="1"/>
  <c r="F115" i="16"/>
  <c r="V113" i="15" s="1"/>
  <c r="F131" i="16"/>
  <c r="V129" i="15" s="1"/>
  <c r="F147" i="16"/>
  <c r="V145" i="15" s="1"/>
  <c r="F163" i="16"/>
  <c r="V161" i="15" s="1"/>
  <c r="F179" i="16"/>
  <c r="V177" i="15" s="1"/>
  <c r="F195" i="16"/>
  <c r="V193" i="15" s="1"/>
  <c r="F211" i="16"/>
  <c r="V209" i="15" s="1"/>
  <c r="F227" i="16"/>
  <c r="V225" i="15" s="1"/>
  <c r="F231" i="16"/>
  <c r="V229" i="15" s="1"/>
  <c r="F239" i="16"/>
  <c r="V237" i="15" s="1"/>
  <c r="F247" i="16"/>
  <c r="V245" i="15" s="1"/>
  <c r="F255" i="16"/>
  <c r="V253" i="15" s="1"/>
  <c r="F263" i="16"/>
  <c r="V261" i="15" s="1"/>
  <c r="F271" i="16"/>
  <c r="V269" i="15" s="1"/>
  <c r="F279" i="16"/>
  <c r="V277" i="15" s="1"/>
  <c r="F287" i="16"/>
  <c r="V285" i="15" s="1"/>
  <c r="F295" i="16"/>
  <c r="V293" i="15" s="1"/>
  <c r="F303" i="16"/>
  <c r="V301" i="15" s="1"/>
  <c r="F311" i="16"/>
  <c r="V309" i="15" s="1"/>
  <c r="F10" i="16"/>
  <c r="V8" i="15" s="1"/>
  <c r="F26" i="16"/>
  <c r="V24" i="15" s="1"/>
  <c r="F42" i="16"/>
  <c r="V40" i="15" s="1"/>
  <c r="F58" i="16"/>
  <c r="V56" i="15" s="1"/>
  <c r="F74" i="16"/>
  <c r="V72" i="15" s="1"/>
  <c r="F90" i="16"/>
  <c r="V88" i="15" s="1"/>
  <c r="F106" i="16"/>
  <c r="V104" i="15" s="1"/>
  <c r="F122" i="16"/>
  <c r="V120" i="15" s="1"/>
  <c r="F138" i="16"/>
  <c r="V136" i="15" s="1"/>
  <c r="F154" i="16"/>
  <c r="V152" i="15" s="1"/>
  <c r="F170" i="16"/>
  <c r="V168" i="15" s="1"/>
  <c r="F186" i="16"/>
  <c r="V184" i="15" s="1"/>
  <c r="F202" i="16"/>
  <c r="V200" i="15" s="1"/>
  <c r="F218" i="16"/>
  <c r="V216" i="15" s="1"/>
  <c r="F237" i="16"/>
  <c r="V235" i="15" s="1"/>
  <c r="F245" i="16"/>
  <c r="V243" i="15" s="1"/>
  <c r="F253" i="16"/>
  <c r="V251" i="15" s="1"/>
  <c r="F261" i="16"/>
  <c r="V259" i="15" s="1"/>
  <c r="F269" i="16"/>
  <c r="V267" i="15" s="1"/>
  <c r="F277" i="16"/>
  <c r="V275" i="15" s="1"/>
  <c r="F285" i="16"/>
  <c r="V283" i="15" s="1"/>
  <c r="F293" i="16"/>
  <c r="V291" i="15" s="1"/>
  <c r="F301" i="16"/>
  <c r="V299" i="15" s="1"/>
  <c r="F309" i="16"/>
  <c r="V307" i="15" s="1"/>
  <c r="F8" i="16"/>
  <c r="V6" i="15" s="1"/>
  <c r="F40" i="16"/>
  <c r="V38" i="15" s="1"/>
  <c r="F72" i="16"/>
  <c r="V70" i="15" s="1"/>
  <c r="F104" i="16"/>
  <c r="V102" i="15" s="1"/>
  <c r="F136" i="16"/>
  <c r="V134" i="15" s="1"/>
  <c r="F168" i="16"/>
  <c r="V166" i="15" s="1"/>
  <c r="F200" i="16"/>
  <c r="V198" i="15" s="1"/>
  <c r="F236" i="16"/>
  <c r="V234" i="15" s="1"/>
  <c r="F252" i="16"/>
  <c r="V250" i="15" s="1"/>
  <c r="F268" i="16"/>
  <c r="V266" i="15" s="1"/>
  <c r="F284" i="16"/>
  <c r="V282" i="15" s="1"/>
  <c r="F300" i="16"/>
  <c r="V298" i="15" s="1"/>
  <c r="F322" i="16"/>
  <c r="V320" i="15" s="1"/>
  <c r="F336" i="16"/>
  <c r="V334" i="15" s="1"/>
  <c r="F340" i="16"/>
  <c r="V338" i="15" s="1"/>
  <c r="F349" i="16"/>
  <c r="V347" i="15" s="1"/>
  <c r="F357" i="16"/>
  <c r="V355" i="15" s="1"/>
  <c r="F365" i="16"/>
  <c r="V363" i="15" s="1"/>
  <c r="F373" i="16"/>
  <c r="V371" i="15" s="1"/>
  <c r="F381" i="16"/>
  <c r="V379" i="15" s="1"/>
  <c r="F389" i="16"/>
  <c r="V387" i="15" s="1"/>
  <c r="F397" i="16"/>
  <c r="V395" i="15" s="1"/>
  <c r="F405" i="16"/>
  <c r="V403" i="15" s="1"/>
  <c r="F413" i="16"/>
  <c r="V411" i="15" s="1"/>
  <c r="F421" i="16"/>
  <c r="V419" i="15" s="1"/>
  <c r="F429" i="16"/>
  <c r="V427" i="15" s="1"/>
  <c r="F437" i="16"/>
  <c r="V435" i="15" s="1"/>
  <c r="F445" i="16"/>
  <c r="V443" i="15" s="1"/>
  <c r="F453" i="16"/>
  <c r="V451" i="15" s="1"/>
  <c r="F461" i="16"/>
  <c r="V459" i="15" s="1"/>
  <c r="F469" i="16"/>
  <c r="V467" i="15" s="1"/>
  <c r="F477" i="16"/>
  <c r="V475" i="15" s="1"/>
  <c r="F20" i="16"/>
  <c r="V18" i="15" s="1"/>
  <c r="F52" i="16"/>
  <c r="V50" i="15" s="1"/>
  <c r="F84" i="16"/>
  <c r="V82" i="15" s="1"/>
  <c r="F116" i="16"/>
  <c r="V114" i="15" s="1"/>
  <c r="F148" i="16"/>
  <c r="V146" i="15" s="1"/>
  <c r="F180" i="16"/>
  <c r="V178" i="15" s="1"/>
  <c r="F212" i="16"/>
  <c r="V210" i="15" s="1"/>
  <c r="F242" i="16"/>
  <c r="V240" i="15" s="1"/>
  <c r="F258" i="16"/>
  <c r="V256" i="15" s="1"/>
  <c r="F274" i="16"/>
  <c r="V272" i="15" s="1"/>
  <c r="F290" i="16"/>
  <c r="V288" i="15" s="1"/>
  <c r="F306" i="16"/>
  <c r="V304" i="15" s="1"/>
  <c r="F315" i="16"/>
  <c r="V313" i="15" s="1"/>
  <c r="F319" i="16"/>
  <c r="V317" i="15" s="1"/>
  <c r="F333" i="16"/>
  <c r="V331" i="15" s="1"/>
  <c r="F352" i="16"/>
  <c r="V350" i="15" s="1"/>
  <c r="F360" i="16"/>
  <c r="V358" i="15" s="1"/>
  <c r="F368" i="16"/>
  <c r="V366" i="15" s="1"/>
  <c r="F376" i="16"/>
  <c r="V374" i="15" s="1"/>
  <c r="F384" i="16"/>
  <c r="V382" i="15" s="1"/>
  <c r="F392" i="16"/>
  <c r="V390" i="15" s="1"/>
  <c r="F400" i="16"/>
  <c r="V398" i="15" s="1"/>
  <c r="F408" i="16"/>
  <c r="V406" i="15" s="1"/>
  <c r="F416" i="16"/>
  <c r="V414" i="15" s="1"/>
  <c r="F424" i="16"/>
  <c r="V422" i="15" s="1"/>
  <c r="F432" i="16"/>
  <c r="V430" i="15" s="1"/>
  <c r="F440" i="16"/>
  <c r="V438" i="15" s="1"/>
  <c r="F448" i="16"/>
  <c r="V446" i="15" s="1"/>
  <c r="F456" i="16"/>
  <c r="V454" i="15" s="1"/>
  <c r="F464" i="16"/>
  <c r="V462" i="15" s="1"/>
  <c r="F472" i="16"/>
  <c r="V470" i="15" s="1"/>
  <c r="F480" i="16"/>
  <c r="V478" i="15" s="1"/>
  <c r="F11" i="16"/>
  <c r="V9" i="15" s="1"/>
  <c r="F43" i="16"/>
  <c r="V41" i="15" s="1"/>
  <c r="F75" i="16"/>
  <c r="V73" i="15" s="1"/>
  <c r="F107" i="16"/>
  <c r="V105" i="15" s="1"/>
  <c r="F139" i="16"/>
  <c r="V137" i="15" s="1"/>
  <c r="F171" i="16"/>
  <c r="V169" i="15" s="1"/>
  <c r="F203" i="16"/>
  <c r="V201" i="15" s="1"/>
  <c r="F243" i="16"/>
  <c r="V241" i="15" s="1"/>
  <c r="F259" i="16"/>
  <c r="V257" i="15" s="1"/>
  <c r="F275" i="16"/>
  <c r="V273" i="15" s="1"/>
  <c r="F291" i="16"/>
  <c r="V289" i="15" s="1"/>
  <c r="F307" i="16"/>
  <c r="V305" i="15" s="1"/>
  <c r="F323" i="16"/>
  <c r="V321" i="15" s="1"/>
  <c r="F327" i="16"/>
  <c r="V325" i="15" s="1"/>
  <c r="F341" i="16"/>
  <c r="V339" i="15" s="1"/>
  <c r="F350" i="16"/>
  <c r="V348" i="15" s="1"/>
  <c r="F358" i="16"/>
  <c r="V356" i="15" s="1"/>
  <c r="F366" i="16"/>
  <c r="V364" i="15" s="1"/>
  <c r="F374" i="16"/>
  <c r="V372" i="15" s="1"/>
  <c r="F382" i="16"/>
  <c r="V380" i="15" s="1"/>
  <c r="F390" i="16"/>
  <c r="V388" i="15" s="1"/>
  <c r="F398" i="16"/>
  <c r="V396" i="15" s="1"/>
  <c r="F406" i="16"/>
  <c r="V404" i="15" s="1"/>
  <c r="F414" i="16"/>
  <c r="V412" i="15" s="1"/>
  <c r="F422" i="16"/>
  <c r="V420" i="15" s="1"/>
  <c r="F430" i="16"/>
  <c r="V428" i="15" s="1"/>
  <c r="F438" i="16"/>
  <c r="V436" i="15" s="1"/>
  <c r="F446" i="16"/>
  <c r="V444" i="15" s="1"/>
  <c r="F36" i="16"/>
  <c r="V34" i="15" s="1"/>
  <c r="F68" i="16"/>
  <c r="V66" i="15" s="1"/>
  <c r="F100" i="16"/>
  <c r="V98" i="15" s="1"/>
  <c r="F132" i="16"/>
  <c r="V130" i="15" s="1"/>
  <c r="F164" i="16"/>
  <c r="V162" i="15" s="1"/>
  <c r="F196" i="16"/>
  <c r="V194" i="15" s="1"/>
  <c r="F228" i="16"/>
  <c r="V226" i="15" s="1"/>
  <c r="F234" i="16"/>
  <c r="V232" i="15" s="1"/>
  <c r="F250" i="16"/>
  <c r="V248" i="15" s="1"/>
  <c r="F266" i="16"/>
  <c r="V264" i="15" s="1"/>
  <c r="F282" i="16"/>
  <c r="V280" i="15" s="1"/>
  <c r="F298" i="16"/>
  <c r="V296" i="15" s="1"/>
  <c r="F317" i="16"/>
  <c r="V315" i="15" s="1"/>
  <c r="F331" i="16"/>
  <c r="V329" i="15" s="1"/>
  <c r="F335" i="16"/>
  <c r="V333" i="15" s="1"/>
  <c r="F348" i="16"/>
  <c r="V346" i="15" s="1"/>
  <c r="F356" i="16"/>
  <c r="V354" i="15" s="1"/>
  <c r="F364" i="16"/>
  <c r="V362" i="15" s="1"/>
  <c r="F372" i="16"/>
  <c r="V370" i="15" s="1"/>
  <c r="F380" i="16"/>
  <c r="V378" i="15" s="1"/>
  <c r="F388" i="16"/>
  <c r="V386" i="15" s="1"/>
  <c r="F396" i="16"/>
  <c r="V394" i="15" s="1"/>
  <c r="F404" i="16"/>
  <c r="V402" i="15" s="1"/>
  <c r="F412" i="16"/>
  <c r="V410" i="15" s="1"/>
  <c r="F420" i="16"/>
  <c r="V418" i="15" s="1"/>
  <c r="F428" i="16"/>
  <c r="V426" i="15" s="1"/>
  <c r="F436" i="16"/>
  <c r="V434" i="15" s="1"/>
  <c r="F444" i="16"/>
  <c r="V442" i="15" s="1"/>
  <c r="F56" i="16"/>
  <c r="V54" i="15" s="1"/>
  <c r="F120" i="16"/>
  <c r="V118" i="15" s="1"/>
  <c r="F184" i="16"/>
  <c r="V182" i="15" s="1"/>
  <c r="F260" i="16"/>
  <c r="V258" i="15" s="1"/>
  <c r="F292" i="16"/>
  <c r="V290" i="15" s="1"/>
  <c r="F320" i="16"/>
  <c r="V318" i="15" s="1"/>
  <c r="F353" i="16"/>
  <c r="V351" i="15" s="1"/>
  <c r="F369" i="16"/>
  <c r="V367" i="15" s="1"/>
  <c r="F385" i="16"/>
  <c r="V383" i="15" s="1"/>
  <c r="F401" i="16"/>
  <c r="V399" i="15" s="1"/>
  <c r="F417" i="16"/>
  <c r="V415" i="15" s="1"/>
  <c r="F433" i="16"/>
  <c r="V431" i="15" s="1"/>
  <c r="F449" i="16"/>
  <c r="V447" i="15" s="1"/>
  <c r="F460" i="16"/>
  <c r="V458" i="15" s="1"/>
  <c r="F474" i="16"/>
  <c r="V472" i="15" s="1"/>
  <c r="F478" i="16"/>
  <c r="V476" i="15" s="1"/>
  <c r="F490" i="16"/>
  <c r="V488" i="15" s="1"/>
  <c r="F498" i="16"/>
  <c r="V496" i="15" s="1"/>
  <c r="F506" i="16"/>
  <c r="V504" i="15" s="1"/>
  <c r="F514" i="16"/>
  <c r="V512" i="15" s="1"/>
  <c r="F522" i="16"/>
  <c r="V520" i="15" s="1"/>
  <c r="F530" i="16"/>
  <c r="V528" i="15" s="1"/>
  <c r="F538" i="16"/>
  <c r="V536" i="15" s="1"/>
  <c r="F546" i="16"/>
  <c r="V544" i="15" s="1"/>
  <c r="F554" i="16"/>
  <c r="V552" i="15" s="1"/>
  <c r="F562" i="16"/>
  <c r="V560" i="15" s="1"/>
  <c r="F570" i="16"/>
  <c r="V568" i="15" s="1"/>
  <c r="F16" i="16"/>
  <c r="V14" i="15" s="1"/>
  <c r="F59" i="16"/>
  <c r="V57" i="15" s="1"/>
  <c r="F123" i="16"/>
  <c r="V121" i="15" s="1"/>
  <c r="F187" i="16"/>
  <c r="V185" i="15" s="1"/>
  <c r="F251" i="16"/>
  <c r="V249" i="15" s="1"/>
  <c r="F283" i="16"/>
  <c r="V281" i="15" s="1"/>
  <c r="F343" i="16"/>
  <c r="V341" i="15" s="1"/>
  <c r="F354" i="16"/>
  <c r="V352" i="15" s="1"/>
  <c r="F370" i="16"/>
  <c r="V368" i="15" s="1"/>
  <c r="F386" i="16"/>
  <c r="V384" i="15" s="1"/>
  <c r="F402" i="16"/>
  <c r="V400" i="15" s="1"/>
  <c r="F418" i="16"/>
  <c r="V416" i="15" s="1"/>
  <c r="F434" i="16"/>
  <c r="V432" i="15" s="1"/>
  <c r="F450" i="16"/>
  <c r="V448" i="15" s="1"/>
  <c r="F454" i="16"/>
  <c r="V452" i="15" s="1"/>
  <c r="F468" i="16"/>
  <c r="V466" i="15" s="1"/>
  <c r="F482" i="16"/>
  <c r="V480" i="15" s="1"/>
  <c r="F488" i="16"/>
  <c r="V486" i="15" s="1"/>
  <c r="F496" i="16"/>
  <c r="V494" i="15" s="1"/>
  <c r="F504" i="16"/>
  <c r="V502" i="15" s="1"/>
  <c r="F512" i="16"/>
  <c r="V510" i="15" s="1"/>
  <c r="F520" i="16"/>
  <c r="V518" i="15" s="1"/>
  <c r="F528" i="16"/>
  <c r="V526" i="15" s="1"/>
  <c r="F536" i="16"/>
  <c r="V534" i="15" s="1"/>
  <c r="F544" i="16"/>
  <c r="V542" i="15" s="1"/>
  <c r="F552" i="16"/>
  <c r="V550" i="15" s="1"/>
  <c r="F560" i="16"/>
  <c r="V558" i="15" s="1"/>
  <c r="F568" i="16"/>
  <c r="V566" i="15" s="1"/>
  <c r="F64" i="16"/>
  <c r="V62" i="15" s="1"/>
  <c r="F128" i="16"/>
  <c r="V126" i="15" s="1"/>
  <c r="F192" i="16"/>
  <c r="V190" i="15" s="1"/>
  <c r="F232" i="16"/>
  <c r="V230" i="15" s="1"/>
  <c r="F264" i="16"/>
  <c r="V262" i="15" s="1"/>
  <c r="F296" i="16"/>
  <c r="V294" i="15" s="1"/>
  <c r="F316" i="16"/>
  <c r="V314" i="15" s="1"/>
  <c r="F330" i="16"/>
  <c r="V328" i="15" s="1"/>
  <c r="F344" i="16"/>
  <c r="V342" i="15" s="1"/>
  <c r="F355" i="16"/>
  <c r="V353" i="15" s="1"/>
  <c r="F371" i="16"/>
  <c r="V369" i="15" s="1"/>
  <c r="F387" i="16"/>
  <c r="V385" i="15" s="1"/>
  <c r="F403" i="16"/>
  <c r="V401" i="15" s="1"/>
  <c r="F419" i="16"/>
  <c r="V417" i="15" s="1"/>
  <c r="F435" i="16"/>
  <c r="V433" i="15" s="1"/>
  <c r="F451" i="16"/>
  <c r="V449" i="15" s="1"/>
  <c r="F465" i="16"/>
  <c r="V463" i="15" s="1"/>
  <c r="F479" i="16"/>
  <c r="V477" i="15" s="1"/>
  <c r="F483" i="16"/>
  <c r="V481" i="15" s="1"/>
  <c r="F491" i="16"/>
  <c r="V489" i="15" s="1"/>
  <c r="F499" i="16"/>
  <c r="V497" i="15" s="1"/>
  <c r="F507" i="16"/>
  <c r="V505" i="15" s="1"/>
  <c r="F515" i="16"/>
  <c r="V513" i="15" s="1"/>
  <c r="F523" i="16"/>
  <c r="V521" i="15" s="1"/>
  <c r="F531" i="16"/>
  <c r="V529" i="15" s="1"/>
  <c r="F539" i="16"/>
  <c r="V537" i="15" s="1"/>
  <c r="F547" i="16"/>
  <c r="V545" i="15" s="1"/>
  <c r="F555" i="16"/>
  <c r="V553" i="15" s="1"/>
  <c r="F563" i="16"/>
  <c r="V561" i="15" s="1"/>
  <c r="F571" i="16"/>
  <c r="V569" i="15" s="1"/>
  <c r="F24" i="16"/>
  <c r="V22" i="15" s="1"/>
  <c r="F88" i="16"/>
  <c r="V86" i="15" s="1"/>
  <c r="F152" i="16"/>
  <c r="V150" i="15" s="1"/>
  <c r="F216" i="16"/>
  <c r="V214" i="15" s="1"/>
  <c r="F244" i="16"/>
  <c r="V242" i="15" s="1"/>
  <c r="F276" i="16"/>
  <c r="V274" i="15" s="1"/>
  <c r="F308" i="16"/>
  <c r="V306" i="15" s="1"/>
  <c r="F324" i="16"/>
  <c r="V322" i="15" s="1"/>
  <c r="F338" i="16"/>
  <c r="V336" i="15" s="1"/>
  <c r="F345" i="16"/>
  <c r="V343" i="15" s="1"/>
  <c r="F361" i="16"/>
  <c r="V359" i="15" s="1"/>
  <c r="F377" i="16"/>
  <c r="V375" i="15" s="1"/>
  <c r="F393" i="16"/>
  <c r="V391" i="15" s="1"/>
  <c r="F409" i="16"/>
  <c r="V407" i="15" s="1"/>
  <c r="F425" i="16"/>
  <c r="V423" i="15" s="1"/>
  <c r="F441" i="16"/>
  <c r="V439" i="15" s="1"/>
  <c r="F458" i="16"/>
  <c r="V456" i="15" s="1"/>
  <c r="F462" i="16"/>
  <c r="V460" i="15" s="1"/>
  <c r="F476" i="16"/>
  <c r="V474" i="15" s="1"/>
  <c r="F486" i="16"/>
  <c r="V484" i="15" s="1"/>
  <c r="F494" i="16"/>
  <c r="V492" i="15" s="1"/>
  <c r="F502" i="16"/>
  <c r="V500" i="15" s="1"/>
  <c r="F510" i="16"/>
  <c r="V508" i="15" s="1"/>
  <c r="F518" i="16"/>
  <c r="V516" i="15" s="1"/>
  <c r="F526" i="16"/>
  <c r="V524" i="15" s="1"/>
  <c r="F534" i="16"/>
  <c r="V532" i="15" s="1"/>
  <c r="F542" i="16"/>
  <c r="V540" i="15" s="1"/>
  <c r="F550" i="16"/>
  <c r="V548" i="15" s="1"/>
  <c r="F558" i="16"/>
  <c r="V556" i="15" s="1"/>
  <c r="F566" i="16"/>
  <c r="V564" i="15" s="1"/>
  <c r="F48" i="16"/>
  <c r="V46" i="15" s="1"/>
  <c r="F112" i="16"/>
  <c r="V110" i="15" s="1"/>
  <c r="F176" i="16"/>
  <c r="V174" i="15" s="1"/>
  <c r="F256" i="16"/>
  <c r="V254" i="15" s="1"/>
  <c r="F288" i="16"/>
  <c r="V286" i="15" s="1"/>
  <c r="F332" i="16"/>
  <c r="V330" i="15" s="1"/>
  <c r="F351" i="16"/>
  <c r="V349" i="15" s="1"/>
  <c r="F367" i="16"/>
  <c r="V365" i="15" s="1"/>
  <c r="F383" i="16"/>
  <c r="V381" i="15" s="1"/>
  <c r="F399" i="16"/>
  <c r="V397" i="15" s="1"/>
  <c r="F415" i="16"/>
  <c r="V413" i="15" s="1"/>
  <c r="F431" i="16"/>
  <c r="V429" i="15" s="1"/>
  <c r="F447" i="16"/>
  <c r="V445" i="15" s="1"/>
  <c r="F455" i="16"/>
  <c r="V453" i="15" s="1"/>
  <c r="F459" i="16"/>
  <c r="V457" i="15" s="1"/>
  <c r="F473" i="16"/>
  <c r="V471" i="15" s="1"/>
  <c r="F489" i="16"/>
  <c r="V487" i="15" s="1"/>
  <c r="F497" i="16"/>
  <c r="V495" i="15" s="1"/>
  <c r="F505" i="16"/>
  <c r="V503" i="15" s="1"/>
  <c r="F513" i="16"/>
  <c r="V511" i="15" s="1"/>
  <c r="F521" i="16"/>
  <c r="V519" i="15" s="1"/>
  <c r="F529" i="16"/>
  <c r="V527" i="15" s="1"/>
  <c r="F537" i="16"/>
  <c r="V535" i="15" s="1"/>
  <c r="F545" i="16"/>
  <c r="V543" i="15" s="1"/>
  <c r="F553" i="16"/>
  <c r="V551" i="15" s="1"/>
  <c r="F32" i="16"/>
  <c r="V30" i="15" s="1"/>
  <c r="F96" i="16"/>
  <c r="V94" i="15" s="1"/>
  <c r="F160" i="16"/>
  <c r="V158" i="15" s="1"/>
  <c r="F224" i="16"/>
  <c r="V222" i="15" s="1"/>
  <c r="F248" i="16"/>
  <c r="V246" i="15" s="1"/>
  <c r="F280" i="16"/>
  <c r="V278" i="15" s="1"/>
  <c r="F312" i="16"/>
  <c r="V310" i="15" s="1"/>
  <c r="F347" i="16"/>
  <c r="V345" i="15" s="1"/>
  <c r="F363" i="16"/>
  <c r="V361" i="15" s="1"/>
  <c r="F379" i="16"/>
  <c r="V377" i="15" s="1"/>
  <c r="F395" i="16"/>
  <c r="V393" i="15" s="1"/>
  <c r="F411" i="16"/>
  <c r="V409" i="15" s="1"/>
  <c r="F427" i="16"/>
  <c r="V425" i="15" s="1"/>
  <c r="F443" i="16"/>
  <c r="V441" i="15" s="1"/>
  <c r="F463" i="16"/>
  <c r="V461" i="15" s="1"/>
  <c r="F467" i="16"/>
  <c r="V465" i="15" s="1"/>
  <c r="F481" i="16"/>
  <c r="V479" i="15" s="1"/>
  <c r="F487" i="16"/>
  <c r="V485" i="15" s="1"/>
  <c r="F495" i="16"/>
  <c r="V493" i="15" s="1"/>
  <c r="F503" i="16"/>
  <c r="V501" i="15" s="1"/>
  <c r="F511" i="16"/>
  <c r="V509" i="15" s="1"/>
  <c r="F519" i="16"/>
  <c r="V517" i="15" s="1"/>
  <c r="F527" i="16"/>
  <c r="V525" i="15" s="1"/>
  <c r="F535" i="16"/>
  <c r="V533" i="15" s="1"/>
  <c r="F543" i="16"/>
  <c r="V541" i="15" s="1"/>
  <c r="F551" i="16"/>
  <c r="V549" i="15" s="1"/>
  <c r="F328" i="16"/>
  <c r="V326" i="15" s="1"/>
  <c r="F375" i="16"/>
  <c r="V373" i="15" s="1"/>
  <c r="F439" i="16"/>
  <c r="V437" i="15" s="1"/>
  <c r="F457" i="16"/>
  <c r="V455" i="15" s="1"/>
  <c r="F471" i="16"/>
  <c r="V469" i="15" s="1"/>
  <c r="F485" i="16"/>
  <c r="V483" i="15" s="1"/>
  <c r="F517" i="16"/>
  <c r="V515" i="15" s="1"/>
  <c r="F549" i="16"/>
  <c r="V547" i="15" s="1"/>
  <c r="F569" i="16"/>
  <c r="V567" i="15" s="1"/>
  <c r="F573" i="16"/>
  <c r="V571" i="15" s="1"/>
  <c r="F576" i="16"/>
  <c r="V574" i="15" s="1"/>
  <c r="F584" i="16"/>
  <c r="V582" i="15" s="1"/>
  <c r="F592" i="16"/>
  <c r="V590" i="15" s="1"/>
  <c r="F600" i="16"/>
  <c r="V598" i="15" s="1"/>
  <c r="F608" i="16"/>
  <c r="V606" i="15" s="1"/>
  <c r="F616" i="16"/>
  <c r="V614" i="15" s="1"/>
  <c r="F624" i="16"/>
  <c r="V622" i="15" s="1"/>
  <c r="F632" i="16"/>
  <c r="V630" i="15" s="1"/>
  <c r="F640" i="16"/>
  <c r="V638" i="15" s="1"/>
  <c r="F648" i="16"/>
  <c r="V646" i="15" s="1"/>
  <c r="F656" i="16"/>
  <c r="V654" i="15" s="1"/>
  <c r="F664" i="16"/>
  <c r="V662" i="15" s="1"/>
  <c r="F672" i="16"/>
  <c r="V670" i="15" s="1"/>
  <c r="F680" i="16"/>
  <c r="V678" i="15" s="1"/>
  <c r="F688" i="16"/>
  <c r="V686" i="15" s="1"/>
  <c r="F696" i="16"/>
  <c r="V694" i="15" s="1"/>
  <c r="F704" i="16"/>
  <c r="V702" i="15" s="1"/>
  <c r="F712" i="16"/>
  <c r="V710" i="15" s="1"/>
  <c r="F720" i="16"/>
  <c r="V718" i="15" s="1"/>
  <c r="F728" i="16"/>
  <c r="V726" i="15" s="1"/>
  <c r="F736" i="16"/>
  <c r="V734" i="15" s="1"/>
  <c r="F208" i="16"/>
  <c r="V206" i="15" s="1"/>
  <c r="F304" i="16"/>
  <c r="V302" i="15" s="1"/>
  <c r="F359" i="16"/>
  <c r="V357" i="15" s="1"/>
  <c r="F423" i="16"/>
  <c r="V421" i="15" s="1"/>
  <c r="F475" i="16"/>
  <c r="V473" i="15" s="1"/>
  <c r="F509" i="16"/>
  <c r="V507" i="15" s="1"/>
  <c r="F541" i="16"/>
  <c r="V539" i="15" s="1"/>
  <c r="F559" i="16"/>
  <c r="V557" i="15" s="1"/>
  <c r="F574" i="16"/>
  <c r="V572" i="15" s="1"/>
  <c r="F582" i="16"/>
  <c r="V580" i="15" s="1"/>
  <c r="F590" i="16"/>
  <c r="V588" i="15" s="1"/>
  <c r="F598" i="16"/>
  <c r="V596" i="15" s="1"/>
  <c r="F606" i="16"/>
  <c r="V604" i="15" s="1"/>
  <c r="F614" i="16"/>
  <c r="V612" i="15" s="1"/>
  <c r="F622" i="16"/>
  <c r="V620" i="15" s="1"/>
  <c r="F630" i="16"/>
  <c r="V628" i="15" s="1"/>
  <c r="F638" i="16"/>
  <c r="V636" i="15" s="1"/>
  <c r="F646" i="16"/>
  <c r="V644" i="15" s="1"/>
  <c r="F654" i="16"/>
  <c r="V652" i="15" s="1"/>
  <c r="F662" i="16"/>
  <c r="V660" i="15" s="1"/>
  <c r="F670" i="16"/>
  <c r="V668" i="15" s="1"/>
  <c r="F678" i="16"/>
  <c r="V676" i="15" s="1"/>
  <c r="F686" i="16"/>
  <c r="V684" i="15" s="1"/>
  <c r="F694" i="16"/>
  <c r="V692" i="15" s="1"/>
  <c r="F702" i="16"/>
  <c r="V700" i="15" s="1"/>
  <c r="F710" i="16"/>
  <c r="V708" i="15" s="1"/>
  <c r="F718" i="16"/>
  <c r="V716" i="15" s="1"/>
  <c r="F726" i="16"/>
  <c r="V724" i="15" s="1"/>
  <c r="F734" i="16"/>
  <c r="V732" i="15" s="1"/>
  <c r="F742" i="16"/>
  <c r="V740" i="15" s="1"/>
  <c r="F219" i="16"/>
  <c r="V217" i="15" s="1"/>
  <c r="F267" i="16"/>
  <c r="V265" i="15" s="1"/>
  <c r="F339" i="16"/>
  <c r="V337" i="15" s="1"/>
  <c r="F362" i="16"/>
  <c r="V360" i="15" s="1"/>
  <c r="F426" i="16"/>
  <c r="V424" i="15" s="1"/>
  <c r="F500" i="16"/>
  <c r="V498" i="15" s="1"/>
  <c r="F532" i="16"/>
  <c r="V530" i="15" s="1"/>
  <c r="F565" i="16"/>
  <c r="V563" i="15" s="1"/>
  <c r="F577" i="16"/>
  <c r="V575" i="15" s="1"/>
  <c r="F585" i="16"/>
  <c r="V583" i="15" s="1"/>
  <c r="F593" i="16"/>
  <c r="V591" i="15" s="1"/>
  <c r="F601" i="16"/>
  <c r="V599" i="15" s="1"/>
  <c r="F609" i="16"/>
  <c r="V607" i="15" s="1"/>
  <c r="F617" i="16"/>
  <c r="V615" i="15" s="1"/>
  <c r="F625" i="16"/>
  <c r="V623" i="15" s="1"/>
  <c r="F633" i="16"/>
  <c r="V631" i="15" s="1"/>
  <c r="F641" i="16"/>
  <c r="V639" i="15" s="1"/>
  <c r="F649" i="16"/>
  <c r="V647" i="15" s="1"/>
  <c r="F657" i="16"/>
  <c r="V655" i="15" s="1"/>
  <c r="F665" i="16"/>
  <c r="V663" i="15" s="1"/>
  <c r="F673" i="16"/>
  <c r="V671" i="15" s="1"/>
  <c r="F681" i="16"/>
  <c r="V679" i="15" s="1"/>
  <c r="F689" i="16"/>
  <c r="V687" i="15" s="1"/>
  <c r="F697" i="16"/>
  <c r="V695" i="15" s="1"/>
  <c r="F705" i="16"/>
  <c r="V703" i="15" s="1"/>
  <c r="F713" i="16"/>
  <c r="V711" i="15" s="1"/>
  <c r="F721" i="16"/>
  <c r="V719" i="15" s="1"/>
  <c r="F729" i="16"/>
  <c r="V727" i="15" s="1"/>
  <c r="F737" i="16"/>
  <c r="V735" i="15" s="1"/>
  <c r="F144" i="16"/>
  <c r="V142" i="15" s="1"/>
  <c r="F229" i="16"/>
  <c r="V227" i="15" s="1"/>
  <c r="F272" i="16"/>
  <c r="V270" i="15" s="1"/>
  <c r="F314" i="16"/>
  <c r="V312" i="15" s="1"/>
  <c r="F407" i="16"/>
  <c r="V405" i="15" s="1"/>
  <c r="F501" i="16"/>
  <c r="V499" i="15" s="1"/>
  <c r="F533" i="16"/>
  <c r="V531" i="15" s="1"/>
  <c r="F561" i="16"/>
  <c r="V559" i="15" s="1"/>
  <c r="F580" i="16"/>
  <c r="V578" i="15" s="1"/>
  <c r="F588" i="16"/>
  <c r="V586" i="15" s="1"/>
  <c r="F596" i="16"/>
  <c r="V594" i="15" s="1"/>
  <c r="F604" i="16"/>
  <c r="V602" i="15" s="1"/>
  <c r="F612" i="16"/>
  <c r="V610" i="15" s="1"/>
  <c r="F620" i="16"/>
  <c r="V618" i="15" s="1"/>
  <c r="F628" i="16"/>
  <c r="V626" i="15" s="1"/>
  <c r="F636" i="16"/>
  <c r="V634" i="15" s="1"/>
  <c r="F644" i="16"/>
  <c r="V642" i="15" s="1"/>
  <c r="F652" i="16"/>
  <c r="V650" i="15" s="1"/>
  <c r="F660" i="16"/>
  <c r="V658" i="15" s="1"/>
  <c r="F668" i="16"/>
  <c r="V666" i="15" s="1"/>
  <c r="F676" i="16"/>
  <c r="V674" i="15" s="1"/>
  <c r="F684" i="16"/>
  <c r="V682" i="15" s="1"/>
  <c r="F692" i="16"/>
  <c r="V690" i="15" s="1"/>
  <c r="F700" i="16"/>
  <c r="V698" i="15" s="1"/>
  <c r="F708" i="16"/>
  <c r="V706" i="15" s="1"/>
  <c r="F716" i="16"/>
  <c r="V714" i="15" s="1"/>
  <c r="F724" i="16"/>
  <c r="V722" i="15" s="1"/>
  <c r="F732" i="16"/>
  <c r="V730" i="15" s="1"/>
  <c r="F155" i="16"/>
  <c r="V153" i="15" s="1"/>
  <c r="F235" i="16"/>
  <c r="V233" i="15" s="1"/>
  <c r="F346" i="16"/>
  <c r="V344" i="15" s="1"/>
  <c r="F410" i="16"/>
  <c r="V408" i="15" s="1"/>
  <c r="F452" i="16"/>
  <c r="V450" i="15" s="1"/>
  <c r="F466" i="16"/>
  <c r="V464" i="15" s="1"/>
  <c r="F492" i="16"/>
  <c r="V490" i="15" s="1"/>
  <c r="F524" i="16"/>
  <c r="V522" i="15" s="1"/>
  <c r="F556" i="16"/>
  <c r="V554" i="15" s="1"/>
  <c r="F572" i="16"/>
  <c r="V570" i="15" s="1"/>
  <c r="F575" i="16"/>
  <c r="V573" i="15" s="1"/>
  <c r="F583" i="16"/>
  <c r="V581" i="15" s="1"/>
  <c r="F591" i="16"/>
  <c r="V589" i="15" s="1"/>
  <c r="F599" i="16"/>
  <c r="V597" i="15" s="1"/>
  <c r="F607" i="16"/>
  <c r="V605" i="15" s="1"/>
  <c r="F615" i="16"/>
  <c r="V613" i="15" s="1"/>
  <c r="F623" i="16"/>
  <c r="V621" i="15" s="1"/>
  <c r="F631" i="16"/>
  <c r="V629" i="15" s="1"/>
  <c r="F639" i="16"/>
  <c r="V637" i="15" s="1"/>
  <c r="F647" i="16"/>
  <c r="V645" i="15" s="1"/>
  <c r="F655" i="16"/>
  <c r="V653" i="15" s="1"/>
  <c r="F663" i="16"/>
  <c r="V661" i="15" s="1"/>
  <c r="F671" i="16"/>
  <c r="V669" i="15" s="1"/>
  <c r="F679" i="16"/>
  <c r="V677" i="15" s="1"/>
  <c r="F687" i="16"/>
  <c r="V685" i="15" s="1"/>
  <c r="F695" i="16"/>
  <c r="V693" i="15" s="1"/>
  <c r="F703" i="16"/>
  <c r="V701" i="15" s="1"/>
  <c r="F711" i="16"/>
  <c r="V709" i="15" s="1"/>
  <c r="F719" i="16"/>
  <c r="V717" i="15" s="1"/>
  <c r="F727" i="16"/>
  <c r="V725" i="15" s="1"/>
  <c r="F735" i="16"/>
  <c r="V733" i="15" s="1"/>
  <c r="F91" i="16"/>
  <c r="V89" i="15" s="1"/>
  <c r="F325" i="16"/>
  <c r="V323" i="15" s="1"/>
  <c r="F394" i="16"/>
  <c r="V392" i="15" s="1"/>
  <c r="F470" i="16"/>
  <c r="V468" i="15" s="1"/>
  <c r="F484" i="16"/>
  <c r="V482" i="15" s="1"/>
  <c r="F516" i="16"/>
  <c r="V514" i="15" s="1"/>
  <c r="F548" i="16"/>
  <c r="V546" i="15" s="1"/>
  <c r="F557" i="16"/>
  <c r="V555" i="15" s="1"/>
  <c r="F581" i="16"/>
  <c r="V579" i="15" s="1"/>
  <c r="F589" i="16"/>
  <c r="V587" i="15" s="1"/>
  <c r="F597" i="16"/>
  <c r="V595" i="15" s="1"/>
  <c r="F605" i="16"/>
  <c r="V603" i="15" s="1"/>
  <c r="F613" i="16"/>
  <c r="V611" i="15" s="1"/>
  <c r="F621" i="16"/>
  <c r="V619" i="15" s="1"/>
  <c r="F629" i="16"/>
  <c r="V627" i="15" s="1"/>
  <c r="F637" i="16"/>
  <c r="V635" i="15" s="1"/>
  <c r="F645" i="16"/>
  <c r="V643" i="15" s="1"/>
  <c r="F653" i="16"/>
  <c r="V651" i="15" s="1"/>
  <c r="F661" i="16"/>
  <c r="V659" i="15" s="1"/>
  <c r="F669" i="16"/>
  <c r="V667" i="15" s="1"/>
  <c r="F677" i="16"/>
  <c r="V675" i="15" s="1"/>
  <c r="F685" i="16"/>
  <c r="V683" i="15" s="1"/>
  <c r="F693" i="16"/>
  <c r="V691" i="15" s="1"/>
  <c r="F701" i="16"/>
  <c r="V699" i="15" s="1"/>
  <c r="F709" i="16"/>
  <c r="V707" i="15" s="1"/>
  <c r="F717" i="16"/>
  <c r="V715" i="15" s="1"/>
  <c r="F725" i="16"/>
  <c r="V723" i="15" s="1"/>
  <c r="F733" i="16"/>
  <c r="V731" i="15" s="1"/>
  <c r="F27" i="16"/>
  <c r="V25" i="15" s="1"/>
  <c r="F299" i="16"/>
  <c r="V297" i="15" s="1"/>
  <c r="F80" i="16"/>
  <c r="V78" i="15" s="1"/>
  <c r="F525" i="16"/>
  <c r="V523" i="15" s="1"/>
  <c r="F564" i="16"/>
  <c r="V562" i="15" s="1"/>
  <c r="F579" i="16"/>
  <c r="V577" i="15" s="1"/>
  <c r="F611" i="16"/>
  <c r="V609" i="15" s="1"/>
  <c r="F643" i="16"/>
  <c r="V641" i="15" s="1"/>
  <c r="F675" i="16"/>
  <c r="V673" i="15" s="1"/>
  <c r="F707" i="16"/>
  <c r="V705" i="15" s="1"/>
  <c r="F746" i="16"/>
  <c r="V744" i="15" s="1"/>
  <c r="F754" i="16"/>
  <c r="V752" i="15" s="1"/>
  <c r="F762" i="16"/>
  <c r="V760" i="15" s="1"/>
  <c r="F770" i="16"/>
  <c r="V768" i="15" s="1"/>
  <c r="F778" i="16"/>
  <c r="V776" i="15" s="1"/>
  <c r="F786" i="16"/>
  <c r="V784" i="15" s="1"/>
  <c r="F794" i="16"/>
  <c r="V792" i="15" s="1"/>
  <c r="F802" i="16"/>
  <c r="V800" i="15" s="1"/>
  <c r="F810" i="16"/>
  <c r="V808" i="15" s="1"/>
  <c r="F818" i="16"/>
  <c r="V816" i="15" s="1"/>
  <c r="F826" i="16"/>
  <c r="V824" i="15" s="1"/>
  <c r="F834" i="16"/>
  <c r="V832" i="15" s="1"/>
  <c r="F842" i="16"/>
  <c r="V840" i="15" s="1"/>
  <c r="F850" i="16"/>
  <c r="V848" i="15" s="1"/>
  <c r="F858" i="16"/>
  <c r="V856" i="15" s="1"/>
  <c r="F866" i="16"/>
  <c r="V864" i="15" s="1"/>
  <c r="F874" i="16"/>
  <c r="V872" i="15" s="1"/>
  <c r="F882" i="16"/>
  <c r="V880" i="15" s="1"/>
  <c r="F890" i="16"/>
  <c r="V888" i="15" s="1"/>
  <c r="F898" i="16"/>
  <c r="V896" i="15" s="1"/>
  <c r="F906" i="16"/>
  <c r="V904" i="15" s="1"/>
  <c r="F914" i="16"/>
  <c r="V912" i="15" s="1"/>
  <c r="F922" i="16"/>
  <c r="V920" i="15" s="1"/>
  <c r="F493" i="16"/>
  <c r="V491" i="15" s="1"/>
  <c r="F567" i="16"/>
  <c r="V565" i="15" s="1"/>
  <c r="F602" i="16"/>
  <c r="V600" i="15" s="1"/>
  <c r="F634" i="16"/>
  <c r="V632" i="15" s="1"/>
  <c r="F666" i="16"/>
  <c r="V664" i="15" s="1"/>
  <c r="F698" i="16"/>
  <c r="V696" i="15" s="1"/>
  <c r="F730" i="16"/>
  <c r="V728" i="15" s="1"/>
  <c r="F739" i="16"/>
  <c r="V737" i="15" s="1"/>
  <c r="F749" i="16"/>
  <c r="V747" i="15" s="1"/>
  <c r="F757" i="16"/>
  <c r="V755" i="15" s="1"/>
  <c r="F765" i="16"/>
  <c r="V763" i="15" s="1"/>
  <c r="F773" i="16"/>
  <c r="V771" i="15" s="1"/>
  <c r="F781" i="16"/>
  <c r="V779" i="15" s="1"/>
  <c r="F789" i="16"/>
  <c r="V787" i="15" s="1"/>
  <c r="F797" i="16"/>
  <c r="V795" i="15" s="1"/>
  <c r="F805" i="16"/>
  <c r="V803" i="15" s="1"/>
  <c r="F813" i="16"/>
  <c r="V811" i="15" s="1"/>
  <c r="F821" i="16"/>
  <c r="V819" i="15" s="1"/>
  <c r="F829" i="16"/>
  <c r="V827" i="15" s="1"/>
  <c r="F837" i="16"/>
  <c r="V835" i="15" s="1"/>
  <c r="F845" i="16"/>
  <c r="V843" i="15" s="1"/>
  <c r="F853" i="16"/>
  <c r="V851" i="15" s="1"/>
  <c r="F861" i="16"/>
  <c r="V859" i="15" s="1"/>
  <c r="F869" i="16"/>
  <c r="V867" i="15" s="1"/>
  <c r="F877" i="16"/>
  <c r="V875" i="15" s="1"/>
  <c r="F885" i="16"/>
  <c r="V883" i="15" s="1"/>
  <c r="F893" i="16"/>
  <c r="V891" i="15" s="1"/>
  <c r="F901" i="16"/>
  <c r="V899" i="15" s="1"/>
  <c r="F909" i="16"/>
  <c r="V907" i="15" s="1"/>
  <c r="F917" i="16"/>
  <c r="V915" i="15" s="1"/>
  <c r="F925" i="16"/>
  <c r="V923" i="15" s="1"/>
  <c r="F442" i="16"/>
  <c r="V440" i="15" s="1"/>
  <c r="F540" i="16"/>
  <c r="V538" i="15" s="1"/>
  <c r="F603" i="16"/>
  <c r="V601" i="15" s="1"/>
  <c r="F635" i="16"/>
  <c r="V633" i="15" s="1"/>
  <c r="F667" i="16"/>
  <c r="V665" i="15" s="1"/>
  <c r="F699" i="16"/>
  <c r="V697" i="15" s="1"/>
  <c r="F731" i="16"/>
  <c r="V729" i="15" s="1"/>
  <c r="F740" i="16"/>
  <c r="V738" i="15" s="1"/>
  <c r="F744" i="16"/>
  <c r="V742" i="15" s="1"/>
  <c r="F752" i="16"/>
  <c r="V750" i="15" s="1"/>
  <c r="F760" i="16"/>
  <c r="V758" i="15" s="1"/>
  <c r="F768" i="16"/>
  <c r="V766" i="15" s="1"/>
  <c r="F776" i="16"/>
  <c r="V774" i="15" s="1"/>
  <c r="F784" i="16"/>
  <c r="V782" i="15" s="1"/>
  <c r="F792" i="16"/>
  <c r="V790" i="15" s="1"/>
  <c r="F800" i="16"/>
  <c r="V798" i="15" s="1"/>
  <c r="F808" i="16"/>
  <c r="V806" i="15" s="1"/>
  <c r="F816" i="16"/>
  <c r="V814" i="15" s="1"/>
  <c r="F824" i="16"/>
  <c r="V822" i="15" s="1"/>
  <c r="F832" i="16"/>
  <c r="V830" i="15" s="1"/>
  <c r="F840" i="16"/>
  <c r="V838" i="15" s="1"/>
  <c r="F848" i="16"/>
  <c r="V846" i="15" s="1"/>
  <c r="F856" i="16"/>
  <c r="V854" i="15" s="1"/>
  <c r="F864" i="16"/>
  <c r="V862" i="15" s="1"/>
  <c r="F872" i="16"/>
  <c r="V870" i="15" s="1"/>
  <c r="F880" i="16"/>
  <c r="V878" i="15" s="1"/>
  <c r="F888" i="16"/>
  <c r="V886" i="15" s="1"/>
  <c r="F896" i="16"/>
  <c r="V894" i="15" s="1"/>
  <c r="F904" i="16"/>
  <c r="V902" i="15" s="1"/>
  <c r="F912" i="16"/>
  <c r="V910" i="15" s="1"/>
  <c r="F920" i="16"/>
  <c r="V918" i="15" s="1"/>
  <c r="F928" i="16"/>
  <c r="V926" i="15" s="1"/>
  <c r="F240" i="16"/>
  <c r="V238" i="15" s="1"/>
  <c r="F594" i="16"/>
  <c r="V592" i="15" s="1"/>
  <c r="F626" i="16"/>
  <c r="V624" i="15" s="1"/>
  <c r="F658" i="16"/>
  <c r="V656" i="15" s="1"/>
  <c r="F690" i="16"/>
  <c r="V688" i="15" s="1"/>
  <c r="F722" i="16"/>
  <c r="V720" i="15" s="1"/>
  <c r="F747" i="16"/>
  <c r="V745" i="15" s="1"/>
  <c r="F755" i="16"/>
  <c r="V753" i="15" s="1"/>
  <c r="F763" i="16"/>
  <c r="V761" i="15" s="1"/>
  <c r="F771" i="16"/>
  <c r="V769" i="15" s="1"/>
  <c r="F779" i="16"/>
  <c r="V777" i="15" s="1"/>
  <c r="F787" i="16"/>
  <c r="V785" i="15" s="1"/>
  <c r="F795" i="16"/>
  <c r="V793" i="15" s="1"/>
  <c r="F803" i="16"/>
  <c r="V801" i="15" s="1"/>
  <c r="F811" i="16"/>
  <c r="V809" i="15" s="1"/>
  <c r="F819" i="16"/>
  <c r="V817" i="15" s="1"/>
  <c r="F827" i="16"/>
  <c r="V825" i="15" s="1"/>
  <c r="F835" i="16"/>
  <c r="V833" i="15" s="1"/>
  <c r="F843" i="16"/>
  <c r="V841" i="15" s="1"/>
  <c r="F851" i="16"/>
  <c r="V849" i="15" s="1"/>
  <c r="F859" i="16"/>
  <c r="V857" i="15" s="1"/>
  <c r="F867" i="16"/>
  <c r="V865" i="15" s="1"/>
  <c r="F875" i="16"/>
  <c r="V873" i="15" s="1"/>
  <c r="F883" i="16"/>
  <c r="V881" i="15" s="1"/>
  <c r="F891" i="16"/>
  <c r="V889" i="15" s="1"/>
  <c r="F899" i="16"/>
  <c r="V897" i="15" s="1"/>
  <c r="F907" i="16"/>
  <c r="V905" i="15" s="1"/>
  <c r="F915" i="16"/>
  <c r="V913" i="15" s="1"/>
  <c r="F923" i="16"/>
  <c r="V921" i="15" s="1"/>
  <c r="F931" i="16"/>
  <c r="V929" i="15" s="1"/>
  <c r="F378" i="16"/>
  <c r="V376" i="15" s="1"/>
  <c r="F508" i="16"/>
  <c r="V506" i="15" s="1"/>
  <c r="F595" i="16"/>
  <c r="V593" i="15" s="1"/>
  <c r="F627" i="16"/>
  <c r="V625" i="15" s="1"/>
  <c r="F659" i="16"/>
  <c r="V657" i="15" s="1"/>
  <c r="F691" i="16"/>
  <c r="V689" i="15" s="1"/>
  <c r="F723" i="16"/>
  <c r="V721" i="15" s="1"/>
  <c r="F741" i="16"/>
  <c r="V739" i="15" s="1"/>
  <c r="F750" i="16"/>
  <c r="V748" i="15" s="1"/>
  <c r="F758" i="16"/>
  <c r="V756" i="15" s="1"/>
  <c r="F766" i="16"/>
  <c r="V764" i="15" s="1"/>
  <c r="F774" i="16"/>
  <c r="V772" i="15" s="1"/>
  <c r="F782" i="16"/>
  <c r="V780" i="15" s="1"/>
  <c r="F790" i="16"/>
  <c r="V788" i="15" s="1"/>
  <c r="F798" i="16"/>
  <c r="V796" i="15" s="1"/>
  <c r="F806" i="16"/>
  <c r="V804" i="15" s="1"/>
  <c r="F814" i="16"/>
  <c r="V812" i="15" s="1"/>
  <c r="F822" i="16"/>
  <c r="V820" i="15" s="1"/>
  <c r="F830" i="16"/>
  <c r="V828" i="15" s="1"/>
  <c r="F838" i="16"/>
  <c r="V836" i="15" s="1"/>
  <c r="F846" i="16"/>
  <c r="V844" i="15" s="1"/>
  <c r="F854" i="16"/>
  <c r="V852" i="15" s="1"/>
  <c r="F862" i="16"/>
  <c r="V860" i="15" s="1"/>
  <c r="F870" i="16"/>
  <c r="V868" i="15" s="1"/>
  <c r="F878" i="16"/>
  <c r="V876" i="15" s="1"/>
  <c r="F886" i="16"/>
  <c r="V884" i="15" s="1"/>
  <c r="F894" i="16"/>
  <c r="V892" i="15" s="1"/>
  <c r="F391" i="16"/>
  <c r="V389" i="15" s="1"/>
  <c r="F586" i="16"/>
  <c r="V584" i="15" s="1"/>
  <c r="F618" i="16"/>
  <c r="V616" i="15" s="1"/>
  <c r="F650" i="16"/>
  <c r="V648" i="15" s="1"/>
  <c r="F682" i="16"/>
  <c r="V680" i="15" s="1"/>
  <c r="F714" i="16"/>
  <c r="V712" i="15" s="1"/>
  <c r="F745" i="16"/>
  <c r="V743" i="15" s="1"/>
  <c r="F753" i="16"/>
  <c r="V751" i="15" s="1"/>
  <c r="F761" i="16"/>
  <c r="V759" i="15" s="1"/>
  <c r="F769" i="16"/>
  <c r="V767" i="15" s="1"/>
  <c r="F777" i="16"/>
  <c r="V775" i="15" s="1"/>
  <c r="F785" i="16"/>
  <c r="V783" i="15" s="1"/>
  <c r="F793" i="16"/>
  <c r="V791" i="15" s="1"/>
  <c r="F801" i="16"/>
  <c r="V799" i="15" s="1"/>
  <c r="F809" i="16"/>
  <c r="V807" i="15" s="1"/>
  <c r="F817" i="16"/>
  <c r="V815" i="15" s="1"/>
  <c r="F825" i="16"/>
  <c r="V823" i="15" s="1"/>
  <c r="F833" i="16"/>
  <c r="V831" i="15" s="1"/>
  <c r="F841" i="16"/>
  <c r="V839" i="15" s="1"/>
  <c r="F849" i="16"/>
  <c r="V847" i="15" s="1"/>
  <c r="F857" i="16"/>
  <c r="V855" i="15" s="1"/>
  <c r="F865" i="16"/>
  <c r="V863" i="15" s="1"/>
  <c r="F873" i="16"/>
  <c r="V871" i="15" s="1"/>
  <c r="F881" i="16"/>
  <c r="V879" i="15" s="1"/>
  <c r="F889" i="16"/>
  <c r="V887" i="15" s="1"/>
  <c r="F897" i="16"/>
  <c r="V895" i="15" s="1"/>
  <c r="F905" i="16"/>
  <c r="V903" i="15" s="1"/>
  <c r="F674" i="16"/>
  <c r="V672" i="15" s="1"/>
  <c r="F767" i="16"/>
  <c r="V765" i="15" s="1"/>
  <c r="F799" i="16"/>
  <c r="V797" i="15" s="1"/>
  <c r="F831" i="16"/>
  <c r="V829" i="15" s="1"/>
  <c r="F863" i="16"/>
  <c r="V861" i="15" s="1"/>
  <c r="F895" i="16"/>
  <c r="V893" i="15" s="1"/>
  <c r="F911" i="16"/>
  <c r="V909" i="15" s="1"/>
  <c r="F927" i="16"/>
  <c r="V925" i="15" s="1"/>
  <c r="F939" i="16"/>
  <c r="V937" i="15" s="1"/>
  <c r="F947" i="16"/>
  <c r="V945" i="15" s="1"/>
  <c r="F955" i="16"/>
  <c r="V953" i="15" s="1"/>
  <c r="F963" i="16"/>
  <c r="V961" i="15" s="1"/>
  <c r="F971" i="16"/>
  <c r="V969" i="15" s="1"/>
  <c r="F979" i="16"/>
  <c r="V977" i="15" s="1"/>
  <c r="F987" i="16"/>
  <c r="V985" i="15" s="1"/>
  <c r="F995" i="16"/>
  <c r="V993" i="15" s="1"/>
  <c r="F1003" i="16"/>
  <c r="V1001" i="15" s="1"/>
  <c r="F1011" i="16"/>
  <c r="V1009" i="15" s="1"/>
  <c r="F1019" i="16"/>
  <c r="V1017" i="15" s="1"/>
  <c r="F1027" i="16"/>
  <c r="V1025" i="15" s="1"/>
  <c r="F1035" i="16"/>
  <c r="V1033" i="15" s="1"/>
  <c r="F1043" i="16"/>
  <c r="V1041" i="15" s="1"/>
  <c r="F1051" i="16"/>
  <c r="V1049" i="15" s="1"/>
  <c r="F1059" i="16"/>
  <c r="V1057" i="15" s="1"/>
  <c r="F1067" i="16"/>
  <c r="V1065" i="15" s="1"/>
  <c r="F1075" i="16"/>
  <c r="V1073" i="15" s="1"/>
  <c r="F1083" i="16"/>
  <c r="V1081" i="15" s="1"/>
  <c r="F1091" i="16"/>
  <c r="V1089" i="15" s="1"/>
  <c r="F642" i="16"/>
  <c r="V640" i="15" s="1"/>
  <c r="F759" i="16"/>
  <c r="V757" i="15" s="1"/>
  <c r="F791" i="16"/>
  <c r="V789" i="15" s="1"/>
  <c r="F823" i="16"/>
  <c r="V821" i="15" s="1"/>
  <c r="F855" i="16"/>
  <c r="V853" i="15" s="1"/>
  <c r="F887" i="16"/>
  <c r="V885" i="15" s="1"/>
  <c r="F913" i="16"/>
  <c r="V911" i="15" s="1"/>
  <c r="F937" i="16"/>
  <c r="V935" i="15" s="1"/>
  <c r="F945" i="16"/>
  <c r="V943" i="15" s="1"/>
  <c r="F953" i="16"/>
  <c r="V951" i="15" s="1"/>
  <c r="F961" i="16"/>
  <c r="V959" i="15" s="1"/>
  <c r="F969" i="16"/>
  <c r="V967" i="15" s="1"/>
  <c r="F977" i="16"/>
  <c r="V975" i="15" s="1"/>
  <c r="F985" i="16"/>
  <c r="V983" i="15" s="1"/>
  <c r="F993" i="16"/>
  <c r="V991" i="15" s="1"/>
  <c r="F1001" i="16"/>
  <c r="V999" i="15" s="1"/>
  <c r="F1009" i="16"/>
  <c r="V1007" i="15" s="1"/>
  <c r="F1017" i="16"/>
  <c r="V1015" i="15" s="1"/>
  <c r="F1025" i="16"/>
  <c r="V1023" i="15" s="1"/>
  <c r="F1033" i="16"/>
  <c r="V1031" i="15" s="1"/>
  <c r="F1041" i="16"/>
  <c r="V1039" i="15" s="1"/>
  <c r="F1049" i="16"/>
  <c r="V1047" i="15" s="1"/>
  <c r="F1057" i="16"/>
  <c r="V1055" i="15" s="1"/>
  <c r="F1065" i="16"/>
  <c r="V1063" i="15" s="1"/>
  <c r="F1073" i="16"/>
  <c r="V1071" i="15" s="1"/>
  <c r="F1081" i="16"/>
  <c r="V1079" i="15" s="1"/>
  <c r="F1089" i="16"/>
  <c r="V1087" i="15" s="1"/>
  <c r="F651" i="16"/>
  <c r="V649" i="15" s="1"/>
  <c r="F772" i="16"/>
  <c r="V770" i="15" s="1"/>
  <c r="F804" i="16"/>
  <c r="V802" i="15" s="1"/>
  <c r="F836" i="16"/>
  <c r="V834" i="15" s="1"/>
  <c r="F868" i="16"/>
  <c r="V866" i="15" s="1"/>
  <c r="F900" i="16"/>
  <c r="V898" i="15" s="1"/>
  <c r="F924" i="16"/>
  <c r="V922" i="15" s="1"/>
  <c r="F932" i="16"/>
  <c r="V930" i="15" s="1"/>
  <c r="F940" i="16"/>
  <c r="V938" i="15" s="1"/>
  <c r="F948" i="16"/>
  <c r="V946" i="15" s="1"/>
  <c r="F956" i="16"/>
  <c r="V954" i="15" s="1"/>
  <c r="F964" i="16"/>
  <c r="V962" i="15" s="1"/>
  <c r="F972" i="16"/>
  <c r="V970" i="15" s="1"/>
  <c r="F980" i="16"/>
  <c r="V978" i="15" s="1"/>
  <c r="F988" i="16"/>
  <c r="V986" i="15" s="1"/>
  <c r="F996" i="16"/>
  <c r="V994" i="15" s="1"/>
  <c r="F1004" i="16"/>
  <c r="V1002" i="15" s="1"/>
  <c r="F1012" i="16"/>
  <c r="V1010" i="15" s="1"/>
  <c r="F1020" i="16"/>
  <c r="V1018" i="15" s="1"/>
  <c r="F1028" i="16"/>
  <c r="V1026" i="15" s="1"/>
  <c r="F1036" i="16"/>
  <c r="V1034" i="15" s="1"/>
  <c r="F1044" i="16"/>
  <c r="V1042" i="15" s="1"/>
  <c r="F1052" i="16"/>
  <c r="V1050" i="15" s="1"/>
  <c r="F1060" i="16"/>
  <c r="V1058" i="15" s="1"/>
  <c r="F1068" i="16"/>
  <c r="V1066" i="15" s="1"/>
  <c r="F1076" i="16"/>
  <c r="V1074" i="15" s="1"/>
  <c r="F1084" i="16"/>
  <c r="V1082" i="15" s="1"/>
  <c r="F1092" i="16"/>
  <c r="V1090" i="15" s="1"/>
  <c r="F610" i="16"/>
  <c r="V608" i="15" s="1"/>
  <c r="F738" i="16"/>
  <c r="V736" i="15" s="1"/>
  <c r="F751" i="16"/>
  <c r="V749" i="15" s="1"/>
  <c r="F783" i="16"/>
  <c r="V781" i="15" s="1"/>
  <c r="F815" i="16"/>
  <c r="V813" i="15" s="1"/>
  <c r="F847" i="16"/>
  <c r="V845" i="15" s="1"/>
  <c r="F879" i="16"/>
  <c r="V877" i="15" s="1"/>
  <c r="F908" i="16"/>
  <c r="V906" i="15" s="1"/>
  <c r="F919" i="16"/>
  <c r="V917" i="15" s="1"/>
  <c r="F929" i="16"/>
  <c r="V927" i="15" s="1"/>
  <c r="F935" i="16"/>
  <c r="V933" i="15" s="1"/>
  <c r="F943" i="16"/>
  <c r="V941" i="15" s="1"/>
  <c r="F951" i="16"/>
  <c r="V949" i="15" s="1"/>
  <c r="F959" i="16"/>
  <c r="V957" i="15" s="1"/>
  <c r="F967" i="16"/>
  <c r="V965" i="15" s="1"/>
  <c r="F975" i="16"/>
  <c r="V973" i="15" s="1"/>
  <c r="F983" i="16"/>
  <c r="V981" i="15" s="1"/>
  <c r="F991" i="16"/>
  <c r="V989" i="15" s="1"/>
  <c r="F999" i="16"/>
  <c r="V997" i="15" s="1"/>
  <c r="F1007" i="16"/>
  <c r="V1005" i="15" s="1"/>
  <c r="F1015" i="16"/>
  <c r="V1013" i="15" s="1"/>
  <c r="F1023" i="16"/>
  <c r="V1021" i="15" s="1"/>
  <c r="F1031" i="16"/>
  <c r="V1029" i="15" s="1"/>
  <c r="F1039" i="16"/>
  <c r="V1037" i="15" s="1"/>
  <c r="F1047" i="16"/>
  <c r="V1045" i="15" s="1"/>
  <c r="F1055" i="16"/>
  <c r="V1053" i="15" s="1"/>
  <c r="F1063" i="16"/>
  <c r="V1061" i="15" s="1"/>
  <c r="F1071" i="16"/>
  <c r="V1069" i="15" s="1"/>
  <c r="F1079" i="16"/>
  <c r="V1077" i="15" s="1"/>
  <c r="F1087" i="16"/>
  <c r="V1085" i="15" s="1"/>
  <c r="F764" i="16"/>
  <c r="V762" i="15" s="1"/>
  <c r="F828" i="16"/>
  <c r="V826" i="15" s="1"/>
  <c r="F892" i="16"/>
  <c r="V890" i="15" s="1"/>
  <c r="F946" i="16"/>
  <c r="V944" i="15" s="1"/>
  <c r="F962" i="16"/>
  <c r="V960" i="15" s="1"/>
  <c r="F978" i="16"/>
  <c r="V976" i="15" s="1"/>
  <c r="F994" i="16"/>
  <c r="V992" i="15" s="1"/>
  <c r="F1010" i="16"/>
  <c r="V1008" i="15" s="1"/>
  <c r="F1026" i="16"/>
  <c r="V1024" i="15" s="1"/>
  <c r="F1042" i="16"/>
  <c r="V1040" i="15" s="1"/>
  <c r="F1058" i="16"/>
  <c r="V1056" i="15" s="1"/>
  <c r="F1074" i="16"/>
  <c r="V1072" i="15" s="1"/>
  <c r="F1099" i="16"/>
  <c r="V1097" i="15" s="1"/>
  <c r="F1107" i="16"/>
  <c r="V1105" i="15" s="1"/>
  <c r="F1115" i="16"/>
  <c r="V1113" i="15" s="1"/>
  <c r="F1123" i="16"/>
  <c r="V1121" i="15" s="1"/>
  <c r="F1131" i="16"/>
  <c r="V1129" i="15" s="1"/>
  <c r="F1139" i="16"/>
  <c r="V1137" i="15" s="1"/>
  <c r="F1147" i="16"/>
  <c r="V1145" i="15" s="1"/>
  <c r="F1155" i="16"/>
  <c r="V1153" i="15" s="1"/>
  <c r="F1163" i="16"/>
  <c r="V1161" i="15" s="1"/>
  <c r="F1171" i="16"/>
  <c r="V1169" i="15" s="1"/>
  <c r="F1179" i="16"/>
  <c r="V1177" i="15" s="1"/>
  <c r="F1187" i="16"/>
  <c r="V1185" i="15" s="1"/>
  <c r="F1195" i="16"/>
  <c r="V1193" i="15" s="1"/>
  <c r="F1203" i="16"/>
  <c r="V1201" i="15" s="1"/>
  <c r="F1211" i="16"/>
  <c r="V1209" i="15" s="1"/>
  <c r="F1219" i="16"/>
  <c r="V1217" i="15" s="1"/>
  <c r="F1227" i="16"/>
  <c r="V1225" i="15" s="1"/>
  <c r="F1235" i="16"/>
  <c r="V1233" i="15" s="1"/>
  <c r="F1243" i="16"/>
  <c r="V1241" i="15" s="1"/>
  <c r="F578" i="16"/>
  <c r="V576" i="15" s="1"/>
  <c r="F743" i="16"/>
  <c r="V741" i="15" s="1"/>
  <c r="F807" i="16"/>
  <c r="V805" i="15" s="1"/>
  <c r="F871" i="16"/>
  <c r="V869" i="15" s="1"/>
  <c r="F910" i="16"/>
  <c r="V908" i="15" s="1"/>
  <c r="F921" i="16"/>
  <c r="V919" i="15" s="1"/>
  <c r="F941" i="16"/>
  <c r="V939" i="15" s="1"/>
  <c r="F957" i="16"/>
  <c r="V955" i="15" s="1"/>
  <c r="F973" i="16"/>
  <c r="V971" i="15" s="1"/>
  <c r="F989" i="16"/>
  <c r="V987" i="15" s="1"/>
  <c r="F1005" i="16"/>
  <c r="V1003" i="15" s="1"/>
  <c r="F1021" i="16"/>
  <c r="V1019" i="15" s="1"/>
  <c r="F1037" i="16"/>
  <c r="V1035" i="15" s="1"/>
  <c r="F1053" i="16"/>
  <c r="V1051" i="15" s="1"/>
  <c r="F1069" i="16"/>
  <c r="V1067" i="15" s="1"/>
  <c r="F1085" i="16"/>
  <c r="V1083" i="15" s="1"/>
  <c r="F1090" i="16"/>
  <c r="V1088" i="15" s="1"/>
  <c r="F1094" i="16"/>
  <c r="V1092" i="15" s="1"/>
  <c r="F1102" i="16"/>
  <c r="V1100" i="15" s="1"/>
  <c r="F1110" i="16"/>
  <c r="V1108" i="15" s="1"/>
  <c r="F1118" i="16"/>
  <c r="V1116" i="15" s="1"/>
  <c r="F1126" i="16"/>
  <c r="V1124" i="15" s="1"/>
  <c r="F1134" i="16"/>
  <c r="V1132" i="15" s="1"/>
  <c r="F587" i="16"/>
  <c r="V585" i="15" s="1"/>
  <c r="F788" i="16"/>
  <c r="V786" i="15" s="1"/>
  <c r="F852" i="16"/>
  <c r="V850" i="15" s="1"/>
  <c r="F930" i="16"/>
  <c r="V928" i="15" s="1"/>
  <c r="F936" i="16"/>
  <c r="V934" i="15" s="1"/>
  <c r="F952" i="16"/>
  <c r="V950" i="15" s="1"/>
  <c r="F968" i="16"/>
  <c r="V966" i="15" s="1"/>
  <c r="F984" i="16"/>
  <c r="V982" i="15" s="1"/>
  <c r="F1000" i="16"/>
  <c r="V998" i="15" s="1"/>
  <c r="F1016" i="16"/>
  <c r="V1014" i="15" s="1"/>
  <c r="F1032" i="16"/>
  <c r="V1030" i="15" s="1"/>
  <c r="F1048" i="16"/>
  <c r="V1046" i="15" s="1"/>
  <c r="F1064" i="16"/>
  <c r="V1062" i="15" s="1"/>
  <c r="F1080" i="16"/>
  <c r="V1078" i="15" s="1"/>
  <c r="F1097" i="16"/>
  <c r="V1095" i="15" s="1"/>
  <c r="F1105" i="16"/>
  <c r="V1103" i="15" s="1"/>
  <c r="F1113" i="16"/>
  <c r="V1111" i="15" s="1"/>
  <c r="F1121" i="16"/>
  <c r="V1119" i="15" s="1"/>
  <c r="F1129" i="16"/>
  <c r="V1127" i="15" s="1"/>
  <c r="F1137" i="16"/>
  <c r="V1135" i="15" s="1"/>
  <c r="F1145" i="16"/>
  <c r="V1143" i="15" s="1"/>
  <c r="F1153" i="16"/>
  <c r="V1151" i="15" s="1"/>
  <c r="F1161" i="16"/>
  <c r="V1159" i="15" s="1"/>
  <c r="F1169" i="16"/>
  <c r="V1167" i="15" s="1"/>
  <c r="F1177" i="16"/>
  <c r="V1175" i="15" s="1"/>
  <c r="F1185" i="16"/>
  <c r="V1183" i="15" s="1"/>
  <c r="F1193" i="16"/>
  <c r="V1191" i="15" s="1"/>
  <c r="F1201" i="16"/>
  <c r="V1199" i="15" s="1"/>
  <c r="F1209" i="16"/>
  <c r="V1207" i="15" s="1"/>
  <c r="F1217" i="16"/>
  <c r="V1215" i="15" s="1"/>
  <c r="F1225" i="16"/>
  <c r="V1223" i="15" s="1"/>
  <c r="F1233" i="16"/>
  <c r="V1231" i="15" s="1"/>
  <c r="F1241" i="16"/>
  <c r="V1239" i="15" s="1"/>
  <c r="F1249" i="16"/>
  <c r="V1247" i="15" s="1"/>
  <c r="F1257" i="16"/>
  <c r="V1255" i="15" s="1"/>
  <c r="F1265" i="16"/>
  <c r="V1263" i="15" s="1"/>
  <c r="F1273" i="16"/>
  <c r="V1271" i="15" s="1"/>
  <c r="F1281" i="16"/>
  <c r="V1279" i="15" s="1"/>
  <c r="F1289" i="16"/>
  <c r="V1287" i="15" s="1"/>
  <c r="F1297" i="16"/>
  <c r="V1295" i="15" s="1"/>
  <c r="F1305" i="16"/>
  <c r="V1303" i="15" s="1"/>
  <c r="F1313" i="16"/>
  <c r="V1311" i="15" s="1"/>
  <c r="F1321" i="16"/>
  <c r="V1319" i="15" s="1"/>
  <c r="F1329" i="16"/>
  <c r="V1327" i="15" s="1"/>
  <c r="F1337" i="16"/>
  <c r="V1335" i="15" s="1"/>
  <c r="F1345" i="16"/>
  <c r="V1343" i="15" s="1"/>
  <c r="F1353" i="16"/>
  <c r="V1351" i="15" s="1"/>
  <c r="F1361" i="16"/>
  <c r="V1359" i="15" s="1"/>
  <c r="F1369" i="16"/>
  <c r="V1367" i="15" s="1"/>
  <c r="F1377" i="16"/>
  <c r="V1375" i="15" s="1"/>
  <c r="F1385" i="16"/>
  <c r="V1383" i="15" s="1"/>
  <c r="F1393" i="16"/>
  <c r="V1391" i="15" s="1"/>
  <c r="F1401" i="16"/>
  <c r="V1399" i="15" s="1"/>
  <c r="F1409" i="16"/>
  <c r="V1407" i="15" s="1"/>
  <c r="F1417" i="16"/>
  <c r="V1415" i="15" s="1"/>
  <c r="F1425" i="16"/>
  <c r="V1423" i="15" s="1"/>
  <c r="F683" i="16"/>
  <c r="V681" i="15" s="1"/>
  <c r="F748" i="16"/>
  <c r="V746" i="15" s="1"/>
  <c r="F812" i="16"/>
  <c r="V810" i="15" s="1"/>
  <c r="F876" i="16"/>
  <c r="V874" i="15" s="1"/>
  <c r="F942" i="16"/>
  <c r="V940" i="15" s="1"/>
  <c r="F958" i="16"/>
  <c r="V956" i="15" s="1"/>
  <c r="F974" i="16"/>
  <c r="V972" i="15" s="1"/>
  <c r="F990" i="16"/>
  <c r="V988" i="15" s="1"/>
  <c r="F1006" i="16"/>
  <c r="V1004" i="15" s="1"/>
  <c r="F1022" i="16"/>
  <c r="V1020" i="15" s="1"/>
  <c r="F1038" i="16"/>
  <c r="V1036" i="15" s="1"/>
  <c r="F1054" i="16"/>
  <c r="V1052" i="15" s="1"/>
  <c r="F1070" i="16"/>
  <c r="V1068" i="15" s="1"/>
  <c r="F1086" i="16"/>
  <c r="V1084" i="15" s="1"/>
  <c r="F1100" i="16"/>
  <c r="V1098" i="15" s="1"/>
  <c r="F1108" i="16"/>
  <c r="V1106" i="15" s="1"/>
  <c r="F1116" i="16"/>
  <c r="V1114" i="15" s="1"/>
  <c r="F1124" i="16"/>
  <c r="V1122" i="15" s="1"/>
  <c r="F1132" i="16"/>
  <c r="V1130" i="15" s="1"/>
  <c r="F1140" i="16"/>
  <c r="V1138" i="15" s="1"/>
  <c r="F1148" i="16"/>
  <c r="V1146" i="15" s="1"/>
  <c r="F1156" i="16"/>
  <c r="V1154" i="15" s="1"/>
  <c r="F1164" i="16"/>
  <c r="V1162" i="15" s="1"/>
  <c r="F1172" i="16"/>
  <c r="V1170" i="15" s="1"/>
  <c r="F1180" i="16"/>
  <c r="V1178" i="15" s="1"/>
  <c r="F1188" i="16"/>
  <c r="V1186" i="15" s="1"/>
  <c r="F1196" i="16"/>
  <c r="V1194" i="15" s="1"/>
  <c r="F1204" i="16"/>
  <c r="V1202" i="15" s="1"/>
  <c r="F1212" i="16"/>
  <c r="V1210" i="15" s="1"/>
  <c r="F1220" i="16"/>
  <c r="V1218" i="15" s="1"/>
  <c r="F1228" i="16"/>
  <c r="V1226" i="15" s="1"/>
  <c r="F1236" i="16"/>
  <c r="V1234" i="15" s="1"/>
  <c r="F1244" i="16"/>
  <c r="V1242" i="15" s="1"/>
  <c r="F1252" i="16"/>
  <c r="V1250" i="15" s="1"/>
  <c r="F1260" i="16"/>
  <c r="V1258" i="15" s="1"/>
  <c r="F1268" i="16"/>
  <c r="V1266" i="15" s="1"/>
  <c r="F1276" i="16"/>
  <c r="V1274" i="15" s="1"/>
  <c r="F1284" i="16"/>
  <c r="V1282" i="15" s="1"/>
  <c r="F1292" i="16"/>
  <c r="V1290" i="15" s="1"/>
  <c r="F1300" i="16"/>
  <c r="V1298" i="15" s="1"/>
  <c r="F1308" i="16"/>
  <c r="V1306" i="15" s="1"/>
  <c r="F1316" i="16"/>
  <c r="V1314" i="15" s="1"/>
  <c r="F1324" i="16"/>
  <c r="V1322" i="15" s="1"/>
  <c r="F1332" i="16"/>
  <c r="V1330" i="15" s="1"/>
  <c r="F1340" i="16"/>
  <c r="V1338" i="15" s="1"/>
  <c r="F1348" i="16"/>
  <c r="V1346" i="15" s="1"/>
  <c r="F1356" i="16"/>
  <c r="V1354" i="15" s="1"/>
  <c r="F1364" i="16"/>
  <c r="V1362" i="15" s="1"/>
  <c r="F1372" i="16"/>
  <c r="V1370" i="15" s="1"/>
  <c r="F1380" i="16"/>
  <c r="V1378" i="15" s="1"/>
  <c r="F1388" i="16"/>
  <c r="V1386" i="15" s="1"/>
  <c r="F1396" i="16"/>
  <c r="V1394" i="15" s="1"/>
  <c r="F1404" i="16"/>
  <c r="V1402" i="15" s="1"/>
  <c r="F1412" i="16"/>
  <c r="V1410" i="15" s="1"/>
  <c r="F1420" i="16"/>
  <c r="V1418" i="15" s="1"/>
  <c r="F1428" i="16"/>
  <c r="V1426" i="15" s="1"/>
  <c r="F619" i="16"/>
  <c r="V617" i="15" s="1"/>
  <c r="F796" i="16"/>
  <c r="V794" i="15" s="1"/>
  <c r="F860" i="16"/>
  <c r="V858" i="15" s="1"/>
  <c r="F902" i="16"/>
  <c r="V900" i="15" s="1"/>
  <c r="F926" i="16"/>
  <c r="V924" i="15" s="1"/>
  <c r="F938" i="16"/>
  <c r="V936" i="15" s="1"/>
  <c r="F954" i="16"/>
  <c r="V952" i="15" s="1"/>
  <c r="F970" i="16"/>
  <c r="V968" i="15" s="1"/>
  <c r="F986" i="16"/>
  <c r="V984" i="15" s="1"/>
  <c r="F1002" i="16"/>
  <c r="V1000" i="15" s="1"/>
  <c r="F1018" i="16"/>
  <c r="V1016" i="15" s="1"/>
  <c r="F1034" i="16"/>
  <c r="V1032" i="15" s="1"/>
  <c r="F1050" i="16"/>
  <c r="V1048" i="15" s="1"/>
  <c r="F1066" i="16"/>
  <c r="V1064" i="15" s="1"/>
  <c r="F1082" i="16"/>
  <c r="V1080" i="15" s="1"/>
  <c r="F1095" i="16"/>
  <c r="V1093" i="15" s="1"/>
  <c r="F1103" i="16"/>
  <c r="V1101" i="15" s="1"/>
  <c r="F1111" i="16"/>
  <c r="V1109" i="15" s="1"/>
  <c r="F1119" i="16"/>
  <c r="V1117" i="15" s="1"/>
  <c r="F1127" i="16"/>
  <c r="V1125" i="15" s="1"/>
  <c r="F1135" i="16"/>
  <c r="V1133" i="15" s="1"/>
  <c r="F1143" i="16"/>
  <c r="V1141" i="15" s="1"/>
  <c r="F1151" i="16"/>
  <c r="V1149" i="15" s="1"/>
  <c r="F1159" i="16"/>
  <c r="V1157" i="15" s="1"/>
  <c r="F1167" i="16"/>
  <c r="V1165" i="15" s="1"/>
  <c r="F1175" i="16"/>
  <c r="V1173" i="15" s="1"/>
  <c r="F1183" i="16"/>
  <c r="V1181" i="15" s="1"/>
  <c r="F1191" i="16"/>
  <c r="V1189" i="15" s="1"/>
  <c r="F1199" i="16"/>
  <c r="V1197" i="15" s="1"/>
  <c r="F1207" i="16"/>
  <c r="V1205" i="15" s="1"/>
  <c r="F1215" i="16"/>
  <c r="V1213" i="15" s="1"/>
  <c r="F1223" i="16"/>
  <c r="V1221" i="15" s="1"/>
  <c r="F1231" i="16"/>
  <c r="V1229" i="15" s="1"/>
  <c r="F1239" i="16"/>
  <c r="V1237" i="15" s="1"/>
  <c r="F1247" i="16"/>
  <c r="V1245" i="15" s="1"/>
  <c r="F706" i="16"/>
  <c r="V704" i="15" s="1"/>
  <c r="F775" i="16"/>
  <c r="V773" i="15" s="1"/>
  <c r="F839" i="16"/>
  <c r="V837" i="15" s="1"/>
  <c r="F933" i="16"/>
  <c r="V931" i="15" s="1"/>
  <c r="F949" i="16"/>
  <c r="V947" i="15" s="1"/>
  <c r="F965" i="16"/>
  <c r="V963" i="15" s="1"/>
  <c r="F981" i="16"/>
  <c r="V979" i="15" s="1"/>
  <c r="F997" i="16"/>
  <c r="V995" i="15" s="1"/>
  <c r="F1013" i="16"/>
  <c r="V1011" i="15" s="1"/>
  <c r="F1029" i="16"/>
  <c r="V1027" i="15" s="1"/>
  <c r="F1045" i="16"/>
  <c r="V1043" i="15" s="1"/>
  <c r="F1061" i="16"/>
  <c r="V1059" i="15" s="1"/>
  <c r="F1077" i="16"/>
  <c r="V1075" i="15" s="1"/>
  <c r="F1098" i="16"/>
  <c r="V1096" i="15" s="1"/>
  <c r="F1106" i="16"/>
  <c r="V1104" i="15" s="1"/>
  <c r="F1114" i="16"/>
  <c r="V1112" i="15" s="1"/>
  <c r="F1122" i="16"/>
  <c r="V1120" i="15" s="1"/>
  <c r="F1130" i="16"/>
  <c r="V1128" i="15" s="1"/>
  <c r="F1138" i="16"/>
  <c r="V1136" i="15" s="1"/>
  <c r="F1146" i="16"/>
  <c r="V1144" i="15" s="1"/>
  <c r="F1154" i="16"/>
  <c r="V1152" i="15" s="1"/>
  <c r="F1162" i="16"/>
  <c r="V1160" i="15" s="1"/>
  <c r="F1170" i="16"/>
  <c r="V1168" i="15" s="1"/>
  <c r="F1178" i="16"/>
  <c r="V1176" i="15" s="1"/>
  <c r="F1186" i="16"/>
  <c r="V1184" i="15" s="1"/>
  <c r="F1194" i="16"/>
  <c r="V1192" i="15" s="1"/>
  <c r="F1202" i="16"/>
  <c r="V1200" i="15" s="1"/>
  <c r="F1210" i="16"/>
  <c r="V1208" i="15" s="1"/>
  <c r="F1218" i="16"/>
  <c r="V1216" i="15" s="1"/>
  <c r="F1226" i="16"/>
  <c r="V1224" i="15" s="1"/>
  <c r="F1234" i="16"/>
  <c r="V1232" i="15" s="1"/>
  <c r="F1242" i="16"/>
  <c r="V1240" i="15" s="1"/>
  <c r="F1250" i="16"/>
  <c r="V1248" i="15" s="1"/>
  <c r="F1258" i="16"/>
  <c r="V1256" i="15" s="1"/>
  <c r="F1266" i="16"/>
  <c r="V1264" i="15" s="1"/>
  <c r="F1274" i="16"/>
  <c r="V1272" i="15" s="1"/>
  <c r="F1282" i="16"/>
  <c r="V1280" i="15" s="1"/>
  <c r="F1290" i="16"/>
  <c r="V1288" i="15" s="1"/>
  <c r="F1298" i="16"/>
  <c r="V1296" i="15" s="1"/>
  <c r="F1306" i="16"/>
  <c r="V1304" i="15" s="1"/>
  <c r="F1314" i="16"/>
  <c r="V1312" i="15" s="1"/>
  <c r="F1322" i="16"/>
  <c r="V1320" i="15" s="1"/>
  <c r="F1330" i="16"/>
  <c r="V1328" i="15" s="1"/>
  <c r="F1338" i="16"/>
  <c r="V1336" i="15" s="1"/>
  <c r="F1346" i="16"/>
  <c r="V1344" i="15" s="1"/>
  <c r="F1354" i="16"/>
  <c r="V1352" i="15" s="1"/>
  <c r="F1362" i="16"/>
  <c r="V1360" i="15" s="1"/>
  <c r="F1370" i="16"/>
  <c r="V1368" i="15" s="1"/>
  <c r="F1378" i="16"/>
  <c r="V1376" i="15" s="1"/>
  <c r="F1386" i="16"/>
  <c r="V1384" i="15" s="1"/>
  <c r="F1394" i="16"/>
  <c r="V1392" i="15" s="1"/>
  <c r="F1402" i="16"/>
  <c r="V1400" i="15" s="1"/>
  <c r="F1410" i="16"/>
  <c r="V1408" i="15" s="1"/>
  <c r="F1418" i="16"/>
  <c r="V1416" i="15" s="1"/>
  <c r="F1426" i="16"/>
  <c r="V1424" i="15" s="1"/>
  <c r="F715" i="16"/>
  <c r="V713" i="15" s="1"/>
  <c r="F756" i="16"/>
  <c r="V754" i="15" s="1"/>
  <c r="F820" i="16"/>
  <c r="V818" i="15" s="1"/>
  <c r="F884" i="16"/>
  <c r="V882" i="15" s="1"/>
  <c r="F903" i="16"/>
  <c r="V901" i="15" s="1"/>
  <c r="F916" i="16"/>
  <c r="V914" i="15" s="1"/>
  <c r="F944" i="16"/>
  <c r="V942" i="15" s="1"/>
  <c r="F960" i="16"/>
  <c r="V958" i="15" s="1"/>
  <c r="F976" i="16"/>
  <c r="V974" i="15" s="1"/>
  <c r="F992" i="16"/>
  <c r="V990" i="15" s="1"/>
  <c r="F1008" i="16"/>
  <c r="V1006" i="15" s="1"/>
  <c r="F1024" i="16"/>
  <c r="V1022" i="15" s="1"/>
  <c r="F1040" i="16"/>
  <c r="V1038" i="15" s="1"/>
  <c r="F1056" i="16"/>
  <c r="V1054" i="15" s="1"/>
  <c r="F1072" i="16"/>
  <c r="V1070" i="15" s="1"/>
  <c r="F1088" i="16"/>
  <c r="V1086" i="15" s="1"/>
  <c r="F1101" i="16"/>
  <c r="V1099" i="15" s="1"/>
  <c r="F1109" i="16"/>
  <c r="V1107" i="15" s="1"/>
  <c r="F1117" i="16"/>
  <c r="V1115" i="15" s="1"/>
  <c r="F1125" i="16"/>
  <c r="V1123" i="15" s="1"/>
  <c r="F780" i="16"/>
  <c r="V778" i="15" s="1"/>
  <c r="F844" i="16"/>
  <c r="V842" i="15" s="1"/>
  <c r="F918" i="16"/>
  <c r="V916" i="15" s="1"/>
  <c r="F934" i="16"/>
  <c r="V932" i="15" s="1"/>
  <c r="F950" i="16"/>
  <c r="V948" i="15" s="1"/>
  <c r="F966" i="16"/>
  <c r="V964" i="15" s="1"/>
  <c r="F982" i="16"/>
  <c r="V980" i="15" s="1"/>
  <c r="F998" i="16"/>
  <c r="V996" i="15" s="1"/>
  <c r="F1014" i="16"/>
  <c r="V1012" i="15" s="1"/>
  <c r="F1030" i="16"/>
  <c r="V1028" i="15" s="1"/>
  <c r="F1046" i="16"/>
  <c r="V1044" i="15" s="1"/>
  <c r="F1062" i="16"/>
  <c r="V1060" i="15" s="1"/>
  <c r="F1078" i="16"/>
  <c r="V1076" i="15" s="1"/>
  <c r="F1093" i="16"/>
  <c r="V1091" i="15" s="1"/>
  <c r="F1096" i="16"/>
  <c r="V1094" i="15" s="1"/>
  <c r="F1104" i="16"/>
  <c r="V1102" i="15" s="1"/>
  <c r="F1112" i="16"/>
  <c r="V1110" i="15" s="1"/>
  <c r="F1120" i="16"/>
  <c r="V1118" i="15" s="1"/>
  <c r="F1128" i="16"/>
  <c r="V1126" i="15" s="1"/>
  <c r="F1136" i="16"/>
  <c r="V1134" i="15" s="1"/>
  <c r="F1144" i="16"/>
  <c r="V1142" i="15" s="1"/>
  <c r="F1152" i="16"/>
  <c r="V1150" i="15" s="1"/>
  <c r="F1160" i="16"/>
  <c r="V1158" i="15" s="1"/>
  <c r="F1168" i="16"/>
  <c r="V1166" i="15" s="1"/>
  <c r="F1176" i="16"/>
  <c r="V1174" i="15" s="1"/>
  <c r="F1184" i="16"/>
  <c r="V1182" i="15" s="1"/>
  <c r="F1192" i="16"/>
  <c r="V1190" i="15" s="1"/>
  <c r="F1200" i="16"/>
  <c r="V1198" i="15" s="1"/>
  <c r="F1208" i="16"/>
  <c r="V1206" i="15" s="1"/>
  <c r="F1216" i="16"/>
  <c r="V1214" i="15" s="1"/>
  <c r="F1224" i="16"/>
  <c r="V1222" i="15" s="1"/>
  <c r="F1232" i="16"/>
  <c r="V1230" i="15" s="1"/>
  <c r="F1240" i="16"/>
  <c r="V1238" i="15" s="1"/>
  <c r="F1248" i="16"/>
  <c r="V1246" i="15" s="1"/>
  <c r="F1256" i="16"/>
  <c r="V1254" i="15" s="1"/>
  <c r="F1264" i="16"/>
  <c r="V1262" i="15" s="1"/>
  <c r="F1272" i="16"/>
  <c r="V1270" i="15" s="1"/>
  <c r="F1280" i="16"/>
  <c r="V1278" i="15" s="1"/>
  <c r="F1288" i="16"/>
  <c r="V1286" i="15" s="1"/>
  <c r="F1296" i="16"/>
  <c r="V1294" i="15" s="1"/>
  <c r="F1304" i="16"/>
  <c r="V1302" i="15" s="1"/>
  <c r="F1312" i="16"/>
  <c r="V1310" i="15" s="1"/>
  <c r="F1320" i="16"/>
  <c r="V1318" i="15" s="1"/>
  <c r="F1328" i="16"/>
  <c r="V1326" i="15" s="1"/>
  <c r="F1336" i="16"/>
  <c r="V1334" i="15" s="1"/>
  <c r="F1344" i="16"/>
  <c r="V1342" i="15" s="1"/>
  <c r="F1352" i="16"/>
  <c r="V1350" i="15" s="1"/>
  <c r="F1360" i="16"/>
  <c r="V1358" i="15" s="1"/>
  <c r="F1368" i="16"/>
  <c r="V1366" i="15" s="1"/>
  <c r="F1376" i="16"/>
  <c r="V1374" i="15" s="1"/>
  <c r="F1384" i="16"/>
  <c r="V1382" i="15" s="1"/>
  <c r="F1392" i="16"/>
  <c r="V1390" i="15" s="1"/>
  <c r="F1400" i="16"/>
  <c r="V1398" i="15" s="1"/>
  <c r="F1408" i="16"/>
  <c r="V1406" i="15" s="1"/>
  <c r="F1416" i="16"/>
  <c r="V1414" i="15" s="1"/>
  <c r="F1424" i="16"/>
  <c r="V1422" i="15" s="1"/>
  <c r="F1133" i="16"/>
  <c r="V1131" i="15" s="1"/>
  <c r="F1166" i="16"/>
  <c r="V1164" i="15" s="1"/>
  <c r="F1198" i="16"/>
  <c r="V1196" i="15" s="1"/>
  <c r="F1230" i="16"/>
  <c r="V1228" i="15" s="1"/>
  <c r="F1255" i="16"/>
  <c r="V1253" i="15" s="1"/>
  <c r="F1157" i="16"/>
  <c r="V1155" i="15" s="1"/>
  <c r="F1189" i="16"/>
  <c r="V1187" i="15" s="1"/>
  <c r="F1221" i="16"/>
  <c r="V1219" i="15" s="1"/>
  <c r="F1261" i="16"/>
  <c r="V1259" i="15" s="1"/>
  <c r="F1277" i="16"/>
  <c r="V1275" i="15" s="1"/>
  <c r="F1293" i="16"/>
  <c r="V1291" i="15" s="1"/>
  <c r="F1309" i="16"/>
  <c r="V1307" i="15" s="1"/>
  <c r="F1325" i="16"/>
  <c r="V1323" i="15" s="1"/>
  <c r="F1341" i="16"/>
  <c r="V1339" i="15" s="1"/>
  <c r="F1357" i="16"/>
  <c r="V1355" i="15" s="1"/>
  <c r="F1373" i="16"/>
  <c r="V1371" i="15" s="1"/>
  <c r="F1389" i="16"/>
  <c r="V1387" i="15" s="1"/>
  <c r="F1405" i="16"/>
  <c r="V1403" i="15" s="1"/>
  <c r="F1421" i="16"/>
  <c r="V1419" i="15" s="1"/>
  <c r="F1433" i="16"/>
  <c r="V1431" i="15" s="1"/>
  <c r="F1441" i="16"/>
  <c r="V1439" i="15" s="1"/>
  <c r="F1449" i="16"/>
  <c r="V1447" i="15" s="1"/>
  <c r="F1457" i="16"/>
  <c r="V1455" i="15" s="1"/>
  <c r="F1465" i="16"/>
  <c r="V1463" i="15" s="1"/>
  <c r="F1473" i="16"/>
  <c r="V1471" i="15" s="1"/>
  <c r="F1481" i="16"/>
  <c r="V1479" i="15" s="1"/>
  <c r="F1489" i="16"/>
  <c r="V1487" i="15" s="1"/>
  <c r="F1497" i="16"/>
  <c r="V1495" i="15" s="1"/>
  <c r="F1505" i="16"/>
  <c r="V1503" i="15" s="1"/>
  <c r="F1513" i="16"/>
  <c r="V1511" i="15" s="1"/>
  <c r="F1521" i="16"/>
  <c r="V1519" i="15" s="1"/>
  <c r="F1529" i="16"/>
  <c r="V1527" i="15" s="1"/>
  <c r="F1158" i="16"/>
  <c r="V1156" i="15" s="1"/>
  <c r="F1190" i="16"/>
  <c r="V1188" i="15" s="1"/>
  <c r="F1222" i="16"/>
  <c r="V1220" i="15" s="1"/>
  <c r="F1251" i="16"/>
  <c r="V1249" i="15" s="1"/>
  <c r="F1267" i="16"/>
  <c r="V1265" i="15" s="1"/>
  <c r="F1283" i="16"/>
  <c r="V1281" i="15" s="1"/>
  <c r="F1299" i="16"/>
  <c r="V1297" i="15" s="1"/>
  <c r="F1315" i="16"/>
  <c r="V1313" i="15" s="1"/>
  <c r="F1331" i="16"/>
  <c r="V1329" i="15" s="1"/>
  <c r="F1347" i="16"/>
  <c r="V1345" i="15" s="1"/>
  <c r="F1363" i="16"/>
  <c r="V1361" i="15" s="1"/>
  <c r="F1379" i="16"/>
  <c r="V1377" i="15" s="1"/>
  <c r="F1395" i="16"/>
  <c r="V1393" i="15" s="1"/>
  <c r="F1411" i="16"/>
  <c r="V1409" i="15" s="1"/>
  <c r="F1430" i="16"/>
  <c r="V1428" i="15" s="1"/>
  <c r="F1436" i="16"/>
  <c r="V1434" i="15" s="1"/>
  <c r="F1444" i="16"/>
  <c r="V1442" i="15" s="1"/>
  <c r="F1452" i="16"/>
  <c r="V1450" i="15" s="1"/>
  <c r="F1460" i="16"/>
  <c r="V1458" i="15" s="1"/>
  <c r="F1468" i="16"/>
  <c r="V1466" i="15" s="1"/>
  <c r="F1476" i="16"/>
  <c r="V1474" i="15" s="1"/>
  <c r="F1484" i="16"/>
  <c r="V1482" i="15" s="1"/>
  <c r="F1492" i="16"/>
  <c r="V1490" i="15" s="1"/>
  <c r="F1500" i="16"/>
  <c r="V1498" i="15" s="1"/>
  <c r="F1508" i="16"/>
  <c r="V1506" i="15" s="1"/>
  <c r="F1516" i="16"/>
  <c r="V1514" i="15" s="1"/>
  <c r="F1524" i="16"/>
  <c r="V1522" i="15" s="1"/>
  <c r="F1532" i="16"/>
  <c r="V1530" i="15" s="1"/>
  <c r="F1540" i="16"/>
  <c r="V1538" i="15" s="1"/>
  <c r="F1149" i="16"/>
  <c r="V1147" i="15" s="1"/>
  <c r="F1181" i="16"/>
  <c r="V1179" i="15" s="1"/>
  <c r="F1213" i="16"/>
  <c r="V1211" i="15" s="1"/>
  <c r="F1245" i="16"/>
  <c r="V1243" i="15" s="1"/>
  <c r="F1262" i="16"/>
  <c r="V1260" i="15" s="1"/>
  <c r="F1278" i="16"/>
  <c r="V1276" i="15" s="1"/>
  <c r="F1294" i="16"/>
  <c r="V1292" i="15" s="1"/>
  <c r="F1310" i="16"/>
  <c r="V1308" i="15" s="1"/>
  <c r="F1326" i="16"/>
  <c r="V1324" i="15" s="1"/>
  <c r="F1342" i="16"/>
  <c r="V1340" i="15" s="1"/>
  <c r="F1358" i="16"/>
  <c r="V1356" i="15" s="1"/>
  <c r="F1374" i="16"/>
  <c r="V1372" i="15" s="1"/>
  <c r="F1390" i="16"/>
  <c r="V1388" i="15" s="1"/>
  <c r="F1406" i="16"/>
  <c r="V1404" i="15" s="1"/>
  <c r="F1422" i="16"/>
  <c r="V1420" i="15" s="1"/>
  <c r="F1427" i="16"/>
  <c r="V1425" i="15" s="1"/>
  <c r="F1431" i="16"/>
  <c r="V1429" i="15" s="1"/>
  <c r="F1439" i="16"/>
  <c r="V1437" i="15" s="1"/>
  <c r="F1447" i="16"/>
  <c r="V1445" i="15" s="1"/>
  <c r="F1455" i="16"/>
  <c r="V1453" i="15" s="1"/>
  <c r="F1463" i="16"/>
  <c r="V1461" i="15" s="1"/>
  <c r="F1471" i="16"/>
  <c r="V1469" i="15" s="1"/>
  <c r="F1479" i="16"/>
  <c r="V1477" i="15" s="1"/>
  <c r="F1487" i="16"/>
  <c r="V1485" i="15" s="1"/>
  <c r="F1495" i="16"/>
  <c r="V1493" i="15" s="1"/>
  <c r="F1503" i="16"/>
  <c r="V1501" i="15" s="1"/>
  <c r="F1511" i="16"/>
  <c r="V1509" i="15" s="1"/>
  <c r="F1519" i="16"/>
  <c r="V1517" i="15" s="1"/>
  <c r="F1527" i="16"/>
  <c r="V1525" i="15" s="1"/>
  <c r="F1535" i="16"/>
  <c r="V1533" i="15" s="1"/>
  <c r="F1150" i="16"/>
  <c r="V1148" i="15" s="1"/>
  <c r="F1182" i="16"/>
  <c r="V1180" i="15" s="1"/>
  <c r="F1214" i="16"/>
  <c r="V1212" i="15" s="1"/>
  <c r="F1246" i="16"/>
  <c r="V1244" i="15" s="1"/>
  <c r="F1141" i="16"/>
  <c r="V1139" i="15" s="1"/>
  <c r="F1173" i="16"/>
  <c r="V1171" i="15" s="1"/>
  <c r="F1205" i="16"/>
  <c r="V1203" i="15" s="1"/>
  <c r="F1237" i="16"/>
  <c r="V1235" i="15" s="1"/>
  <c r="F1253" i="16"/>
  <c r="V1251" i="15" s="1"/>
  <c r="F1269" i="16"/>
  <c r="V1267" i="15" s="1"/>
  <c r="F1285" i="16"/>
  <c r="V1283" i="15" s="1"/>
  <c r="F1301" i="16"/>
  <c r="V1299" i="15" s="1"/>
  <c r="F1317" i="16"/>
  <c r="V1315" i="15" s="1"/>
  <c r="F1333" i="16"/>
  <c r="V1331" i="15" s="1"/>
  <c r="F1349" i="16"/>
  <c r="V1347" i="15" s="1"/>
  <c r="F1365" i="16"/>
  <c r="V1363" i="15" s="1"/>
  <c r="F1381" i="16"/>
  <c r="V1379" i="15" s="1"/>
  <c r="F1397" i="16"/>
  <c r="V1395" i="15" s="1"/>
  <c r="F1413" i="16"/>
  <c r="V1411" i="15" s="1"/>
  <c r="F1437" i="16"/>
  <c r="V1435" i="15" s="1"/>
  <c r="F1445" i="16"/>
  <c r="V1443" i="15" s="1"/>
  <c r="F1453" i="16"/>
  <c r="V1451" i="15" s="1"/>
  <c r="F1461" i="16"/>
  <c r="V1459" i="15" s="1"/>
  <c r="F1469" i="16"/>
  <c r="V1467" i="15" s="1"/>
  <c r="F1477" i="16"/>
  <c r="V1475" i="15" s="1"/>
  <c r="F1485" i="16"/>
  <c r="V1483" i="15" s="1"/>
  <c r="F1493" i="16"/>
  <c r="V1491" i="15" s="1"/>
  <c r="F1501" i="16"/>
  <c r="V1499" i="15" s="1"/>
  <c r="F1509" i="16"/>
  <c r="V1507" i="15" s="1"/>
  <c r="F1517" i="16"/>
  <c r="V1515" i="15" s="1"/>
  <c r="F1142" i="16"/>
  <c r="V1140" i="15" s="1"/>
  <c r="F1174" i="16"/>
  <c r="V1172" i="15" s="1"/>
  <c r="F1206" i="16"/>
  <c r="V1204" i="15" s="1"/>
  <c r="F1238" i="16"/>
  <c r="V1236" i="15" s="1"/>
  <c r="F1259" i="16"/>
  <c r="V1257" i="15" s="1"/>
  <c r="F1275" i="16"/>
  <c r="V1273" i="15" s="1"/>
  <c r="F1291" i="16"/>
  <c r="V1289" i="15" s="1"/>
  <c r="F1307" i="16"/>
  <c r="V1305" i="15" s="1"/>
  <c r="F1323" i="16"/>
  <c r="V1321" i="15" s="1"/>
  <c r="F1339" i="16"/>
  <c r="V1337" i="15" s="1"/>
  <c r="F1355" i="16"/>
  <c r="V1353" i="15" s="1"/>
  <c r="F1371" i="16"/>
  <c r="V1369" i="15" s="1"/>
  <c r="F1387" i="16"/>
  <c r="V1385" i="15" s="1"/>
  <c r="F1403" i="16"/>
  <c r="V1401" i="15" s="1"/>
  <c r="F1419" i="16"/>
  <c r="V1417" i="15" s="1"/>
  <c r="F1432" i="16"/>
  <c r="V1430" i="15" s="1"/>
  <c r="F1440" i="16"/>
  <c r="V1438" i="15" s="1"/>
  <c r="F1448" i="16"/>
  <c r="V1446" i="15" s="1"/>
  <c r="F1456" i="16"/>
  <c r="V1454" i="15" s="1"/>
  <c r="F1464" i="16"/>
  <c r="V1462" i="15" s="1"/>
  <c r="F1472" i="16"/>
  <c r="V1470" i="15" s="1"/>
  <c r="F1480" i="16"/>
  <c r="V1478" i="15" s="1"/>
  <c r="F1165" i="16"/>
  <c r="V1163" i="15" s="1"/>
  <c r="F1197" i="16"/>
  <c r="V1195" i="15" s="1"/>
  <c r="F1229" i="16"/>
  <c r="V1227" i="15" s="1"/>
  <c r="F1254" i="16"/>
  <c r="V1252" i="15" s="1"/>
  <c r="F1270" i="16"/>
  <c r="V1268" i="15" s="1"/>
  <c r="F1286" i="16"/>
  <c r="V1284" i="15" s="1"/>
  <c r="F1302" i="16"/>
  <c r="V1300" i="15" s="1"/>
  <c r="F1318" i="16"/>
  <c r="V1316" i="15" s="1"/>
  <c r="F1334" i="16"/>
  <c r="V1332" i="15" s="1"/>
  <c r="F1350" i="16"/>
  <c r="V1348" i="15" s="1"/>
  <c r="F1366" i="16"/>
  <c r="V1364" i="15" s="1"/>
  <c r="F1382" i="16"/>
  <c r="V1380" i="15" s="1"/>
  <c r="F1398" i="16"/>
  <c r="V1396" i="15" s="1"/>
  <c r="F1414" i="16"/>
  <c r="V1412" i="15" s="1"/>
  <c r="F1429" i="16"/>
  <c r="V1427" i="15" s="1"/>
  <c r="F1435" i="16"/>
  <c r="V1433" i="15" s="1"/>
  <c r="F1443" i="16"/>
  <c r="V1441" i="15" s="1"/>
  <c r="F1451" i="16"/>
  <c r="V1449" i="15" s="1"/>
  <c r="F1459" i="16"/>
  <c r="V1457" i="15" s="1"/>
  <c r="F1467" i="16"/>
  <c r="V1465" i="15" s="1"/>
  <c r="F1475" i="16"/>
  <c r="V1473" i="15" s="1"/>
  <c r="F1483" i="16"/>
  <c r="V1481" i="15" s="1"/>
  <c r="F1491" i="16"/>
  <c r="V1489" i="15" s="1"/>
  <c r="F1499" i="16"/>
  <c r="V1497" i="15" s="1"/>
  <c r="F1507" i="16"/>
  <c r="V1505" i="15" s="1"/>
  <c r="F1279" i="16"/>
  <c r="V1277" i="15" s="1"/>
  <c r="F1343" i="16"/>
  <c r="V1341" i="15" s="1"/>
  <c r="F1407" i="16"/>
  <c r="V1405" i="15" s="1"/>
  <c r="F1450" i="16"/>
  <c r="V1448" i="15" s="1"/>
  <c r="F1482" i="16"/>
  <c r="V1480" i="15" s="1"/>
  <c r="F1498" i="16"/>
  <c r="V1496" i="15" s="1"/>
  <c r="F1522" i="16"/>
  <c r="V1520" i="15" s="1"/>
  <c r="F1526" i="16"/>
  <c r="V1524" i="15" s="1"/>
  <c r="F1542" i="16"/>
  <c r="V1540" i="15" s="1"/>
  <c r="F1545" i="16"/>
  <c r="V1543" i="15" s="1"/>
  <c r="F1548" i="16"/>
  <c r="V1546" i="15" s="1"/>
  <c r="F1556" i="16"/>
  <c r="V1554" i="15" s="1"/>
  <c r="F1564" i="16"/>
  <c r="V1562" i="15" s="1"/>
  <c r="F1572" i="16"/>
  <c r="V1570" i="15" s="1"/>
  <c r="F1580" i="16"/>
  <c r="V1578" i="15" s="1"/>
  <c r="F1588" i="16"/>
  <c r="V1586" i="15" s="1"/>
  <c r="F1596" i="16"/>
  <c r="V1594" i="15" s="1"/>
  <c r="F1604" i="16"/>
  <c r="V1602" i="15" s="1"/>
  <c r="F1612" i="16"/>
  <c r="V1610" i="15" s="1"/>
  <c r="F1620" i="16"/>
  <c r="V1618" i="15" s="1"/>
  <c r="F1628" i="16"/>
  <c r="V1626" i="15" s="1"/>
  <c r="F1636" i="16"/>
  <c r="V1634" i="15" s="1"/>
  <c r="F1644" i="16"/>
  <c r="V1642" i="15" s="1"/>
  <c r="F1652" i="16"/>
  <c r="V1650" i="15" s="1"/>
  <c r="F1660" i="16"/>
  <c r="V1658" i="15" s="1"/>
  <c r="F1668" i="16"/>
  <c r="V1666" i="15" s="1"/>
  <c r="F1676" i="16"/>
  <c r="V1674" i="15" s="1"/>
  <c r="F1684" i="16"/>
  <c r="V1682" i="15" s="1"/>
  <c r="F1692" i="16"/>
  <c r="V1690" i="15" s="1"/>
  <c r="F1303" i="16"/>
  <c r="V1301" i="15" s="1"/>
  <c r="F1367" i="16"/>
  <c r="V1365" i="15" s="1"/>
  <c r="F1462" i="16"/>
  <c r="V1460" i="15" s="1"/>
  <c r="F1506" i="16"/>
  <c r="V1504" i="15" s="1"/>
  <c r="F1512" i="16"/>
  <c r="V1510" i="15" s="1"/>
  <c r="F1531" i="16"/>
  <c r="V1529" i="15" s="1"/>
  <c r="F1539" i="16"/>
  <c r="V1537" i="15" s="1"/>
  <c r="F1551" i="16"/>
  <c r="V1549" i="15" s="1"/>
  <c r="F1559" i="16"/>
  <c r="V1557" i="15" s="1"/>
  <c r="F1567" i="16"/>
  <c r="V1565" i="15" s="1"/>
  <c r="F1575" i="16"/>
  <c r="V1573" i="15" s="1"/>
  <c r="F1583" i="16"/>
  <c r="V1581" i="15" s="1"/>
  <c r="F1591" i="16"/>
  <c r="V1589" i="15" s="1"/>
  <c r="F1599" i="16"/>
  <c r="V1597" i="15" s="1"/>
  <c r="F1607" i="16"/>
  <c r="V1605" i="15" s="1"/>
  <c r="F1615" i="16"/>
  <c r="V1613" i="15" s="1"/>
  <c r="F1623" i="16"/>
  <c r="V1621" i="15" s="1"/>
  <c r="F1631" i="16"/>
  <c r="V1629" i="15" s="1"/>
  <c r="F1639" i="16"/>
  <c r="V1637" i="15" s="1"/>
  <c r="F1647" i="16"/>
  <c r="V1645" i="15" s="1"/>
  <c r="F1655" i="16"/>
  <c r="V1653" i="15" s="1"/>
  <c r="F1263" i="16"/>
  <c r="V1261" i="15" s="1"/>
  <c r="F1327" i="16"/>
  <c r="V1325" i="15" s="1"/>
  <c r="F1391" i="16"/>
  <c r="V1389" i="15" s="1"/>
  <c r="F1442" i="16"/>
  <c r="V1440" i="15" s="1"/>
  <c r="F1474" i="16"/>
  <c r="V1472" i="15" s="1"/>
  <c r="F1523" i="16"/>
  <c r="V1521" i="15" s="1"/>
  <c r="F1536" i="16"/>
  <c r="V1534" i="15" s="1"/>
  <c r="F1543" i="16"/>
  <c r="V1541" i="15" s="1"/>
  <c r="F1546" i="16"/>
  <c r="V1544" i="15" s="1"/>
  <c r="F1554" i="16"/>
  <c r="V1552" i="15" s="1"/>
  <c r="F1562" i="16"/>
  <c r="V1560" i="15" s="1"/>
  <c r="F1570" i="16"/>
  <c r="V1568" i="15" s="1"/>
  <c r="F1578" i="16"/>
  <c r="V1576" i="15" s="1"/>
  <c r="F1586" i="16"/>
  <c r="V1584" i="15" s="1"/>
  <c r="F1594" i="16"/>
  <c r="V1592" i="15" s="1"/>
  <c r="F1602" i="16"/>
  <c r="V1600" i="15" s="1"/>
  <c r="F1610" i="16"/>
  <c r="V1608" i="15" s="1"/>
  <c r="F1618" i="16"/>
  <c r="V1616" i="15" s="1"/>
  <c r="F1626" i="16"/>
  <c r="V1624" i="15" s="1"/>
  <c r="F1634" i="16"/>
  <c r="V1632" i="15" s="1"/>
  <c r="F1642" i="16"/>
  <c r="V1640" i="15" s="1"/>
  <c r="F1650" i="16"/>
  <c r="V1648" i="15" s="1"/>
  <c r="F1658" i="16"/>
  <c r="V1656" i="15" s="1"/>
  <c r="F1666" i="16"/>
  <c r="V1664" i="15" s="1"/>
  <c r="F1674" i="16"/>
  <c r="V1672" i="15" s="1"/>
  <c r="F1682" i="16"/>
  <c r="V1680" i="15" s="1"/>
  <c r="F1690" i="16"/>
  <c r="V1688" i="15" s="1"/>
  <c r="F1698" i="16"/>
  <c r="V1696" i="15" s="1"/>
  <c r="F1706" i="16"/>
  <c r="V1704" i="15" s="1"/>
  <c r="F1714" i="16"/>
  <c r="V1712" i="15" s="1"/>
  <c r="F1722" i="16"/>
  <c r="V1720" i="15" s="1"/>
  <c r="F1730" i="16"/>
  <c r="V1728" i="15" s="1"/>
  <c r="F1738" i="16"/>
  <c r="V1736" i="15" s="1"/>
  <c r="F1746" i="16"/>
  <c r="V1744" i="15" s="1"/>
  <c r="F1754" i="16"/>
  <c r="V1752" i="15" s="1"/>
  <c r="F1762" i="16"/>
  <c r="V1760" i="15" s="1"/>
  <c r="F1770" i="16"/>
  <c r="V1768" i="15" s="1"/>
  <c r="F1778" i="16"/>
  <c r="V1776" i="15" s="1"/>
  <c r="F1786" i="16"/>
  <c r="V1784" i="15" s="1"/>
  <c r="F1794" i="16"/>
  <c r="V1792" i="15" s="1"/>
  <c r="F1802" i="16"/>
  <c r="V1800" i="15" s="1"/>
  <c r="F1810" i="16"/>
  <c r="V1808" i="15" s="1"/>
  <c r="F1818" i="16"/>
  <c r="V1816" i="15" s="1"/>
  <c r="F1826" i="16"/>
  <c r="V1824" i="15" s="1"/>
  <c r="F1834" i="16"/>
  <c r="V1832" i="15" s="1"/>
  <c r="F1842" i="16"/>
  <c r="V1840" i="15" s="1"/>
  <c r="F1850" i="16"/>
  <c r="V1848" i="15" s="1"/>
  <c r="F1858" i="16"/>
  <c r="V1856" i="15" s="1"/>
  <c r="F1866" i="16"/>
  <c r="V1864" i="15" s="1"/>
  <c r="F1874" i="16"/>
  <c r="V1872" i="15" s="1"/>
  <c r="F1882" i="16"/>
  <c r="V1880" i="15" s="1"/>
  <c r="F1890" i="16"/>
  <c r="V1888" i="15" s="1"/>
  <c r="F1898" i="16"/>
  <c r="V1896" i="15" s="1"/>
  <c r="F1906" i="16"/>
  <c r="V1904" i="15" s="1"/>
  <c r="F1914" i="16"/>
  <c r="V1912" i="15" s="1"/>
  <c r="F1922" i="16"/>
  <c r="V1920" i="15" s="1"/>
  <c r="F1930" i="16"/>
  <c r="V1928" i="15" s="1"/>
  <c r="F1287" i="16"/>
  <c r="V1285" i="15" s="1"/>
  <c r="F1351" i="16"/>
  <c r="V1349" i="15" s="1"/>
  <c r="F1415" i="16"/>
  <c r="V1413" i="15" s="1"/>
  <c r="F1454" i="16"/>
  <c r="V1452" i="15" s="1"/>
  <c r="F1486" i="16"/>
  <c r="V1484" i="15" s="1"/>
  <c r="F1518" i="16"/>
  <c r="V1516" i="15" s="1"/>
  <c r="F1528" i="16"/>
  <c r="V1526" i="15" s="1"/>
  <c r="F1549" i="16"/>
  <c r="V1547" i="15" s="1"/>
  <c r="F1557" i="16"/>
  <c r="V1555" i="15" s="1"/>
  <c r="F1565" i="16"/>
  <c r="V1563" i="15" s="1"/>
  <c r="F1573" i="16"/>
  <c r="V1571" i="15" s="1"/>
  <c r="F1581" i="16"/>
  <c r="V1579" i="15" s="1"/>
  <c r="F1589" i="16"/>
  <c r="V1587" i="15" s="1"/>
  <c r="F1597" i="16"/>
  <c r="V1595" i="15" s="1"/>
  <c r="F1605" i="16"/>
  <c r="V1603" i="15" s="1"/>
  <c r="F1613" i="16"/>
  <c r="V1611" i="15" s="1"/>
  <c r="F1621" i="16"/>
  <c r="V1619" i="15" s="1"/>
  <c r="F1629" i="16"/>
  <c r="V1627" i="15" s="1"/>
  <c r="F1637" i="16"/>
  <c r="V1635" i="15" s="1"/>
  <c r="F1645" i="16"/>
  <c r="V1643" i="15" s="1"/>
  <c r="F1653" i="16"/>
  <c r="V1651" i="15" s="1"/>
  <c r="F1661" i="16"/>
  <c r="V1659" i="15" s="1"/>
  <c r="F1669" i="16"/>
  <c r="V1667" i="15" s="1"/>
  <c r="F1677" i="16"/>
  <c r="V1675" i="15" s="1"/>
  <c r="F1685" i="16"/>
  <c r="V1683" i="15" s="1"/>
  <c r="F1693" i="16"/>
  <c r="V1691" i="15" s="1"/>
  <c r="F1311" i="16"/>
  <c r="V1309" i="15" s="1"/>
  <c r="F1375" i="16"/>
  <c r="V1373" i="15" s="1"/>
  <c r="F1434" i="16"/>
  <c r="V1432" i="15" s="1"/>
  <c r="F1466" i="16"/>
  <c r="V1464" i="15" s="1"/>
  <c r="F1494" i="16"/>
  <c r="V1492" i="15" s="1"/>
  <c r="F1514" i="16"/>
  <c r="V1512" i="15" s="1"/>
  <c r="F1533" i="16"/>
  <c r="V1531" i="15" s="1"/>
  <c r="F1552" i="16"/>
  <c r="V1550" i="15" s="1"/>
  <c r="F1560" i="16"/>
  <c r="V1558" i="15" s="1"/>
  <c r="F1568" i="16"/>
  <c r="V1566" i="15" s="1"/>
  <c r="F1576" i="16"/>
  <c r="V1574" i="15" s="1"/>
  <c r="F1584" i="16"/>
  <c r="V1582" i="15" s="1"/>
  <c r="F1592" i="16"/>
  <c r="V1590" i="15" s="1"/>
  <c r="F1600" i="16"/>
  <c r="V1598" i="15" s="1"/>
  <c r="F1608" i="16"/>
  <c r="V1606" i="15" s="1"/>
  <c r="F1616" i="16"/>
  <c r="V1614" i="15" s="1"/>
  <c r="F1624" i="16"/>
  <c r="V1622" i="15" s="1"/>
  <c r="F1632" i="16"/>
  <c r="V1630" i="15" s="1"/>
  <c r="F1640" i="16"/>
  <c r="V1638" i="15" s="1"/>
  <c r="F1648" i="16"/>
  <c r="V1646" i="15" s="1"/>
  <c r="F1656" i="16"/>
  <c r="V1654" i="15" s="1"/>
  <c r="F1664" i="16"/>
  <c r="V1662" i="15" s="1"/>
  <c r="F1672" i="16"/>
  <c r="V1670" i="15" s="1"/>
  <c r="F1680" i="16"/>
  <c r="V1678" i="15" s="1"/>
  <c r="F1688" i="16"/>
  <c r="V1686" i="15" s="1"/>
  <c r="F1696" i="16"/>
  <c r="V1694" i="15" s="1"/>
  <c r="F1704" i="16"/>
  <c r="V1702" i="15" s="1"/>
  <c r="F1712" i="16"/>
  <c r="V1710" i="15" s="1"/>
  <c r="F1720" i="16"/>
  <c r="V1718" i="15" s="1"/>
  <c r="F1728" i="16"/>
  <c r="V1726" i="15" s="1"/>
  <c r="F1736" i="16"/>
  <c r="V1734" i="15" s="1"/>
  <c r="F1744" i="16"/>
  <c r="V1742" i="15" s="1"/>
  <c r="F1752" i="16"/>
  <c r="V1750" i="15" s="1"/>
  <c r="F1760" i="16"/>
  <c r="V1758" i="15" s="1"/>
  <c r="F1768" i="16"/>
  <c r="V1766" i="15" s="1"/>
  <c r="F1776" i="16"/>
  <c r="V1774" i="15" s="1"/>
  <c r="F1784" i="16"/>
  <c r="V1782" i="15" s="1"/>
  <c r="F1792" i="16"/>
  <c r="V1790" i="15" s="1"/>
  <c r="F1800" i="16"/>
  <c r="V1798" i="15" s="1"/>
  <c r="F1808" i="16"/>
  <c r="V1806" i="15" s="1"/>
  <c r="F1816" i="16"/>
  <c r="V1814" i="15" s="1"/>
  <c r="F1824" i="16"/>
  <c r="V1822" i="15" s="1"/>
  <c r="F1832" i="16"/>
  <c r="V1830" i="15" s="1"/>
  <c r="F1840" i="16"/>
  <c r="V1838" i="15" s="1"/>
  <c r="F1848" i="16"/>
  <c r="V1846" i="15" s="1"/>
  <c r="F1856" i="16"/>
  <c r="V1854" i="15" s="1"/>
  <c r="F1864" i="16"/>
  <c r="V1862" i="15" s="1"/>
  <c r="F1872" i="16"/>
  <c r="V1870" i="15" s="1"/>
  <c r="F1880" i="16"/>
  <c r="V1878" i="15" s="1"/>
  <c r="F1888" i="16"/>
  <c r="V1886" i="15" s="1"/>
  <c r="F1896" i="16"/>
  <c r="V1894" i="15" s="1"/>
  <c r="F1904" i="16"/>
  <c r="V1902" i="15" s="1"/>
  <c r="F1912" i="16"/>
  <c r="V1910" i="15" s="1"/>
  <c r="F1920" i="16"/>
  <c r="V1918" i="15" s="1"/>
  <c r="F1928" i="16"/>
  <c r="V1926" i="15" s="1"/>
  <c r="F1271" i="16"/>
  <c r="V1269" i="15" s="1"/>
  <c r="F1335" i="16"/>
  <c r="V1333" i="15" s="1"/>
  <c r="F1399" i="16"/>
  <c r="V1397" i="15" s="1"/>
  <c r="F1446" i="16"/>
  <c r="V1444" i="15" s="1"/>
  <c r="F1478" i="16"/>
  <c r="V1476" i="15" s="1"/>
  <c r="F1488" i="16"/>
  <c r="V1486" i="15" s="1"/>
  <c r="F1502" i="16"/>
  <c r="V1500" i="15" s="1"/>
  <c r="F1520" i="16"/>
  <c r="V1518" i="15" s="1"/>
  <c r="F1525" i="16"/>
  <c r="V1523" i="15" s="1"/>
  <c r="F1537" i="16"/>
  <c r="V1535" i="15" s="1"/>
  <c r="F1541" i="16"/>
  <c r="V1539" i="15" s="1"/>
  <c r="F1544" i="16"/>
  <c r="V1542" i="15" s="1"/>
  <c r="F1547" i="16"/>
  <c r="V1545" i="15" s="1"/>
  <c r="F1555" i="16"/>
  <c r="V1553" i="15" s="1"/>
  <c r="F1563" i="16"/>
  <c r="V1561" i="15" s="1"/>
  <c r="F1571" i="16"/>
  <c r="V1569" i="15" s="1"/>
  <c r="F1579" i="16"/>
  <c r="V1577" i="15" s="1"/>
  <c r="F1587" i="16"/>
  <c r="V1585" i="15" s="1"/>
  <c r="F1595" i="16"/>
  <c r="V1593" i="15" s="1"/>
  <c r="F1603" i="16"/>
  <c r="V1601" i="15" s="1"/>
  <c r="F1611" i="16"/>
  <c r="V1609" i="15" s="1"/>
  <c r="F1619" i="16"/>
  <c r="V1617" i="15" s="1"/>
  <c r="F1627" i="16"/>
  <c r="V1625" i="15" s="1"/>
  <c r="F1635" i="16"/>
  <c r="V1633" i="15" s="1"/>
  <c r="F1643" i="16"/>
  <c r="V1641" i="15" s="1"/>
  <c r="F1651" i="16"/>
  <c r="V1649" i="15" s="1"/>
  <c r="F1659" i="16"/>
  <c r="V1657" i="15" s="1"/>
  <c r="F1295" i="16"/>
  <c r="V1293" i="15" s="1"/>
  <c r="F1359" i="16"/>
  <c r="V1357" i="15" s="1"/>
  <c r="F1423" i="16"/>
  <c r="V1421" i="15" s="1"/>
  <c r="F1458" i="16"/>
  <c r="V1456" i="15" s="1"/>
  <c r="F1496" i="16"/>
  <c r="V1494" i="15" s="1"/>
  <c r="F1515" i="16"/>
  <c r="V1513" i="15" s="1"/>
  <c r="F1530" i="16"/>
  <c r="V1528" i="15" s="1"/>
  <c r="F1538" i="16"/>
  <c r="V1536" i="15" s="1"/>
  <c r="F1550" i="16"/>
  <c r="V1548" i="15" s="1"/>
  <c r="F1558" i="16"/>
  <c r="V1556" i="15" s="1"/>
  <c r="F1566" i="16"/>
  <c r="V1564" i="15" s="1"/>
  <c r="F1574" i="16"/>
  <c r="V1572" i="15" s="1"/>
  <c r="F1582" i="16"/>
  <c r="V1580" i="15" s="1"/>
  <c r="F1590" i="16"/>
  <c r="V1588" i="15" s="1"/>
  <c r="F1598" i="16"/>
  <c r="V1596" i="15" s="1"/>
  <c r="F1606" i="16"/>
  <c r="V1604" i="15" s="1"/>
  <c r="F1614" i="16"/>
  <c r="V1612" i="15" s="1"/>
  <c r="F1622" i="16"/>
  <c r="V1620" i="15" s="1"/>
  <c r="F1630" i="16"/>
  <c r="V1628" i="15" s="1"/>
  <c r="F1638" i="16"/>
  <c r="V1636" i="15" s="1"/>
  <c r="F1646" i="16"/>
  <c r="V1644" i="15" s="1"/>
  <c r="F1654" i="16"/>
  <c r="V1652" i="15" s="1"/>
  <c r="F1662" i="16"/>
  <c r="V1660" i="15" s="1"/>
  <c r="F1670" i="16"/>
  <c r="V1668" i="15" s="1"/>
  <c r="F1678" i="16"/>
  <c r="V1676" i="15" s="1"/>
  <c r="F1686" i="16"/>
  <c r="V1684" i="15" s="1"/>
  <c r="F1694" i="16"/>
  <c r="V1692" i="15" s="1"/>
  <c r="F1702" i="16"/>
  <c r="V1700" i="15" s="1"/>
  <c r="F1710" i="16"/>
  <c r="V1708" i="15" s="1"/>
  <c r="F1718" i="16"/>
  <c r="V1716" i="15" s="1"/>
  <c r="F1726" i="16"/>
  <c r="V1724" i="15" s="1"/>
  <c r="F1734" i="16"/>
  <c r="V1732" i="15" s="1"/>
  <c r="F1742" i="16"/>
  <c r="V1740" i="15" s="1"/>
  <c r="F1750" i="16"/>
  <c r="V1748" i="15" s="1"/>
  <c r="F1758" i="16"/>
  <c r="V1756" i="15" s="1"/>
  <c r="F1766" i="16"/>
  <c r="V1764" i="15" s="1"/>
  <c r="F1774" i="16"/>
  <c r="V1772" i="15" s="1"/>
  <c r="F1782" i="16"/>
  <c r="V1780" i="15" s="1"/>
  <c r="F1790" i="16"/>
  <c r="V1788" i="15" s="1"/>
  <c r="F1798" i="16"/>
  <c r="V1796" i="15" s="1"/>
  <c r="F1806" i="16"/>
  <c r="V1804" i="15" s="1"/>
  <c r="F1814" i="16"/>
  <c r="V1812" i="15" s="1"/>
  <c r="F1822" i="16"/>
  <c r="V1820" i="15" s="1"/>
  <c r="F1830" i="16"/>
  <c r="V1828" i="15" s="1"/>
  <c r="F1838" i="16"/>
  <c r="V1836" i="15" s="1"/>
  <c r="F1846" i="16"/>
  <c r="V1844" i="15" s="1"/>
  <c r="F1854" i="16"/>
  <c r="V1852" i="15" s="1"/>
  <c r="F1862" i="16"/>
  <c r="V1860" i="15" s="1"/>
  <c r="F1870" i="16"/>
  <c r="V1868" i="15" s="1"/>
  <c r="F1878" i="16"/>
  <c r="V1876" i="15" s="1"/>
  <c r="F1886" i="16"/>
  <c r="V1884" i="15" s="1"/>
  <c r="F1894" i="16"/>
  <c r="V1892" i="15" s="1"/>
  <c r="F1902" i="16"/>
  <c r="V1900" i="15" s="1"/>
  <c r="F1319" i="16"/>
  <c r="V1317" i="15" s="1"/>
  <c r="F1383" i="16"/>
  <c r="V1381" i="15" s="1"/>
  <c r="F1438" i="16"/>
  <c r="V1436" i="15" s="1"/>
  <c r="F1470" i="16"/>
  <c r="V1468" i="15" s="1"/>
  <c r="F1490" i="16"/>
  <c r="V1488" i="15" s="1"/>
  <c r="F1504" i="16"/>
  <c r="V1502" i="15" s="1"/>
  <c r="F1510" i="16"/>
  <c r="V1508" i="15" s="1"/>
  <c r="F1534" i="16"/>
  <c r="V1532" i="15" s="1"/>
  <c r="F1553" i="16"/>
  <c r="V1551" i="15" s="1"/>
  <c r="F1561" i="16"/>
  <c r="V1559" i="15" s="1"/>
  <c r="F1569" i="16"/>
  <c r="V1567" i="15" s="1"/>
  <c r="F1577" i="16"/>
  <c r="V1575" i="15" s="1"/>
  <c r="F1585" i="16"/>
  <c r="V1583" i="15" s="1"/>
  <c r="F1593" i="16"/>
  <c r="V1591" i="15" s="1"/>
  <c r="F1601" i="16"/>
  <c r="V1599" i="15" s="1"/>
  <c r="F1609" i="16"/>
  <c r="V1607" i="15" s="1"/>
  <c r="F1617" i="16"/>
  <c r="V1615" i="15" s="1"/>
  <c r="F1625" i="16"/>
  <c r="V1623" i="15" s="1"/>
  <c r="F1633" i="16"/>
  <c r="V1631" i="15" s="1"/>
  <c r="F1641" i="16"/>
  <c r="V1639" i="15" s="1"/>
  <c r="F1649" i="16"/>
  <c r="V1647" i="15" s="1"/>
  <c r="F1657" i="16"/>
  <c r="V1655" i="15" s="1"/>
  <c r="F1665" i="16"/>
  <c r="V1663" i="15" s="1"/>
  <c r="F1673" i="16"/>
  <c r="V1671" i="15" s="1"/>
  <c r="F1681" i="16"/>
  <c r="V1679" i="15" s="1"/>
  <c r="F1689" i="16"/>
  <c r="V1687" i="15" s="1"/>
  <c r="F1697" i="16"/>
  <c r="V1695" i="15" s="1"/>
  <c r="F1705" i="16"/>
  <c r="V1703" i="15" s="1"/>
  <c r="F1713" i="16"/>
  <c r="V1711" i="15" s="1"/>
  <c r="F1721" i="16"/>
  <c r="V1719" i="15" s="1"/>
  <c r="F1729" i="16"/>
  <c r="V1727" i="15" s="1"/>
  <c r="F1737" i="16"/>
  <c r="V1735" i="15" s="1"/>
  <c r="F1745" i="16"/>
  <c r="V1743" i="15" s="1"/>
  <c r="F1753" i="16"/>
  <c r="V1751" i="15" s="1"/>
  <c r="F1761" i="16"/>
  <c r="V1759" i="15" s="1"/>
  <c r="F1769" i="16"/>
  <c r="V1767" i="15" s="1"/>
  <c r="F1777" i="16"/>
  <c r="V1775" i="15" s="1"/>
  <c r="F1785" i="16"/>
  <c r="V1783" i="15" s="1"/>
  <c r="F1793" i="16"/>
  <c r="V1791" i="15" s="1"/>
  <c r="F1801" i="16"/>
  <c r="V1799" i="15" s="1"/>
  <c r="F1809" i="16"/>
  <c r="V1807" i="15" s="1"/>
  <c r="F1817" i="16"/>
  <c r="V1815" i="15" s="1"/>
  <c r="F1825" i="16"/>
  <c r="V1823" i="15" s="1"/>
  <c r="F1833" i="16"/>
  <c r="V1831" i="15" s="1"/>
  <c r="F1841" i="16"/>
  <c r="V1839" i="15" s="1"/>
  <c r="F1849" i="16"/>
  <c r="V1847" i="15" s="1"/>
  <c r="F1857" i="16"/>
  <c r="V1855" i="15" s="1"/>
  <c r="F1865" i="16"/>
  <c r="V1863" i="15" s="1"/>
  <c r="F1873" i="16"/>
  <c r="V1871" i="15" s="1"/>
  <c r="F1881" i="16"/>
  <c r="V1879" i="15" s="1"/>
  <c r="F1889" i="16"/>
  <c r="V1887" i="15" s="1"/>
  <c r="F1897" i="16"/>
  <c r="V1895" i="15" s="1"/>
  <c r="F1691" i="16"/>
  <c r="V1689" i="15" s="1"/>
  <c r="F1703" i="16"/>
  <c r="V1701" i="15" s="1"/>
  <c r="F1719" i="16"/>
  <c r="V1717" i="15" s="1"/>
  <c r="F1735" i="16"/>
  <c r="V1733" i="15" s="1"/>
  <c r="F1751" i="16"/>
  <c r="V1749" i="15" s="1"/>
  <c r="F1767" i="16"/>
  <c r="V1765" i="15" s="1"/>
  <c r="F1783" i="16"/>
  <c r="V1781" i="15" s="1"/>
  <c r="F1799" i="16"/>
  <c r="V1797" i="15" s="1"/>
  <c r="F1815" i="16"/>
  <c r="V1813" i="15" s="1"/>
  <c r="F1831" i="16"/>
  <c r="V1829" i="15" s="1"/>
  <c r="F1847" i="16"/>
  <c r="V1845" i="15" s="1"/>
  <c r="F1863" i="16"/>
  <c r="V1861" i="15" s="1"/>
  <c r="F1879" i="16"/>
  <c r="V1877" i="15" s="1"/>
  <c r="F1895" i="16"/>
  <c r="V1893" i="15" s="1"/>
  <c r="F1905" i="16"/>
  <c r="V1903" i="15" s="1"/>
  <c r="F1919" i="16"/>
  <c r="V1917" i="15" s="1"/>
  <c r="F1923" i="16"/>
  <c r="V1921" i="15" s="1"/>
  <c r="F1933" i="16"/>
  <c r="V1931" i="15" s="1"/>
  <c r="F1941" i="16"/>
  <c r="V1939" i="15" s="1"/>
  <c r="F1949" i="16"/>
  <c r="V1947" i="15" s="1"/>
  <c r="F1957" i="16"/>
  <c r="V1955" i="15" s="1"/>
  <c r="F1965" i="16"/>
  <c r="V1963" i="15" s="1"/>
  <c r="F1973" i="16"/>
  <c r="V1971" i="15" s="1"/>
  <c r="F1981" i="16"/>
  <c r="V1979" i="15" s="1"/>
  <c r="F1989" i="16"/>
  <c r="V1987" i="15" s="1"/>
  <c r="F1997" i="16"/>
  <c r="V1995" i="15" s="1"/>
  <c r="F2005" i="16"/>
  <c r="V2003" i="15" s="1"/>
  <c r="F2013" i="16"/>
  <c r="V2011" i="15" s="1"/>
  <c r="F2021" i="16"/>
  <c r="V2019" i="15" s="1"/>
  <c r="F2029" i="16"/>
  <c r="V2027" i="15" s="1"/>
  <c r="F2037" i="16"/>
  <c r="V2035" i="15" s="1"/>
  <c r="F2045" i="16"/>
  <c r="V2043" i="15" s="1"/>
  <c r="F2053" i="16"/>
  <c r="V2051" i="15" s="1"/>
  <c r="F2061" i="16"/>
  <c r="V2059" i="15" s="1"/>
  <c r="F2069" i="16"/>
  <c r="V2067" i="15" s="1"/>
  <c r="F2077" i="16"/>
  <c r="V2075" i="15" s="1"/>
  <c r="F1671" i="16"/>
  <c r="V1669" i="15" s="1"/>
  <c r="F1853" i="16"/>
  <c r="V1851" i="15" s="1"/>
  <c r="F1885" i="16"/>
  <c r="V1883" i="15" s="1"/>
  <c r="F1909" i="16"/>
  <c r="V1907" i="15" s="1"/>
  <c r="F1916" i="16"/>
  <c r="V1914" i="15" s="1"/>
  <c r="F1944" i="16"/>
  <c r="V1942" i="15" s="1"/>
  <c r="F1984" i="16"/>
  <c r="V1982" i="15" s="1"/>
  <c r="F2000" i="16"/>
  <c r="V1998" i="15" s="1"/>
  <c r="F2008" i="16"/>
  <c r="V2006" i="15" s="1"/>
  <c r="F1709" i="16"/>
  <c r="V1707" i="15" s="1"/>
  <c r="F1725" i="16"/>
  <c r="V1723" i="15" s="1"/>
  <c r="F1741" i="16"/>
  <c r="V1739" i="15" s="1"/>
  <c r="F1757" i="16"/>
  <c r="V1755" i="15" s="1"/>
  <c r="F1773" i="16"/>
  <c r="V1771" i="15" s="1"/>
  <c r="F1789" i="16"/>
  <c r="V1787" i="15" s="1"/>
  <c r="F1805" i="16"/>
  <c r="V1803" i="15" s="1"/>
  <c r="F1837" i="16"/>
  <c r="V1835" i="15" s="1"/>
  <c r="F1976" i="16"/>
  <c r="V1974" i="15" s="1"/>
  <c r="F1992" i="16"/>
  <c r="V1990" i="15" s="1"/>
  <c r="F2024" i="16"/>
  <c r="V2022" i="15" s="1"/>
  <c r="F2064" i="16"/>
  <c r="V2062" i="15" s="1"/>
  <c r="F2080" i="16"/>
  <c r="V2078" i="15" s="1"/>
  <c r="F2081" i="16"/>
  <c r="V2079" i="15" s="1"/>
  <c r="F1683" i="16"/>
  <c r="V1681" i="15" s="1"/>
  <c r="F1699" i="16"/>
  <c r="V1697" i="15" s="1"/>
  <c r="F1715" i="16"/>
  <c r="V1713" i="15" s="1"/>
  <c r="F1731" i="16"/>
  <c r="V1729" i="15" s="1"/>
  <c r="F1747" i="16"/>
  <c r="V1745" i="15" s="1"/>
  <c r="F1763" i="16"/>
  <c r="V1761" i="15" s="1"/>
  <c r="F1779" i="16"/>
  <c r="V1777" i="15" s="1"/>
  <c r="F1795" i="16"/>
  <c r="V1793" i="15" s="1"/>
  <c r="F1811" i="16"/>
  <c r="V1809" i="15" s="1"/>
  <c r="F1827" i="16"/>
  <c r="V1825" i="15" s="1"/>
  <c r="F1843" i="16"/>
  <c r="V1841" i="15" s="1"/>
  <c r="F1859" i="16"/>
  <c r="V1857" i="15" s="1"/>
  <c r="F1875" i="16"/>
  <c r="V1873" i="15" s="1"/>
  <c r="F1891" i="16"/>
  <c r="V1889" i="15" s="1"/>
  <c r="F1913" i="16"/>
  <c r="V1911" i="15" s="1"/>
  <c r="F1927" i="16"/>
  <c r="V1925" i="15" s="1"/>
  <c r="F1931" i="16"/>
  <c r="V1929" i="15" s="1"/>
  <c r="F1939" i="16"/>
  <c r="V1937" i="15" s="1"/>
  <c r="F1947" i="16"/>
  <c r="V1945" i="15" s="1"/>
  <c r="F1955" i="16"/>
  <c r="V1953" i="15" s="1"/>
  <c r="F1963" i="16"/>
  <c r="V1961" i="15" s="1"/>
  <c r="F1971" i="16"/>
  <c r="V1969" i="15" s="1"/>
  <c r="F1979" i="16"/>
  <c r="V1977" i="15" s="1"/>
  <c r="F1987" i="16"/>
  <c r="V1985" i="15" s="1"/>
  <c r="F1995" i="16"/>
  <c r="V1993" i="15" s="1"/>
  <c r="F2003" i="16"/>
  <c r="V2001" i="15" s="1"/>
  <c r="F2011" i="16"/>
  <c r="V2009" i="15" s="1"/>
  <c r="F2019" i="16"/>
  <c r="V2017" i="15" s="1"/>
  <c r="F2027" i="16"/>
  <c r="V2025" i="15" s="1"/>
  <c r="F2035" i="16"/>
  <c r="V2033" i="15" s="1"/>
  <c r="F2043" i="16"/>
  <c r="V2041" i="15" s="1"/>
  <c r="F2051" i="16"/>
  <c r="V2049" i="15" s="1"/>
  <c r="F2059" i="16"/>
  <c r="V2057" i="15" s="1"/>
  <c r="F2067" i="16"/>
  <c r="V2065" i="15" s="1"/>
  <c r="F2075" i="16"/>
  <c r="V2073" i="15" s="1"/>
  <c r="F2083" i="16"/>
  <c r="V2081" i="15" s="1"/>
  <c r="F4" i="16"/>
  <c r="F1743" i="16"/>
  <c r="V1741" i="15" s="1"/>
  <c r="F1903" i="16"/>
  <c r="V1901" i="15" s="1"/>
  <c r="F1937" i="16"/>
  <c r="V1935" i="15" s="1"/>
  <c r="F1953" i="16"/>
  <c r="V1951" i="15" s="1"/>
  <c r="F1969" i="16"/>
  <c r="V1967" i="15" s="1"/>
  <c r="F2017" i="16"/>
  <c r="V2015" i="15" s="1"/>
  <c r="F2033" i="16"/>
  <c r="V2031" i="15" s="1"/>
  <c r="F2041" i="16"/>
  <c r="V2039" i="15" s="1"/>
  <c r="F2057" i="16"/>
  <c r="V2055" i="15" s="1"/>
  <c r="F2073" i="16"/>
  <c r="V2071" i="15" s="1"/>
  <c r="F1663" i="16"/>
  <c r="V1661" i="15" s="1"/>
  <c r="F1700" i="16"/>
  <c r="V1698" i="15" s="1"/>
  <c r="F1716" i="16"/>
  <c r="V1714" i="15" s="1"/>
  <c r="F1732" i="16"/>
  <c r="V1730" i="15" s="1"/>
  <c r="F1748" i="16"/>
  <c r="V1746" i="15" s="1"/>
  <c r="F1764" i="16"/>
  <c r="V1762" i="15" s="1"/>
  <c r="F1780" i="16"/>
  <c r="V1778" i="15" s="1"/>
  <c r="F1796" i="16"/>
  <c r="V1794" i="15" s="1"/>
  <c r="F1812" i="16"/>
  <c r="V1810" i="15" s="1"/>
  <c r="F1828" i="16"/>
  <c r="V1826" i="15" s="1"/>
  <c r="F1844" i="16"/>
  <c r="V1842" i="15" s="1"/>
  <c r="F1860" i="16"/>
  <c r="V1858" i="15" s="1"/>
  <c r="F1876" i="16"/>
  <c r="V1874" i="15" s="1"/>
  <c r="F1892" i="16"/>
  <c r="V1890" i="15" s="1"/>
  <c r="F1910" i="16"/>
  <c r="V1908" i="15" s="1"/>
  <c r="F1917" i="16"/>
  <c r="V1915" i="15" s="1"/>
  <c r="F1924" i="16"/>
  <c r="V1922" i="15" s="1"/>
  <c r="F1934" i="16"/>
  <c r="V1932" i="15" s="1"/>
  <c r="F1942" i="16"/>
  <c r="V1940" i="15" s="1"/>
  <c r="F1950" i="16"/>
  <c r="V1948" i="15" s="1"/>
  <c r="F1958" i="16"/>
  <c r="V1956" i="15" s="1"/>
  <c r="F1966" i="16"/>
  <c r="V1964" i="15" s="1"/>
  <c r="F1974" i="16"/>
  <c r="V1972" i="15" s="1"/>
  <c r="F1982" i="16"/>
  <c r="V1980" i="15" s="1"/>
  <c r="F1990" i="16"/>
  <c r="V1988" i="15" s="1"/>
  <c r="F1998" i="16"/>
  <c r="V1996" i="15" s="1"/>
  <c r="F2006" i="16"/>
  <c r="V2004" i="15" s="1"/>
  <c r="F2014" i="16"/>
  <c r="V2012" i="15" s="1"/>
  <c r="F2022" i="16"/>
  <c r="V2020" i="15" s="1"/>
  <c r="F2030" i="16"/>
  <c r="V2028" i="15" s="1"/>
  <c r="F2038" i="16"/>
  <c r="V2036" i="15" s="1"/>
  <c r="F2046" i="16"/>
  <c r="V2044" i="15" s="1"/>
  <c r="F2054" i="16"/>
  <c r="V2052" i="15" s="1"/>
  <c r="F2062" i="16"/>
  <c r="V2060" i="15" s="1"/>
  <c r="F2070" i="16"/>
  <c r="V2068" i="15" s="1"/>
  <c r="F2078" i="16"/>
  <c r="V2076" i="15" s="1"/>
  <c r="F1839" i="16"/>
  <c r="V1837" i="15" s="1"/>
  <c r="F1921" i="16"/>
  <c r="V1919" i="15" s="1"/>
  <c r="F1961" i="16"/>
  <c r="V1959" i="15" s="1"/>
  <c r="F1977" i="16"/>
  <c r="V1975" i="15" s="1"/>
  <c r="F1985" i="16"/>
  <c r="V1983" i="15" s="1"/>
  <c r="F2009" i="16"/>
  <c r="V2007" i="15" s="1"/>
  <c r="F2025" i="16"/>
  <c r="V2023" i="15" s="1"/>
  <c r="F2049" i="16"/>
  <c r="V2047" i="15" s="1"/>
  <c r="F1675" i="16"/>
  <c r="V1673" i="15" s="1"/>
  <c r="F1695" i="16"/>
  <c r="V1693" i="15" s="1"/>
  <c r="F1711" i="16"/>
  <c r="V1709" i="15" s="1"/>
  <c r="F1727" i="16"/>
  <c r="V1725" i="15" s="1"/>
  <c r="F1759" i="16"/>
  <c r="V1757" i="15" s="1"/>
  <c r="F1775" i="16"/>
  <c r="V1773" i="15" s="1"/>
  <c r="F1791" i="16"/>
  <c r="V1789" i="15" s="1"/>
  <c r="F1807" i="16"/>
  <c r="V1805" i="15" s="1"/>
  <c r="F1823" i="16"/>
  <c r="V1821" i="15" s="1"/>
  <c r="F1855" i="16"/>
  <c r="V1853" i="15" s="1"/>
  <c r="F1871" i="16"/>
  <c r="V1869" i="15" s="1"/>
  <c r="F1887" i="16"/>
  <c r="V1885" i="15" s="1"/>
  <c r="F1907" i="16"/>
  <c r="V1905" i="15" s="1"/>
  <c r="F1945" i="16"/>
  <c r="V1943" i="15" s="1"/>
  <c r="F1993" i="16"/>
  <c r="V1991" i="15" s="1"/>
  <c r="F2001" i="16"/>
  <c r="V1999" i="15" s="1"/>
  <c r="F1687" i="16"/>
  <c r="V1685" i="15" s="1"/>
  <c r="F1701" i="16"/>
  <c r="V1699" i="15" s="1"/>
  <c r="F1717" i="16"/>
  <c r="V1715" i="15" s="1"/>
  <c r="F1733" i="16"/>
  <c r="V1731" i="15" s="1"/>
  <c r="F1749" i="16"/>
  <c r="V1747" i="15" s="1"/>
  <c r="F1765" i="16"/>
  <c r="V1763" i="15" s="1"/>
  <c r="F1781" i="16"/>
  <c r="V1779" i="15" s="1"/>
  <c r="F1797" i="16"/>
  <c r="V1795" i="15" s="1"/>
  <c r="F1813" i="16"/>
  <c r="V1811" i="15" s="1"/>
  <c r="F1829" i="16"/>
  <c r="V1827" i="15" s="1"/>
  <c r="F1845" i="16"/>
  <c r="V1843" i="15" s="1"/>
  <c r="F1861" i="16"/>
  <c r="V1859" i="15" s="1"/>
  <c r="F1877" i="16"/>
  <c r="V1875" i="15" s="1"/>
  <c r="F1893" i="16"/>
  <c r="V1891" i="15" s="1"/>
  <c r="F1918" i="16"/>
  <c r="V1916" i="15" s="1"/>
  <c r="F1925" i="16"/>
  <c r="V1923" i="15" s="1"/>
  <c r="F1932" i="16"/>
  <c r="V1930" i="15" s="1"/>
  <c r="F1940" i="16"/>
  <c r="V1938" i="15" s="1"/>
  <c r="F1948" i="16"/>
  <c r="V1946" i="15" s="1"/>
  <c r="F1956" i="16"/>
  <c r="V1954" i="15" s="1"/>
  <c r="F1964" i="16"/>
  <c r="V1962" i="15" s="1"/>
  <c r="F1972" i="16"/>
  <c r="V1970" i="15" s="1"/>
  <c r="F1980" i="16"/>
  <c r="V1978" i="15" s="1"/>
  <c r="F1988" i="16"/>
  <c r="V1986" i="15" s="1"/>
  <c r="F1996" i="16"/>
  <c r="V1994" i="15" s="1"/>
  <c r="F2004" i="16"/>
  <c r="V2002" i="15" s="1"/>
  <c r="F2012" i="16"/>
  <c r="V2010" i="15" s="1"/>
  <c r="F2020" i="16"/>
  <c r="V2018" i="15" s="1"/>
  <c r="F2028" i="16"/>
  <c r="V2026" i="15" s="1"/>
  <c r="F2036" i="16"/>
  <c r="V2034" i="15" s="1"/>
  <c r="F2044" i="16"/>
  <c r="V2042" i="15" s="1"/>
  <c r="F2052" i="16"/>
  <c r="V2050" i="15" s="1"/>
  <c r="F2060" i="16"/>
  <c r="V2058" i="15" s="1"/>
  <c r="F2068" i="16"/>
  <c r="V2066" i="15" s="1"/>
  <c r="F2076" i="16"/>
  <c r="V2074" i="15" s="1"/>
  <c r="F2084" i="16"/>
  <c r="F2039" i="16"/>
  <c r="V2037" i="15" s="1"/>
  <c r="F2063" i="16"/>
  <c r="V2061" i="15" s="1"/>
  <c r="F2079" i="16"/>
  <c r="V2077" i="15" s="1"/>
  <c r="F2040" i="16"/>
  <c r="V2038" i="15" s="1"/>
  <c r="F2072" i="16"/>
  <c r="V2070" i="15" s="1"/>
  <c r="F1667" i="16"/>
  <c r="V1665" i="15" s="1"/>
  <c r="F1707" i="16"/>
  <c r="V1705" i="15" s="1"/>
  <c r="F1723" i="16"/>
  <c r="V1721" i="15" s="1"/>
  <c r="F1739" i="16"/>
  <c r="V1737" i="15" s="1"/>
  <c r="F1755" i="16"/>
  <c r="V1753" i="15" s="1"/>
  <c r="F1771" i="16"/>
  <c r="V1769" i="15" s="1"/>
  <c r="F1787" i="16"/>
  <c r="V1785" i="15" s="1"/>
  <c r="F1803" i="16"/>
  <c r="V1801" i="15" s="1"/>
  <c r="F1819" i="16"/>
  <c r="V1817" i="15" s="1"/>
  <c r="F1835" i="16"/>
  <c r="V1833" i="15" s="1"/>
  <c r="F1851" i="16"/>
  <c r="V1849" i="15" s="1"/>
  <c r="F1867" i="16"/>
  <c r="V1865" i="15" s="1"/>
  <c r="F1883" i="16"/>
  <c r="V1881" i="15" s="1"/>
  <c r="F1899" i="16"/>
  <c r="V1897" i="15" s="1"/>
  <c r="F1911" i="16"/>
  <c r="V1909" i="15" s="1"/>
  <c r="F1915" i="16"/>
  <c r="V1913" i="15" s="1"/>
  <c r="F1929" i="16"/>
  <c r="V1927" i="15" s="1"/>
  <c r="F1935" i="16"/>
  <c r="V1933" i="15" s="1"/>
  <c r="F1943" i="16"/>
  <c r="V1941" i="15" s="1"/>
  <c r="F1951" i="16"/>
  <c r="V1949" i="15" s="1"/>
  <c r="F1959" i="16"/>
  <c r="V1957" i="15" s="1"/>
  <c r="F1967" i="16"/>
  <c r="V1965" i="15" s="1"/>
  <c r="F1975" i="16"/>
  <c r="V1973" i="15" s="1"/>
  <c r="F1983" i="16"/>
  <c r="V1981" i="15" s="1"/>
  <c r="F1991" i="16"/>
  <c r="V1989" i="15" s="1"/>
  <c r="F1999" i="16"/>
  <c r="V1997" i="15" s="1"/>
  <c r="F2007" i="16"/>
  <c r="V2005" i="15" s="1"/>
  <c r="F2015" i="16"/>
  <c r="V2013" i="15" s="1"/>
  <c r="F2023" i="16"/>
  <c r="V2021" i="15" s="1"/>
  <c r="F2031" i="16"/>
  <c r="V2029" i="15" s="1"/>
  <c r="F2047" i="16"/>
  <c r="V2045" i="15" s="1"/>
  <c r="F2055" i="16"/>
  <c r="V2053" i="15" s="1"/>
  <c r="F2071" i="16"/>
  <c r="V2069" i="15" s="1"/>
  <c r="F1869" i="16"/>
  <c r="V1867" i="15" s="1"/>
  <c r="F1936" i="16"/>
  <c r="V1934" i="15" s="1"/>
  <c r="F2016" i="16"/>
  <c r="V2014" i="15" s="1"/>
  <c r="F2048" i="16"/>
  <c r="V2046" i="15" s="1"/>
  <c r="F1679" i="16"/>
  <c r="V1677" i="15" s="1"/>
  <c r="F1708" i="16"/>
  <c r="V1706" i="15" s="1"/>
  <c r="F1724" i="16"/>
  <c r="V1722" i="15" s="1"/>
  <c r="F1740" i="16"/>
  <c r="V1738" i="15" s="1"/>
  <c r="F1756" i="16"/>
  <c r="V1754" i="15" s="1"/>
  <c r="F1772" i="16"/>
  <c r="V1770" i="15" s="1"/>
  <c r="F1788" i="16"/>
  <c r="V1786" i="15" s="1"/>
  <c r="F1804" i="16"/>
  <c r="V1802" i="15" s="1"/>
  <c r="F1820" i="16"/>
  <c r="V1818" i="15" s="1"/>
  <c r="F1836" i="16"/>
  <c r="V1834" i="15" s="1"/>
  <c r="F1852" i="16"/>
  <c r="V1850" i="15" s="1"/>
  <c r="F1868" i="16"/>
  <c r="V1866" i="15" s="1"/>
  <c r="F1884" i="16"/>
  <c r="V1882" i="15" s="1"/>
  <c r="F1900" i="16"/>
  <c r="V1898" i="15" s="1"/>
  <c r="F1908" i="16"/>
  <c r="V1906" i="15" s="1"/>
  <c r="F1926" i="16"/>
  <c r="V1924" i="15" s="1"/>
  <c r="F1938" i="16"/>
  <c r="V1936" i="15" s="1"/>
  <c r="F1946" i="16"/>
  <c r="V1944" i="15" s="1"/>
  <c r="F1954" i="16"/>
  <c r="V1952" i="15" s="1"/>
  <c r="F1962" i="16"/>
  <c r="V1960" i="15" s="1"/>
  <c r="F1970" i="16"/>
  <c r="V1968" i="15" s="1"/>
  <c r="F1978" i="16"/>
  <c r="V1976" i="15" s="1"/>
  <c r="F1986" i="16"/>
  <c r="V1984" i="15" s="1"/>
  <c r="F1994" i="16"/>
  <c r="V1992" i="15" s="1"/>
  <c r="F2002" i="16"/>
  <c r="V2000" i="15" s="1"/>
  <c r="F2010" i="16"/>
  <c r="V2008" i="15" s="1"/>
  <c r="F2018" i="16"/>
  <c r="V2016" i="15" s="1"/>
  <c r="F2026" i="16"/>
  <c r="V2024" i="15" s="1"/>
  <c r="F2034" i="16"/>
  <c r="V2032" i="15" s="1"/>
  <c r="F2042" i="16"/>
  <c r="V2040" i="15" s="1"/>
  <c r="F2050" i="16"/>
  <c r="V2048" i="15" s="1"/>
  <c r="F2058" i="16"/>
  <c r="V2056" i="15" s="1"/>
  <c r="F2066" i="16"/>
  <c r="V2064" i="15" s="1"/>
  <c r="F2074" i="16"/>
  <c r="V2072" i="15" s="1"/>
  <c r="F2082" i="16"/>
  <c r="V2080" i="15" s="1"/>
  <c r="F1821" i="16"/>
  <c r="V1819" i="15" s="1"/>
  <c r="F1901" i="16"/>
  <c r="V1899" i="15" s="1"/>
  <c r="F1952" i="16"/>
  <c r="V1950" i="15" s="1"/>
  <c r="F1960" i="16"/>
  <c r="V1958" i="15" s="1"/>
  <c r="F1968" i="16"/>
  <c r="V1966" i="15" s="1"/>
  <c r="F2032" i="16"/>
  <c r="V2030" i="15" s="1"/>
  <c r="F2056" i="16"/>
  <c r="V2054" i="15" s="1"/>
  <c r="F2065" i="16"/>
  <c r="V2063" i="15" s="1"/>
  <c r="X2" i="15"/>
  <c r="N8" i="16"/>
  <c r="L6" i="16"/>
  <c r="B10" i="15" s="1"/>
  <c r="C16" i="11"/>
  <c r="V2" i="15" l="1"/>
  <c r="J8" i="16"/>
  <c r="J6" i="16"/>
  <c r="B25" i="11"/>
  <c r="E4" i="11"/>
  <c r="E13" i="11" s="1"/>
  <c r="E16" i="11"/>
  <c r="E18" i="11"/>
  <c r="E19" i="11"/>
  <c r="E20" i="11"/>
  <c r="E21" i="11"/>
  <c r="B8" i="15" l="1"/>
  <c r="M6" i="16"/>
  <c r="B11" i="15" s="1"/>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4" i="3"/>
  <c r="K253" i="3"/>
  <c r="K248" i="3"/>
  <c r="K246" i="3"/>
  <c r="K241" i="3"/>
  <c r="K240" i="3"/>
  <c r="K238" i="3"/>
  <c r="K235" i="3"/>
  <c r="K228" i="3"/>
  <c r="K224" i="3"/>
  <c r="K223" i="3"/>
  <c r="K221" i="3"/>
  <c r="K217" i="3"/>
  <c r="K213" i="3"/>
  <c r="K210" i="3"/>
  <c r="K206" i="3"/>
  <c r="K203" i="3"/>
  <c r="K200" i="3"/>
  <c r="K197" i="3"/>
  <c r="K192" i="3"/>
  <c r="K190" i="3"/>
  <c r="K187" i="3"/>
  <c r="K180" i="3"/>
  <c r="K202" i="3" l="1"/>
  <c r="K168" i="3" l="1"/>
  <c r="K169" i="3"/>
  <c r="K170" i="3"/>
  <c r="K171" i="3"/>
  <c r="K172" i="3"/>
  <c r="K173" i="3"/>
  <c r="K174" i="3"/>
  <c r="K175" i="3"/>
  <c r="K176" i="3"/>
  <c r="K177" i="3"/>
  <c r="K178" i="3"/>
  <c r="K179" i="3"/>
  <c r="K181" i="3"/>
  <c r="K182" i="3"/>
  <c r="K183" i="3"/>
  <c r="K184" i="3"/>
  <c r="K185" i="3"/>
  <c r="K186" i="3"/>
  <c r="K188" i="3"/>
  <c r="K189" i="3"/>
  <c r="K191" i="3"/>
  <c r="K193" i="3"/>
  <c r="K194" i="3"/>
  <c r="K195" i="3"/>
  <c r="K196" i="3"/>
  <c r="K198" i="3"/>
  <c r="K199" i="3"/>
  <c r="K201" i="3"/>
  <c r="K204" i="3"/>
  <c r="K205" i="3"/>
  <c r="K207" i="3"/>
  <c r="K208" i="3"/>
  <c r="K209" i="3"/>
  <c r="K211" i="3"/>
  <c r="K212" i="3"/>
  <c r="K214" i="3"/>
  <c r="K215" i="3"/>
  <c r="K216" i="3"/>
  <c r="K218" i="3"/>
  <c r="K219" i="3"/>
  <c r="K220" i="3"/>
  <c r="K222" i="3"/>
  <c r="K225" i="3"/>
  <c r="K226" i="3"/>
  <c r="K227" i="3"/>
  <c r="K229" i="3"/>
  <c r="K230" i="3"/>
  <c r="K231" i="3"/>
  <c r="K232" i="3"/>
  <c r="K233" i="3"/>
  <c r="K234" i="3"/>
  <c r="K236" i="3"/>
  <c r="K237" i="3"/>
  <c r="K239" i="3"/>
  <c r="K242" i="3"/>
  <c r="K243" i="3"/>
  <c r="K244" i="3"/>
  <c r="K245" i="3"/>
  <c r="K247" i="3"/>
  <c r="K249" i="3"/>
  <c r="K250" i="3"/>
  <c r="K251" i="3"/>
  <c r="K252" i="3"/>
  <c r="K254" i="3"/>
  <c r="K255" i="3"/>
  <c r="K256" i="3"/>
  <c r="K257" i="3"/>
  <c r="K258" i="3"/>
  <c r="K259" i="3"/>
  <c r="K260" i="3"/>
  <c r="K261" i="3"/>
  <c r="K262" i="3"/>
  <c r="K263" i="3"/>
  <c r="B17" i="11" s="1"/>
  <c r="K167" i="3"/>
  <c r="K166"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4" i="3"/>
  <c r="D17" i="11" l="1"/>
  <c r="E17" i="11" s="1"/>
  <c r="E22" i="11" s="1"/>
  <c r="E23" i="11" s="1"/>
  <c r="E24" i="11" s="1"/>
  <c r="C17" i="11"/>
  <c r="B102" i="9"/>
  <c r="B103" i="9"/>
  <c r="B104" i="9"/>
  <c r="B105" i="9"/>
  <c r="B101" i="9"/>
  <c r="B94" i="9"/>
  <c r="B95" i="9"/>
  <c r="B96" i="9"/>
  <c r="B97" i="9"/>
  <c r="B93" i="9"/>
  <c r="B86" i="9"/>
  <c r="B87" i="9"/>
  <c r="B88" i="9"/>
  <c r="B89" i="9"/>
  <c r="B85" i="9"/>
  <c r="B81" i="9"/>
  <c r="B78" i="9"/>
  <c r="B79" i="9"/>
  <c r="B80" i="9"/>
  <c r="B77" i="9"/>
  <c r="B70" i="9"/>
  <c r="B71" i="9"/>
  <c r="B72" i="9"/>
  <c r="B73" i="9"/>
  <c r="B69" i="9"/>
  <c r="B65" i="9"/>
  <c r="B62" i="9"/>
  <c r="B63" i="9"/>
  <c r="B64" i="9"/>
  <c r="B61" i="9"/>
  <c r="B54" i="9"/>
  <c r="B55" i="9"/>
  <c r="B56" i="9"/>
  <c r="B57" i="9"/>
  <c r="B53" i="9"/>
  <c r="B46" i="9"/>
  <c r="B47" i="9"/>
  <c r="B48" i="9"/>
  <c r="B49" i="9"/>
  <c r="B45" i="9"/>
  <c r="B38" i="9"/>
  <c r="B39" i="9"/>
  <c r="B40" i="9"/>
  <c r="B41" i="9"/>
  <c r="B37" i="9"/>
  <c r="B30" i="9"/>
  <c r="B31" i="9"/>
  <c r="B32" i="9"/>
  <c r="B33" i="9"/>
  <c r="B29" i="9"/>
  <c r="B22" i="9"/>
  <c r="B23" i="9"/>
  <c r="B24" i="9"/>
  <c r="B25" i="9"/>
  <c r="B21" i="9"/>
  <c r="P45" i="9" l="1"/>
  <c r="D45" i="9"/>
  <c r="X45" i="9"/>
  <c r="L45" i="9"/>
  <c r="AF45" i="9"/>
  <c r="M45" i="9"/>
  <c r="AB45" i="9"/>
  <c r="W45" i="9"/>
  <c r="U45" i="9"/>
  <c r="K45" i="9"/>
  <c r="N45" i="9"/>
  <c r="AD45" i="9"/>
  <c r="E45" i="9"/>
  <c r="Y45" i="9"/>
  <c r="S45" i="9"/>
  <c r="R45" i="9"/>
  <c r="G45" i="9"/>
  <c r="I45" i="9"/>
  <c r="V45" i="9"/>
  <c r="O45" i="9"/>
  <c r="H45" i="9"/>
  <c r="Q45" i="9"/>
  <c r="Z45" i="9"/>
  <c r="AA45" i="9"/>
  <c r="C45" i="9"/>
  <c r="AC45" i="9"/>
  <c r="AE45" i="9"/>
  <c r="F45" i="9"/>
  <c r="AG45" i="9"/>
  <c r="J45" i="9"/>
  <c r="T45" i="9"/>
  <c r="O72" i="9"/>
  <c r="AE72" i="9"/>
  <c r="S72" i="9"/>
  <c r="C72" i="9"/>
  <c r="G72" i="9"/>
  <c r="J72" i="9"/>
  <c r="AF72" i="9"/>
  <c r="F72" i="9"/>
  <c r="AB72" i="9"/>
  <c r="AA72" i="9"/>
  <c r="U72" i="9"/>
  <c r="V72" i="9"/>
  <c r="M72" i="9"/>
  <c r="K72" i="9"/>
  <c r="X72" i="9"/>
  <c r="P72" i="9"/>
  <c r="Q72" i="9"/>
  <c r="H72" i="9"/>
  <c r="I72" i="9"/>
  <c r="W72" i="9"/>
  <c r="D72" i="9"/>
  <c r="L72" i="9"/>
  <c r="Z72" i="9"/>
  <c r="AG72" i="9"/>
  <c r="R72" i="9"/>
  <c r="AD72" i="9"/>
  <c r="AC72" i="9"/>
  <c r="E72" i="9"/>
  <c r="T72" i="9"/>
  <c r="Y72" i="9"/>
  <c r="N72" i="9"/>
  <c r="P78" i="9"/>
  <c r="Y78" i="9"/>
  <c r="W78" i="9"/>
  <c r="G78" i="9"/>
  <c r="AE78" i="9"/>
  <c r="AB78" i="9"/>
  <c r="L78" i="9"/>
  <c r="AA78" i="9"/>
  <c r="S78" i="9"/>
  <c r="K78" i="9"/>
  <c r="O78" i="9"/>
  <c r="V78" i="9"/>
  <c r="R78" i="9"/>
  <c r="C78" i="9"/>
  <c r="D78" i="9"/>
  <c r="I78" i="9"/>
  <c r="M78" i="9"/>
  <c r="J78" i="9"/>
  <c r="X78" i="9"/>
  <c r="N78" i="9"/>
  <c r="F78" i="9"/>
  <c r="Q78" i="9"/>
  <c r="E78" i="9"/>
  <c r="H78" i="9"/>
  <c r="Z78" i="9"/>
  <c r="T78" i="9"/>
  <c r="AC78" i="9"/>
  <c r="AF78" i="9"/>
  <c r="U78" i="9"/>
  <c r="AD78" i="9"/>
  <c r="G88" i="9"/>
  <c r="R88" i="9"/>
  <c r="P88" i="9"/>
  <c r="W88" i="9"/>
  <c r="AF88" i="9"/>
  <c r="AC88" i="9"/>
  <c r="K88" i="9"/>
  <c r="H88" i="9"/>
  <c r="D88" i="9"/>
  <c r="E88" i="9"/>
  <c r="V88" i="9"/>
  <c r="AA88" i="9"/>
  <c r="L88" i="9"/>
  <c r="S88" i="9"/>
  <c r="C88" i="9"/>
  <c r="AG88" i="9"/>
  <c r="AD88" i="9"/>
  <c r="Z88" i="9"/>
  <c r="Q88" i="9"/>
  <c r="T88" i="9"/>
  <c r="X88" i="9"/>
  <c r="AE88" i="9"/>
  <c r="Y88" i="9"/>
  <c r="M88" i="9"/>
  <c r="I88" i="9"/>
  <c r="AB88" i="9"/>
  <c r="N88" i="9"/>
  <c r="F88" i="9"/>
  <c r="J88" i="9"/>
  <c r="U88" i="9"/>
  <c r="O88" i="9"/>
  <c r="F95" i="9"/>
  <c r="Y95" i="9"/>
  <c r="H95" i="9"/>
  <c r="AA95" i="9"/>
  <c r="S95" i="9"/>
  <c r="V95" i="9"/>
  <c r="I95" i="9"/>
  <c r="G95" i="9"/>
  <c r="N95" i="9"/>
  <c r="M95" i="9"/>
  <c r="W95" i="9"/>
  <c r="U95" i="9"/>
  <c r="AD95" i="9"/>
  <c r="Z95" i="9"/>
  <c r="K95" i="9"/>
  <c r="C95" i="9"/>
  <c r="X95" i="9"/>
  <c r="D95" i="9"/>
  <c r="L95" i="9"/>
  <c r="T95" i="9"/>
  <c r="O95" i="9"/>
  <c r="AC95" i="9"/>
  <c r="R95" i="9"/>
  <c r="AF95" i="9"/>
  <c r="AB95" i="9"/>
  <c r="P95" i="9"/>
  <c r="J95" i="9"/>
  <c r="E95" i="9"/>
  <c r="Q95" i="9"/>
  <c r="AE95" i="9"/>
  <c r="R49" i="9"/>
  <c r="J49" i="9"/>
  <c r="Z49" i="9"/>
  <c r="AA49" i="9"/>
  <c r="F49" i="9"/>
  <c r="C49" i="9"/>
  <c r="O49" i="9"/>
  <c r="AF49" i="9"/>
  <c r="H49" i="9"/>
  <c r="X49" i="9"/>
  <c r="Q49" i="9"/>
  <c r="M49" i="9"/>
  <c r="E49" i="9"/>
  <c r="N49" i="9"/>
  <c r="S49" i="9"/>
  <c r="L49" i="9"/>
  <c r="AB49" i="9"/>
  <c r="AG49" i="9"/>
  <c r="Y49" i="9"/>
  <c r="U49" i="9"/>
  <c r="AC49" i="9"/>
  <c r="V49" i="9"/>
  <c r="W49" i="9"/>
  <c r="I49" i="9"/>
  <c r="P49" i="9"/>
  <c r="AD49" i="9"/>
  <c r="AE49" i="9"/>
  <c r="D49" i="9"/>
  <c r="G49" i="9"/>
  <c r="K49" i="9"/>
  <c r="T49" i="9"/>
  <c r="E65" i="9"/>
  <c r="Q65" i="9"/>
  <c r="T65" i="9"/>
  <c r="M65" i="9"/>
  <c r="O65" i="9"/>
  <c r="D65" i="9"/>
  <c r="AB65" i="9"/>
  <c r="P65" i="9"/>
  <c r="AG65" i="9"/>
  <c r="X65" i="9"/>
  <c r="K65" i="9"/>
  <c r="H65" i="9"/>
  <c r="R65" i="9"/>
  <c r="AE65" i="9"/>
  <c r="AF65" i="9"/>
  <c r="U65" i="9"/>
  <c r="S65" i="9"/>
  <c r="V65" i="9"/>
  <c r="C65" i="9"/>
  <c r="AA65" i="9"/>
  <c r="Z65" i="9"/>
  <c r="Y65" i="9"/>
  <c r="G65" i="9"/>
  <c r="I65" i="9"/>
  <c r="J65" i="9"/>
  <c r="F65" i="9"/>
  <c r="AD65" i="9"/>
  <c r="N65" i="9"/>
  <c r="AC65" i="9"/>
  <c r="L65" i="9"/>
  <c r="W65" i="9"/>
  <c r="H80" i="9"/>
  <c r="Q80" i="9"/>
  <c r="P80" i="9"/>
  <c r="Y80" i="9"/>
  <c r="X80" i="9"/>
  <c r="V80" i="9"/>
  <c r="L80" i="9"/>
  <c r="AE80" i="9"/>
  <c r="AD80" i="9"/>
  <c r="C80" i="9"/>
  <c r="T80" i="9"/>
  <c r="AF80" i="9"/>
  <c r="D80" i="9"/>
  <c r="AB80" i="9"/>
  <c r="K80" i="9"/>
  <c r="M80" i="9"/>
  <c r="G80" i="9"/>
  <c r="AA80" i="9"/>
  <c r="F80" i="9"/>
  <c r="J80" i="9"/>
  <c r="E80" i="9"/>
  <c r="N80" i="9"/>
  <c r="Z80" i="9"/>
  <c r="AC80" i="9"/>
  <c r="R80" i="9"/>
  <c r="O80" i="9"/>
  <c r="W80" i="9"/>
  <c r="U80" i="9"/>
  <c r="S80" i="9"/>
  <c r="I80" i="9"/>
  <c r="K97" i="9"/>
  <c r="R97" i="9"/>
  <c r="X97" i="9"/>
  <c r="T97" i="9"/>
  <c r="AB97" i="9"/>
  <c r="W97" i="9"/>
  <c r="Z97" i="9"/>
  <c r="H97" i="9"/>
  <c r="G97" i="9"/>
  <c r="J97" i="9"/>
  <c r="P97" i="9"/>
  <c r="AA97" i="9"/>
  <c r="AD97" i="9"/>
  <c r="S97" i="9"/>
  <c r="U97" i="9"/>
  <c r="D97" i="9"/>
  <c r="N97" i="9"/>
  <c r="Q97" i="9"/>
  <c r="AC97" i="9"/>
  <c r="C97" i="9"/>
  <c r="L97" i="9"/>
  <c r="AE97" i="9"/>
  <c r="F97" i="9"/>
  <c r="I97" i="9"/>
  <c r="Y97" i="9"/>
  <c r="E97" i="9"/>
  <c r="O97" i="9"/>
  <c r="V97" i="9"/>
  <c r="AF97" i="9"/>
  <c r="M97" i="9"/>
  <c r="P48" i="9"/>
  <c r="AF48" i="9"/>
  <c r="H48" i="9"/>
  <c r="X48" i="9"/>
  <c r="D48" i="9"/>
  <c r="M48" i="9"/>
  <c r="AC48" i="9"/>
  <c r="F48" i="9"/>
  <c r="V48" i="9"/>
  <c r="W48" i="9"/>
  <c r="K48" i="9"/>
  <c r="L48" i="9"/>
  <c r="Q48" i="9"/>
  <c r="AG48" i="9"/>
  <c r="J48" i="9"/>
  <c r="Z48" i="9"/>
  <c r="G48" i="9"/>
  <c r="AA48" i="9"/>
  <c r="U48" i="9"/>
  <c r="AD48" i="9"/>
  <c r="O48" i="9"/>
  <c r="T48" i="9"/>
  <c r="E48" i="9"/>
  <c r="Y48" i="9"/>
  <c r="AE48" i="9"/>
  <c r="S48" i="9"/>
  <c r="N48" i="9"/>
  <c r="C48" i="9"/>
  <c r="AB48" i="9"/>
  <c r="I48" i="9"/>
  <c r="R48" i="9"/>
  <c r="N69" i="9"/>
  <c r="AB69" i="9"/>
  <c r="AA69" i="9"/>
  <c r="D69" i="9"/>
  <c r="I69" i="9"/>
  <c r="AF69" i="9"/>
  <c r="T69" i="9"/>
  <c r="P69" i="9"/>
  <c r="M69" i="9"/>
  <c r="C69" i="9"/>
  <c r="F69" i="9"/>
  <c r="X69" i="9"/>
  <c r="AE69" i="9"/>
  <c r="L69" i="9"/>
  <c r="E69" i="9"/>
  <c r="J69" i="9"/>
  <c r="H69" i="9"/>
  <c r="G69" i="9"/>
  <c r="U69" i="9"/>
  <c r="V69" i="9"/>
  <c r="Y69" i="9"/>
  <c r="Z69" i="9"/>
  <c r="AC69" i="9"/>
  <c r="AD69" i="9"/>
  <c r="Q69" i="9"/>
  <c r="S69" i="9"/>
  <c r="O69" i="9"/>
  <c r="AG69" i="9"/>
  <c r="R69" i="9"/>
  <c r="W69" i="9"/>
  <c r="K69" i="9"/>
  <c r="T71" i="9"/>
  <c r="AD71" i="9"/>
  <c r="AB71" i="9"/>
  <c r="H71" i="9"/>
  <c r="N71" i="9"/>
  <c r="X71" i="9"/>
  <c r="M71" i="9"/>
  <c r="AF71" i="9"/>
  <c r="G71" i="9"/>
  <c r="V71" i="9"/>
  <c r="D71" i="9"/>
  <c r="I71" i="9"/>
  <c r="L71" i="9"/>
  <c r="AC71" i="9"/>
  <c r="K71" i="9"/>
  <c r="AG71" i="9"/>
  <c r="O71" i="9"/>
  <c r="P71" i="9"/>
  <c r="Y71" i="9"/>
  <c r="AA71" i="9"/>
  <c r="AE71" i="9"/>
  <c r="W71" i="9"/>
  <c r="S71" i="9"/>
  <c r="R71" i="9"/>
  <c r="Z71" i="9"/>
  <c r="C71" i="9"/>
  <c r="E71" i="9"/>
  <c r="F71" i="9"/>
  <c r="U71" i="9"/>
  <c r="Q71" i="9"/>
  <c r="J71" i="9"/>
  <c r="Q85" i="9"/>
  <c r="M85" i="9"/>
  <c r="AB85" i="9"/>
  <c r="K85" i="9"/>
  <c r="Y85" i="9"/>
  <c r="D85" i="9"/>
  <c r="AE85" i="9"/>
  <c r="AA85" i="9"/>
  <c r="I85" i="9"/>
  <c r="U85" i="9"/>
  <c r="S85" i="9"/>
  <c r="X85" i="9"/>
  <c r="O85" i="9"/>
  <c r="AC85" i="9"/>
  <c r="L85" i="9"/>
  <c r="Z85" i="9"/>
  <c r="E85" i="9"/>
  <c r="G85" i="9"/>
  <c r="AF85" i="9"/>
  <c r="J85" i="9"/>
  <c r="P85" i="9"/>
  <c r="AG85" i="9"/>
  <c r="C85" i="9"/>
  <c r="N85" i="9"/>
  <c r="W85" i="9"/>
  <c r="AD85" i="9"/>
  <c r="R85" i="9"/>
  <c r="H85" i="9"/>
  <c r="T85" i="9"/>
  <c r="V85" i="9"/>
  <c r="F85" i="9"/>
  <c r="K87" i="9"/>
  <c r="Z87" i="9"/>
  <c r="P87" i="9"/>
  <c r="L87" i="9"/>
  <c r="H87" i="9"/>
  <c r="O87" i="9"/>
  <c r="N87" i="9"/>
  <c r="M87" i="9"/>
  <c r="S87" i="9"/>
  <c r="X87" i="9"/>
  <c r="V87" i="9"/>
  <c r="R87" i="9"/>
  <c r="AA87" i="9"/>
  <c r="G87" i="9"/>
  <c r="C87" i="9"/>
  <c r="W87" i="9"/>
  <c r="F87" i="9"/>
  <c r="U87" i="9"/>
  <c r="AC87" i="9"/>
  <c r="J87" i="9"/>
  <c r="Y87" i="9"/>
  <c r="AF87" i="9"/>
  <c r="AE87" i="9"/>
  <c r="E87" i="9"/>
  <c r="T87" i="9"/>
  <c r="Q87" i="9"/>
  <c r="AD87" i="9"/>
  <c r="I87" i="9"/>
  <c r="AB87" i="9"/>
  <c r="AG87" i="9"/>
  <c r="D87" i="9"/>
  <c r="U96" i="9"/>
  <c r="H96" i="9"/>
  <c r="K96" i="9"/>
  <c r="G96" i="9"/>
  <c r="E96" i="9"/>
  <c r="S96" i="9"/>
  <c r="L96" i="9"/>
  <c r="AE96" i="9"/>
  <c r="Q96" i="9"/>
  <c r="X96" i="9"/>
  <c r="AC96" i="9"/>
  <c r="AA96" i="9"/>
  <c r="M96" i="9"/>
  <c r="AF96" i="9"/>
  <c r="I96" i="9"/>
  <c r="N96" i="9"/>
  <c r="T96" i="9"/>
  <c r="D96" i="9"/>
  <c r="O96" i="9"/>
  <c r="J96" i="9"/>
  <c r="W96" i="9"/>
  <c r="AB96" i="9"/>
  <c r="C96" i="9"/>
  <c r="R96" i="9"/>
  <c r="AD96" i="9"/>
  <c r="F96" i="9"/>
  <c r="P96" i="9"/>
  <c r="Z96" i="9"/>
  <c r="Y96" i="9"/>
  <c r="V96" i="9"/>
  <c r="AG101" i="9"/>
  <c r="S101" i="9"/>
  <c r="R101" i="9"/>
  <c r="N101" i="9"/>
  <c r="V101" i="9"/>
  <c r="F101" i="9"/>
  <c r="AA101" i="9"/>
  <c r="D101" i="9"/>
  <c r="K101" i="9"/>
  <c r="O101" i="9"/>
  <c r="AD101" i="9"/>
  <c r="AE101" i="9"/>
  <c r="M101" i="9"/>
  <c r="Q101" i="9"/>
  <c r="I101" i="9"/>
  <c r="L101" i="9"/>
  <c r="AB101" i="9"/>
  <c r="T101" i="9"/>
  <c r="H101" i="9"/>
  <c r="U101" i="9"/>
  <c r="C101" i="9"/>
  <c r="P101" i="9"/>
  <c r="X101" i="9"/>
  <c r="W101" i="9"/>
  <c r="AC101" i="9"/>
  <c r="Y101" i="9"/>
  <c r="G101" i="9"/>
  <c r="Z101" i="9"/>
  <c r="AF101" i="9"/>
  <c r="E101" i="9"/>
  <c r="J101" i="9"/>
  <c r="W103" i="9"/>
  <c r="V103" i="9"/>
  <c r="U103" i="9"/>
  <c r="R103" i="9"/>
  <c r="Q103" i="9"/>
  <c r="G103" i="9"/>
  <c r="Z103" i="9"/>
  <c r="Y103" i="9"/>
  <c r="F103" i="9"/>
  <c r="E103" i="9"/>
  <c r="D103" i="9"/>
  <c r="I103" i="9"/>
  <c r="S103" i="9"/>
  <c r="C103" i="9"/>
  <c r="AG103" i="9"/>
  <c r="AE103" i="9"/>
  <c r="J103" i="9"/>
  <c r="O103" i="9"/>
  <c r="AF103" i="9"/>
  <c r="T103" i="9"/>
  <c r="X103" i="9"/>
  <c r="P103" i="9"/>
  <c r="AB103" i="9"/>
  <c r="H103" i="9"/>
  <c r="K103" i="9"/>
  <c r="AD103" i="9"/>
  <c r="AA103" i="9"/>
  <c r="L103" i="9"/>
  <c r="AC103" i="9"/>
  <c r="N103" i="9"/>
  <c r="M103" i="9"/>
  <c r="L47" i="9"/>
  <c r="AB47" i="9"/>
  <c r="D47" i="9"/>
  <c r="T47" i="9"/>
  <c r="AF47" i="9"/>
  <c r="I47" i="9"/>
  <c r="Y47" i="9"/>
  <c r="R47" i="9"/>
  <c r="AE47" i="9"/>
  <c r="H47" i="9"/>
  <c r="C47" i="9"/>
  <c r="M47" i="9"/>
  <c r="AC47" i="9"/>
  <c r="F47" i="9"/>
  <c r="V47" i="9"/>
  <c r="Q47" i="9"/>
  <c r="Z47" i="9"/>
  <c r="G47" i="9"/>
  <c r="K47" i="9"/>
  <c r="U47" i="9"/>
  <c r="AD47" i="9"/>
  <c r="P47" i="9"/>
  <c r="AG47" i="9"/>
  <c r="J47" i="9"/>
  <c r="S47" i="9"/>
  <c r="AA47" i="9"/>
  <c r="W47" i="9"/>
  <c r="O47" i="9"/>
  <c r="X47" i="9"/>
  <c r="N47" i="9"/>
  <c r="E47" i="9"/>
  <c r="K61" i="9"/>
  <c r="AA61" i="9"/>
  <c r="H61" i="9"/>
  <c r="X61" i="9"/>
  <c r="S61" i="9"/>
  <c r="T61" i="9"/>
  <c r="M61" i="9"/>
  <c r="AC61" i="9"/>
  <c r="W61" i="9"/>
  <c r="AB61" i="9"/>
  <c r="U61" i="9"/>
  <c r="G61" i="9"/>
  <c r="L61" i="9"/>
  <c r="I61" i="9"/>
  <c r="AG61" i="9"/>
  <c r="Z61" i="9"/>
  <c r="C61" i="9"/>
  <c r="D61" i="9"/>
  <c r="Y61" i="9"/>
  <c r="O61" i="9"/>
  <c r="P61" i="9"/>
  <c r="N61" i="9"/>
  <c r="R61" i="9"/>
  <c r="AF61" i="9"/>
  <c r="AD61" i="9"/>
  <c r="AE61" i="9"/>
  <c r="E61" i="9"/>
  <c r="J61" i="9"/>
  <c r="F61" i="9"/>
  <c r="Q61" i="9"/>
  <c r="V61" i="9"/>
  <c r="M62" i="9"/>
  <c r="AC62" i="9"/>
  <c r="J62" i="9"/>
  <c r="Z62" i="9"/>
  <c r="I62" i="9"/>
  <c r="AG62" i="9"/>
  <c r="N62" i="9"/>
  <c r="O62" i="9"/>
  <c r="AE62" i="9"/>
  <c r="AB62" i="9"/>
  <c r="U62" i="9"/>
  <c r="V62" i="9"/>
  <c r="K62" i="9"/>
  <c r="E62" i="9"/>
  <c r="F62" i="9"/>
  <c r="W62" i="9"/>
  <c r="P62" i="9"/>
  <c r="Y62" i="9"/>
  <c r="AD62" i="9"/>
  <c r="AF62" i="9"/>
  <c r="H62" i="9"/>
  <c r="T62" i="9"/>
  <c r="C62" i="9"/>
  <c r="G62" i="9"/>
  <c r="X62" i="9"/>
  <c r="S62" i="9"/>
  <c r="R62" i="9"/>
  <c r="AA62" i="9"/>
  <c r="D62" i="9"/>
  <c r="Q62" i="9"/>
  <c r="L62" i="9"/>
  <c r="W77" i="9"/>
  <c r="AF77" i="9"/>
  <c r="AD77" i="9"/>
  <c r="H77" i="9"/>
  <c r="F77" i="9"/>
  <c r="D77" i="9"/>
  <c r="O77" i="9"/>
  <c r="P77" i="9"/>
  <c r="T77" i="9"/>
  <c r="Y77" i="9"/>
  <c r="L77" i="9"/>
  <c r="AB77" i="9"/>
  <c r="C77" i="9"/>
  <c r="X77" i="9"/>
  <c r="K77" i="9"/>
  <c r="J77" i="9"/>
  <c r="N77" i="9"/>
  <c r="E77" i="9"/>
  <c r="R77" i="9"/>
  <c r="M77" i="9"/>
  <c r="Z77" i="9"/>
  <c r="U77" i="9"/>
  <c r="AC77" i="9"/>
  <c r="I77" i="9"/>
  <c r="AA77" i="9"/>
  <c r="V77" i="9"/>
  <c r="AE77" i="9"/>
  <c r="Q77" i="9"/>
  <c r="S77" i="9"/>
  <c r="G77" i="9"/>
  <c r="I93" i="9"/>
  <c r="AF93" i="9"/>
  <c r="AB93" i="9"/>
  <c r="J93" i="9"/>
  <c r="C93" i="9"/>
  <c r="W93" i="9"/>
  <c r="Q93" i="9"/>
  <c r="U93" i="9"/>
  <c r="L93" i="9"/>
  <c r="O93" i="9"/>
  <c r="H93" i="9"/>
  <c r="K93" i="9"/>
  <c r="T93" i="9"/>
  <c r="AA93" i="9"/>
  <c r="G93" i="9"/>
  <c r="AC93" i="9"/>
  <c r="E93" i="9"/>
  <c r="M93" i="9"/>
  <c r="V93" i="9"/>
  <c r="P93" i="9"/>
  <c r="AE93" i="9"/>
  <c r="AD93" i="9"/>
  <c r="F93" i="9"/>
  <c r="D93" i="9"/>
  <c r="N93" i="9"/>
  <c r="R93" i="9"/>
  <c r="Z93" i="9"/>
  <c r="S93" i="9"/>
  <c r="Y93" i="9"/>
  <c r="X93" i="9"/>
  <c r="AA104" i="9"/>
  <c r="G104" i="9"/>
  <c r="Z104" i="9"/>
  <c r="Y104" i="9"/>
  <c r="C104" i="9"/>
  <c r="V104" i="9"/>
  <c r="U104" i="9"/>
  <c r="K104" i="9"/>
  <c r="AD104" i="9"/>
  <c r="AC104" i="9"/>
  <c r="J104" i="9"/>
  <c r="I104" i="9"/>
  <c r="F104" i="9"/>
  <c r="E104" i="9"/>
  <c r="N104" i="9"/>
  <c r="P104" i="9"/>
  <c r="S104" i="9"/>
  <c r="M104" i="9"/>
  <c r="D104" i="9"/>
  <c r="AF104" i="9"/>
  <c r="H104" i="9"/>
  <c r="W104" i="9"/>
  <c r="AG104" i="9"/>
  <c r="X104" i="9"/>
  <c r="AE104" i="9"/>
  <c r="O104" i="9"/>
  <c r="L104" i="9"/>
  <c r="Q104" i="9"/>
  <c r="T104" i="9"/>
  <c r="AB104" i="9"/>
  <c r="R104" i="9"/>
  <c r="J46" i="9"/>
  <c r="Z46" i="9"/>
  <c r="C46" i="9"/>
  <c r="R46" i="9"/>
  <c r="AD46" i="9"/>
  <c r="G46" i="9"/>
  <c r="W46" i="9"/>
  <c r="P46" i="9"/>
  <c r="AF46" i="9"/>
  <c r="I46" i="9"/>
  <c r="F46" i="9"/>
  <c r="E46" i="9"/>
  <c r="K46" i="9"/>
  <c r="AA46" i="9"/>
  <c r="D46" i="9"/>
  <c r="T46" i="9"/>
  <c r="Y46" i="9"/>
  <c r="M46" i="9"/>
  <c r="N46" i="9"/>
  <c r="O46" i="9"/>
  <c r="X46" i="9"/>
  <c r="AE46" i="9"/>
  <c r="H46" i="9"/>
  <c r="AC46" i="9"/>
  <c r="Q46" i="9"/>
  <c r="V46" i="9"/>
  <c r="S46" i="9"/>
  <c r="AB46" i="9"/>
  <c r="U46" i="9"/>
  <c r="L46" i="9"/>
  <c r="AG46" i="9"/>
  <c r="S64" i="9"/>
  <c r="G64" i="9"/>
  <c r="AA64" i="9"/>
  <c r="E64" i="9"/>
  <c r="AC64" i="9"/>
  <c r="O64" i="9"/>
  <c r="H64" i="9"/>
  <c r="I64" i="9"/>
  <c r="R64" i="9"/>
  <c r="AE64" i="9"/>
  <c r="Y64" i="9"/>
  <c r="N64" i="9"/>
  <c r="C64" i="9"/>
  <c r="Z64" i="9"/>
  <c r="V64" i="9"/>
  <c r="K64" i="9"/>
  <c r="D64" i="9"/>
  <c r="M64" i="9"/>
  <c r="T64" i="9"/>
  <c r="L64" i="9"/>
  <c r="J64" i="9"/>
  <c r="AF64" i="9"/>
  <c r="AG64" i="9"/>
  <c r="X64" i="9"/>
  <c r="AD64" i="9"/>
  <c r="P64" i="9"/>
  <c r="W64" i="9"/>
  <c r="Q64" i="9"/>
  <c r="U64" i="9"/>
  <c r="AB64" i="9"/>
  <c r="F64" i="9"/>
  <c r="O81" i="9"/>
  <c r="AE81" i="9"/>
  <c r="AA81" i="9"/>
  <c r="H81" i="9"/>
  <c r="M81" i="9"/>
  <c r="AB81" i="9"/>
  <c r="F81" i="9"/>
  <c r="AF81" i="9"/>
  <c r="C81" i="9"/>
  <c r="J81" i="9"/>
  <c r="N81" i="9"/>
  <c r="S81" i="9"/>
  <c r="K81" i="9"/>
  <c r="W81" i="9"/>
  <c r="G81" i="9"/>
  <c r="X81" i="9"/>
  <c r="AC81" i="9"/>
  <c r="V81" i="9"/>
  <c r="Z81" i="9"/>
  <c r="AD81" i="9"/>
  <c r="I81" i="9"/>
  <c r="E81" i="9"/>
  <c r="D81" i="9"/>
  <c r="Q81" i="9"/>
  <c r="P81" i="9"/>
  <c r="Y81" i="9"/>
  <c r="R81" i="9"/>
  <c r="L81" i="9"/>
  <c r="U81" i="9"/>
  <c r="T81" i="9"/>
  <c r="H94" i="9"/>
  <c r="Z94" i="9"/>
  <c r="R94" i="9"/>
  <c r="U94" i="9"/>
  <c r="X94" i="9"/>
  <c r="O94" i="9"/>
  <c r="AD94" i="9"/>
  <c r="AB94" i="9"/>
  <c r="G94" i="9"/>
  <c r="F94" i="9"/>
  <c r="N94" i="9"/>
  <c r="C94" i="9"/>
  <c r="K94" i="9"/>
  <c r="D94" i="9"/>
  <c r="AA94" i="9"/>
  <c r="V94" i="9"/>
  <c r="Y94" i="9"/>
  <c r="AE94" i="9"/>
  <c r="L94" i="9"/>
  <c r="S94" i="9"/>
  <c r="E94" i="9"/>
  <c r="T94" i="9"/>
  <c r="I94" i="9"/>
  <c r="AC94" i="9"/>
  <c r="M94" i="9"/>
  <c r="AF94" i="9"/>
  <c r="P94" i="9"/>
  <c r="Q94" i="9"/>
  <c r="W94" i="9"/>
  <c r="J94" i="9"/>
  <c r="O63" i="9"/>
  <c r="AE63" i="9"/>
  <c r="L63" i="9"/>
  <c r="AB63" i="9"/>
  <c r="W63" i="9"/>
  <c r="D63" i="9"/>
  <c r="X63" i="9"/>
  <c r="Q63" i="9"/>
  <c r="AG63" i="9"/>
  <c r="S63" i="9"/>
  <c r="T63" i="9"/>
  <c r="E63" i="9"/>
  <c r="Y63" i="9"/>
  <c r="N63" i="9"/>
  <c r="G63" i="9"/>
  <c r="H63" i="9"/>
  <c r="M63" i="9"/>
  <c r="I63" i="9"/>
  <c r="AD63" i="9"/>
  <c r="K63" i="9"/>
  <c r="P63" i="9"/>
  <c r="U63" i="9"/>
  <c r="R63" i="9"/>
  <c r="F63" i="9"/>
  <c r="AA63" i="9"/>
  <c r="AF63" i="9"/>
  <c r="J63" i="9"/>
  <c r="AC63" i="9"/>
  <c r="Z63" i="9"/>
  <c r="C63" i="9"/>
  <c r="V63" i="9"/>
  <c r="Q73" i="9"/>
  <c r="AG73" i="9"/>
  <c r="E73" i="9"/>
  <c r="U73" i="9"/>
  <c r="I73" i="9"/>
  <c r="W73" i="9"/>
  <c r="S73" i="9"/>
  <c r="R73" i="9"/>
  <c r="X73" i="9"/>
  <c r="D73" i="9"/>
  <c r="Z73" i="9"/>
  <c r="AC73" i="9"/>
  <c r="G73" i="9"/>
  <c r="H73" i="9"/>
  <c r="T73" i="9"/>
  <c r="V73" i="9"/>
  <c r="M73" i="9"/>
  <c r="AB73" i="9"/>
  <c r="AD73" i="9"/>
  <c r="J73" i="9"/>
  <c r="AA73" i="9"/>
  <c r="AE73" i="9"/>
  <c r="F73" i="9"/>
  <c r="P73" i="9"/>
  <c r="AF73" i="9"/>
  <c r="Y73" i="9"/>
  <c r="C73" i="9"/>
  <c r="L73" i="9"/>
  <c r="N73" i="9"/>
  <c r="O73" i="9"/>
  <c r="K73" i="9"/>
  <c r="S70" i="9"/>
  <c r="AF70" i="9"/>
  <c r="AD70" i="9"/>
  <c r="G70" i="9"/>
  <c r="F70" i="9"/>
  <c r="L70" i="9"/>
  <c r="I70" i="9"/>
  <c r="J70" i="9"/>
  <c r="N70" i="9"/>
  <c r="O70" i="9"/>
  <c r="AG70" i="9"/>
  <c r="AE70" i="9"/>
  <c r="X70" i="9"/>
  <c r="E70" i="9"/>
  <c r="AC70" i="9"/>
  <c r="K70" i="9"/>
  <c r="P70" i="9"/>
  <c r="AA70" i="9"/>
  <c r="V70" i="9"/>
  <c r="R70" i="9"/>
  <c r="Z70" i="9"/>
  <c r="H70" i="9"/>
  <c r="W70" i="9"/>
  <c r="C70" i="9"/>
  <c r="Q70" i="9"/>
  <c r="Y70" i="9"/>
  <c r="T70" i="9"/>
  <c r="AB70" i="9"/>
  <c r="U70" i="9"/>
  <c r="D70" i="9"/>
  <c r="M70" i="9"/>
  <c r="S79" i="9"/>
  <c r="AB79" i="9"/>
  <c r="C79" i="9"/>
  <c r="Z79" i="9"/>
  <c r="N79" i="9"/>
  <c r="T79" i="9"/>
  <c r="AD79" i="9"/>
  <c r="J79" i="9"/>
  <c r="O79" i="9"/>
  <c r="F79" i="9"/>
  <c r="R79" i="9"/>
  <c r="V79" i="9"/>
  <c r="P79" i="9"/>
  <c r="K79" i="9"/>
  <c r="L79" i="9"/>
  <c r="Q79" i="9"/>
  <c r="U79" i="9"/>
  <c r="Y79" i="9"/>
  <c r="M79" i="9"/>
  <c r="AC79" i="9"/>
  <c r="D79" i="9"/>
  <c r="G79" i="9"/>
  <c r="H79" i="9"/>
  <c r="X79" i="9"/>
  <c r="W79" i="9"/>
  <c r="E79" i="9"/>
  <c r="AE79" i="9"/>
  <c r="I79" i="9"/>
  <c r="AF79" i="9"/>
  <c r="AA79" i="9"/>
  <c r="J89" i="9"/>
  <c r="AF89" i="9"/>
  <c r="AB89" i="9"/>
  <c r="T89" i="9"/>
  <c r="E89" i="9"/>
  <c r="K89" i="9"/>
  <c r="V89" i="9"/>
  <c r="AG89" i="9"/>
  <c r="N89" i="9"/>
  <c r="S89" i="9"/>
  <c r="D89" i="9"/>
  <c r="W89" i="9"/>
  <c r="X89" i="9"/>
  <c r="AC89" i="9"/>
  <c r="C89" i="9"/>
  <c r="I89" i="9"/>
  <c r="H89" i="9"/>
  <c r="AE89" i="9"/>
  <c r="O89" i="9"/>
  <c r="G89" i="9"/>
  <c r="R89" i="9"/>
  <c r="AA89" i="9"/>
  <c r="Z89" i="9"/>
  <c r="U89" i="9"/>
  <c r="M89" i="9"/>
  <c r="P89" i="9"/>
  <c r="F89" i="9"/>
  <c r="Q89" i="9"/>
  <c r="AD89" i="9"/>
  <c r="L89" i="9"/>
  <c r="Y89" i="9"/>
  <c r="N86" i="9"/>
  <c r="E86" i="9"/>
  <c r="M86" i="9"/>
  <c r="Z86" i="9"/>
  <c r="K86" i="9"/>
  <c r="W86" i="9"/>
  <c r="AF86" i="9"/>
  <c r="X86" i="9"/>
  <c r="AB86" i="9"/>
  <c r="D86" i="9"/>
  <c r="AG86" i="9"/>
  <c r="V86" i="9"/>
  <c r="I86" i="9"/>
  <c r="J86" i="9"/>
  <c r="O86" i="9"/>
  <c r="F86" i="9"/>
  <c r="R86" i="9"/>
  <c r="L86" i="9"/>
  <c r="H86" i="9"/>
  <c r="T86" i="9"/>
  <c r="AA86" i="9"/>
  <c r="AC86" i="9"/>
  <c r="S86" i="9"/>
  <c r="AD86" i="9"/>
  <c r="P86" i="9"/>
  <c r="U86" i="9"/>
  <c r="C86" i="9"/>
  <c r="Q86" i="9"/>
  <c r="Y86" i="9"/>
  <c r="G86" i="9"/>
  <c r="AE86" i="9"/>
  <c r="T105" i="9"/>
  <c r="O105" i="9"/>
  <c r="Y105" i="9"/>
  <c r="U105" i="9"/>
  <c r="AC105" i="9"/>
  <c r="AF105" i="9"/>
  <c r="E105" i="9"/>
  <c r="W105" i="9"/>
  <c r="M105" i="9"/>
  <c r="AE105" i="9"/>
  <c r="P105" i="9"/>
  <c r="G105" i="9"/>
  <c r="K105" i="9"/>
  <c r="I105" i="9"/>
  <c r="AA105" i="9"/>
  <c r="L105" i="9"/>
  <c r="D105" i="9"/>
  <c r="Z105" i="9"/>
  <c r="AB105" i="9"/>
  <c r="V105" i="9"/>
  <c r="Q105" i="9"/>
  <c r="H105" i="9"/>
  <c r="R105" i="9"/>
  <c r="J105" i="9"/>
  <c r="F105" i="9"/>
  <c r="X105" i="9"/>
  <c r="S105" i="9"/>
  <c r="C105" i="9"/>
  <c r="AD105" i="9"/>
  <c r="AG105" i="9"/>
  <c r="N105" i="9"/>
  <c r="H102" i="9"/>
  <c r="AG102" i="9"/>
  <c r="AC102" i="9"/>
  <c r="Q102" i="9"/>
  <c r="M102" i="9"/>
  <c r="AF102" i="9"/>
  <c r="AE102" i="9"/>
  <c r="U102" i="9"/>
  <c r="T102" i="9"/>
  <c r="E102" i="9"/>
  <c r="S102" i="9"/>
  <c r="D102" i="9"/>
  <c r="AA102" i="9"/>
  <c r="AD102" i="9"/>
  <c r="Z102" i="9"/>
  <c r="F102" i="9"/>
  <c r="J102" i="9"/>
  <c r="O102" i="9"/>
  <c r="I102" i="9"/>
  <c r="AB102" i="9"/>
  <c r="W102" i="9"/>
  <c r="L102" i="9"/>
  <c r="V102" i="9"/>
  <c r="X102" i="9"/>
  <c r="C102" i="9"/>
  <c r="R102" i="9"/>
  <c r="G102" i="9"/>
  <c r="P102" i="9"/>
  <c r="N102" i="9"/>
  <c r="K102" i="9"/>
  <c r="Y102" i="9"/>
  <c r="D29" i="9"/>
  <c r="H29" i="9"/>
  <c r="L29" i="9"/>
  <c r="P29" i="9"/>
  <c r="T29" i="9"/>
  <c r="X29" i="9"/>
  <c r="AB29" i="9"/>
  <c r="AF29" i="9"/>
  <c r="E29" i="9"/>
  <c r="I29" i="9"/>
  <c r="M29" i="9"/>
  <c r="Q29" i="9"/>
  <c r="U29" i="9"/>
  <c r="Y29" i="9"/>
  <c r="AC29" i="9"/>
  <c r="AG29" i="9"/>
  <c r="F29" i="9"/>
  <c r="J29" i="9"/>
  <c r="N29" i="9"/>
  <c r="R29" i="9"/>
  <c r="V29" i="9"/>
  <c r="Z29" i="9"/>
  <c r="AD29" i="9"/>
  <c r="S29" i="9"/>
  <c r="G29" i="9"/>
  <c r="W29" i="9"/>
  <c r="K29" i="9"/>
  <c r="AA29" i="9"/>
  <c r="AE29" i="9"/>
  <c r="C29" i="9"/>
  <c r="O29" i="9"/>
  <c r="D40" i="9"/>
  <c r="H40" i="9"/>
  <c r="L40" i="9"/>
  <c r="P40" i="9"/>
  <c r="T40" i="9"/>
  <c r="X40" i="9"/>
  <c r="AB40" i="9"/>
  <c r="AF40" i="9"/>
  <c r="E40" i="9"/>
  <c r="I40" i="9"/>
  <c r="M40" i="9"/>
  <c r="Q40" i="9"/>
  <c r="U40" i="9"/>
  <c r="Y40" i="9"/>
  <c r="AC40" i="9"/>
  <c r="C40" i="9"/>
  <c r="F40" i="9"/>
  <c r="J40" i="9"/>
  <c r="N40" i="9"/>
  <c r="R40" i="9"/>
  <c r="V40" i="9"/>
  <c r="Z40" i="9"/>
  <c r="AD40" i="9"/>
  <c r="S40" i="9"/>
  <c r="G40" i="9"/>
  <c r="W40" i="9"/>
  <c r="K40" i="9"/>
  <c r="AA40" i="9"/>
  <c r="AE40" i="9"/>
  <c r="O40" i="9"/>
  <c r="F33" i="9"/>
  <c r="J33" i="9"/>
  <c r="G33" i="9"/>
  <c r="K33" i="9"/>
  <c r="D33" i="9"/>
  <c r="H33" i="9"/>
  <c r="E33" i="9"/>
  <c r="N33" i="9"/>
  <c r="R33" i="9"/>
  <c r="V33" i="9"/>
  <c r="Z33" i="9"/>
  <c r="AD33" i="9"/>
  <c r="C33" i="9"/>
  <c r="I33" i="9"/>
  <c r="P33" i="9"/>
  <c r="U33" i="9"/>
  <c r="AA33" i="9"/>
  <c r="AF33" i="9"/>
  <c r="L33" i="9"/>
  <c r="Q33" i="9"/>
  <c r="W33" i="9"/>
  <c r="AB33" i="9"/>
  <c r="AG33" i="9"/>
  <c r="M33" i="9"/>
  <c r="S33" i="9"/>
  <c r="X33" i="9"/>
  <c r="AC33" i="9"/>
  <c r="AE33" i="9"/>
  <c r="Y33" i="9"/>
  <c r="O33" i="9"/>
  <c r="T33" i="9"/>
  <c r="F21" i="9"/>
  <c r="J21" i="9"/>
  <c r="N21" i="9"/>
  <c r="R21" i="9"/>
  <c r="V21" i="9"/>
  <c r="Z21" i="9"/>
  <c r="AD21" i="9"/>
  <c r="G21" i="9"/>
  <c r="L21" i="9"/>
  <c r="Q21" i="9"/>
  <c r="W21" i="9"/>
  <c r="AB21" i="9"/>
  <c r="H21" i="9"/>
  <c r="M21" i="9"/>
  <c r="S21" i="9"/>
  <c r="X21" i="9"/>
  <c r="AC21" i="9"/>
  <c r="D21" i="9"/>
  <c r="I21" i="9"/>
  <c r="O21" i="9"/>
  <c r="T21" i="9"/>
  <c r="Y21" i="9"/>
  <c r="P21" i="9"/>
  <c r="U21" i="9"/>
  <c r="C21" i="9"/>
  <c r="K21" i="9"/>
  <c r="E21" i="9"/>
  <c r="AA21" i="9"/>
  <c r="D23" i="9"/>
  <c r="H23" i="9"/>
  <c r="L23" i="9"/>
  <c r="P23" i="9"/>
  <c r="T23" i="9"/>
  <c r="X23" i="9"/>
  <c r="AB23" i="9"/>
  <c r="F23" i="9"/>
  <c r="K23" i="9"/>
  <c r="Q23" i="9"/>
  <c r="V23" i="9"/>
  <c r="AA23" i="9"/>
  <c r="C23" i="9"/>
  <c r="G23" i="9"/>
  <c r="M23" i="9"/>
  <c r="R23" i="9"/>
  <c r="W23" i="9"/>
  <c r="AC23" i="9"/>
  <c r="I23" i="9"/>
  <c r="N23" i="9"/>
  <c r="S23" i="9"/>
  <c r="Y23" i="9"/>
  <c r="AD23" i="9"/>
  <c r="E23" i="9"/>
  <c r="Z23" i="9"/>
  <c r="J23" i="9"/>
  <c r="U23" i="9"/>
  <c r="O23" i="9"/>
  <c r="D32" i="9"/>
  <c r="H32" i="9"/>
  <c r="L32" i="9"/>
  <c r="P32" i="9"/>
  <c r="T32" i="9"/>
  <c r="X32" i="9"/>
  <c r="AB32" i="9"/>
  <c r="AF32" i="9"/>
  <c r="E32" i="9"/>
  <c r="I32" i="9"/>
  <c r="M32" i="9"/>
  <c r="Q32" i="9"/>
  <c r="U32" i="9"/>
  <c r="Y32" i="9"/>
  <c r="AC32" i="9"/>
  <c r="AG32" i="9"/>
  <c r="F32" i="9"/>
  <c r="J32" i="9"/>
  <c r="N32" i="9"/>
  <c r="R32" i="9"/>
  <c r="V32" i="9"/>
  <c r="Z32" i="9"/>
  <c r="AD32" i="9"/>
  <c r="S32" i="9"/>
  <c r="O32" i="9"/>
  <c r="C32" i="9"/>
  <c r="W32" i="9"/>
  <c r="G32" i="9"/>
  <c r="AA32" i="9"/>
  <c r="AE32" i="9"/>
  <c r="K32" i="9"/>
  <c r="D37" i="9"/>
  <c r="H37" i="9"/>
  <c r="L37" i="9"/>
  <c r="P37" i="9"/>
  <c r="T37" i="9"/>
  <c r="X37" i="9"/>
  <c r="AB37" i="9"/>
  <c r="AF37" i="9"/>
  <c r="E37" i="9"/>
  <c r="I37" i="9"/>
  <c r="M37" i="9"/>
  <c r="Q37" i="9"/>
  <c r="U37" i="9"/>
  <c r="Y37" i="9"/>
  <c r="AC37" i="9"/>
  <c r="F37" i="9"/>
  <c r="J37" i="9"/>
  <c r="N37" i="9"/>
  <c r="R37" i="9"/>
  <c r="V37" i="9"/>
  <c r="Z37" i="9"/>
  <c r="AD37" i="9"/>
  <c r="G37" i="9"/>
  <c r="W37" i="9"/>
  <c r="C37" i="9"/>
  <c r="K37" i="9"/>
  <c r="AA37" i="9"/>
  <c r="O37" i="9"/>
  <c r="AE37" i="9"/>
  <c r="S37" i="9"/>
  <c r="F39" i="9"/>
  <c r="J39" i="9"/>
  <c r="N39" i="9"/>
  <c r="R39" i="9"/>
  <c r="V39" i="9"/>
  <c r="Z39" i="9"/>
  <c r="AD39" i="9"/>
  <c r="G39" i="9"/>
  <c r="K39" i="9"/>
  <c r="O39" i="9"/>
  <c r="S39" i="9"/>
  <c r="W39" i="9"/>
  <c r="AA39" i="9"/>
  <c r="AE39" i="9"/>
  <c r="D39" i="9"/>
  <c r="H39" i="9"/>
  <c r="L39" i="9"/>
  <c r="P39" i="9"/>
  <c r="T39" i="9"/>
  <c r="X39" i="9"/>
  <c r="AB39" i="9"/>
  <c r="AF39" i="9"/>
  <c r="M39" i="9"/>
  <c r="AC39" i="9"/>
  <c r="Q39" i="9"/>
  <c r="E39" i="9"/>
  <c r="U39" i="9"/>
  <c r="Y39" i="9"/>
  <c r="C39" i="9"/>
  <c r="I39" i="9"/>
  <c r="G53" i="9"/>
  <c r="K53" i="9"/>
  <c r="O53" i="9"/>
  <c r="S53" i="9"/>
  <c r="W53" i="9"/>
  <c r="AA53" i="9"/>
  <c r="AE53" i="9"/>
  <c r="F53" i="9"/>
  <c r="N53" i="9"/>
  <c r="V53" i="9"/>
  <c r="AD53" i="9"/>
  <c r="D53" i="9"/>
  <c r="H53" i="9"/>
  <c r="L53" i="9"/>
  <c r="P53" i="9"/>
  <c r="T53" i="9"/>
  <c r="X53" i="9"/>
  <c r="AB53" i="9"/>
  <c r="AF53" i="9"/>
  <c r="C53" i="9"/>
  <c r="J53" i="9"/>
  <c r="R53" i="9"/>
  <c r="Z53" i="9"/>
  <c r="E53" i="9"/>
  <c r="I53" i="9"/>
  <c r="M53" i="9"/>
  <c r="Q53" i="9"/>
  <c r="U53" i="9"/>
  <c r="Y53" i="9"/>
  <c r="AC53" i="9"/>
  <c r="F55" i="9"/>
  <c r="J55" i="9"/>
  <c r="N55" i="9"/>
  <c r="R55" i="9"/>
  <c r="V55" i="9"/>
  <c r="Z55" i="9"/>
  <c r="AD55" i="9"/>
  <c r="I55" i="9"/>
  <c r="Q55" i="9"/>
  <c r="AC55" i="9"/>
  <c r="C55" i="9"/>
  <c r="G55" i="9"/>
  <c r="K55" i="9"/>
  <c r="O55" i="9"/>
  <c r="S55" i="9"/>
  <c r="W55" i="9"/>
  <c r="AA55" i="9"/>
  <c r="AE55" i="9"/>
  <c r="E55" i="9"/>
  <c r="M55" i="9"/>
  <c r="U55" i="9"/>
  <c r="Y55" i="9"/>
  <c r="D55" i="9"/>
  <c r="H55" i="9"/>
  <c r="L55" i="9"/>
  <c r="P55" i="9"/>
  <c r="T55" i="9"/>
  <c r="X55" i="9"/>
  <c r="AB55" i="9"/>
  <c r="AF55" i="9"/>
  <c r="F24" i="9"/>
  <c r="J24" i="9"/>
  <c r="N24" i="9"/>
  <c r="R24" i="9"/>
  <c r="V24" i="9"/>
  <c r="Z24" i="9"/>
  <c r="AD24" i="9"/>
  <c r="E24" i="9"/>
  <c r="K24" i="9"/>
  <c r="P24" i="9"/>
  <c r="U24" i="9"/>
  <c r="AA24" i="9"/>
  <c r="G24" i="9"/>
  <c r="L24" i="9"/>
  <c r="Q24" i="9"/>
  <c r="W24" i="9"/>
  <c r="AB24" i="9"/>
  <c r="H24" i="9"/>
  <c r="M24" i="9"/>
  <c r="S24" i="9"/>
  <c r="X24" i="9"/>
  <c r="AC24" i="9"/>
  <c r="C24" i="9"/>
  <c r="O24" i="9"/>
  <c r="T24" i="9"/>
  <c r="I24" i="9"/>
  <c r="D24" i="9"/>
  <c r="Y24" i="9"/>
  <c r="D31" i="9"/>
  <c r="H31" i="9"/>
  <c r="L31" i="9"/>
  <c r="P31" i="9"/>
  <c r="T31" i="9"/>
  <c r="X31" i="9"/>
  <c r="AB31" i="9"/>
  <c r="AF31" i="9"/>
  <c r="E31" i="9"/>
  <c r="I31" i="9"/>
  <c r="M31" i="9"/>
  <c r="Q31" i="9"/>
  <c r="U31" i="9"/>
  <c r="Y31" i="9"/>
  <c r="AC31" i="9"/>
  <c r="AG31" i="9"/>
  <c r="F31" i="9"/>
  <c r="J31" i="9"/>
  <c r="N31" i="9"/>
  <c r="R31" i="9"/>
  <c r="V31" i="9"/>
  <c r="Z31" i="9"/>
  <c r="AD31" i="9"/>
  <c r="O31" i="9"/>
  <c r="AE31" i="9"/>
  <c r="K31" i="9"/>
  <c r="S31" i="9"/>
  <c r="W31" i="9"/>
  <c r="C31" i="9"/>
  <c r="G31" i="9"/>
  <c r="AA31" i="9"/>
  <c r="F56" i="9"/>
  <c r="J56" i="9"/>
  <c r="N56" i="9"/>
  <c r="R56" i="9"/>
  <c r="V56" i="9"/>
  <c r="Z56" i="9"/>
  <c r="AD56" i="9"/>
  <c r="I56" i="9"/>
  <c r="Q56" i="9"/>
  <c r="Y56" i="9"/>
  <c r="C56" i="9"/>
  <c r="G56" i="9"/>
  <c r="K56" i="9"/>
  <c r="O56" i="9"/>
  <c r="S56" i="9"/>
  <c r="W56" i="9"/>
  <c r="AA56" i="9"/>
  <c r="AE56" i="9"/>
  <c r="E56" i="9"/>
  <c r="M56" i="9"/>
  <c r="U56" i="9"/>
  <c r="AC56" i="9"/>
  <c r="D56" i="9"/>
  <c r="H56" i="9"/>
  <c r="L56" i="9"/>
  <c r="P56" i="9"/>
  <c r="T56" i="9"/>
  <c r="X56" i="9"/>
  <c r="AB56" i="9"/>
  <c r="AF56" i="9"/>
  <c r="F30" i="9"/>
  <c r="J30" i="9"/>
  <c r="N30" i="9"/>
  <c r="R30" i="9"/>
  <c r="V30" i="9"/>
  <c r="Z30" i="9"/>
  <c r="AD30" i="9"/>
  <c r="G30" i="9"/>
  <c r="K30" i="9"/>
  <c r="O30" i="9"/>
  <c r="S30" i="9"/>
  <c r="W30" i="9"/>
  <c r="AA30" i="9"/>
  <c r="AE30" i="9"/>
  <c r="D30" i="9"/>
  <c r="H30" i="9"/>
  <c r="L30" i="9"/>
  <c r="P30" i="9"/>
  <c r="T30" i="9"/>
  <c r="X30" i="9"/>
  <c r="AB30" i="9"/>
  <c r="AF30" i="9"/>
  <c r="M30" i="9"/>
  <c r="AC30" i="9"/>
  <c r="C30" i="9"/>
  <c r="U30" i="9"/>
  <c r="E30" i="9"/>
  <c r="Y30" i="9"/>
  <c r="I30" i="9"/>
  <c r="AG30" i="9"/>
  <c r="Q30" i="9"/>
  <c r="G25" i="9"/>
  <c r="K25" i="9"/>
  <c r="O25" i="9"/>
  <c r="S25" i="9"/>
  <c r="W25" i="9"/>
  <c r="AA25" i="9"/>
  <c r="C25" i="9"/>
  <c r="E25" i="9"/>
  <c r="J25" i="9"/>
  <c r="P25" i="9"/>
  <c r="U25" i="9"/>
  <c r="Z25" i="9"/>
  <c r="F25" i="9"/>
  <c r="L25" i="9"/>
  <c r="Q25" i="9"/>
  <c r="V25" i="9"/>
  <c r="AB25" i="9"/>
  <c r="H25" i="9"/>
  <c r="M25" i="9"/>
  <c r="R25" i="9"/>
  <c r="X25" i="9"/>
  <c r="AC25" i="9"/>
  <c r="I25" i="9"/>
  <c r="AD25" i="9"/>
  <c r="D25" i="9"/>
  <c r="N25" i="9"/>
  <c r="Y25" i="9"/>
  <c r="T25" i="9"/>
  <c r="G22" i="9"/>
  <c r="K22" i="9"/>
  <c r="O22" i="9"/>
  <c r="S22" i="9"/>
  <c r="W22" i="9"/>
  <c r="AA22" i="9"/>
  <c r="C22" i="9"/>
  <c r="F22" i="9"/>
  <c r="L22" i="9"/>
  <c r="Q22" i="9"/>
  <c r="V22" i="9"/>
  <c r="AB22" i="9"/>
  <c r="H22" i="9"/>
  <c r="M22" i="9"/>
  <c r="R22" i="9"/>
  <c r="X22" i="9"/>
  <c r="AC22" i="9"/>
  <c r="D22" i="9"/>
  <c r="I22" i="9"/>
  <c r="N22" i="9"/>
  <c r="T22" i="9"/>
  <c r="Y22" i="9"/>
  <c r="AD22" i="9"/>
  <c r="J22" i="9"/>
  <c r="Z22" i="9"/>
  <c r="P22" i="9"/>
  <c r="E22" i="9"/>
  <c r="U22" i="9"/>
  <c r="G41" i="9"/>
  <c r="K41" i="9"/>
  <c r="O41" i="9"/>
  <c r="S41" i="9"/>
  <c r="W41" i="9"/>
  <c r="AA41" i="9"/>
  <c r="AE41" i="9"/>
  <c r="D41" i="9"/>
  <c r="H41" i="9"/>
  <c r="L41" i="9"/>
  <c r="P41" i="9"/>
  <c r="T41" i="9"/>
  <c r="X41" i="9"/>
  <c r="AB41" i="9"/>
  <c r="AF41" i="9"/>
  <c r="E41" i="9"/>
  <c r="I41" i="9"/>
  <c r="M41" i="9"/>
  <c r="Q41" i="9"/>
  <c r="U41" i="9"/>
  <c r="Y41" i="9"/>
  <c r="AC41" i="9"/>
  <c r="C41" i="9"/>
  <c r="F41" i="9"/>
  <c r="V41" i="9"/>
  <c r="J41" i="9"/>
  <c r="Z41" i="9"/>
  <c r="N41" i="9"/>
  <c r="AD41" i="9"/>
  <c r="R41" i="9"/>
  <c r="G38" i="9"/>
  <c r="K38" i="9"/>
  <c r="O38" i="9"/>
  <c r="S38" i="9"/>
  <c r="W38" i="9"/>
  <c r="AA38" i="9"/>
  <c r="AE38" i="9"/>
  <c r="D38" i="9"/>
  <c r="H38" i="9"/>
  <c r="L38" i="9"/>
  <c r="P38" i="9"/>
  <c r="T38" i="9"/>
  <c r="X38" i="9"/>
  <c r="AB38" i="9"/>
  <c r="AF38" i="9"/>
  <c r="E38" i="9"/>
  <c r="I38" i="9"/>
  <c r="M38" i="9"/>
  <c r="Q38" i="9"/>
  <c r="U38" i="9"/>
  <c r="Y38" i="9"/>
  <c r="AC38" i="9"/>
  <c r="C38" i="9"/>
  <c r="J38" i="9"/>
  <c r="Z38" i="9"/>
  <c r="N38" i="9"/>
  <c r="AD38" i="9"/>
  <c r="R38" i="9"/>
  <c r="F38" i="9"/>
  <c r="V38" i="9"/>
  <c r="D57" i="9"/>
  <c r="H57" i="9"/>
  <c r="L57" i="9"/>
  <c r="P57" i="9"/>
  <c r="T57" i="9"/>
  <c r="X57" i="9"/>
  <c r="AB57" i="9"/>
  <c r="AF57" i="9"/>
  <c r="C57" i="9"/>
  <c r="K57" i="9"/>
  <c r="S57" i="9"/>
  <c r="AA57" i="9"/>
  <c r="E57" i="9"/>
  <c r="I57" i="9"/>
  <c r="M57" i="9"/>
  <c r="Q57" i="9"/>
  <c r="U57" i="9"/>
  <c r="Y57" i="9"/>
  <c r="AC57" i="9"/>
  <c r="G57" i="9"/>
  <c r="O57" i="9"/>
  <c r="W57" i="9"/>
  <c r="AE57" i="9"/>
  <c r="F57" i="9"/>
  <c r="J57" i="9"/>
  <c r="N57" i="9"/>
  <c r="R57" i="9"/>
  <c r="V57" i="9"/>
  <c r="Z57" i="9"/>
  <c r="AD57" i="9"/>
  <c r="D54" i="9"/>
  <c r="H54" i="9"/>
  <c r="L54" i="9"/>
  <c r="P54" i="9"/>
  <c r="T54" i="9"/>
  <c r="X54" i="9"/>
  <c r="AB54" i="9"/>
  <c r="AF54" i="9"/>
  <c r="G54" i="9"/>
  <c r="O54" i="9"/>
  <c r="W54" i="9"/>
  <c r="AE54" i="9"/>
  <c r="E54" i="9"/>
  <c r="I54" i="9"/>
  <c r="M54" i="9"/>
  <c r="Q54" i="9"/>
  <c r="U54" i="9"/>
  <c r="Y54" i="9"/>
  <c r="AC54" i="9"/>
  <c r="C54" i="9"/>
  <c r="K54" i="9"/>
  <c r="S54" i="9"/>
  <c r="AA54" i="9"/>
  <c r="F54" i="9"/>
  <c r="J54" i="9"/>
  <c r="N54" i="9"/>
  <c r="R54" i="9"/>
  <c r="V54" i="9"/>
  <c r="Z54" i="9"/>
  <c r="AD54" i="9"/>
  <c r="B14" i="9"/>
  <c r="B15" i="9"/>
  <c r="B16" i="9"/>
  <c r="B17" i="9"/>
  <c r="B13" i="9"/>
  <c r="C16" i="9" l="1"/>
  <c r="D16" i="9"/>
  <c r="C13" i="9"/>
  <c r="D13" i="9"/>
  <c r="D15" i="9"/>
  <c r="C15" i="9"/>
  <c r="D17" i="9"/>
  <c r="C17" i="9"/>
  <c r="D14" i="9"/>
  <c r="C14" i="9"/>
  <c r="F17" i="9"/>
  <c r="J17" i="9"/>
  <c r="N17" i="9"/>
  <c r="R17" i="9"/>
  <c r="V17" i="9"/>
  <c r="Z17" i="9"/>
  <c r="AD17" i="9"/>
  <c r="G17" i="9"/>
  <c r="K17" i="9"/>
  <c r="O17" i="9"/>
  <c r="S17" i="9"/>
  <c r="W17" i="9"/>
  <c r="AA17" i="9"/>
  <c r="AE17" i="9"/>
  <c r="H17" i="9"/>
  <c r="L17" i="9"/>
  <c r="P17" i="9"/>
  <c r="T17" i="9"/>
  <c r="X17" i="9"/>
  <c r="AB17" i="9"/>
  <c r="AF17" i="9"/>
  <c r="Q17" i="9"/>
  <c r="AG17" i="9"/>
  <c r="M17" i="9"/>
  <c r="E17" i="9"/>
  <c r="U17" i="9"/>
  <c r="AC17" i="9"/>
  <c r="I17" i="9"/>
  <c r="Y17" i="9"/>
  <c r="H13" i="9"/>
  <c r="L13" i="9"/>
  <c r="P13" i="9"/>
  <c r="E13" i="9"/>
  <c r="I13" i="9"/>
  <c r="M13" i="9"/>
  <c r="F13" i="9"/>
  <c r="J13" i="9"/>
  <c r="N13" i="9"/>
  <c r="R13" i="9"/>
  <c r="V13" i="9"/>
  <c r="Z13" i="9"/>
  <c r="Q13" i="9"/>
  <c r="W13" i="9"/>
  <c r="AB13" i="9"/>
  <c r="AF13" i="9"/>
  <c r="O13" i="9"/>
  <c r="AE13" i="9"/>
  <c r="G13" i="9"/>
  <c r="S13" i="9"/>
  <c r="X13" i="9"/>
  <c r="AC13" i="9"/>
  <c r="AG13" i="9"/>
  <c r="U13" i="9"/>
  <c r="AA13" i="9"/>
  <c r="K13" i="9"/>
  <c r="T13" i="9"/>
  <c r="Y13" i="9"/>
  <c r="AD13" i="9"/>
  <c r="F15" i="9"/>
  <c r="J15" i="9"/>
  <c r="N15" i="9"/>
  <c r="R15" i="9"/>
  <c r="V15" i="9"/>
  <c r="Z15" i="9"/>
  <c r="AD15" i="9"/>
  <c r="I15" i="9"/>
  <c r="O15" i="9"/>
  <c r="T15" i="9"/>
  <c r="Y15" i="9"/>
  <c r="AE15" i="9"/>
  <c r="E15" i="9"/>
  <c r="K15" i="9"/>
  <c r="P15" i="9"/>
  <c r="U15" i="9"/>
  <c r="AA15" i="9"/>
  <c r="AF15" i="9"/>
  <c r="G15" i="9"/>
  <c r="L15" i="9"/>
  <c r="Q15" i="9"/>
  <c r="W15" i="9"/>
  <c r="AB15" i="9"/>
  <c r="AG15" i="9"/>
  <c r="H15" i="9"/>
  <c r="AC15" i="9"/>
  <c r="M15" i="9"/>
  <c r="X15" i="9"/>
  <c r="S15" i="9"/>
  <c r="E16" i="9"/>
  <c r="I16" i="9"/>
  <c r="M16" i="9"/>
  <c r="Q16" i="9"/>
  <c r="U16" i="9"/>
  <c r="Y16" i="9"/>
  <c r="AC16" i="9"/>
  <c r="AG16" i="9"/>
  <c r="F16" i="9"/>
  <c r="J16" i="9"/>
  <c r="N16" i="9"/>
  <c r="R16" i="9"/>
  <c r="V16" i="9"/>
  <c r="Z16" i="9"/>
  <c r="AD16" i="9"/>
  <c r="G16" i="9"/>
  <c r="K16" i="9"/>
  <c r="O16" i="9"/>
  <c r="S16" i="9"/>
  <c r="W16" i="9"/>
  <c r="AA16" i="9"/>
  <c r="AE16" i="9"/>
  <c r="P16" i="9"/>
  <c r="AF16" i="9"/>
  <c r="L16" i="9"/>
  <c r="T16" i="9"/>
  <c r="AB16" i="9"/>
  <c r="H16" i="9"/>
  <c r="X16" i="9"/>
  <c r="E14" i="9"/>
  <c r="I14" i="9"/>
  <c r="M14" i="9"/>
  <c r="Q14" i="9"/>
  <c r="U14" i="9"/>
  <c r="Y14" i="9"/>
  <c r="AC14" i="9"/>
  <c r="AG14" i="9"/>
  <c r="H14" i="9"/>
  <c r="N14" i="9"/>
  <c r="S14" i="9"/>
  <c r="X14" i="9"/>
  <c r="AD14" i="9"/>
  <c r="J14" i="9"/>
  <c r="O14" i="9"/>
  <c r="T14" i="9"/>
  <c r="Z14" i="9"/>
  <c r="AE14" i="9"/>
  <c r="F14" i="9"/>
  <c r="K14" i="9"/>
  <c r="P14" i="9"/>
  <c r="V14" i="9"/>
  <c r="AA14" i="9"/>
  <c r="AF14" i="9"/>
  <c r="R14" i="9"/>
  <c r="L14" i="9"/>
  <c r="W14" i="9"/>
  <c r="G14" i="9"/>
  <c r="AB14" i="9"/>
  <c r="D14" i="8"/>
  <c r="D13" i="8"/>
  <c r="D4" i="8"/>
  <c r="D5" i="8"/>
  <c r="D6" i="8"/>
  <c r="D7" i="8"/>
  <c r="D8" i="8"/>
  <c r="D9" i="8"/>
  <c r="D10" i="8"/>
  <c r="D11" i="8"/>
  <c r="D12" i="8"/>
  <c r="D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Yannie</author>
  </authors>
  <commentList>
    <comment ref="C172" authorId="0" shapeId="0" xr:uid="{819F2C3A-F5FC-4DC8-AD81-6F1004462175}">
      <text>
        <r>
          <rPr>
            <b/>
            <sz val="9"/>
            <color indexed="81"/>
            <rFont val="Tahoma"/>
            <family val="2"/>
          </rPr>
          <t>Yannie:</t>
        </r>
        <r>
          <rPr>
            <sz val="9"/>
            <color indexed="81"/>
            <rFont val="Tahoma"/>
            <family val="2"/>
          </rPr>
          <t xml:space="preserve">
Refer to Hock Meng for charges</t>
        </r>
      </text>
    </comment>
    <comment ref="C197" authorId="0" shapeId="0" xr:uid="{5E2A8378-193C-4FCD-9823-0E7BEA5556A9}">
      <text>
        <r>
          <rPr>
            <b/>
            <sz val="9"/>
            <color indexed="81"/>
            <rFont val="Tahoma"/>
            <family val="2"/>
          </rPr>
          <t>Yannie:</t>
        </r>
        <r>
          <rPr>
            <sz val="9"/>
            <color indexed="81"/>
            <rFont val="Tahoma"/>
            <family val="2"/>
          </rPr>
          <t xml:space="preserve">
BQS + Quickview + Launch</t>
        </r>
      </text>
    </comment>
    <comment ref="C207" authorId="0" shapeId="0" xr:uid="{E1E4CF2D-58DE-418A-9DC0-E939AF34F0E4}">
      <text>
        <r>
          <rPr>
            <b/>
            <sz val="9"/>
            <color indexed="81"/>
            <rFont val="Tahoma"/>
            <family val="2"/>
          </rPr>
          <t>Yannie:</t>
        </r>
        <r>
          <rPr>
            <sz val="9"/>
            <color indexed="81"/>
            <rFont val="Tahoma"/>
            <family val="2"/>
          </rPr>
          <t xml:space="preserve">
ROB SURVEY</t>
        </r>
      </text>
    </comment>
    <comment ref="B239" authorId="0" shapeId="0" xr:uid="{739B1B06-6692-4C4A-AA43-5CD00C21711E}">
      <text>
        <r>
          <rPr>
            <b/>
            <sz val="9"/>
            <color indexed="81"/>
            <rFont val="Tahoma"/>
            <family val="2"/>
          </rPr>
          <t>Yannie:</t>
        </r>
        <r>
          <rPr>
            <sz val="9"/>
            <color indexed="81"/>
            <rFont val="Tahoma"/>
            <family val="2"/>
          </rPr>
          <t xml:space="preserve">
We represent Owner. Pls ask JJ for invoicing details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Yannie</author>
  </authors>
  <commentList>
    <comment ref="B13" authorId="0" shapeId="0" xr:uid="{9218E124-B396-473E-99B7-A0302202617B}">
      <text>
        <r>
          <rPr>
            <b/>
            <sz val="9"/>
            <color indexed="81"/>
            <rFont val="Tahoma"/>
            <family val="2"/>
          </rPr>
          <t>Yannie:</t>
        </r>
        <r>
          <rPr>
            <sz val="9"/>
            <color indexed="81"/>
            <rFont val="Tahoma"/>
            <family val="2"/>
          </rPr>
          <t xml:space="preserve">
We represent Owner. Pls ask JJ for invoicing details </t>
        </r>
      </text>
    </comment>
  </commentList>
</comments>
</file>

<file path=xl/sharedStrings.xml><?xml version="1.0" encoding="utf-8"?>
<sst xmlns="http://schemas.openxmlformats.org/spreadsheetml/2006/main" count="10784" uniqueCount="5213">
  <si>
    <t>Name</t>
  </si>
  <si>
    <t>Surveyors</t>
  </si>
  <si>
    <t>Danny</t>
  </si>
  <si>
    <t>Jon</t>
  </si>
  <si>
    <t>Sam</t>
  </si>
  <si>
    <t>Guna</t>
  </si>
  <si>
    <t>Jordan</t>
  </si>
  <si>
    <t>Client</t>
  </si>
  <si>
    <t>S No.</t>
  </si>
  <si>
    <t xml:space="preserve">Client </t>
  </si>
  <si>
    <t xml:space="preserve">Vessel </t>
  </si>
  <si>
    <t>ETA</t>
  </si>
  <si>
    <t>Time</t>
  </si>
  <si>
    <t>Surveyor</t>
  </si>
  <si>
    <t>Surveyor left base</t>
  </si>
  <si>
    <t>Surveyor Return base</t>
  </si>
  <si>
    <t xml:space="preserve">Total Time </t>
  </si>
  <si>
    <t>Oldendorff</t>
  </si>
  <si>
    <t>Andy</t>
  </si>
  <si>
    <t>ANANGEL DAWN</t>
  </si>
  <si>
    <t>PIET</t>
  </si>
  <si>
    <t>ANNA DOROTHEA</t>
  </si>
  <si>
    <t>KANG YU</t>
  </si>
  <si>
    <t>Evergreen</t>
  </si>
  <si>
    <t>ExxonMobil</t>
  </si>
  <si>
    <t>JULIAN</t>
  </si>
  <si>
    <t>STAR OF NIPPON</t>
  </si>
  <si>
    <t>BETTY'S BEAUTY</t>
  </si>
  <si>
    <t>Yang Ming</t>
  </si>
  <si>
    <t>YM MODESTY</t>
  </si>
  <si>
    <t>ITAL LIRICA</t>
  </si>
  <si>
    <t>GREAT 61</t>
  </si>
  <si>
    <t>Fobas</t>
  </si>
  <si>
    <t>LEMESSOS LION</t>
  </si>
  <si>
    <t>EVER DIAMOND</t>
  </si>
  <si>
    <t>OCEAN DOMINA</t>
  </si>
  <si>
    <t>KOULITSA</t>
  </si>
  <si>
    <t xml:space="preserve"> </t>
  </si>
  <si>
    <t>PELOPIDAS</t>
  </si>
  <si>
    <t>APOLLON</t>
  </si>
  <si>
    <t>EGRET OASIS</t>
  </si>
  <si>
    <t>ANANGEL TRUST</t>
  </si>
  <si>
    <t>NEW ELLY</t>
  </si>
  <si>
    <t>VALIANT</t>
  </si>
  <si>
    <t>JOSCO HANGZHOU</t>
  </si>
  <si>
    <t>EVER DIVINE</t>
  </si>
  <si>
    <t>BETTYS DREAM</t>
  </si>
  <si>
    <t>TUERKIS</t>
  </si>
  <si>
    <t>LAKONIA</t>
  </si>
  <si>
    <t>AFROESSA</t>
  </si>
  <si>
    <t>ISANDA</t>
  </si>
  <si>
    <t>HAI SOON</t>
  </si>
  <si>
    <t>EFROSSINI</t>
  </si>
  <si>
    <t>HERUN CHINA</t>
  </si>
  <si>
    <t>EVER POWER</t>
  </si>
  <si>
    <t>UNI ASPIRE</t>
  </si>
  <si>
    <t>TROODOS SUN</t>
  </si>
  <si>
    <t>GOLDEN TRADER II</t>
  </si>
  <si>
    <t>SUNBEAM</t>
  </si>
  <si>
    <t>KANARIS</t>
  </si>
  <si>
    <t>MAIN TRADER</t>
  </si>
  <si>
    <t>Petrochina</t>
  </si>
  <si>
    <t>FRIENDSHIP / CAPE ETERNITY</t>
  </si>
  <si>
    <t>SUNLEAF GRACE</t>
  </si>
  <si>
    <t>VALIANT SUMMER</t>
  </si>
  <si>
    <t>BW</t>
  </si>
  <si>
    <t>BW EGRET</t>
  </si>
  <si>
    <t>KYPROS LOYALTY</t>
  </si>
  <si>
    <t>ALPHA GALLANT</t>
  </si>
  <si>
    <t>SUDESTADA</t>
  </si>
  <si>
    <t>PEDHOULAS BUILDER</t>
  </si>
  <si>
    <t>MARITSA</t>
  </si>
  <si>
    <t>JUBILANT FUTURE</t>
  </si>
  <si>
    <t>RB EDEN</t>
  </si>
  <si>
    <t>RAVE</t>
  </si>
  <si>
    <t>NORD CETUS</t>
  </si>
  <si>
    <t>SERENITAS N</t>
  </si>
  <si>
    <t>SUCCESSOR</t>
  </si>
  <si>
    <t>PONA</t>
  </si>
  <si>
    <t>EVER SALUTE</t>
  </si>
  <si>
    <t>EVER DYNAMIC</t>
  </si>
  <si>
    <t>FOBAS</t>
  </si>
  <si>
    <t>CAPTAIN MIKE</t>
  </si>
  <si>
    <t>BLUEMOON</t>
  </si>
  <si>
    <t>ITAL LAGUNA</t>
  </si>
  <si>
    <t>EVER LINKING</t>
  </si>
  <si>
    <t>ANANGEL UNITY</t>
  </si>
  <si>
    <t>HELGA OLDENDORFF</t>
  </si>
  <si>
    <t>MINA OLDENDORFF</t>
  </si>
  <si>
    <t>MARINA</t>
  </si>
  <si>
    <t>HANS OLDENDORFF</t>
  </si>
  <si>
    <t>CAPE AZALEA</t>
  </si>
  <si>
    <t>RS IRON RANGE</t>
  </si>
  <si>
    <t>ZOE</t>
  </si>
  <si>
    <t>NAVIOS KOYO</t>
  </si>
  <si>
    <t>JIMMY T</t>
  </si>
  <si>
    <t>RICHARD OLDENDORFF</t>
  </si>
  <si>
    <t>SEAS 14</t>
  </si>
  <si>
    <t>FRIENDSHIP / CMA CGM LAPIS</t>
  </si>
  <si>
    <t>PEDHOULAS COMMANDER</t>
  </si>
  <si>
    <t>EVER DECENT</t>
  </si>
  <si>
    <t>VALOR</t>
  </si>
  <si>
    <t>NORTHERN VIGOUR</t>
  </si>
  <si>
    <t>VALUE</t>
  </si>
  <si>
    <t>NEW EXPLORER</t>
  </si>
  <si>
    <t>STELLA TESS</t>
  </si>
  <si>
    <t>PABUR</t>
  </si>
  <si>
    <t>SHANDONG DING SHENG</t>
  </si>
  <si>
    <t>ANANGEL ZENITH</t>
  </si>
  <si>
    <t>DELSA</t>
  </si>
  <si>
    <t>PAN VIVA</t>
  </si>
  <si>
    <t>OCEAN ACCORD</t>
  </si>
  <si>
    <t>PEDHOULAS FIGHTER</t>
  </si>
  <si>
    <t>RINIA</t>
  </si>
  <si>
    <t>FPMC B JUSTICE</t>
  </si>
  <si>
    <t>VISHVA VIJETA</t>
  </si>
  <si>
    <t>NORDWOGE</t>
  </si>
  <si>
    <t>AREOPOLIS</t>
  </si>
  <si>
    <t>PEDHOULAS FARMER</t>
  </si>
  <si>
    <t>YM WELCOME</t>
  </si>
  <si>
    <t>05 Oct 2017 12:00</t>
  </si>
  <si>
    <t>06 Oct 2017 07:30</t>
  </si>
  <si>
    <t>06 Oct 2017 07:00</t>
  </si>
  <si>
    <t xml:space="preserve">07 Oct 2017 13:00 </t>
  </si>
  <si>
    <t>HINRICH OLDENDORFF</t>
  </si>
  <si>
    <t>SEA TRADERS</t>
  </si>
  <si>
    <t>LEO PERDANA</t>
  </si>
  <si>
    <t>KYPROS LAND</t>
  </si>
  <si>
    <t>EVER LUCENT</t>
  </si>
  <si>
    <t>ASIA EMERALD 1</t>
  </si>
  <si>
    <t>HELENA OLDENDORFF</t>
  </si>
  <si>
    <t>20 Oct 2017 12:00</t>
  </si>
  <si>
    <t>20 Oct 2017 21:30</t>
  </si>
  <si>
    <t>ORION III</t>
  </si>
  <si>
    <t>21 Oct 2017 12:30</t>
  </si>
  <si>
    <t>BLUE DIAMOND</t>
  </si>
  <si>
    <t>Maersk Trading Oil</t>
  </si>
  <si>
    <t>VALENCE</t>
  </si>
  <si>
    <t>ANITA N</t>
  </si>
  <si>
    <t>ROYAL DIAMOND 7</t>
  </si>
  <si>
    <t>EVER UNISON</t>
  </si>
  <si>
    <t>HUMEN BRIDGE</t>
  </si>
  <si>
    <t>MAGDALENA OLDENDORFF</t>
  </si>
  <si>
    <t>STELLA  NORA</t>
  </si>
  <si>
    <t>UNI ACCORD</t>
  </si>
  <si>
    <t>JUPITER</t>
  </si>
  <si>
    <t>ITAL LUNARE</t>
  </si>
  <si>
    <t>SERENITY ACE</t>
  </si>
  <si>
    <t>EVER DELIGHT</t>
  </si>
  <si>
    <t>NEW HONOR</t>
  </si>
  <si>
    <t>HUBERTUS OLDENDORFF</t>
  </si>
  <si>
    <t>TEXAS TRIUMPH</t>
  </si>
  <si>
    <t>HIGH WIND</t>
  </si>
  <si>
    <t>GLEAMSTAR</t>
  </si>
  <si>
    <t>GOLDEN DEB</t>
  </si>
  <si>
    <t>DIANE</t>
  </si>
  <si>
    <t>EVANGELISTRIA</t>
  </si>
  <si>
    <t>AS CONSTANTINA</t>
  </si>
  <si>
    <t>Sea Traders</t>
  </si>
  <si>
    <t>Consort</t>
  </si>
  <si>
    <t>Vessel</t>
  </si>
  <si>
    <t>Clients List</t>
  </si>
  <si>
    <t>No of job</t>
  </si>
  <si>
    <t>Mitsui</t>
  </si>
  <si>
    <t>Cofco Agri Freight SA</t>
  </si>
  <si>
    <t>UNI PACIFIC</t>
  </si>
  <si>
    <t>NEW HYDRA</t>
  </si>
  <si>
    <t>BUXMELODY</t>
  </si>
  <si>
    <t>ATLANTICA</t>
  </si>
  <si>
    <t>EVER APEX</t>
  </si>
  <si>
    <t>LORDSHIP</t>
  </si>
  <si>
    <t>EVER DIADEM</t>
  </si>
  <si>
    <t>DL DAHLIA</t>
  </si>
  <si>
    <t>CAPE VENTURE</t>
  </si>
  <si>
    <t>LAKE DESPINA</t>
  </si>
  <si>
    <t>EVER DEVELOP</t>
  </si>
  <si>
    <t>KYPROS SPIRIT</t>
  </si>
  <si>
    <t>KSL SEOUL</t>
  </si>
  <si>
    <t>ESL DOLPHIN</t>
  </si>
  <si>
    <t>FRISIA NUERNBERG</t>
  </si>
  <si>
    <t>STAR SIRIUS</t>
  </si>
  <si>
    <t>EVER LUCKY</t>
  </si>
  <si>
    <t>ALPHA LIBERTY</t>
  </si>
  <si>
    <t>ABOY KARLIE</t>
  </si>
  <si>
    <t>LAMINIA</t>
  </si>
  <si>
    <t>NORD STEEL</t>
  </si>
  <si>
    <t>NAVIOS AVIOR</t>
  </si>
  <si>
    <t>TRAMP LADY</t>
  </si>
  <si>
    <t>NEPAMORA</t>
  </si>
  <si>
    <t>BW DANUBE</t>
  </si>
  <si>
    <t>ANDREAS K</t>
  </si>
  <si>
    <t>ABOY SIENA</t>
  </si>
  <si>
    <t>ATLAS B</t>
  </si>
  <si>
    <t>EVER LASTING</t>
  </si>
  <si>
    <t>EVER LIBRA</t>
  </si>
  <si>
    <t>POLYMNIA</t>
  </si>
  <si>
    <t>FPMC B LUCK</t>
  </si>
  <si>
    <t>AS VALENTIA</t>
  </si>
  <si>
    <t>CHRISTINA J</t>
  </si>
  <si>
    <t>GENCO LANGUEDOC</t>
  </si>
  <si>
    <t>ALAM PENTING</t>
  </si>
  <si>
    <t>STORM HARBOUR</t>
  </si>
  <si>
    <t>HENRIETTE OLDENDORFF</t>
  </si>
  <si>
    <t>EVER UNIQUE</t>
  </si>
  <si>
    <t>ANGEL MOON</t>
  </si>
  <si>
    <t>FPMC B MAJESTY</t>
  </si>
  <si>
    <t>ROYALTY</t>
  </si>
  <si>
    <t>EVER LENIENT</t>
  </si>
  <si>
    <t>OLYMPIC HARMONY</t>
  </si>
  <si>
    <t>VENUS HORIZON</t>
  </si>
  <si>
    <t>TW BEIJING</t>
  </si>
  <si>
    <t>EMISSARY</t>
  </si>
  <si>
    <t>FOMENTO TWO</t>
  </si>
  <si>
    <t>EVER UNITY</t>
  </si>
  <si>
    <t>ITAL MATTINA</t>
  </si>
  <si>
    <t>PEDHOULAS MERCHANT</t>
  </si>
  <si>
    <t>ALONISSOS</t>
  </si>
  <si>
    <t>ITAL MILIONE</t>
  </si>
  <si>
    <t>EVER URSULA</t>
  </si>
  <si>
    <t>ALPHA WISDOM</t>
  </si>
  <si>
    <t>OURANIA LUCK</t>
  </si>
  <si>
    <t>MAX KING</t>
  </si>
  <si>
    <t>SKYLARK</t>
  </si>
  <si>
    <t>CLIPPER ENDEAVOUR</t>
  </si>
  <si>
    <t>IVS SENTOSA</t>
  </si>
  <si>
    <t>ATHENIAN PHOENIX</t>
  </si>
  <si>
    <t>CAPE MERLIN</t>
  </si>
  <si>
    <t>AERIKO</t>
  </si>
  <si>
    <t>EVER BALMY</t>
  </si>
  <si>
    <t>URU BHUM</t>
  </si>
  <si>
    <t>ITAL MODERNA</t>
  </si>
  <si>
    <t>KMARIN KENAI</t>
  </si>
  <si>
    <t>EVER ABLE</t>
  </si>
  <si>
    <t>TAHITI ONE</t>
  </si>
  <si>
    <t>YIANGOS</t>
  </si>
  <si>
    <t>UNI POPULAR</t>
  </si>
  <si>
    <t>ANANGEL GRACE</t>
  </si>
  <si>
    <t>EVER USEFUL</t>
  </si>
  <si>
    <t>TAMPA TRIUMPH</t>
  </si>
  <si>
    <t>SIANA</t>
  </si>
  <si>
    <t>YASA SPARROW</t>
  </si>
  <si>
    <t>ITAL MASSIMA</t>
  </si>
  <si>
    <t>MINI</t>
  </si>
  <si>
    <t>OOCL JAKARTA</t>
  </si>
  <si>
    <t>DOUBLE MIRACLE</t>
  </si>
  <si>
    <t>EVER DELUXE</t>
  </si>
  <si>
    <t>PEARL JUBILEE</t>
  </si>
  <si>
    <t>FIJI</t>
  </si>
  <si>
    <t>AD ASTRA</t>
  </si>
  <si>
    <t>INTERLINK EQUALITY</t>
  </si>
  <si>
    <t>Past transaction</t>
  </si>
  <si>
    <t>REF no.</t>
  </si>
  <si>
    <t>Ref no.</t>
  </si>
  <si>
    <t>MAERSK PELICAN</t>
  </si>
  <si>
    <t>Helper</t>
  </si>
  <si>
    <t>Availability</t>
  </si>
  <si>
    <t>Surveyor return base</t>
  </si>
  <si>
    <t>dd/mm/yyyy</t>
  </si>
  <si>
    <t>hh:mm</t>
  </si>
  <si>
    <t>dd/mm/yyyy hh:mm</t>
  </si>
  <si>
    <t>THANK YOU FOR YOUR BUSINESS!</t>
  </si>
  <si>
    <t>TOTAL</t>
  </si>
  <si>
    <t>Subtotal</t>
  </si>
  <si>
    <t>Line Total</t>
  </si>
  <si>
    <t>Unit Price</t>
  </si>
  <si>
    <t>Description</t>
  </si>
  <si>
    <t>Quantity</t>
  </si>
  <si>
    <t>Due upon receipt</t>
  </si>
  <si>
    <t>Due Date</t>
  </si>
  <si>
    <t>Payment Terms</t>
  </si>
  <si>
    <t>Date :</t>
  </si>
  <si>
    <t>Invoice No :</t>
  </si>
  <si>
    <t>INVOICE</t>
  </si>
  <si>
    <t>Metcore</t>
  </si>
  <si>
    <t>120 LOWER DELTA ROAD</t>
  </si>
  <si>
    <t>#05-05 CENDEX CENTRE</t>
  </si>
  <si>
    <t>SINGAPORE 169208</t>
  </si>
  <si>
    <t>sales@metcore.com.sg</t>
  </si>
  <si>
    <t>1 George Street #20-01, Singapore 049145</t>
  </si>
  <si>
    <t>200 Cantonment Rd, Singapore 089763</t>
  </si>
  <si>
    <t>30 Pasir Panjang Rd, Singapore 117440</t>
  </si>
  <si>
    <t>80 Robinson Road, #25-00, 068898</t>
  </si>
  <si>
    <t>171 Chin Swee Rd, Singapore 169877</t>
  </si>
  <si>
    <t>80 Marine Parade Rd, Singapore 449269</t>
  </si>
  <si>
    <t>1 Temasek Ave, Singapore 039192</t>
  </si>
  <si>
    <t>1 Harbourfront Pl, HarbourFront Tower One, Singapore 098633</t>
  </si>
  <si>
    <t>12 Marina View, #28/01 Asia Square Tower 2,Singapore 018961</t>
  </si>
  <si>
    <t>Our Ref: MIS-BQS-XXXX</t>
  </si>
  <si>
    <t>Reference No :</t>
  </si>
  <si>
    <t>GST @</t>
  </si>
  <si>
    <t>31 Tg Penjuru Singapore 609027</t>
  </si>
  <si>
    <t>THALASSA AXIA</t>
  </si>
  <si>
    <t>1 Fusionopolis Place #09-11 Galaxis, Singapore 138522</t>
  </si>
  <si>
    <t>&lt;</t>
  </si>
  <si>
    <t>Pressure P2</t>
  </si>
  <si>
    <t>Pressure P1</t>
  </si>
  <si>
    <t>Air Index</t>
  </si>
  <si>
    <t>Mass Flow</t>
  </si>
  <si>
    <t>Bar</t>
  </si>
  <si>
    <t>T/h</t>
  </si>
  <si>
    <t>Max P2</t>
  </si>
  <si>
    <t>Max P1</t>
  </si>
  <si>
    <t>Max Air Index</t>
  </si>
  <si>
    <t>Max Mass Flow</t>
  </si>
  <si>
    <t>Min P2</t>
  </si>
  <si>
    <t>Min P1</t>
  </si>
  <si>
    <t>Min Air Index</t>
  </si>
  <si>
    <t>Min Mass Flow</t>
  </si>
  <si>
    <t>SD P2</t>
  </si>
  <si>
    <t>SD P1</t>
  </si>
  <si>
    <t>SD Air Index</t>
  </si>
  <si>
    <t>SD Mass Flow</t>
  </si>
  <si>
    <t>Transaction #</t>
  </si>
  <si>
    <t>Instantaneous</t>
  </si>
  <si>
    <t>Forecast of Transaction</t>
  </si>
  <si>
    <t>Slope of Critical Rates</t>
  </si>
  <si>
    <t>Average Of Crtical Rate</t>
  </si>
  <si>
    <t>Trend of Critical Rates</t>
  </si>
  <si>
    <t>Slope of Mass Flow</t>
  </si>
  <si>
    <t>Average Of Mass Flow</t>
  </si>
  <si>
    <t>Trend of Mass Flow</t>
  </si>
  <si>
    <t>P2</t>
  </si>
  <si>
    <t>P1</t>
  </si>
  <si>
    <t>P2 Critical?</t>
  </si>
  <si>
    <t>P2 Crit Rate</t>
  </si>
  <si>
    <t>P1 Critical?</t>
  </si>
  <si>
    <t>P1 Crit Rate</t>
  </si>
  <si>
    <t>Mass Flow Critical?</t>
  </si>
  <si>
    <t>Mass Flow Crit Rate</t>
  </si>
  <si>
    <t>Transaction</t>
  </si>
  <si>
    <t>Critical Rate</t>
  </si>
  <si>
    <t>Max</t>
  </si>
  <si>
    <t>Type</t>
  </si>
  <si>
    <t>Min</t>
  </si>
  <si>
    <t>P2 Average</t>
  </si>
  <si>
    <t>P1 Average</t>
  </si>
  <si>
    <t>Air Index Average</t>
  </si>
  <si>
    <t>Mass Flow Average</t>
  </si>
  <si>
    <t xml:space="preserve">Allowance for transaction time </t>
  </si>
  <si>
    <t xml:space="preserve">Confidence Interval </t>
  </si>
  <si>
    <t>Level</t>
  </si>
  <si>
    <t xml:space="preserve">Transaction Status </t>
  </si>
  <si>
    <t xml:space="preserve">Row Difference </t>
  </si>
  <si>
    <t xml:space="preserve">Allowance for Transaction Timer </t>
  </si>
  <si>
    <t>09:32:16 AM</t>
  </si>
  <si>
    <t>18/09/2014</t>
  </si>
  <si>
    <t>09:32:14 AM</t>
  </si>
  <si>
    <t>09:32:12 AM</t>
  </si>
  <si>
    <t>09:32:10 AM</t>
  </si>
  <si>
    <t>09:32:08 AM</t>
  </si>
  <si>
    <t>09:32:06 AM</t>
  </si>
  <si>
    <t>09:32:04 AM</t>
  </si>
  <si>
    <t>09:32:02 AM</t>
  </si>
  <si>
    <t>09:32:00 AM</t>
  </si>
  <si>
    <t>09:31:58 AM</t>
  </si>
  <si>
    <t>09:31:56 AM</t>
  </si>
  <si>
    <t>09:31:54 AM</t>
  </si>
  <si>
    <t>09:31:52 AM</t>
  </si>
  <si>
    <t>09:31:50 AM</t>
  </si>
  <si>
    <t>09:31:48 AM</t>
  </si>
  <si>
    <t>09:31:46 AM</t>
  </si>
  <si>
    <t>09:31:44 AM</t>
  </si>
  <si>
    <t>09:31:42 AM</t>
  </si>
  <si>
    <t>09:31:40 AM</t>
  </si>
  <si>
    <t>09:31:38 AM</t>
  </si>
  <si>
    <t>09:31:36 AM</t>
  </si>
  <si>
    <t>09:31:34 AM</t>
  </si>
  <si>
    <t>09:31:32 AM</t>
  </si>
  <si>
    <t>09:31:30 AM</t>
  </si>
  <si>
    <t>09:31:28 AM</t>
  </si>
  <si>
    <t>09:31:26 AM</t>
  </si>
  <si>
    <t>09:31:24 AM</t>
  </si>
  <si>
    <t>09:31:22 AM</t>
  </si>
  <si>
    <t>09:31:20 AM</t>
  </si>
  <si>
    <t>09:31:18 AM</t>
  </si>
  <si>
    <t>09:31:16 AM</t>
  </si>
  <si>
    <t>09:31:14 AM</t>
  </si>
  <si>
    <t>09:31:12 AM</t>
  </si>
  <si>
    <t>09:31:10 AM</t>
  </si>
  <si>
    <t>09:31:08 AM</t>
  </si>
  <si>
    <t>09:31:06 AM</t>
  </si>
  <si>
    <t>09:31:04 AM</t>
  </si>
  <si>
    <t>09:31:02 AM</t>
  </si>
  <si>
    <t>09:31:00 AM</t>
  </si>
  <si>
    <t>09:30:58 AM</t>
  </si>
  <si>
    <t>09:30:56 AM</t>
  </si>
  <si>
    <t>09:30:54 AM</t>
  </si>
  <si>
    <t>09:30:52 AM</t>
  </si>
  <si>
    <t>09:30:50 AM</t>
  </si>
  <si>
    <t>09:30:48 AM</t>
  </si>
  <si>
    <t>09:30:46 AM</t>
  </si>
  <si>
    <t>09:30:44 AM</t>
  </si>
  <si>
    <t>09:30:42 AM</t>
  </si>
  <si>
    <t>09:30:40 AM</t>
  </si>
  <si>
    <t>09:30:38 AM</t>
  </si>
  <si>
    <t>09:30:36 AM</t>
  </si>
  <si>
    <t>09:30:34 AM</t>
  </si>
  <si>
    <t>09:30:32 AM</t>
  </si>
  <si>
    <t>09:30:30 AM</t>
  </si>
  <si>
    <t>09:30:28 AM</t>
  </si>
  <si>
    <t>09:30:26 AM</t>
  </si>
  <si>
    <t>09:30:24 AM</t>
  </si>
  <si>
    <t>09:30:22 AM</t>
  </si>
  <si>
    <t>09:30:20 AM</t>
  </si>
  <si>
    <t>09:30:18 AM</t>
  </si>
  <si>
    <t>09:30:16 AM</t>
  </si>
  <si>
    <t>09:30:14 AM</t>
  </si>
  <si>
    <t>09:30:12 AM</t>
  </si>
  <si>
    <t>09:30:10 AM</t>
  </si>
  <si>
    <t>09:30:08 AM</t>
  </si>
  <si>
    <t>09:30:06 AM</t>
  </si>
  <si>
    <t>09:30:04 AM</t>
  </si>
  <si>
    <t>09:30:02 AM</t>
  </si>
  <si>
    <t>09:30:00 AM</t>
  </si>
  <si>
    <t>09:29:58 AM</t>
  </si>
  <si>
    <t>09:29:56 AM</t>
  </si>
  <si>
    <t>09:29:54 AM</t>
  </si>
  <si>
    <t>09:29:52 AM</t>
  </si>
  <si>
    <t>09:29:50 AM</t>
  </si>
  <si>
    <t>09:29:48 AM</t>
  </si>
  <si>
    <t>09:29:46 AM</t>
  </si>
  <si>
    <t>09:29:44 AM</t>
  </si>
  <si>
    <t>09:29:42 AM</t>
  </si>
  <si>
    <t>09:29:40 AM</t>
  </si>
  <si>
    <t>09:29:38 AM</t>
  </si>
  <si>
    <t>09:29:36 AM</t>
  </si>
  <si>
    <t>09:29:34 AM</t>
  </si>
  <si>
    <t>09:29:32 AM</t>
  </si>
  <si>
    <t>09:29:30 AM</t>
  </si>
  <si>
    <t>09:29:28 AM</t>
  </si>
  <si>
    <t>09:29:26 AM</t>
  </si>
  <si>
    <t>09:29:24 AM</t>
  </si>
  <si>
    <t>09:29:22 AM</t>
  </si>
  <si>
    <t>09:29:20 AM</t>
  </si>
  <si>
    <t>09:29:18 AM</t>
  </si>
  <si>
    <t>09:29:16 AM</t>
  </si>
  <si>
    <t>09:29:14 AM</t>
  </si>
  <si>
    <t>09:29:12 AM</t>
  </si>
  <si>
    <t>09:29:10 AM</t>
  </si>
  <si>
    <t>09:29:08 AM</t>
  </si>
  <si>
    <t>09:29:06 AM</t>
  </si>
  <si>
    <t>09:29:04 AM</t>
  </si>
  <si>
    <t>09:29:02 AM</t>
  </si>
  <si>
    <t>09:29:00 AM</t>
  </si>
  <si>
    <t>09:28:58 AM</t>
  </si>
  <si>
    <t>09:28:56 AM</t>
  </si>
  <si>
    <t>09:28:54 AM</t>
  </si>
  <si>
    <t>09:28:52 AM</t>
  </si>
  <si>
    <t>09:28:50 AM</t>
  </si>
  <si>
    <t>09:28:48 AM</t>
  </si>
  <si>
    <t>09:28:46 AM</t>
  </si>
  <si>
    <t>09:28:44 AM</t>
  </si>
  <si>
    <t>09:28:42 AM</t>
  </si>
  <si>
    <t>09:28:40 AM</t>
  </si>
  <si>
    <t>09:28:38 AM</t>
  </si>
  <si>
    <t>09:28:36 AM</t>
  </si>
  <si>
    <t>09:28:34 AM</t>
  </si>
  <si>
    <t>09:28:32 AM</t>
  </si>
  <si>
    <t>09:28:30 AM</t>
  </si>
  <si>
    <t>09:28:28 AM</t>
  </si>
  <si>
    <t>09:28:26 AM</t>
  </si>
  <si>
    <t>09:28:24 AM</t>
  </si>
  <si>
    <t>09:28:22 AM</t>
  </si>
  <si>
    <t>09:28:20 AM</t>
  </si>
  <si>
    <t>09:28:18 AM</t>
  </si>
  <si>
    <t>09:28:16 AM</t>
  </si>
  <si>
    <t>09:28:14 AM</t>
  </si>
  <si>
    <t>09:28:12 AM</t>
  </si>
  <si>
    <t>09:28:10 AM</t>
  </si>
  <si>
    <t>09:28:08 AM</t>
  </si>
  <si>
    <t>09:28:06 AM</t>
  </si>
  <si>
    <t>09:28:04 AM</t>
  </si>
  <si>
    <t>09:28:02 AM</t>
  </si>
  <si>
    <t>09:28:00 AM</t>
  </si>
  <si>
    <t>09:27:58 AM</t>
  </si>
  <si>
    <t>09:27:56 AM</t>
  </si>
  <si>
    <t>09:27:54 AM</t>
  </si>
  <si>
    <t>09:27:52 AM</t>
  </si>
  <si>
    <t>09:27:50 AM</t>
  </si>
  <si>
    <t>09:27:48 AM</t>
  </si>
  <si>
    <t>09:27:46 AM</t>
  </si>
  <si>
    <t>09:27:44 AM</t>
  </si>
  <si>
    <t>09:27:42 AM</t>
  </si>
  <si>
    <t>09:27:40 AM</t>
  </si>
  <si>
    <t>09:27:38 AM</t>
  </si>
  <si>
    <t>09:27:36 AM</t>
  </si>
  <si>
    <t>09:27:34 AM</t>
  </si>
  <si>
    <t>09:27:32 AM</t>
  </si>
  <si>
    <t>09:27:30 AM</t>
  </si>
  <si>
    <t>09:27:28 AM</t>
  </si>
  <si>
    <t>09:27:26 AM</t>
  </si>
  <si>
    <t>09:27:24 AM</t>
  </si>
  <si>
    <t>09:27:22 AM</t>
  </si>
  <si>
    <t>09:27:20 AM</t>
  </si>
  <si>
    <t>09:27:18 AM</t>
  </si>
  <si>
    <t>09:27:16 AM</t>
  </si>
  <si>
    <t>09:27:14 AM</t>
  </si>
  <si>
    <t>09:27:12 AM</t>
  </si>
  <si>
    <t>09:27:10 AM</t>
  </si>
  <si>
    <t>09:27:08 AM</t>
  </si>
  <si>
    <t>09:27:06 AM</t>
  </si>
  <si>
    <t>09:27:04 AM</t>
  </si>
  <si>
    <t>09:27:02 AM</t>
  </si>
  <si>
    <t>09:27:00 AM</t>
  </si>
  <si>
    <t>09:26:58 AM</t>
  </si>
  <si>
    <t>09:26:56 AM</t>
  </si>
  <si>
    <t>09:26:54 AM</t>
  </si>
  <si>
    <t>09:26:52 AM</t>
  </si>
  <si>
    <t>09:26:50 AM</t>
  </si>
  <si>
    <t>09:26:48 AM</t>
  </si>
  <si>
    <t>09:26:46 AM</t>
  </si>
  <si>
    <t>09:26:44 AM</t>
  </si>
  <si>
    <t>09:26:42 AM</t>
  </si>
  <si>
    <t>09:26:40 AM</t>
  </si>
  <si>
    <t>09:26:38 AM</t>
  </si>
  <si>
    <t>09:26:36 AM</t>
  </si>
  <si>
    <t>09:26:34 AM</t>
  </si>
  <si>
    <t>09:26:32 AM</t>
  </si>
  <si>
    <t>09:26:30 AM</t>
  </si>
  <si>
    <t>09:26:28 AM</t>
  </si>
  <si>
    <t>09:26:26 AM</t>
  </si>
  <si>
    <t>09:26:24 AM</t>
  </si>
  <si>
    <t>09:26:22 AM</t>
  </si>
  <si>
    <t>09:26:20 AM</t>
  </si>
  <si>
    <t>09:26:18 AM</t>
  </si>
  <si>
    <t>09:26:16 AM</t>
  </si>
  <si>
    <t>09:26:14 AM</t>
  </si>
  <si>
    <t>09:26:12 AM</t>
  </si>
  <si>
    <t>09:26:10 AM</t>
  </si>
  <si>
    <t>09:26:08 AM</t>
  </si>
  <si>
    <t>09:26:06 AM</t>
  </si>
  <si>
    <t>09:26:04 AM</t>
  </si>
  <si>
    <t>09:26:02 AM</t>
  </si>
  <si>
    <t>09:26:00 AM</t>
  </si>
  <si>
    <t>09:25:58 AM</t>
  </si>
  <si>
    <t>09:25:56 AM</t>
  </si>
  <si>
    <t>09:25:54 AM</t>
  </si>
  <si>
    <t>09:25:52 AM</t>
  </si>
  <si>
    <t>09:25:50 AM</t>
  </si>
  <si>
    <t>09:25:48 AM</t>
  </si>
  <si>
    <t>09:25:46 AM</t>
  </si>
  <si>
    <t>09:25:44 AM</t>
  </si>
  <si>
    <t>09:25:42 AM</t>
  </si>
  <si>
    <t>09:25:40 AM</t>
  </si>
  <si>
    <t>09:25:38 AM</t>
  </si>
  <si>
    <t>09:25:36 AM</t>
  </si>
  <si>
    <t>09:25:34 AM</t>
  </si>
  <si>
    <t>09:25:32 AM</t>
  </si>
  <si>
    <t>09:25:30 AM</t>
  </si>
  <si>
    <t>09:25:28 AM</t>
  </si>
  <si>
    <t>09:25:26 AM</t>
  </si>
  <si>
    <t>09:25:24 AM</t>
  </si>
  <si>
    <t>09:25:22 AM</t>
  </si>
  <si>
    <t>09:25:20 AM</t>
  </si>
  <si>
    <t>09:25:18 AM</t>
  </si>
  <si>
    <t>09:25:16 AM</t>
  </si>
  <si>
    <t>09:25:14 AM</t>
  </si>
  <si>
    <t>09:25:12 AM</t>
  </si>
  <si>
    <t>09:25:10 AM</t>
  </si>
  <si>
    <t>09:25:08 AM</t>
  </si>
  <si>
    <t>09:25:06 AM</t>
  </si>
  <si>
    <t>09:25:04 AM</t>
  </si>
  <si>
    <t>09:25:02 AM</t>
  </si>
  <si>
    <t>09:25:00 AM</t>
  </si>
  <si>
    <t>09:24:58 AM</t>
  </si>
  <si>
    <t>09:24:56 AM</t>
  </si>
  <si>
    <t>09:24:54 AM</t>
  </si>
  <si>
    <t>09:24:52 AM</t>
  </si>
  <si>
    <t>09:24:50 AM</t>
  </si>
  <si>
    <t>09:24:48 AM</t>
  </si>
  <si>
    <t>09:24:46 AM</t>
  </si>
  <si>
    <t>09:24:44 AM</t>
  </si>
  <si>
    <t>09:24:42 AM</t>
  </si>
  <si>
    <t>09:24:40 AM</t>
  </si>
  <si>
    <t>09:24:38 AM</t>
  </si>
  <si>
    <t>09:24:36 AM</t>
  </si>
  <si>
    <t>09:24:34 AM</t>
  </si>
  <si>
    <t>09:24:32 AM</t>
  </si>
  <si>
    <t>09:24:30 AM</t>
  </si>
  <si>
    <t>09:24:28 AM</t>
  </si>
  <si>
    <t>09:24:26 AM</t>
  </si>
  <si>
    <t>09:24:24 AM</t>
  </si>
  <si>
    <t>09:24:22 AM</t>
  </si>
  <si>
    <t>09:24:20 AM</t>
  </si>
  <si>
    <t>09:24:18 AM</t>
  </si>
  <si>
    <t>09:24:16 AM</t>
  </si>
  <si>
    <t>09:24:14 AM</t>
  </si>
  <si>
    <t>09:24:12 AM</t>
  </si>
  <si>
    <t>09:24:10 AM</t>
  </si>
  <si>
    <t>09:24:08 AM</t>
  </si>
  <si>
    <t>09:24:06 AM</t>
  </si>
  <si>
    <t>09:24:04 AM</t>
  </si>
  <si>
    <t>09:24:02 AM</t>
  </si>
  <si>
    <t>09:24:00 AM</t>
  </si>
  <si>
    <t>09:23:58 AM</t>
  </si>
  <si>
    <t>09:23:56 AM</t>
  </si>
  <si>
    <t>09:23:54 AM</t>
  </si>
  <si>
    <t>09:23:52 AM</t>
  </si>
  <si>
    <t>09:23:50 AM</t>
  </si>
  <si>
    <t>09:23:48 AM</t>
  </si>
  <si>
    <t>09:23:46 AM</t>
  </si>
  <si>
    <t>09:23:44 AM</t>
  </si>
  <si>
    <t>09:23:42 AM</t>
  </si>
  <si>
    <t>09:23:40 AM</t>
  </si>
  <si>
    <t>09:23:38 AM</t>
  </si>
  <si>
    <t>09:23:36 AM</t>
  </si>
  <si>
    <t>09:23:34 AM</t>
  </si>
  <si>
    <t>09:23:32 AM</t>
  </si>
  <si>
    <t>09:23:30 AM</t>
  </si>
  <si>
    <t>09:23:28 AM</t>
  </si>
  <si>
    <t>09:23:26 AM</t>
  </si>
  <si>
    <t>09:23:24 AM</t>
  </si>
  <si>
    <t>09:23:22 AM</t>
  </si>
  <si>
    <t>09:23:20 AM</t>
  </si>
  <si>
    <t>09:23:18 AM</t>
  </si>
  <si>
    <t>09:23:16 AM</t>
  </si>
  <si>
    <t>09:23:14 AM</t>
  </si>
  <si>
    <t>09:23:12 AM</t>
  </si>
  <si>
    <t>09:23:10 AM</t>
  </si>
  <si>
    <t>09:23:08 AM</t>
  </si>
  <si>
    <t>09:23:06 AM</t>
  </si>
  <si>
    <t>09:23:04 AM</t>
  </si>
  <si>
    <t>09:23:02 AM</t>
  </si>
  <si>
    <t>09:23:00 AM</t>
  </si>
  <si>
    <t>09:22:58 AM</t>
  </si>
  <si>
    <t>09:22:56 AM</t>
  </si>
  <si>
    <t>09:22:54 AM</t>
  </si>
  <si>
    <t>09:22:52 AM</t>
  </si>
  <si>
    <t>09:22:50 AM</t>
  </si>
  <si>
    <t>09:22:48 AM</t>
  </si>
  <si>
    <t>09:22:46 AM</t>
  </si>
  <si>
    <t>09:22:44 AM</t>
  </si>
  <si>
    <t>09:22:42 AM</t>
  </si>
  <si>
    <t>09:22:40 AM</t>
  </si>
  <si>
    <t>09:22:38 AM</t>
  </si>
  <si>
    <t>09:22:36 AM</t>
  </si>
  <si>
    <t>09:22:34 AM</t>
  </si>
  <si>
    <t>09:22:32 AM</t>
  </si>
  <si>
    <t>09:22:30 AM</t>
  </si>
  <si>
    <t>09:22:28 AM</t>
  </si>
  <si>
    <t>09:22:26 AM</t>
  </si>
  <si>
    <t>09:22:24 AM</t>
  </si>
  <si>
    <t>09:22:22 AM</t>
  </si>
  <si>
    <t>09:22:20 AM</t>
  </si>
  <si>
    <t>09:22:18 AM</t>
  </si>
  <si>
    <t>09:22:16 AM</t>
  </si>
  <si>
    <t>09:22:14 AM</t>
  </si>
  <si>
    <t>09:22:12 AM</t>
  </si>
  <si>
    <t>09:22:10 AM</t>
  </si>
  <si>
    <t>09:22:08 AM</t>
  </si>
  <si>
    <t>09:22:06 AM</t>
  </si>
  <si>
    <t>09:22:04 AM</t>
  </si>
  <si>
    <t>09:22:02 AM</t>
  </si>
  <si>
    <t>09:22:00 AM</t>
  </si>
  <si>
    <t>09:21:58 AM</t>
  </si>
  <si>
    <t>09:21:56 AM</t>
  </si>
  <si>
    <t>09:21:54 AM</t>
  </si>
  <si>
    <t>09:21:52 AM</t>
  </si>
  <si>
    <t>09:21:50 AM</t>
  </si>
  <si>
    <t>09:21:48 AM</t>
  </si>
  <si>
    <t>09:21:46 AM</t>
  </si>
  <si>
    <t>09:21:44 AM</t>
  </si>
  <si>
    <t>09:21:42 AM</t>
  </si>
  <si>
    <t>09:21:40 AM</t>
  </si>
  <si>
    <t>09:21:38 AM</t>
  </si>
  <si>
    <t>09:21:36 AM</t>
  </si>
  <si>
    <t>09:21:34 AM</t>
  </si>
  <si>
    <t>09:21:32 AM</t>
  </si>
  <si>
    <t>09:21:30 AM</t>
  </si>
  <si>
    <t>09:21:28 AM</t>
  </si>
  <si>
    <t>09:21:26 AM</t>
  </si>
  <si>
    <t>09:21:24 AM</t>
  </si>
  <si>
    <t>09:21:22 AM</t>
  </si>
  <si>
    <t>09:21:20 AM</t>
  </si>
  <si>
    <t>09:21:18 AM</t>
  </si>
  <si>
    <t>09:21:16 AM</t>
  </si>
  <si>
    <t>09:21:14 AM</t>
  </si>
  <si>
    <t>09:21:12 AM</t>
  </si>
  <si>
    <t>09:21:10 AM</t>
  </si>
  <si>
    <t>09:21:08 AM</t>
  </si>
  <si>
    <t>09:21:06 AM</t>
  </si>
  <si>
    <t>09:21:04 AM</t>
  </si>
  <si>
    <t>09:21:02 AM</t>
  </si>
  <si>
    <t>09:21:00 AM</t>
  </si>
  <si>
    <t>09:20:58 AM</t>
  </si>
  <si>
    <t>09:20:56 AM</t>
  </si>
  <si>
    <t>09:20:54 AM</t>
  </si>
  <si>
    <t>09:20:52 AM</t>
  </si>
  <si>
    <t>09:20:50 AM</t>
  </si>
  <si>
    <t>09:20:48 AM</t>
  </si>
  <si>
    <t>09:20:46 AM</t>
  </si>
  <si>
    <t>09:20:44 AM</t>
  </si>
  <si>
    <t>09:20:42 AM</t>
  </si>
  <si>
    <t>09:20:40 AM</t>
  </si>
  <si>
    <t>09:20:38 AM</t>
  </si>
  <si>
    <t>09:20:36 AM</t>
  </si>
  <si>
    <t>09:20:34 AM</t>
  </si>
  <si>
    <t>09:20:32 AM</t>
  </si>
  <si>
    <t>09:20:30 AM</t>
  </si>
  <si>
    <t>09:20:28 AM</t>
  </si>
  <si>
    <t>09:20:26 AM</t>
  </si>
  <si>
    <t>09:20:24 AM</t>
  </si>
  <si>
    <t>09:20:22 AM</t>
  </si>
  <si>
    <t>09:20:20 AM</t>
  </si>
  <si>
    <t>09:20:18 AM</t>
  </si>
  <si>
    <t>09:20:16 AM</t>
  </si>
  <si>
    <t>09:20:14 AM</t>
  </si>
  <si>
    <t>09:20:12 AM</t>
  </si>
  <si>
    <t>09:20:10 AM</t>
  </si>
  <si>
    <t>09:20:08 AM</t>
  </si>
  <si>
    <t>09:20:06 AM</t>
  </si>
  <si>
    <t>09:20:04 AM</t>
  </si>
  <si>
    <t>09:20:02 AM</t>
  </si>
  <si>
    <t>09:20:00 AM</t>
  </si>
  <si>
    <t>09:19:58 AM</t>
  </si>
  <si>
    <t>09:19:56 AM</t>
  </si>
  <si>
    <t>09:19:54 AM</t>
  </si>
  <si>
    <t>09:19:52 AM</t>
  </si>
  <si>
    <t>09:19:50 AM</t>
  </si>
  <si>
    <t>09:19:48 AM</t>
  </si>
  <si>
    <t>09:19:46 AM</t>
  </si>
  <si>
    <t>09:19:44 AM</t>
  </si>
  <si>
    <t>09:19:42 AM</t>
  </si>
  <si>
    <t>09:19:40 AM</t>
  </si>
  <si>
    <t>09:19:38 AM</t>
  </si>
  <si>
    <t>09:19:36 AM</t>
  </si>
  <si>
    <t>09:19:34 AM</t>
  </si>
  <si>
    <t>09:19:32 AM</t>
  </si>
  <si>
    <t>09:19:30 AM</t>
  </si>
  <si>
    <t>09:19:28 AM</t>
  </si>
  <si>
    <t>09:19:26 AM</t>
  </si>
  <si>
    <t>09:19:24 AM</t>
  </si>
  <si>
    <t>09:19:22 AM</t>
  </si>
  <si>
    <t>09:19:20 AM</t>
  </si>
  <si>
    <t>09:19:18 AM</t>
  </si>
  <si>
    <t>09:19:16 AM</t>
  </si>
  <si>
    <t>09:19:14 AM</t>
  </si>
  <si>
    <t>09:19:12 AM</t>
  </si>
  <si>
    <t>09:19:10 AM</t>
  </si>
  <si>
    <t>09:19:08 AM</t>
  </si>
  <si>
    <t>09:19:06 AM</t>
  </si>
  <si>
    <t>09:19:04 AM</t>
  </si>
  <si>
    <t>09:19:02 AM</t>
  </si>
  <si>
    <t>09:19:00 AM</t>
  </si>
  <si>
    <t>09:18:58 AM</t>
  </si>
  <si>
    <t>09:18:56 AM</t>
  </si>
  <si>
    <t>09:18:54 AM</t>
  </si>
  <si>
    <t>09:18:52 AM</t>
  </si>
  <si>
    <t>09:18:50 AM</t>
  </si>
  <si>
    <t>09:18:48 AM</t>
  </si>
  <si>
    <t>09:18:46 AM</t>
  </si>
  <si>
    <t>09:18:44 AM</t>
  </si>
  <si>
    <t>09:18:42 AM</t>
  </si>
  <si>
    <t>09:18:40 AM</t>
  </si>
  <si>
    <t>09:18:38 AM</t>
  </si>
  <si>
    <t>09:18:36 AM</t>
  </si>
  <si>
    <t>09:18:34 AM</t>
  </si>
  <si>
    <t>09:18:32 AM</t>
  </si>
  <si>
    <t>09:18:30 AM</t>
  </si>
  <si>
    <t>09:18:28 AM</t>
  </si>
  <si>
    <t>09:18:26 AM</t>
  </si>
  <si>
    <t>09:18:24 AM</t>
  </si>
  <si>
    <t>09:18:22 AM</t>
  </si>
  <si>
    <t>09:18:20 AM</t>
  </si>
  <si>
    <t>09:18:18 AM</t>
  </si>
  <si>
    <t>09:18:16 AM</t>
  </si>
  <si>
    <t>09:18:14 AM</t>
  </si>
  <si>
    <t>09:18:12 AM</t>
  </si>
  <si>
    <t>09:18:10 AM</t>
  </si>
  <si>
    <t>09:18:08 AM</t>
  </si>
  <si>
    <t>09:18:06 AM</t>
  </si>
  <si>
    <t>09:18:04 AM</t>
  </si>
  <si>
    <t>09:18:02 AM</t>
  </si>
  <si>
    <t>09:18:00 AM</t>
  </si>
  <si>
    <t>09:17:58 AM</t>
  </si>
  <si>
    <t>09:17:56 AM</t>
  </si>
  <si>
    <t>09:17:54 AM</t>
  </si>
  <si>
    <t>09:17:52 AM</t>
  </si>
  <si>
    <t>09:17:50 AM</t>
  </si>
  <si>
    <t>09:17:48 AM</t>
  </si>
  <si>
    <t>09:17:46 AM</t>
  </si>
  <si>
    <t>09:17:44 AM</t>
  </si>
  <si>
    <t>09:17:42 AM</t>
  </si>
  <si>
    <t>09:17:40 AM</t>
  </si>
  <si>
    <t>09:17:38 AM</t>
  </si>
  <si>
    <t>09:17:36 AM</t>
  </si>
  <si>
    <t>09:17:34 AM</t>
  </si>
  <si>
    <t>09:17:32 AM</t>
  </si>
  <si>
    <t>09:17:30 AM</t>
  </si>
  <si>
    <t>09:17:28 AM</t>
  </si>
  <si>
    <t>09:17:26 AM</t>
  </si>
  <si>
    <t>09:17:24 AM</t>
  </si>
  <si>
    <t>09:17:22 AM</t>
  </si>
  <si>
    <t>09:17:20 AM</t>
  </si>
  <si>
    <t>09:17:18 AM</t>
  </si>
  <si>
    <t>09:17:16 AM</t>
  </si>
  <si>
    <t>09:17:14 AM</t>
  </si>
  <si>
    <t>09:17:12 AM</t>
  </si>
  <si>
    <t>09:17:10 AM</t>
  </si>
  <si>
    <t>09:17:08 AM</t>
  </si>
  <si>
    <t>09:17:06 AM</t>
  </si>
  <si>
    <t>09:17:04 AM</t>
  </si>
  <si>
    <t>09:17:02 AM</t>
  </si>
  <si>
    <t>09:17:00 AM</t>
  </si>
  <si>
    <t>09:16:58 AM</t>
  </si>
  <si>
    <t>09:16:56 AM</t>
  </si>
  <si>
    <t>09:16:54 AM</t>
  </si>
  <si>
    <t>09:16:52 AM</t>
  </si>
  <si>
    <t>09:16:50 AM</t>
  </si>
  <si>
    <t>09:16:48 AM</t>
  </si>
  <si>
    <t>09:16:46 AM</t>
  </si>
  <si>
    <t>09:16:44 AM</t>
  </si>
  <si>
    <t>09:16:42 AM</t>
  </si>
  <si>
    <t>09:16:40 AM</t>
  </si>
  <si>
    <t>09:16:38 AM</t>
  </si>
  <si>
    <t>09:16:36 AM</t>
  </si>
  <si>
    <t>09:16:34 AM</t>
  </si>
  <si>
    <t>09:16:32 AM</t>
  </si>
  <si>
    <t>09:16:30 AM</t>
  </si>
  <si>
    <t>09:16:28 AM</t>
  </si>
  <si>
    <t>09:16:26 AM</t>
  </si>
  <si>
    <t>09:16:24 AM</t>
  </si>
  <si>
    <t>09:16:22 AM</t>
  </si>
  <si>
    <t>09:16:20 AM</t>
  </si>
  <si>
    <t>09:16:18 AM</t>
  </si>
  <si>
    <t>09:16:16 AM</t>
  </si>
  <si>
    <t>09:16:14 AM</t>
  </si>
  <si>
    <t>09:16:12 AM</t>
  </si>
  <si>
    <t>09:16:10 AM</t>
  </si>
  <si>
    <t>09:16:08 AM</t>
  </si>
  <si>
    <t>09:16:06 AM</t>
  </si>
  <si>
    <t>09:16:04 AM</t>
  </si>
  <si>
    <t>09:16:02 AM</t>
  </si>
  <si>
    <t>09:16:00 AM</t>
  </si>
  <si>
    <t>09:15:58 AM</t>
  </si>
  <si>
    <t>09:15:56 AM</t>
  </si>
  <si>
    <t>09:15:54 AM</t>
  </si>
  <si>
    <t>09:15:52 AM</t>
  </si>
  <si>
    <t>09:15:50 AM</t>
  </si>
  <si>
    <t>09:15:48 AM</t>
  </si>
  <si>
    <t>09:15:46 AM</t>
  </si>
  <si>
    <t>09:15:44 AM</t>
  </si>
  <si>
    <t>09:15:42 AM</t>
  </si>
  <si>
    <t>09:15:40 AM</t>
  </si>
  <si>
    <t>09:15:38 AM</t>
  </si>
  <si>
    <t>09:15:36 AM</t>
  </si>
  <si>
    <t>09:15:34 AM</t>
  </si>
  <si>
    <t>09:15:32 AM</t>
  </si>
  <si>
    <t>09:15:30 AM</t>
  </si>
  <si>
    <t>09:15:28 AM</t>
  </si>
  <si>
    <t>09:15:26 AM</t>
  </si>
  <si>
    <t>09:15:24 AM</t>
  </si>
  <si>
    <t>09:15:22 AM</t>
  </si>
  <si>
    <t>09:15:20 AM</t>
  </si>
  <si>
    <t>09:15:18 AM</t>
  </si>
  <si>
    <t>09:15:16 AM</t>
  </si>
  <si>
    <t>09:15:14 AM</t>
  </si>
  <si>
    <t>09:15:12 AM</t>
  </si>
  <si>
    <t>09:15:10 AM</t>
  </si>
  <si>
    <t>09:15:08 AM</t>
  </si>
  <si>
    <t>09:15:06 AM</t>
  </si>
  <si>
    <t>09:15:04 AM</t>
  </si>
  <si>
    <t>09:15:02 AM</t>
  </si>
  <si>
    <t>09:15:00 AM</t>
  </si>
  <si>
    <t>09:14:58 AM</t>
  </si>
  <si>
    <t>09:14:56 AM</t>
  </si>
  <si>
    <t>09:14:54 AM</t>
  </si>
  <si>
    <t>09:14:52 AM</t>
  </si>
  <si>
    <t>09:14:50 AM</t>
  </si>
  <si>
    <t>09:14:48 AM</t>
  </si>
  <si>
    <t>09:14:46 AM</t>
  </si>
  <si>
    <t>09:14:44 AM</t>
  </si>
  <si>
    <t>09:14:42 AM</t>
  </si>
  <si>
    <t>09:14:40 AM</t>
  </si>
  <si>
    <t>09:14:38 AM</t>
  </si>
  <si>
    <t>09:14:36 AM</t>
  </si>
  <si>
    <t>09:14:34 AM</t>
  </si>
  <si>
    <t>09:14:32 AM</t>
  </si>
  <si>
    <t>09:14:30 AM</t>
  </si>
  <si>
    <t>09:14:28 AM</t>
  </si>
  <si>
    <t>09:14:26 AM</t>
  </si>
  <si>
    <t>09:14:24 AM</t>
  </si>
  <si>
    <t>09:14:22 AM</t>
  </si>
  <si>
    <t>09:14:20 AM</t>
  </si>
  <si>
    <t>09:14:18 AM</t>
  </si>
  <si>
    <t>09:14:16 AM</t>
  </si>
  <si>
    <t>09:14:14 AM</t>
  </si>
  <si>
    <t>09:14:12 AM</t>
  </si>
  <si>
    <t>09:14:10 AM</t>
  </si>
  <si>
    <t>09:14:08 AM</t>
  </si>
  <si>
    <t>09:14:06 AM</t>
  </si>
  <si>
    <t>09:14:04 AM</t>
  </si>
  <si>
    <t>09:14:02 AM</t>
  </si>
  <si>
    <t>09:14:00 AM</t>
  </si>
  <si>
    <t>09:13:58 AM</t>
  </si>
  <si>
    <t>09:13:56 AM</t>
  </si>
  <si>
    <t>09:13:54 AM</t>
  </si>
  <si>
    <t>09:13:52 AM</t>
  </si>
  <si>
    <t>09:13:50 AM</t>
  </si>
  <si>
    <t>09:13:48 AM</t>
  </si>
  <si>
    <t>09:13:46 AM</t>
  </si>
  <si>
    <t>09:13:44 AM</t>
  </si>
  <si>
    <t>09:13:42 AM</t>
  </si>
  <si>
    <t>09:13:40 AM</t>
  </si>
  <si>
    <t>09:13:38 AM</t>
  </si>
  <si>
    <t>09:13:36 AM</t>
  </si>
  <si>
    <t>09:13:34 AM</t>
  </si>
  <si>
    <t>09:13:32 AM</t>
  </si>
  <si>
    <t>09:13:30 AM</t>
  </si>
  <si>
    <t>09:13:28 AM</t>
  </si>
  <si>
    <t>09:13:26 AM</t>
  </si>
  <si>
    <t>09:13:24 AM</t>
  </si>
  <si>
    <t>09:13:22 AM</t>
  </si>
  <si>
    <t>09:13:20 AM</t>
  </si>
  <si>
    <t>09:13:18 AM</t>
  </si>
  <si>
    <t>09:13:16 AM</t>
  </si>
  <si>
    <t>09:13:14 AM</t>
  </si>
  <si>
    <t>09:13:12 AM</t>
  </si>
  <si>
    <t>09:13:10 AM</t>
  </si>
  <si>
    <t>09:13:08 AM</t>
  </si>
  <si>
    <t>09:13:06 AM</t>
  </si>
  <si>
    <t>09:13:04 AM</t>
  </si>
  <si>
    <t>09:13:02 AM</t>
  </si>
  <si>
    <t>09:13:00 AM</t>
  </si>
  <si>
    <t>09:12:58 AM</t>
  </si>
  <si>
    <t>09:12:56 AM</t>
  </si>
  <si>
    <t>09:12:54 AM</t>
  </si>
  <si>
    <t>09:12:52 AM</t>
  </si>
  <si>
    <t>09:12:50 AM</t>
  </si>
  <si>
    <t>09:12:48 AM</t>
  </si>
  <si>
    <t>09:12:46 AM</t>
  </si>
  <si>
    <t>09:12:44 AM</t>
  </si>
  <si>
    <t>09:12:42 AM</t>
  </si>
  <si>
    <t>09:12:40 AM</t>
  </si>
  <si>
    <t>09:12:38 AM</t>
  </si>
  <si>
    <t>09:12:36 AM</t>
  </si>
  <si>
    <t>09:12:34 AM</t>
  </si>
  <si>
    <t>09:12:32 AM</t>
  </si>
  <si>
    <t>09:12:30 AM</t>
  </si>
  <si>
    <t>09:12:28 AM</t>
  </si>
  <si>
    <t>09:12:26 AM</t>
  </si>
  <si>
    <t>09:12:24 AM</t>
  </si>
  <si>
    <t>09:12:22 AM</t>
  </si>
  <si>
    <t>09:12:20 AM</t>
  </si>
  <si>
    <t>09:12:18 AM</t>
  </si>
  <si>
    <t>09:12:16 AM</t>
  </si>
  <si>
    <t>09:12:14 AM</t>
  </si>
  <si>
    <t>09:12:12 AM</t>
  </si>
  <si>
    <t>09:12:10 AM</t>
  </si>
  <si>
    <t>09:12:08 AM</t>
  </si>
  <si>
    <t>09:12:06 AM</t>
  </si>
  <si>
    <t>09:12:04 AM</t>
  </si>
  <si>
    <t>09:12:02 AM</t>
  </si>
  <si>
    <t>09:12:00 AM</t>
  </si>
  <si>
    <t>09:11:58 AM</t>
  </si>
  <si>
    <t>09:11:56 AM</t>
  </si>
  <si>
    <t>09:11:54 AM</t>
  </si>
  <si>
    <t>09:11:52 AM</t>
  </si>
  <si>
    <t>09:11:50 AM</t>
  </si>
  <si>
    <t>09:11:48 AM</t>
  </si>
  <si>
    <t>09:11:46 AM</t>
  </si>
  <si>
    <t>09:11:44 AM</t>
  </si>
  <si>
    <t>09:11:42 AM</t>
  </si>
  <si>
    <t>09:11:40 AM</t>
  </si>
  <si>
    <t>09:11:38 AM</t>
  </si>
  <si>
    <t>09:11:36 AM</t>
  </si>
  <si>
    <t>09:11:34 AM</t>
  </si>
  <si>
    <t>09:11:32 AM</t>
  </si>
  <si>
    <t>09:11:30 AM</t>
  </si>
  <si>
    <t>09:11:28 AM</t>
  </si>
  <si>
    <t>09:11:26 AM</t>
  </si>
  <si>
    <t>09:11:24 AM</t>
  </si>
  <si>
    <t>09:11:22 AM</t>
  </si>
  <si>
    <t>09:11:20 AM</t>
  </si>
  <si>
    <t>09:11:18 AM</t>
  </si>
  <si>
    <t>09:11:16 AM</t>
  </si>
  <si>
    <t>09:11:14 AM</t>
  </si>
  <si>
    <t>09:11:12 AM</t>
  </si>
  <si>
    <t>09:11:10 AM</t>
  </si>
  <si>
    <t>09:11:08 AM</t>
  </si>
  <si>
    <t>09:11:06 AM</t>
  </si>
  <si>
    <t>09:11:04 AM</t>
  </si>
  <si>
    <t>09:11:02 AM</t>
  </si>
  <si>
    <t>09:11:00 AM</t>
  </si>
  <si>
    <t>09:10:58 AM</t>
  </si>
  <si>
    <t>09:10:56 AM</t>
  </si>
  <si>
    <t>09:10:54 AM</t>
  </si>
  <si>
    <t>09:10:52 AM</t>
  </si>
  <si>
    <t>09:10:50 AM</t>
  </si>
  <si>
    <t>09:10:48 AM</t>
  </si>
  <si>
    <t>09:10:46 AM</t>
  </si>
  <si>
    <t>09:10:44 AM</t>
  </si>
  <si>
    <t>09:10:42 AM</t>
  </si>
  <si>
    <t>09:10:40 AM</t>
  </si>
  <si>
    <t>09:10:38 AM</t>
  </si>
  <si>
    <t>09:10:36 AM</t>
  </si>
  <si>
    <t>09:10:34 AM</t>
  </si>
  <si>
    <t>09:10:32 AM</t>
  </si>
  <si>
    <t>09:10:30 AM</t>
  </si>
  <si>
    <t>09:10:28 AM</t>
  </si>
  <si>
    <t>09:10:26 AM</t>
  </si>
  <si>
    <t>09:10:24 AM</t>
  </si>
  <si>
    <t>09:10:22 AM</t>
  </si>
  <si>
    <t>09:10:20 AM</t>
  </si>
  <si>
    <t>09:10:18 AM</t>
  </si>
  <si>
    <t>09:10:16 AM</t>
  </si>
  <si>
    <t>09:10:14 AM</t>
  </si>
  <si>
    <t>09:10:12 AM</t>
  </si>
  <si>
    <t>09:10:10 AM</t>
  </si>
  <si>
    <t>09:10:08 AM</t>
  </si>
  <si>
    <t>09:10:06 AM</t>
  </si>
  <si>
    <t>09:10:04 AM</t>
  </si>
  <si>
    <t>09:10:02 AM</t>
  </si>
  <si>
    <t>09:10:00 AM</t>
  </si>
  <si>
    <t>09:09:58 AM</t>
  </si>
  <si>
    <t>09:09:56 AM</t>
  </si>
  <si>
    <t>09:09:54 AM</t>
  </si>
  <si>
    <t>09:09:52 AM</t>
  </si>
  <si>
    <t>09:09:50 AM</t>
  </si>
  <si>
    <t>09:09:48 AM</t>
  </si>
  <si>
    <t>09:09:46 AM</t>
  </si>
  <si>
    <t>09:09:44 AM</t>
  </si>
  <si>
    <t>09:09:42 AM</t>
  </si>
  <si>
    <t>09:09:40 AM</t>
  </si>
  <si>
    <t>09:09:38 AM</t>
  </si>
  <si>
    <t>09:09:36 AM</t>
  </si>
  <si>
    <t>09:09:34 AM</t>
  </si>
  <si>
    <t>09:09:32 AM</t>
  </si>
  <si>
    <t>09:09:30 AM</t>
  </si>
  <si>
    <t>09:09:28 AM</t>
  </si>
  <si>
    <t>09:09:26 AM</t>
  </si>
  <si>
    <t>09:09:24 AM</t>
  </si>
  <si>
    <t>09:09:22 AM</t>
  </si>
  <si>
    <t>09:09:20 AM</t>
  </si>
  <si>
    <t>09:09:18 AM</t>
  </si>
  <si>
    <t>09:09:16 AM</t>
  </si>
  <si>
    <t>09:09:14 AM</t>
  </si>
  <si>
    <t>09:09:12 AM</t>
  </si>
  <si>
    <t>09:09:10 AM</t>
  </si>
  <si>
    <t>09:09:08 AM</t>
  </si>
  <si>
    <t>09:09:06 AM</t>
  </si>
  <si>
    <t>09:09:04 AM</t>
  </si>
  <si>
    <t>09:09:02 AM</t>
  </si>
  <si>
    <t>09:09:00 AM</t>
  </si>
  <si>
    <t>09:08:58 AM</t>
  </si>
  <si>
    <t>09:08:56 AM</t>
  </si>
  <si>
    <t>09:08:54 AM</t>
  </si>
  <si>
    <t>09:08:52 AM</t>
  </si>
  <si>
    <t>09:08:50 AM</t>
  </si>
  <si>
    <t>09:08:48 AM</t>
  </si>
  <si>
    <t>09:08:46 AM</t>
  </si>
  <si>
    <t>09:08:44 AM</t>
  </si>
  <si>
    <t>09:08:42 AM</t>
  </si>
  <si>
    <t>09:08:40 AM</t>
  </si>
  <si>
    <t>09:08:38 AM</t>
  </si>
  <si>
    <t>09:08:36 AM</t>
  </si>
  <si>
    <t>09:08:34 AM</t>
  </si>
  <si>
    <t>09:08:32 AM</t>
  </si>
  <si>
    <t>09:08:30 AM</t>
  </si>
  <si>
    <t>09:08:28 AM</t>
  </si>
  <si>
    <t>09:08:26 AM</t>
  </si>
  <si>
    <t>09:08:24 AM</t>
  </si>
  <si>
    <t>09:08:22 AM</t>
  </si>
  <si>
    <t>09:08:20 AM</t>
  </si>
  <si>
    <t>09:08:18 AM</t>
  </si>
  <si>
    <t>09:08:16 AM</t>
  </si>
  <si>
    <t>09:08:14 AM</t>
  </si>
  <si>
    <t>09:08:12 AM</t>
  </si>
  <si>
    <t>09:08:10 AM</t>
  </si>
  <si>
    <t>09:08:08 AM</t>
  </si>
  <si>
    <t>09:08:06 AM</t>
  </si>
  <si>
    <t>09:08:04 AM</t>
  </si>
  <si>
    <t>09:08:02 AM</t>
  </si>
  <si>
    <t>09:08:00 AM</t>
  </si>
  <si>
    <t>09:07:58 AM</t>
  </si>
  <si>
    <t>09:07:56 AM</t>
  </si>
  <si>
    <t>09:07:54 AM</t>
  </si>
  <si>
    <t>09:07:52 AM</t>
  </si>
  <si>
    <t>09:07:50 AM</t>
  </si>
  <si>
    <t>09:07:48 AM</t>
  </si>
  <si>
    <t>09:07:46 AM</t>
  </si>
  <si>
    <t>09:07:44 AM</t>
  </si>
  <si>
    <t>09:07:42 AM</t>
  </si>
  <si>
    <t>09:07:40 AM</t>
  </si>
  <si>
    <t>09:07:38 AM</t>
  </si>
  <si>
    <t>09:07:36 AM</t>
  </si>
  <si>
    <t>09:07:34 AM</t>
  </si>
  <si>
    <t>09:07:32 AM</t>
  </si>
  <si>
    <t>09:07:30 AM</t>
  </si>
  <si>
    <t>09:07:28 AM</t>
  </si>
  <si>
    <t>09:07:26 AM</t>
  </si>
  <si>
    <t>09:07:24 AM</t>
  </si>
  <si>
    <t>09:07:22 AM</t>
  </si>
  <si>
    <t>09:07:20 AM</t>
  </si>
  <si>
    <t>09:07:18 AM</t>
  </si>
  <si>
    <t>09:07:16 AM</t>
  </si>
  <si>
    <t>09:07:14 AM</t>
  </si>
  <si>
    <t>09:07:12 AM</t>
  </si>
  <si>
    <t>09:07:10 AM</t>
  </si>
  <si>
    <t>09:07:08 AM</t>
  </si>
  <si>
    <t>09:07:06 AM</t>
  </si>
  <si>
    <t>09:07:04 AM</t>
  </si>
  <si>
    <t>09:07:02 AM</t>
  </si>
  <si>
    <t>09:07:00 AM</t>
  </si>
  <si>
    <t>09:06:58 AM</t>
  </si>
  <si>
    <t>09:06:56 AM</t>
  </si>
  <si>
    <t>09:06:54 AM</t>
  </si>
  <si>
    <t>09:06:52 AM</t>
  </si>
  <si>
    <t>09:06:50 AM</t>
  </si>
  <si>
    <t>09:06:48 AM</t>
  </si>
  <si>
    <t>09:06:46 AM</t>
  </si>
  <si>
    <t>09:06:44 AM</t>
  </si>
  <si>
    <t>09:06:42 AM</t>
  </si>
  <si>
    <t>09:06:40 AM</t>
  </si>
  <si>
    <t>09:06:38 AM</t>
  </si>
  <si>
    <t>09:06:36 AM</t>
  </si>
  <si>
    <t>09:06:34 AM</t>
  </si>
  <si>
    <t>09:06:32 AM</t>
  </si>
  <si>
    <t>09:06:30 AM</t>
  </si>
  <si>
    <t>09:06:28 AM</t>
  </si>
  <si>
    <t>09:06:26 AM</t>
  </si>
  <si>
    <t>09:06:24 AM</t>
  </si>
  <si>
    <t>09:06:22 AM</t>
  </si>
  <si>
    <t>09:06:20 AM</t>
  </si>
  <si>
    <t>09:06:18 AM</t>
  </si>
  <si>
    <t>09:06:16 AM</t>
  </si>
  <si>
    <t>09:06:14 AM</t>
  </si>
  <si>
    <t>09:06:12 AM</t>
  </si>
  <si>
    <t>09:06:10 AM</t>
  </si>
  <si>
    <t>09:06:08 AM</t>
  </si>
  <si>
    <t>09:06:06 AM</t>
  </si>
  <si>
    <t>09:06:04 AM</t>
  </si>
  <si>
    <t>09:06:02 AM</t>
  </si>
  <si>
    <t>09:06:00 AM</t>
  </si>
  <si>
    <t>09:05:58 AM</t>
  </si>
  <si>
    <t>09:05:56 AM</t>
  </si>
  <si>
    <t>09:05:54 AM</t>
  </si>
  <si>
    <t>09:05:52 AM</t>
  </si>
  <si>
    <t>09:05:50 AM</t>
  </si>
  <si>
    <t>09:05:48 AM</t>
  </si>
  <si>
    <t>09:05:46 AM</t>
  </si>
  <si>
    <t>09:05:44 AM</t>
  </si>
  <si>
    <t>09:05:42 AM</t>
  </si>
  <si>
    <t>09:05:40 AM</t>
  </si>
  <si>
    <t>09:05:38 AM</t>
  </si>
  <si>
    <t>09:05:36 AM</t>
  </si>
  <si>
    <t>09:05:34 AM</t>
  </si>
  <si>
    <t>09:05:32 AM</t>
  </si>
  <si>
    <t>09:05:30 AM</t>
  </si>
  <si>
    <t>09:05:28 AM</t>
  </si>
  <si>
    <t>09:05:26 AM</t>
  </si>
  <si>
    <t>09:05:24 AM</t>
  </si>
  <si>
    <t>09:05:22 AM</t>
  </si>
  <si>
    <t>09:05:20 AM</t>
  </si>
  <si>
    <t>09:05:18 AM</t>
  </si>
  <si>
    <t>09:05:16 AM</t>
  </si>
  <si>
    <t>09:05:14 AM</t>
  </si>
  <si>
    <t>09:05:12 AM</t>
  </si>
  <si>
    <t>09:05:10 AM</t>
  </si>
  <si>
    <t>09:05:08 AM</t>
  </si>
  <si>
    <t>09:05:06 AM</t>
  </si>
  <si>
    <t>09:05:04 AM</t>
  </si>
  <si>
    <t>09:05:02 AM</t>
  </si>
  <si>
    <t>09:05:00 AM</t>
  </si>
  <si>
    <t>09:04:58 AM</t>
  </si>
  <si>
    <t>09:04:56 AM</t>
  </si>
  <si>
    <t>09:04:54 AM</t>
  </si>
  <si>
    <t>09:04:52 AM</t>
  </si>
  <si>
    <t>09:04:50 AM</t>
  </si>
  <si>
    <t>09:04:48 AM</t>
  </si>
  <si>
    <t>09:04:46 AM</t>
  </si>
  <si>
    <t>09:04:44 AM</t>
  </si>
  <si>
    <t>09:04:42 AM</t>
  </si>
  <si>
    <t>09:04:40 AM</t>
  </si>
  <si>
    <t>09:04:38 AM</t>
  </si>
  <si>
    <t>09:04:36 AM</t>
  </si>
  <si>
    <t>09:04:34 AM</t>
  </si>
  <si>
    <t>09:04:32 AM</t>
  </si>
  <si>
    <t>09:04:30 AM</t>
  </si>
  <si>
    <t>09:04:28 AM</t>
  </si>
  <si>
    <t>09:04:26 AM</t>
  </si>
  <si>
    <t>09:04:24 AM</t>
  </si>
  <si>
    <t>09:04:22 AM</t>
  </si>
  <si>
    <t>09:04:20 AM</t>
  </si>
  <si>
    <t>09:04:18 AM</t>
  </si>
  <si>
    <t>09:04:16 AM</t>
  </si>
  <si>
    <t>09:04:14 AM</t>
  </si>
  <si>
    <t>09:04:12 AM</t>
  </si>
  <si>
    <t>09:04:10 AM</t>
  </si>
  <si>
    <t>09:04:08 AM</t>
  </si>
  <si>
    <t>09:04:06 AM</t>
  </si>
  <si>
    <t>09:04:04 AM</t>
  </si>
  <si>
    <t>09:04:02 AM</t>
  </si>
  <si>
    <t>09:04:00 AM</t>
  </si>
  <si>
    <t>09:03:58 AM</t>
  </si>
  <si>
    <t>09:03:56 AM</t>
  </si>
  <si>
    <t>09:03:54 AM</t>
  </si>
  <si>
    <t>09:03:52 AM</t>
  </si>
  <si>
    <t>09:03:50 AM</t>
  </si>
  <si>
    <t>09:03:48 AM</t>
  </si>
  <si>
    <t>09:03:46 AM</t>
  </si>
  <si>
    <t>09:03:44 AM</t>
  </si>
  <si>
    <t>09:03:42 AM</t>
  </si>
  <si>
    <t>09:03:40 AM</t>
  </si>
  <si>
    <t>09:03:38 AM</t>
  </si>
  <si>
    <t>09:03:36 AM</t>
  </si>
  <si>
    <t>09:03:34 AM</t>
  </si>
  <si>
    <t>09:03:32 AM</t>
  </si>
  <si>
    <t>09:03:30 AM</t>
  </si>
  <si>
    <t>09:03:28 AM</t>
  </si>
  <si>
    <t>09:03:26 AM</t>
  </si>
  <si>
    <t>09:03:24 AM</t>
  </si>
  <si>
    <t>09:03:22 AM</t>
  </si>
  <si>
    <t>09:03:20 AM</t>
  </si>
  <si>
    <t>09:03:18 AM</t>
  </si>
  <si>
    <t>09:03:16 AM</t>
  </si>
  <si>
    <t>09:03:14 AM</t>
  </si>
  <si>
    <t>09:03:12 AM</t>
  </si>
  <si>
    <t>09:03:10 AM</t>
  </si>
  <si>
    <t>09:03:08 AM</t>
  </si>
  <si>
    <t>09:03:06 AM</t>
  </si>
  <si>
    <t>09:03:04 AM</t>
  </si>
  <si>
    <t>09:03:02 AM</t>
  </si>
  <si>
    <t>09:03:00 AM</t>
  </si>
  <si>
    <t>09:02:58 AM</t>
  </si>
  <si>
    <t>09:02:56 AM</t>
  </si>
  <si>
    <t>09:02:54 AM</t>
  </si>
  <si>
    <t>09:02:52 AM</t>
  </si>
  <si>
    <t>09:02:50 AM</t>
  </si>
  <si>
    <t>09:02:48 AM</t>
  </si>
  <si>
    <t>09:02:46 AM</t>
  </si>
  <si>
    <t>09:02:44 AM</t>
  </si>
  <si>
    <t>09:02:42 AM</t>
  </si>
  <si>
    <t>09:02:40 AM</t>
  </si>
  <si>
    <t>09:02:38 AM</t>
  </si>
  <si>
    <t>09:02:36 AM</t>
  </si>
  <si>
    <t>09:02:34 AM</t>
  </si>
  <si>
    <t>09:02:32 AM</t>
  </si>
  <si>
    <t>09:02:30 AM</t>
  </si>
  <si>
    <t>09:02:28 AM</t>
  </si>
  <si>
    <t>09:02:26 AM</t>
  </si>
  <si>
    <t>09:02:24 AM</t>
  </si>
  <si>
    <t>09:02:22 AM</t>
  </si>
  <si>
    <t>09:02:20 AM</t>
  </si>
  <si>
    <t>09:02:18 AM</t>
  </si>
  <si>
    <t>09:02:16 AM</t>
  </si>
  <si>
    <t>09:02:14 AM</t>
  </si>
  <si>
    <t>09:02:12 AM</t>
  </si>
  <si>
    <t>09:02:10 AM</t>
  </si>
  <si>
    <t>09:02:08 AM</t>
  </si>
  <si>
    <t>09:02:06 AM</t>
  </si>
  <si>
    <t>09:02:04 AM</t>
  </si>
  <si>
    <t>09:02:02 AM</t>
  </si>
  <si>
    <t>09:02:00 AM</t>
  </si>
  <si>
    <t>09:01:58 AM</t>
  </si>
  <si>
    <t>09:01:56 AM</t>
  </si>
  <si>
    <t>09:01:54 AM</t>
  </si>
  <si>
    <t>09:01:52 AM</t>
  </si>
  <si>
    <t>09:01:50 AM</t>
  </si>
  <si>
    <t>09:01:48 AM</t>
  </si>
  <si>
    <t>09:01:46 AM</t>
  </si>
  <si>
    <t>09:01:44 AM</t>
  </si>
  <si>
    <t>09:01:42 AM</t>
  </si>
  <si>
    <t>09:01:40 AM</t>
  </si>
  <si>
    <t>09:01:38 AM</t>
  </si>
  <si>
    <t>09:01:36 AM</t>
  </si>
  <si>
    <t>09:01:34 AM</t>
  </si>
  <si>
    <t>09:01:32 AM</t>
  </si>
  <si>
    <t>09:01:30 AM</t>
  </si>
  <si>
    <t>09:01:28 AM</t>
  </si>
  <si>
    <t>09:01:26 AM</t>
  </si>
  <si>
    <t>09:01:24 AM</t>
  </si>
  <si>
    <t>09:01:22 AM</t>
  </si>
  <si>
    <t>09:01:20 AM</t>
  </si>
  <si>
    <t>09:01:18 AM</t>
  </si>
  <si>
    <t>09:01:16 AM</t>
  </si>
  <si>
    <t>09:01:14 AM</t>
  </si>
  <si>
    <t>09:01:12 AM</t>
  </si>
  <si>
    <t>09:01:10 AM</t>
  </si>
  <si>
    <t>09:01:08 AM</t>
  </si>
  <si>
    <t>09:01:06 AM</t>
  </si>
  <si>
    <t>09:01:04 AM</t>
  </si>
  <si>
    <t>09:01:02 AM</t>
  </si>
  <si>
    <t>09:01:00 AM</t>
  </si>
  <si>
    <t>09:00:58 AM</t>
  </si>
  <si>
    <t>09:00:56 AM</t>
  </si>
  <si>
    <t>09:00:54 AM</t>
  </si>
  <si>
    <t>09:00:52 AM</t>
  </si>
  <si>
    <t>09:00:50 AM</t>
  </si>
  <si>
    <t>09:00:48 AM</t>
  </si>
  <si>
    <t>09:00:46 AM</t>
  </si>
  <si>
    <t>09:00:44 AM</t>
  </si>
  <si>
    <t>09:00:42 AM</t>
  </si>
  <si>
    <t>09:00:40 AM</t>
  </si>
  <si>
    <t>09:00:38 AM</t>
  </si>
  <si>
    <t>09:00:36 AM</t>
  </si>
  <si>
    <t>09:00:34 AM</t>
  </si>
  <si>
    <t>09:00:32 AM</t>
  </si>
  <si>
    <t>09:00:30 AM</t>
  </si>
  <si>
    <t>09:00:28 AM</t>
  </si>
  <si>
    <t>09:00:26 AM</t>
  </si>
  <si>
    <t>09:00:24 AM</t>
  </si>
  <si>
    <t>09:00:22 AM</t>
  </si>
  <si>
    <t>09:00:20 AM</t>
  </si>
  <si>
    <t>09:00:18 AM</t>
  </si>
  <si>
    <t>09:00:16 AM</t>
  </si>
  <si>
    <t>09:00:14 AM</t>
  </si>
  <si>
    <t>09:00:12 AM</t>
  </si>
  <si>
    <t>09:00:10 AM</t>
  </si>
  <si>
    <t>09:00:08 AM</t>
  </si>
  <si>
    <t>09:00:06 AM</t>
  </si>
  <si>
    <t>09:00:04 AM</t>
  </si>
  <si>
    <t>09:00:02 AM</t>
  </si>
  <si>
    <t>09:00:00 AM</t>
  </si>
  <si>
    <t>08:59:58 AM</t>
  </si>
  <si>
    <t>08:59:56 AM</t>
  </si>
  <si>
    <t>08:59:54 AM</t>
  </si>
  <si>
    <t>08:59:52 AM</t>
  </si>
  <si>
    <t>08:59:50 AM</t>
  </si>
  <si>
    <t>08:59:48 AM</t>
  </si>
  <si>
    <t>08:59:46 AM</t>
  </si>
  <si>
    <t>08:59:44 AM</t>
  </si>
  <si>
    <t>08:59:42 AM</t>
  </si>
  <si>
    <t>08:59:40 AM</t>
  </si>
  <si>
    <t>08:59:38 AM</t>
  </si>
  <si>
    <t>08:59:36 AM</t>
  </si>
  <si>
    <t>08:59:34 AM</t>
  </si>
  <si>
    <t>08:59:32 AM</t>
  </si>
  <si>
    <t>08:59:30 AM</t>
  </si>
  <si>
    <t>08:59:28 AM</t>
  </si>
  <si>
    <t>08:59:26 AM</t>
  </si>
  <si>
    <t>08:59:24 AM</t>
  </si>
  <si>
    <t>08:59:22 AM</t>
  </si>
  <si>
    <t>08:59:20 AM</t>
  </si>
  <si>
    <t>08:59:18 AM</t>
  </si>
  <si>
    <t>08:59:16 AM</t>
  </si>
  <si>
    <t>08:59:14 AM</t>
  </si>
  <si>
    <t>08:59:12 AM</t>
  </si>
  <si>
    <t>08:59:10 AM</t>
  </si>
  <si>
    <t>08:59:08 AM</t>
  </si>
  <si>
    <t>08:59:06 AM</t>
  </si>
  <si>
    <t>08:59:04 AM</t>
  </si>
  <si>
    <t>08:59:02 AM</t>
  </si>
  <si>
    <t>08:59:00 AM</t>
  </si>
  <si>
    <t>08:58:58 AM</t>
  </si>
  <si>
    <t>08:58:56 AM</t>
  </si>
  <si>
    <t>08:58:54 AM</t>
  </si>
  <si>
    <t>08:58:52 AM</t>
  </si>
  <si>
    <t>08:58:50 AM</t>
  </si>
  <si>
    <t>08:58:48 AM</t>
  </si>
  <si>
    <t>08:58:46 AM</t>
  </si>
  <si>
    <t>08:58:44 AM</t>
  </si>
  <si>
    <t>08:58:42 AM</t>
  </si>
  <si>
    <t>08:58:40 AM</t>
  </si>
  <si>
    <t>08:58:38 AM</t>
  </si>
  <si>
    <t>08:58:36 AM</t>
  </si>
  <si>
    <t>08:58:34 AM</t>
  </si>
  <si>
    <t>08:58:32 AM</t>
  </si>
  <si>
    <t>08:58:30 AM</t>
  </si>
  <si>
    <t>08:58:28 AM</t>
  </si>
  <si>
    <t>08:58:26 AM</t>
  </si>
  <si>
    <t>08:58:24 AM</t>
  </si>
  <si>
    <t>08:58:22 AM</t>
  </si>
  <si>
    <t>08:58:20 AM</t>
  </si>
  <si>
    <t>08:58:18 AM</t>
  </si>
  <si>
    <t>08:58:16 AM</t>
  </si>
  <si>
    <t>08:58:14 AM</t>
  </si>
  <si>
    <t>08:58:12 AM</t>
  </si>
  <si>
    <t>08:58:10 AM</t>
  </si>
  <si>
    <t>08:58:08 AM</t>
  </si>
  <si>
    <t>08:58:06 AM</t>
  </si>
  <si>
    <t>08:58:04 AM</t>
  </si>
  <si>
    <t>08:58:02 AM</t>
  </si>
  <si>
    <t>08:58:00 AM</t>
  </si>
  <si>
    <t>08:57:58 AM</t>
  </si>
  <si>
    <t>08:57:56 AM</t>
  </si>
  <si>
    <t>08:57:54 AM</t>
  </si>
  <si>
    <t>08:57:52 AM</t>
  </si>
  <si>
    <t>08:57:50 AM</t>
  </si>
  <si>
    <t>08:57:48 AM</t>
  </si>
  <si>
    <t>08:57:46 AM</t>
  </si>
  <si>
    <t>08:57:44 AM</t>
  </si>
  <si>
    <t>08:57:42 AM</t>
  </si>
  <si>
    <t>08:57:40 AM</t>
  </si>
  <si>
    <t>08:57:38 AM</t>
  </si>
  <si>
    <t>08:57:36 AM</t>
  </si>
  <si>
    <t>08:57:34 AM</t>
  </si>
  <si>
    <t>08:57:32 AM</t>
  </si>
  <si>
    <t>08:57:30 AM</t>
  </si>
  <si>
    <t>08:57:28 AM</t>
  </si>
  <si>
    <t>08:57:26 AM</t>
  </si>
  <si>
    <t>08:57:24 AM</t>
  </si>
  <si>
    <t>08:57:22 AM</t>
  </si>
  <si>
    <t>08:57:20 AM</t>
  </si>
  <si>
    <t>08:57:18 AM</t>
  </si>
  <si>
    <t>08:57:16 AM</t>
  </si>
  <si>
    <t>08:57:14 AM</t>
  </si>
  <si>
    <t>08:57:12 AM</t>
  </si>
  <si>
    <t>08:57:10 AM</t>
  </si>
  <si>
    <t>08:57:08 AM</t>
  </si>
  <si>
    <t>08:57:06 AM</t>
  </si>
  <si>
    <t>08:57:04 AM</t>
  </si>
  <si>
    <t>08:57:02 AM</t>
  </si>
  <si>
    <t>08:57:00 AM</t>
  </si>
  <si>
    <t>08:56:58 AM</t>
  </si>
  <si>
    <t>08:56:56 AM</t>
  </si>
  <si>
    <t>08:56:54 AM</t>
  </si>
  <si>
    <t>08:56:52 AM</t>
  </si>
  <si>
    <t>08:56:50 AM</t>
  </si>
  <si>
    <t>08:56:48 AM</t>
  </si>
  <si>
    <t>08:56:46 AM</t>
  </si>
  <si>
    <t>08:56:44 AM</t>
  </si>
  <si>
    <t>08:56:42 AM</t>
  </si>
  <si>
    <t>08:56:40 AM</t>
  </si>
  <si>
    <t>08:56:38 AM</t>
  </si>
  <si>
    <t>08:56:36 AM</t>
  </si>
  <si>
    <t>08:56:34 AM</t>
  </si>
  <si>
    <t>08:56:32 AM</t>
  </si>
  <si>
    <t>08:56:30 AM</t>
  </si>
  <si>
    <t>08:56:28 AM</t>
  </si>
  <si>
    <t>08:56:26 AM</t>
  </si>
  <si>
    <t>08:56:24 AM</t>
  </si>
  <si>
    <t>08:56:22 AM</t>
  </si>
  <si>
    <t>08:56:20 AM</t>
  </si>
  <si>
    <t>08:56:18 AM</t>
  </si>
  <si>
    <t>08:56:16 AM</t>
  </si>
  <si>
    <t>08:56:14 AM</t>
  </si>
  <si>
    <t>08:56:12 AM</t>
  </si>
  <si>
    <t>08:56:10 AM</t>
  </si>
  <si>
    <t>08:56:08 AM</t>
  </si>
  <si>
    <t>08:56:06 AM</t>
  </si>
  <si>
    <t>08:56:04 AM</t>
  </si>
  <si>
    <t>08:56:02 AM</t>
  </si>
  <si>
    <t>08:56:00 AM</t>
  </si>
  <si>
    <t>08:55:58 AM</t>
  </si>
  <si>
    <t>08:55:56 AM</t>
  </si>
  <si>
    <t>08:55:54 AM</t>
  </si>
  <si>
    <t>08:55:52 AM</t>
  </si>
  <si>
    <t>08:55:50 AM</t>
  </si>
  <si>
    <t>08:55:48 AM</t>
  </si>
  <si>
    <t>08:55:46 AM</t>
  </si>
  <si>
    <t>08:55:44 AM</t>
  </si>
  <si>
    <t>08:55:42 AM</t>
  </si>
  <si>
    <t>08:55:40 AM</t>
  </si>
  <si>
    <t>08:55:38 AM</t>
  </si>
  <si>
    <t>08:55:36 AM</t>
  </si>
  <si>
    <t>08:55:34 AM</t>
  </si>
  <si>
    <t>08:55:32 AM</t>
  </si>
  <si>
    <t>08:55:30 AM</t>
  </si>
  <si>
    <t>08:55:28 AM</t>
  </si>
  <si>
    <t>08:55:26 AM</t>
  </si>
  <si>
    <t>08:55:24 AM</t>
  </si>
  <si>
    <t>08:55:22 AM</t>
  </si>
  <si>
    <t>08:55:20 AM</t>
  </si>
  <si>
    <t>08:55:18 AM</t>
  </si>
  <si>
    <t>08:55:16 AM</t>
  </si>
  <si>
    <t>08:55:14 AM</t>
  </si>
  <si>
    <t>08:55:12 AM</t>
  </si>
  <si>
    <t>08:55:10 AM</t>
  </si>
  <si>
    <t>08:55:08 AM</t>
  </si>
  <si>
    <t>08:55:06 AM</t>
  </si>
  <si>
    <t>08:55:04 AM</t>
  </si>
  <si>
    <t>08:55:02 AM</t>
  </si>
  <si>
    <t>08:55:00 AM</t>
  </si>
  <si>
    <t>08:54:58 AM</t>
  </si>
  <si>
    <t>08:54:56 AM</t>
  </si>
  <si>
    <t>08:54:54 AM</t>
  </si>
  <si>
    <t>08:54:52 AM</t>
  </si>
  <si>
    <t>08:54:50 AM</t>
  </si>
  <si>
    <t>08:54:48 AM</t>
  </si>
  <si>
    <t>08:54:46 AM</t>
  </si>
  <si>
    <t>08:54:44 AM</t>
  </si>
  <si>
    <t>08:54:42 AM</t>
  </si>
  <si>
    <t>08:54:40 AM</t>
  </si>
  <si>
    <t>08:54:38 AM</t>
  </si>
  <si>
    <t>08:54:36 AM</t>
  </si>
  <si>
    <t>08:54:34 AM</t>
  </si>
  <si>
    <t>08:54:32 AM</t>
  </si>
  <si>
    <t>08:54:30 AM</t>
  </si>
  <si>
    <t>08:54:28 AM</t>
  </si>
  <si>
    <t>08:54:26 AM</t>
  </si>
  <si>
    <t>08:54:24 AM</t>
  </si>
  <si>
    <t>08:54:22 AM</t>
  </si>
  <si>
    <t>08:54:20 AM</t>
  </si>
  <si>
    <t>08:54:18 AM</t>
  </si>
  <si>
    <t>08:54:16 AM</t>
  </si>
  <si>
    <t>08:54:14 AM</t>
  </si>
  <si>
    <t>08:54:12 AM</t>
  </si>
  <si>
    <t>08:54:10 AM</t>
  </si>
  <si>
    <t>08:54:08 AM</t>
  </si>
  <si>
    <t>08:54:06 AM</t>
  </si>
  <si>
    <t>08:54:04 AM</t>
  </si>
  <si>
    <t>08:54:02 AM</t>
  </si>
  <si>
    <t>08:54:00 AM</t>
  </si>
  <si>
    <t>08:53:58 AM</t>
  </si>
  <si>
    <t>08:53:56 AM</t>
  </si>
  <si>
    <t>08:53:54 AM</t>
  </si>
  <si>
    <t>08:53:52 AM</t>
  </si>
  <si>
    <t>08:53:50 AM</t>
  </si>
  <si>
    <t>08:53:48 AM</t>
  </si>
  <si>
    <t>08:53:46 AM</t>
  </si>
  <si>
    <t>08:53:44 AM</t>
  </si>
  <si>
    <t>08:53:42 AM</t>
  </si>
  <si>
    <t>08:53:40 AM</t>
  </si>
  <si>
    <t>08:53:38 AM</t>
  </si>
  <si>
    <t>08:53:36 AM</t>
  </si>
  <si>
    <t>08:53:34 AM</t>
  </si>
  <si>
    <t>08:53:32 AM</t>
  </si>
  <si>
    <t>08:53:30 AM</t>
  </si>
  <si>
    <t>08:53:28 AM</t>
  </si>
  <si>
    <t>08:53:26 AM</t>
  </si>
  <si>
    <t>08:53:24 AM</t>
  </si>
  <si>
    <t>08:53:22 AM</t>
  </si>
  <si>
    <t>08:53:20 AM</t>
  </si>
  <si>
    <t>08:53:18 AM</t>
  </si>
  <si>
    <t>08:53:16 AM</t>
  </si>
  <si>
    <t>08:53:14 AM</t>
  </si>
  <si>
    <t>08:53:12 AM</t>
  </si>
  <si>
    <t>08:53:10 AM</t>
  </si>
  <si>
    <t>08:53:08 AM</t>
  </si>
  <si>
    <t>08:53:06 AM</t>
  </si>
  <si>
    <t>08:53:04 AM</t>
  </si>
  <si>
    <t>08:53:02 AM</t>
  </si>
  <si>
    <t>08:53:00 AM</t>
  </si>
  <si>
    <t>08:52:58 AM</t>
  </si>
  <si>
    <t>08:52:56 AM</t>
  </si>
  <si>
    <t>08:52:54 AM</t>
  </si>
  <si>
    <t>08:52:52 AM</t>
  </si>
  <si>
    <t>08:52:50 AM</t>
  </si>
  <si>
    <t>08:52:48 AM</t>
  </si>
  <si>
    <t>08:52:46 AM</t>
  </si>
  <si>
    <t>08:52:44 AM</t>
  </si>
  <si>
    <t>08:52:42 AM</t>
  </si>
  <si>
    <t>08:52:40 AM</t>
  </si>
  <si>
    <t>08:52:38 AM</t>
  </si>
  <si>
    <t>08:52:36 AM</t>
  </si>
  <si>
    <t>08:52:34 AM</t>
  </si>
  <si>
    <t>08:52:32 AM</t>
  </si>
  <si>
    <t>08:52:30 AM</t>
  </si>
  <si>
    <t>08:52:28 AM</t>
  </si>
  <si>
    <t>08:52:26 AM</t>
  </si>
  <si>
    <t>08:52:24 AM</t>
  </si>
  <si>
    <t>08:52:22 AM</t>
  </si>
  <si>
    <t>08:52:20 AM</t>
  </si>
  <si>
    <t>08:52:18 AM</t>
  </si>
  <si>
    <t>08:52:16 AM</t>
  </si>
  <si>
    <t>08:52:14 AM</t>
  </si>
  <si>
    <t>08:52:12 AM</t>
  </si>
  <si>
    <t>08:52:10 AM</t>
  </si>
  <si>
    <t>08:52:08 AM</t>
  </si>
  <si>
    <t>08:52:06 AM</t>
  </si>
  <si>
    <t>08:52:04 AM</t>
  </si>
  <si>
    <t>08:52:02 AM</t>
  </si>
  <si>
    <t>08:52:00 AM</t>
  </si>
  <si>
    <t>08:51:58 AM</t>
  </si>
  <si>
    <t>08:51:56 AM</t>
  </si>
  <si>
    <t>08:51:54 AM</t>
  </si>
  <si>
    <t>08:51:52 AM</t>
  </si>
  <si>
    <t>08:51:50 AM</t>
  </si>
  <si>
    <t>08:51:48 AM</t>
  </si>
  <si>
    <t>08:51:46 AM</t>
  </si>
  <si>
    <t>08:51:44 AM</t>
  </si>
  <si>
    <t>08:51:42 AM</t>
  </si>
  <si>
    <t>08:51:40 AM</t>
  </si>
  <si>
    <t>08:51:38 AM</t>
  </si>
  <si>
    <t>08:51:36 AM</t>
  </si>
  <si>
    <t>08:51:34 AM</t>
  </si>
  <si>
    <t>08:51:32 AM</t>
  </si>
  <si>
    <t>08:51:30 AM</t>
  </si>
  <si>
    <t>08:51:28 AM</t>
  </si>
  <si>
    <t>08:51:26 AM</t>
  </si>
  <si>
    <t>08:51:24 AM</t>
  </si>
  <si>
    <t>08:51:22 AM</t>
  </si>
  <si>
    <t>08:51:20 AM</t>
  </si>
  <si>
    <t>08:51:18 AM</t>
  </si>
  <si>
    <t>08:51:16 AM</t>
  </si>
  <si>
    <t>08:51:14 AM</t>
  </si>
  <si>
    <t>08:51:12 AM</t>
  </si>
  <si>
    <t>08:51:10 AM</t>
  </si>
  <si>
    <t>08:51:08 AM</t>
  </si>
  <si>
    <t>08:51:06 AM</t>
  </si>
  <si>
    <t>08:51:04 AM</t>
  </si>
  <si>
    <t>08:51:02 AM</t>
  </si>
  <si>
    <t>08:51:00 AM</t>
  </si>
  <si>
    <t>08:50:58 AM</t>
  </si>
  <si>
    <t>08:50:56 AM</t>
  </si>
  <si>
    <t>08:50:54 AM</t>
  </si>
  <si>
    <t>08:50:52 AM</t>
  </si>
  <si>
    <t>08:50:50 AM</t>
  </si>
  <si>
    <t>08:50:48 AM</t>
  </si>
  <si>
    <t>08:50:46 AM</t>
  </si>
  <si>
    <t>08:50:44 AM</t>
  </si>
  <si>
    <t>08:50:42 AM</t>
  </si>
  <si>
    <t>08:50:40 AM</t>
  </si>
  <si>
    <t>08:50:38 AM</t>
  </si>
  <si>
    <t>08:50:36 AM</t>
  </si>
  <si>
    <t>08:50:34 AM</t>
  </si>
  <si>
    <t>08:50:32 AM</t>
  </si>
  <si>
    <t>08:50:30 AM</t>
  </si>
  <si>
    <t>08:50:28 AM</t>
  </si>
  <si>
    <t>08:50:26 AM</t>
  </si>
  <si>
    <t>08:50:24 AM</t>
  </si>
  <si>
    <t>08:50:22 AM</t>
  </si>
  <si>
    <t>08:50:20 AM</t>
  </si>
  <si>
    <t>08:50:18 AM</t>
  </si>
  <si>
    <t>08:50:16 AM</t>
  </si>
  <si>
    <t>08:50:14 AM</t>
  </si>
  <si>
    <t>08:50:12 AM</t>
  </si>
  <si>
    <t>08:50:10 AM</t>
  </si>
  <si>
    <t>08:50:08 AM</t>
  </si>
  <si>
    <t>08:50:06 AM</t>
  </si>
  <si>
    <t>08:50:04 AM</t>
  </si>
  <si>
    <t>08:50:02 AM</t>
  </si>
  <si>
    <t>08:50:00 AM</t>
  </si>
  <si>
    <t>08:49:58 AM</t>
  </si>
  <si>
    <t>08:49:56 AM</t>
  </si>
  <si>
    <t>08:49:54 AM</t>
  </si>
  <si>
    <t>08:49:52 AM</t>
  </si>
  <si>
    <t>08:49:50 AM</t>
  </si>
  <si>
    <t>08:49:48 AM</t>
  </si>
  <si>
    <t>08:49:46 AM</t>
  </si>
  <si>
    <t>08:49:44 AM</t>
  </si>
  <si>
    <t>08:49:42 AM</t>
  </si>
  <si>
    <t>08:49:40 AM</t>
  </si>
  <si>
    <t>08:49:38 AM</t>
  </si>
  <si>
    <t>08:49:36 AM</t>
  </si>
  <si>
    <t>08:49:34 AM</t>
  </si>
  <si>
    <t>08:49:32 AM</t>
  </si>
  <si>
    <t>08:49:30 AM</t>
  </si>
  <si>
    <t>08:49:28 AM</t>
  </si>
  <si>
    <t>08:49:26 AM</t>
  </si>
  <si>
    <t>08:49:24 AM</t>
  </si>
  <si>
    <t>08:49:22 AM</t>
  </si>
  <si>
    <t>08:49:20 AM</t>
  </si>
  <si>
    <t>08:49:18 AM</t>
  </si>
  <si>
    <t>08:49:16 AM</t>
  </si>
  <si>
    <t>08:49:14 AM</t>
  </si>
  <si>
    <t>08:49:12 AM</t>
  </si>
  <si>
    <t>08:49:10 AM</t>
  </si>
  <si>
    <t>08:49:08 AM</t>
  </si>
  <si>
    <t>08:49:06 AM</t>
  </si>
  <si>
    <t>08:49:04 AM</t>
  </si>
  <si>
    <t>08:49:02 AM</t>
  </si>
  <si>
    <t>08:49:00 AM</t>
  </si>
  <si>
    <t>08:48:58 AM</t>
  </si>
  <si>
    <t>08:48:56 AM</t>
  </si>
  <si>
    <t>08:48:54 AM</t>
  </si>
  <si>
    <t>08:48:52 AM</t>
  </si>
  <si>
    <t>08:48:50 AM</t>
  </si>
  <si>
    <t>08:48:48 AM</t>
  </si>
  <si>
    <t>08:48:46 AM</t>
  </si>
  <si>
    <t>08:48:44 AM</t>
  </si>
  <si>
    <t>08:48:42 AM</t>
  </si>
  <si>
    <t>08:48:40 AM</t>
  </si>
  <si>
    <t>08:48:38 AM</t>
  </si>
  <si>
    <t>08:48:36 AM</t>
  </si>
  <si>
    <t>08:48:34 AM</t>
  </si>
  <si>
    <t>08:48:32 AM</t>
  </si>
  <si>
    <t>08:48:30 AM</t>
  </si>
  <si>
    <t>08:48:28 AM</t>
  </si>
  <si>
    <t>08:48:26 AM</t>
  </si>
  <si>
    <t>08:48:24 AM</t>
  </si>
  <si>
    <t>08:48:22 AM</t>
  </si>
  <si>
    <t>08:48:20 AM</t>
  </si>
  <si>
    <t>08:48:18 AM</t>
  </si>
  <si>
    <t>08:48:16 AM</t>
  </si>
  <si>
    <t>08:48:14 AM</t>
  </si>
  <si>
    <t>08:48:12 AM</t>
  </si>
  <si>
    <t>08:48:10 AM</t>
  </si>
  <si>
    <t>08:48:08 AM</t>
  </si>
  <si>
    <t>08:48:06 AM</t>
  </si>
  <si>
    <t>08:48:04 AM</t>
  </si>
  <si>
    <t>08:48:02 AM</t>
  </si>
  <si>
    <t>08:48:00 AM</t>
  </si>
  <si>
    <t>08:47:58 AM</t>
  </si>
  <si>
    <t>08:47:56 AM</t>
  </si>
  <si>
    <t>08:47:54 AM</t>
  </si>
  <si>
    <t>08:47:52 AM</t>
  </si>
  <si>
    <t>08:47:50 AM</t>
  </si>
  <si>
    <t>08:47:48 AM</t>
  </si>
  <si>
    <t>08:47:46 AM</t>
  </si>
  <si>
    <t>08:47:44 AM</t>
  </si>
  <si>
    <t>08:47:42 AM</t>
  </si>
  <si>
    <t>08:47:40 AM</t>
  </si>
  <si>
    <t>08:47:38 AM</t>
  </si>
  <si>
    <t>08:47:36 AM</t>
  </si>
  <si>
    <t>08:47:34 AM</t>
  </si>
  <si>
    <t>08:47:32 AM</t>
  </si>
  <si>
    <t>08:47:30 AM</t>
  </si>
  <si>
    <t>08:47:28 AM</t>
  </si>
  <si>
    <t>08:47:26 AM</t>
  </si>
  <si>
    <t>08:47:24 AM</t>
  </si>
  <si>
    <t>08:47:22 AM</t>
  </si>
  <si>
    <t>08:47:20 AM</t>
  </si>
  <si>
    <t>08:47:18 AM</t>
  </si>
  <si>
    <t>08:47:16 AM</t>
  </si>
  <si>
    <t>08:47:14 AM</t>
  </si>
  <si>
    <t>08:47:12 AM</t>
  </si>
  <si>
    <t>08:47:10 AM</t>
  </si>
  <si>
    <t>08:47:08 AM</t>
  </si>
  <si>
    <t>08:47:06 AM</t>
  </si>
  <si>
    <t>08:47:04 AM</t>
  </si>
  <si>
    <t>08:47:02 AM</t>
  </si>
  <si>
    <t>08:47:00 AM</t>
  </si>
  <si>
    <t>08:46:58 AM</t>
  </si>
  <si>
    <t>08:46:56 AM</t>
  </si>
  <si>
    <t>08:46:54 AM</t>
  </si>
  <si>
    <t>08:46:52 AM</t>
  </si>
  <si>
    <t>08:46:50 AM</t>
  </si>
  <si>
    <t>08:46:48 AM</t>
  </si>
  <si>
    <t>08:46:46 AM</t>
  </si>
  <si>
    <t>08:46:44 AM</t>
  </si>
  <si>
    <t>08:46:42 AM</t>
  </si>
  <si>
    <t>08:46:40 AM</t>
  </si>
  <si>
    <t>08:46:38 AM</t>
  </si>
  <si>
    <t>08:46:36 AM</t>
  </si>
  <si>
    <t>08:46:34 AM</t>
  </si>
  <si>
    <t>08:46:32 AM</t>
  </si>
  <si>
    <t>08:46:30 AM</t>
  </si>
  <si>
    <t>08:46:28 AM</t>
  </si>
  <si>
    <t>08:46:26 AM</t>
  </si>
  <si>
    <t>08:46:24 AM</t>
  </si>
  <si>
    <t>08:46:22 AM</t>
  </si>
  <si>
    <t>08:46:20 AM</t>
  </si>
  <si>
    <t>08:46:18 AM</t>
  </si>
  <si>
    <t>08:46:16 AM</t>
  </si>
  <si>
    <t>08:46:14 AM</t>
  </si>
  <si>
    <t>08:46:12 AM</t>
  </si>
  <si>
    <t>08:46:10 AM</t>
  </si>
  <si>
    <t>08:46:08 AM</t>
  </si>
  <si>
    <t>08:46:06 AM</t>
  </si>
  <si>
    <t>08:46:04 AM</t>
  </si>
  <si>
    <t>08:46:02 AM</t>
  </si>
  <si>
    <t>08:46:00 AM</t>
  </si>
  <si>
    <t>08:45:58 AM</t>
  </si>
  <si>
    <t>08:45:56 AM</t>
  </si>
  <si>
    <t>08:45:54 AM</t>
  </si>
  <si>
    <t>08:45:52 AM</t>
  </si>
  <si>
    <t>08:45:50 AM</t>
  </si>
  <si>
    <t>08:45:48 AM</t>
  </si>
  <si>
    <t>08:45:46 AM</t>
  </si>
  <si>
    <t>08:45:44 AM</t>
  </si>
  <si>
    <t>08:45:42 AM</t>
  </si>
  <si>
    <t>08:45:40 AM</t>
  </si>
  <si>
    <t>08:45:38 AM</t>
  </si>
  <si>
    <t>08:45:36 AM</t>
  </si>
  <si>
    <t>08:45:34 AM</t>
  </si>
  <si>
    <t>08:45:32 AM</t>
  </si>
  <si>
    <t>08:45:30 AM</t>
  </si>
  <si>
    <t>08:45:28 AM</t>
  </si>
  <si>
    <t>08:45:26 AM</t>
  </si>
  <si>
    <t>08:45:24 AM</t>
  </si>
  <si>
    <t>08:45:22 AM</t>
  </si>
  <si>
    <t>08:45:20 AM</t>
  </si>
  <si>
    <t>08:45:18 AM</t>
  </si>
  <si>
    <t>08:45:16 AM</t>
  </si>
  <si>
    <t>08:45:14 AM</t>
  </si>
  <si>
    <t>08:45:12 AM</t>
  </si>
  <si>
    <t>08:45:10 AM</t>
  </si>
  <si>
    <t>08:45:08 AM</t>
  </si>
  <si>
    <t>08:45:06 AM</t>
  </si>
  <si>
    <t>08:45:04 AM</t>
  </si>
  <si>
    <t>08:45:02 AM</t>
  </si>
  <si>
    <t>08:45:00 AM</t>
  </si>
  <si>
    <t>08:44:58 AM</t>
  </si>
  <si>
    <t>08:44:56 AM</t>
  </si>
  <si>
    <t>08:44:54 AM</t>
  </si>
  <si>
    <t>08:44:52 AM</t>
  </si>
  <si>
    <t>08:44:50 AM</t>
  </si>
  <si>
    <t>08:44:48 AM</t>
  </si>
  <si>
    <t>08:44:46 AM</t>
  </si>
  <si>
    <t>08:44:44 AM</t>
  </si>
  <si>
    <t>08:44:42 AM</t>
  </si>
  <si>
    <t>08:44:40 AM</t>
  </si>
  <si>
    <t>08:44:38 AM</t>
  </si>
  <si>
    <t>08:44:36 AM</t>
  </si>
  <si>
    <t>08:44:34 AM</t>
  </si>
  <si>
    <t>08:44:32 AM</t>
  </si>
  <si>
    <t>08:44:30 AM</t>
  </si>
  <si>
    <t>08:44:28 AM</t>
  </si>
  <si>
    <t>08:44:26 AM</t>
  </si>
  <si>
    <t>08:44:24 AM</t>
  </si>
  <si>
    <t>08:44:22 AM</t>
  </si>
  <si>
    <t>08:44:20 AM</t>
  </si>
  <si>
    <t>08:44:18 AM</t>
  </si>
  <si>
    <t>08:44:16 AM</t>
  </si>
  <si>
    <t>08:44:14 AM</t>
  </si>
  <si>
    <t>08:44:12 AM</t>
  </si>
  <si>
    <t>08:44:10 AM</t>
  </si>
  <si>
    <t>08:44:08 AM</t>
  </si>
  <si>
    <t>08:44:06 AM</t>
  </si>
  <si>
    <t>08:44:04 AM</t>
  </si>
  <si>
    <t>08:44:02 AM</t>
  </si>
  <si>
    <t>08:44:00 AM</t>
  </si>
  <si>
    <t>08:43:58 AM</t>
  </si>
  <si>
    <t>08:43:56 AM</t>
  </si>
  <si>
    <t>08:43:54 AM</t>
  </si>
  <si>
    <t>08:43:52 AM</t>
  </si>
  <si>
    <t>08:43:50 AM</t>
  </si>
  <si>
    <t>08:43:48 AM</t>
  </si>
  <si>
    <t>08:43:46 AM</t>
  </si>
  <si>
    <t>08:43:44 AM</t>
  </si>
  <si>
    <t>08:43:42 AM</t>
  </si>
  <si>
    <t>08:43:40 AM</t>
  </si>
  <si>
    <t>08:43:38 AM</t>
  </si>
  <si>
    <t>08:43:36 AM</t>
  </si>
  <si>
    <t>08:43:34 AM</t>
  </si>
  <si>
    <t>08:43:32 AM</t>
  </si>
  <si>
    <t>08:43:30 AM</t>
  </si>
  <si>
    <t>08:43:28 AM</t>
  </si>
  <si>
    <t>08:43:26 AM</t>
  </si>
  <si>
    <t>08:43:24 AM</t>
  </si>
  <si>
    <t>08:43:22 AM</t>
  </si>
  <si>
    <t>08:43:20 AM</t>
  </si>
  <si>
    <t>08:43:18 AM</t>
  </si>
  <si>
    <t>08:43:16 AM</t>
  </si>
  <si>
    <t>08:43:14 AM</t>
  </si>
  <si>
    <t>08:43:12 AM</t>
  </si>
  <si>
    <t>08:43:10 AM</t>
  </si>
  <si>
    <t>08:43:08 AM</t>
  </si>
  <si>
    <t>08:43:06 AM</t>
  </si>
  <si>
    <t>08:43:04 AM</t>
  </si>
  <si>
    <t>08:43:02 AM</t>
  </si>
  <si>
    <t>08:43:00 AM</t>
  </si>
  <si>
    <t>08:42:58 AM</t>
  </si>
  <si>
    <t>08:42:56 AM</t>
  </si>
  <si>
    <t>08:42:54 AM</t>
  </si>
  <si>
    <t>08:42:52 AM</t>
  </si>
  <si>
    <t>08:42:50 AM</t>
  </si>
  <si>
    <t>08:42:48 AM</t>
  </si>
  <si>
    <t>08:42:46 AM</t>
  </si>
  <si>
    <t>08:42:44 AM</t>
  </si>
  <si>
    <t>08:42:42 AM</t>
  </si>
  <si>
    <t>08:42:40 AM</t>
  </si>
  <si>
    <t>08:42:38 AM</t>
  </si>
  <si>
    <t>08:42:36 AM</t>
  </si>
  <si>
    <t>08:42:34 AM</t>
  </si>
  <si>
    <t>08:42:32 AM</t>
  </si>
  <si>
    <t>08:42:30 AM</t>
  </si>
  <si>
    <t>08:42:28 AM</t>
  </si>
  <si>
    <t>08:42:26 AM</t>
  </si>
  <si>
    <t>08:42:24 AM</t>
  </si>
  <si>
    <t>08:42:22 AM</t>
  </si>
  <si>
    <t>08:42:20 AM</t>
  </si>
  <si>
    <t>08:42:18 AM</t>
  </si>
  <si>
    <t>08:42:16 AM</t>
  </si>
  <si>
    <t>08:42:14 AM</t>
  </si>
  <si>
    <t>08:42:12 AM</t>
  </si>
  <si>
    <t>08:42:10 AM</t>
  </si>
  <si>
    <t>08:42:08 AM</t>
  </si>
  <si>
    <t>08:42:06 AM</t>
  </si>
  <si>
    <t>08:42:04 AM</t>
  </si>
  <si>
    <t>08:42:02 AM</t>
  </si>
  <si>
    <t>08:42:00 AM</t>
  </si>
  <si>
    <t>08:41:58 AM</t>
  </si>
  <si>
    <t>08:41:56 AM</t>
  </si>
  <si>
    <t>08:41:54 AM</t>
  </si>
  <si>
    <t>08:41:52 AM</t>
  </si>
  <si>
    <t>08:41:50 AM</t>
  </si>
  <si>
    <t>08:41:48 AM</t>
  </si>
  <si>
    <t>08:41:46 AM</t>
  </si>
  <si>
    <t>08:41:44 AM</t>
  </si>
  <si>
    <t>08:41:42 AM</t>
  </si>
  <si>
    <t>08:41:40 AM</t>
  </si>
  <si>
    <t>08:41:38 AM</t>
  </si>
  <si>
    <t>08:41:36 AM</t>
  </si>
  <si>
    <t>08:41:34 AM</t>
  </si>
  <si>
    <t>08:41:32 AM</t>
  </si>
  <si>
    <t>08:41:30 AM</t>
  </si>
  <si>
    <t>08:41:28 AM</t>
  </si>
  <si>
    <t>08:41:26 AM</t>
  </si>
  <si>
    <t>08:41:24 AM</t>
  </si>
  <si>
    <t>08:41:22 AM</t>
  </si>
  <si>
    <t>08:41:20 AM</t>
  </si>
  <si>
    <t>08:41:18 AM</t>
  </si>
  <si>
    <t>08:41:16 AM</t>
  </si>
  <si>
    <t>08:41:14 AM</t>
  </si>
  <si>
    <t>08:41:12 AM</t>
  </si>
  <si>
    <t>08:41:10 AM</t>
  </si>
  <si>
    <t>08:41:08 AM</t>
  </si>
  <si>
    <t>08:41:06 AM</t>
  </si>
  <si>
    <t>08:41:04 AM</t>
  </si>
  <si>
    <t>08:41:02 AM</t>
  </si>
  <si>
    <t>08:41:00 AM</t>
  </si>
  <si>
    <t>08:40:58 AM</t>
  </si>
  <si>
    <t>08:40:56 AM</t>
  </si>
  <si>
    <t>08:40:54 AM</t>
  </si>
  <si>
    <t>08:40:52 AM</t>
  </si>
  <si>
    <t>08:40:50 AM</t>
  </si>
  <si>
    <t>08:40:48 AM</t>
  </si>
  <si>
    <t>08:40:46 AM</t>
  </si>
  <si>
    <t>08:40:44 AM</t>
  </si>
  <si>
    <t>08:40:42 AM</t>
  </si>
  <si>
    <t>08:40:40 AM</t>
  </si>
  <si>
    <t>08:40:38 AM</t>
  </si>
  <si>
    <t>08:40:36 AM</t>
  </si>
  <si>
    <t>08:40:34 AM</t>
  </si>
  <si>
    <t>08:40:32 AM</t>
  </si>
  <si>
    <t>08:40:30 AM</t>
  </si>
  <si>
    <t>08:40:28 AM</t>
  </si>
  <si>
    <t>08:40:26 AM</t>
  </si>
  <si>
    <t>08:40:24 AM</t>
  </si>
  <si>
    <t>08:40:22 AM</t>
  </si>
  <si>
    <t>08:40:20 AM</t>
  </si>
  <si>
    <t>08:40:18 AM</t>
  </si>
  <si>
    <t>08:40:16 AM</t>
  </si>
  <si>
    <t>08:40:14 AM</t>
  </si>
  <si>
    <t>08:40:12 AM</t>
  </si>
  <si>
    <t>08:40:10 AM</t>
  </si>
  <si>
    <t>08:40:08 AM</t>
  </si>
  <si>
    <t>08:40:06 AM</t>
  </si>
  <si>
    <t>08:40:04 AM</t>
  </si>
  <si>
    <t>08:40:02 AM</t>
  </si>
  <si>
    <t>08:40:00 AM</t>
  </si>
  <si>
    <t>08:39:58 AM</t>
  </si>
  <si>
    <t>08:39:56 AM</t>
  </si>
  <si>
    <t>08:39:54 AM</t>
  </si>
  <si>
    <t>08:39:52 AM</t>
  </si>
  <si>
    <t>08:39:50 AM</t>
  </si>
  <si>
    <t>08:39:48 AM</t>
  </si>
  <si>
    <t>08:39:46 AM</t>
  </si>
  <si>
    <t>08:39:44 AM</t>
  </si>
  <si>
    <t>08:39:42 AM</t>
  </si>
  <si>
    <t>08:39:40 AM</t>
  </si>
  <si>
    <t>08:39:38 AM</t>
  </si>
  <si>
    <t>08:39:36 AM</t>
  </si>
  <si>
    <t>08:39:34 AM</t>
  </si>
  <si>
    <t>08:39:32 AM</t>
  </si>
  <si>
    <t>08:39:30 AM</t>
  </si>
  <si>
    <t>08:39:28 AM</t>
  </si>
  <si>
    <t>08:39:26 AM</t>
  </si>
  <si>
    <t>08:39:24 AM</t>
  </si>
  <si>
    <t>08:39:22 AM</t>
  </si>
  <si>
    <t>08:39:20 AM</t>
  </si>
  <si>
    <t>08:39:18 AM</t>
  </si>
  <si>
    <t>08:39:16 AM</t>
  </si>
  <si>
    <t>08:39:14 AM</t>
  </si>
  <si>
    <t>08:39:12 AM</t>
  </si>
  <si>
    <t>08:39:10 AM</t>
  </si>
  <si>
    <t>08:39:08 AM</t>
  </si>
  <si>
    <t>08:39:06 AM</t>
  </si>
  <si>
    <t>08:39:04 AM</t>
  </si>
  <si>
    <t>08:39:02 AM</t>
  </si>
  <si>
    <t>08:39:00 AM</t>
  </si>
  <si>
    <t>08:38:58 AM</t>
  </si>
  <si>
    <t>08:38:56 AM</t>
  </si>
  <si>
    <t>08:38:54 AM</t>
  </si>
  <si>
    <t>08:38:52 AM</t>
  </si>
  <si>
    <t>08:38:50 AM</t>
  </si>
  <si>
    <t>08:38:48 AM</t>
  </si>
  <si>
    <t>08:38:46 AM</t>
  </si>
  <si>
    <t>08:38:44 AM</t>
  </si>
  <si>
    <t>08:38:42 AM</t>
  </si>
  <si>
    <t>08:38:40 AM</t>
  </si>
  <si>
    <t>08:38:38 AM</t>
  </si>
  <si>
    <t>08:38:36 AM</t>
  </si>
  <si>
    <t>08:38:34 AM</t>
  </si>
  <si>
    <t>08:38:32 AM</t>
  </si>
  <si>
    <t>08:38:30 AM</t>
  </si>
  <si>
    <t>08:38:28 AM</t>
  </si>
  <si>
    <t>08:38:26 AM</t>
  </si>
  <si>
    <t>08:38:24 AM</t>
  </si>
  <si>
    <t>08:38:22 AM</t>
  </si>
  <si>
    <t>08:38:20 AM</t>
  </si>
  <si>
    <t>08:38:18 AM</t>
  </si>
  <si>
    <t>08:38:16 AM</t>
  </si>
  <si>
    <t>08:38:14 AM</t>
  </si>
  <si>
    <t>08:38:12 AM</t>
  </si>
  <si>
    <t>08:38:10 AM</t>
  </si>
  <si>
    <t>08:38:08 AM</t>
  </si>
  <si>
    <t>08:38:06 AM</t>
  </si>
  <si>
    <t>08:38:04 AM</t>
  </si>
  <si>
    <t>08:38:02 AM</t>
  </si>
  <si>
    <t>08:38:00 AM</t>
  </si>
  <si>
    <t>08:37:58 AM</t>
  </si>
  <si>
    <t>08:37:56 AM</t>
  </si>
  <si>
    <t>08:37:54 AM</t>
  </si>
  <si>
    <t>08:37:52 AM</t>
  </si>
  <si>
    <t>08:37:50 AM</t>
  </si>
  <si>
    <t>08:37:48 AM</t>
  </si>
  <si>
    <t>08:37:46 AM</t>
  </si>
  <si>
    <t>08:37:44 AM</t>
  </si>
  <si>
    <t>08:37:42 AM</t>
  </si>
  <si>
    <t>08:37:40 AM</t>
  </si>
  <si>
    <t>08:37:38 AM</t>
  </si>
  <si>
    <t>08:37:36 AM</t>
  </si>
  <si>
    <t>08:37:34 AM</t>
  </si>
  <si>
    <t>08:37:32 AM</t>
  </si>
  <si>
    <t>08:37:30 AM</t>
  </si>
  <si>
    <t>08:37:28 AM</t>
  </si>
  <si>
    <t>08:37:26 AM</t>
  </si>
  <si>
    <t>08:37:24 AM</t>
  </si>
  <si>
    <t>08:37:22 AM</t>
  </si>
  <si>
    <t>08:37:20 AM</t>
  </si>
  <si>
    <t>08:37:18 AM</t>
  </si>
  <si>
    <t>08:37:16 AM</t>
  </si>
  <si>
    <t>08:37:14 AM</t>
  </si>
  <si>
    <t>08:37:12 AM</t>
  </si>
  <si>
    <t>08:37:10 AM</t>
  </si>
  <si>
    <t>08:37:08 AM</t>
  </si>
  <si>
    <t>08:37:06 AM</t>
  </si>
  <si>
    <t>08:37:04 AM</t>
  </si>
  <si>
    <t>08:37:02 AM</t>
  </si>
  <si>
    <t>08:37:00 AM</t>
  </si>
  <si>
    <t>08:36:58 AM</t>
  </si>
  <si>
    <t>08:36:56 AM</t>
  </si>
  <si>
    <t>08:36:54 AM</t>
  </si>
  <si>
    <t>08:36:52 AM</t>
  </si>
  <si>
    <t>08:36:50 AM</t>
  </si>
  <si>
    <t>08:36:48 AM</t>
  </si>
  <si>
    <t>08:36:46 AM</t>
  </si>
  <si>
    <t>08:36:44 AM</t>
  </si>
  <si>
    <t>08:36:42 AM</t>
  </si>
  <si>
    <t>08:36:40 AM</t>
  </si>
  <si>
    <t>08:36:38 AM</t>
  </si>
  <si>
    <t>08:36:36 AM</t>
  </si>
  <si>
    <t>08:36:34 AM</t>
  </si>
  <si>
    <t>08:36:32 AM</t>
  </si>
  <si>
    <t>08:36:30 AM</t>
  </si>
  <si>
    <t>08:36:28 AM</t>
  </si>
  <si>
    <t>08:36:26 AM</t>
  </si>
  <si>
    <t>08:36:24 AM</t>
  </si>
  <si>
    <t>08:36:22 AM</t>
  </si>
  <si>
    <t>08:36:20 AM</t>
  </si>
  <si>
    <t>08:36:18 AM</t>
  </si>
  <si>
    <t>08:36:16 AM</t>
  </si>
  <si>
    <t>08:36:14 AM</t>
  </si>
  <si>
    <t>08:36:12 AM</t>
  </si>
  <si>
    <t>08:36:10 AM</t>
  </si>
  <si>
    <t>08:36:08 AM</t>
  </si>
  <si>
    <t>08:36:06 AM</t>
  </si>
  <si>
    <t>08:36:04 AM</t>
  </si>
  <si>
    <t>08:36:02 AM</t>
  </si>
  <si>
    <t>08:36:00 AM</t>
  </si>
  <si>
    <t>08:35:58 AM</t>
  </si>
  <si>
    <t>08:35:56 AM</t>
  </si>
  <si>
    <t>08:35:54 AM</t>
  </si>
  <si>
    <t>08:35:52 AM</t>
  </si>
  <si>
    <t>08:35:50 AM</t>
  </si>
  <si>
    <t>08:35:48 AM</t>
  </si>
  <si>
    <t>08:35:46 AM</t>
  </si>
  <si>
    <t>08:35:44 AM</t>
  </si>
  <si>
    <t>08:35:42 AM</t>
  </si>
  <si>
    <t>08:35:40 AM</t>
  </si>
  <si>
    <t>08:35:38 AM</t>
  </si>
  <si>
    <t>08:35:36 AM</t>
  </si>
  <si>
    <t>08:35:34 AM</t>
  </si>
  <si>
    <t>08:35:32 AM</t>
  </si>
  <si>
    <t>08:35:30 AM</t>
  </si>
  <si>
    <t>08:35:28 AM</t>
  </si>
  <si>
    <t>08:35:26 AM</t>
  </si>
  <si>
    <t>08:35:24 AM</t>
  </si>
  <si>
    <t>08:35:22 AM</t>
  </si>
  <si>
    <t>08:35:20 AM</t>
  </si>
  <si>
    <t>08:35:18 AM</t>
  </si>
  <si>
    <t>08:35:16 AM</t>
  </si>
  <si>
    <t>08:35:14 AM</t>
  </si>
  <si>
    <t>08:35:12 AM</t>
  </si>
  <si>
    <t>08:35:10 AM</t>
  </si>
  <si>
    <t>08:35:08 AM</t>
  </si>
  <si>
    <t>08:35:06 AM</t>
  </si>
  <si>
    <t>08:35:04 AM</t>
  </si>
  <si>
    <t>08:35:02 AM</t>
  </si>
  <si>
    <t>08:35:00 AM</t>
  </si>
  <si>
    <t>08:34:58 AM</t>
  </si>
  <si>
    <t>08:34:56 AM</t>
  </si>
  <si>
    <t>08:34:54 AM</t>
  </si>
  <si>
    <t>08:34:52 AM</t>
  </si>
  <si>
    <t>08:34:50 AM</t>
  </si>
  <si>
    <t>08:34:48 AM</t>
  </si>
  <si>
    <t>08:34:46 AM</t>
  </si>
  <si>
    <t>08:34:44 AM</t>
  </si>
  <si>
    <t>08:34:42 AM</t>
  </si>
  <si>
    <t>08:34:40 AM</t>
  </si>
  <si>
    <t>08:34:38 AM</t>
  </si>
  <si>
    <t>08:34:36 AM</t>
  </si>
  <si>
    <t>08:34:34 AM</t>
  </si>
  <si>
    <t>08:34:32 AM</t>
  </si>
  <si>
    <t>08:34:30 AM</t>
  </si>
  <si>
    <t>08:34:28 AM</t>
  </si>
  <si>
    <t>08:34:26 AM</t>
  </si>
  <si>
    <t>08:34:24 AM</t>
  </si>
  <si>
    <t>08:34:22 AM</t>
  </si>
  <si>
    <t>08:34:20 AM</t>
  </si>
  <si>
    <t>08:34:18 AM</t>
  </si>
  <si>
    <t>08:34:16 AM</t>
  </si>
  <si>
    <t>08:34:14 AM</t>
  </si>
  <si>
    <t>08:34:12 AM</t>
  </si>
  <si>
    <t>08:34:10 AM</t>
  </si>
  <si>
    <t>08:34:08 AM</t>
  </si>
  <si>
    <t>08:34:06 AM</t>
  </si>
  <si>
    <t>08:34:04 AM</t>
  </si>
  <si>
    <t>08:34:02 AM</t>
  </si>
  <si>
    <t>08:34:00 AM</t>
  </si>
  <si>
    <t>08:33:58 AM</t>
  </si>
  <si>
    <t>08:33:56 AM</t>
  </si>
  <si>
    <t>08:33:54 AM</t>
  </si>
  <si>
    <t>08:33:52 AM</t>
  </si>
  <si>
    <t>08:33:50 AM</t>
  </si>
  <si>
    <t>08:33:48 AM</t>
  </si>
  <si>
    <t>08:33:46 AM</t>
  </si>
  <si>
    <t>08:33:44 AM</t>
  </si>
  <si>
    <t>08:33:42 AM</t>
  </si>
  <si>
    <t>08:33:40 AM</t>
  </si>
  <si>
    <t>08:33:38 AM</t>
  </si>
  <si>
    <t>08:33:36 AM</t>
  </si>
  <si>
    <t>08:33:34 AM</t>
  </si>
  <si>
    <t>08:33:32 AM</t>
  </si>
  <si>
    <t>08:33:30 AM</t>
  </si>
  <si>
    <t>08:33:28 AM</t>
  </si>
  <si>
    <t>08:33:26 AM</t>
  </si>
  <si>
    <t>08:33:24 AM</t>
  </si>
  <si>
    <t>08:33:22 AM</t>
  </si>
  <si>
    <t>08:33:20 AM</t>
  </si>
  <si>
    <t>08:33:18 AM</t>
  </si>
  <si>
    <t>08:33:16 AM</t>
  </si>
  <si>
    <t>08:33:14 AM</t>
  </si>
  <si>
    <t>08:33:12 AM</t>
  </si>
  <si>
    <t>08:33:10 AM</t>
  </si>
  <si>
    <t>08:33:08 AM</t>
  </si>
  <si>
    <t>08:33:06 AM</t>
  </si>
  <si>
    <t>08:33:04 AM</t>
  </si>
  <si>
    <t>08:33:02 AM</t>
  </si>
  <si>
    <t>08:33:00 AM</t>
  </si>
  <si>
    <t>08:32:58 AM</t>
  </si>
  <si>
    <t>08:32:56 AM</t>
  </si>
  <si>
    <t>08:32:54 AM</t>
  </si>
  <si>
    <t>08:32:52 AM</t>
  </si>
  <si>
    <t>08:32:50 AM</t>
  </si>
  <si>
    <t>08:32:48 AM</t>
  </si>
  <si>
    <t>08:32:46 AM</t>
  </si>
  <si>
    <t>08:32:44 AM</t>
  </si>
  <si>
    <t>08:32:42 AM</t>
  </si>
  <si>
    <t>08:32:40 AM</t>
  </si>
  <si>
    <t>08:32:38 AM</t>
  </si>
  <si>
    <t>08:32:36 AM</t>
  </si>
  <si>
    <t>08:32:34 AM</t>
  </si>
  <si>
    <t>08:32:32 AM</t>
  </si>
  <si>
    <t>08:32:30 AM</t>
  </si>
  <si>
    <t>08:32:28 AM</t>
  </si>
  <si>
    <t>08:32:26 AM</t>
  </si>
  <si>
    <t>08:32:24 AM</t>
  </si>
  <si>
    <t>08:32:22 AM</t>
  </si>
  <si>
    <t>08:32:20 AM</t>
  </si>
  <si>
    <t>08:32:18 AM</t>
  </si>
  <si>
    <t>08:32:16 AM</t>
  </si>
  <si>
    <t>08:32:14 AM</t>
  </si>
  <si>
    <t>08:32:12 AM</t>
  </si>
  <si>
    <t>08:32:10 AM</t>
  </si>
  <si>
    <t>08:32:08 AM</t>
  </si>
  <si>
    <t>08:32:06 AM</t>
  </si>
  <si>
    <t>08:32:04 AM</t>
  </si>
  <si>
    <t>08:32:02 AM</t>
  </si>
  <si>
    <t>08:32:00 AM</t>
  </si>
  <si>
    <t>08:31:58 AM</t>
  </si>
  <si>
    <t>08:31:56 AM</t>
  </si>
  <si>
    <t>08:31:54 AM</t>
  </si>
  <si>
    <t>08:31:52 AM</t>
  </si>
  <si>
    <t>08:31:50 AM</t>
  </si>
  <si>
    <t>08:31:48 AM</t>
  </si>
  <si>
    <t>08:31:46 AM</t>
  </si>
  <si>
    <t>08:31:44 AM</t>
  </si>
  <si>
    <t>08:31:42 AM</t>
  </si>
  <si>
    <t>08:31:40 AM</t>
  </si>
  <si>
    <t>08:31:38 AM</t>
  </si>
  <si>
    <t>08:31:36 AM</t>
  </si>
  <si>
    <t>08:31:34 AM</t>
  </si>
  <si>
    <t>08:31:32 AM</t>
  </si>
  <si>
    <t>08:31:30 AM</t>
  </si>
  <si>
    <t>08:31:28 AM</t>
  </si>
  <si>
    <t>08:31:26 AM</t>
  </si>
  <si>
    <t>08:31:24 AM</t>
  </si>
  <si>
    <t>08:31:22 AM</t>
  </si>
  <si>
    <t>08:31:20 AM</t>
  </si>
  <si>
    <t>08:31:18 AM</t>
  </si>
  <si>
    <t>08:31:16 AM</t>
  </si>
  <si>
    <t>08:31:14 AM</t>
  </si>
  <si>
    <t>08:31:12 AM</t>
  </si>
  <si>
    <t>08:31:10 AM</t>
  </si>
  <si>
    <t>08:31:08 AM</t>
  </si>
  <si>
    <t>08:31:06 AM</t>
  </si>
  <si>
    <t>08:31:04 AM</t>
  </si>
  <si>
    <t>08:31:02 AM</t>
  </si>
  <si>
    <t>08:31:00 AM</t>
  </si>
  <si>
    <t>08:30:58 AM</t>
  </si>
  <si>
    <t>08:30:56 AM</t>
  </si>
  <si>
    <t>08:30:54 AM</t>
  </si>
  <si>
    <t>08:30:52 AM</t>
  </si>
  <si>
    <t>08:30:50 AM</t>
  </si>
  <si>
    <t>08:30:48 AM</t>
  </si>
  <si>
    <t>08:30:46 AM</t>
  </si>
  <si>
    <t>08:30:44 AM</t>
  </si>
  <si>
    <t>08:30:42 AM</t>
  </si>
  <si>
    <t>08:30:40 AM</t>
  </si>
  <si>
    <t>08:30:38 AM</t>
  </si>
  <si>
    <t>08:30:36 AM</t>
  </si>
  <si>
    <t>08:30:34 AM</t>
  </si>
  <si>
    <t>08:30:32 AM</t>
  </si>
  <si>
    <t>08:30:30 AM</t>
  </si>
  <si>
    <t>08:30:28 AM</t>
  </si>
  <si>
    <t>08:30:26 AM</t>
  </si>
  <si>
    <t>08:30:24 AM</t>
  </si>
  <si>
    <t>08:30:22 AM</t>
  </si>
  <si>
    <t>08:30:20 AM</t>
  </si>
  <si>
    <t>08:30:18 AM</t>
  </si>
  <si>
    <t>08:30:16 AM</t>
  </si>
  <si>
    <t>08:30:14 AM</t>
  </si>
  <si>
    <t>08:30:12 AM</t>
  </si>
  <si>
    <t>08:30:10 AM</t>
  </si>
  <si>
    <t>08:30:08 AM</t>
  </si>
  <si>
    <t>08:30:06 AM</t>
  </si>
  <si>
    <t>08:30:04 AM</t>
  </si>
  <si>
    <t>08:30:02 AM</t>
  </si>
  <si>
    <t>08:30:00 AM</t>
  </si>
  <si>
    <t>08:29:58 AM</t>
  </si>
  <si>
    <t>08:29:56 AM</t>
  </si>
  <si>
    <t>08:29:54 AM</t>
  </si>
  <si>
    <t>08:29:52 AM</t>
  </si>
  <si>
    <t>08:29:50 AM</t>
  </si>
  <si>
    <t>08:29:48 AM</t>
  </si>
  <si>
    <t>08:29:46 AM</t>
  </si>
  <si>
    <t>08:29:44 AM</t>
  </si>
  <si>
    <t>08:29:42 AM</t>
  </si>
  <si>
    <t>08:29:40 AM</t>
  </si>
  <si>
    <t>08:29:38 AM</t>
  </si>
  <si>
    <t>08:29:36 AM</t>
  </si>
  <si>
    <t>08:29:34 AM</t>
  </si>
  <si>
    <t>08:29:32 AM</t>
  </si>
  <si>
    <t>08:29:30 AM</t>
  </si>
  <si>
    <t>08:29:28 AM</t>
  </si>
  <si>
    <t>08:29:26 AM</t>
  </si>
  <si>
    <t>08:29:24 AM</t>
  </si>
  <si>
    <t>08:29:22 AM</t>
  </si>
  <si>
    <t>08:29:20 AM</t>
  </si>
  <si>
    <t>08:29:18 AM</t>
  </si>
  <si>
    <t>08:29:16 AM</t>
  </si>
  <si>
    <t>08:29:14 AM</t>
  </si>
  <si>
    <t>08:29:12 AM</t>
  </si>
  <si>
    <t>08:29:10 AM</t>
  </si>
  <si>
    <t>08:29:08 AM</t>
  </si>
  <si>
    <t>08:29:06 AM</t>
  </si>
  <si>
    <t>08:29:04 AM</t>
  </si>
  <si>
    <t>08:29:02 AM</t>
  </si>
  <si>
    <t>08:29:00 AM</t>
  </si>
  <si>
    <t>08:28:58 AM</t>
  </si>
  <si>
    <t>08:28:56 AM</t>
  </si>
  <si>
    <t>08:28:54 AM</t>
  </si>
  <si>
    <t>08:28:52 AM</t>
  </si>
  <si>
    <t>08:28:50 AM</t>
  </si>
  <si>
    <t>08:28:48 AM</t>
  </si>
  <si>
    <t>08:28:46 AM</t>
  </si>
  <si>
    <t>08:28:44 AM</t>
  </si>
  <si>
    <t>08:28:42 AM</t>
  </si>
  <si>
    <t>08:28:40 AM</t>
  </si>
  <si>
    <t>08:28:38 AM</t>
  </si>
  <si>
    <t>08:28:36 AM</t>
  </si>
  <si>
    <t>08:28:34 AM</t>
  </si>
  <si>
    <t>08:28:32 AM</t>
  </si>
  <si>
    <t>08:28:30 AM</t>
  </si>
  <si>
    <t>08:28:28 AM</t>
  </si>
  <si>
    <t>08:28:26 AM</t>
  </si>
  <si>
    <t>08:28:24 AM</t>
  </si>
  <si>
    <t>08:28:22 AM</t>
  </si>
  <si>
    <t>08:28:20 AM</t>
  </si>
  <si>
    <t>08:28:18 AM</t>
  </si>
  <si>
    <t>08:28:16 AM</t>
  </si>
  <si>
    <t>08:28:14 AM</t>
  </si>
  <si>
    <t>08:28:12 AM</t>
  </si>
  <si>
    <t>08:28:10 AM</t>
  </si>
  <si>
    <t>08:28:08 AM</t>
  </si>
  <si>
    <t>08:28:06 AM</t>
  </si>
  <si>
    <t>08:28:04 AM</t>
  </si>
  <si>
    <t>08:28:02 AM</t>
  </si>
  <si>
    <t>08:28:00 AM</t>
  </si>
  <si>
    <t>08:27:58 AM</t>
  </si>
  <si>
    <t>08:27:56 AM</t>
  </si>
  <si>
    <t>08:27:54 AM</t>
  </si>
  <si>
    <t>08:27:52 AM</t>
  </si>
  <si>
    <t>08:27:50 AM</t>
  </si>
  <si>
    <t>08:27:48 AM</t>
  </si>
  <si>
    <t>08:27:46 AM</t>
  </si>
  <si>
    <t>08:27:44 AM</t>
  </si>
  <si>
    <t>08:27:42 AM</t>
  </si>
  <si>
    <t>08:27:40 AM</t>
  </si>
  <si>
    <t>08:27:38 AM</t>
  </si>
  <si>
    <t>08:27:36 AM</t>
  </si>
  <si>
    <t>08:27:34 AM</t>
  </si>
  <si>
    <t>08:27:32 AM</t>
  </si>
  <si>
    <t>08:27:30 AM</t>
  </si>
  <si>
    <t>08:27:28 AM</t>
  </si>
  <si>
    <t>08:27:26 AM</t>
  </si>
  <si>
    <t>08:27:24 AM</t>
  </si>
  <si>
    <t>08:27:22 AM</t>
  </si>
  <si>
    <t>08:27:20 AM</t>
  </si>
  <si>
    <t>08:27:18 AM</t>
  </si>
  <si>
    <t>08:27:16 AM</t>
  </si>
  <si>
    <t>08:27:14 AM</t>
  </si>
  <si>
    <t>08:27:12 AM</t>
  </si>
  <si>
    <t>08:27:10 AM</t>
  </si>
  <si>
    <t>08:27:08 AM</t>
  </si>
  <si>
    <t>08:27:06 AM</t>
  </si>
  <si>
    <t>08:27:04 AM</t>
  </si>
  <si>
    <t>08:27:02 AM</t>
  </si>
  <si>
    <t>08:27:00 AM</t>
  </si>
  <si>
    <t>08:26:58 AM</t>
  </si>
  <si>
    <t>08:26:56 AM</t>
  </si>
  <si>
    <t>08:26:54 AM</t>
  </si>
  <si>
    <t>08:26:52 AM</t>
  </si>
  <si>
    <t>08:26:50 AM</t>
  </si>
  <si>
    <t>08:26:48 AM</t>
  </si>
  <si>
    <t>08:26:46 AM</t>
  </si>
  <si>
    <t>08:26:44 AM</t>
  </si>
  <si>
    <t>08:26:42 AM</t>
  </si>
  <si>
    <t>08:26:40 AM</t>
  </si>
  <si>
    <t>08:26:38 AM</t>
  </si>
  <si>
    <t>08:26:36 AM</t>
  </si>
  <si>
    <t>08:26:34 AM</t>
  </si>
  <si>
    <t>08:26:32 AM</t>
  </si>
  <si>
    <t>08:26:30 AM</t>
  </si>
  <si>
    <t>08:26:28 AM</t>
  </si>
  <si>
    <t>08:26:26 AM</t>
  </si>
  <si>
    <t>08:26:24 AM</t>
  </si>
  <si>
    <t>08:26:22 AM</t>
  </si>
  <si>
    <t>08:26:20 AM</t>
  </si>
  <si>
    <t>08:26:18 AM</t>
  </si>
  <si>
    <t>08:26:16 AM</t>
  </si>
  <si>
    <t>08:26:14 AM</t>
  </si>
  <si>
    <t>08:26:12 AM</t>
  </si>
  <si>
    <t>08:26:10 AM</t>
  </si>
  <si>
    <t>08:26:08 AM</t>
  </si>
  <si>
    <t>08:26:06 AM</t>
  </si>
  <si>
    <t>08:26:04 AM</t>
  </si>
  <si>
    <t>08:26:02 AM</t>
  </si>
  <si>
    <t>08:26:00 AM</t>
  </si>
  <si>
    <t>08:25:58 AM</t>
  </si>
  <si>
    <t>08:25:56 AM</t>
  </si>
  <si>
    <t>08:25:54 AM</t>
  </si>
  <si>
    <t>08:25:52 AM</t>
  </si>
  <si>
    <t>08:25:50 AM</t>
  </si>
  <si>
    <t>08:25:48 AM</t>
  </si>
  <si>
    <t>08:25:46 AM</t>
  </si>
  <si>
    <t>08:25:44 AM</t>
  </si>
  <si>
    <t>08:25:42 AM</t>
  </si>
  <si>
    <t>08:25:40 AM</t>
  </si>
  <si>
    <t>08:25:38 AM</t>
  </si>
  <si>
    <t>08:25:36 AM</t>
  </si>
  <si>
    <t>08:25:34 AM</t>
  </si>
  <si>
    <t>08:25:32 AM</t>
  </si>
  <si>
    <t>08:25:30 AM</t>
  </si>
  <si>
    <t>08:25:28 AM</t>
  </si>
  <si>
    <t>08:25:26 AM</t>
  </si>
  <si>
    <t>08:25:24 AM</t>
  </si>
  <si>
    <t>08:25:22 AM</t>
  </si>
  <si>
    <t>08:25:20 AM</t>
  </si>
  <si>
    <t>08:25:18 AM</t>
  </si>
  <si>
    <t>08:25:16 AM</t>
  </si>
  <si>
    <t>08:25:14 AM</t>
  </si>
  <si>
    <t>08:25:12 AM</t>
  </si>
  <si>
    <t>08:25:10 AM</t>
  </si>
  <si>
    <t>08:25:08 AM</t>
  </si>
  <si>
    <t>08:25:06 AM</t>
  </si>
  <si>
    <t>08:25:04 AM</t>
  </si>
  <si>
    <t>08:25:02 AM</t>
  </si>
  <si>
    <t>08:25:00 AM</t>
  </si>
  <si>
    <t>08:24:58 AM</t>
  </si>
  <si>
    <t>08:24:56 AM</t>
  </si>
  <si>
    <t>08:24:54 AM</t>
  </si>
  <si>
    <t>08:24:52 AM</t>
  </si>
  <si>
    <t>08:24:50 AM</t>
  </si>
  <si>
    <t>08:24:48 AM</t>
  </si>
  <si>
    <t>08:24:46 AM</t>
  </si>
  <si>
    <t>08:24:44 AM</t>
  </si>
  <si>
    <t>08:24:42 AM</t>
  </si>
  <si>
    <t>08:24:40 AM</t>
  </si>
  <si>
    <t>08:24:38 AM</t>
  </si>
  <si>
    <t>08:24:36 AM</t>
  </si>
  <si>
    <t>08:24:34 AM</t>
  </si>
  <si>
    <t>08:24:32 AM</t>
  </si>
  <si>
    <t>08:24:30 AM</t>
  </si>
  <si>
    <t>08:24:28 AM</t>
  </si>
  <si>
    <t>08:24:26 AM</t>
  </si>
  <si>
    <t>08:24:24 AM</t>
  </si>
  <si>
    <t>08:24:22 AM</t>
  </si>
  <si>
    <t>08:24:20 AM</t>
  </si>
  <si>
    <t>08:24:18 AM</t>
  </si>
  <si>
    <t>08:24:16 AM</t>
  </si>
  <si>
    <t>08:24:14 AM</t>
  </si>
  <si>
    <t>08:24:12 AM</t>
  </si>
  <si>
    <t>08:24:10 AM</t>
  </si>
  <si>
    <t>08:24:08 AM</t>
  </si>
  <si>
    <t>08:24:06 AM</t>
  </si>
  <si>
    <t>08:24:04 AM</t>
  </si>
  <si>
    <t>08:24:02 AM</t>
  </si>
  <si>
    <t>08:24:00 AM</t>
  </si>
  <si>
    <t>08:23:58 AM</t>
  </si>
  <si>
    <t>08:23:56 AM</t>
  </si>
  <si>
    <t>08:23:54 AM</t>
  </si>
  <si>
    <t>08:23:52 AM</t>
  </si>
  <si>
    <t>08:23:50 AM</t>
  </si>
  <si>
    <t>08:23:48 AM</t>
  </si>
  <si>
    <t>08:23:46 AM</t>
  </si>
  <si>
    <t>08:23:44 AM</t>
  </si>
  <si>
    <t>08:23:42 AM</t>
  </si>
  <si>
    <t>08:23:40 AM</t>
  </si>
  <si>
    <t>08:23:38 AM</t>
  </si>
  <si>
    <t>08:23:36 AM</t>
  </si>
  <si>
    <t>08:23:34 AM</t>
  </si>
  <si>
    <t>08:23:32 AM</t>
  </si>
  <si>
    <t>08:23:30 AM</t>
  </si>
  <si>
    <t>08:23:28 AM</t>
  </si>
  <si>
    <t>08:23:26 AM</t>
  </si>
  <si>
    <t>08:23:24 AM</t>
  </si>
  <si>
    <t>08:23:22 AM</t>
  </si>
  <si>
    <t>08:23:20 AM</t>
  </si>
  <si>
    <t>08:23:18 AM</t>
  </si>
  <si>
    <t>08:23:16 AM</t>
  </si>
  <si>
    <t>08:23:14 AM</t>
  </si>
  <si>
    <t>08:23:12 AM</t>
  </si>
  <si>
    <t>08:23:10 AM</t>
  </si>
  <si>
    <t>08:23:08 AM</t>
  </si>
  <si>
    <t>08:23:06 AM</t>
  </si>
  <si>
    <t>08:23:04 AM</t>
  </si>
  <si>
    <t>08:23:02 AM</t>
  </si>
  <si>
    <t>08:23:00 AM</t>
  </si>
  <si>
    <t>08:22:58 AM</t>
  </si>
  <si>
    <t>08:22:56 AM</t>
  </si>
  <si>
    <t>08:22:54 AM</t>
  </si>
  <si>
    <t>08:22:52 AM</t>
  </si>
  <si>
    <t>08:22:50 AM</t>
  </si>
  <si>
    <t>08:22:48 AM</t>
  </si>
  <si>
    <t>08:22:46 AM</t>
  </si>
  <si>
    <t>08:22:44 AM</t>
  </si>
  <si>
    <t>08:22:42 AM</t>
  </si>
  <si>
    <t>08:22:40 AM</t>
  </si>
  <si>
    <t>08:22:38 AM</t>
  </si>
  <si>
    <t>08:22:36 AM</t>
  </si>
  <si>
    <t>08:22:34 AM</t>
  </si>
  <si>
    <t>08:22:32 AM</t>
  </si>
  <si>
    <t>08:22:30 AM</t>
  </si>
  <si>
    <t>08:22:28 AM</t>
  </si>
  <si>
    <t>08:22:26 AM</t>
  </si>
  <si>
    <t>08:22:24 AM</t>
  </si>
  <si>
    <t>08:22:22 AM</t>
  </si>
  <si>
    <t>08:22:20 AM</t>
  </si>
  <si>
    <t>08:22:18 AM</t>
  </si>
  <si>
    <t>08:22:16 AM</t>
  </si>
  <si>
    <t>08:22:14 AM</t>
  </si>
  <si>
    <t>08:22:12 AM</t>
  </si>
  <si>
    <t>08:22:10 AM</t>
  </si>
  <si>
    <t>08:22:08 AM</t>
  </si>
  <si>
    <t>08:22:06 AM</t>
  </si>
  <si>
    <t>08:22:04 AM</t>
  </si>
  <si>
    <t>08:22:02 AM</t>
  </si>
  <si>
    <t>08:22:00 AM</t>
  </si>
  <si>
    <t>08:21:58 AM</t>
  </si>
  <si>
    <t>08:21:56 AM</t>
  </si>
  <si>
    <t>08:21:54 AM</t>
  </si>
  <si>
    <t>08:21:52 AM</t>
  </si>
  <si>
    <t>08:21:50 AM</t>
  </si>
  <si>
    <t>08:21:48 AM</t>
  </si>
  <si>
    <t>08:21:46 AM</t>
  </si>
  <si>
    <t>08:21:44 AM</t>
  </si>
  <si>
    <t>08:21:42 AM</t>
  </si>
  <si>
    <t>08:21:40 AM</t>
  </si>
  <si>
    <t>08:21:38 AM</t>
  </si>
  <si>
    <t>08:21:36 AM</t>
  </si>
  <si>
    <t>08:21:34 AM</t>
  </si>
  <si>
    <t>08:21:32 AM</t>
  </si>
  <si>
    <t>08:21:30 AM</t>
  </si>
  <si>
    <t>08:21:28 AM</t>
  </si>
  <si>
    <t>08:21:26 AM</t>
  </si>
  <si>
    <t>08:21:24 AM</t>
  </si>
  <si>
    <t>08:21:22 AM</t>
  </si>
  <si>
    <t>08:21:20 AM</t>
  </si>
  <si>
    <t>08:21:18 AM</t>
  </si>
  <si>
    <t>08:21:16 AM</t>
  </si>
  <si>
    <t>08:21:14 AM</t>
  </si>
  <si>
    <t>08:21:12 AM</t>
  </si>
  <si>
    <t>08:21:10 AM</t>
  </si>
  <si>
    <t>08:21:08 AM</t>
  </si>
  <si>
    <t>08:21:06 AM</t>
  </si>
  <si>
    <t>08:21:04 AM</t>
  </si>
  <si>
    <t>08:21:02 AM</t>
  </si>
  <si>
    <t>08:21:00 AM</t>
  </si>
  <si>
    <t>08:20:58 AM</t>
  </si>
  <si>
    <t>08:20:56 AM</t>
  </si>
  <si>
    <t>08:20:54 AM</t>
  </si>
  <si>
    <t>08:20:52 AM</t>
  </si>
  <si>
    <t>08:20:50 AM</t>
  </si>
  <si>
    <t>08:20:48 AM</t>
  </si>
  <si>
    <t>08:20:46 AM</t>
  </si>
  <si>
    <t>08:20:44 AM</t>
  </si>
  <si>
    <t>08:20:42 AM</t>
  </si>
  <si>
    <t>08:20:40 AM</t>
  </si>
  <si>
    <t>08:20:38 AM</t>
  </si>
  <si>
    <t>08:20:36 AM</t>
  </si>
  <si>
    <t>08:20:34 AM</t>
  </si>
  <si>
    <t>08:20:32 AM</t>
  </si>
  <si>
    <t>08:20:30 AM</t>
  </si>
  <si>
    <t>08:20:28 AM</t>
  </si>
  <si>
    <t>08:20:26 AM</t>
  </si>
  <si>
    <t>08:20:24 AM</t>
  </si>
  <si>
    <t>08:20:22 AM</t>
  </si>
  <si>
    <t>08:20:20 AM</t>
  </si>
  <si>
    <t>08:20:18 AM</t>
  </si>
  <si>
    <t>08:20:16 AM</t>
  </si>
  <si>
    <t>08:20:14 AM</t>
  </si>
  <si>
    <t>08:20:12 AM</t>
  </si>
  <si>
    <t>08:20:10 AM</t>
  </si>
  <si>
    <t>08:20:08 AM</t>
  </si>
  <si>
    <t>08:20:06 AM</t>
  </si>
  <si>
    <t>08:20:04 AM</t>
  </si>
  <si>
    <t>08:20:02 AM</t>
  </si>
  <si>
    <t>08:20:00 AM</t>
  </si>
  <si>
    <t>08:19:58 AM</t>
  </si>
  <si>
    <t>08:19:56 AM</t>
  </si>
  <si>
    <t>08:19:54 AM</t>
  </si>
  <si>
    <t>08:19:52 AM</t>
  </si>
  <si>
    <t>08:19:50 AM</t>
  </si>
  <si>
    <t>08:19:48 AM</t>
  </si>
  <si>
    <t>08:19:46 AM</t>
  </si>
  <si>
    <t>08:19:44 AM</t>
  </si>
  <si>
    <t>08:19:42 AM</t>
  </si>
  <si>
    <t>08:19:40 AM</t>
  </si>
  <si>
    <t>08:19:38 AM</t>
  </si>
  <si>
    <t>08:19:36 AM</t>
  </si>
  <si>
    <t>08:19:34 AM</t>
  </si>
  <si>
    <t>08:19:32 AM</t>
  </si>
  <si>
    <t>08:19:30 AM</t>
  </si>
  <si>
    <t>08:19:28 AM</t>
  </si>
  <si>
    <t>08:19:26 AM</t>
  </si>
  <si>
    <t>08:19:24 AM</t>
  </si>
  <si>
    <t>08:19:22 AM</t>
  </si>
  <si>
    <t>08:19:20 AM</t>
  </si>
  <si>
    <t>08:19:18 AM</t>
  </si>
  <si>
    <t>08:19:16 AM</t>
  </si>
  <si>
    <t>08:19:14 AM</t>
  </si>
  <si>
    <t>08:19:12 AM</t>
  </si>
  <si>
    <t>08:19:10 AM</t>
  </si>
  <si>
    <t>08:19:08 AM</t>
  </si>
  <si>
    <t>08:19:06 AM</t>
  </si>
  <si>
    <t>08:19:04 AM</t>
  </si>
  <si>
    <t>08:19:02 AM</t>
  </si>
  <si>
    <t>08:19:00 AM</t>
  </si>
  <si>
    <t>08:18:58 AM</t>
  </si>
  <si>
    <t>08:18:56 AM</t>
  </si>
  <si>
    <t>08:18:54 AM</t>
  </si>
  <si>
    <t>08:18:52 AM</t>
  </si>
  <si>
    <t>08:18:50 AM</t>
  </si>
  <si>
    <t>08:18:48 AM</t>
  </si>
  <si>
    <t>08:18:46 AM</t>
  </si>
  <si>
    <t>08:18:44 AM</t>
  </si>
  <si>
    <t>08:18:42 AM</t>
  </si>
  <si>
    <t>08:18:40 AM</t>
  </si>
  <si>
    <t>08:18:38 AM</t>
  </si>
  <si>
    <t>08:18:36 AM</t>
  </si>
  <si>
    <t>08:18:34 AM</t>
  </si>
  <si>
    <t>08:18:32 AM</t>
  </si>
  <si>
    <t>08:18:30 AM</t>
  </si>
  <si>
    <t>08:18:28 AM</t>
  </si>
  <si>
    <t>08:18:26 AM</t>
  </si>
  <si>
    <t>08:18:24 AM</t>
  </si>
  <si>
    <t>08:18:22 AM</t>
  </si>
  <si>
    <t>08:18:20 AM</t>
  </si>
  <si>
    <t>08:18:18 AM</t>
  </si>
  <si>
    <t>08:18:16 AM</t>
  </si>
  <si>
    <t>08:18:14 AM</t>
  </si>
  <si>
    <t>08:18:12 AM</t>
  </si>
  <si>
    <t>08:18:10 AM</t>
  </si>
  <si>
    <t>08:18:08 AM</t>
  </si>
  <si>
    <t>08:18:06 AM</t>
  </si>
  <si>
    <t>08:18:04 AM</t>
  </si>
  <si>
    <t>08:18:02 AM</t>
  </si>
  <si>
    <t>08:18:00 AM</t>
  </si>
  <si>
    <t>08:17:58 AM</t>
  </si>
  <si>
    <t>08:17:56 AM</t>
  </si>
  <si>
    <t>08:17:54 AM</t>
  </si>
  <si>
    <t>08:17:52 AM</t>
  </si>
  <si>
    <t>08:17:50 AM</t>
  </si>
  <si>
    <t>08:17:48 AM</t>
  </si>
  <si>
    <t>08:17:46 AM</t>
  </si>
  <si>
    <t>08:17:44 AM</t>
  </si>
  <si>
    <t>08:17:42 AM</t>
  </si>
  <si>
    <t>08:17:40 AM</t>
  </si>
  <si>
    <t>08:17:38 AM</t>
  </si>
  <si>
    <t>08:17:36 AM</t>
  </si>
  <si>
    <t>08:17:34 AM</t>
  </si>
  <si>
    <t>08:17:32 AM</t>
  </si>
  <si>
    <t>08:17:30 AM</t>
  </si>
  <si>
    <t>08:17:28 AM</t>
  </si>
  <si>
    <t>08:17:26 AM</t>
  </si>
  <si>
    <t>08:17:24 AM</t>
  </si>
  <si>
    <t>08:17:22 AM</t>
  </si>
  <si>
    <t>08:17:20 AM</t>
  </si>
  <si>
    <t>08:17:18 AM</t>
  </si>
  <si>
    <t>08:17:16 AM</t>
  </si>
  <si>
    <t>08:17:14 AM</t>
  </si>
  <si>
    <t>08:17:12 AM</t>
  </si>
  <si>
    <t>08:17:10 AM</t>
  </si>
  <si>
    <t>08:17:08 AM</t>
  </si>
  <si>
    <t>08:17:06 AM</t>
  </si>
  <si>
    <t>08:17:04 AM</t>
  </si>
  <si>
    <t>08:17:02 AM</t>
  </si>
  <si>
    <t>08:17:00 AM</t>
  </si>
  <si>
    <t>08:16:58 AM</t>
  </si>
  <si>
    <t>08:16:56 AM</t>
  </si>
  <si>
    <t>08:16:54 AM</t>
  </si>
  <si>
    <t>08:16:52 AM</t>
  </si>
  <si>
    <t>08:16:50 AM</t>
  </si>
  <si>
    <t>08:16:48 AM</t>
  </si>
  <si>
    <t>08:16:46 AM</t>
  </si>
  <si>
    <t>08:16:44 AM</t>
  </si>
  <si>
    <t>08:16:42 AM</t>
  </si>
  <si>
    <t>08:16:40 AM</t>
  </si>
  <si>
    <t>08:16:38 AM</t>
  </si>
  <si>
    <t>08:16:36 AM</t>
  </si>
  <si>
    <t>08:16:34 AM</t>
  </si>
  <si>
    <t>08:16:32 AM</t>
  </si>
  <si>
    <t>08:16:30 AM</t>
  </si>
  <si>
    <t>08:16:28 AM</t>
  </si>
  <si>
    <t>08:16:26 AM</t>
  </si>
  <si>
    <t>08:16:24 AM</t>
  </si>
  <si>
    <t>08:16:22 AM</t>
  </si>
  <si>
    <t>08:16:20 AM</t>
  </si>
  <si>
    <t>08:16:18 AM</t>
  </si>
  <si>
    <t>08:16:16 AM</t>
  </si>
  <si>
    <t>08:16:14 AM</t>
  </si>
  <si>
    <t>08:16:12 AM</t>
  </si>
  <si>
    <t>08:16:10 AM</t>
  </si>
  <si>
    <t>08:16:08 AM</t>
  </si>
  <si>
    <t>08:16:06 AM</t>
  </si>
  <si>
    <t>08:16:04 AM</t>
  </si>
  <si>
    <t>08:16:02 AM</t>
  </si>
  <si>
    <t>08:16:00 AM</t>
  </si>
  <si>
    <t>08:15:58 AM</t>
  </si>
  <si>
    <t>08:15:56 AM</t>
  </si>
  <si>
    <t>08:15:54 AM</t>
  </si>
  <si>
    <t>08:15:52 AM</t>
  </si>
  <si>
    <t>08:15:50 AM</t>
  </si>
  <si>
    <t>08:15:48 AM</t>
  </si>
  <si>
    <t>08:15:46 AM</t>
  </si>
  <si>
    <t>08:15:44 AM</t>
  </si>
  <si>
    <t>08:15:42 AM</t>
  </si>
  <si>
    <t>08:15:40 AM</t>
  </si>
  <si>
    <t>08:15:38 AM</t>
  </si>
  <si>
    <t>08:15:36 AM</t>
  </si>
  <si>
    <t>08:15:34 AM</t>
  </si>
  <si>
    <t>08:15:32 AM</t>
  </si>
  <si>
    <t>08:15:30 AM</t>
  </si>
  <si>
    <t>08:15:28 AM</t>
  </si>
  <si>
    <t>08:15:26 AM</t>
  </si>
  <si>
    <t>08:15:24 AM</t>
  </si>
  <si>
    <t>08:15:22 AM</t>
  </si>
  <si>
    <t>08:15:20 AM</t>
  </si>
  <si>
    <t>08:15:18 AM</t>
  </si>
  <si>
    <t>08:15:16 AM</t>
  </si>
  <si>
    <t>08:15:14 AM</t>
  </si>
  <si>
    <t>08:15:12 AM</t>
  </si>
  <si>
    <t>08:15:10 AM</t>
  </si>
  <si>
    <t>08:15:08 AM</t>
  </si>
  <si>
    <t>08:15:06 AM</t>
  </si>
  <si>
    <t>08:15:04 AM</t>
  </si>
  <si>
    <t>08:15:02 AM</t>
  </si>
  <si>
    <t>08:15:00 AM</t>
  </si>
  <si>
    <t>08:14:58 AM</t>
  </si>
  <si>
    <t>08:14:56 AM</t>
  </si>
  <si>
    <t>08:14:54 AM</t>
  </si>
  <si>
    <t>08:14:52 AM</t>
  </si>
  <si>
    <t>08:14:50 AM</t>
  </si>
  <si>
    <t>08:14:48 AM</t>
  </si>
  <si>
    <t>08:14:46 AM</t>
  </si>
  <si>
    <t>08:14:44 AM</t>
  </si>
  <si>
    <t>08:14:42 AM</t>
  </si>
  <si>
    <t>08:14:40 AM</t>
  </si>
  <si>
    <t>08:14:38 AM</t>
  </si>
  <si>
    <t>08:14:36 AM</t>
  </si>
  <si>
    <t>08:14:34 AM</t>
  </si>
  <si>
    <t>08:14:32 AM</t>
  </si>
  <si>
    <t>08:14:30 AM</t>
  </si>
  <si>
    <t>08:14:28 AM</t>
  </si>
  <si>
    <t>08:14:26 AM</t>
  </si>
  <si>
    <t>08:14:24 AM</t>
  </si>
  <si>
    <t>08:14:22 AM</t>
  </si>
  <si>
    <t>08:14:20 AM</t>
  </si>
  <si>
    <t>08:14:18 AM</t>
  </si>
  <si>
    <t>08:14:16 AM</t>
  </si>
  <si>
    <t>08:14:14 AM</t>
  </si>
  <si>
    <t>08:14:12 AM</t>
  </si>
  <si>
    <t>08:14:10 AM</t>
  </si>
  <si>
    <t>08:14:08 AM</t>
  </si>
  <si>
    <t>08:14:06 AM</t>
  </si>
  <si>
    <t>08:14:04 AM</t>
  </si>
  <si>
    <t>08:14:02 AM</t>
  </si>
  <si>
    <t>08:14:00 AM</t>
  </si>
  <si>
    <t>08:13:58 AM</t>
  </si>
  <si>
    <t>08:13:56 AM</t>
  </si>
  <si>
    <t>08:13:54 AM</t>
  </si>
  <si>
    <t>08:13:52 AM</t>
  </si>
  <si>
    <t>08:13:50 AM</t>
  </si>
  <si>
    <t>08:13:48 AM</t>
  </si>
  <si>
    <t>08:13:46 AM</t>
  </si>
  <si>
    <t>08:13:44 AM</t>
  </si>
  <si>
    <t>08:13:42 AM</t>
  </si>
  <si>
    <t>08:13:40 AM</t>
  </si>
  <si>
    <t>08:13:38 AM</t>
  </si>
  <si>
    <t>08:13:36 AM</t>
  </si>
  <si>
    <t>08:13:34 AM</t>
  </si>
  <si>
    <t>08:13:32 AM</t>
  </si>
  <si>
    <t>08:13:30 AM</t>
  </si>
  <si>
    <t>08:13:28 AM</t>
  </si>
  <si>
    <t>08:13:26 AM</t>
  </si>
  <si>
    <t>08:13:24 AM</t>
  </si>
  <si>
    <t>08:13:22 AM</t>
  </si>
  <si>
    <t>08:13:20 AM</t>
  </si>
  <si>
    <t>08:13:18 AM</t>
  </si>
  <si>
    <t>08:13:16 AM</t>
  </si>
  <si>
    <t>08:13:14 AM</t>
  </si>
  <si>
    <t>08:13:12 AM</t>
  </si>
  <si>
    <t>08:13:10 AM</t>
  </si>
  <si>
    <t>08:13:08 AM</t>
  </si>
  <si>
    <t>08:13:06 AM</t>
  </si>
  <si>
    <t>08:13:04 AM</t>
  </si>
  <si>
    <t>08:13:02 AM</t>
  </si>
  <si>
    <t>08:13:00 AM</t>
  </si>
  <si>
    <t>08:12:58 AM</t>
  </si>
  <si>
    <t>08:12:56 AM</t>
  </si>
  <si>
    <t>08:12:54 AM</t>
  </si>
  <si>
    <t>08:12:52 AM</t>
  </si>
  <si>
    <t>08:12:50 AM</t>
  </si>
  <si>
    <t>08:12:48 AM</t>
  </si>
  <si>
    <t>08:12:46 AM</t>
  </si>
  <si>
    <t>08:12:44 AM</t>
  </si>
  <si>
    <t>08:12:42 AM</t>
  </si>
  <si>
    <t>08:12:40 AM</t>
  </si>
  <si>
    <t>08:12:38 AM</t>
  </si>
  <si>
    <t>08:12:36 AM</t>
  </si>
  <si>
    <t>08:12:34 AM</t>
  </si>
  <si>
    <t>08:12:32 AM</t>
  </si>
  <si>
    <t>08:12:30 AM</t>
  </si>
  <si>
    <t>08:12:28 AM</t>
  </si>
  <si>
    <t>08:12:26 AM</t>
  </si>
  <si>
    <t>08:12:24 AM</t>
  </si>
  <si>
    <t>08:12:22 AM</t>
  </si>
  <si>
    <t>08:12:20 AM</t>
  </si>
  <si>
    <t>08:12:18 AM</t>
  </si>
  <si>
    <t>08:12:16 AM</t>
  </si>
  <si>
    <t>08:12:14 AM</t>
  </si>
  <si>
    <t>08:12:12 AM</t>
  </si>
  <si>
    <t>08:12:10 AM</t>
  </si>
  <si>
    <t>08:12:08 AM</t>
  </si>
  <si>
    <t>08:12:06 AM</t>
  </si>
  <si>
    <t>08:12:04 AM</t>
  </si>
  <si>
    <t>08:12:02 AM</t>
  </si>
  <si>
    <t>08:12:00 AM</t>
  </si>
  <si>
    <t>08:11:58 AM</t>
  </si>
  <si>
    <t>08:11:56 AM</t>
  </si>
  <si>
    <t>08:11:54 AM</t>
  </si>
  <si>
    <t>08:11:52 AM</t>
  </si>
  <si>
    <t>08:11:50 AM</t>
  </si>
  <si>
    <t>08:11:48 AM</t>
  </si>
  <si>
    <t>08:11:46 AM</t>
  </si>
  <si>
    <t>08:11:44 AM</t>
  </si>
  <si>
    <t>08:11:42 AM</t>
  </si>
  <si>
    <t>08:11:40 AM</t>
  </si>
  <si>
    <t>08:11:38 AM</t>
  </si>
  <si>
    <t>08:11:36 AM</t>
  </si>
  <si>
    <t>08:11:34 AM</t>
  </si>
  <si>
    <t>08:11:32 AM</t>
  </si>
  <si>
    <t>08:11:30 AM</t>
  </si>
  <si>
    <t>08:11:28 AM</t>
  </si>
  <si>
    <t>08:11:26 AM</t>
  </si>
  <si>
    <t>08:11:24 AM</t>
  </si>
  <si>
    <t>08:11:22 AM</t>
  </si>
  <si>
    <t>08:11:20 AM</t>
  </si>
  <si>
    <t>08:11:18 AM</t>
  </si>
  <si>
    <t>08:11:16 AM</t>
  </si>
  <si>
    <t>08:11:14 AM</t>
  </si>
  <si>
    <t>08:11:12 AM</t>
  </si>
  <si>
    <t>08:11:10 AM</t>
  </si>
  <si>
    <t>08:11:08 AM</t>
  </si>
  <si>
    <t>08:11:06 AM</t>
  </si>
  <si>
    <t>08:11:04 AM</t>
  </si>
  <si>
    <t>08:11:02 AM</t>
  </si>
  <si>
    <t>08:11:00 AM</t>
  </si>
  <si>
    <t>08:10:58 AM</t>
  </si>
  <si>
    <t>08:10:56 AM</t>
  </si>
  <si>
    <t>08:10:54 AM</t>
  </si>
  <si>
    <t>08:10:52 AM</t>
  </si>
  <si>
    <t>08:10:50 AM</t>
  </si>
  <si>
    <t>08:10:48 AM</t>
  </si>
  <si>
    <t>08:10:46 AM</t>
  </si>
  <si>
    <t>08:10:44 AM</t>
  </si>
  <si>
    <t>08:10:42 AM</t>
  </si>
  <si>
    <t>08:10:40 AM</t>
  </si>
  <si>
    <t>08:10:38 AM</t>
  </si>
  <si>
    <t>08:10:36 AM</t>
  </si>
  <si>
    <t>08:10:34 AM</t>
  </si>
  <si>
    <t>08:10:32 AM</t>
  </si>
  <si>
    <t>08:10:30 AM</t>
  </si>
  <si>
    <t>08:10:28 AM</t>
  </si>
  <si>
    <t>08:10:26 AM</t>
  </si>
  <si>
    <t>08:10:24 AM</t>
  </si>
  <si>
    <t>08:10:22 AM</t>
  </si>
  <si>
    <t>08:10:20 AM</t>
  </si>
  <si>
    <t>08:10:18 AM</t>
  </si>
  <si>
    <t>08:10:16 AM</t>
  </si>
  <si>
    <t>08:10:14 AM</t>
  </si>
  <si>
    <t>08:10:12 AM</t>
  </si>
  <si>
    <t>08:10:10 AM</t>
  </si>
  <si>
    <t>08:10:08 AM</t>
  </si>
  <si>
    <t>08:10:06 AM</t>
  </si>
  <si>
    <t>08:10:04 AM</t>
  </si>
  <si>
    <t>08:10:02 AM</t>
  </si>
  <si>
    <t>08:10:00 AM</t>
  </si>
  <si>
    <t>08:09:58 AM</t>
  </si>
  <si>
    <t>08:09:56 AM</t>
  </si>
  <si>
    <t>08:09:54 AM</t>
  </si>
  <si>
    <t>08:09:52 AM</t>
  </si>
  <si>
    <t>08:09:50 AM</t>
  </si>
  <si>
    <t>08:09:48 AM</t>
  </si>
  <si>
    <t>08:09:46 AM</t>
  </si>
  <si>
    <t>08:09:44 AM</t>
  </si>
  <si>
    <t>08:09:42 AM</t>
  </si>
  <si>
    <t>08:09:40 AM</t>
  </si>
  <si>
    <t>08:09:38 AM</t>
  </si>
  <si>
    <t>08:09:36 AM</t>
  </si>
  <si>
    <t>08:09:34 AM</t>
  </si>
  <si>
    <t>08:09:32 AM</t>
  </si>
  <si>
    <t>08:09:30 AM</t>
  </si>
  <si>
    <t>08:09:28 AM</t>
  </si>
  <si>
    <t>08:09:26 AM</t>
  </si>
  <si>
    <t>08:09:24 AM</t>
  </si>
  <si>
    <t>08:09:22 AM</t>
  </si>
  <si>
    <t>08:09:20 AM</t>
  </si>
  <si>
    <t>08:09:18 AM</t>
  </si>
  <si>
    <t>08:09:16 AM</t>
  </si>
  <si>
    <t>08:09:14 AM</t>
  </si>
  <si>
    <t>08:09:12 AM</t>
  </si>
  <si>
    <t>08:09:10 AM</t>
  </si>
  <si>
    <t>08:09:08 AM</t>
  </si>
  <si>
    <t>08:09:06 AM</t>
  </si>
  <si>
    <t>08:09:04 AM</t>
  </si>
  <si>
    <t>08:09:02 AM</t>
  </si>
  <si>
    <t>08:09:00 AM</t>
  </si>
  <si>
    <t>08:08:58 AM</t>
  </si>
  <si>
    <t>08:08:56 AM</t>
  </si>
  <si>
    <t>08:08:54 AM</t>
  </si>
  <si>
    <t>08:08:52 AM</t>
  </si>
  <si>
    <t>08:08:50 AM</t>
  </si>
  <si>
    <t>08:08:48 AM</t>
  </si>
  <si>
    <t>08:08:46 AM</t>
  </si>
  <si>
    <t>08:08:44 AM</t>
  </si>
  <si>
    <t>08:08:42 AM</t>
  </si>
  <si>
    <t>08:08:40 AM</t>
  </si>
  <si>
    <t>08:08:38 AM</t>
  </si>
  <si>
    <t>08:08:36 AM</t>
  </si>
  <si>
    <t>08:08:34 AM</t>
  </si>
  <si>
    <t>08:08:32 AM</t>
  </si>
  <si>
    <t>08:08:30 AM</t>
  </si>
  <si>
    <t>08:08:28 AM</t>
  </si>
  <si>
    <t>08:08:26 AM</t>
  </si>
  <si>
    <t>08:08:24 AM</t>
  </si>
  <si>
    <t>08:08:22 AM</t>
  </si>
  <si>
    <t>08:08:20 AM</t>
  </si>
  <si>
    <t>08:08:18 AM</t>
  </si>
  <si>
    <t>08:08:16 AM</t>
  </si>
  <si>
    <t>08:08:14 AM</t>
  </si>
  <si>
    <t>08:08:12 AM</t>
  </si>
  <si>
    <t>08:08:10 AM</t>
  </si>
  <si>
    <t>08:08:08 AM</t>
  </si>
  <si>
    <t>08:08:06 AM</t>
  </si>
  <si>
    <t>08:08:04 AM</t>
  </si>
  <si>
    <t>08:08:02 AM</t>
  </si>
  <si>
    <t>08:08:00 AM</t>
  </si>
  <si>
    <t>08:07:58 AM</t>
  </si>
  <si>
    <t>08:07:56 AM</t>
  </si>
  <si>
    <t>08:07:54 AM</t>
  </si>
  <si>
    <t>08:07:52 AM</t>
  </si>
  <si>
    <t>08:07:50 AM</t>
  </si>
  <si>
    <t>08:07:48 AM</t>
  </si>
  <si>
    <t>08:07:46 AM</t>
  </si>
  <si>
    <t>08:07:44 AM</t>
  </si>
  <si>
    <t>08:07:42 AM</t>
  </si>
  <si>
    <t>08:07:40 AM</t>
  </si>
  <si>
    <t>08:07:38 AM</t>
  </si>
  <si>
    <t>08:07:36 AM</t>
  </si>
  <si>
    <t>08:07:34 AM</t>
  </si>
  <si>
    <t>08:07:32 AM</t>
  </si>
  <si>
    <t>08:07:30 AM</t>
  </si>
  <si>
    <t>08:07:28 AM</t>
  </si>
  <si>
    <t>08:07:26 AM</t>
  </si>
  <si>
    <t>08:07:24 AM</t>
  </si>
  <si>
    <t>08:07:22 AM</t>
  </si>
  <si>
    <t>08:07:20 AM</t>
  </si>
  <si>
    <t>08:07:18 AM</t>
  </si>
  <si>
    <t>08:07:16 AM</t>
  </si>
  <si>
    <t>08:07:14 AM</t>
  </si>
  <si>
    <t>08:07:12 AM</t>
  </si>
  <si>
    <t>08:07:10 AM</t>
  </si>
  <si>
    <t>08:07:08 AM</t>
  </si>
  <si>
    <t>08:07:06 AM</t>
  </si>
  <si>
    <t>08:07:04 AM</t>
  </si>
  <si>
    <t>08:07:02 AM</t>
  </si>
  <si>
    <t>08:07:00 AM</t>
  </si>
  <si>
    <t>08:06:58 AM</t>
  </si>
  <si>
    <t>08:06:56 AM</t>
  </si>
  <si>
    <t>08:06:54 AM</t>
  </si>
  <si>
    <t>08:06:52 AM</t>
  </si>
  <si>
    <t>08:06:50 AM</t>
  </si>
  <si>
    <t>08:06:48 AM</t>
  </si>
  <si>
    <t>08:06:46 AM</t>
  </si>
  <si>
    <t>08:06:44 AM</t>
  </si>
  <si>
    <t>08:06:42 AM</t>
  </si>
  <si>
    <t>08:06:40 AM</t>
  </si>
  <si>
    <t>08:06:38 AM</t>
  </si>
  <si>
    <t>08:06:36 AM</t>
  </si>
  <si>
    <t>08:06:34 AM</t>
  </si>
  <si>
    <t>08:06:32 AM</t>
  </si>
  <si>
    <t>08:06:30 AM</t>
  </si>
  <si>
    <t>08:06:28 AM</t>
  </si>
  <si>
    <t>08:06:26 AM</t>
  </si>
  <si>
    <t>08:06:24 AM</t>
  </si>
  <si>
    <t>08:06:22 AM</t>
  </si>
  <si>
    <t>08:06:20 AM</t>
  </si>
  <si>
    <t>08:06:18 AM</t>
  </si>
  <si>
    <t>08:06:16 AM</t>
  </si>
  <si>
    <t>08:06:14 AM</t>
  </si>
  <si>
    <t>08:06:12 AM</t>
  </si>
  <si>
    <t>08:06:10 AM</t>
  </si>
  <si>
    <t>08:06:08 AM</t>
  </si>
  <si>
    <t>08:06:06 AM</t>
  </si>
  <si>
    <t>08:06:04 AM</t>
  </si>
  <si>
    <t>08:06:02 AM</t>
  </si>
  <si>
    <t>08:06:00 AM</t>
  </si>
  <si>
    <t>08:05:58 AM</t>
  </si>
  <si>
    <t>08:05:56 AM</t>
  </si>
  <si>
    <t>08:05:54 AM</t>
  </si>
  <si>
    <t>08:05:52 AM</t>
  </si>
  <si>
    <t>08:05:50 AM</t>
  </si>
  <si>
    <t>08:05:48 AM</t>
  </si>
  <si>
    <t>08:05:46 AM</t>
  </si>
  <si>
    <t>08:05:44 AM</t>
  </si>
  <si>
    <t>08:05:42 AM</t>
  </si>
  <si>
    <t>08:05:40 AM</t>
  </si>
  <si>
    <t>08:05:38 AM</t>
  </si>
  <si>
    <t>08:05:36 AM</t>
  </si>
  <si>
    <t>08:05:34 AM</t>
  </si>
  <si>
    <t>08:05:32 AM</t>
  </si>
  <si>
    <t>08:05:30 AM</t>
  </si>
  <si>
    <t>08:05:28 AM</t>
  </si>
  <si>
    <t>08:05:26 AM</t>
  </si>
  <si>
    <t>08:05:24 AM</t>
  </si>
  <si>
    <t>08:05:22 AM</t>
  </si>
  <si>
    <t>08:05:20 AM</t>
  </si>
  <si>
    <t>08:05:18 AM</t>
  </si>
  <si>
    <t>08:05:16 AM</t>
  </si>
  <si>
    <t>08:05:14 AM</t>
  </si>
  <si>
    <t>08:05:12 AM</t>
  </si>
  <si>
    <t>08:05:10 AM</t>
  </si>
  <si>
    <t>08:05:08 AM</t>
  </si>
  <si>
    <t>08:05:06 AM</t>
  </si>
  <si>
    <t>08:05:04 AM</t>
  </si>
  <si>
    <t>08:05:02 AM</t>
  </si>
  <si>
    <t>08:05:00 AM</t>
  </si>
  <si>
    <t>08:04:58 AM</t>
  </si>
  <si>
    <t>08:04:56 AM</t>
  </si>
  <si>
    <t>08:04:54 AM</t>
  </si>
  <si>
    <t>08:04:52 AM</t>
  </si>
  <si>
    <t>08:04:50 AM</t>
  </si>
  <si>
    <t>08:04:48 AM</t>
  </si>
  <si>
    <t>08:04:46 AM</t>
  </si>
  <si>
    <t>08:04:44 AM</t>
  </si>
  <si>
    <t>08:04:42 AM</t>
  </si>
  <si>
    <t>08:04:40 AM</t>
  </si>
  <si>
    <t>08:04:38 AM</t>
  </si>
  <si>
    <t>08:04:36 AM</t>
  </si>
  <si>
    <t>08:04:34 AM</t>
  </si>
  <si>
    <t>08:04:32 AM</t>
  </si>
  <si>
    <t>08:04:30 AM</t>
  </si>
  <si>
    <t>08:04:28 AM</t>
  </si>
  <si>
    <t>08:04:26 AM</t>
  </si>
  <si>
    <t>08:04:24 AM</t>
  </si>
  <si>
    <t>08:04:22 AM</t>
  </si>
  <si>
    <t>08:04:20 AM</t>
  </si>
  <si>
    <t>08:04:18 AM</t>
  </si>
  <si>
    <t>08:04:16 AM</t>
  </si>
  <si>
    <t>08:04:14 AM</t>
  </si>
  <si>
    <t>08:04:12 AM</t>
  </si>
  <si>
    <t>08:04:10 AM</t>
  </si>
  <si>
    <t>08:04:08 AM</t>
  </si>
  <si>
    <t>08:04:06 AM</t>
  </si>
  <si>
    <t>08:04:04 AM</t>
  </si>
  <si>
    <t>08:04:02 AM</t>
  </si>
  <si>
    <t>08:04:00 AM</t>
  </si>
  <si>
    <t>08:03:58 AM</t>
  </si>
  <si>
    <t>08:03:56 AM</t>
  </si>
  <si>
    <t>08:03:54 AM</t>
  </si>
  <si>
    <t>08:03:52 AM</t>
  </si>
  <si>
    <t>08:03:50 AM</t>
  </si>
  <si>
    <t>08:03:48 AM</t>
  </si>
  <si>
    <t>08:03:46 AM</t>
  </si>
  <si>
    <t>08:03:44 AM</t>
  </si>
  <si>
    <t>08:03:42 AM</t>
  </si>
  <si>
    <t>08:03:40 AM</t>
  </si>
  <si>
    <t>08:03:38 AM</t>
  </si>
  <si>
    <t>08:03:36 AM</t>
  </si>
  <si>
    <t>08:03:34 AM</t>
  </si>
  <si>
    <t>08:03:32 AM</t>
  </si>
  <si>
    <t>08:03:30 AM</t>
  </si>
  <si>
    <t>08:03:28 AM</t>
  </si>
  <si>
    <t>08:03:26 AM</t>
  </si>
  <si>
    <t>08:03:24 AM</t>
  </si>
  <si>
    <t>08:03:22 AM</t>
  </si>
  <si>
    <t>08:03:20 AM</t>
  </si>
  <si>
    <t>08:03:18 AM</t>
  </si>
  <si>
    <t>08:03:16 AM</t>
  </si>
  <si>
    <t>08:03:14 AM</t>
  </si>
  <si>
    <t>08:03:12 AM</t>
  </si>
  <si>
    <t>08:03:10 AM</t>
  </si>
  <si>
    <t>08:03:08 AM</t>
  </si>
  <si>
    <t>08:03:06 AM</t>
  </si>
  <si>
    <t>08:03:04 AM</t>
  </si>
  <si>
    <t>08:03:02 AM</t>
  </si>
  <si>
    <t>08:03:00 AM</t>
  </si>
  <si>
    <t>08:02:58 AM</t>
  </si>
  <si>
    <t>08:02:56 AM</t>
  </si>
  <si>
    <t>08:02:54 AM</t>
  </si>
  <si>
    <t>08:02:52 AM</t>
  </si>
  <si>
    <t>08:02:50 AM</t>
  </si>
  <si>
    <t>08:02:48 AM</t>
  </si>
  <si>
    <t>08:02:46 AM</t>
  </si>
  <si>
    <t>08:02:44 AM</t>
  </si>
  <si>
    <t>08:02:42 AM</t>
  </si>
  <si>
    <t>08:02:40 AM</t>
  </si>
  <si>
    <t>08:02:38 AM</t>
  </si>
  <si>
    <t>08:02:36 AM</t>
  </si>
  <si>
    <t>08:02:34 AM</t>
  </si>
  <si>
    <t>08:02:32 AM</t>
  </si>
  <si>
    <t>08:02:30 AM</t>
  </si>
  <si>
    <t>08:02:28 AM</t>
  </si>
  <si>
    <t>08:02:26 AM</t>
  </si>
  <si>
    <t>08:02:24 AM</t>
  </si>
  <si>
    <t>08:02:22 AM</t>
  </si>
  <si>
    <t>08:02:20 AM</t>
  </si>
  <si>
    <t>08:02:18 AM</t>
  </si>
  <si>
    <t>08:02:16 AM</t>
  </si>
  <si>
    <t>08:02:14 AM</t>
  </si>
  <si>
    <t>08:02:12 AM</t>
  </si>
  <si>
    <t>08:02:10 AM</t>
  </si>
  <si>
    <t>08:02:08 AM</t>
  </si>
  <si>
    <t>08:02:06 AM</t>
  </si>
  <si>
    <t>08:02:04 AM</t>
  </si>
  <si>
    <t>08:02:02 AM</t>
  </si>
  <si>
    <t>08:02:00 AM</t>
  </si>
  <si>
    <t>08:01:58 AM</t>
  </si>
  <si>
    <t>08:01:56 AM</t>
  </si>
  <si>
    <t>08:01:54 AM</t>
  </si>
  <si>
    <t>08:01:52 AM</t>
  </si>
  <si>
    <t>08:01:50 AM</t>
  </si>
  <si>
    <t>08:01:48 AM</t>
  </si>
  <si>
    <t>08:01:46 AM</t>
  </si>
  <si>
    <t>08:01:44 AM</t>
  </si>
  <si>
    <t>08:01:42 AM</t>
  </si>
  <si>
    <t>08:01:40 AM</t>
  </si>
  <si>
    <t>08:01:38 AM</t>
  </si>
  <si>
    <t>08:01:36 AM</t>
  </si>
  <si>
    <t>08:01:34 AM</t>
  </si>
  <si>
    <t>08:01:32 AM</t>
  </si>
  <si>
    <t>08:01:30 AM</t>
  </si>
  <si>
    <t>08:01:28 AM</t>
  </si>
  <si>
    <t>08:01:26 AM</t>
  </si>
  <si>
    <t>08:01:24 AM</t>
  </si>
  <si>
    <t>08:01:22 AM</t>
  </si>
  <si>
    <t>08:01:20 AM</t>
  </si>
  <si>
    <t>08:01:18 AM</t>
  </si>
  <si>
    <t>08:01:16 AM</t>
  </si>
  <si>
    <t>08:01:14 AM</t>
  </si>
  <si>
    <t>08:01:12 AM</t>
  </si>
  <si>
    <t>08:01:10 AM</t>
  </si>
  <si>
    <t>08:01:08 AM</t>
  </si>
  <si>
    <t>08:01:06 AM</t>
  </si>
  <si>
    <t>08:01:04 AM</t>
  </si>
  <si>
    <t>08:01:02 AM</t>
  </si>
  <si>
    <t>08:01:00 AM</t>
  </si>
  <si>
    <t>08:00:58 AM</t>
  </si>
  <si>
    <t>08:00:56 AM</t>
  </si>
  <si>
    <t>08:00:54 AM</t>
  </si>
  <si>
    <t>08:00:52 AM</t>
  </si>
  <si>
    <t>08:00:50 AM</t>
  </si>
  <si>
    <t>08:00:48 AM</t>
  </si>
  <si>
    <t>08:00:46 AM</t>
  </si>
  <si>
    <t>08:00:44 AM</t>
  </si>
  <si>
    <t>08:00:42 AM</t>
  </si>
  <si>
    <t>08:00:40 AM</t>
  </si>
  <si>
    <t>08:00:38 AM</t>
  </si>
  <si>
    <t>08:00:36 AM</t>
  </si>
  <si>
    <t>08:00:34 AM</t>
  </si>
  <si>
    <t>08:00:32 AM</t>
  </si>
  <si>
    <t>08:00:30 AM</t>
  </si>
  <si>
    <t>08:00:28 AM</t>
  </si>
  <si>
    <t>08:00:26 AM</t>
  </si>
  <si>
    <t>08:00:24 AM</t>
  </si>
  <si>
    <t>08:00:22 AM</t>
  </si>
  <si>
    <t>08:00:20 AM</t>
  </si>
  <si>
    <t>08:00:18 AM</t>
  </si>
  <si>
    <t>08:00:16 AM</t>
  </si>
  <si>
    <t>08:00:14 AM</t>
  </si>
  <si>
    <t>08:00:12 AM</t>
  </si>
  <si>
    <t>08:00:10 AM</t>
  </si>
  <si>
    <t>08:00:08 AM</t>
  </si>
  <si>
    <t>08:00:06 AM</t>
  </si>
  <si>
    <t>08:00:04 AM</t>
  </si>
  <si>
    <t>08:00:02 AM</t>
  </si>
  <si>
    <t>08:00:00 AM</t>
  </si>
  <si>
    <t>07:59:58 AM</t>
  </si>
  <si>
    <t>07:59:56 AM</t>
  </si>
  <si>
    <t>07:59:54 AM</t>
  </si>
  <si>
    <t>07:59:52 AM</t>
  </si>
  <si>
    <t>07:59:50 AM</t>
  </si>
  <si>
    <t>07:59:48 AM</t>
  </si>
  <si>
    <t>07:59:46 AM</t>
  </si>
  <si>
    <t>07:59:44 AM</t>
  </si>
  <si>
    <t>07:59:42 AM</t>
  </si>
  <si>
    <t>07:59:40 AM</t>
  </si>
  <si>
    <t>07:59:38 AM</t>
  </si>
  <si>
    <t>07:59:36 AM</t>
  </si>
  <si>
    <t>07:59:34 AM</t>
  </si>
  <si>
    <t>07:59:32 AM</t>
  </si>
  <si>
    <t>07:59:30 AM</t>
  </si>
  <si>
    <t>07:59:28 AM</t>
  </si>
  <si>
    <t>07:59:26 AM</t>
  </si>
  <si>
    <t>07:59:24 AM</t>
  </si>
  <si>
    <t>07:59:22 AM</t>
  </si>
  <si>
    <t>07:59:20 AM</t>
  </si>
  <si>
    <t>07:59:18 AM</t>
  </si>
  <si>
    <t>07:59:16 AM</t>
  </si>
  <si>
    <t>07:59:14 AM</t>
  </si>
  <si>
    <t>07:59:12 AM</t>
  </si>
  <si>
    <t>07:59:10 AM</t>
  </si>
  <si>
    <t>07:59:08 AM</t>
  </si>
  <si>
    <t>07:59:06 AM</t>
  </si>
  <si>
    <t>07:59:04 AM</t>
  </si>
  <si>
    <t>07:59:02 AM</t>
  </si>
  <si>
    <t>07:59:00 AM</t>
  </si>
  <si>
    <t>07:58:58 AM</t>
  </si>
  <si>
    <t>07:58:56 AM</t>
  </si>
  <si>
    <t>07:58:54 AM</t>
  </si>
  <si>
    <t>07:58:52 AM</t>
  </si>
  <si>
    <t>07:58:50 AM</t>
  </si>
  <si>
    <t>07:58:48 AM</t>
  </si>
  <si>
    <t>07:58:46 AM</t>
  </si>
  <si>
    <t>07:58:44 AM</t>
  </si>
  <si>
    <t>07:58:42 AM</t>
  </si>
  <si>
    <t>07:58:40 AM</t>
  </si>
  <si>
    <t>07:58:38 AM</t>
  </si>
  <si>
    <t>07:58:36 AM</t>
  </si>
  <si>
    <t>07:58:34 AM</t>
  </si>
  <si>
    <t>07:58:32 AM</t>
  </si>
  <si>
    <t>07:58:30 AM</t>
  </si>
  <si>
    <t>07:58:28 AM</t>
  </si>
  <si>
    <t>07:58:26 AM</t>
  </si>
  <si>
    <t>07:58:24 AM</t>
  </si>
  <si>
    <t>07:58:22 AM</t>
  </si>
  <si>
    <t>07:58:20 AM</t>
  </si>
  <si>
    <t>07:58:18 AM</t>
  </si>
  <si>
    <t>07:58:16 AM</t>
  </si>
  <si>
    <t>07:58:14 AM</t>
  </si>
  <si>
    <t>07:58:12 AM</t>
  </si>
  <si>
    <t>07:58:10 AM</t>
  </si>
  <si>
    <t>07:58:08 AM</t>
  </si>
  <si>
    <t>07:58:06 AM</t>
  </si>
  <si>
    <t>07:58:04 AM</t>
  </si>
  <si>
    <t>07:58:02 AM</t>
  </si>
  <si>
    <t>07:58:00 AM</t>
  </si>
  <si>
    <t>07:57:58 AM</t>
  </si>
  <si>
    <t>07:57:56 AM</t>
  </si>
  <si>
    <t>07:57:54 AM</t>
  </si>
  <si>
    <t>07:57:52 AM</t>
  </si>
  <si>
    <t>07:57:50 AM</t>
  </si>
  <si>
    <t>07:57:48 AM</t>
  </si>
  <si>
    <t>07:57:46 AM</t>
  </si>
  <si>
    <t>07:57:44 AM</t>
  </si>
  <si>
    <t>07:57:42 AM</t>
  </si>
  <si>
    <t>07:57:40 AM</t>
  </si>
  <si>
    <t>07:57:38 AM</t>
  </si>
  <si>
    <t>07:57:36 AM</t>
  </si>
  <si>
    <t>07:57:34 AM</t>
  </si>
  <si>
    <t>07:57:32 AM</t>
  </si>
  <si>
    <t>07:57:30 AM</t>
  </si>
  <si>
    <t>07:57:28 AM</t>
  </si>
  <si>
    <t>07:57:26 AM</t>
  </si>
  <si>
    <t>07:57:24 AM</t>
  </si>
  <si>
    <t>07:57:22 AM</t>
  </si>
  <si>
    <t>07:57:20 AM</t>
  </si>
  <si>
    <t>07:57:18 AM</t>
  </si>
  <si>
    <t>07:57:16 AM</t>
  </si>
  <si>
    <t>07:57:14 AM</t>
  </si>
  <si>
    <t>07:57:12 AM</t>
  </si>
  <si>
    <t>07:57:10 AM</t>
  </si>
  <si>
    <t>07:57:08 AM</t>
  </si>
  <si>
    <t>07:57:06 AM</t>
  </si>
  <si>
    <t>07:57:04 AM</t>
  </si>
  <si>
    <t>07:57:02 AM</t>
  </si>
  <si>
    <t>07:57:00 AM</t>
  </si>
  <si>
    <t>07:56:58 AM</t>
  </si>
  <si>
    <t>07:56:56 AM</t>
  </si>
  <si>
    <t>07:56:54 AM</t>
  </si>
  <si>
    <t>07:56:52 AM</t>
  </si>
  <si>
    <t>07:56:50 AM</t>
  </si>
  <si>
    <t>07:56:48 AM</t>
  </si>
  <si>
    <t>07:56:46 AM</t>
  </si>
  <si>
    <t>07:56:44 AM</t>
  </si>
  <si>
    <t>07:56:42 AM</t>
  </si>
  <si>
    <t>07:56:40 AM</t>
  </si>
  <si>
    <t>07:56:38 AM</t>
  </si>
  <si>
    <t>07:56:36 AM</t>
  </si>
  <si>
    <t>07:56:34 AM</t>
  </si>
  <si>
    <t>07:56:32 AM</t>
  </si>
  <si>
    <t>07:56:30 AM</t>
  </si>
  <si>
    <t>07:56:28 AM</t>
  </si>
  <si>
    <t>07:56:26 AM</t>
  </si>
  <si>
    <t>07:56:24 AM</t>
  </si>
  <si>
    <t>07:56:22 AM</t>
  </si>
  <si>
    <t>07:56:20 AM</t>
  </si>
  <si>
    <t>07:56:18 AM</t>
  </si>
  <si>
    <t>07:56:16 AM</t>
  </si>
  <si>
    <t>07:56:14 AM</t>
  </si>
  <si>
    <t>07:56:12 AM</t>
  </si>
  <si>
    <t>07:56:10 AM</t>
  </si>
  <si>
    <t>07:56:08 AM</t>
  </si>
  <si>
    <t>07:56:06 AM</t>
  </si>
  <si>
    <t>07:56:04 AM</t>
  </si>
  <si>
    <t>07:56:02 AM</t>
  </si>
  <si>
    <t>07:56:00 AM</t>
  </si>
  <si>
    <t>07:55:58 AM</t>
  </si>
  <si>
    <t>07:55:56 AM</t>
  </si>
  <si>
    <t>07:55:54 AM</t>
  </si>
  <si>
    <t>07:55:52 AM</t>
  </si>
  <si>
    <t>07:55:50 AM</t>
  </si>
  <si>
    <t>07:55:48 AM</t>
  </si>
  <si>
    <t>07:55:46 AM</t>
  </si>
  <si>
    <t>07:55:44 AM</t>
  </si>
  <si>
    <t>07:55:42 AM</t>
  </si>
  <si>
    <t>07:55:40 AM</t>
  </si>
  <si>
    <t>07:55:38 AM</t>
  </si>
  <si>
    <t>07:55:36 AM</t>
  </si>
  <si>
    <t>07:55:34 AM</t>
  </si>
  <si>
    <t>07:55:32 AM</t>
  </si>
  <si>
    <t>07:55:30 AM</t>
  </si>
  <si>
    <t>07:55:28 AM</t>
  </si>
  <si>
    <t>07:55:26 AM</t>
  </si>
  <si>
    <t>07:55:24 AM</t>
  </si>
  <si>
    <t>07:55:22 AM</t>
  </si>
  <si>
    <t>07:55:20 AM</t>
  </si>
  <si>
    <t>07:55:18 AM</t>
  </si>
  <si>
    <t>07:55:16 AM</t>
  </si>
  <si>
    <t>07:55:14 AM</t>
  </si>
  <si>
    <t>07:55:12 AM</t>
  </si>
  <si>
    <t>07:55:10 AM</t>
  </si>
  <si>
    <t>07:55:08 AM</t>
  </si>
  <si>
    <t>07:55:06 AM</t>
  </si>
  <si>
    <t>07:55:04 AM</t>
  </si>
  <si>
    <t>07:55:02 AM</t>
  </si>
  <si>
    <t>07:55:00 AM</t>
  </si>
  <si>
    <t>07:54:58 AM</t>
  </si>
  <si>
    <t>07:54:56 AM</t>
  </si>
  <si>
    <t>07:54:54 AM</t>
  </si>
  <si>
    <t>07:54:52 AM</t>
  </si>
  <si>
    <t>07:54:50 AM</t>
  </si>
  <si>
    <t>07:54:48 AM</t>
  </si>
  <si>
    <t>07:54:46 AM</t>
  </si>
  <si>
    <t>07:54:44 AM</t>
  </si>
  <si>
    <t>07:54:42 AM</t>
  </si>
  <si>
    <t>07:54:40 AM</t>
  </si>
  <si>
    <t>07:54:38 AM</t>
  </si>
  <si>
    <t>07:54:36 AM</t>
  </si>
  <si>
    <t>07:54:34 AM</t>
  </si>
  <si>
    <t>07:54:32 AM</t>
  </si>
  <si>
    <t>07:54:30 AM</t>
  </si>
  <si>
    <t>07:54:28 AM</t>
  </si>
  <si>
    <t>07:54:26 AM</t>
  </si>
  <si>
    <t>07:54:24 AM</t>
  </si>
  <si>
    <t>07:54:22 AM</t>
  </si>
  <si>
    <t>07:54:20 AM</t>
  </si>
  <si>
    <t>07:54:18 AM</t>
  </si>
  <si>
    <t>07:54:16 AM</t>
  </si>
  <si>
    <t>07:54:14 AM</t>
  </si>
  <si>
    <t>07:54:12 AM</t>
  </si>
  <si>
    <t>07:54:10 AM</t>
  </si>
  <si>
    <t>07:54:08 AM</t>
  </si>
  <si>
    <t>07:54:06 AM</t>
  </si>
  <si>
    <t>07:54:04 AM</t>
  </si>
  <si>
    <t>07:54:02 AM</t>
  </si>
  <si>
    <t>07:54:00 AM</t>
  </si>
  <si>
    <t>07:53:58 AM</t>
  </si>
  <si>
    <t>07:53:56 AM</t>
  </si>
  <si>
    <t>07:53:54 AM</t>
  </si>
  <si>
    <t>07:53:52 AM</t>
  </si>
  <si>
    <t>07:53:50 AM</t>
  </si>
  <si>
    <t>07:53:48 AM</t>
  </si>
  <si>
    <t>07:53:46 AM</t>
  </si>
  <si>
    <t>07:53:44 AM</t>
  </si>
  <si>
    <t>07:53:42 AM</t>
  </si>
  <si>
    <t>07:53:40 AM</t>
  </si>
  <si>
    <t>07:53:38 AM</t>
  </si>
  <si>
    <t>07:53:36 AM</t>
  </si>
  <si>
    <t>07:53:34 AM</t>
  </si>
  <si>
    <t>07:53:32 AM</t>
  </si>
  <si>
    <t>07:53:30 AM</t>
  </si>
  <si>
    <t>07:53:28 AM</t>
  </si>
  <si>
    <t>07:53:26 AM</t>
  </si>
  <si>
    <t>07:53:24 AM</t>
  </si>
  <si>
    <t>07:53:22 AM</t>
  </si>
  <si>
    <t>07:53:20 AM</t>
  </si>
  <si>
    <t>07:53:18 AM</t>
  </si>
  <si>
    <t>07:53:16 AM</t>
  </si>
  <si>
    <t>07:53:14 AM</t>
  </si>
  <si>
    <t>07:53:12 AM</t>
  </si>
  <si>
    <t>07:53:10 AM</t>
  </si>
  <si>
    <t>07:53:08 AM</t>
  </si>
  <si>
    <t>07:53:06 AM</t>
  </si>
  <si>
    <t>07:53:04 AM</t>
  </si>
  <si>
    <t>07:53:02 AM</t>
  </si>
  <si>
    <t>07:53:00 AM</t>
  </si>
  <si>
    <t>07:52:58 AM</t>
  </si>
  <si>
    <t>07:52:56 AM</t>
  </si>
  <si>
    <t>07:52:54 AM</t>
  </si>
  <si>
    <t>07:52:52 AM</t>
  </si>
  <si>
    <t>07:52:50 AM</t>
  </si>
  <si>
    <t>07:52:48 AM</t>
  </si>
  <si>
    <t>07:52:46 AM</t>
  </si>
  <si>
    <t>07:52:44 AM</t>
  </si>
  <si>
    <t>07:52:42 AM</t>
  </si>
  <si>
    <t>07:52:40 AM</t>
  </si>
  <si>
    <t>07:52:38 AM</t>
  </si>
  <si>
    <t>07:52:36 AM</t>
  </si>
  <si>
    <t>07:52:34 AM</t>
  </si>
  <si>
    <t>07:52:32 AM</t>
  </si>
  <si>
    <t>07:52:30 AM</t>
  </si>
  <si>
    <t>07:52:28 AM</t>
  </si>
  <si>
    <t>07:52:26 AM</t>
  </si>
  <si>
    <t>07:52:24 AM</t>
  </si>
  <si>
    <t>07:52:22 AM</t>
  </si>
  <si>
    <t>07:52:20 AM</t>
  </si>
  <si>
    <t>07:52:18 AM</t>
  </si>
  <si>
    <t>07:52:16 AM</t>
  </si>
  <si>
    <t>07:52:14 AM</t>
  </si>
  <si>
    <t>07:52:12 AM</t>
  </si>
  <si>
    <t>07:52:10 AM</t>
  </si>
  <si>
    <t>07:52:08 AM</t>
  </si>
  <si>
    <t>07:52:06 AM</t>
  </si>
  <si>
    <t>07:52:04 AM</t>
  </si>
  <si>
    <t>07:52:02 AM</t>
  </si>
  <si>
    <t>07:52:00 AM</t>
  </si>
  <si>
    <t>07:51:58 AM</t>
  </si>
  <si>
    <t>07:51:56 AM</t>
  </si>
  <si>
    <t>07:51:54 AM</t>
  </si>
  <si>
    <t>07:51:52 AM</t>
  </si>
  <si>
    <t>07:51:50 AM</t>
  </si>
  <si>
    <t>07:51:48 AM</t>
  </si>
  <si>
    <t>07:51:46 AM</t>
  </si>
  <si>
    <t>07:51:44 AM</t>
  </si>
  <si>
    <t>07:51:42 AM</t>
  </si>
  <si>
    <t>07:51:40 AM</t>
  </si>
  <si>
    <t>07:51:38 AM</t>
  </si>
  <si>
    <t>07:51:36 AM</t>
  </si>
  <si>
    <t>07:51:34 AM</t>
  </si>
  <si>
    <t>07:51:32 AM</t>
  </si>
  <si>
    <t>07:51:30 AM</t>
  </si>
  <si>
    <t>07:51:28 AM</t>
  </si>
  <si>
    <t>07:51:26 AM</t>
  </si>
  <si>
    <t>07:51:24 AM</t>
  </si>
  <si>
    <t>07:51:22 AM</t>
  </si>
  <si>
    <t>07:51:20 AM</t>
  </si>
  <si>
    <t>07:51:18 AM</t>
  </si>
  <si>
    <t>07:51:16 AM</t>
  </si>
  <si>
    <t>07:51:14 AM</t>
  </si>
  <si>
    <t>07:51:12 AM</t>
  </si>
  <si>
    <t>07:51:10 AM</t>
  </si>
  <si>
    <t>07:51:08 AM</t>
  </si>
  <si>
    <t>07:51:06 AM</t>
  </si>
  <si>
    <t>07:51:04 AM</t>
  </si>
  <si>
    <t>07:51:02 AM</t>
  </si>
  <si>
    <t>07:51:00 AM</t>
  </si>
  <si>
    <t>07:50:58 AM</t>
  </si>
  <si>
    <t>07:50:56 AM</t>
  </si>
  <si>
    <t>07:50:54 AM</t>
  </si>
  <si>
    <t>07:50:52 AM</t>
  </si>
  <si>
    <t>07:50:50 AM</t>
  </si>
  <si>
    <t>07:50:48 AM</t>
  </si>
  <si>
    <t>07:50:46 AM</t>
  </si>
  <si>
    <t>07:50:44 AM</t>
  </si>
  <si>
    <t>07:50:42 AM</t>
  </si>
  <si>
    <t>07:50:40 AM</t>
  </si>
  <si>
    <t>07:50:38 AM</t>
  </si>
  <si>
    <t>07:50:36 AM</t>
  </si>
  <si>
    <t>07:50:34 AM</t>
  </si>
  <si>
    <t>07:50:32 AM</t>
  </si>
  <si>
    <t>07:50:30 AM</t>
  </si>
  <si>
    <t>07:50:28 AM</t>
  </si>
  <si>
    <t>07:50:26 AM</t>
  </si>
  <si>
    <t>07:50:24 AM</t>
  </si>
  <si>
    <t>07:50:22 AM</t>
  </si>
  <si>
    <t>07:50:20 AM</t>
  </si>
  <si>
    <t>07:50:18 AM</t>
  </si>
  <si>
    <t>07:50:16 AM</t>
  </si>
  <si>
    <t>07:50:14 AM</t>
  </si>
  <si>
    <t>07:50:12 AM</t>
  </si>
  <si>
    <t>07:50:10 AM</t>
  </si>
  <si>
    <t>07:50:08 AM</t>
  </si>
  <si>
    <t>07:50:06 AM</t>
  </si>
  <si>
    <t>07:50:04 AM</t>
  </si>
  <si>
    <t>07:50:02 AM</t>
  </si>
  <si>
    <t>07:50:00 AM</t>
  </si>
  <si>
    <t>07:49:58 AM</t>
  </si>
  <si>
    <t>07:49:56 AM</t>
  </si>
  <si>
    <t>07:49:54 AM</t>
  </si>
  <si>
    <t>07:49:52 AM</t>
  </si>
  <si>
    <t>07:49:50 AM</t>
  </si>
  <si>
    <t>07:49:48 AM</t>
  </si>
  <si>
    <t>07:49:46 AM</t>
  </si>
  <si>
    <t>07:49:44 AM</t>
  </si>
  <si>
    <t>07:49:42 AM</t>
  </si>
  <si>
    <t>07:49:40 AM</t>
  </si>
  <si>
    <t>07:49:38 AM</t>
  </si>
  <si>
    <t>07:49:36 AM</t>
  </si>
  <si>
    <t>07:49:34 AM</t>
  </si>
  <si>
    <t>07:49:32 AM</t>
  </si>
  <si>
    <t>07:49:30 AM</t>
  </si>
  <si>
    <t>07:49:28 AM</t>
  </si>
  <si>
    <t>07:49:26 AM</t>
  </si>
  <si>
    <t>07:49:24 AM</t>
  </si>
  <si>
    <t>07:49:22 AM</t>
  </si>
  <si>
    <t>07:49:20 AM</t>
  </si>
  <si>
    <t>07:49:18 AM</t>
  </si>
  <si>
    <t>07:49:16 AM</t>
  </si>
  <si>
    <t>07:49:14 AM</t>
  </si>
  <si>
    <t>07:49:12 AM</t>
  </si>
  <si>
    <t>07:49:10 AM</t>
  </si>
  <si>
    <t>07:49:08 AM</t>
  </si>
  <si>
    <t>07:49:06 AM</t>
  </si>
  <si>
    <t>07:49:04 AM</t>
  </si>
  <si>
    <t>07:49:02 AM</t>
  </si>
  <si>
    <t>07:49:00 AM</t>
  </si>
  <si>
    <t>07:48:58 AM</t>
  </si>
  <si>
    <t>07:48:56 AM</t>
  </si>
  <si>
    <t>07:48:54 AM</t>
  </si>
  <si>
    <t>07:48:52 AM</t>
  </si>
  <si>
    <t>07:48:50 AM</t>
  </si>
  <si>
    <t>07:48:48 AM</t>
  </si>
  <si>
    <t>07:48:46 AM</t>
  </si>
  <si>
    <t>07:48:44 AM</t>
  </si>
  <si>
    <t>07:48:42 AM</t>
  </si>
  <si>
    <t>07:48:40 AM</t>
  </si>
  <si>
    <t>07:48:38 AM</t>
  </si>
  <si>
    <t>07:48:36 AM</t>
  </si>
  <si>
    <t>07:48:34 AM</t>
  </si>
  <si>
    <t>07:48:32 AM</t>
  </si>
  <si>
    <t>07:48:30 AM</t>
  </si>
  <si>
    <t>07:48:28 AM</t>
  </si>
  <si>
    <t>07:48:26 AM</t>
  </si>
  <si>
    <t>07:48:24 AM</t>
  </si>
  <si>
    <t>07:48:22 AM</t>
  </si>
  <si>
    <t>07:48:20 AM</t>
  </si>
  <si>
    <t>07:48:18 AM</t>
  </si>
  <si>
    <t>07:48:16 AM</t>
  </si>
  <si>
    <t>07:48:14 AM</t>
  </si>
  <si>
    <t>07:48:12 AM</t>
  </si>
  <si>
    <t>07:48:10 AM</t>
  </si>
  <si>
    <t>07:48:08 AM</t>
  </si>
  <si>
    <t>07:48:06 AM</t>
  </si>
  <si>
    <t>07:48:04 AM</t>
  </si>
  <si>
    <t>07:48:02 AM</t>
  </si>
  <si>
    <t>07:48:00 AM</t>
  </si>
  <si>
    <t>07:47:58 AM</t>
  </si>
  <si>
    <t>07:47:56 AM</t>
  </si>
  <si>
    <t>07:47:54 AM</t>
  </si>
  <si>
    <t>07:47:52 AM</t>
  </si>
  <si>
    <t>07:47:50 AM</t>
  </si>
  <si>
    <t>07:47:48 AM</t>
  </si>
  <si>
    <t>07:47:46 AM</t>
  </si>
  <si>
    <t>07:47:44 AM</t>
  </si>
  <si>
    <t>07:47:42 AM</t>
  </si>
  <si>
    <t>07:47:40 AM</t>
  </si>
  <si>
    <t>07:47:38 AM</t>
  </si>
  <si>
    <t>07:47:36 AM</t>
  </si>
  <si>
    <t>07:47:34 AM</t>
  </si>
  <si>
    <t>07:47:32 AM</t>
  </si>
  <si>
    <t>07:47:30 AM</t>
  </si>
  <si>
    <t>07:47:28 AM</t>
  </si>
  <si>
    <t>07:47:26 AM</t>
  </si>
  <si>
    <t>07:47:24 AM</t>
  </si>
  <si>
    <t>07:47:22 AM</t>
  </si>
  <si>
    <t>07:47:20 AM</t>
  </si>
  <si>
    <t>07:47:18 AM</t>
  </si>
  <si>
    <t>07:47:16 AM</t>
  </si>
  <si>
    <t>07:47:14 AM</t>
  </si>
  <si>
    <t>07:47:12 AM</t>
  </si>
  <si>
    <t>07:47:10 AM</t>
  </si>
  <si>
    <t>07:47:08 AM</t>
  </si>
  <si>
    <t>07:47:06 AM</t>
  </si>
  <si>
    <t>07:47:04 AM</t>
  </si>
  <si>
    <t>07:47:02 AM</t>
  </si>
  <si>
    <t>07:47:00 AM</t>
  </si>
  <si>
    <t>07:46:58 AM</t>
  </si>
  <si>
    <t>07:46:56 AM</t>
  </si>
  <si>
    <t>07:46:54 AM</t>
  </si>
  <si>
    <t>07:46:52 AM</t>
  </si>
  <si>
    <t>07:46:50 AM</t>
  </si>
  <si>
    <t>07:46:48 AM</t>
  </si>
  <si>
    <t>07:46:46 AM</t>
  </si>
  <si>
    <t>07:46:44 AM</t>
  </si>
  <si>
    <t>07:46:42 AM</t>
  </si>
  <si>
    <t>07:46:40 AM</t>
  </si>
  <si>
    <t>07:46:38 AM</t>
  </si>
  <si>
    <t>07:46:36 AM</t>
  </si>
  <si>
    <t>07:46:34 AM</t>
  </si>
  <si>
    <t>07:46:32 AM</t>
  </si>
  <si>
    <t>07:46:30 AM</t>
  </si>
  <si>
    <t>07:46:28 AM</t>
  </si>
  <si>
    <t>07:46:26 AM</t>
  </si>
  <si>
    <t>07:46:24 AM</t>
  </si>
  <si>
    <t>07:46:22 AM</t>
  </si>
  <si>
    <t>07:46:20 AM</t>
  </si>
  <si>
    <t>07:46:18 AM</t>
  </si>
  <si>
    <t>07:46:16 AM</t>
  </si>
  <si>
    <t>07:46:14 AM</t>
  </si>
  <si>
    <t>07:46:12 AM</t>
  </si>
  <si>
    <t>07:46:10 AM</t>
  </si>
  <si>
    <t>07:46:08 AM</t>
  </si>
  <si>
    <t>07:46:06 AM</t>
  </si>
  <si>
    <t>07:46:04 AM</t>
  </si>
  <si>
    <t>07:46:02 AM</t>
  </si>
  <si>
    <t>07:46:00 AM</t>
  </si>
  <si>
    <t>07:45:58 AM</t>
  </si>
  <si>
    <t>07:45:56 AM</t>
  </si>
  <si>
    <t>07:45:54 AM</t>
  </si>
  <si>
    <t>07:45:52 AM</t>
  </si>
  <si>
    <t>07:45:50 AM</t>
  </si>
  <si>
    <t>07:45:48 AM</t>
  </si>
  <si>
    <t>07:45:46 AM</t>
  </si>
  <si>
    <t>07:45:44 AM</t>
  </si>
  <si>
    <t>07:45:42 AM</t>
  </si>
  <si>
    <t>07:45:40 AM</t>
  </si>
  <si>
    <t>07:45:38 AM</t>
  </si>
  <si>
    <t>07:45:36 AM</t>
  </si>
  <si>
    <t>07:45:34 AM</t>
  </si>
  <si>
    <t>07:45:32 AM</t>
  </si>
  <si>
    <t>07:45:30 AM</t>
  </si>
  <si>
    <t>07:45:28 AM</t>
  </si>
  <si>
    <t>07:45:26 AM</t>
  </si>
  <si>
    <t>07:45:24 AM</t>
  </si>
  <si>
    <t>07:45:22 AM</t>
  </si>
  <si>
    <t>07:45:20 AM</t>
  </si>
  <si>
    <t>07:45:18 AM</t>
  </si>
  <si>
    <t>07:45:16 AM</t>
  </si>
  <si>
    <t>07:45:14 AM</t>
  </si>
  <si>
    <t>07:45:12 AM</t>
  </si>
  <si>
    <t>07:45:10 AM</t>
  </si>
  <si>
    <t>07:45:08 AM</t>
  </si>
  <si>
    <t>07:45:06 AM</t>
  </si>
  <si>
    <t>07:45:04 AM</t>
  </si>
  <si>
    <t>07:45:02 AM</t>
  </si>
  <si>
    <t>07:45:00 AM</t>
  </si>
  <si>
    <t>07:44:58 AM</t>
  </si>
  <si>
    <t>07:44:56 AM</t>
  </si>
  <si>
    <t>07:44:54 AM</t>
  </si>
  <si>
    <t>07:44:52 AM</t>
  </si>
  <si>
    <t>07:44:50 AM</t>
  </si>
  <si>
    <t>07:44:48 AM</t>
  </si>
  <si>
    <t>07:44:46 AM</t>
  </si>
  <si>
    <t>07:44:44 AM</t>
  </si>
  <si>
    <t>07:44:42 AM</t>
  </si>
  <si>
    <t>07:44:40 AM</t>
  </si>
  <si>
    <t>07:44:38 AM</t>
  </si>
  <si>
    <t>07:44:36 AM</t>
  </si>
  <si>
    <t>07:44:34 AM</t>
  </si>
  <si>
    <t>07:44:32 AM</t>
  </si>
  <si>
    <t>07:44:30 AM</t>
  </si>
  <si>
    <t>07:44:28 AM</t>
  </si>
  <si>
    <t>07:44:26 AM</t>
  </si>
  <si>
    <t>07:44:24 AM</t>
  </si>
  <si>
    <t>07:44:22 AM</t>
  </si>
  <si>
    <t>07:44:20 AM</t>
  </si>
  <si>
    <t>07:44:18 AM</t>
  </si>
  <si>
    <t>07:44:16 AM</t>
  </si>
  <si>
    <t>07:44:14 AM</t>
  </si>
  <si>
    <t>07:44:12 AM</t>
  </si>
  <si>
    <t>07:44:10 AM</t>
  </si>
  <si>
    <t>07:44:08 AM</t>
  </si>
  <si>
    <t>07:44:06 AM</t>
  </si>
  <si>
    <t>07:44:04 AM</t>
  </si>
  <si>
    <t>07:44:02 AM</t>
  </si>
  <si>
    <t>07:44:00 AM</t>
  </si>
  <si>
    <t>07:43:58 AM</t>
  </si>
  <si>
    <t>07:43:56 AM</t>
  </si>
  <si>
    <t>07:43:54 AM</t>
  </si>
  <si>
    <t>07:43:52 AM</t>
  </si>
  <si>
    <t>07:43:50 AM</t>
  </si>
  <si>
    <t>07:43:48 AM</t>
  </si>
  <si>
    <t>07:43:46 AM</t>
  </si>
  <si>
    <t>07:43:44 AM</t>
  </si>
  <si>
    <t>07:43:42 AM</t>
  </si>
  <si>
    <t>07:43:40 AM</t>
  </si>
  <si>
    <t>07:43:38 AM</t>
  </si>
  <si>
    <t>07:43:36 AM</t>
  </si>
  <si>
    <t>07:43:34 AM</t>
  </si>
  <si>
    <t>07:43:32 AM</t>
  </si>
  <si>
    <t>07:43:30 AM</t>
  </si>
  <si>
    <t>07:43:28 AM</t>
  </si>
  <si>
    <t>07:43:26 AM</t>
  </si>
  <si>
    <t>07:43:24 AM</t>
  </si>
  <si>
    <t>07:43:22 AM</t>
  </si>
  <si>
    <t>07:43:20 AM</t>
  </si>
  <si>
    <t>07:43:18 AM</t>
  </si>
  <si>
    <t>07:43:16 AM</t>
  </si>
  <si>
    <t>07:43:14 AM</t>
  </si>
  <si>
    <t>07:43:12 AM</t>
  </si>
  <si>
    <t>07:43:10 AM</t>
  </si>
  <si>
    <t>07:43:08 AM</t>
  </si>
  <si>
    <t>07:43:06 AM</t>
  </si>
  <si>
    <t>07:43:04 AM</t>
  </si>
  <si>
    <t>07:43:02 AM</t>
  </si>
  <si>
    <t>07:43:00 AM</t>
  </si>
  <si>
    <t>07:42:58 AM</t>
  </si>
  <si>
    <t>07:42:56 AM</t>
  </si>
  <si>
    <t>07:42:54 AM</t>
  </si>
  <si>
    <t>07:42:52 AM</t>
  </si>
  <si>
    <t>07:42:50 AM</t>
  </si>
  <si>
    <t>07:42:48 AM</t>
  </si>
  <si>
    <t>07:42:46 AM</t>
  </si>
  <si>
    <t>07:42:44 AM</t>
  </si>
  <si>
    <t>07:42:42 AM</t>
  </si>
  <si>
    <t>07:42:40 AM</t>
  </si>
  <si>
    <t>07:42:38 AM</t>
  </si>
  <si>
    <t>07:42:36 AM</t>
  </si>
  <si>
    <t>07:42:34 AM</t>
  </si>
  <si>
    <t>07:42:32 AM</t>
  </si>
  <si>
    <t>07:42:30 AM</t>
  </si>
  <si>
    <t>07:42:28 AM</t>
  </si>
  <si>
    <t>07:42:26 AM</t>
  </si>
  <si>
    <t>07:42:24 AM</t>
  </si>
  <si>
    <t>07:42:22 AM</t>
  </si>
  <si>
    <t>07:42:20 AM</t>
  </si>
  <si>
    <t>07:42:18 AM</t>
  </si>
  <si>
    <t>07:42:16 AM</t>
  </si>
  <si>
    <t>07:42:14 AM</t>
  </si>
  <si>
    <t>07:42:12 AM</t>
  </si>
  <si>
    <t>07:42:10 AM</t>
  </si>
  <si>
    <t>07:42:08 AM</t>
  </si>
  <si>
    <t>07:42:06 AM</t>
  </si>
  <si>
    <t>07:42:04 AM</t>
  </si>
  <si>
    <t>07:42:02 AM</t>
  </si>
  <si>
    <t>07:42:00 AM</t>
  </si>
  <si>
    <t>07:41:58 AM</t>
  </si>
  <si>
    <t>07:41:56 AM</t>
  </si>
  <si>
    <t>07:41:54 AM</t>
  </si>
  <si>
    <t>07:41:52 AM</t>
  </si>
  <si>
    <t>07:41:50 AM</t>
  </si>
  <si>
    <t>07:41:48 AM</t>
  </si>
  <si>
    <t>07:41:46 AM</t>
  </si>
  <si>
    <t>07:41:44 AM</t>
  </si>
  <si>
    <t>07:41:42 AM</t>
  </si>
  <si>
    <t>07:41:40 AM</t>
  </si>
  <si>
    <t>07:41:38 AM</t>
  </si>
  <si>
    <t>07:41:36 AM</t>
  </si>
  <si>
    <t>07:41:34 AM</t>
  </si>
  <si>
    <t>07:41:32 AM</t>
  </si>
  <si>
    <t>07:41:30 AM</t>
  </si>
  <si>
    <t>07:41:28 AM</t>
  </si>
  <si>
    <t>07:41:26 AM</t>
  </si>
  <si>
    <t>07:41:24 AM</t>
  </si>
  <si>
    <t>07:41:22 AM</t>
  </si>
  <si>
    <t>07:41:20 AM</t>
  </si>
  <si>
    <t>07:41:18 AM</t>
  </si>
  <si>
    <t>07:41:16 AM</t>
  </si>
  <si>
    <t>07:41:14 AM</t>
  </si>
  <si>
    <t>07:41:12 AM</t>
  </si>
  <si>
    <t>07:41:10 AM</t>
  </si>
  <si>
    <t>07:41:08 AM</t>
  </si>
  <si>
    <t>07:41:06 AM</t>
  </si>
  <si>
    <t>07:41:04 AM</t>
  </si>
  <si>
    <t>07:41:02 AM</t>
  </si>
  <si>
    <t>07:41:00 AM</t>
  </si>
  <si>
    <t>07:40:58 AM</t>
  </si>
  <si>
    <t>07:40:56 AM</t>
  </si>
  <si>
    <t>07:40:54 AM</t>
  </si>
  <si>
    <t>07:40:52 AM</t>
  </si>
  <si>
    <t>07:40:50 AM</t>
  </si>
  <si>
    <t>07:40:48 AM</t>
  </si>
  <si>
    <t>07:40:46 AM</t>
  </si>
  <si>
    <t>07:40:44 AM</t>
  </si>
  <si>
    <t>07:40:42 AM</t>
  </si>
  <si>
    <t>07:40:40 AM</t>
  </si>
  <si>
    <t>07:40:38 AM</t>
  </si>
  <si>
    <t>07:40:36 AM</t>
  </si>
  <si>
    <t>07:40:34 AM</t>
  </si>
  <si>
    <t>07:40:32 AM</t>
  </si>
  <si>
    <t>07:40:30 AM</t>
  </si>
  <si>
    <t>07:40:28 AM</t>
  </si>
  <si>
    <t>07:40:26 AM</t>
  </si>
  <si>
    <t>07:40:24 AM</t>
  </si>
  <si>
    <t>07:40:22 AM</t>
  </si>
  <si>
    <t>07:40:20 AM</t>
  </si>
  <si>
    <t>07:40:18 AM</t>
  </si>
  <si>
    <t>07:40:16 AM</t>
  </si>
  <si>
    <t>07:40:14 AM</t>
  </si>
  <si>
    <t>07:40:12 AM</t>
  </si>
  <si>
    <t>07:40:10 AM</t>
  </si>
  <si>
    <t>07:40:08 AM</t>
  </si>
  <si>
    <t>07:40:06 AM</t>
  </si>
  <si>
    <t>07:40:04 AM</t>
  </si>
  <si>
    <t>07:40:02 AM</t>
  </si>
  <si>
    <t>07:40:00 AM</t>
  </si>
  <si>
    <t>07:39:58 AM</t>
  </si>
  <si>
    <t>07:39:56 AM</t>
  </si>
  <si>
    <t>07:39:54 AM</t>
  </si>
  <si>
    <t>07:39:52 AM</t>
  </si>
  <si>
    <t>07:39:50 AM</t>
  </si>
  <si>
    <t>07:39:48 AM</t>
  </si>
  <si>
    <t>07:39:46 AM</t>
  </si>
  <si>
    <t>07:39:44 AM</t>
  </si>
  <si>
    <t>07:39:42 AM</t>
  </si>
  <si>
    <t>07:39:40 AM</t>
  </si>
  <si>
    <t>07:39:38 AM</t>
  </si>
  <si>
    <t>07:39:36 AM</t>
  </si>
  <si>
    <t>07:39:34 AM</t>
  </si>
  <si>
    <t>07:39:32 AM</t>
  </si>
  <si>
    <t>07:39:30 AM</t>
  </si>
  <si>
    <t>07:39:28 AM</t>
  </si>
  <si>
    <t>07:39:26 AM</t>
  </si>
  <si>
    <t>07:39:24 AM</t>
  </si>
  <si>
    <t>07:39:22 AM</t>
  </si>
  <si>
    <t>07:39:20 AM</t>
  </si>
  <si>
    <t>07:39:18 AM</t>
  </si>
  <si>
    <t>07:39:16 AM</t>
  </si>
  <si>
    <t>07:39:14 AM</t>
  </si>
  <si>
    <t>07:39:12 AM</t>
  </si>
  <si>
    <t>07:39:10 AM</t>
  </si>
  <si>
    <t>07:39:08 AM</t>
  </si>
  <si>
    <t>07:39:06 AM</t>
  </si>
  <si>
    <t>07:39:04 AM</t>
  </si>
  <si>
    <t>07:39:02 AM</t>
  </si>
  <si>
    <t>07:39:00 AM</t>
  </si>
  <si>
    <t>07:38:58 AM</t>
  </si>
  <si>
    <t>07:38:56 AM</t>
  </si>
  <si>
    <t>07:38:54 AM</t>
  </si>
  <si>
    <t>07:38:52 AM</t>
  </si>
  <si>
    <t>07:38:50 AM</t>
  </si>
  <si>
    <t>07:38:48 AM</t>
  </si>
  <si>
    <t>07:38:46 AM</t>
  </si>
  <si>
    <t>07:38:44 AM</t>
  </si>
  <si>
    <t>07:38:42 AM</t>
  </si>
  <si>
    <t>07:38:40 AM</t>
  </si>
  <si>
    <t>07:38:38 AM</t>
  </si>
  <si>
    <t>07:38:36 AM</t>
  </si>
  <si>
    <t>07:38:34 AM</t>
  </si>
  <si>
    <t>07:38:32 AM</t>
  </si>
  <si>
    <t>07:38:30 AM</t>
  </si>
  <si>
    <t>07:38:28 AM</t>
  </si>
  <si>
    <t>07:38:26 AM</t>
  </si>
  <si>
    <t>07:38:24 AM</t>
  </si>
  <si>
    <t>07:38:22 AM</t>
  </si>
  <si>
    <t>07:38:20 AM</t>
  </si>
  <si>
    <t>07:38:18 AM</t>
  </si>
  <si>
    <t>07:38:16 AM</t>
  </si>
  <si>
    <t>07:38:14 AM</t>
  </si>
  <si>
    <t>07:38:12 AM</t>
  </si>
  <si>
    <t>07:38:10 AM</t>
  </si>
  <si>
    <t>07:38:08 AM</t>
  </si>
  <si>
    <t>07:38:06 AM</t>
  </si>
  <si>
    <t>07:38:04 AM</t>
  </si>
  <si>
    <t>07:38:02 AM</t>
  </si>
  <si>
    <t>07:38:00 AM</t>
  </si>
  <si>
    <t>07:37:58 AM</t>
  </si>
  <si>
    <t>07:37:56 AM</t>
  </si>
  <si>
    <t>07:37:54 AM</t>
  </si>
  <si>
    <t>07:37:52 AM</t>
  </si>
  <si>
    <t>07:37:50 AM</t>
  </si>
  <si>
    <t>07:37:48 AM</t>
  </si>
  <si>
    <t>07:37:46 AM</t>
  </si>
  <si>
    <t>07:37:44 AM</t>
  </si>
  <si>
    <t>07:37:42 AM</t>
  </si>
  <si>
    <t>07:37:40 AM</t>
  </si>
  <si>
    <t>07:37:38 AM</t>
  </si>
  <si>
    <t>07:37:36 AM</t>
  </si>
  <si>
    <t>07:37:34 AM</t>
  </si>
  <si>
    <t>07:37:32 AM</t>
  </si>
  <si>
    <t>07:37:30 AM</t>
  </si>
  <si>
    <t>07:37:28 AM</t>
  </si>
  <si>
    <t>07:37:26 AM</t>
  </si>
  <si>
    <t>07:37:24 AM</t>
  </si>
  <si>
    <t>07:37:22 AM</t>
  </si>
  <si>
    <t>07:37:20 AM</t>
  </si>
  <si>
    <t>07:37:18 AM</t>
  </si>
  <si>
    <t>07:37:16 AM</t>
  </si>
  <si>
    <t>07:37:14 AM</t>
  </si>
  <si>
    <t>07:37:12 AM</t>
  </si>
  <si>
    <t>07:37:10 AM</t>
  </si>
  <si>
    <t>07:37:08 AM</t>
  </si>
  <si>
    <t>07:37:06 AM</t>
  </si>
  <si>
    <t>07:37:04 AM</t>
  </si>
  <si>
    <t>07:37:02 AM</t>
  </si>
  <si>
    <t>07:37:00 AM</t>
  </si>
  <si>
    <t>07:36:58 AM</t>
  </si>
  <si>
    <t>07:36:56 AM</t>
  </si>
  <si>
    <t>07:36:54 AM</t>
  </si>
  <si>
    <t>07:36:52 AM</t>
  </si>
  <si>
    <t>07:36:50 AM</t>
  </si>
  <si>
    <t>07:36:48 AM</t>
  </si>
  <si>
    <t>07:36:46 AM</t>
  </si>
  <si>
    <t>07:36:44 AM</t>
  </si>
  <si>
    <t>07:36:42 AM</t>
  </si>
  <si>
    <t>07:36:40 AM</t>
  </si>
  <si>
    <t>07:36:38 AM</t>
  </si>
  <si>
    <t>07:36:36 AM</t>
  </si>
  <si>
    <t>07:36:34 AM</t>
  </si>
  <si>
    <t>07:36:32 AM</t>
  </si>
  <si>
    <t>07:36:30 AM</t>
  </si>
  <si>
    <t>07:36:28 AM</t>
  </si>
  <si>
    <t>07:36:26 AM</t>
  </si>
  <si>
    <t>07:36:24 AM</t>
  </si>
  <si>
    <t>07:36:22 AM</t>
  </si>
  <si>
    <t>07:36:20 AM</t>
  </si>
  <si>
    <t>07:36:18 AM</t>
  </si>
  <si>
    <t>07:36:16 AM</t>
  </si>
  <si>
    <t>07:36:14 AM</t>
  </si>
  <si>
    <t>07:36:12 AM</t>
  </si>
  <si>
    <t>07:36:10 AM</t>
  </si>
  <si>
    <t>07:36:08 AM</t>
  </si>
  <si>
    <t>07:36:06 AM</t>
  </si>
  <si>
    <t>07:36:04 AM</t>
  </si>
  <si>
    <t>07:36:02 AM</t>
  </si>
  <si>
    <t>07:36:00 AM</t>
  </si>
  <si>
    <t>07:35:58 AM</t>
  </si>
  <si>
    <t>07:35:56 AM</t>
  </si>
  <si>
    <t>07:35:54 AM</t>
  </si>
  <si>
    <t>07:35:52 AM</t>
  </si>
  <si>
    <t>07:35:50 AM</t>
  </si>
  <si>
    <t>07:35:48 AM</t>
  </si>
  <si>
    <t>07:35:46 AM</t>
  </si>
  <si>
    <t>07:35:44 AM</t>
  </si>
  <si>
    <t>07:35:42 AM</t>
  </si>
  <si>
    <t>07:35:40 AM</t>
  </si>
  <si>
    <t>07:35:38 AM</t>
  </si>
  <si>
    <t>07:35:36 AM</t>
  </si>
  <si>
    <t>07:35:34 AM</t>
  </si>
  <si>
    <t>07:35:32 AM</t>
  </si>
  <si>
    <t>07:35:30 AM</t>
  </si>
  <si>
    <t>07:35:28 AM</t>
  </si>
  <si>
    <t>07:35:26 AM</t>
  </si>
  <si>
    <t>07:35:24 AM</t>
  </si>
  <si>
    <t>07:35:22 AM</t>
  </si>
  <si>
    <t>07:35:20 AM</t>
  </si>
  <si>
    <t>07:35:18 AM</t>
  </si>
  <si>
    <t>07:35:16 AM</t>
  </si>
  <si>
    <t>07:35:14 AM</t>
  </si>
  <si>
    <t>07:35:12 AM</t>
  </si>
  <si>
    <t>07:35:10 AM</t>
  </si>
  <si>
    <t>07:35:08 AM</t>
  </si>
  <si>
    <t>07:35:06 AM</t>
  </si>
  <si>
    <t>07:35:04 AM</t>
  </si>
  <si>
    <t>07:35:02 AM</t>
  </si>
  <si>
    <t>07:35:00 AM</t>
  </si>
  <si>
    <t>07:34:58 AM</t>
  </si>
  <si>
    <t>07:34:56 AM</t>
  </si>
  <si>
    <t>07:34:54 AM</t>
  </si>
  <si>
    <t>07:34:52 AM</t>
  </si>
  <si>
    <t>07:34:50 AM</t>
  </si>
  <si>
    <t>07:34:48 AM</t>
  </si>
  <si>
    <t>07:34:46 AM</t>
  </si>
  <si>
    <t>07:34:44 AM</t>
  </si>
  <si>
    <t>07:34:42 AM</t>
  </si>
  <si>
    <t>07:34:40 AM</t>
  </si>
  <si>
    <t>07:34:38 AM</t>
  </si>
  <si>
    <t>07:34:36 AM</t>
  </si>
  <si>
    <t>07:34:34 AM</t>
  </si>
  <si>
    <t>07:34:32 AM</t>
  </si>
  <si>
    <t>07:34:30 AM</t>
  </si>
  <si>
    <t>07:34:28 AM</t>
  </si>
  <si>
    <t>07:34:26 AM</t>
  </si>
  <si>
    <t>07:34:24 AM</t>
  </si>
  <si>
    <t>07:34:22 AM</t>
  </si>
  <si>
    <t>07:34:20 AM</t>
  </si>
  <si>
    <t>07:34:18 AM</t>
  </si>
  <si>
    <t>07:34:16 AM</t>
  </si>
  <si>
    <t>07:34:14 AM</t>
  </si>
  <si>
    <t>07:34:12 AM</t>
  </si>
  <si>
    <t>07:34:10 AM</t>
  </si>
  <si>
    <t>07:34:08 AM</t>
  </si>
  <si>
    <t>07:34:06 AM</t>
  </si>
  <si>
    <t>07:34:04 AM</t>
  </si>
  <si>
    <t>07:34:02 AM</t>
  </si>
  <si>
    <t>07:34:00 AM</t>
  </si>
  <si>
    <t>07:33:58 AM</t>
  </si>
  <si>
    <t>07:33:56 AM</t>
  </si>
  <si>
    <t>07:33:54 AM</t>
  </si>
  <si>
    <t>07:33:52 AM</t>
  </si>
  <si>
    <t>07:33:50 AM</t>
  </si>
  <si>
    <t>07:33:48 AM</t>
  </si>
  <si>
    <t>07:33:46 AM</t>
  </si>
  <si>
    <t>07:33:44 AM</t>
  </si>
  <si>
    <t>07:33:42 AM</t>
  </si>
  <si>
    <t>07:33:40 AM</t>
  </si>
  <si>
    <t>07:33:38 AM</t>
  </si>
  <si>
    <t>07:33:36 AM</t>
  </si>
  <si>
    <t>07:33:34 AM</t>
  </si>
  <si>
    <t>07:33:32 AM</t>
  </si>
  <si>
    <t>07:33:30 AM</t>
  </si>
  <si>
    <t>07:33:28 AM</t>
  </si>
  <si>
    <t>07:33:26 AM</t>
  </si>
  <si>
    <t>07:33:24 AM</t>
  </si>
  <si>
    <t>07:33:22 AM</t>
  </si>
  <si>
    <t>07:33:20 AM</t>
  </si>
  <si>
    <t>07:33:18 AM</t>
  </si>
  <si>
    <t>07:33:16 AM</t>
  </si>
  <si>
    <t>07:33:14 AM</t>
  </si>
  <si>
    <t>07:33:12 AM</t>
  </si>
  <si>
    <t>07:33:10 AM</t>
  </si>
  <si>
    <t>07:33:08 AM</t>
  </si>
  <si>
    <t>07:33:06 AM</t>
  </si>
  <si>
    <t>07:33:04 AM</t>
  </si>
  <si>
    <t>07:33:02 AM</t>
  </si>
  <si>
    <t>07:33:00 AM</t>
  </si>
  <si>
    <t>07:32:58 AM</t>
  </si>
  <si>
    <t>07:32:56 AM</t>
  </si>
  <si>
    <t>07:32:54 AM</t>
  </si>
  <si>
    <t>07:32:52 AM</t>
  </si>
  <si>
    <t>07:32:50 AM</t>
  </si>
  <si>
    <t>07:32:48 AM</t>
  </si>
  <si>
    <t>07:32:46 AM</t>
  </si>
  <si>
    <t>07:32:44 AM</t>
  </si>
  <si>
    <t>07:32:42 AM</t>
  </si>
  <si>
    <t>07:32:40 AM</t>
  </si>
  <si>
    <t>07:32:38 AM</t>
  </si>
  <si>
    <t>07:32:36 AM</t>
  </si>
  <si>
    <t>07:32:34 AM</t>
  </si>
  <si>
    <t>07:32:32 AM</t>
  </si>
  <si>
    <t>07:32:30 AM</t>
  </si>
  <si>
    <t>07:32:28 AM</t>
  </si>
  <si>
    <t>07:32:26 AM</t>
  </si>
  <si>
    <t>07:32:24 AM</t>
  </si>
  <si>
    <t>07:32:22 AM</t>
  </si>
  <si>
    <t>07:32:20 AM</t>
  </si>
  <si>
    <t>07:32:18 AM</t>
  </si>
  <si>
    <t>07:32:16 AM</t>
  </si>
  <si>
    <t>07:32:14 AM</t>
  </si>
  <si>
    <t>07:32:12 AM</t>
  </si>
  <si>
    <t>07:32:10 AM</t>
  </si>
  <si>
    <t>07:32:08 AM</t>
  </si>
  <si>
    <t>07:32:06 AM</t>
  </si>
  <si>
    <t>07:32:04 AM</t>
  </si>
  <si>
    <t>07:32:02 AM</t>
  </si>
  <si>
    <t>07:32:00 AM</t>
  </si>
  <si>
    <t>07:31:58 AM</t>
  </si>
  <si>
    <t>07:31:56 AM</t>
  </si>
  <si>
    <t>07:31:54 AM</t>
  </si>
  <si>
    <t>07:31:52 AM</t>
  </si>
  <si>
    <t>07:31:50 AM</t>
  </si>
  <si>
    <t>07:31:48 AM</t>
  </si>
  <si>
    <t>07:31:46 AM</t>
  </si>
  <si>
    <t>07:31:44 AM</t>
  </si>
  <si>
    <t>07:31:42 AM</t>
  </si>
  <si>
    <t>07:31:40 AM</t>
  </si>
  <si>
    <t>07:31:38 AM</t>
  </si>
  <si>
    <t>07:31:36 AM</t>
  </si>
  <si>
    <t>07:31:34 AM</t>
  </si>
  <si>
    <t>07:31:32 AM</t>
  </si>
  <si>
    <t>07:31:30 AM</t>
  </si>
  <si>
    <t>07:31:28 AM</t>
  </si>
  <si>
    <t>07:31:26 AM</t>
  </si>
  <si>
    <t>07:31:24 AM</t>
  </si>
  <si>
    <t>07:31:22 AM</t>
  </si>
  <si>
    <t>07:31:20 AM</t>
  </si>
  <si>
    <t>07:31:18 AM</t>
  </si>
  <si>
    <t>07:31:16 AM</t>
  </si>
  <si>
    <t>07:31:14 AM</t>
  </si>
  <si>
    <t>07:31:12 AM</t>
  </si>
  <si>
    <t>07:31:10 AM</t>
  </si>
  <si>
    <t>07:31:08 AM</t>
  </si>
  <si>
    <t>07:31:06 AM</t>
  </si>
  <si>
    <t>07:31:04 AM</t>
  </si>
  <si>
    <t>07:31:02 AM</t>
  </si>
  <si>
    <t>07:31:00 AM</t>
  </si>
  <si>
    <t>07:30:58 AM</t>
  </si>
  <si>
    <t>07:30:56 AM</t>
  </si>
  <si>
    <t>07:30:54 AM</t>
  </si>
  <si>
    <t>07:30:52 AM</t>
  </si>
  <si>
    <t>07:30:50 AM</t>
  </si>
  <si>
    <t>07:30:48 AM</t>
  </si>
  <si>
    <t>07:30:46 AM</t>
  </si>
  <si>
    <t>07:30:44 AM</t>
  </si>
  <si>
    <t>07:30:42 AM</t>
  </si>
  <si>
    <t>07:30:40 AM</t>
  </si>
  <si>
    <t>07:30:38 AM</t>
  </si>
  <si>
    <t>07:30:36 AM</t>
  </si>
  <si>
    <t>07:30:34 AM</t>
  </si>
  <si>
    <t>07:30:32 AM</t>
  </si>
  <si>
    <t>07:30:30 AM</t>
  </si>
  <si>
    <t>07:30:28 AM</t>
  </si>
  <si>
    <t>07:30:26 AM</t>
  </si>
  <si>
    <t>07:30:24 AM</t>
  </si>
  <si>
    <t>07:30:22 AM</t>
  </si>
  <si>
    <t>07:30:20 AM</t>
  </si>
  <si>
    <t>07:30:18 AM</t>
  </si>
  <si>
    <t>07:30:16 AM</t>
  </si>
  <si>
    <t>07:30:14 AM</t>
  </si>
  <si>
    <t>07:30:12 AM</t>
  </si>
  <si>
    <t>07:30:10 AM</t>
  </si>
  <si>
    <t>07:30:08 AM</t>
  </si>
  <si>
    <t>07:30:06 AM</t>
  </si>
  <si>
    <t>07:30:04 AM</t>
  </si>
  <si>
    <t>07:30:02 AM</t>
  </si>
  <si>
    <t>07:30:00 AM</t>
  </si>
  <si>
    <t>07:29:58 AM</t>
  </si>
  <si>
    <t>07:29:56 AM</t>
  </si>
  <si>
    <t>07:29:54 AM</t>
  </si>
  <si>
    <t>07:29:52 AM</t>
  </si>
  <si>
    <t>07:29:50 AM</t>
  </si>
  <si>
    <t>07:29:48 AM</t>
  </si>
  <si>
    <t>07:29:46 AM</t>
  </si>
  <si>
    <t>07:29:44 AM</t>
  </si>
  <si>
    <t>07:29:42 AM</t>
  </si>
  <si>
    <t>07:29:40 AM</t>
  </si>
  <si>
    <t>07:29:38 AM</t>
  </si>
  <si>
    <t>07:29:36 AM</t>
  </si>
  <si>
    <t>07:29:34 AM</t>
  </si>
  <si>
    <t>07:29:32 AM</t>
  </si>
  <si>
    <t>07:29:30 AM</t>
  </si>
  <si>
    <t>07:29:28 AM</t>
  </si>
  <si>
    <t>07:29:26 AM</t>
  </si>
  <si>
    <t>07:29:24 AM</t>
  </si>
  <si>
    <t>07:29:22 AM</t>
  </si>
  <si>
    <t>07:29:20 AM</t>
  </si>
  <si>
    <t>07:29:18 AM</t>
  </si>
  <si>
    <t>07:29:16 AM</t>
  </si>
  <si>
    <t>07:29:14 AM</t>
  </si>
  <si>
    <t>07:29:12 AM</t>
  </si>
  <si>
    <t>07:29:10 AM</t>
  </si>
  <si>
    <t>07:29:08 AM</t>
  </si>
  <si>
    <t>07:29:06 AM</t>
  </si>
  <si>
    <t>07:29:04 AM</t>
  </si>
  <si>
    <t>07:29:02 AM</t>
  </si>
  <si>
    <t>07:29:00 AM</t>
  </si>
  <si>
    <t>07:28:58 AM</t>
  </si>
  <si>
    <t>07:28:56 AM</t>
  </si>
  <si>
    <t>07:28:54 AM</t>
  </si>
  <si>
    <t>07:28:52 AM</t>
  </si>
  <si>
    <t>07:28:50 AM</t>
  </si>
  <si>
    <t>07:28:48 AM</t>
  </si>
  <si>
    <t>07:28:46 AM</t>
  </si>
  <si>
    <t>07:28:44 AM</t>
  </si>
  <si>
    <t>07:28:42 AM</t>
  </si>
  <si>
    <t>07:28:40 AM</t>
  </si>
  <si>
    <t>07:28:38 AM</t>
  </si>
  <si>
    <t>07:28:36 AM</t>
  </si>
  <si>
    <t>07:28:34 AM</t>
  </si>
  <si>
    <t>07:28:32 AM</t>
  </si>
  <si>
    <t>07:28:30 AM</t>
  </si>
  <si>
    <t>07:28:28 AM</t>
  </si>
  <si>
    <t>07:28:26 AM</t>
  </si>
  <si>
    <t>07:28:24 AM</t>
  </si>
  <si>
    <t>07:28:22 AM</t>
  </si>
  <si>
    <t>07:28:20 AM</t>
  </si>
  <si>
    <t>07:28:18 AM</t>
  </si>
  <si>
    <t>07:28:16 AM</t>
  </si>
  <si>
    <t>07:28:14 AM</t>
  </si>
  <si>
    <t>07:28:12 AM</t>
  </si>
  <si>
    <t>07:28:10 AM</t>
  </si>
  <si>
    <t>07:28:08 AM</t>
  </si>
  <si>
    <t>07:28:06 AM</t>
  </si>
  <si>
    <t>07:28:04 AM</t>
  </si>
  <si>
    <t>07:28:02 AM</t>
  </si>
  <si>
    <t>07:28:00 AM</t>
  </si>
  <si>
    <t>07:27:58 AM</t>
  </si>
  <si>
    <t>07:27:56 AM</t>
  </si>
  <si>
    <t>07:27:54 AM</t>
  </si>
  <si>
    <t>07:27:52 AM</t>
  </si>
  <si>
    <t>07:27:50 AM</t>
  </si>
  <si>
    <t>07:27:48 AM</t>
  </si>
  <si>
    <t>07:27:46 AM</t>
  </si>
  <si>
    <t>07:27:44 AM</t>
  </si>
  <si>
    <t>07:27:42 AM</t>
  </si>
  <si>
    <t>07:27:40 AM</t>
  </si>
  <si>
    <t>07:27:38 AM</t>
  </si>
  <si>
    <t>07:27:36 AM</t>
  </si>
  <si>
    <t>07:27:34 AM</t>
  </si>
  <si>
    <t>07:27:32 AM</t>
  </si>
  <si>
    <t>07:27:30 AM</t>
  </si>
  <si>
    <t>07:27:28 AM</t>
  </si>
  <si>
    <t>07:27:26 AM</t>
  </si>
  <si>
    <t>07:27:24 AM</t>
  </si>
  <si>
    <t>07:27:22 AM</t>
  </si>
  <si>
    <t>07:27:20 AM</t>
  </si>
  <si>
    <t>07:27:18 AM</t>
  </si>
  <si>
    <t>07:27:16 AM</t>
  </si>
  <si>
    <t>07:27:14 AM</t>
  </si>
  <si>
    <t>07:27:12 AM</t>
  </si>
  <si>
    <t>07:27:10 AM</t>
  </si>
  <si>
    <t>07:27:08 AM</t>
  </si>
  <si>
    <t>07:27:06 AM</t>
  </si>
  <si>
    <t>07:27:04 AM</t>
  </si>
  <si>
    <t>07:27:02 AM</t>
  </si>
  <si>
    <t>07:27:00 AM</t>
  </si>
  <si>
    <t>07:26:58 AM</t>
  </si>
  <si>
    <t>07:26:56 AM</t>
  </si>
  <si>
    <t>07:26:54 AM</t>
  </si>
  <si>
    <t>07:26:52 AM</t>
  </si>
  <si>
    <t>07:26:50 AM</t>
  </si>
  <si>
    <t>07:26:48 AM</t>
  </si>
  <si>
    <t>07:26:46 AM</t>
  </si>
  <si>
    <t>07:26:44 AM</t>
  </si>
  <si>
    <t>07:26:42 AM</t>
  </si>
  <si>
    <t>07:26:40 AM</t>
  </si>
  <si>
    <t>07:26:38 AM</t>
  </si>
  <si>
    <t>07:26:36 AM</t>
  </si>
  <si>
    <t>07:26:34 AM</t>
  </si>
  <si>
    <t>07:26:32 AM</t>
  </si>
  <si>
    <t>07:26:30 AM</t>
  </si>
  <si>
    <t>07:26:28 AM</t>
  </si>
  <si>
    <t>07:26:26 AM</t>
  </si>
  <si>
    <t>07:26:24 AM</t>
  </si>
  <si>
    <t>07:26:22 AM</t>
  </si>
  <si>
    <t>07:26:20 AM</t>
  </si>
  <si>
    <t>07:26:18 AM</t>
  </si>
  <si>
    <t>07:26:16 AM</t>
  </si>
  <si>
    <t>07:26:14 AM</t>
  </si>
  <si>
    <t>07:26:12 AM</t>
  </si>
  <si>
    <t>07:26:10 AM</t>
  </si>
  <si>
    <t>07:26:08 AM</t>
  </si>
  <si>
    <t>07:26:06 AM</t>
  </si>
  <si>
    <t>07:26:04 AM</t>
  </si>
  <si>
    <t>07:26:02 AM</t>
  </si>
  <si>
    <t>07:26:00 AM</t>
  </si>
  <si>
    <t>07:25:58 AM</t>
  </si>
  <si>
    <t>07:25:56 AM</t>
  </si>
  <si>
    <t>07:25:54 AM</t>
  </si>
  <si>
    <t>07:25:52 AM</t>
  </si>
  <si>
    <t>07:25:50 AM</t>
  </si>
  <si>
    <t>07:25:48 AM</t>
  </si>
  <si>
    <t>07:25:46 AM</t>
  </si>
  <si>
    <t>07:25:44 AM</t>
  </si>
  <si>
    <t>07:25:42 AM</t>
  </si>
  <si>
    <t>07:25:40 AM</t>
  </si>
  <si>
    <t>07:25:38 AM</t>
  </si>
  <si>
    <t>07:25:36 AM</t>
  </si>
  <si>
    <t>07:25:34 AM</t>
  </si>
  <si>
    <t>07:25:32 AM</t>
  </si>
  <si>
    <t>07:25:30 AM</t>
  </si>
  <si>
    <t>07:25:28 AM</t>
  </si>
  <si>
    <t>07:25:26 AM</t>
  </si>
  <si>
    <t>07:25:24 AM</t>
  </si>
  <si>
    <t>07:25:22 AM</t>
  </si>
  <si>
    <t>07:25:20 AM</t>
  </si>
  <si>
    <t>07:25:18 AM</t>
  </si>
  <si>
    <t>07:25:16 AM</t>
  </si>
  <si>
    <t>07:25:14 AM</t>
  </si>
  <si>
    <t>07:25:12 AM</t>
  </si>
  <si>
    <t>07:25:10 AM</t>
  </si>
  <si>
    <t>07:25:08 AM</t>
  </si>
  <si>
    <t>07:25:06 AM</t>
  </si>
  <si>
    <t>07:25:04 AM</t>
  </si>
  <si>
    <t>07:25:02 AM</t>
  </si>
  <si>
    <t>07:25:00 AM</t>
  </si>
  <si>
    <t>07:24:58 AM</t>
  </si>
  <si>
    <t>07:24:56 AM</t>
  </si>
  <si>
    <t>07:24:54 AM</t>
  </si>
  <si>
    <t>07:24:52 AM</t>
  </si>
  <si>
    <t>07:24:50 AM</t>
  </si>
  <si>
    <t>07:24:48 AM</t>
  </si>
  <si>
    <t>07:24:46 AM</t>
  </si>
  <si>
    <t>07:24:44 AM</t>
  </si>
  <si>
    <t>07:24:42 AM</t>
  </si>
  <si>
    <t>07:24:40 AM</t>
  </si>
  <si>
    <t>07:24:38 AM</t>
  </si>
  <si>
    <t>07:24:36 AM</t>
  </si>
  <si>
    <t>07:24:34 AM</t>
  </si>
  <si>
    <t>07:24:32 AM</t>
  </si>
  <si>
    <t>07:24:30 AM</t>
  </si>
  <si>
    <t>07:24:28 AM</t>
  </si>
  <si>
    <t>07:24:26 AM</t>
  </si>
  <si>
    <t>07:24:24 AM</t>
  </si>
  <si>
    <t>07:24:22 AM</t>
  </si>
  <si>
    <t>07:24:20 AM</t>
  </si>
  <si>
    <t>07:24:18 AM</t>
  </si>
  <si>
    <t>07:24:16 AM</t>
  </si>
  <si>
    <t>07:24:14 AM</t>
  </si>
  <si>
    <t>07:24:12 AM</t>
  </si>
  <si>
    <t>07:24:10 AM</t>
  </si>
  <si>
    <t>07:24:08 AM</t>
  </si>
  <si>
    <t>07:24:06 AM</t>
  </si>
  <si>
    <t>07:24:04 AM</t>
  </si>
  <si>
    <t>07:24:02 AM</t>
  </si>
  <si>
    <t>07:24:00 AM</t>
  </si>
  <si>
    <t>07:23:58 AM</t>
  </si>
  <si>
    <t>07:23:56 AM</t>
  </si>
  <si>
    <t>07:23:54 AM</t>
  </si>
  <si>
    <t>07:23:52 AM</t>
  </si>
  <si>
    <t>07:23:50 AM</t>
  </si>
  <si>
    <t>07:23:48 AM</t>
  </si>
  <si>
    <t>07:23:46 AM</t>
  </si>
  <si>
    <t>07:23:44 AM</t>
  </si>
  <si>
    <t>07:23:42 AM</t>
  </si>
  <si>
    <t>07:23:40 AM</t>
  </si>
  <si>
    <t>07:23:38 AM</t>
  </si>
  <si>
    <t>07:23:36 AM</t>
  </si>
  <si>
    <t>07:23:34 AM</t>
  </si>
  <si>
    <t>07:23:32 AM</t>
  </si>
  <si>
    <t>07:23:30 AM</t>
  </si>
  <si>
    <t>07:23:28 AM</t>
  </si>
  <si>
    <t>07:23:26 AM</t>
  </si>
  <si>
    <t>07:23:24 AM</t>
  </si>
  <si>
    <t>07:23:22 AM</t>
  </si>
  <si>
    <t>07:23:20 AM</t>
  </si>
  <si>
    <t>07:23:18 AM</t>
  </si>
  <si>
    <t>07:23:16 AM</t>
  </si>
  <si>
    <t>07:23:14 AM</t>
  </si>
  <si>
    <t>07:23:12 AM</t>
  </si>
  <si>
    <t>07:23:10 AM</t>
  </si>
  <si>
    <t>07:23:08 AM</t>
  </si>
  <si>
    <t>07:23:06 AM</t>
  </si>
  <si>
    <t>07:23:04 AM</t>
  </si>
  <si>
    <t>07:23:02 AM</t>
  </si>
  <si>
    <t>07:23:00 AM</t>
  </si>
  <si>
    <t>07:22:58 AM</t>
  </si>
  <si>
    <t>07:22:56 AM</t>
  </si>
  <si>
    <t>07:22:54 AM</t>
  </si>
  <si>
    <t>07:22:52 AM</t>
  </si>
  <si>
    <t>07:22:50 AM</t>
  </si>
  <si>
    <t>07:22:48 AM</t>
  </si>
  <si>
    <t>07:22:46 AM</t>
  </si>
  <si>
    <t>07:22:44 AM</t>
  </si>
  <si>
    <t>07:22:42 AM</t>
  </si>
  <si>
    <t>07:22:40 AM</t>
  </si>
  <si>
    <t>07:22:38 AM</t>
  </si>
  <si>
    <t>07:22:36 AM</t>
  </si>
  <si>
    <t>07:22:34 AM</t>
  </si>
  <si>
    <t>07:22:32 AM</t>
  </si>
  <si>
    <t>07:22:30 AM</t>
  </si>
  <si>
    <t>07:22:28 AM</t>
  </si>
  <si>
    <t>07:22:26 AM</t>
  </si>
  <si>
    <t>07:22:24 AM</t>
  </si>
  <si>
    <t>07:22:22 AM</t>
  </si>
  <si>
    <t>07:22:20 AM</t>
  </si>
  <si>
    <t>07:22:18 AM</t>
  </si>
  <si>
    <t>07:22:16 AM</t>
  </si>
  <si>
    <t>07:22:14 AM</t>
  </si>
  <si>
    <t>07:22:12 AM</t>
  </si>
  <si>
    <t>07:22:10 AM</t>
  </si>
  <si>
    <t>07:22:08 AM</t>
  </si>
  <si>
    <t>07:22:06 AM</t>
  </si>
  <si>
    <t>07:22:04 AM</t>
  </si>
  <si>
    <t>07:22:02 AM</t>
  </si>
  <si>
    <t>07:22:00 AM</t>
  </si>
  <si>
    <t>07:21:58 AM</t>
  </si>
  <si>
    <t>07:21:56 AM</t>
  </si>
  <si>
    <t>07:21:54 AM</t>
  </si>
  <si>
    <t>07:21:52 AM</t>
  </si>
  <si>
    <t>07:21:50 AM</t>
  </si>
  <si>
    <t>07:21:48 AM</t>
  </si>
  <si>
    <t>07:21:46 AM</t>
  </si>
  <si>
    <t>07:21:44 AM</t>
  </si>
  <si>
    <t>07:21:42 AM</t>
  </si>
  <si>
    <t>07:21:40 AM</t>
  </si>
  <si>
    <t>07:21:38 AM</t>
  </si>
  <si>
    <t>07:21:36 AM</t>
  </si>
  <si>
    <t>07:21:34 AM</t>
  </si>
  <si>
    <t>07:21:32 AM</t>
  </si>
  <si>
    <t>07:21:30 AM</t>
  </si>
  <si>
    <t>07:21:28 AM</t>
  </si>
  <si>
    <t>07:21:26 AM</t>
  </si>
  <si>
    <t>07:21:24 AM</t>
  </si>
  <si>
    <t>07:21:22 AM</t>
  </si>
  <si>
    <t>07:21:20 AM</t>
  </si>
  <si>
    <t>07:21:18 AM</t>
  </si>
  <si>
    <t>07:21:16 AM</t>
  </si>
  <si>
    <t>07:21:14 AM</t>
  </si>
  <si>
    <t>07:21:12 AM</t>
  </si>
  <si>
    <t>07:21:10 AM</t>
  </si>
  <si>
    <t>07:21:08 AM</t>
  </si>
  <si>
    <t>07:21:06 AM</t>
  </si>
  <si>
    <t>07:21:04 AM</t>
  </si>
  <si>
    <t>07:21:02 AM</t>
  </si>
  <si>
    <t>07:21:00 AM</t>
  </si>
  <si>
    <t>07:20:58 AM</t>
  </si>
  <si>
    <t>07:20:56 AM</t>
  </si>
  <si>
    <t>07:20:54 AM</t>
  </si>
  <si>
    <t>07:20:52 AM</t>
  </si>
  <si>
    <t>07:20:50 AM</t>
  </si>
  <si>
    <t>07:20:48 AM</t>
  </si>
  <si>
    <t>07:20:46 AM</t>
  </si>
  <si>
    <t>07:20:44 AM</t>
  </si>
  <si>
    <t>07:20:42 AM</t>
  </si>
  <si>
    <t>07:20:40 AM</t>
  </si>
  <si>
    <t>07:20:38 AM</t>
  </si>
  <si>
    <t>07:20:36 AM</t>
  </si>
  <si>
    <t>07:20:34 AM</t>
  </si>
  <si>
    <t>07:20:32 AM</t>
  </si>
  <si>
    <t>07:20:30 AM</t>
  </si>
  <si>
    <t>07:20:28 AM</t>
  </si>
  <si>
    <t>07:20:26 AM</t>
  </si>
  <si>
    <t>07:20:24 AM</t>
  </si>
  <si>
    <t>07:20:22 AM</t>
  </si>
  <si>
    <t>07:20:20 AM</t>
  </si>
  <si>
    <t>07:20:18 AM</t>
  </si>
  <si>
    <t>07:20:16 AM</t>
  </si>
  <si>
    <t>07:20:14 AM</t>
  </si>
  <si>
    <t>07:20:12 AM</t>
  </si>
  <si>
    <t>07:20:10 AM</t>
  </si>
  <si>
    <t>07:20:08 AM</t>
  </si>
  <si>
    <t>07:20:06 AM</t>
  </si>
  <si>
    <t>07:20:04 AM</t>
  </si>
  <si>
    <t>07:20:02 AM</t>
  </si>
  <si>
    <t>07:20:00 AM</t>
  </si>
  <si>
    <t>07:19:58 AM</t>
  </si>
  <si>
    <t>07:19:56 AM</t>
  </si>
  <si>
    <t>07:19:54 AM</t>
  </si>
  <si>
    <t>07:19:52 AM</t>
  </si>
  <si>
    <t>07:19:50 AM</t>
  </si>
  <si>
    <t>07:19:48 AM</t>
  </si>
  <si>
    <t>07:19:46 AM</t>
  </si>
  <si>
    <t>07:19:44 AM</t>
  </si>
  <si>
    <t>07:19:42 AM</t>
  </si>
  <si>
    <t>07:19:40 AM</t>
  </si>
  <si>
    <t>07:19:38 AM</t>
  </si>
  <si>
    <t>07:19:36 AM</t>
  </si>
  <si>
    <t>07:19:34 AM</t>
  </si>
  <si>
    <t>07:19:32 AM</t>
  </si>
  <si>
    <t>07:19:30 AM</t>
  </si>
  <si>
    <t>07:19:28 AM</t>
  </si>
  <si>
    <t>07:19:26 AM</t>
  </si>
  <si>
    <t>07:19:24 AM</t>
  </si>
  <si>
    <t>07:19:22 AM</t>
  </si>
  <si>
    <t>07:19:20 AM</t>
  </si>
  <si>
    <t>07:19:18 AM</t>
  </si>
  <si>
    <t>07:19:16 AM</t>
  </si>
  <si>
    <t>07:19:14 AM</t>
  </si>
  <si>
    <t>07:19:12 AM</t>
  </si>
  <si>
    <t>07:19:10 AM</t>
  </si>
  <si>
    <t>07:19:08 AM</t>
  </si>
  <si>
    <t>07:19:06 AM</t>
  </si>
  <si>
    <t>07:19:04 AM</t>
  </si>
  <si>
    <t>07:19:02 AM</t>
  </si>
  <si>
    <t>07:19:00 AM</t>
  </si>
  <si>
    <t>07:18:58 AM</t>
  </si>
  <si>
    <t>07:18:56 AM</t>
  </si>
  <si>
    <t>07:18:54 AM</t>
  </si>
  <si>
    <t>07:18:52 AM</t>
  </si>
  <si>
    <t>07:18:50 AM</t>
  </si>
  <si>
    <t>07:18:48 AM</t>
  </si>
  <si>
    <t>07:18:46 AM</t>
  </si>
  <si>
    <t>07:18:44 AM</t>
  </si>
  <si>
    <t>07:18:42 AM</t>
  </si>
  <si>
    <t>07:18:40 AM</t>
  </si>
  <si>
    <t>07:18:38 AM</t>
  </si>
  <si>
    <t>07:18:36 AM</t>
  </si>
  <si>
    <t>07:18:34 AM</t>
  </si>
  <si>
    <t>07:18:32 AM</t>
  </si>
  <si>
    <t>07:18:30 AM</t>
  </si>
  <si>
    <t>07:18:28 AM</t>
  </si>
  <si>
    <t>07:18:26 AM</t>
  </si>
  <si>
    <t>07:18:24 AM</t>
  </si>
  <si>
    <t>07:18:22 AM</t>
  </si>
  <si>
    <t>07:18:20 AM</t>
  </si>
  <si>
    <t>07:18:18 AM</t>
  </si>
  <si>
    <t>07:18:16 AM</t>
  </si>
  <si>
    <t>07:18:14 AM</t>
  </si>
  <si>
    <t>07:18:12 AM</t>
  </si>
  <si>
    <t>07:18:10 AM</t>
  </si>
  <si>
    <t>07:18:08 AM</t>
  </si>
  <si>
    <t>07:18:06 AM</t>
  </si>
  <si>
    <t>07:18:04 AM</t>
  </si>
  <si>
    <t>07:18:02 AM</t>
  </si>
  <si>
    <t>07:18:00 AM</t>
  </si>
  <si>
    <t>07:17:58 AM</t>
  </si>
  <si>
    <t>07:17:56 AM</t>
  </si>
  <si>
    <t>07:17:54 AM</t>
  </si>
  <si>
    <t>07:17:52 AM</t>
  </si>
  <si>
    <t>07:17:50 AM</t>
  </si>
  <si>
    <t>07:17:48 AM</t>
  </si>
  <si>
    <t>07:17:46 AM</t>
  </si>
  <si>
    <t>07:17:44 AM</t>
  </si>
  <si>
    <t>07:17:42 AM</t>
  </si>
  <si>
    <t>07:17:40 AM</t>
  </si>
  <si>
    <t>07:17:38 AM</t>
  </si>
  <si>
    <t>07:17:36 AM</t>
  </si>
  <si>
    <t>07:17:34 AM</t>
  </si>
  <si>
    <t>07:17:32 AM</t>
  </si>
  <si>
    <t>07:17:30 AM</t>
  </si>
  <si>
    <t>07:17:28 AM</t>
  </si>
  <si>
    <t>07:17:26 AM</t>
  </si>
  <si>
    <t>07:17:24 AM</t>
  </si>
  <si>
    <t>07:17:22 AM</t>
  </si>
  <si>
    <t>07:17:20 AM</t>
  </si>
  <si>
    <t>07:17:18 AM</t>
  </si>
  <si>
    <t>07:17:16 AM</t>
  </si>
  <si>
    <t>07:17:14 AM</t>
  </si>
  <si>
    <t>07:17:12 AM</t>
  </si>
  <si>
    <t>07:17:10 AM</t>
  </si>
  <si>
    <t>07:17:08 AM</t>
  </si>
  <si>
    <t>07:17:06 AM</t>
  </si>
  <si>
    <t>07:17:04 AM</t>
  </si>
  <si>
    <t>07:17:02 AM</t>
  </si>
  <si>
    <t>07:17:00 AM</t>
  </si>
  <si>
    <t>07:16:58 AM</t>
  </si>
  <si>
    <t>07:16:56 AM</t>
  </si>
  <si>
    <t>07:16:54 AM</t>
  </si>
  <si>
    <t>07:16:52 AM</t>
  </si>
  <si>
    <t>07:16:50 AM</t>
  </si>
  <si>
    <t>07:16:48 AM</t>
  </si>
  <si>
    <t>07:16:46 AM</t>
  </si>
  <si>
    <t>07:16:44 AM</t>
  </si>
  <si>
    <t>07:16:42 AM</t>
  </si>
  <si>
    <t>07:16:40 AM</t>
  </si>
  <si>
    <t>07:16:38 AM</t>
  </si>
  <si>
    <t>07:16:36 AM</t>
  </si>
  <si>
    <t>07:16:34 AM</t>
  </si>
  <si>
    <t>07:16:32 AM</t>
  </si>
  <si>
    <t>07:16:30 AM</t>
  </si>
  <si>
    <t>07:16:28 AM</t>
  </si>
  <si>
    <t>07:16:26 AM</t>
  </si>
  <si>
    <t>07:16:24 AM</t>
  </si>
  <si>
    <t>07:16:22 AM</t>
  </si>
  <si>
    <t>07:16:20 AM</t>
  </si>
  <si>
    <t>07:16:18 AM</t>
  </si>
  <si>
    <t>07:16:16 AM</t>
  </si>
  <si>
    <t>07:16:14 AM</t>
  </si>
  <si>
    <t>07:16:12 AM</t>
  </si>
  <si>
    <t>07:16:10 AM</t>
  </si>
  <si>
    <t>07:16:08 AM</t>
  </si>
  <si>
    <t>07:16:06 AM</t>
  </si>
  <si>
    <t>07:16:04 AM</t>
  </si>
  <si>
    <t>07:16:02 AM</t>
  </si>
  <si>
    <t>07:16:00 AM</t>
  </si>
  <si>
    <t>07:15:58 AM</t>
  </si>
  <si>
    <t>07:15:56 AM</t>
  </si>
  <si>
    <t>07:15:54 AM</t>
  </si>
  <si>
    <t>07:15:52 AM</t>
  </si>
  <si>
    <t>07:15:50 AM</t>
  </si>
  <si>
    <t>07:15:48 AM</t>
  </si>
  <si>
    <t>07:15:46 AM</t>
  </si>
  <si>
    <t>07:15:44 AM</t>
  </si>
  <si>
    <t>07:15:42 AM</t>
  </si>
  <si>
    <t>07:15:40 AM</t>
  </si>
  <si>
    <t>07:15:38 AM</t>
  </si>
  <si>
    <t>07:15:36 AM</t>
  </si>
  <si>
    <t>07:15:34 AM</t>
  </si>
  <si>
    <t>07:15:32 AM</t>
  </si>
  <si>
    <t>07:15:30 AM</t>
  </si>
  <si>
    <t>07:15:28 AM</t>
  </si>
  <si>
    <t>07:15:26 AM</t>
  </si>
  <si>
    <t>07:15:24 AM</t>
  </si>
  <si>
    <t>07:15:22 AM</t>
  </si>
  <si>
    <t>07:15:20 AM</t>
  </si>
  <si>
    <t>07:15:18 AM</t>
  </si>
  <si>
    <t>07:15:16 AM</t>
  </si>
  <si>
    <t>07:15:14 AM</t>
  </si>
  <si>
    <t>07:15:12 AM</t>
  </si>
  <si>
    <t>07:15:10 AM</t>
  </si>
  <si>
    <t>07:15:08 AM</t>
  </si>
  <si>
    <t>07:15:06 AM</t>
  </si>
  <si>
    <t>07:15:04 AM</t>
  </si>
  <si>
    <t>07:15:02 AM</t>
  </si>
  <si>
    <t>07:15:00 AM</t>
  </si>
  <si>
    <t>07:14:58 AM</t>
  </si>
  <si>
    <t>07:14:56 AM</t>
  </si>
  <si>
    <t>07:14:54 AM</t>
  </si>
  <si>
    <t>07:14:52 AM</t>
  </si>
  <si>
    <t>07:14:50 AM</t>
  </si>
  <si>
    <t>07:14:48 AM</t>
  </si>
  <si>
    <t>07:14:46 AM</t>
  </si>
  <si>
    <t>07:14:44 AM</t>
  </si>
  <si>
    <t>07:14:42 AM</t>
  </si>
  <si>
    <t>07:14:40 AM</t>
  </si>
  <si>
    <t>07:14:38 AM</t>
  </si>
  <si>
    <t>07:14:36 AM</t>
  </si>
  <si>
    <t>07:14:34 AM</t>
  </si>
  <si>
    <t>07:14:32 AM</t>
  </si>
  <si>
    <t>07:14:30 AM</t>
  </si>
  <si>
    <t>07:14:28 AM</t>
  </si>
  <si>
    <t>07:14:26 AM</t>
  </si>
  <si>
    <t>07:14:24 AM</t>
  </si>
  <si>
    <t>07:14:22 AM</t>
  </si>
  <si>
    <t>07:14:20 AM</t>
  </si>
  <si>
    <t>07:14:18 AM</t>
  </si>
  <si>
    <t>07:14:16 AM</t>
  </si>
  <si>
    <t>07:14:14 AM</t>
  </si>
  <si>
    <t>07:14:12 AM</t>
  </si>
  <si>
    <t>07:14:10 AM</t>
  </si>
  <si>
    <t>07:14:08 AM</t>
  </si>
  <si>
    <t>07:14:06 AM</t>
  </si>
  <si>
    <t>07:14:04 AM</t>
  </si>
  <si>
    <t>07:14:02 AM</t>
  </si>
  <si>
    <t>07:14:00 AM</t>
  </si>
  <si>
    <t>07:13:58 AM</t>
  </si>
  <si>
    <t>07:13:56 AM</t>
  </si>
  <si>
    <t>07:13:54 AM</t>
  </si>
  <si>
    <t>07:13:52 AM</t>
  </si>
  <si>
    <t>07:13:50 AM</t>
  </si>
  <si>
    <t>07:13:48 AM</t>
  </si>
  <si>
    <t>07:13:46 AM</t>
  </si>
  <si>
    <t>07:13:44 AM</t>
  </si>
  <si>
    <t>07:13:42 AM</t>
  </si>
  <si>
    <t>07:13:40 AM</t>
  </si>
  <si>
    <t>07:13:38 AM</t>
  </si>
  <si>
    <t>07:13:36 AM</t>
  </si>
  <si>
    <t>07:13:34 AM</t>
  </si>
  <si>
    <t>07:13:32 AM</t>
  </si>
  <si>
    <t>07:13:30 AM</t>
  </si>
  <si>
    <t>07:13:28 AM</t>
  </si>
  <si>
    <t>07:13:26 AM</t>
  </si>
  <si>
    <t>07:13:24 AM</t>
  </si>
  <si>
    <t>07:13:22 AM</t>
  </si>
  <si>
    <t>07:13:20 AM</t>
  </si>
  <si>
    <t>07:13:18 AM</t>
  </si>
  <si>
    <t>07:13:16 AM</t>
  </si>
  <si>
    <t>07:13:14 AM</t>
  </si>
  <si>
    <t>07:13:12 AM</t>
  </si>
  <si>
    <t>07:13:10 AM</t>
  </si>
  <si>
    <t>07:13:08 AM</t>
  </si>
  <si>
    <t>07:13:06 AM</t>
  </si>
  <si>
    <t>07:13:04 AM</t>
  </si>
  <si>
    <t>07:13:02 AM</t>
  </si>
  <si>
    <t>07:13:00 AM</t>
  </si>
  <si>
    <t>07:12:58 AM</t>
  </si>
  <si>
    <t>07:12:56 AM</t>
  </si>
  <si>
    <t>07:12:54 AM</t>
  </si>
  <si>
    <t>07:12:52 AM</t>
  </si>
  <si>
    <t>07:12:50 AM</t>
  </si>
  <si>
    <t>07:12:48 AM</t>
  </si>
  <si>
    <t>07:12:46 AM</t>
  </si>
  <si>
    <t>07:12:44 AM</t>
  </si>
  <si>
    <t>07:12:42 AM</t>
  </si>
  <si>
    <t>07:12:40 AM</t>
  </si>
  <si>
    <t>07:12:38 AM</t>
  </si>
  <si>
    <t>07:12:36 AM</t>
  </si>
  <si>
    <t>07:12:34 AM</t>
  </si>
  <si>
    <t>07:12:32 AM</t>
  </si>
  <si>
    <t>07:12:30 AM</t>
  </si>
  <si>
    <t>07:12:28 AM</t>
  </si>
  <si>
    <t>07:12:26 AM</t>
  </si>
  <si>
    <t>07:12:24 AM</t>
  </si>
  <si>
    <t>07:12:22 AM</t>
  </si>
  <si>
    <t>07:12:20 AM</t>
  </si>
  <si>
    <t>07:12:18 AM</t>
  </si>
  <si>
    <t>07:12:16 AM</t>
  </si>
  <si>
    <t>07:12:14 AM</t>
  </si>
  <si>
    <t>07:12:12 AM</t>
  </si>
  <si>
    <t>07:12:10 AM</t>
  </si>
  <si>
    <t>07:12:08 AM</t>
  </si>
  <si>
    <t>07:12:06 AM</t>
  </si>
  <si>
    <t>07:12:04 AM</t>
  </si>
  <si>
    <t>07:12:02 AM</t>
  </si>
  <si>
    <t>07:12:00 AM</t>
  </si>
  <si>
    <t>07:11:58 AM</t>
  </si>
  <si>
    <t>07:11:56 AM</t>
  </si>
  <si>
    <t>07:11:54 AM</t>
  </si>
  <si>
    <t>07:11:52 AM</t>
  </si>
  <si>
    <t>07:11:50 AM</t>
  </si>
  <si>
    <t>07:11:48 AM</t>
  </si>
  <si>
    <t>07:11:46 AM</t>
  </si>
  <si>
    <t>07:11:44 AM</t>
  </si>
  <si>
    <t>07:11:42 AM</t>
  </si>
  <si>
    <t>07:11:40 AM</t>
  </si>
  <si>
    <t>07:11:38 AM</t>
  </si>
  <si>
    <t>07:11:36 AM</t>
  </si>
  <si>
    <t>07:11:34 AM</t>
  </si>
  <si>
    <t>07:11:32 AM</t>
  </si>
  <si>
    <t>07:11:30 AM</t>
  </si>
  <si>
    <t>07:11:28 AM</t>
  </si>
  <si>
    <t>07:11:26 AM</t>
  </si>
  <si>
    <t>07:11:24 AM</t>
  </si>
  <si>
    <t>07:11:22 AM</t>
  </si>
  <si>
    <t>07:11:20 AM</t>
  </si>
  <si>
    <t>07:11:18 AM</t>
  </si>
  <si>
    <t>07:11:16 AM</t>
  </si>
  <si>
    <t>07:11:14 AM</t>
  </si>
  <si>
    <t>07:11:12 AM</t>
  </si>
  <si>
    <t>07:11:10 AM</t>
  </si>
  <si>
    <t>07:11:08 AM</t>
  </si>
  <si>
    <t>07:11:06 AM</t>
  </si>
  <si>
    <t>07:11:04 AM</t>
  </si>
  <si>
    <t>07:11:02 AM</t>
  </si>
  <si>
    <t>07:11:00 AM</t>
  </si>
  <si>
    <t>07:10:58 AM</t>
  </si>
  <si>
    <t>07:10:56 AM</t>
  </si>
  <si>
    <t>07:10:54 AM</t>
  </si>
  <si>
    <t>07:10:52 AM</t>
  </si>
  <si>
    <t>07:10:50 AM</t>
  </si>
  <si>
    <t>07:10:48 AM</t>
  </si>
  <si>
    <t>07:10:46 AM</t>
  </si>
  <si>
    <t>07:10:44 AM</t>
  </si>
  <si>
    <t>07:10:42 AM</t>
  </si>
  <si>
    <t>07:10:40 AM</t>
  </si>
  <si>
    <t>07:10:38 AM</t>
  </si>
  <si>
    <t>07:10:36 AM</t>
  </si>
  <si>
    <t>07:10:34 AM</t>
  </si>
  <si>
    <t>07:10:32 AM</t>
  </si>
  <si>
    <t>07:10:30 AM</t>
  </si>
  <si>
    <t>07:10:28 AM</t>
  </si>
  <si>
    <t>07:10:26 AM</t>
  </si>
  <si>
    <t>07:10:24 AM</t>
  </si>
  <si>
    <t>07:10:22 AM</t>
  </si>
  <si>
    <t>07:10:20 AM</t>
  </si>
  <si>
    <t>07:10:18 AM</t>
  </si>
  <si>
    <t>07:10:16 AM</t>
  </si>
  <si>
    <t>07:10:14 AM</t>
  </si>
  <si>
    <t>07:10:12 AM</t>
  </si>
  <si>
    <t>07:10:10 AM</t>
  </si>
  <si>
    <t>07:10:08 AM</t>
  </si>
  <si>
    <t>07:10:06 AM</t>
  </si>
  <si>
    <t>07:10:04 AM</t>
  </si>
  <si>
    <t>07:10:02 AM</t>
  </si>
  <si>
    <t>07:10:00 AM</t>
  </si>
  <si>
    <t>07:09:58 AM</t>
  </si>
  <si>
    <t>07:09:56 AM</t>
  </si>
  <si>
    <t>07:09:54 AM</t>
  </si>
  <si>
    <t>07:09:52 AM</t>
  </si>
  <si>
    <t>07:09:50 AM</t>
  </si>
  <si>
    <t>07:09:48 AM</t>
  </si>
  <si>
    <t>07:09:46 AM</t>
  </si>
  <si>
    <t>07:09:44 AM</t>
  </si>
  <si>
    <t>07:09:42 AM</t>
  </si>
  <si>
    <t>07:09:40 AM</t>
  </si>
  <si>
    <t>07:09:38 AM</t>
  </si>
  <si>
    <t>07:09:36 AM</t>
  </si>
  <si>
    <t>07:09:34 AM</t>
  </si>
  <si>
    <t>07:09:32 AM</t>
  </si>
  <si>
    <t>07:09:30 AM</t>
  </si>
  <si>
    <t>07:09:28 AM</t>
  </si>
  <si>
    <t>07:09:26 AM</t>
  </si>
  <si>
    <t>07:09:24 AM</t>
  </si>
  <si>
    <t>07:09:22 AM</t>
  </si>
  <si>
    <t>07:09:20 AM</t>
  </si>
  <si>
    <t>07:09:18 AM</t>
  </si>
  <si>
    <t>07:09:16 AM</t>
  </si>
  <si>
    <t>07:09:14 AM</t>
  </si>
  <si>
    <t>07:09:12 AM</t>
  </si>
  <si>
    <t>07:09:10 AM</t>
  </si>
  <si>
    <t>07:09:08 AM</t>
  </si>
  <si>
    <t>07:09:06 AM</t>
  </si>
  <si>
    <t>07:09:04 AM</t>
  </si>
  <si>
    <t>07:09:02 AM</t>
  </si>
  <si>
    <t>07:09:00 AM</t>
  </si>
  <si>
    <t>07:08:58 AM</t>
  </si>
  <si>
    <t>07:08:56 AM</t>
  </si>
  <si>
    <t>07:08:54 AM</t>
  </si>
  <si>
    <t>07:08:52 AM</t>
  </si>
  <si>
    <t>07:08:50 AM</t>
  </si>
  <si>
    <t>07:08:48 AM</t>
  </si>
  <si>
    <t>07:08:46 AM</t>
  </si>
  <si>
    <t>07:08:44 AM</t>
  </si>
  <si>
    <t>07:08:42 AM</t>
  </si>
  <si>
    <t>07:08:40 AM</t>
  </si>
  <si>
    <t>07:08:38 AM</t>
  </si>
  <si>
    <t>07:08:36 AM</t>
  </si>
  <si>
    <t>07:08:34 AM</t>
  </si>
  <si>
    <t>07:08:32 AM</t>
  </si>
  <si>
    <t>07:08:30 AM</t>
  </si>
  <si>
    <t>07:08:28 AM</t>
  </si>
  <si>
    <t>07:08:26 AM</t>
  </si>
  <si>
    <t>07:08:24 AM</t>
  </si>
  <si>
    <t>07:08:22 AM</t>
  </si>
  <si>
    <t>07:08:20 AM</t>
  </si>
  <si>
    <t>07:08:18 AM</t>
  </si>
  <si>
    <t>07:08:16 AM</t>
  </si>
  <si>
    <t>07:08:14 AM</t>
  </si>
  <si>
    <t>07:08:12 AM</t>
  </si>
  <si>
    <t>07:08:10 AM</t>
  </si>
  <si>
    <t>07:08:08 AM</t>
  </si>
  <si>
    <t>07:08:06 AM</t>
  </si>
  <si>
    <t>07:08:04 AM</t>
  </si>
  <si>
    <t>07:08:02 AM</t>
  </si>
  <si>
    <t>07:08:00 AM</t>
  </si>
  <si>
    <t>07:07:58 AM</t>
  </si>
  <si>
    <t>07:07:56 AM</t>
  </si>
  <si>
    <t>07:07:54 AM</t>
  </si>
  <si>
    <t>07:07:52 AM</t>
  </si>
  <si>
    <t>07:07:50 AM</t>
  </si>
  <si>
    <t>07:07:48 AM</t>
  </si>
  <si>
    <t>07:07:46 AM</t>
  </si>
  <si>
    <t>07:07:44 AM</t>
  </si>
  <si>
    <t>07:07:42 AM</t>
  </si>
  <si>
    <t>07:07:40 AM</t>
  </si>
  <si>
    <t>07:07:38 AM</t>
  </si>
  <si>
    <t>07:07:36 AM</t>
  </si>
  <si>
    <t>07:07:34 AM</t>
  </si>
  <si>
    <t>07:07:32 AM</t>
  </si>
  <si>
    <t>07:07:30 AM</t>
  </si>
  <si>
    <t>07:07:28 AM</t>
  </si>
  <si>
    <t>07:07:26 AM</t>
  </si>
  <si>
    <t>07:07:24 AM</t>
  </si>
  <si>
    <t>07:07:22 AM</t>
  </si>
  <si>
    <t>07:07:20 AM</t>
  </si>
  <si>
    <t>07:07:18 AM</t>
  </si>
  <si>
    <t>07:07:16 AM</t>
  </si>
  <si>
    <t>07:07:14 AM</t>
  </si>
  <si>
    <t>07:07:12 AM</t>
  </si>
  <si>
    <t>07:07:10 AM</t>
  </si>
  <si>
    <t>07:07:08 AM</t>
  </si>
  <si>
    <t>07:07:06 AM</t>
  </si>
  <si>
    <t>07:07:04 AM</t>
  </si>
  <si>
    <t>07:07:02 AM</t>
  </si>
  <si>
    <t>07:07:00 AM</t>
  </si>
  <si>
    <t>07:06:58 AM</t>
  </si>
  <si>
    <t>07:06:56 AM</t>
  </si>
  <si>
    <t>07:06:54 AM</t>
  </si>
  <si>
    <t>07:06:52 AM</t>
  </si>
  <si>
    <t>07:06:50 AM</t>
  </si>
  <si>
    <t>07:06:48 AM</t>
  </si>
  <si>
    <t>07:06:46 AM</t>
  </si>
  <si>
    <t>07:06:44 AM</t>
  </si>
  <si>
    <t>07:06:42 AM</t>
  </si>
  <si>
    <t>07:06:40 AM</t>
  </si>
  <si>
    <t>07:06:38 AM</t>
  </si>
  <si>
    <t>07:06:36 AM</t>
  </si>
  <si>
    <t>07:06:34 AM</t>
  </si>
  <si>
    <t>07:06:32 AM</t>
  </si>
  <si>
    <t>07:06:30 AM</t>
  </si>
  <si>
    <t>07:06:28 AM</t>
  </si>
  <si>
    <t>07:06:26 AM</t>
  </si>
  <si>
    <t>07:06:24 AM</t>
  </si>
  <si>
    <t>07:06:22 AM</t>
  </si>
  <si>
    <t>07:06:20 AM</t>
  </si>
  <si>
    <t>07:06:18 AM</t>
  </si>
  <si>
    <t>07:06:16 AM</t>
  </si>
  <si>
    <t>07:06:14 AM</t>
  </si>
  <si>
    <t>07:06:12 AM</t>
  </si>
  <si>
    <t>07:06:10 AM</t>
  </si>
  <si>
    <t>07:06:08 AM</t>
  </si>
  <si>
    <t>07:06:06 AM</t>
  </si>
  <si>
    <t>07:06:04 AM</t>
  </si>
  <si>
    <t>07:06:02 AM</t>
  </si>
  <si>
    <t>07:06:00 AM</t>
  </si>
  <si>
    <t>07:05:58 AM</t>
  </si>
  <si>
    <t>07:05:56 AM</t>
  </si>
  <si>
    <t>07:05:54 AM</t>
  </si>
  <si>
    <t>07:05:52 AM</t>
  </si>
  <si>
    <t>07:05:50 AM</t>
  </si>
  <si>
    <t>07:05:48 AM</t>
  </si>
  <si>
    <t>07:05:46 AM</t>
  </si>
  <si>
    <t>07:05:44 AM</t>
  </si>
  <si>
    <t>07:05:42 AM</t>
  </si>
  <si>
    <t>07:05:40 AM</t>
  </si>
  <si>
    <t>07:05:38 AM</t>
  </si>
  <si>
    <t>07:05:36 AM</t>
  </si>
  <si>
    <t>07:05:34 AM</t>
  </si>
  <si>
    <t>07:05:32 AM</t>
  </si>
  <si>
    <t>07:05:30 AM</t>
  </si>
  <si>
    <t>07:05:28 AM</t>
  </si>
  <si>
    <t>07:05:26 AM</t>
  </si>
  <si>
    <t>07:05:24 AM</t>
  </si>
  <si>
    <t>07:05:22 AM</t>
  </si>
  <si>
    <t>07:05:20 AM</t>
  </si>
  <si>
    <t>07:05:18 AM</t>
  </si>
  <si>
    <t>07:05:16 AM</t>
  </si>
  <si>
    <t>07:05:14 AM</t>
  </si>
  <si>
    <t>07:05:12 AM</t>
  </si>
  <si>
    <t>07:05:10 AM</t>
  </si>
  <si>
    <t>07:05:08 AM</t>
  </si>
  <si>
    <t>07:05:06 AM</t>
  </si>
  <si>
    <t>07:05:04 AM</t>
  </si>
  <si>
    <t>07:05:02 AM</t>
  </si>
  <si>
    <t>07:05:00 AM</t>
  </si>
  <si>
    <t>07:04:58 AM</t>
  </si>
  <si>
    <t>07:04:56 AM</t>
  </si>
  <si>
    <t>07:04:54 AM</t>
  </si>
  <si>
    <t>07:04:52 AM</t>
  </si>
  <si>
    <t>07:04:50 AM</t>
  </si>
  <si>
    <t>07:04:48 AM</t>
  </si>
  <si>
    <t>07:04:46 AM</t>
  </si>
  <si>
    <t>07:04:44 AM</t>
  </si>
  <si>
    <t>07:04:42 AM</t>
  </si>
  <si>
    <t>07:04:40 AM</t>
  </si>
  <si>
    <t>07:04:38 AM</t>
  </si>
  <si>
    <t>07:04:36 AM</t>
  </si>
  <si>
    <t>07:04:34 AM</t>
  </si>
  <si>
    <t>07:04:32 AM</t>
  </si>
  <si>
    <t>07:04:30 AM</t>
  </si>
  <si>
    <t>07:04:28 AM</t>
  </si>
  <si>
    <t>07:04:26 AM</t>
  </si>
  <si>
    <t>07:04:24 AM</t>
  </si>
  <si>
    <t>07:04:22 AM</t>
  </si>
  <si>
    <t>07:04:20 AM</t>
  </si>
  <si>
    <t>07:04:18 AM</t>
  </si>
  <si>
    <t>07:04:16 AM</t>
  </si>
  <si>
    <t>07:04:14 AM</t>
  </si>
  <si>
    <t>07:04:12 AM</t>
  </si>
  <si>
    <t>07:04:10 AM</t>
  </si>
  <si>
    <t>07:04:08 AM</t>
  </si>
  <si>
    <t>07:04:06 AM</t>
  </si>
  <si>
    <t>07:04:04 AM</t>
  </si>
  <si>
    <t>07:04:02 AM</t>
  </si>
  <si>
    <t>07:04:00 AM</t>
  </si>
  <si>
    <t>07:03:58 AM</t>
  </si>
  <si>
    <t>07:03:56 AM</t>
  </si>
  <si>
    <t>07:03:54 AM</t>
  </si>
  <si>
    <t>07:03:52 AM</t>
  </si>
  <si>
    <t>07:03:50 AM</t>
  </si>
  <si>
    <t>07:03:48 AM</t>
  </si>
  <si>
    <t>07:03:46 AM</t>
  </si>
  <si>
    <t>07:03:44 AM</t>
  </si>
  <si>
    <t>07:03:42 AM</t>
  </si>
  <si>
    <t>07:03:40 AM</t>
  </si>
  <si>
    <t>07:03:38 AM</t>
  </si>
  <si>
    <t>07:03:36 AM</t>
  </si>
  <si>
    <t>07:03:34 AM</t>
  </si>
  <si>
    <t>07:03:32 AM</t>
  </si>
  <si>
    <t>07:03:30 AM</t>
  </si>
  <si>
    <t>07:03:28 AM</t>
  </si>
  <si>
    <t>07:03:26 AM</t>
  </si>
  <si>
    <t>07:03:24 AM</t>
  </si>
  <si>
    <t>07:03:22 AM</t>
  </si>
  <si>
    <t>07:03:20 AM</t>
  </si>
  <si>
    <t>07:03:18 AM</t>
  </si>
  <si>
    <t>07:03:16 AM</t>
  </si>
  <si>
    <t>07:03:14 AM</t>
  </si>
  <si>
    <t>07:03:12 AM</t>
  </si>
  <si>
    <t>07:03:10 AM</t>
  </si>
  <si>
    <t>07:03:08 AM</t>
  </si>
  <si>
    <t>07:03:06 AM</t>
  </si>
  <si>
    <t>07:03:04 AM</t>
  </si>
  <si>
    <t>07:03:02 AM</t>
  </si>
  <si>
    <t>07:03:00 AM</t>
  </si>
  <si>
    <t>07:02:58 AM</t>
  </si>
  <si>
    <t>07:02:56 AM</t>
  </si>
  <si>
    <t>07:02:54 AM</t>
  </si>
  <si>
    <t>07:02:52 AM</t>
  </si>
  <si>
    <t>07:02:50 AM</t>
  </si>
  <si>
    <t>07:02:48 AM</t>
  </si>
  <si>
    <t>07:02:46 AM</t>
  </si>
  <si>
    <t>07:02:44 AM</t>
  </si>
  <si>
    <t>07:02:42 AM</t>
  </si>
  <si>
    <t>07:02:40 AM</t>
  </si>
  <si>
    <t>07:02:38 AM</t>
  </si>
  <si>
    <t>07:02:36 AM</t>
  </si>
  <si>
    <t>07:02:34 AM</t>
  </si>
  <si>
    <t>07:02:32 AM</t>
  </si>
  <si>
    <t>07:02:30 AM</t>
  </si>
  <si>
    <t>07:02:28 AM</t>
  </si>
  <si>
    <t>07:02:26 AM</t>
  </si>
  <si>
    <t>07:02:24 AM</t>
  </si>
  <si>
    <t>07:02:22 AM</t>
  </si>
  <si>
    <t>07:02:20 AM</t>
  </si>
  <si>
    <t>07:02:18 AM</t>
  </si>
  <si>
    <t>07:02:16 AM</t>
  </si>
  <si>
    <t>07:02:14 AM</t>
  </si>
  <si>
    <t>07:02:12 AM</t>
  </si>
  <si>
    <t>07:02:10 AM</t>
  </si>
  <si>
    <t>07:02:08 AM</t>
  </si>
  <si>
    <t>07:02:06 AM</t>
  </si>
  <si>
    <t>07:02:04 AM</t>
  </si>
  <si>
    <t>07:02:02 AM</t>
  </si>
  <si>
    <t>07:02:00 AM</t>
  </si>
  <si>
    <t>07:01:58 AM</t>
  </si>
  <si>
    <t>07:01:56 AM</t>
  </si>
  <si>
    <t>07:01:54 AM</t>
  </si>
  <si>
    <t>07:01:52 AM</t>
  </si>
  <si>
    <t>07:01:50 AM</t>
  </si>
  <si>
    <t>07:01:48 AM</t>
  </si>
  <si>
    <t>07:01:46 AM</t>
  </si>
  <si>
    <t>07:01:44 AM</t>
  </si>
  <si>
    <t>07:01:42 AM</t>
  </si>
  <si>
    <t>07:01:40 AM</t>
  </si>
  <si>
    <t>07:01:38 AM</t>
  </si>
  <si>
    <t>07:01:36 AM</t>
  </si>
  <si>
    <t>07:01:34 AM</t>
  </si>
  <si>
    <t>07:01:32 AM</t>
  </si>
  <si>
    <t>07:01:30 AM</t>
  </si>
  <si>
    <t>07:01:28 AM</t>
  </si>
  <si>
    <t>07:01:26 AM</t>
  </si>
  <si>
    <t>07:01:24 AM</t>
  </si>
  <si>
    <t>07:01:22 AM</t>
  </si>
  <si>
    <t>07:01:20 AM</t>
  </si>
  <si>
    <t>07:01:18 AM</t>
  </si>
  <si>
    <t>07:01:16 AM</t>
  </si>
  <si>
    <t>07:01:14 AM</t>
  </si>
  <si>
    <t>07:01:12 AM</t>
  </si>
  <si>
    <t>07:01:10 AM</t>
  </si>
  <si>
    <t>07:01:08 AM</t>
  </si>
  <si>
    <t>07:01:06 AM</t>
  </si>
  <si>
    <t>07:01:04 AM</t>
  </si>
  <si>
    <t>07:01:02 AM</t>
  </si>
  <si>
    <t>07:01:00 AM</t>
  </si>
  <si>
    <t>07:00:58 AM</t>
  </si>
  <si>
    <t>07:00:56 AM</t>
  </si>
  <si>
    <t>07:00:54 AM</t>
  </si>
  <si>
    <t>07:00:52 AM</t>
  </si>
  <si>
    <t>07:00:50 AM</t>
  </si>
  <si>
    <t>07:00:48 AM</t>
  </si>
  <si>
    <t>07:00:46 AM</t>
  </si>
  <si>
    <t>07:00:44 AM</t>
  </si>
  <si>
    <t>07:00:42 AM</t>
  </si>
  <si>
    <t>07:00:40 AM</t>
  </si>
  <si>
    <t>07:00:38 AM</t>
  </si>
  <si>
    <t>07:00:36 AM</t>
  </si>
  <si>
    <t>07:00:34 AM</t>
  </si>
  <si>
    <t>07:00:32 AM</t>
  </si>
  <si>
    <t>07:00:30 AM</t>
  </si>
  <si>
    <t>07:00:28 AM</t>
  </si>
  <si>
    <t>07:00:26 AM</t>
  </si>
  <si>
    <t>07:00:24 AM</t>
  </si>
  <si>
    <t>07:00:22 AM</t>
  </si>
  <si>
    <t>07:00:20 AM</t>
  </si>
  <si>
    <t>07:00:18 AM</t>
  </si>
  <si>
    <t>07:00:16 AM</t>
  </si>
  <si>
    <t>07:00:14 AM</t>
  </si>
  <si>
    <t>07:00:12 AM</t>
  </si>
  <si>
    <t>07:00:10 AM</t>
  </si>
  <si>
    <t>07:00:08 AM</t>
  </si>
  <si>
    <t>07:00:06 AM</t>
  </si>
  <si>
    <t>07:00:04 AM</t>
  </si>
  <si>
    <t>07:00:02 AM</t>
  </si>
  <si>
    <t>07:00:00 AM</t>
  </si>
  <si>
    <t>06:59:58 AM</t>
  </si>
  <si>
    <t>06:59:56 AM</t>
  </si>
  <si>
    <t>06:59:54 AM</t>
  </si>
  <si>
    <t>06:59:52 AM</t>
  </si>
  <si>
    <t>06:59:50 AM</t>
  </si>
  <si>
    <t>06:59:48 AM</t>
  </si>
  <si>
    <t>06:59:46 AM</t>
  </si>
  <si>
    <t>06:59:44 AM</t>
  </si>
  <si>
    <t>06:59:42 AM</t>
  </si>
  <si>
    <t>06:59:40 AM</t>
  </si>
  <si>
    <t>06:59:38 AM</t>
  </si>
  <si>
    <t>06:59:36 AM</t>
  </si>
  <si>
    <t>06:59:34 AM</t>
  </si>
  <si>
    <t>06:59:32 AM</t>
  </si>
  <si>
    <t>06:59:30 AM</t>
  </si>
  <si>
    <t>06:59:28 AM</t>
  </si>
  <si>
    <t>06:59:26 AM</t>
  </si>
  <si>
    <t>06:59:24 AM</t>
  </si>
  <si>
    <t>06:59:22 AM</t>
  </si>
  <si>
    <t>06:59:20 AM</t>
  </si>
  <si>
    <t>06:59:18 AM</t>
  </si>
  <si>
    <t>06:59:16 AM</t>
  </si>
  <si>
    <t>06:59:14 AM</t>
  </si>
  <si>
    <t>06:59:12 AM</t>
  </si>
  <si>
    <t>06:59:10 AM</t>
  </si>
  <si>
    <t>06:59:08 AM</t>
  </si>
  <si>
    <t>06:59:06 AM</t>
  </si>
  <si>
    <t>06:59:04 AM</t>
  </si>
  <si>
    <t>06:59:02 AM</t>
  </si>
  <si>
    <t>06:59:00 AM</t>
  </si>
  <si>
    <t>06:58:58 AM</t>
  </si>
  <si>
    <t>06:58:56 AM</t>
  </si>
  <si>
    <t>06:58:54 AM</t>
  </si>
  <si>
    <t>06:58:52 AM</t>
  </si>
  <si>
    <t>06:58:50 AM</t>
  </si>
  <si>
    <t>06:58:48 AM</t>
  </si>
  <si>
    <t>06:58:46 AM</t>
  </si>
  <si>
    <t>06:58:44 AM</t>
  </si>
  <si>
    <t>06:58:42 AM</t>
  </si>
  <si>
    <t>06:58:40 AM</t>
  </si>
  <si>
    <t>06:58:38 AM</t>
  </si>
  <si>
    <t>06:58:36 AM</t>
  </si>
  <si>
    <t>06:58:34 AM</t>
  </si>
  <si>
    <t>06:58:32 AM</t>
  </si>
  <si>
    <t>06:58:30 AM</t>
  </si>
  <si>
    <t>06:58:28 AM</t>
  </si>
  <si>
    <t>06:58:26 AM</t>
  </si>
  <si>
    <t>06:58:24 AM</t>
  </si>
  <si>
    <t>06:58:22 AM</t>
  </si>
  <si>
    <t>06:58:20 AM</t>
  </si>
  <si>
    <t>06:58:18 AM</t>
  </si>
  <si>
    <t>06:58:16 AM</t>
  </si>
  <si>
    <t>06:58:14 AM</t>
  </si>
  <si>
    <t>06:58:12 AM</t>
  </si>
  <si>
    <t>06:58:10 AM</t>
  </si>
  <si>
    <t>06:58:08 AM</t>
  </si>
  <si>
    <t>06:58:06 AM</t>
  </si>
  <si>
    <t>06:58:04 AM</t>
  </si>
  <si>
    <t>06:58:02 AM</t>
  </si>
  <si>
    <t>06:58:00 AM</t>
  </si>
  <si>
    <t>06:57:58 AM</t>
  </si>
  <si>
    <t>06:57:56 AM</t>
  </si>
  <si>
    <t>06:57:54 AM</t>
  </si>
  <si>
    <t>06:57:52 AM</t>
  </si>
  <si>
    <t>06:57:50 AM</t>
  </si>
  <si>
    <t>06:57:48 AM</t>
  </si>
  <si>
    <t>06:57:46 AM</t>
  </si>
  <si>
    <t>06:57:44 AM</t>
  </si>
  <si>
    <t>06:57:42 AM</t>
  </si>
  <si>
    <t>06:57:40 AM</t>
  </si>
  <si>
    <t>06:57:38 AM</t>
  </si>
  <si>
    <t>06:57:36 AM</t>
  </si>
  <si>
    <t>06:57:34 AM</t>
  </si>
  <si>
    <t>06:57:32 AM</t>
  </si>
  <si>
    <t>06:57:30 AM</t>
  </si>
  <si>
    <t>06:57:28 AM</t>
  </si>
  <si>
    <t>06:57:26 AM</t>
  </si>
  <si>
    <t>06:57:24 AM</t>
  </si>
  <si>
    <t>06:57:22 AM</t>
  </si>
  <si>
    <t>06:57:20 AM</t>
  </si>
  <si>
    <t>06:57:18 AM</t>
  </si>
  <si>
    <t>06:57:16 AM</t>
  </si>
  <si>
    <t>06:57:14 AM</t>
  </si>
  <si>
    <t>06:57:12 AM</t>
  </si>
  <si>
    <t>06:57:10 AM</t>
  </si>
  <si>
    <t>06:57:08 AM</t>
  </si>
  <si>
    <t>06:57:06 AM</t>
  </si>
  <si>
    <t>06:57:04 AM</t>
  </si>
  <si>
    <t>06:57:02 AM</t>
  </si>
  <si>
    <t>06:57:00 AM</t>
  </si>
  <si>
    <t>06:56:58 AM</t>
  </si>
  <si>
    <t>06:56:56 AM</t>
  </si>
  <si>
    <t>06:56:54 AM</t>
  </si>
  <si>
    <t>06:56:52 AM</t>
  </si>
  <si>
    <t>06:56:50 AM</t>
  </si>
  <si>
    <t>06:56:48 AM</t>
  </si>
  <si>
    <t>06:56:46 AM</t>
  </si>
  <si>
    <t>06:56:44 AM</t>
  </si>
  <si>
    <t>06:56:42 AM</t>
  </si>
  <si>
    <t>06:56:40 AM</t>
  </si>
  <si>
    <t>06:56:38 AM</t>
  </si>
  <si>
    <t>06:56:36 AM</t>
  </si>
  <si>
    <t>06:56:34 AM</t>
  </si>
  <si>
    <t>06:56:32 AM</t>
  </si>
  <si>
    <t>06:56:30 AM</t>
  </si>
  <si>
    <t>06:56:28 AM</t>
  </si>
  <si>
    <t>06:56:26 AM</t>
  </si>
  <si>
    <t>06:56:24 AM</t>
  </si>
  <si>
    <t>06:56:22 AM</t>
  </si>
  <si>
    <t>06:56:20 AM</t>
  </si>
  <si>
    <t>06:56:18 AM</t>
  </si>
  <si>
    <t>06:56:16 AM</t>
  </si>
  <si>
    <t>06:56:14 AM</t>
  </si>
  <si>
    <t>06:56:12 AM</t>
  </si>
  <si>
    <t>06:56:10 AM</t>
  </si>
  <si>
    <t>06:56:08 AM</t>
  </si>
  <si>
    <t>06:56:06 AM</t>
  </si>
  <si>
    <t>06:56:04 AM</t>
  </si>
  <si>
    <t>06:56:02 AM</t>
  </si>
  <si>
    <t>06:56:00 AM</t>
  </si>
  <si>
    <t>06:55:58 AM</t>
  </si>
  <si>
    <t>06:55:56 AM</t>
  </si>
  <si>
    <t>06:55:54 AM</t>
  </si>
  <si>
    <t>06:55:52 AM</t>
  </si>
  <si>
    <t>06:55:50 AM</t>
  </si>
  <si>
    <t>06:55:48 AM</t>
  </si>
  <si>
    <t>06:55:46 AM</t>
  </si>
  <si>
    <t>06:55:44 AM</t>
  </si>
  <si>
    <t>06:55:42 AM</t>
  </si>
  <si>
    <t>06:55:40 AM</t>
  </si>
  <si>
    <t>06:55:38 AM</t>
  </si>
  <si>
    <t>06:55:36 AM</t>
  </si>
  <si>
    <t>06:55:34 AM</t>
  </si>
  <si>
    <t>06:55:32 AM</t>
  </si>
  <si>
    <t>06:55:30 AM</t>
  </si>
  <si>
    <t>06:55:28 AM</t>
  </si>
  <si>
    <t>06:55:26 AM</t>
  </si>
  <si>
    <t>06:55:24 AM</t>
  </si>
  <si>
    <t>06:55:22 AM</t>
  </si>
  <si>
    <t>06:55:20 AM</t>
  </si>
  <si>
    <t>06:55:18 AM</t>
  </si>
  <si>
    <t>06:55:16 AM</t>
  </si>
  <si>
    <t>06:55:14 AM</t>
  </si>
  <si>
    <t>06:55:12 AM</t>
  </si>
  <si>
    <t>06:55:10 AM</t>
  </si>
  <si>
    <t>06:55:08 AM</t>
  </si>
  <si>
    <t>06:55:06 AM</t>
  </si>
  <si>
    <t>06:55:04 AM</t>
  </si>
  <si>
    <t>06:55:02 AM</t>
  </si>
  <si>
    <t>06:55:00 AM</t>
  </si>
  <si>
    <t>06:54:58 AM</t>
  </si>
  <si>
    <t>06:54:56 AM</t>
  </si>
  <si>
    <t>06:54:54 AM</t>
  </si>
  <si>
    <t>06:54:52 AM</t>
  </si>
  <si>
    <t>06:54:50 AM</t>
  </si>
  <si>
    <t>06:54:48 AM</t>
  </si>
  <si>
    <t>06:54:46 AM</t>
  </si>
  <si>
    <t>06:54:44 AM</t>
  </si>
  <si>
    <t>06:54:42 AM</t>
  </si>
  <si>
    <t>06:54:40 AM</t>
  </si>
  <si>
    <t>06:54:38 AM</t>
  </si>
  <si>
    <t>06:54:36 AM</t>
  </si>
  <si>
    <t>06:54:34 AM</t>
  </si>
  <si>
    <t>06:54:32 AM</t>
  </si>
  <si>
    <t>06:54:30 AM</t>
  </si>
  <si>
    <t>06:54:28 AM</t>
  </si>
  <si>
    <t>06:54:26 AM</t>
  </si>
  <si>
    <t>06:54:24 AM</t>
  </si>
  <si>
    <t>06:54:22 AM</t>
  </si>
  <si>
    <t>06:54:20 AM</t>
  </si>
  <si>
    <t>06:54:18 AM</t>
  </si>
  <si>
    <t>06:54:16 AM</t>
  </si>
  <si>
    <t>06:54:14 AM</t>
  </si>
  <si>
    <t>06:54:12 AM</t>
  </si>
  <si>
    <t>06:54:10 AM</t>
  </si>
  <si>
    <t>06:54:08 AM</t>
  </si>
  <si>
    <t>06:54:06 AM</t>
  </si>
  <si>
    <t>06:54:04 AM</t>
  </si>
  <si>
    <t>06:54:02 AM</t>
  </si>
  <si>
    <t>06:54:00 AM</t>
  </si>
  <si>
    <t>06:53:58 AM</t>
  </si>
  <si>
    <t>06:53:56 AM</t>
  </si>
  <si>
    <t>06:53:54 AM</t>
  </si>
  <si>
    <t>06:53:52 AM</t>
  </si>
  <si>
    <t>06:53:50 AM</t>
  </si>
  <si>
    <t>06:53:48 AM</t>
  </si>
  <si>
    <t>06:53:46 AM</t>
  </si>
  <si>
    <t>06:53:44 AM</t>
  </si>
  <si>
    <t>06:53:42 AM</t>
  </si>
  <si>
    <t>06:53:40 AM</t>
  </si>
  <si>
    <t>06:53:38 AM</t>
  </si>
  <si>
    <t>06:53:36 AM</t>
  </si>
  <si>
    <t>06:53:34 AM</t>
  </si>
  <si>
    <t>06:53:32 AM</t>
  </si>
  <si>
    <t>06:53:30 AM</t>
  </si>
  <si>
    <t>06:53:28 AM</t>
  </si>
  <si>
    <t>06:53:26 AM</t>
  </si>
  <si>
    <t>06:53:24 AM</t>
  </si>
  <si>
    <t>06:53:22 AM</t>
  </si>
  <si>
    <t>06:53:20 AM</t>
  </si>
  <si>
    <t>06:53:18 AM</t>
  </si>
  <si>
    <t>06:53:16 AM</t>
  </si>
  <si>
    <t>06:53:14 AM</t>
  </si>
  <si>
    <t>06:53:12 AM</t>
  </si>
  <si>
    <t>06:53:10 AM</t>
  </si>
  <si>
    <t>06:53:08 AM</t>
  </si>
  <si>
    <t>06:53:06 AM</t>
  </si>
  <si>
    <t>06:53:04 AM</t>
  </si>
  <si>
    <t>06:53:02 AM</t>
  </si>
  <si>
    <t>06:53:00 AM</t>
  </si>
  <si>
    <t>06:52:58 AM</t>
  </si>
  <si>
    <t>06:52:56 AM</t>
  </si>
  <si>
    <t>06:52:54 AM</t>
  </si>
  <si>
    <t>06:52:52 AM</t>
  </si>
  <si>
    <t>06:52:50 AM</t>
  </si>
  <si>
    <t>06:52:48 AM</t>
  </si>
  <si>
    <t>06:52:46 AM</t>
  </si>
  <si>
    <t>06:52:44 AM</t>
  </si>
  <si>
    <t>06:52:42 AM</t>
  </si>
  <si>
    <t>06:52:40 AM</t>
  </si>
  <si>
    <t>06:52:38 AM</t>
  </si>
  <si>
    <t>06:52:36 AM</t>
  </si>
  <si>
    <t>06:52:34 AM</t>
  </si>
  <si>
    <t>06:52:32 AM</t>
  </si>
  <si>
    <t>06:52:30 AM</t>
  </si>
  <si>
    <t>06:52:28 AM</t>
  </si>
  <si>
    <t>06:52:26 AM</t>
  </si>
  <si>
    <t>06:52:24 AM</t>
  </si>
  <si>
    <t>06:52:22 AM</t>
  </si>
  <si>
    <t>06:52:20 AM</t>
  </si>
  <si>
    <t>06:52:18 AM</t>
  </si>
  <si>
    <t>06:52:16 AM</t>
  </si>
  <si>
    <t>06:52:14 AM</t>
  </si>
  <si>
    <t>06:52:12 AM</t>
  </si>
  <si>
    <t>06:52:10 AM</t>
  </si>
  <si>
    <t>06:52:08 AM</t>
  </si>
  <si>
    <t>06:52:06 AM</t>
  </si>
  <si>
    <t>06:52:04 AM</t>
  </si>
  <si>
    <t>06:52:02 AM</t>
  </si>
  <si>
    <t>06:52:00 AM</t>
  </si>
  <si>
    <t>06:51:58 AM</t>
  </si>
  <si>
    <t>06:51:56 AM</t>
  </si>
  <si>
    <t>06:51:54 AM</t>
  </si>
  <si>
    <t>06:51:52 AM</t>
  </si>
  <si>
    <t>06:51:50 AM</t>
  </si>
  <si>
    <t>06:51:48 AM</t>
  </si>
  <si>
    <t>06:51:46 AM</t>
  </si>
  <si>
    <t>06:51:44 AM</t>
  </si>
  <si>
    <t>PB2</t>
  </si>
  <si>
    <t>06:51:42 AM</t>
  </si>
  <si>
    <t>06:51:40 AM</t>
  </si>
  <si>
    <t xml:space="preserve">Range Creation </t>
  </si>
  <si>
    <t>06:51:38 AM</t>
  </si>
  <si>
    <t xml:space="preserve">Standard Deviation </t>
  </si>
  <si>
    <t>06:51:36 AM</t>
  </si>
  <si>
    <t xml:space="preserve">Pressure Bar 2 Average </t>
  </si>
  <si>
    <t>06:51:34 AM</t>
  </si>
  <si>
    <t>06:51:32 AM</t>
  </si>
  <si>
    <t>PB1</t>
  </si>
  <si>
    <t>06:51:30 AM</t>
  </si>
  <si>
    <t>06:51:28 AM</t>
  </si>
  <si>
    <t>06:51:26 AM</t>
  </si>
  <si>
    <t>Standard Deviation</t>
  </si>
  <si>
    <t>06:51:24 AM</t>
  </si>
  <si>
    <t>Pressure Bar 1 Average</t>
  </si>
  <si>
    <t>06:51:22 AM</t>
  </si>
  <si>
    <t>06:51:20 AM</t>
  </si>
  <si>
    <t>06:51:18 AM</t>
  </si>
  <si>
    <t>06:51:16 AM</t>
  </si>
  <si>
    <t xml:space="preserve">Range creation </t>
  </si>
  <si>
    <t>06:51:14 AM</t>
  </si>
  <si>
    <t xml:space="preserve">Size of Data </t>
  </si>
  <si>
    <t/>
  </si>
  <si>
    <t>Alpha</t>
  </si>
  <si>
    <t>Date</t>
  </si>
  <si>
    <t>Bunkering (Bunkering)</t>
  </si>
  <si>
    <t xml:space="preserve">Total Fuel that could be contested </t>
  </si>
  <si>
    <t>Okay</t>
  </si>
  <si>
    <t>Total Possible Cost Contested</t>
  </si>
  <si>
    <t>Price of Fuel (mt)</t>
  </si>
  <si>
    <t>Error Log</t>
  </si>
  <si>
    <t>Pb1</t>
  </si>
  <si>
    <t>Pb2</t>
  </si>
  <si>
    <t xml:space="preserve">Mass Flow Risk Score </t>
  </si>
  <si>
    <t xml:space="preserve">PB1 Risk Score </t>
  </si>
  <si>
    <t>PB2 Risk Score</t>
  </si>
  <si>
    <t xml:space="preserve">Risk Score </t>
  </si>
  <si>
    <t xml:space="preserve">Risk Score Tabulation </t>
  </si>
  <si>
    <t xml:space="preserve">PB1 Average </t>
  </si>
  <si>
    <t>PB2 Average</t>
  </si>
  <si>
    <t>Mass Flow Risk Score</t>
  </si>
  <si>
    <t>PB1 Risk Score</t>
  </si>
  <si>
    <t xml:space="preserve">PB2 Risk Score </t>
  </si>
  <si>
    <t xml:space="preserve">Total Risk Score </t>
  </si>
  <si>
    <t>Possible Fuel to Contest($$)</t>
  </si>
  <si>
    <t>Alert</t>
  </si>
  <si>
    <t>Enter values here</t>
  </si>
  <si>
    <t xml:space="preserve">  15:30:34</t>
  </si>
  <si>
    <t>Uni pacific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</si>
</sst>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h:mm;@"/>
    <numFmt numFmtId="165" formatCode="[$-409]d\-mmm;@"/>
    <numFmt numFmtId="166" formatCode="m/d/yy;@"/>
    <numFmt numFmtId="167" formatCode="[$-F400]h:mm:ss\ AM/PM"/>
    <numFmt numFmtId="168" formatCode="_(&quot;$&quot;* #,##0.00_);_(&quot;$&quot;* \(#,##0.00\);_(&quot;$&quot;* &quot;-&quot;??_);_(@_)"/>
    <numFmt numFmtId="169" formatCode="&quot;$&quot;#,##0.00"/>
    <numFmt numFmtId="170" formatCode="[&lt;=9999999]###\-####;\(###\)\ ###\-####"/>
    <numFmt numFmtId="171" formatCode="0.00000"/>
    <numFmt numFmtId="172" formatCode="0.000"/>
    <numFmt numFmtId="173" formatCode="[$-14809]hh:mm;@"/>
    <numFmt numFmtId="174" formatCode="#,##0.00000"/>
  </numFmts>
  <fonts count="29">
    <font>
      <sz val="11"/>
      <color theme="1"/>
      <name val="Calibri"/>
      <family val="2"/>
      <scheme val="minor"/>
    </font>
    <font>
      <sz val="10"/>
      <name val="Times New Roman"/>
      <family val="1"/>
    </font>
    <font>
      <sz val="9"/>
      <name val="Arial"/>
      <family val="2"/>
    </font>
    <font>
      <b/>
      <sz val="9"/>
      <name val="Arial"/>
      <family val="2"/>
    </font>
    <font>
      <sz val="9"/>
      <color theme="1"/>
      <name val="Arial"/>
      <family val="2"/>
    </font>
    <font>
      <b/>
      <sz val="9"/>
      <color indexed="81"/>
      <name val="Tahoma"/>
      <family val="2"/>
    </font>
    <font>
      <sz val="9"/>
      <color indexed="81"/>
      <name val="Tahoma"/>
      <family val="2"/>
    </font>
    <font>
      <sz val="11"/>
      <name val="Calibri"/>
      <family val="2"/>
      <scheme val="minor"/>
    </font>
    <font>
      <sz val="6"/>
      <color rgb="FF006FE0"/>
      <name val="Inherit"/>
    </font>
    <font>
      <sz val="11"/>
      <color rgb="FF006FE0"/>
      <name val="Inherit"/>
    </font>
    <font>
      <sz val="11"/>
      <color rgb="FF000000"/>
      <name val="Calibri"/>
      <family val="2"/>
    </font>
    <font>
      <sz val="11"/>
      <color theme="1"/>
      <name val="Calibri"/>
      <family val="2"/>
      <scheme val="minor"/>
    </font>
    <font>
      <i/>
      <sz val="11"/>
      <color rgb="FF7F7F7F"/>
      <name val="Calibri"/>
      <family val="2"/>
      <scheme val="minor"/>
    </font>
    <font>
      <sz val="11"/>
      <color theme="0"/>
      <name val="Calibri"/>
      <family val="2"/>
      <scheme val="minor"/>
    </font>
    <font>
      <i/>
      <sz val="11"/>
      <color theme="6"/>
      <name val="Calibri"/>
      <family val="2"/>
      <scheme val="minor"/>
    </font>
    <font>
      <sz val="11"/>
      <color theme="3" tint="-0.24994659260841701"/>
      <name val="Calibri"/>
      <family val="2"/>
      <scheme val="minor"/>
    </font>
    <font>
      <sz val="11"/>
      <color theme="4" tint="-0.499984740745262"/>
      <name val="Calibri"/>
      <family val="2"/>
      <scheme val="minor"/>
    </font>
    <font>
      <b/>
      <sz val="11"/>
      <color theme="3" tint="-0.24994659260841701"/>
      <name val="Calibri"/>
      <family val="2"/>
      <scheme val="minor"/>
    </font>
    <font>
      <sz val="11"/>
      <color theme="0"/>
      <name val="Calibri Light"/>
      <family val="2"/>
      <scheme val="major"/>
    </font>
    <font>
      <sz val="11"/>
      <color theme="3" tint="-0.24994659260841701"/>
      <name val="Arial"/>
      <family val="2"/>
    </font>
    <font>
      <sz val="12"/>
      <color theme="4" tint="-0.499984740745262"/>
      <name val="Calibri"/>
      <family val="2"/>
      <scheme val="minor"/>
    </font>
    <font>
      <sz val="36"/>
      <color theme="4" tint="-0.24994659260841701"/>
      <name val="Calibri Light"/>
      <family val="2"/>
      <scheme val="major"/>
    </font>
    <font>
      <i/>
      <sz val="11"/>
      <color theme="3" tint="-0.24994659260841701"/>
      <name val="Calibri"/>
      <family val="2"/>
      <scheme val="minor"/>
    </font>
    <font>
      <sz val="8"/>
      <color rgb="FF003A5D"/>
      <name val="Arial"/>
      <family val="2"/>
    </font>
    <font>
      <u/>
      <sz val="11"/>
      <color theme="1"/>
      <name val="Calibri"/>
      <family val="2"/>
      <scheme val="minor"/>
    </font>
    <font>
      <sz val="11"/>
      <color theme="0" tint="-0.14999847407452621"/>
      <name val="Calibri"/>
      <family val="2"/>
      <scheme val="minor"/>
    </font>
    <font>
      <b/>
      <sz val="9"/>
      <color theme="0"/>
      <name val="Arial"/>
      <family val="2"/>
    </font>
    <font>
      <sz val="11"/>
      <color theme="1"/>
      <name val="Segoe UI Light"/>
      <family val="2"/>
    </font>
    <font>
      <sz val="16"/>
      <color rgb="FFFF0000"/>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9"/>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4"/>
      </patternFill>
    </fill>
    <fill>
      <gradientFill degree="90">
        <stop position="0">
          <color theme="4"/>
        </stop>
        <stop position="1">
          <color theme="4" tint="-0.49803155613879818"/>
        </stop>
      </gradientFill>
    </fill>
    <fill>
      <patternFill patternType="solid">
        <fgColor theme="2" tint="-9.9978637043366805E-2"/>
        <bgColor indexed="64"/>
      </patternFill>
    </fill>
    <fill>
      <patternFill patternType="solid">
        <fgColor theme="5" tint="0.39997558519241921"/>
        <bgColor indexed="64"/>
      </patternFill>
    </fill>
    <fill>
      <patternFill patternType="solid">
        <fgColor theme="7"/>
        <bgColor indexed="64"/>
      </patternFill>
    </fill>
    <fill>
      <patternFill patternType="solid">
        <fgColor theme="7" tint="0.59999389629810485"/>
        <bgColor indexed="64"/>
      </patternFill>
    </fill>
    <fill>
      <patternFill patternType="solid">
        <fgColor theme="5"/>
        <bgColor indexed="64"/>
      </patternFill>
    </fill>
    <fill>
      <patternFill patternType="solid">
        <fgColor rgb="FFFFFF00"/>
        <bgColor indexed="64"/>
      </patternFill>
    </fill>
    <fill>
      <patternFill patternType="solid">
        <fgColor theme="8" tint="-0.499984740745262"/>
        <bgColor indexed="64"/>
      </patternFill>
    </fill>
    <fill>
      <patternFill patternType="solid">
        <fgColor theme="1"/>
        <bgColor indexed="64"/>
      </patternFill>
    </fill>
    <fill>
      <patternFill patternType="solid">
        <fgColor theme="2"/>
        <bgColor indexed="64"/>
      </patternFill>
    </fill>
    <fill>
      <patternFill patternType="solid">
        <fgColor theme="8" tint="0.79998168889431442"/>
        <bgColor indexed="64"/>
      </patternFill>
    </fill>
    <fill>
      <patternFill patternType="solid">
        <fgColor theme="8"/>
        <bgColor indexed="64"/>
      </patternFill>
    </fill>
    <fill>
      <patternFill patternType="solid">
        <fgColor theme="7" tint="0.79998168889431442"/>
        <bgColor indexed="64"/>
      </patternFill>
    </fill>
  </fills>
  <borders count="22">
    <border>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bottom/>
      <diagonal/>
    </border>
    <border>
      <left/>
      <right/>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auto="1"/>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20">
    <xf numFmtId="0" fontId="0" fillId="0" borderId="0"/>
    <xf numFmtId="0" fontId="1" fillId="0" borderId="0"/>
    <xf numFmtId="0" fontId="12" fillId="0" borderId="0" applyNumberFormat="0" applyFill="0" applyBorder="0" applyAlignment="0" applyProtection="0"/>
    <xf numFmtId="0" fontId="15" fillId="0" borderId="0">
      <alignment horizontal="left" wrapText="1"/>
    </xf>
    <xf numFmtId="0" fontId="16" fillId="0" borderId="0" applyNumberFormat="0" applyProtection="0">
      <alignment horizontal="center" vertical="center" wrapText="1"/>
    </xf>
    <xf numFmtId="0" fontId="15" fillId="0" borderId="0" applyNumberFormat="0" applyFill="0" applyBorder="0" applyProtection="0">
      <alignment horizontal="center" vertical="center" wrapText="1"/>
    </xf>
    <xf numFmtId="168" fontId="15" fillId="0" borderId="0" applyFont="0" applyFill="0" applyBorder="0" applyProtection="0">
      <alignment horizontal="right" vertical="center"/>
    </xf>
    <xf numFmtId="0" fontId="17" fillId="0" borderId="0" applyNumberFormat="0" applyFill="0" applyProtection="0">
      <alignment horizontal="right" vertical="center" indent="9"/>
    </xf>
    <xf numFmtId="10" fontId="15" fillId="0" borderId="0" applyFont="0" applyFill="0" applyBorder="0" applyProtection="0">
      <alignment horizontal="left" vertical="center"/>
    </xf>
    <xf numFmtId="0" fontId="15" fillId="0" borderId="0" applyNumberFormat="0" applyFont="0" applyFill="0" applyBorder="0">
      <alignment horizontal="right" vertical="center" wrapText="1"/>
    </xf>
    <xf numFmtId="169" fontId="15" fillId="0" borderId="0" applyFont="0" applyFill="0" applyBorder="0" applyProtection="0">
      <alignment horizontal="left" vertical="center"/>
    </xf>
    <xf numFmtId="0" fontId="18" fillId="8" borderId="0" applyNumberFormat="0" applyBorder="0" applyProtection="0">
      <alignment horizontal="left"/>
    </xf>
    <xf numFmtId="14" fontId="19" fillId="0" borderId="0" applyFont="0" applyFill="0" applyBorder="0">
      <alignment horizontal="left"/>
    </xf>
    <xf numFmtId="0" fontId="11" fillId="6" borderId="0" applyNumberFormat="0" applyBorder="0" applyProtection="0">
      <alignment horizontal="left" vertical="center" wrapText="1"/>
    </xf>
    <xf numFmtId="170" fontId="15" fillId="0" borderId="0" applyFont="0" applyFill="0" applyBorder="0">
      <alignment horizontal="left" vertical="top" wrapText="1"/>
    </xf>
    <xf numFmtId="0" fontId="16" fillId="0" borderId="0" applyNumberFormat="0" applyFill="0" applyProtection="0">
      <alignment horizontal="right"/>
    </xf>
    <xf numFmtId="0" fontId="20" fillId="0" borderId="0" applyNumberFormat="0" applyFill="0" applyProtection="0">
      <alignment horizontal="left"/>
    </xf>
    <xf numFmtId="0" fontId="21" fillId="0" borderId="0" applyNumberFormat="0" applyFill="0" applyBorder="0" applyProtection="0">
      <alignment horizontal="right" vertical="center"/>
    </xf>
    <xf numFmtId="0" fontId="22" fillId="0" borderId="0" applyNumberFormat="0" applyFill="0" applyProtection="0">
      <alignment horizontal="left" wrapText="1"/>
    </xf>
    <xf numFmtId="9" fontId="11" fillId="0" borderId="0" applyFont="0" applyFill="0" applyBorder="0" applyAlignment="0" applyProtection="0"/>
  </cellStyleXfs>
  <cellXfs count="241">
    <xf numFmtId="0" fontId="0" fillId="0" borderId="0" xfId="0"/>
    <xf numFmtId="0" fontId="2" fillId="2" borderId="1" xfId="1" quotePrefix="1" applyFont="1" applyFill="1" applyBorder="1" applyAlignment="1">
      <alignment horizontal="center" vertical="center" wrapText="1"/>
    </xf>
    <xf numFmtId="0" fontId="2" fillId="2" borderId="1" xfId="1" applyFont="1" applyFill="1" applyBorder="1" applyAlignment="1">
      <alignment horizontal="center" vertical="center" wrapText="1"/>
    </xf>
    <xf numFmtId="1" fontId="2" fillId="2" borderId="1" xfId="1" quotePrefix="1" applyNumberFormat="1" applyFont="1" applyFill="1" applyBorder="1" applyAlignment="1">
      <alignment horizontal="center" vertical="center" wrapText="1"/>
    </xf>
    <xf numFmtId="164" fontId="2" fillId="2" borderId="1" xfId="1" applyNumberFormat="1" applyFont="1" applyFill="1" applyBorder="1" applyAlignment="1">
      <alignment horizontal="center" vertical="center" wrapText="1"/>
    </xf>
    <xf numFmtId="0" fontId="2" fillId="2" borderId="3" xfId="1" applyFont="1" applyFill="1" applyBorder="1" applyAlignment="1">
      <alignment horizontal="center" vertical="center" wrapText="1"/>
    </xf>
    <xf numFmtId="22" fontId="2" fillId="0" borderId="1" xfId="1" applyNumberFormat="1" applyFont="1" applyFill="1" applyBorder="1" applyAlignment="1">
      <alignment horizontal="center" vertical="center" wrapText="1"/>
    </xf>
    <xf numFmtId="0" fontId="2" fillId="0" borderId="1" xfId="1" applyFont="1" applyFill="1" applyBorder="1" applyAlignment="1">
      <alignment horizontal="center" vertical="center" wrapText="1"/>
    </xf>
    <xf numFmtId="164" fontId="2" fillId="0" borderId="1" xfId="1" applyNumberFormat="1" applyFont="1" applyBorder="1" applyAlignment="1">
      <alignment horizontal="center" vertical="center" wrapText="1"/>
    </xf>
    <xf numFmtId="22" fontId="2" fillId="2" borderId="1" xfId="1" applyNumberFormat="1" applyFont="1" applyFill="1" applyBorder="1" applyAlignment="1">
      <alignment horizontal="center" vertical="center" shrinkToFit="1"/>
    </xf>
    <xf numFmtId="0" fontId="2" fillId="2" borderId="1" xfId="1" applyFont="1" applyFill="1" applyBorder="1" applyAlignment="1">
      <alignment horizontal="center" vertical="center" shrinkToFit="1"/>
    </xf>
    <xf numFmtId="164" fontId="2" fillId="0" borderId="1" xfId="1" applyNumberFormat="1" applyFont="1" applyBorder="1" applyAlignment="1">
      <alignment horizontal="center" vertical="center" shrinkToFit="1"/>
    </xf>
    <xf numFmtId="2" fontId="2" fillId="0" borderId="1" xfId="1" applyNumberFormat="1" applyFont="1" applyFill="1" applyBorder="1" applyAlignment="1">
      <alignment horizontal="center" vertical="center" wrapText="1"/>
    </xf>
    <xf numFmtId="164" fontId="2" fillId="2" borderId="3" xfId="1" applyNumberFormat="1" applyFont="1" applyFill="1" applyBorder="1" applyAlignment="1">
      <alignment horizontal="center" vertical="center" wrapText="1"/>
    </xf>
    <xf numFmtId="22" fontId="2" fillId="0" borderId="1" xfId="1" applyNumberFormat="1" applyFont="1" applyFill="1" applyBorder="1" applyAlignment="1">
      <alignment horizontal="center" vertical="center" shrinkToFit="1"/>
    </xf>
    <xf numFmtId="22" fontId="2" fillId="0" borderId="3" xfId="1" applyNumberFormat="1" applyFont="1" applyFill="1" applyBorder="1" applyAlignment="1">
      <alignment horizontal="center" vertical="center" shrinkToFit="1"/>
    </xf>
    <xf numFmtId="0" fontId="2" fillId="2" borderId="3" xfId="1" applyFont="1" applyFill="1" applyBorder="1" applyAlignment="1">
      <alignment horizontal="center" vertical="center" shrinkToFit="1"/>
    </xf>
    <xf numFmtId="164" fontId="2" fillId="0" borderId="3" xfId="1" applyNumberFormat="1" applyFont="1" applyBorder="1" applyAlignment="1">
      <alignment horizontal="center" vertical="center" shrinkToFit="1"/>
    </xf>
    <xf numFmtId="22" fontId="2" fillId="0" borderId="3" xfId="1" applyNumberFormat="1" applyFont="1" applyFill="1" applyBorder="1" applyAlignment="1">
      <alignment horizontal="center" vertical="center" wrapText="1"/>
    </xf>
    <xf numFmtId="22" fontId="2" fillId="2" borderId="3" xfId="1" applyNumberFormat="1" applyFont="1" applyFill="1" applyBorder="1" applyAlignment="1">
      <alignment horizontal="center" vertical="center" shrinkToFit="1"/>
    </xf>
    <xf numFmtId="164" fontId="2" fillId="2" borderId="3" xfId="1" applyNumberFormat="1" applyFont="1" applyFill="1" applyBorder="1" applyAlignment="1">
      <alignment horizontal="center" vertical="center" shrinkToFit="1"/>
    </xf>
    <xf numFmtId="0" fontId="3" fillId="3" borderId="3" xfId="1" applyFont="1" applyFill="1" applyBorder="1" applyAlignment="1">
      <alignment horizontal="center" vertical="center"/>
    </xf>
    <xf numFmtId="22" fontId="2" fillId="2" borderId="3" xfId="1" applyNumberFormat="1" applyFont="1" applyFill="1" applyBorder="1" applyAlignment="1">
      <alignment horizontal="center" vertical="center" wrapText="1"/>
    </xf>
    <xf numFmtId="0" fontId="0" fillId="0" borderId="3" xfId="0" applyBorder="1" applyAlignment="1">
      <alignment horizontal="center"/>
    </xf>
    <xf numFmtId="22" fontId="2" fillId="2" borderId="1" xfId="1" applyNumberFormat="1" applyFont="1" applyFill="1" applyBorder="1" applyAlignment="1">
      <alignment horizontal="center" vertical="center" wrapText="1"/>
    </xf>
    <xf numFmtId="0" fontId="0" fillId="0" borderId="0" xfId="0" applyAlignment="1">
      <alignment horizontal="center"/>
    </xf>
    <xf numFmtId="0" fontId="0" fillId="0" borderId="3" xfId="0" applyBorder="1"/>
    <xf numFmtId="0" fontId="8" fillId="0" borderId="0" xfId="0" applyFont="1" applyAlignment="1">
      <alignment horizontal="left" vertical="center"/>
    </xf>
    <xf numFmtId="164" fontId="2" fillId="0" borderId="1" xfId="1" applyNumberFormat="1" applyFont="1" applyFill="1" applyBorder="1" applyAlignment="1">
      <alignment horizontal="center" vertical="center" wrapText="1"/>
    </xf>
    <xf numFmtId="165" fontId="2" fillId="0" borderId="1" xfId="1" applyNumberFormat="1" applyFont="1" applyBorder="1" applyAlignment="1">
      <alignment horizontal="center" vertical="center" wrapText="1"/>
    </xf>
    <xf numFmtId="165" fontId="2" fillId="0" borderId="1" xfId="1" applyNumberFormat="1" applyFont="1" applyFill="1" applyBorder="1" applyAlignment="1">
      <alignment horizontal="center" vertical="center" wrapText="1"/>
    </xf>
    <xf numFmtId="165" fontId="2" fillId="2" borderId="1" xfId="1" applyNumberFormat="1" applyFont="1" applyFill="1" applyBorder="1" applyAlignment="1">
      <alignment horizontal="center" vertical="center" wrapText="1"/>
    </xf>
    <xf numFmtId="165" fontId="2" fillId="2" borderId="3" xfId="1" applyNumberFormat="1" applyFont="1" applyFill="1" applyBorder="1" applyAlignment="1">
      <alignment horizontal="center" vertical="center" wrapText="1"/>
    </xf>
    <xf numFmtId="165" fontId="2" fillId="2" borderId="3" xfId="1" applyNumberFormat="1" applyFont="1" applyFill="1" applyBorder="1" applyAlignment="1">
      <alignment horizontal="center" vertical="center" shrinkToFit="1"/>
    </xf>
    <xf numFmtId="165" fontId="2" fillId="0" borderId="3" xfId="1" applyNumberFormat="1" applyFont="1" applyBorder="1" applyAlignment="1">
      <alignment horizontal="center" vertical="center" shrinkToFit="1"/>
    </xf>
    <xf numFmtId="165" fontId="2" fillId="0" borderId="3" xfId="1" applyNumberFormat="1" applyFont="1" applyFill="1" applyBorder="1" applyAlignment="1">
      <alignment horizontal="center" vertical="center" wrapText="1"/>
    </xf>
    <xf numFmtId="0" fontId="0" fillId="0" borderId="3" xfId="0" applyFont="1" applyBorder="1" applyAlignment="1">
      <alignment horizontal="left"/>
    </xf>
    <xf numFmtId="165" fontId="2" fillId="0" borderId="1" xfId="1" applyNumberFormat="1" applyFont="1" applyBorder="1" applyAlignment="1">
      <alignment horizontal="center" vertical="center" shrinkToFit="1"/>
    </xf>
    <xf numFmtId="166" fontId="9" fillId="0" borderId="0" xfId="0" applyNumberFormat="1" applyFont="1" applyAlignment="1">
      <alignment horizontal="left" vertical="center"/>
    </xf>
    <xf numFmtId="0" fontId="9" fillId="0" borderId="0" xfId="0" applyFont="1" applyAlignment="1">
      <alignment horizontal="left" vertical="center"/>
    </xf>
    <xf numFmtId="0" fontId="0" fillId="0" borderId="0" xfId="0" applyFont="1" applyAlignment="1">
      <alignment horizontal="left"/>
    </xf>
    <xf numFmtId="20" fontId="0" fillId="0" borderId="0" xfId="0" applyNumberFormat="1"/>
    <xf numFmtId="164" fontId="2" fillId="0" borderId="3" xfId="1" applyNumberFormat="1" applyFont="1" applyFill="1" applyBorder="1" applyAlignment="1">
      <alignment horizontal="center" vertical="center" wrapText="1"/>
    </xf>
    <xf numFmtId="2" fontId="2" fillId="0" borderId="3" xfId="1" applyNumberFormat="1" applyFont="1" applyFill="1" applyBorder="1" applyAlignment="1">
      <alignment horizontal="center" vertical="center" wrapText="1"/>
    </xf>
    <xf numFmtId="16" fontId="0" fillId="0" borderId="0" xfId="0" applyNumberFormat="1" applyAlignment="1">
      <alignment horizontal="center"/>
    </xf>
    <xf numFmtId="164" fontId="0" fillId="0" borderId="3" xfId="0" applyNumberFormat="1" applyBorder="1" applyAlignment="1">
      <alignment horizontal="center"/>
    </xf>
    <xf numFmtId="164" fontId="0" fillId="0" borderId="0" xfId="0" applyNumberFormat="1" applyAlignment="1">
      <alignment horizontal="center"/>
    </xf>
    <xf numFmtId="0" fontId="0" fillId="4" borderId="3" xfId="0" applyFill="1" applyBorder="1"/>
    <xf numFmtId="0" fontId="14" fillId="0" borderId="0" xfId="0" applyFont="1"/>
    <xf numFmtId="0" fontId="14" fillId="0" borderId="0" xfId="0" applyFont="1" applyAlignment="1">
      <alignment horizontal="center"/>
    </xf>
    <xf numFmtId="0" fontId="15" fillId="0" borderId="0" xfId="3">
      <alignment horizontal="left" wrapText="1"/>
    </xf>
    <xf numFmtId="168" fontId="13" fillId="5" borderId="0" xfId="6" applyFont="1" applyFill="1" applyBorder="1">
      <alignment horizontal="right" vertical="center"/>
    </xf>
    <xf numFmtId="168" fontId="11" fillId="6" borderId="0" xfId="6" applyFont="1" applyFill="1" applyBorder="1">
      <alignment horizontal="right" vertical="center"/>
    </xf>
    <xf numFmtId="10" fontId="0" fillId="0" borderId="0" xfId="8" applyFont="1">
      <alignment horizontal="left" vertical="center"/>
    </xf>
    <xf numFmtId="168" fontId="11" fillId="7" borderId="0" xfId="3" applyNumberFormat="1" applyFont="1" applyFill="1" applyBorder="1" applyAlignment="1">
      <alignment horizontal="right" vertical="center"/>
    </xf>
    <xf numFmtId="0" fontId="15" fillId="0" borderId="0" xfId="3" applyFont="1" applyFill="1" applyBorder="1">
      <alignment horizontal="left" wrapText="1"/>
    </xf>
    <xf numFmtId="168" fontId="0" fillId="0" borderId="0" xfId="6" applyFont="1" applyFill="1" applyBorder="1">
      <alignment horizontal="right" vertical="center"/>
    </xf>
    <xf numFmtId="169" fontId="0" fillId="0" borderId="0" xfId="10" applyFont="1" applyFill="1" applyBorder="1">
      <alignment horizontal="left" vertical="center"/>
    </xf>
    <xf numFmtId="0" fontId="15" fillId="0" borderId="0" xfId="3" applyFont="1" applyFill="1" applyBorder="1" applyAlignment="1">
      <alignment horizontal="left" vertical="center" wrapText="1"/>
    </xf>
    <xf numFmtId="0" fontId="15" fillId="0" borderId="0" xfId="3" applyNumberFormat="1" applyFont="1" applyFill="1" applyBorder="1" applyAlignment="1">
      <alignment horizontal="left" vertical="center" wrapText="1"/>
    </xf>
    <xf numFmtId="168" fontId="18" fillId="8" borderId="0" xfId="11" applyNumberFormat="1" applyBorder="1">
      <alignment horizontal="left"/>
    </xf>
    <xf numFmtId="0" fontId="18" fillId="8" borderId="0" xfId="11" applyBorder="1">
      <alignment horizontal="left"/>
    </xf>
    <xf numFmtId="14" fontId="11" fillId="6" borderId="0" xfId="12" applyFont="1" applyFill="1">
      <alignment horizontal="left"/>
    </xf>
    <xf numFmtId="0" fontId="11" fillId="6" borderId="0" xfId="13" applyAlignment="1">
      <alignment horizontal="left" wrapText="1"/>
    </xf>
    <xf numFmtId="0" fontId="16" fillId="0" borderId="0" xfId="15">
      <alignment horizontal="right"/>
    </xf>
    <xf numFmtId="14" fontId="0" fillId="0" borderId="0" xfId="12" applyFont="1">
      <alignment horizontal="left"/>
    </xf>
    <xf numFmtId="0" fontId="20" fillId="0" borderId="0" xfId="16">
      <alignment horizontal="left"/>
    </xf>
    <xf numFmtId="0" fontId="22" fillId="0" borderId="0" xfId="18">
      <alignment horizontal="left" wrapText="1"/>
    </xf>
    <xf numFmtId="0" fontId="23" fillId="0" borderId="0" xfId="0" applyFont="1"/>
    <xf numFmtId="16" fontId="0" fillId="0" borderId="0" xfId="0" applyNumberFormat="1" applyBorder="1" applyAlignment="1">
      <alignment horizontal="center"/>
    </xf>
    <xf numFmtId="164" fontId="0" fillId="0" borderId="0" xfId="0" applyNumberFormat="1" applyBorder="1" applyAlignment="1">
      <alignment horizontal="center"/>
    </xf>
    <xf numFmtId="0" fontId="7" fillId="0" borderId="3" xfId="0" applyFont="1" applyBorder="1" applyAlignment="1">
      <alignment horizontal="left"/>
    </xf>
    <xf numFmtId="0" fontId="2" fillId="2" borderId="3" xfId="1" quotePrefix="1" applyFont="1" applyFill="1" applyBorder="1" applyAlignment="1">
      <alignment horizontal="center" vertical="center" wrapText="1"/>
    </xf>
    <xf numFmtId="1" fontId="2" fillId="2" borderId="3" xfId="1" quotePrefix="1" applyNumberFormat="1" applyFont="1" applyFill="1" applyBorder="1" applyAlignment="1">
      <alignment horizontal="center" vertical="center" wrapText="1"/>
    </xf>
    <xf numFmtId="0" fontId="0" fillId="10" borderId="3" xfId="0" applyFill="1" applyBorder="1"/>
    <xf numFmtId="0" fontId="0" fillId="11" borderId="3" xfId="0" applyFill="1" applyBorder="1"/>
    <xf numFmtId="0" fontId="7" fillId="12" borderId="4" xfId="0" applyNumberFormat="1" applyFont="1" applyFill="1" applyBorder="1" applyAlignment="1">
      <alignment horizontal="left" vertical="center"/>
    </xf>
    <xf numFmtId="0" fontId="7" fillId="13" borderId="3" xfId="0" applyFont="1" applyFill="1" applyBorder="1" applyAlignment="1">
      <alignment horizontal="left"/>
    </xf>
    <xf numFmtId="0" fontId="7" fillId="13" borderId="3" xfId="0" applyFont="1" applyFill="1" applyBorder="1" applyAlignment="1">
      <alignment horizontal="left" vertical="center"/>
    </xf>
    <xf numFmtId="16" fontId="0" fillId="13" borderId="3" xfId="0" applyNumberFormat="1" applyFill="1" applyBorder="1" applyAlignment="1">
      <alignment horizontal="center"/>
    </xf>
    <xf numFmtId="0" fontId="0" fillId="11" borderId="3" xfId="0" applyFill="1" applyBorder="1" applyAlignment="1">
      <alignment horizontal="center"/>
    </xf>
    <xf numFmtId="16" fontId="0" fillId="11" borderId="3" xfId="0" applyNumberFormat="1" applyFill="1" applyBorder="1" applyAlignment="1">
      <alignment horizontal="center"/>
    </xf>
    <xf numFmtId="16" fontId="7" fillId="13" borderId="3" xfId="0" applyNumberFormat="1" applyFont="1" applyFill="1" applyBorder="1" applyAlignment="1">
      <alignment horizont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xf>
    <xf numFmtId="22" fontId="4" fillId="0" borderId="3" xfId="0" applyNumberFormat="1" applyFont="1" applyBorder="1" applyAlignment="1">
      <alignment horizontal="center" vertical="center"/>
    </xf>
    <xf numFmtId="0" fontId="4" fillId="0" borderId="0" xfId="0" applyFont="1" applyBorder="1" applyAlignment="1">
      <alignment horizontal="center" vertical="center"/>
    </xf>
    <xf numFmtId="22" fontId="4" fillId="0" borderId="1" xfId="0" applyNumberFormat="1" applyFont="1" applyBorder="1" applyAlignment="1">
      <alignment horizontal="center" vertical="center"/>
    </xf>
    <xf numFmtId="165" fontId="2" fillId="0" borderId="3" xfId="0" applyNumberFormat="1" applyFont="1" applyBorder="1" applyAlignment="1">
      <alignment horizontal="center" vertical="center"/>
    </xf>
    <xf numFmtId="164" fontId="4" fillId="0" borderId="3" xfId="0" applyNumberFormat="1" applyFont="1" applyBorder="1" applyAlignment="1">
      <alignment horizontal="center" vertical="center"/>
    </xf>
    <xf numFmtId="0" fontId="4" fillId="0" borderId="3" xfId="0" applyFont="1" applyBorder="1" applyAlignment="1">
      <alignment horizontal="center" vertical="center"/>
    </xf>
    <xf numFmtId="164" fontId="2" fillId="0" borderId="3" xfId="0" applyNumberFormat="1" applyFont="1" applyBorder="1" applyAlignment="1">
      <alignment horizontal="center" vertical="center"/>
    </xf>
    <xf numFmtId="165" fontId="2" fillId="2" borderId="3" xfId="0" applyNumberFormat="1" applyFont="1" applyFill="1" applyBorder="1" applyAlignment="1">
      <alignment horizontal="center" vertical="center"/>
    </xf>
    <xf numFmtId="164" fontId="4" fillId="2" borderId="3" xfId="0" applyNumberFormat="1" applyFont="1" applyFill="1" applyBorder="1" applyAlignment="1">
      <alignment horizontal="center" vertical="center"/>
    </xf>
    <xf numFmtId="0" fontId="4" fillId="2" borderId="3" xfId="0" applyFont="1" applyFill="1" applyBorder="1" applyAlignment="1">
      <alignment horizontal="center" vertical="center"/>
    </xf>
    <xf numFmtId="20" fontId="4" fillId="0" borderId="3" xfId="0" applyNumberFormat="1" applyFont="1" applyBorder="1" applyAlignment="1">
      <alignment horizontal="center" vertical="center"/>
    </xf>
    <xf numFmtId="20" fontId="4" fillId="2" borderId="0" xfId="0" applyNumberFormat="1" applyFont="1" applyFill="1" applyBorder="1" applyAlignment="1">
      <alignment horizontal="center" vertical="center"/>
    </xf>
    <xf numFmtId="20" fontId="4" fillId="0" borderId="0" xfId="0" applyNumberFormat="1" applyFont="1" applyBorder="1" applyAlignment="1">
      <alignment horizontal="center" vertical="center"/>
    </xf>
    <xf numFmtId="20" fontId="4" fillId="2" borderId="3" xfId="0" applyNumberFormat="1" applyFont="1" applyFill="1" applyBorder="1" applyAlignment="1">
      <alignment horizontal="center" vertical="center"/>
    </xf>
    <xf numFmtId="20" fontId="2" fillId="2" borderId="3" xfId="0" applyNumberFormat="1" applyFont="1" applyFill="1" applyBorder="1" applyAlignment="1">
      <alignment horizontal="center" vertical="center"/>
    </xf>
    <xf numFmtId="20" fontId="2" fillId="0" borderId="3" xfId="0" applyNumberFormat="1" applyFont="1" applyBorder="1" applyAlignment="1">
      <alignment horizontal="center" vertical="center"/>
    </xf>
    <xf numFmtId="0" fontId="2" fillId="2" borderId="0" xfId="0" applyFont="1" applyFill="1" applyBorder="1" applyAlignment="1">
      <alignment horizontal="center" vertical="center"/>
    </xf>
    <xf numFmtId="0" fontId="2" fillId="0" borderId="3" xfId="0" applyFont="1" applyBorder="1" applyAlignment="1">
      <alignment horizontal="center" vertical="center"/>
    </xf>
    <xf numFmtId="0" fontId="4" fillId="0" borderId="0" xfId="0" applyFont="1" applyFill="1" applyBorder="1" applyAlignment="1">
      <alignment horizontal="center" vertical="center"/>
    </xf>
    <xf numFmtId="0" fontId="4" fillId="0" borderId="0" xfId="0" applyFont="1" applyBorder="1" applyAlignment="1">
      <alignment horizontal="center" vertical="center" wrapText="1"/>
    </xf>
    <xf numFmtId="0" fontId="4" fillId="0" borderId="0" xfId="0" applyFont="1" applyAlignment="1">
      <alignment horizontal="center" vertical="center"/>
    </xf>
    <xf numFmtId="14" fontId="4" fillId="0" borderId="0" xfId="0" applyNumberFormat="1" applyFont="1" applyAlignment="1">
      <alignment horizontal="center" vertical="center"/>
    </xf>
    <xf numFmtId="167" fontId="4" fillId="0" borderId="0" xfId="0" applyNumberFormat="1" applyFont="1" applyAlignment="1">
      <alignment horizontal="center" vertical="center"/>
    </xf>
    <xf numFmtId="22" fontId="4" fillId="2" borderId="3" xfId="0" applyNumberFormat="1" applyFont="1" applyFill="1" applyBorder="1" applyAlignment="1">
      <alignment horizontal="center" vertical="center"/>
    </xf>
    <xf numFmtId="0" fontId="4" fillId="2" borderId="0" xfId="0" applyFont="1" applyFill="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vertical="center"/>
    </xf>
    <xf numFmtId="0" fontId="4" fillId="0" borderId="3" xfId="0" quotePrefix="1" applyFont="1" applyBorder="1" applyAlignment="1">
      <alignment vertical="center"/>
    </xf>
    <xf numFmtId="165" fontId="2" fillId="0" borderId="3" xfId="2" applyNumberFormat="1" applyFont="1" applyBorder="1" applyAlignment="1">
      <alignment vertical="center"/>
    </xf>
    <xf numFmtId="20" fontId="4" fillId="0" borderId="3" xfId="0" applyNumberFormat="1" applyFont="1" applyBorder="1" applyAlignment="1">
      <alignment vertical="center"/>
    </xf>
    <xf numFmtId="0" fontId="4" fillId="9" borderId="3" xfId="0" applyFont="1" applyFill="1" applyBorder="1" applyAlignment="1">
      <alignment horizontal="center" vertical="center"/>
    </xf>
    <xf numFmtId="21" fontId="0" fillId="0" borderId="0" xfId="0" applyNumberFormat="1"/>
    <xf numFmtId="9" fontId="0" fillId="0" borderId="0" xfId="0" applyNumberFormat="1"/>
    <xf numFmtId="0" fontId="0" fillId="0" borderId="7" xfId="0" applyBorder="1"/>
    <xf numFmtId="1" fontId="0" fillId="0" borderId="0" xfId="0" applyNumberFormat="1"/>
    <xf numFmtId="0" fontId="0" fillId="0" borderId="8" xfId="0" applyBorder="1"/>
    <xf numFmtId="21" fontId="0" fillId="0" borderId="6" xfId="0" applyNumberFormat="1" applyBorder="1"/>
    <xf numFmtId="0" fontId="0" fillId="0" borderId="9" xfId="0" applyBorder="1"/>
    <xf numFmtId="21" fontId="0" fillId="0" borderId="0" xfId="0" applyNumberFormat="1" applyBorder="1"/>
    <xf numFmtId="0" fontId="0" fillId="0" borderId="10" xfId="0" applyBorder="1"/>
    <xf numFmtId="0" fontId="0" fillId="0" borderId="11" xfId="0" applyBorder="1" applyAlignment="1">
      <alignment horizontal="center" vertical="center"/>
    </xf>
    <xf numFmtId="0" fontId="0" fillId="0" borderId="12" xfId="0" applyBorder="1" applyAlignment="1">
      <alignment horizontal="center" vertical="center"/>
    </xf>
    <xf numFmtId="9" fontId="0" fillId="0" borderId="0" xfId="19" applyFont="1"/>
    <xf numFmtId="0" fontId="24" fillId="0" borderId="0" xfId="0" applyFont="1"/>
    <xf numFmtId="0" fontId="0" fillId="0" borderId="13" xfId="0" applyBorder="1"/>
    <xf numFmtId="21" fontId="24" fillId="0" borderId="14" xfId="0" applyNumberFormat="1" applyFont="1" applyBorder="1"/>
    <xf numFmtId="0" fontId="0" fillId="0" borderId="15" xfId="0" applyBorder="1"/>
    <xf numFmtId="0" fontId="13" fillId="0" borderId="0" xfId="0" applyFont="1"/>
    <xf numFmtId="0" fontId="0" fillId="0" borderId="16" xfId="0" applyBorder="1" applyAlignment="1">
      <alignment horizontal="center" vertical="center"/>
    </xf>
    <xf numFmtId="0" fontId="0" fillId="0" borderId="0" xfId="0" applyAlignment="1"/>
    <xf numFmtId="0" fontId="0" fillId="0" borderId="0" xfId="0" applyNumberFormat="1" applyFont="1" applyFill="1" applyBorder="1" applyAlignment="1" applyProtection="1">
      <alignment wrapText="1"/>
    </xf>
    <xf numFmtId="171" fontId="0" fillId="0" borderId="8" xfId="0" applyNumberFormat="1" applyBorder="1" applyAlignment="1"/>
    <xf numFmtId="171" fontId="0" fillId="0" borderId="6" xfId="0" applyNumberFormat="1" applyBorder="1" applyAlignment="1"/>
    <xf numFmtId="172" fontId="0" fillId="0" borderId="6" xfId="0" applyNumberFormat="1" applyBorder="1" applyAlignment="1"/>
    <xf numFmtId="0" fontId="0" fillId="0" borderId="6" xfId="0" applyNumberFormat="1" applyFont="1" applyFill="1" applyBorder="1" applyAlignment="1" applyProtection="1">
      <alignment wrapText="1"/>
    </xf>
    <xf numFmtId="0" fontId="0" fillId="0" borderId="7" xfId="0" applyNumberFormat="1" applyFont="1" applyFill="1" applyBorder="1" applyAlignment="1" applyProtection="1">
      <alignment wrapText="1"/>
    </xf>
    <xf numFmtId="171" fontId="0" fillId="0" borderId="9" xfId="0" applyNumberFormat="1" applyBorder="1" applyAlignment="1"/>
    <xf numFmtId="171" fontId="0" fillId="0" borderId="0" xfId="0" applyNumberFormat="1" applyBorder="1" applyAlignment="1"/>
    <xf numFmtId="172" fontId="0" fillId="0" borderId="0" xfId="0" applyNumberFormat="1" applyBorder="1" applyAlignment="1"/>
    <xf numFmtId="0" fontId="0" fillId="0" borderId="10" xfId="0" applyNumberFormat="1" applyFont="1" applyFill="1" applyBorder="1" applyAlignment="1" applyProtection="1">
      <alignment wrapText="1"/>
    </xf>
    <xf numFmtId="171" fontId="0" fillId="14" borderId="8" xfId="0" applyNumberFormat="1" applyFont="1" applyFill="1" applyBorder="1" applyAlignment="1" applyProtection="1">
      <alignment wrapText="1"/>
    </xf>
    <xf numFmtId="0" fontId="0" fillId="0" borderId="6" xfId="0" applyBorder="1" applyAlignment="1"/>
    <xf numFmtId="171" fontId="0" fillId="14" borderId="6" xfId="0" applyNumberFormat="1" applyFill="1" applyBorder="1" applyAlignment="1"/>
    <xf numFmtId="0" fontId="0" fillId="0" borderId="9" xfId="0" applyNumberFormat="1" applyFont="1" applyFill="1" applyBorder="1" applyAlignment="1" applyProtection="1">
      <alignment wrapText="1"/>
    </xf>
    <xf numFmtId="0" fontId="0" fillId="0" borderId="0" xfId="0" applyBorder="1" applyAlignment="1"/>
    <xf numFmtId="171" fontId="0" fillId="14" borderId="9" xfId="0" applyNumberFormat="1" applyFont="1" applyFill="1" applyBorder="1" applyAlignment="1" applyProtection="1">
      <alignment wrapText="1"/>
    </xf>
    <xf numFmtId="0" fontId="0" fillId="0" borderId="0" xfId="0" applyNumberFormat="1" applyFont="1" applyFill="1" applyBorder="1" applyAlignment="1" applyProtection="1">
      <alignment horizontal="center" vertical="center" wrapText="1"/>
    </xf>
    <xf numFmtId="171" fontId="0" fillId="14" borderId="0" xfId="0" applyNumberFormat="1" applyFill="1" applyBorder="1" applyAlignment="1"/>
    <xf numFmtId="172" fontId="0" fillId="14" borderId="9" xfId="0" applyNumberFormat="1" applyFont="1" applyFill="1" applyBorder="1" applyAlignment="1" applyProtection="1">
      <alignment wrapText="1"/>
    </xf>
    <xf numFmtId="0" fontId="0" fillId="0" borderId="0" xfId="0" applyBorder="1" applyAlignment="1">
      <alignment horizontal="center" vertical="center"/>
    </xf>
    <xf numFmtId="0" fontId="0" fillId="0" borderId="0" xfId="0" applyNumberFormat="1" applyFont="1" applyFill="1" applyBorder="1" applyAlignment="1" applyProtection="1">
      <alignment horizontal="center" wrapText="1"/>
    </xf>
    <xf numFmtId="172" fontId="0" fillId="14" borderId="0" xfId="0" applyNumberFormat="1" applyFill="1" applyBorder="1" applyAlignment="1"/>
    <xf numFmtId="0" fontId="0" fillId="0" borderId="0" xfId="0" applyBorder="1"/>
    <xf numFmtId="0" fontId="0" fillId="0" borderId="9" xfId="0" applyBorder="1" applyAlignment="1"/>
    <xf numFmtId="0" fontId="0" fillId="0" borderId="7" xfId="0" applyBorder="1" applyAlignment="1"/>
    <xf numFmtId="0" fontId="0" fillId="0" borderId="10" xfId="0" applyBorder="1" applyAlignment="1"/>
    <xf numFmtId="10" fontId="0" fillId="0" borderId="9" xfId="0" applyNumberFormat="1" applyBorder="1"/>
    <xf numFmtId="172" fontId="0" fillId="0" borderId="14" xfId="0" applyNumberFormat="1" applyBorder="1" applyAlignment="1"/>
    <xf numFmtId="0" fontId="0" fillId="0" borderId="14" xfId="0" applyBorder="1" applyAlignment="1">
      <alignment horizontal="center"/>
    </xf>
    <xf numFmtId="0" fontId="0" fillId="0" borderId="14" xfId="0" applyBorder="1"/>
    <xf numFmtId="10" fontId="0" fillId="0" borderId="13" xfId="0" applyNumberFormat="1" applyBorder="1"/>
    <xf numFmtId="0" fontId="0" fillId="3" borderId="0" xfId="0" applyFill="1"/>
    <xf numFmtId="0" fontId="13" fillId="3" borderId="0" xfId="0" applyFont="1" applyFill="1"/>
    <xf numFmtId="0" fontId="25" fillId="3" borderId="0" xfId="0" applyFont="1" applyFill="1"/>
    <xf numFmtId="0" fontId="4" fillId="3" borderId="0" xfId="0" applyFont="1" applyFill="1" applyAlignment="1">
      <alignment horizontal="center" vertical="center"/>
    </xf>
    <xf numFmtId="0" fontId="26" fillId="15" borderId="1" xfId="1" applyFont="1" applyFill="1" applyBorder="1" applyAlignment="1">
      <alignment horizontal="center" vertical="center"/>
    </xf>
    <xf numFmtId="0" fontId="26" fillId="15" borderId="2" xfId="1" applyFont="1" applyFill="1" applyBorder="1" applyAlignment="1">
      <alignment horizontal="center" vertical="center"/>
    </xf>
    <xf numFmtId="0" fontId="26" fillId="15" borderId="2" xfId="1" applyFont="1" applyFill="1" applyBorder="1" applyAlignment="1">
      <alignment horizontal="center" vertical="center" wrapText="1"/>
    </xf>
    <xf numFmtId="0" fontId="26" fillId="15" borderId="1" xfId="1" quotePrefix="1" applyFont="1" applyFill="1" applyBorder="1" applyAlignment="1">
      <alignment horizontal="center" vertical="center"/>
    </xf>
    <xf numFmtId="0" fontId="26" fillId="15" borderId="1" xfId="1" applyFont="1" applyFill="1" applyBorder="1" applyAlignment="1">
      <alignment horizontal="center" vertical="center" shrinkToFit="1"/>
    </xf>
    <xf numFmtId="0" fontId="26" fillId="15" borderId="3" xfId="1" applyFont="1" applyFill="1" applyBorder="1" applyAlignment="1">
      <alignment horizontal="center" vertical="center"/>
    </xf>
    <xf numFmtId="0" fontId="26" fillId="15" borderId="3" xfId="1" applyFont="1" applyFill="1" applyBorder="1" applyAlignment="1">
      <alignment horizontal="center" vertical="center" shrinkToFit="1"/>
    </xf>
    <xf numFmtId="0" fontId="26" fillId="15" borderId="3" xfId="0" applyFont="1" applyFill="1" applyBorder="1" applyAlignment="1">
      <alignment horizontal="center" vertical="center"/>
    </xf>
    <xf numFmtId="0" fontId="26" fillId="15" borderId="1" xfId="0" applyFont="1" applyFill="1" applyBorder="1" applyAlignment="1">
      <alignment horizontal="center" vertical="center"/>
    </xf>
    <xf numFmtId="0" fontId="26" fillId="15" borderId="0" xfId="0" applyFont="1" applyFill="1" applyBorder="1" applyAlignment="1">
      <alignment horizontal="center" vertical="center"/>
    </xf>
    <xf numFmtId="0" fontId="26" fillId="15" borderId="17" xfId="1" applyFont="1" applyFill="1" applyBorder="1" applyAlignment="1">
      <alignment horizontal="center" vertical="center"/>
    </xf>
    <xf numFmtId="0" fontId="26" fillId="15" borderId="17" xfId="1" applyFont="1" applyFill="1" applyBorder="1" applyAlignment="1">
      <alignment horizontal="center" vertical="center" wrapText="1"/>
    </xf>
    <xf numFmtId="0" fontId="4" fillId="3" borderId="5" xfId="0" applyFont="1" applyFill="1" applyBorder="1" applyAlignment="1">
      <alignment horizontal="center" vertical="center"/>
    </xf>
    <xf numFmtId="0" fontId="2" fillId="3" borderId="5" xfId="0" applyFont="1" applyFill="1" applyBorder="1" applyAlignment="1">
      <alignment horizontal="center" vertical="center"/>
    </xf>
    <xf numFmtId="0" fontId="0" fillId="9" borderId="0" xfId="0" applyFill="1" applyAlignment="1">
      <alignment horizontal="center"/>
    </xf>
    <xf numFmtId="9" fontId="0" fillId="0" borderId="3" xfId="0" applyNumberFormat="1" applyBorder="1" applyAlignment="1">
      <alignment horizontal="center"/>
    </xf>
    <xf numFmtId="173" fontId="7" fillId="12" borderId="4" xfId="0" applyNumberFormat="1" applyFont="1" applyFill="1" applyBorder="1" applyAlignment="1">
      <alignment horizontal="left" vertical="center"/>
    </xf>
    <xf numFmtId="165" fontId="7" fillId="12" borderId="4" xfId="0" applyNumberFormat="1" applyFont="1" applyFill="1" applyBorder="1" applyAlignment="1">
      <alignment horizontal="left" vertical="center"/>
    </xf>
    <xf numFmtId="0" fontId="0" fillId="0" borderId="3" xfId="0" quotePrefix="1" applyBorder="1" applyAlignment="1">
      <alignment horizontal="center"/>
    </xf>
    <xf numFmtId="165" fontId="7" fillId="0" borderId="3" xfId="2" applyNumberFormat="1" applyFont="1" applyBorder="1" applyAlignment="1">
      <alignment horizontal="center"/>
    </xf>
    <xf numFmtId="20" fontId="0" fillId="0" borderId="3" xfId="0" applyNumberFormat="1" applyBorder="1" applyAlignment="1">
      <alignment horizontal="center"/>
    </xf>
    <xf numFmtId="0" fontId="0" fillId="0" borderId="0" xfId="0" applyAlignment="1">
      <alignment horizontal="center" wrapText="1"/>
    </xf>
    <xf numFmtId="174" fontId="27" fillId="0" borderId="0" xfId="0" applyNumberFormat="1" applyFont="1"/>
    <xf numFmtId="0" fontId="15" fillId="0" borderId="0" xfId="3">
      <alignment horizontal="left" wrapText="1"/>
    </xf>
    <xf numFmtId="10" fontId="0" fillId="0" borderId="0" xfId="19" applyNumberFormat="1" applyFont="1"/>
    <xf numFmtId="0" fontId="0" fillId="16" borderId="3" xfId="0" applyFill="1" applyBorder="1"/>
    <xf numFmtId="10" fontId="0" fillId="0" borderId="3" xfId="0" applyNumberFormat="1" applyBorder="1" applyAlignment="1"/>
    <xf numFmtId="10" fontId="0" fillId="0" borderId="3" xfId="19" applyNumberFormat="1" applyFont="1" applyFill="1" applyBorder="1" applyAlignment="1" applyProtection="1">
      <alignment wrapText="1"/>
    </xf>
    <xf numFmtId="10" fontId="0" fillId="0" borderId="3" xfId="19" applyNumberFormat="1" applyFont="1" applyBorder="1" applyAlignment="1"/>
    <xf numFmtId="10" fontId="0" fillId="0" borderId="3" xfId="19" applyNumberFormat="1" applyFont="1" applyBorder="1"/>
    <xf numFmtId="10" fontId="0" fillId="0" borderId="3" xfId="0" applyNumberFormat="1" applyBorder="1"/>
    <xf numFmtId="9" fontId="0" fillId="0" borderId="3" xfId="0" applyNumberFormat="1" applyBorder="1"/>
    <xf numFmtId="169" fontId="28" fillId="0" borderId="3" xfId="0" applyNumberFormat="1" applyFont="1" applyBorder="1"/>
    <xf numFmtId="0" fontId="0" fillId="17" borderId="3" xfId="0" applyFill="1" applyBorder="1"/>
    <xf numFmtId="0" fontId="0" fillId="7" borderId="3" xfId="0" applyFill="1" applyBorder="1"/>
    <xf numFmtId="0" fontId="0" fillId="18" borderId="3" xfId="0" applyFill="1" applyBorder="1"/>
    <xf numFmtId="0" fontId="0" fillId="0" borderId="3" xfId="0" applyNumberFormat="1" applyBorder="1"/>
    <xf numFmtId="0" fontId="0" fillId="0" borderId="0" xfId="0" applyNumberFormat="1"/>
    <xf numFmtId="10" fontId="0" fillId="0" borderId="19" xfId="0" applyNumberFormat="1" applyBorder="1"/>
    <xf numFmtId="0" fontId="0" fillId="0" borderId="21" xfId="0" applyBorder="1"/>
    <xf numFmtId="0" fontId="0" fillId="19" borderId="3" xfId="0" applyFill="1" applyBorder="1"/>
    <xf numFmtId="167" fontId="0" fillId="17" borderId="3" xfId="0" applyNumberFormat="1" applyFill="1" applyBorder="1"/>
    <xf numFmtId="0" fontId="0" fillId="17" borderId="3" xfId="0" applyNumberFormat="1" applyFill="1" applyBorder="1"/>
    <xf numFmtId="0" fontId="0" fillId="17" borderId="3" xfId="0" applyFill="1" applyBorder="1" applyAlignment="1">
      <alignment wrapText="1"/>
    </xf>
    <xf numFmtId="0" fontId="0" fillId="9" borderId="3" xfId="0" applyFill="1" applyBorder="1"/>
    <xf numFmtId="0" fontId="0" fillId="7" borderId="15" xfId="0" applyFill="1" applyBorder="1" applyAlignment="1"/>
    <xf numFmtId="0" fontId="0" fillId="7" borderId="14" xfId="0" applyFill="1" applyBorder="1"/>
    <xf numFmtId="0" fontId="0" fillId="7" borderId="13" xfId="0" applyFill="1" applyBorder="1"/>
    <xf numFmtId="0" fontId="0" fillId="7" borderId="10" xfId="0" applyFill="1" applyBorder="1" applyAlignment="1"/>
    <xf numFmtId="0" fontId="0" fillId="7" borderId="0" xfId="0" applyFill="1" applyBorder="1" applyAlignment="1"/>
    <xf numFmtId="0" fontId="0" fillId="7" borderId="9" xfId="0" applyFill="1" applyBorder="1" applyAlignment="1"/>
    <xf numFmtId="0" fontId="0" fillId="7" borderId="18" xfId="0" applyFill="1" applyBorder="1"/>
    <xf numFmtId="0" fontId="0" fillId="7" borderId="20" xfId="0" applyFill="1" applyBorder="1"/>
    <xf numFmtId="0" fontId="0" fillId="20" borderId="3" xfId="0" applyFill="1" applyBorder="1"/>
    <xf numFmtId="0" fontId="0" fillId="20" borderId="3" xfId="0" applyNumberFormat="1" applyFont="1" applyFill="1" applyBorder="1" applyAlignment="1" applyProtection="1">
      <alignment wrapText="1"/>
    </xf>
    <xf numFmtId="0" fontId="0" fillId="20" borderId="3" xfId="0" applyFill="1" applyBorder="1" applyAlignment="1"/>
    <xf numFmtId="0" fontId="0" fillId="18" borderId="3" xfId="0" applyFill="1" applyBorder="1" applyAlignment="1">
      <alignment wrapText="1"/>
    </xf>
    <xf numFmtId="0" fontId="0" fillId="0" borderId="0" xfId="0" applyBorder="1" applyAlignment="1">
      <alignment horizontal="center" vertical="center"/>
    </xf>
    <xf numFmtId="0" fontId="26" fillId="15" borderId="17" xfId="1" applyFont="1" applyFill="1" applyBorder="1" applyAlignment="1">
      <alignment horizontal="center" vertical="center" wrapText="1"/>
    </xf>
    <xf numFmtId="0" fontId="26" fillId="15" borderId="2" xfId="1" applyFont="1" applyFill="1" applyBorder="1" applyAlignment="1">
      <alignment horizontal="center" vertical="center" wrapText="1"/>
    </xf>
    <xf numFmtId="0" fontId="16" fillId="0" borderId="0" xfId="4">
      <alignment horizontal="center" vertical="center" wrapText="1"/>
    </xf>
    <xf numFmtId="0" fontId="15" fillId="0" borderId="0" xfId="3">
      <alignment horizontal="left" wrapText="1"/>
    </xf>
    <xf numFmtId="170" fontId="0" fillId="0" borderId="0" xfId="14" applyFont="1">
      <alignment horizontal="left" vertical="top" wrapText="1"/>
    </xf>
    <xf numFmtId="0" fontId="11" fillId="6" borderId="0" xfId="13" applyAlignment="1">
      <alignment horizontal="center" wrapText="1"/>
    </xf>
    <xf numFmtId="0" fontId="21" fillId="0" borderId="0" xfId="17" applyBorder="1">
      <alignment horizontal="right" vertical="center"/>
    </xf>
    <xf numFmtId="0" fontId="0" fillId="0" borderId="0" xfId="0" applyFill="1" applyAlignment="1">
      <alignment horizontal="right" vertical="center"/>
    </xf>
    <xf numFmtId="0" fontId="17" fillId="0" borderId="0" xfId="7">
      <alignment horizontal="right" vertical="center" indent="9"/>
    </xf>
    <xf numFmtId="0" fontId="15" fillId="0" borderId="0" xfId="5">
      <alignment horizontal="center" vertical="center" wrapText="1"/>
    </xf>
    <xf numFmtId="0" fontId="0" fillId="0" borderId="0" xfId="0" applyFill="1"/>
    <xf numFmtId="0" fontId="18" fillId="8" borderId="0" xfId="11" applyBorder="1" applyAlignment="1">
      <alignment horizontal="center"/>
    </xf>
    <xf numFmtId="0" fontId="20" fillId="0" borderId="0" xfId="16">
      <alignment horizontal="left"/>
    </xf>
  </cellXfs>
  <cellStyles count="20">
    <cellStyle name="20% - Accent1 2" xfId="13" xr:uid="{51A6015E-CA5C-48D3-9E93-784C54622BA6}"/>
    <cellStyle name="Currency [0] 2" xfId="6" xr:uid="{741A41D8-0B53-476C-9B25-D04CA72D0A34}"/>
    <cellStyle name="Currency 2" xfId="10" xr:uid="{A8B31560-E43F-402B-809F-DCB127A49897}"/>
    <cellStyle name="Date" xfId="12" xr:uid="{3A17EA1F-36F3-45FF-AB06-DFF585D8B2BC}"/>
    <cellStyle name="Explanatory Text" xfId="2" builtinId="53"/>
    <cellStyle name="Explanatory Text 2" xfId="5" xr:uid="{96E7EBFF-CB1A-4182-84D9-60779790EBC5}"/>
    <cellStyle name="Heading 1 2" xfId="18" xr:uid="{DD957D28-D86C-4981-BF73-17BF8FCED67A}"/>
    <cellStyle name="Heading 2 2" xfId="16" xr:uid="{2C984708-71E0-40BD-9B33-D77200A42726}"/>
    <cellStyle name="Heading 3 2" xfId="15" xr:uid="{242CB1E9-CB3F-4518-B898-D06ABB192EDA}"/>
    <cellStyle name="Heading 4 2" xfId="11" xr:uid="{AD037670-01D3-4D18-9C59-658B8D96EEF5}"/>
    <cellStyle name="Normal" xfId="0" builtinId="0"/>
    <cellStyle name="Normal 2" xfId="3" xr:uid="{9A581F26-6E4A-45A1-9723-77F81A3B974B}"/>
    <cellStyle name="Normal 5" xfId="1" xr:uid="{762804AA-58AA-4985-AA8F-436EE51B31B4}"/>
    <cellStyle name="Note 2" xfId="4" xr:uid="{8D3F11E4-E9CA-4A03-AE74-8A9EF7EAFCDA}"/>
    <cellStyle name="Percent" xfId="19" builtinId="5"/>
    <cellStyle name="Percent 2" xfId="8" xr:uid="{C6409CD6-3F6F-4668-A087-998F59E681FF}"/>
    <cellStyle name="Phone" xfId="14" xr:uid="{64C11FF8-9F09-463D-95F7-A1861ECDB648}"/>
    <cellStyle name="Right Alignment" xfId="9" xr:uid="{7153C4AF-CB75-4DDB-BB2D-0E349BB89FDF}"/>
    <cellStyle name="Title 2" xfId="17" xr:uid="{BCC4F8BB-8522-4466-A71B-8966D69A18AE}"/>
    <cellStyle name="Total 2" xfId="7" xr:uid="{100BA7C2-F92E-43EA-96CC-35FE5629FC89}"/>
  </cellStyles>
  <dxfs count="25">
    <dxf>
      <font>
        <b val="0"/>
        <i val="0"/>
        <strike val="0"/>
        <condense val="0"/>
        <extend val="0"/>
        <outline val="0"/>
        <shadow val="0"/>
        <u val="none"/>
        <vertAlign val="baseline"/>
        <sz val="11"/>
        <color theme="1"/>
        <name val="Calibri"/>
        <family val="2"/>
        <scheme val="minor"/>
      </font>
      <numFmt numFmtId="168" formatCode="_(&quot;$&quot;* #,##0.00_);_(&quot;$&quot;* \(#,##0.00\);_(&quot;$&quot;* &quot;-&quot;??_);_(@_)"/>
      <fill>
        <patternFill patternType="solid">
          <fgColor indexed="64"/>
          <bgColor theme="4" tint="0.59999389629810485"/>
        </patternFill>
      </fill>
      <alignment horizontal="righ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3" tint="-0.2499465926084170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3" tint="-0.24994659260841701"/>
        <name val="Calibri"/>
        <family val="2"/>
        <scheme val="minor"/>
      </font>
      <fill>
        <patternFill patternType="none">
          <fgColor indexed="64"/>
          <bgColor indexed="65"/>
        </patternFill>
      </fill>
      <border diagonalUp="0" diagonalDown="0" outline="0">
        <left/>
        <right/>
        <top/>
        <bottom/>
      </border>
    </dxf>
    <dxf>
      <fill>
        <patternFill>
          <bgColor rgb="FFFF0000"/>
        </patternFill>
      </fill>
    </dxf>
    <dxf>
      <fill>
        <patternFill>
          <bgColor theme="1"/>
        </patternFill>
      </fill>
    </dxf>
    <dxf>
      <fill>
        <patternFill>
          <bgColor rgb="FFFFC7CE"/>
        </patternFill>
      </fill>
    </dxf>
    <dxf>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i val="0"/>
        <color theme="3" tint="-0.24994659260841701"/>
      </font>
    </dxf>
    <dxf>
      <font>
        <b/>
        <color theme="1"/>
      </font>
    </dxf>
    <dxf>
      <font>
        <b val="0"/>
        <i val="0"/>
        <color theme="3" tint="-0.24994659260841701"/>
      </font>
      <border diagonalUp="0" diagonalDown="0">
        <left/>
        <right/>
        <top style="thin">
          <color theme="4" tint="0.39991454817346722"/>
        </top>
        <bottom/>
        <vertical/>
        <horizontal/>
      </border>
    </dxf>
    <dxf>
      <font>
        <b val="0"/>
        <i val="0"/>
        <color theme="0"/>
      </font>
      <fill>
        <gradientFill degree="90">
          <stop position="0">
            <color theme="4"/>
          </stop>
          <stop position="1">
            <color theme="4" tint="-0.49803155613879818"/>
          </stop>
        </gradientFill>
      </fill>
    </dxf>
    <dxf>
      <font>
        <color theme="1"/>
      </font>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0071E34C-F662-41D2-8982-1385DBB6FFF8}">
      <tableStyleElement type="wholeTable" dxfId="24"/>
      <tableStyleElement type="headerRow" dxfId="23"/>
    </tableStyle>
    <tableStyle name="Service Invoice" pivot="0" count="7" xr9:uid="{00000000-0011-0000-FFFF-FFFF00000000}">
      <tableStyleElement type="wholeTable" dxfId="22"/>
      <tableStyleElement type="headerRow" dxfId="21"/>
      <tableStyleElement type="totalRow" dxfId="20"/>
      <tableStyleElement type="firstColumn" dxfId="19"/>
      <tableStyleElement type="lastColumn" dxfId="18"/>
      <tableStyleElement type="firstRowStripe" dxfId="17"/>
      <tableStyleElement type="firstColumnStripe"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'Transaction Log'!$K$8</c:f>
              <c:strCache>
                <c:ptCount val="1"/>
                <c:pt idx="0">
                  <c:v>Mass Flow Risk Score</c:v>
                </c:pt>
              </c:strCache>
            </c:strRef>
          </c:tx>
          <c:spPr>
            <a:ln w="19050" cap="rnd">
              <a:noFill/>
              <a:round/>
            </a:ln>
            <a:effectLst/>
          </c:spPr>
          <c:marker>
            <c:symbol val="circle"/>
            <c:size val="5"/>
            <c:spPr>
              <a:solidFill>
                <a:schemeClr val="accent1"/>
              </a:solidFill>
              <a:ln w="9525">
                <a:solidFill>
                  <a:schemeClr val="accent1"/>
                </a:solidFill>
              </a:ln>
              <a:effectLst/>
            </c:spPr>
          </c:marker>
          <c:xVal>
            <c:numRef>
              <c:f>'Transaction Log'!$J$9:$J$109</c:f>
              <c:numCache>
                <c:formatCode>0.00%</c:formatCode>
                <c:ptCount val="101"/>
                <c:pt idx="0">
                  <c:v>0.99</c:v>
                </c:pt>
                <c:pt idx="1">
                  <c:v>0.99009999999999998</c:v>
                </c:pt>
                <c:pt idx="2">
                  <c:v>0.99019999999999997</c:v>
                </c:pt>
                <c:pt idx="3">
                  <c:v>0.99029999999999996</c:v>
                </c:pt>
                <c:pt idx="4">
                  <c:v>0.99039999999999995</c:v>
                </c:pt>
                <c:pt idx="5">
                  <c:v>0.99050000000000005</c:v>
                </c:pt>
                <c:pt idx="6">
                  <c:v>0.99060000000000004</c:v>
                </c:pt>
                <c:pt idx="7">
                  <c:v>0.99070000000000003</c:v>
                </c:pt>
                <c:pt idx="8">
                  <c:v>0.99080000000000001</c:v>
                </c:pt>
                <c:pt idx="9">
                  <c:v>0.9909</c:v>
                </c:pt>
                <c:pt idx="10">
                  <c:v>0.99099999999999999</c:v>
                </c:pt>
                <c:pt idx="11">
                  <c:v>0.99109999999999998</c:v>
                </c:pt>
                <c:pt idx="12">
                  <c:v>0.99119999999999997</c:v>
                </c:pt>
                <c:pt idx="13">
                  <c:v>0.99129999999999996</c:v>
                </c:pt>
                <c:pt idx="14">
                  <c:v>0.99139999999999995</c:v>
                </c:pt>
                <c:pt idx="15">
                  <c:v>0.99150000000000005</c:v>
                </c:pt>
                <c:pt idx="16">
                  <c:v>0.99160000000000004</c:v>
                </c:pt>
                <c:pt idx="17">
                  <c:v>0.99170000000000003</c:v>
                </c:pt>
                <c:pt idx="18">
                  <c:v>0.99180000000000001</c:v>
                </c:pt>
                <c:pt idx="19">
                  <c:v>0.9919</c:v>
                </c:pt>
                <c:pt idx="20">
                  <c:v>0.99199999999999999</c:v>
                </c:pt>
                <c:pt idx="21">
                  <c:v>0.99209999999999998</c:v>
                </c:pt>
                <c:pt idx="22">
                  <c:v>0.99219999999999997</c:v>
                </c:pt>
                <c:pt idx="23">
                  <c:v>0.99229999999999996</c:v>
                </c:pt>
                <c:pt idx="24">
                  <c:v>0.99239999999999995</c:v>
                </c:pt>
                <c:pt idx="25">
                  <c:v>0.99250000000000005</c:v>
                </c:pt>
                <c:pt idx="26">
                  <c:v>0.99260000000000004</c:v>
                </c:pt>
                <c:pt idx="27">
                  <c:v>0.99270000000000003</c:v>
                </c:pt>
                <c:pt idx="28">
                  <c:v>0.99280000000000002</c:v>
                </c:pt>
                <c:pt idx="29">
                  <c:v>0.9929</c:v>
                </c:pt>
                <c:pt idx="30">
                  <c:v>0.99299999999999999</c:v>
                </c:pt>
                <c:pt idx="31">
                  <c:v>0.99309999999999998</c:v>
                </c:pt>
                <c:pt idx="32">
                  <c:v>0.99319999999999997</c:v>
                </c:pt>
                <c:pt idx="33">
                  <c:v>0.99329999999999996</c:v>
                </c:pt>
                <c:pt idx="34">
                  <c:v>0.99339999999999995</c:v>
                </c:pt>
                <c:pt idx="35">
                  <c:v>0.99350000000000005</c:v>
                </c:pt>
                <c:pt idx="36">
                  <c:v>0.99360000000000004</c:v>
                </c:pt>
                <c:pt idx="37">
                  <c:v>0.99370000000000003</c:v>
                </c:pt>
                <c:pt idx="38">
                  <c:v>0.99380000000000002</c:v>
                </c:pt>
                <c:pt idx="39">
                  <c:v>0.99390000000000001</c:v>
                </c:pt>
                <c:pt idx="40">
                  <c:v>0.99399999999999999</c:v>
                </c:pt>
                <c:pt idx="41">
                  <c:v>0.99409999999999998</c:v>
                </c:pt>
                <c:pt idx="42">
                  <c:v>0.99419999999999997</c:v>
                </c:pt>
                <c:pt idx="43">
                  <c:v>0.99429999999999996</c:v>
                </c:pt>
                <c:pt idx="44">
                  <c:v>0.99439999999999995</c:v>
                </c:pt>
                <c:pt idx="45">
                  <c:v>0.99449999999999905</c:v>
                </c:pt>
                <c:pt idx="46">
                  <c:v>0.99459999999999904</c:v>
                </c:pt>
                <c:pt idx="47">
                  <c:v>0.99469999999999903</c:v>
                </c:pt>
                <c:pt idx="48">
                  <c:v>0.99479999999999902</c:v>
                </c:pt>
                <c:pt idx="49">
                  <c:v>0.99489999999999901</c:v>
                </c:pt>
                <c:pt idx="50">
                  <c:v>0.994999999999999</c:v>
                </c:pt>
                <c:pt idx="51">
                  <c:v>0.99509999999999899</c:v>
                </c:pt>
                <c:pt idx="52">
                  <c:v>0.99519999999999897</c:v>
                </c:pt>
                <c:pt idx="53">
                  <c:v>0.99529999999999896</c:v>
                </c:pt>
                <c:pt idx="54">
                  <c:v>0.99539999999999895</c:v>
                </c:pt>
                <c:pt idx="55">
                  <c:v>0.99549999999999905</c:v>
                </c:pt>
                <c:pt idx="56">
                  <c:v>0.99559999999999904</c:v>
                </c:pt>
                <c:pt idx="57">
                  <c:v>0.99569999999999903</c:v>
                </c:pt>
                <c:pt idx="58">
                  <c:v>0.99579999999999902</c:v>
                </c:pt>
                <c:pt idx="59">
                  <c:v>0.99589999999999901</c:v>
                </c:pt>
                <c:pt idx="60">
                  <c:v>0.995999999999999</c:v>
                </c:pt>
                <c:pt idx="61">
                  <c:v>0.99609999999999899</c:v>
                </c:pt>
                <c:pt idx="62">
                  <c:v>0.99619999999999898</c:v>
                </c:pt>
                <c:pt idx="63">
                  <c:v>0.99629999999999896</c:v>
                </c:pt>
                <c:pt idx="64">
                  <c:v>0.99639999999999895</c:v>
                </c:pt>
                <c:pt idx="65">
                  <c:v>0.99649999999999905</c:v>
                </c:pt>
                <c:pt idx="66">
                  <c:v>0.99659999999999904</c:v>
                </c:pt>
                <c:pt idx="67">
                  <c:v>0.99669999999999903</c:v>
                </c:pt>
                <c:pt idx="68">
                  <c:v>0.99679999999999902</c:v>
                </c:pt>
                <c:pt idx="69">
                  <c:v>0.99689999999999901</c:v>
                </c:pt>
                <c:pt idx="70">
                  <c:v>0.996999999999999</c:v>
                </c:pt>
                <c:pt idx="71">
                  <c:v>0.99709999999999899</c:v>
                </c:pt>
                <c:pt idx="72">
                  <c:v>0.99719999999999898</c:v>
                </c:pt>
                <c:pt idx="73">
                  <c:v>0.99729999999999897</c:v>
                </c:pt>
                <c:pt idx="74">
                  <c:v>0.99739999999999895</c:v>
                </c:pt>
                <c:pt idx="75">
                  <c:v>0.99749999999999905</c:v>
                </c:pt>
                <c:pt idx="76">
                  <c:v>0.99759999999999904</c:v>
                </c:pt>
                <c:pt idx="77">
                  <c:v>0.99769999999999903</c:v>
                </c:pt>
                <c:pt idx="78">
                  <c:v>0.99779999999999902</c:v>
                </c:pt>
                <c:pt idx="79">
                  <c:v>0.99789999999999901</c:v>
                </c:pt>
                <c:pt idx="80">
                  <c:v>0.997999999999999</c:v>
                </c:pt>
                <c:pt idx="81">
                  <c:v>0.99809999999999899</c:v>
                </c:pt>
                <c:pt idx="82">
                  <c:v>0.99819999999999898</c:v>
                </c:pt>
                <c:pt idx="83">
                  <c:v>0.99829999999999897</c:v>
                </c:pt>
                <c:pt idx="84">
                  <c:v>0.99839999999999895</c:v>
                </c:pt>
                <c:pt idx="85">
                  <c:v>0.99849999999999905</c:v>
                </c:pt>
                <c:pt idx="86">
                  <c:v>0.99859999999999904</c:v>
                </c:pt>
                <c:pt idx="87">
                  <c:v>0.99869999999999903</c:v>
                </c:pt>
                <c:pt idx="88">
                  <c:v>0.99879999999999902</c:v>
                </c:pt>
                <c:pt idx="89">
                  <c:v>0.99889999999999901</c:v>
                </c:pt>
                <c:pt idx="90">
                  <c:v>0.998999999999999</c:v>
                </c:pt>
                <c:pt idx="91">
                  <c:v>0.99909999999999899</c:v>
                </c:pt>
                <c:pt idx="92">
                  <c:v>0.99919999999999898</c:v>
                </c:pt>
                <c:pt idx="93">
                  <c:v>0.99929999999999897</c:v>
                </c:pt>
                <c:pt idx="94">
                  <c:v>0.99939999999999896</c:v>
                </c:pt>
                <c:pt idx="95">
                  <c:v>0.99949999999999894</c:v>
                </c:pt>
                <c:pt idx="96">
                  <c:v>0.99959999999999904</c:v>
                </c:pt>
                <c:pt idx="97">
                  <c:v>0.99969999999999903</c:v>
                </c:pt>
                <c:pt idx="98">
                  <c:v>0.99979999999999902</c:v>
                </c:pt>
                <c:pt idx="99">
                  <c:v>0.99989999999999901</c:v>
                </c:pt>
                <c:pt idx="100">
                  <c:v>0.999999999999999</c:v>
                </c:pt>
              </c:numCache>
            </c:numRef>
          </c:xVal>
          <c:yVal>
            <c:numRef>
              <c:f>'Transaction Log'!$K$9:$K$109</c:f>
              <c:numCache>
                <c:formatCode>0.00%</c:formatCode>
                <c:ptCount val="101"/>
                <c:pt idx="0">
                  <c:v>0.21095627102354636</c:v>
                </c:pt>
                <c:pt idx="1">
                  <c:v>0.21095627102354636</c:v>
                </c:pt>
                <c:pt idx="2">
                  <c:v>0.20999519461797214</c:v>
                </c:pt>
                <c:pt idx="3">
                  <c:v>0.2090341182123979</c:v>
                </c:pt>
                <c:pt idx="4">
                  <c:v>0.2071119654012494</c:v>
                </c:pt>
                <c:pt idx="5">
                  <c:v>0.20663142719846228</c:v>
                </c:pt>
                <c:pt idx="6">
                  <c:v>0.20567035079288803</c:v>
                </c:pt>
                <c:pt idx="7">
                  <c:v>0.20567035079288803</c:v>
                </c:pt>
                <c:pt idx="8">
                  <c:v>0.20518981259010091</c:v>
                </c:pt>
                <c:pt idx="9">
                  <c:v>0.20374819798173954</c:v>
                </c:pt>
                <c:pt idx="10">
                  <c:v>0.20326765977895242</c:v>
                </c:pt>
                <c:pt idx="11">
                  <c:v>0.20326765977895242</c:v>
                </c:pt>
                <c:pt idx="12">
                  <c:v>0.20230658337337817</c:v>
                </c:pt>
                <c:pt idx="13">
                  <c:v>0.20230658337337817</c:v>
                </c:pt>
                <c:pt idx="14">
                  <c:v>0.20182604517059105</c:v>
                </c:pt>
                <c:pt idx="15">
                  <c:v>0.20086496876501683</c:v>
                </c:pt>
                <c:pt idx="16">
                  <c:v>0.19942335415665546</c:v>
                </c:pt>
                <c:pt idx="17">
                  <c:v>0.19894281595386834</c:v>
                </c:pt>
                <c:pt idx="18">
                  <c:v>0.19894281595386834</c:v>
                </c:pt>
                <c:pt idx="19">
                  <c:v>0.19798173954829409</c:v>
                </c:pt>
                <c:pt idx="20">
                  <c:v>0.19702066314271985</c:v>
                </c:pt>
                <c:pt idx="21">
                  <c:v>0.1960595867371456</c:v>
                </c:pt>
                <c:pt idx="22">
                  <c:v>0.1960595867371456</c:v>
                </c:pt>
                <c:pt idx="23">
                  <c:v>0.1960595867371456</c:v>
                </c:pt>
                <c:pt idx="24">
                  <c:v>0.19557904853435848</c:v>
                </c:pt>
                <c:pt idx="25">
                  <c:v>0.19413743392599711</c:v>
                </c:pt>
                <c:pt idx="26">
                  <c:v>0.19365689572320999</c:v>
                </c:pt>
                <c:pt idx="27">
                  <c:v>0.19317635752042286</c:v>
                </c:pt>
                <c:pt idx="28">
                  <c:v>0.19317635752042286</c:v>
                </c:pt>
                <c:pt idx="29">
                  <c:v>0.19317635752042286</c:v>
                </c:pt>
                <c:pt idx="30">
                  <c:v>0.1917347429120615</c:v>
                </c:pt>
                <c:pt idx="31">
                  <c:v>0.1912542047092744</c:v>
                </c:pt>
                <c:pt idx="32">
                  <c:v>0.19077366650648728</c:v>
                </c:pt>
                <c:pt idx="33">
                  <c:v>0.18933205189812591</c:v>
                </c:pt>
                <c:pt idx="34">
                  <c:v>0.18837097549255166</c:v>
                </c:pt>
                <c:pt idx="35">
                  <c:v>0.18740989908697742</c:v>
                </c:pt>
                <c:pt idx="36">
                  <c:v>0.1850072080730418</c:v>
                </c:pt>
                <c:pt idx="37">
                  <c:v>0.18452666987025468</c:v>
                </c:pt>
                <c:pt idx="38">
                  <c:v>0.18452666987025468</c:v>
                </c:pt>
                <c:pt idx="39">
                  <c:v>0.18452666987025468</c:v>
                </c:pt>
                <c:pt idx="40">
                  <c:v>0.18404613166746756</c:v>
                </c:pt>
                <c:pt idx="41">
                  <c:v>0.18308505526189331</c:v>
                </c:pt>
                <c:pt idx="42">
                  <c:v>0.18260451705910619</c:v>
                </c:pt>
                <c:pt idx="43">
                  <c:v>0.18068236424795772</c:v>
                </c:pt>
                <c:pt idx="44">
                  <c:v>0.17827967323402211</c:v>
                </c:pt>
                <c:pt idx="45">
                  <c:v>0.17683805862566074</c:v>
                </c:pt>
                <c:pt idx="46">
                  <c:v>0.17683805862566074</c:v>
                </c:pt>
                <c:pt idx="47">
                  <c:v>0.17635752042287361</c:v>
                </c:pt>
                <c:pt idx="48">
                  <c:v>0.17587698222008649</c:v>
                </c:pt>
                <c:pt idx="49">
                  <c:v>0.17587698222008649</c:v>
                </c:pt>
                <c:pt idx="50">
                  <c:v>0.17491590581451225</c:v>
                </c:pt>
                <c:pt idx="51">
                  <c:v>0.17347429120615088</c:v>
                </c:pt>
                <c:pt idx="52">
                  <c:v>0.17203267659778954</c:v>
                </c:pt>
                <c:pt idx="53">
                  <c:v>0.17011052378664104</c:v>
                </c:pt>
                <c:pt idx="54">
                  <c:v>0.16962998558385392</c:v>
                </c:pt>
                <c:pt idx="55">
                  <c:v>0.16866890917827967</c:v>
                </c:pt>
                <c:pt idx="56">
                  <c:v>0.16770783277270543</c:v>
                </c:pt>
                <c:pt idx="57">
                  <c:v>0.16578567996155694</c:v>
                </c:pt>
                <c:pt idx="58">
                  <c:v>0.16434406535319557</c:v>
                </c:pt>
                <c:pt idx="59">
                  <c:v>0.16386352715040844</c:v>
                </c:pt>
                <c:pt idx="60">
                  <c:v>0.16290245074483423</c:v>
                </c:pt>
                <c:pt idx="61">
                  <c:v>0.16098029793368573</c:v>
                </c:pt>
                <c:pt idx="62">
                  <c:v>0.16001922152811149</c:v>
                </c:pt>
                <c:pt idx="63">
                  <c:v>0.15905814512253724</c:v>
                </c:pt>
                <c:pt idx="64">
                  <c:v>0.15761653051417587</c:v>
                </c:pt>
                <c:pt idx="65">
                  <c:v>0.15665545410860163</c:v>
                </c:pt>
                <c:pt idx="66">
                  <c:v>0.15425276309466601</c:v>
                </c:pt>
                <c:pt idx="67">
                  <c:v>0.15377222489187892</c:v>
                </c:pt>
                <c:pt idx="68">
                  <c:v>0.15281114848630467</c:v>
                </c:pt>
                <c:pt idx="69">
                  <c:v>0.15088899567515618</c:v>
                </c:pt>
                <c:pt idx="70">
                  <c:v>0.14896684286400769</c:v>
                </c:pt>
                <c:pt idx="71">
                  <c:v>0.14848630466122056</c:v>
                </c:pt>
                <c:pt idx="72">
                  <c:v>0.14656415185007207</c:v>
                </c:pt>
                <c:pt idx="73">
                  <c:v>0.14560307544449783</c:v>
                </c:pt>
                <c:pt idx="74">
                  <c:v>0.14271984622777512</c:v>
                </c:pt>
                <c:pt idx="75">
                  <c:v>0.14127823161941375</c:v>
                </c:pt>
                <c:pt idx="76">
                  <c:v>0.1403171552138395</c:v>
                </c:pt>
                <c:pt idx="77">
                  <c:v>0.13695338779432964</c:v>
                </c:pt>
                <c:pt idx="78">
                  <c:v>0.13647284959154252</c:v>
                </c:pt>
                <c:pt idx="79">
                  <c:v>0.13455069678039405</c:v>
                </c:pt>
                <c:pt idx="80">
                  <c:v>0.13310908217203268</c:v>
                </c:pt>
                <c:pt idx="81">
                  <c:v>0.13022585295530995</c:v>
                </c:pt>
                <c:pt idx="82">
                  <c:v>0.12878423834694858</c:v>
                </c:pt>
                <c:pt idx="83">
                  <c:v>0.12830370014416145</c:v>
                </c:pt>
                <c:pt idx="84">
                  <c:v>0.12686208553580008</c:v>
                </c:pt>
                <c:pt idx="85">
                  <c:v>0.12445939452186448</c:v>
                </c:pt>
                <c:pt idx="86">
                  <c:v>0.12013455069678039</c:v>
                </c:pt>
                <c:pt idx="87">
                  <c:v>0.11725132148005767</c:v>
                </c:pt>
                <c:pt idx="88">
                  <c:v>0.11436809226333494</c:v>
                </c:pt>
                <c:pt idx="89">
                  <c:v>0.1114848630466122</c:v>
                </c:pt>
                <c:pt idx="90">
                  <c:v>0.10764055742431523</c:v>
                </c:pt>
                <c:pt idx="91">
                  <c:v>0.10427679000480539</c:v>
                </c:pt>
                <c:pt idx="92">
                  <c:v>9.9951946179721293E-2</c:v>
                </c:pt>
                <c:pt idx="93">
                  <c:v>9.56271023546372E-2</c:v>
                </c:pt>
                <c:pt idx="94">
                  <c:v>9.0341182123978861E-2</c:v>
                </c:pt>
                <c:pt idx="95">
                  <c:v>8.6977414704469E-2</c:v>
                </c:pt>
                <c:pt idx="96">
                  <c:v>8.0730418068236429E-2</c:v>
                </c:pt>
                <c:pt idx="97">
                  <c:v>7.2080730418068242E-2</c:v>
                </c:pt>
                <c:pt idx="98">
                  <c:v>6.5353195579048534E-2</c:v>
                </c:pt>
                <c:pt idx="99">
                  <c:v>5.3339740509370494E-2</c:v>
                </c:pt>
                <c:pt idx="100">
                  <c:v>0</c:v>
                </c:pt>
              </c:numCache>
            </c:numRef>
          </c:yVal>
          <c:smooth val="0"/>
          <c:extLst>
            <c:ext xmlns:c16="http://schemas.microsoft.com/office/drawing/2014/chart" uri="{C3380CC4-5D6E-409C-BE32-E72D297353CC}">
              <c16:uniqueId val="{00000000-4801-48B1-8736-55C85BF8E9F8}"/>
            </c:ext>
          </c:extLst>
        </c:ser>
        <c:dLbls>
          <c:showLegendKey val="0"/>
          <c:showVal val="0"/>
          <c:showCatName val="0"/>
          <c:showSerName val="0"/>
          <c:showPercent val="0"/>
          <c:showBubbleSize val="0"/>
        </c:dLbls>
        <c:axId val="807875760"/>
        <c:axId val="807876088"/>
      </c:scatterChart>
      <c:valAx>
        <c:axId val="80787576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7876088"/>
        <c:crosses val="autoZero"/>
        <c:crossBetween val="midCat"/>
      </c:valAx>
      <c:valAx>
        <c:axId val="80787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7875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'Transaction Log'!$Q$8</c:f>
              <c:strCache>
                <c:ptCount val="1"/>
                <c:pt idx="0">
                  <c:v>Total Risk Score </c:v>
                </c:pt>
              </c:strCache>
            </c:strRef>
          </c:tx>
          <c:spPr>
            <a:ln w="19050" cap="rnd">
              <a:noFill/>
              <a:round/>
            </a:ln>
            <a:effectLst/>
          </c:spPr>
          <c:marker>
            <c:symbol val="circle"/>
            <c:size val="5"/>
            <c:spPr>
              <a:solidFill>
                <a:schemeClr val="accent1"/>
              </a:solidFill>
              <a:ln w="9525">
                <a:solidFill>
                  <a:schemeClr val="accent1"/>
                </a:solidFill>
              </a:ln>
              <a:effectLst/>
            </c:spPr>
          </c:marker>
          <c:xVal>
            <c:numRef>
              <c:f>'Transaction Log'!$P$9:$P$109</c:f>
              <c:numCache>
                <c:formatCode>0.00%</c:formatCode>
                <c:ptCount val="101"/>
                <c:pt idx="0">
                  <c:v>0.99</c:v>
                </c:pt>
                <c:pt idx="1">
                  <c:v>0.99009999999999998</c:v>
                </c:pt>
                <c:pt idx="2">
                  <c:v>0.99019999999999997</c:v>
                </c:pt>
                <c:pt idx="3">
                  <c:v>0.99029999999999996</c:v>
                </c:pt>
                <c:pt idx="4">
                  <c:v>0.99039999999999995</c:v>
                </c:pt>
                <c:pt idx="5">
                  <c:v>0.99050000000000005</c:v>
                </c:pt>
                <c:pt idx="6">
                  <c:v>0.99060000000000004</c:v>
                </c:pt>
                <c:pt idx="7">
                  <c:v>0.99070000000000003</c:v>
                </c:pt>
                <c:pt idx="8">
                  <c:v>0.99080000000000001</c:v>
                </c:pt>
                <c:pt idx="9">
                  <c:v>0.9909</c:v>
                </c:pt>
                <c:pt idx="10">
                  <c:v>0.99099999999999999</c:v>
                </c:pt>
                <c:pt idx="11">
                  <c:v>0.99109999999999998</c:v>
                </c:pt>
                <c:pt idx="12">
                  <c:v>0.99119999999999997</c:v>
                </c:pt>
                <c:pt idx="13">
                  <c:v>0.99129999999999996</c:v>
                </c:pt>
                <c:pt idx="14">
                  <c:v>0.99139999999999995</c:v>
                </c:pt>
                <c:pt idx="15">
                  <c:v>0.99150000000000005</c:v>
                </c:pt>
                <c:pt idx="16">
                  <c:v>0.99160000000000004</c:v>
                </c:pt>
                <c:pt idx="17">
                  <c:v>0.99170000000000003</c:v>
                </c:pt>
                <c:pt idx="18">
                  <c:v>0.99180000000000001</c:v>
                </c:pt>
                <c:pt idx="19">
                  <c:v>0.9919</c:v>
                </c:pt>
                <c:pt idx="20">
                  <c:v>0.99199999999999999</c:v>
                </c:pt>
                <c:pt idx="21">
                  <c:v>0.99209999999999998</c:v>
                </c:pt>
                <c:pt idx="22">
                  <c:v>0.99219999999999997</c:v>
                </c:pt>
                <c:pt idx="23">
                  <c:v>0.99229999999999996</c:v>
                </c:pt>
                <c:pt idx="24">
                  <c:v>0.99239999999999995</c:v>
                </c:pt>
                <c:pt idx="25">
                  <c:v>0.99250000000000005</c:v>
                </c:pt>
                <c:pt idx="26">
                  <c:v>0.99260000000000004</c:v>
                </c:pt>
                <c:pt idx="27">
                  <c:v>0.99270000000000003</c:v>
                </c:pt>
                <c:pt idx="28">
                  <c:v>0.99280000000000002</c:v>
                </c:pt>
                <c:pt idx="29">
                  <c:v>0.9929</c:v>
                </c:pt>
                <c:pt idx="30">
                  <c:v>0.99299999999999999</c:v>
                </c:pt>
                <c:pt idx="31">
                  <c:v>0.99309999999999998</c:v>
                </c:pt>
                <c:pt idx="32">
                  <c:v>0.99319999999999997</c:v>
                </c:pt>
                <c:pt idx="33">
                  <c:v>0.99329999999999996</c:v>
                </c:pt>
                <c:pt idx="34">
                  <c:v>0.99339999999999995</c:v>
                </c:pt>
                <c:pt idx="35">
                  <c:v>0.99350000000000005</c:v>
                </c:pt>
                <c:pt idx="36">
                  <c:v>0.99360000000000004</c:v>
                </c:pt>
                <c:pt idx="37">
                  <c:v>0.99370000000000003</c:v>
                </c:pt>
                <c:pt idx="38">
                  <c:v>0.99380000000000002</c:v>
                </c:pt>
                <c:pt idx="39">
                  <c:v>0.99390000000000001</c:v>
                </c:pt>
                <c:pt idx="40">
                  <c:v>0.99399999999999999</c:v>
                </c:pt>
                <c:pt idx="41">
                  <c:v>0.99409999999999998</c:v>
                </c:pt>
                <c:pt idx="42">
                  <c:v>0.99419999999999997</c:v>
                </c:pt>
                <c:pt idx="43">
                  <c:v>0.99429999999999996</c:v>
                </c:pt>
                <c:pt idx="44">
                  <c:v>0.99439999999999995</c:v>
                </c:pt>
                <c:pt idx="45">
                  <c:v>0.99449999999999905</c:v>
                </c:pt>
                <c:pt idx="46">
                  <c:v>0.99459999999999904</c:v>
                </c:pt>
                <c:pt idx="47">
                  <c:v>0.99469999999999903</c:v>
                </c:pt>
                <c:pt idx="48">
                  <c:v>0.99479999999999902</c:v>
                </c:pt>
                <c:pt idx="49">
                  <c:v>0.99489999999999901</c:v>
                </c:pt>
                <c:pt idx="50">
                  <c:v>0.994999999999999</c:v>
                </c:pt>
                <c:pt idx="51">
                  <c:v>0.99509999999999899</c:v>
                </c:pt>
                <c:pt idx="52">
                  <c:v>0.99519999999999897</c:v>
                </c:pt>
                <c:pt idx="53">
                  <c:v>0.99529999999999896</c:v>
                </c:pt>
                <c:pt idx="54">
                  <c:v>0.99539999999999895</c:v>
                </c:pt>
                <c:pt idx="55">
                  <c:v>0.99549999999999905</c:v>
                </c:pt>
                <c:pt idx="56">
                  <c:v>0.99559999999999904</c:v>
                </c:pt>
                <c:pt idx="57">
                  <c:v>0.99569999999999903</c:v>
                </c:pt>
                <c:pt idx="58">
                  <c:v>0.99579999999999902</c:v>
                </c:pt>
                <c:pt idx="59">
                  <c:v>0.99589999999999901</c:v>
                </c:pt>
                <c:pt idx="60">
                  <c:v>0.995999999999999</c:v>
                </c:pt>
                <c:pt idx="61">
                  <c:v>0.99609999999999899</c:v>
                </c:pt>
                <c:pt idx="62">
                  <c:v>0.99619999999999898</c:v>
                </c:pt>
                <c:pt idx="63">
                  <c:v>0.99629999999999896</c:v>
                </c:pt>
                <c:pt idx="64">
                  <c:v>0.99639999999999895</c:v>
                </c:pt>
                <c:pt idx="65">
                  <c:v>0.99649999999999905</c:v>
                </c:pt>
                <c:pt idx="66">
                  <c:v>0.99659999999999904</c:v>
                </c:pt>
                <c:pt idx="67">
                  <c:v>0.99669999999999903</c:v>
                </c:pt>
                <c:pt idx="68">
                  <c:v>0.99679999999999902</c:v>
                </c:pt>
                <c:pt idx="69">
                  <c:v>0.99689999999999901</c:v>
                </c:pt>
                <c:pt idx="70">
                  <c:v>0.996999999999999</c:v>
                </c:pt>
                <c:pt idx="71">
                  <c:v>0.99709999999999899</c:v>
                </c:pt>
                <c:pt idx="72">
                  <c:v>0.99719999999999898</c:v>
                </c:pt>
                <c:pt idx="73">
                  <c:v>0.99729999999999897</c:v>
                </c:pt>
                <c:pt idx="74">
                  <c:v>0.99739999999999895</c:v>
                </c:pt>
                <c:pt idx="75">
                  <c:v>0.99749999999999905</c:v>
                </c:pt>
                <c:pt idx="76">
                  <c:v>0.99759999999999904</c:v>
                </c:pt>
                <c:pt idx="77">
                  <c:v>0.99769999999999903</c:v>
                </c:pt>
                <c:pt idx="78">
                  <c:v>0.99779999999999902</c:v>
                </c:pt>
                <c:pt idx="79">
                  <c:v>0.99789999999999901</c:v>
                </c:pt>
                <c:pt idx="80">
                  <c:v>0.997999999999999</c:v>
                </c:pt>
                <c:pt idx="81">
                  <c:v>0.99809999999999899</c:v>
                </c:pt>
                <c:pt idx="82">
                  <c:v>0.99819999999999898</c:v>
                </c:pt>
                <c:pt idx="83">
                  <c:v>0.99829999999999897</c:v>
                </c:pt>
                <c:pt idx="84">
                  <c:v>0.99839999999999895</c:v>
                </c:pt>
                <c:pt idx="85">
                  <c:v>0.99849999999999905</c:v>
                </c:pt>
                <c:pt idx="86">
                  <c:v>0.99859999999999904</c:v>
                </c:pt>
                <c:pt idx="87">
                  <c:v>0.99869999999999903</c:v>
                </c:pt>
                <c:pt idx="88">
                  <c:v>0.99879999999999902</c:v>
                </c:pt>
                <c:pt idx="89">
                  <c:v>0.99889999999999901</c:v>
                </c:pt>
                <c:pt idx="90">
                  <c:v>0.998999999999999</c:v>
                </c:pt>
                <c:pt idx="91">
                  <c:v>0.99909999999999899</c:v>
                </c:pt>
                <c:pt idx="92">
                  <c:v>0.99919999999999898</c:v>
                </c:pt>
                <c:pt idx="93">
                  <c:v>0.99929999999999897</c:v>
                </c:pt>
                <c:pt idx="94">
                  <c:v>0.99939999999999896</c:v>
                </c:pt>
                <c:pt idx="95">
                  <c:v>0.99949999999999894</c:v>
                </c:pt>
                <c:pt idx="96">
                  <c:v>0.99959999999999904</c:v>
                </c:pt>
                <c:pt idx="97">
                  <c:v>0.99969999999999903</c:v>
                </c:pt>
                <c:pt idx="98">
                  <c:v>0.99979999999999902</c:v>
                </c:pt>
                <c:pt idx="99">
                  <c:v>0.99989999999999901</c:v>
                </c:pt>
                <c:pt idx="100">
                  <c:v>0.999999999999999</c:v>
                </c:pt>
              </c:numCache>
            </c:numRef>
          </c:xVal>
          <c:yVal>
            <c:numRef>
              <c:f>'Transaction Log'!$Q$9:$Q$109</c:f>
              <c:numCache>
                <c:formatCode>0.00%</c:formatCode>
                <c:ptCount val="101"/>
                <c:pt idx="0">
                  <c:v>0.37542047092743869</c:v>
                </c:pt>
                <c:pt idx="1">
                  <c:v>0.37542047092743869</c:v>
                </c:pt>
                <c:pt idx="2">
                  <c:v>0.37469966362325807</c:v>
                </c:pt>
                <c:pt idx="3">
                  <c:v>0.37421912542047092</c:v>
                </c:pt>
                <c:pt idx="4">
                  <c:v>0.37325804901489668</c:v>
                </c:pt>
                <c:pt idx="5">
                  <c:v>0.37289764536280634</c:v>
                </c:pt>
                <c:pt idx="6">
                  <c:v>0.37205670350792885</c:v>
                </c:pt>
                <c:pt idx="7">
                  <c:v>0.37205670350792885</c:v>
                </c:pt>
                <c:pt idx="8">
                  <c:v>0.37169629985583852</c:v>
                </c:pt>
                <c:pt idx="9">
                  <c:v>0.37097549255165785</c:v>
                </c:pt>
                <c:pt idx="10">
                  <c:v>0.37073522345026433</c:v>
                </c:pt>
                <c:pt idx="11">
                  <c:v>0.37073522345026433</c:v>
                </c:pt>
                <c:pt idx="12">
                  <c:v>0.37013455069678036</c:v>
                </c:pt>
                <c:pt idx="13">
                  <c:v>0.3700144161460836</c:v>
                </c:pt>
                <c:pt idx="14">
                  <c:v>0.36977414704469003</c:v>
                </c:pt>
                <c:pt idx="15">
                  <c:v>0.36929360884190293</c:v>
                </c:pt>
                <c:pt idx="16">
                  <c:v>0.3684526669870255</c:v>
                </c:pt>
                <c:pt idx="17">
                  <c:v>0.36809226333493517</c:v>
                </c:pt>
                <c:pt idx="18">
                  <c:v>0.36797212878423835</c:v>
                </c:pt>
                <c:pt idx="19">
                  <c:v>0.36737145603075444</c:v>
                </c:pt>
                <c:pt idx="20">
                  <c:v>0.36677078327727053</c:v>
                </c:pt>
                <c:pt idx="21">
                  <c:v>0.36629024507448343</c:v>
                </c:pt>
                <c:pt idx="22">
                  <c:v>0.36629024507448343</c:v>
                </c:pt>
                <c:pt idx="23">
                  <c:v>0.36617011052378667</c:v>
                </c:pt>
                <c:pt idx="24">
                  <c:v>0.36580970687169628</c:v>
                </c:pt>
                <c:pt idx="25">
                  <c:v>0.36484863046612204</c:v>
                </c:pt>
                <c:pt idx="26">
                  <c:v>0.36460836136472852</c:v>
                </c:pt>
                <c:pt idx="27">
                  <c:v>0.36424795771263818</c:v>
                </c:pt>
                <c:pt idx="28">
                  <c:v>0.36412782316194137</c:v>
                </c:pt>
                <c:pt idx="29">
                  <c:v>0.36412782316194137</c:v>
                </c:pt>
                <c:pt idx="30">
                  <c:v>0.3634070158577607</c:v>
                </c:pt>
                <c:pt idx="31">
                  <c:v>0.36304661220567036</c:v>
                </c:pt>
                <c:pt idx="32">
                  <c:v>0.36280634310427679</c:v>
                </c:pt>
                <c:pt idx="33">
                  <c:v>0.36208553580009611</c:v>
                </c:pt>
                <c:pt idx="34">
                  <c:v>0.3614848630466122</c:v>
                </c:pt>
                <c:pt idx="35">
                  <c:v>0.36088419029312829</c:v>
                </c:pt>
                <c:pt idx="36">
                  <c:v>0.35968284478616053</c:v>
                </c:pt>
                <c:pt idx="37">
                  <c:v>0.35932244113407014</c:v>
                </c:pt>
                <c:pt idx="38">
                  <c:v>0.35932244113407014</c:v>
                </c:pt>
                <c:pt idx="39">
                  <c:v>0.35932244113407014</c:v>
                </c:pt>
                <c:pt idx="40">
                  <c:v>0.35884190293128304</c:v>
                </c:pt>
                <c:pt idx="41">
                  <c:v>0.35812109562710237</c:v>
                </c:pt>
                <c:pt idx="42">
                  <c:v>0.35776069197501204</c:v>
                </c:pt>
                <c:pt idx="43">
                  <c:v>0.35655934646804421</c:v>
                </c:pt>
                <c:pt idx="44">
                  <c:v>0.35535800096107639</c:v>
                </c:pt>
                <c:pt idx="45">
                  <c:v>0.35427679000480539</c:v>
                </c:pt>
                <c:pt idx="46">
                  <c:v>0.35415665545410857</c:v>
                </c:pt>
                <c:pt idx="47">
                  <c:v>0.35379625180201824</c:v>
                </c:pt>
                <c:pt idx="48">
                  <c:v>0.35319557904853438</c:v>
                </c:pt>
                <c:pt idx="49">
                  <c:v>0.35283517539644405</c:v>
                </c:pt>
                <c:pt idx="50">
                  <c:v>0.35223450264296008</c:v>
                </c:pt>
                <c:pt idx="51">
                  <c:v>0.35139356078808265</c:v>
                </c:pt>
                <c:pt idx="52">
                  <c:v>0.35055261893320522</c:v>
                </c:pt>
                <c:pt idx="53">
                  <c:v>0.3493512734262374</c:v>
                </c:pt>
                <c:pt idx="54">
                  <c:v>0.34887073522345025</c:v>
                </c:pt>
                <c:pt idx="55">
                  <c:v>0.34839019702066315</c:v>
                </c:pt>
                <c:pt idx="56">
                  <c:v>0.34778952426717924</c:v>
                </c:pt>
                <c:pt idx="57">
                  <c:v>0.34670831331090823</c:v>
                </c:pt>
                <c:pt idx="58">
                  <c:v>0.34586737145603075</c:v>
                </c:pt>
                <c:pt idx="59">
                  <c:v>0.3453868332532436</c:v>
                </c:pt>
                <c:pt idx="60">
                  <c:v>0.3449062950504565</c:v>
                </c:pt>
                <c:pt idx="61">
                  <c:v>0.34358481499279192</c:v>
                </c:pt>
                <c:pt idx="62">
                  <c:v>0.34310427679000483</c:v>
                </c:pt>
                <c:pt idx="63">
                  <c:v>0.34250360403652091</c:v>
                </c:pt>
                <c:pt idx="64">
                  <c:v>0.34154252763094667</c:v>
                </c:pt>
                <c:pt idx="65">
                  <c:v>0.34094185487746276</c:v>
                </c:pt>
                <c:pt idx="66">
                  <c:v>0.33950024026910142</c:v>
                </c:pt>
                <c:pt idx="67">
                  <c:v>0.33925997116770784</c:v>
                </c:pt>
                <c:pt idx="68">
                  <c:v>0.33865929841422393</c:v>
                </c:pt>
                <c:pt idx="69">
                  <c:v>0.33769822200864968</c:v>
                </c:pt>
                <c:pt idx="70">
                  <c:v>0.33661701105237868</c:v>
                </c:pt>
                <c:pt idx="71">
                  <c:v>0.3363767419509851</c:v>
                </c:pt>
                <c:pt idx="72">
                  <c:v>0.33517539644401728</c:v>
                </c:pt>
                <c:pt idx="73">
                  <c:v>0.3343344545891398</c:v>
                </c:pt>
                <c:pt idx="74">
                  <c:v>0.33277270543008169</c:v>
                </c:pt>
                <c:pt idx="75">
                  <c:v>0.33205189812590102</c:v>
                </c:pt>
                <c:pt idx="76">
                  <c:v>0.3313310908217203</c:v>
                </c:pt>
                <c:pt idx="77">
                  <c:v>0.32916866890917829</c:v>
                </c:pt>
                <c:pt idx="78">
                  <c:v>0.32880826525708795</c:v>
                </c:pt>
                <c:pt idx="79">
                  <c:v>0.32772705430081694</c:v>
                </c:pt>
                <c:pt idx="80">
                  <c:v>0.32676597789524264</c:v>
                </c:pt>
                <c:pt idx="81">
                  <c:v>0.3253243632868813</c:v>
                </c:pt>
                <c:pt idx="82">
                  <c:v>0.32448342143200382</c:v>
                </c:pt>
                <c:pt idx="83">
                  <c:v>0.32400288322921672</c:v>
                </c:pt>
                <c:pt idx="84">
                  <c:v>0.32328207592503605</c:v>
                </c:pt>
                <c:pt idx="85">
                  <c:v>0.32184046131667465</c:v>
                </c:pt>
                <c:pt idx="86">
                  <c:v>0.31955790485343583</c:v>
                </c:pt>
                <c:pt idx="87">
                  <c:v>0.31775588659298415</c:v>
                </c:pt>
                <c:pt idx="88">
                  <c:v>0.31595386833253247</c:v>
                </c:pt>
                <c:pt idx="89">
                  <c:v>0.31451225372417108</c:v>
                </c:pt>
                <c:pt idx="90">
                  <c:v>0.31222969726093225</c:v>
                </c:pt>
                <c:pt idx="91">
                  <c:v>0.310187409899087</c:v>
                </c:pt>
                <c:pt idx="92">
                  <c:v>0.30802498798654493</c:v>
                </c:pt>
                <c:pt idx="93">
                  <c:v>0.30526189332051901</c:v>
                </c:pt>
                <c:pt idx="94">
                  <c:v>0.30225852955309945</c:v>
                </c:pt>
                <c:pt idx="95">
                  <c:v>0.29961556943777029</c:v>
                </c:pt>
                <c:pt idx="96">
                  <c:v>0.29601153291686688</c:v>
                </c:pt>
                <c:pt idx="97">
                  <c:v>0.29096588178760213</c:v>
                </c:pt>
                <c:pt idx="98">
                  <c:v>0.28688130706391157</c:v>
                </c:pt>
                <c:pt idx="99">
                  <c:v>0.279553099471408</c:v>
                </c:pt>
                <c:pt idx="100">
                  <c:v>0</c:v>
                </c:pt>
              </c:numCache>
            </c:numRef>
          </c:yVal>
          <c:smooth val="0"/>
          <c:extLst>
            <c:ext xmlns:c16="http://schemas.microsoft.com/office/drawing/2014/chart" uri="{C3380CC4-5D6E-409C-BE32-E72D297353CC}">
              <c16:uniqueId val="{00000000-68A6-4C33-92EE-03AB1A3B8B15}"/>
            </c:ext>
          </c:extLst>
        </c:ser>
        <c:dLbls>
          <c:showLegendKey val="0"/>
          <c:showVal val="0"/>
          <c:showCatName val="0"/>
          <c:showSerName val="0"/>
          <c:showPercent val="0"/>
          <c:showBubbleSize val="0"/>
        </c:dLbls>
        <c:axId val="765633264"/>
        <c:axId val="765629656"/>
      </c:scatterChart>
      <c:valAx>
        <c:axId val="76563326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629656"/>
        <c:crosses val="autoZero"/>
        <c:crossBetween val="midCat"/>
      </c:valAx>
      <c:valAx>
        <c:axId val="765629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6332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Mass Flow Error Rates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'Regression Testing'!$O$3</c:f>
              <c:strCache>
                <c:ptCount val="1"/>
                <c:pt idx="0">
                  <c:v>Mass Flow</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Ref>
              <c:f>[0]!rangeX</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cat>
          <c:val>
            <c:numRef>
              <c:f>[0]!rangeY</c:f>
              <c:numCache>
                <c:formatCode>General</c:formatCode>
                <c:ptCount val="18"/>
                <c:pt idx="0">
                  <c:v>313</c:v>
                </c:pt>
                <c:pt idx="1">
                  <c:v>314</c:v>
                </c:pt>
                <c:pt idx="2">
                  <c:v>321</c:v>
                </c:pt>
                <c:pt idx="3">
                  <c:v>325</c:v>
                </c:pt>
                <c:pt idx="4">
                  <c:v>326</c:v>
                </c:pt>
                <c:pt idx="5">
                  <c:v>329</c:v>
                </c:pt>
                <c:pt idx="6">
                  <c:v>331</c:v>
                </c:pt>
                <c:pt idx="7">
                  <c:v>340</c:v>
                </c:pt>
                <c:pt idx="8">
                  <c:v>356</c:v>
                </c:pt>
                <c:pt idx="9">
                  <c:v>419</c:v>
                </c:pt>
                <c:pt idx="10">
                  <c:v>420</c:v>
                </c:pt>
                <c:pt idx="11">
                  <c:v>436</c:v>
                </c:pt>
                <c:pt idx="12">
                  <c:v>440</c:v>
                </c:pt>
                <c:pt idx="13">
                  <c:v>442</c:v>
                </c:pt>
                <c:pt idx="14">
                  <c:v>444</c:v>
                </c:pt>
                <c:pt idx="15">
                  <c:v>445</c:v>
                </c:pt>
                <c:pt idx="16">
                  <c:v>450</c:v>
                </c:pt>
                <c:pt idx="17">
                  <c:v>452</c:v>
                </c:pt>
              </c:numCache>
            </c:numRef>
          </c:val>
          <c:smooth val="0"/>
          <c:extLst>
            <c:ext xmlns:c16="http://schemas.microsoft.com/office/drawing/2014/chart" uri="{C3380CC4-5D6E-409C-BE32-E72D297353CC}">
              <c16:uniqueId val="{00000001-DC2B-4143-9223-B76CDEA84342}"/>
            </c:ext>
          </c:extLst>
        </c:ser>
        <c:dLbls>
          <c:showLegendKey val="0"/>
          <c:showVal val="0"/>
          <c:showCatName val="0"/>
          <c:showSerName val="0"/>
          <c:showPercent val="0"/>
          <c:showBubbleSize val="0"/>
        </c:dLbls>
        <c:smooth val="0"/>
        <c:axId val="673662320"/>
        <c:axId val="673660024"/>
      </c:lineChart>
      <c:catAx>
        <c:axId val="673662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Transaction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660024"/>
        <c:crosses val="autoZero"/>
        <c:auto val="1"/>
        <c:lblAlgn val="ctr"/>
        <c:lblOffset val="100"/>
        <c:noMultiLvlLbl val="0"/>
      </c:catAx>
      <c:valAx>
        <c:axId val="673660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Mass Flow Error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662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Mass Flow Critical Rates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spPr>
            <a:ln w="28575" cap="rnd">
              <a:solidFill>
                <a:schemeClr val="accent2"/>
              </a:solidFill>
              <a:round/>
            </a:ln>
            <a:effectLst/>
          </c:spPr>
          <c:marker>
            <c:symbol val="none"/>
          </c:marker>
          <c:cat>
            <c:numRef>
              <c:f>[0]!rangeX</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cat>
          <c:val>
            <c:numRef>
              <c:f>[0]!CritRate</c:f>
              <c:numCache>
                <c:formatCode>General</c:formatCode>
                <c:ptCount val="18"/>
                <c:pt idx="0">
                  <c:v>0.15040845747236906</c:v>
                </c:pt>
                <c:pt idx="1">
                  <c:v>0.15088899567515618</c:v>
                </c:pt>
                <c:pt idx="2">
                  <c:v>0.15425276309466601</c:v>
                </c:pt>
                <c:pt idx="3">
                  <c:v>0.1561749159058145</c:v>
                </c:pt>
                <c:pt idx="4">
                  <c:v>0.15665545410860163</c:v>
                </c:pt>
                <c:pt idx="5">
                  <c:v>0.158097068716963</c:v>
                </c:pt>
                <c:pt idx="6">
                  <c:v>0.15905814512253724</c:v>
                </c:pt>
                <c:pt idx="7">
                  <c:v>0.16338298894762135</c:v>
                </c:pt>
                <c:pt idx="8">
                  <c:v>0.17107160019221529</c:v>
                </c:pt>
                <c:pt idx="9">
                  <c:v>0.20134550696780393</c:v>
                </c:pt>
                <c:pt idx="10">
                  <c:v>0.20182604517059105</c:v>
                </c:pt>
                <c:pt idx="11">
                  <c:v>0.20951465641518502</c:v>
                </c:pt>
                <c:pt idx="12">
                  <c:v>0.21143680922633348</c:v>
                </c:pt>
                <c:pt idx="13">
                  <c:v>0.21239788563190773</c:v>
                </c:pt>
                <c:pt idx="14">
                  <c:v>0.21335896203748198</c:v>
                </c:pt>
                <c:pt idx="15">
                  <c:v>0.2138395002402691</c:v>
                </c:pt>
                <c:pt idx="16">
                  <c:v>0.21624219125420471</c:v>
                </c:pt>
                <c:pt idx="17">
                  <c:v>0.21720326765977896</c:v>
                </c:pt>
              </c:numCache>
            </c:numRef>
          </c:val>
          <c:smooth val="0"/>
          <c:extLst>
            <c:ext xmlns:c16="http://schemas.microsoft.com/office/drawing/2014/chart" uri="{C3380CC4-5D6E-409C-BE32-E72D297353CC}">
              <c16:uniqueId val="{00000001-956B-4761-89FE-1956CC249C37}"/>
            </c:ext>
          </c:extLst>
        </c:ser>
        <c:dLbls>
          <c:showLegendKey val="0"/>
          <c:showVal val="0"/>
          <c:showCatName val="0"/>
          <c:showSerName val="0"/>
          <c:showPercent val="0"/>
          <c:showBubbleSize val="0"/>
        </c:dLbls>
        <c:smooth val="0"/>
        <c:axId val="673662320"/>
        <c:axId val="673660024"/>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Ref>
                    <c:extLst>
                      <c:ext uri="{02D57815-91ED-43cb-92C2-25804820EDAC}">
                        <c15:formulaRef>
                          <c15:sqref>[0]!rangeX</c15:sqref>
                        </c15:formulaRef>
                      </c:ext>
                    </c:extLst>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cat>
                <c:val>
                  <c:numLit>
                    <c:formatCode>General</c:formatCode>
                    <c:ptCount val="1"/>
                    <c:pt idx="0">
                      <c:v>1</c:v>
                    </c:pt>
                  </c:numLit>
                </c:val>
                <c:smooth val="0"/>
                <c:extLst>
                  <c:ext xmlns:c16="http://schemas.microsoft.com/office/drawing/2014/chart" uri="{C3380CC4-5D6E-409C-BE32-E72D297353CC}">
                    <c16:uniqueId val="{00000001-5C77-43FA-9B60-3FACAB561CC1}"/>
                  </c:ext>
                </c:extLst>
              </c15:ser>
            </c15:filteredLineSeries>
          </c:ext>
        </c:extLst>
      </c:lineChart>
      <c:catAx>
        <c:axId val="673662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Transaction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660024"/>
        <c:crosses val="autoZero"/>
        <c:auto val="1"/>
        <c:lblAlgn val="ctr"/>
        <c:lblOffset val="100"/>
        <c:noMultiLvlLbl val="0"/>
      </c:catAx>
      <c:valAx>
        <c:axId val="673660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Mass Flow Critical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662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Mass Flow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'Average Sim'!$H$4:$H$23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xVal>
          <c:yVal>
            <c:numRef>
              <c:f>'Average Sim'!$I$4:$I$23</c:f>
              <c:numCache>
                <c:formatCode>General</c:formatCode>
                <c:ptCount val="20"/>
                <c:pt idx="0">
                  <c:v>-496.40127832330666</c:v>
                </c:pt>
                <c:pt idx="1">
                  <c:v>-496.40118065079321</c:v>
                </c:pt>
                <c:pt idx="2">
                  <c:v>-496.40115452085615</c:v>
                </c:pt>
                <c:pt idx="3">
                  <c:v>-496.40103534978351</c:v>
                </c:pt>
                <c:pt idx="4">
                  <c:v>-496.40099303368527</c:v>
                </c:pt>
                <c:pt idx="5">
                  <c:v>-496.40123805333963</c:v>
                </c:pt>
                <c:pt idx="6">
                  <c:v>-496.40117143993177</c:v>
                </c:pt>
                <c:pt idx="7">
                  <c:v>-496.40106130451773</c:v>
                </c:pt>
                <c:pt idx="8">
                  <c:v>-496.40119190980209</c:v>
                </c:pt>
                <c:pt idx="9">
                  <c:v>-496.40109381220486</c:v>
                </c:pt>
                <c:pt idx="10">
                  <c:v>-496.40111147126436</c:v>
                </c:pt>
                <c:pt idx="11">
                  <c:v>-496.40083383517481</c:v>
                </c:pt>
                <c:pt idx="12">
                  <c:v>-496.40104923748203</c:v>
                </c:pt>
                <c:pt idx="13">
                  <c:v>-496.40107749812478</c:v>
                </c:pt>
                <c:pt idx="14">
                  <c:v>-496.40112105146602</c:v>
                </c:pt>
                <c:pt idx="15">
                  <c:v>-496.4009820114361</c:v>
                </c:pt>
                <c:pt idx="16">
                  <c:v>-496.4012082802023</c:v>
                </c:pt>
                <c:pt idx="17">
                  <c:v>-496.40125043046612</c:v>
                </c:pt>
                <c:pt idx="18">
                  <c:v>-496.4011799619413</c:v>
                </c:pt>
              </c:numCache>
            </c:numRef>
          </c:yVal>
          <c:smooth val="1"/>
          <c:extLst>
            <c:ext xmlns:c16="http://schemas.microsoft.com/office/drawing/2014/chart" uri="{C3380CC4-5D6E-409C-BE32-E72D297353CC}">
              <c16:uniqueId val="{00000000-850A-4BF7-871A-E7E3AA1B2188}"/>
            </c:ext>
          </c:extLst>
        </c:ser>
        <c:dLbls>
          <c:showLegendKey val="0"/>
          <c:showVal val="0"/>
          <c:showCatName val="0"/>
          <c:showSerName val="0"/>
          <c:showPercent val="0"/>
          <c:showBubbleSize val="0"/>
        </c:dLbls>
        <c:axId val="674892280"/>
        <c:axId val="674888016"/>
      </c:scatterChart>
      <c:valAx>
        <c:axId val="674892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888016"/>
        <c:crosses val="autoZero"/>
        <c:crossBetween val="midCat"/>
      </c:valAx>
      <c:valAx>
        <c:axId val="67488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8922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tiff"/></Relationships>
</file>

<file path=xl/drawings/drawing1.xml><?xml version="1.0" encoding="utf-8"?>
<xdr:wsDr xmlns:xdr="http://schemas.openxmlformats.org/drawingml/2006/spreadsheetDrawing" xmlns:a="http://schemas.openxmlformats.org/drawingml/2006/main">
  <xdr:twoCellAnchor>
    <xdr:from>
      <xdr:col>5</xdr:col>
      <xdr:colOff>98432</xdr:colOff>
      <xdr:row>0</xdr:row>
      <xdr:rowOff>52327</xdr:rowOff>
    </xdr:from>
    <xdr:to>
      <xdr:col>11</xdr:col>
      <xdr:colOff>487680</xdr:colOff>
      <xdr:row>4</xdr:row>
      <xdr:rowOff>76289</xdr:rowOff>
    </xdr:to>
    <xdr:sp macro="" textlink="">
      <xdr:nvSpPr>
        <xdr:cNvPr id="5" name="Rounded Rectangle 4">
          <a:extLst>
            <a:ext uri="{FF2B5EF4-FFF2-40B4-BE49-F238E27FC236}">
              <a16:creationId xmlns:a16="http://schemas.microsoft.com/office/drawing/2014/main" id="{00000000-0008-0000-0000-000005000000}"/>
            </a:ext>
          </a:extLst>
        </xdr:cNvPr>
        <xdr:cNvSpPr/>
      </xdr:nvSpPr>
      <xdr:spPr>
        <a:xfrm>
          <a:off x="4213232" y="52327"/>
          <a:ext cx="5327008" cy="755482"/>
        </a:xfrm>
        <a:prstGeom prst="round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2800" b="1">
              <a:solidFill>
                <a:schemeClr val="tx1">
                  <a:lumMod val="50000"/>
                  <a:lumOff val="50000"/>
                </a:schemeClr>
              </a:solidFill>
            </a:rPr>
            <a:t>Check</a:t>
          </a:r>
          <a:r>
            <a:rPr lang="en-US" sz="2800" b="1" baseline="0">
              <a:solidFill>
                <a:schemeClr val="tx1">
                  <a:lumMod val="50000"/>
                  <a:lumOff val="50000"/>
                </a:schemeClr>
              </a:solidFill>
            </a:rPr>
            <a:t> for transactions anormalies</a:t>
          </a:r>
          <a:endParaRPr lang="en-US" sz="2800" b="1">
            <a:solidFill>
              <a:schemeClr val="tx1">
                <a:lumMod val="50000"/>
                <a:lumOff val="50000"/>
              </a:schemeClr>
            </a:solidFill>
          </a:endParaRPr>
        </a:p>
      </xdr:txBody>
    </xdr:sp>
    <xdr:clientData/>
  </xdr:twoCellAnchor>
  <xdr:twoCellAnchor>
    <xdr:from>
      <xdr:col>5</xdr:col>
      <xdr:colOff>691176</xdr:colOff>
      <xdr:row>9</xdr:row>
      <xdr:rowOff>127378</xdr:rowOff>
    </xdr:from>
    <xdr:to>
      <xdr:col>11</xdr:col>
      <xdr:colOff>251460</xdr:colOff>
      <xdr:row>13</xdr:row>
      <xdr:rowOff>138277</xdr:rowOff>
    </xdr:to>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4805976" y="1773298"/>
          <a:ext cx="4498044" cy="734799"/>
        </a:xfrm>
        <a:prstGeom prst="round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2800" b="1">
              <a:solidFill>
                <a:schemeClr val="tx1">
                  <a:lumMod val="50000"/>
                  <a:lumOff val="50000"/>
                </a:schemeClr>
              </a:solidFill>
            </a:rPr>
            <a:t>Forecast</a:t>
          </a:r>
          <a:r>
            <a:rPr lang="en-US" sz="2800" b="1" baseline="0">
              <a:solidFill>
                <a:schemeClr val="tx1">
                  <a:lumMod val="50000"/>
                  <a:lumOff val="50000"/>
                </a:schemeClr>
              </a:solidFill>
            </a:rPr>
            <a:t> MFM maintenance</a:t>
          </a:r>
          <a:endParaRPr lang="en-US" sz="2800" b="1">
            <a:solidFill>
              <a:schemeClr val="tx1">
                <a:lumMod val="50000"/>
                <a:lumOff val="50000"/>
              </a:schemeClr>
            </a:solidFill>
          </a:endParaRPr>
        </a:p>
      </xdr:txBody>
    </xdr:sp>
    <xdr:clientData/>
  </xdr:twoCellAnchor>
  <xdr:twoCellAnchor editAs="oneCell">
    <xdr:from>
      <xdr:col>0</xdr:col>
      <xdr:colOff>53340</xdr:colOff>
      <xdr:row>0</xdr:row>
      <xdr:rowOff>53340</xdr:rowOff>
    </xdr:from>
    <xdr:to>
      <xdr:col>4</xdr:col>
      <xdr:colOff>18783</xdr:colOff>
      <xdr:row>4</xdr:row>
      <xdr:rowOff>91440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 y="53340"/>
          <a:ext cx="3257283" cy="769620"/>
        </a:xfrm>
        <a:prstGeom prst="rect">
          <a:avLst/>
        </a:prstGeom>
      </xdr:spPr>
    </xdr:pic>
    <xdr:clientData/>
  </xdr:twoCellAnchor>
  <xdr:twoCellAnchor>
    <xdr:from>
      <xdr:col>5</xdr:col>
      <xdr:colOff>647700</xdr:colOff>
      <xdr:row>18</xdr:row>
      <xdr:rowOff>99060</xdr:rowOff>
    </xdr:from>
    <xdr:to>
      <xdr:col>11</xdr:col>
      <xdr:colOff>228600</xdr:colOff>
      <xdr:row>22</xdr:row>
      <xdr:rowOff>123022</xdr:rowOff>
    </xdr:to>
    <xdr:sp macro="" textlink="">
      <xdr:nvSpPr>
        <xdr:cNvPr id="9" name="Rounded Rectangle 4">
          <a:extLst>
            <a:ext uri="{FF2B5EF4-FFF2-40B4-BE49-F238E27FC236}">
              <a16:creationId xmlns:a16="http://schemas.microsoft.com/office/drawing/2014/main" id="{00000000-0008-0000-0000-000009000000}"/>
            </a:ext>
          </a:extLst>
        </xdr:cNvPr>
        <xdr:cNvSpPr/>
      </xdr:nvSpPr>
      <xdr:spPr>
        <a:xfrm>
          <a:off x="4762500" y="3383280"/>
          <a:ext cx="4518660" cy="755482"/>
        </a:xfrm>
        <a:prstGeom prst="round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2800" b="1">
              <a:solidFill>
                <a:schemeClr val="tx1">
                  <a:lumMod val="50000"/>
                  <a:lumOff val="50000"/>
                </a:schemeClr>
              </a:solidFill>
            </a:rPr>
            <a:t>Metcore</a:t>
          </a:r>
          <a:r>
            <a:rPr lang="en-US" sz="2800" b="1" baseline="0">
              <a:solidFill>
                <a:schemeClr val="tx1">
                  <a:lumMod val="50000"/>
                  <a:lumOff val="50000"/>
                </a:schemeClr>
              </a:solidFill>
            </a:rPr>
            <a:t> Scheduling Service</a:t>
          </a:r>
          <a:endParaRPr lang="en-US" sz="2800" b="1">
            <a:solidFill>
              <a:schemeClr val="tx1">
                <a:lumMod val="50000"/>
                <a:lumOff val="50000"/>
              </a:schemeClr>
            </a:solidFill>
          </a:endParaRPr>
        </a:p>
      </xdr:txBody>
    </xdr:sp>
    <xdr:clientData/>
  </xdr:twoCellAnchor>
  <xdr:twoCellAnchor editAs="oneCell">
    <xdr:from>
      <xdr:col>0</xdr:col>
      <xdr:colOff>152401</xdr:colOff>
      <xdr:row>7</xdr:row>
      <xdr:rowOff>144780</xdr:rowOff>
    </xdr:from>
    <xdr:to>
      <xdr:col>4</xdr:col>
      <xdr:colOff>556261</xdr:colOff>
      <xdr:row>23</xdr:row>
      <xdr:rowOff>101598</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1" y="1424940"/>
          <a:ext cx="3695700" cy="2875278"/>
        </a:xfrm>
        <a:prstGeom prst="rect">
          <a:avLst/>
        </a:prstGeom>
      </xdr:spPr>
    </xdr:pic>
    <xdr:clientData/>
  </xdr:twoCellAnchor>
  <xdr:twoCellAnchor editAs="oneCell">
    <xdr:from>
      <xdr:col>7</xdr:col>
      <xdr:colOff>586741</xdr:colOff>
      <xdr:row>3</xdr:row>
      <xdr:rowOff>76556</xdr:rowOff>
    </xdr:from>
    <xdr:to>
      <xdr:col>9</xdr:col>
      <xdr:colOff>251461</xdr:colOff>
      <xdr:row>9</xdr:row>
      <xdr:rowOff>175260</xdr:rowOff>
    </xdr:to>
    <xdr:pic macro="[0]!Transaction">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347461" y="625196"/>
          <a:ext cx="1310640" cy="1195984"/>
        </a:xfrm>
        <a:prstGeom prst="rect">
          <a:avLst/>
        </a:prstGeom>
      </xdr:spPr>
    </xdr:pic>
    <xdr:clientData/>
  </xdr:twoCellAnchor>
  <xdr:twoCellAnchor editAs="oneCell">
    <xdr:from>
      <xdr:col>7</xdr:col>
      <xdr:colOff>586740</xdr:colOff>
      <xdr:row>12</xdr:row>
      <xdr:rowOff>99060</xdr:rowOff>
    </xdr:from>
    <xdr:to>
      <xdr:col>9</xdr:col>
      <xdr:colOff>251460</xdr:colOff>
      <xdr:row>19</xdr:row>
      <xdr:rowOff>14884</xdr:rowOff>
    </xdr:to>
    <xdr:pic macro="[0]!MFM">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347460" y="2286000"/>
          <a:ext cx="1310640" cy="1195984"/>
        </a:xfrm>
        <a:prstGeom prst="rect">
          <a:avLst/>
        </a:prstGeom>
      </xdr:spPr>
    </xdr:pic>
    <xdr:clientData/>
  </xdr:twoCellAnchor>
  <xdr:twoCellAnchor editAs="oneCell">
    <xdr:from>
      <xdr:col>7</xdr:col>
      <xdr:colOff>594360</xdr:colOff>
      <xdr:row>21</xdr:row>
      <xdr:rowOff>106680</xdr:rowOff>
    </xdr:from>
    <xdr:to>
      <xdr:col>9</xdr:col>
      <xdr:colOff>259080</xdr:colOff>
      <xdr:row>28</xdr:row>
      <xdr:rowOff>22504</xdr:rowOff>
    </xdr:to>
    <xdr:pic macro="[0]!Scheduler">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355080" y="3939540"/>
          <a:ext cx="1310640" cy="11959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400051</xdr:colOff>
      <xdr:row>1</xdr:row>
      <xdr:rowOff>80010</xdr:rowOff>
    </xdr:from>
    <xdr:to>
      <xdr:col>17</xdr:col>
      <xdr:colOff>156210</xdr:colOff>
      <xdr:row>7</xdr:row>
      <xdr:rowOff>11429</xdr:rowOff>
    </xdr:to>
    <xdr:pic macro="[0]!Back">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893041" y="80010"/>
          <a:ext cx="1036319" cy="1036319"/>
        </a:xfrm>
        <a:prstGeom prst="rect">
          <a:avLst/>
        </a:prstGeom>
      </xdr:spPr>
    </xdr:pic>
    <xdr:clientData/>
  </xdr:twoCellAnchor>
  <xdr:twoCellAnchor editAs="oneCell">
    <xdr:from>
      <xdr:col>2</xdr:col>
      <xdr:colOff>628650</xdr:colOff>
      <xdr:row>3</xdr:row>
      <xdr:rowOff>146262</xdr:rowOff>
    </xdr:from>
    <xdr:to>
      <xdr:col>4</xdr:col>
      <xdr:colOff>293370</xdr:colOff>
      <xdr:row>8</xdr:row>
      <xdr:rowOff>116686</xdr:rowOff>
    </xdr:to>
    <xdr:pic macro="[0]!Module12.Button2_Click">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69080" y="512022"/>
          <a:ext cx="944880" cy="892444"/>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7620</xdr:colOff>
          <xdr:row>9</xdr:row>
          <xdr:rowOff>60960</xdr:rowOff>
        </xdr:from>
        <xdr:to>
          <xdr:col>4</xdr:col>
          <xdr:colOff>30480</xdr:colOff>
          <xdr:row>12</xdr:row>
          <xdr:rowOff>121920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Generate Error 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15</xdr:col>
      <xdr:colOff>438151</xdr:colOff>
      <xdr:row>1</xdr:row>
      <xdr:rowOff>53340</xdr:rowOff>
    </xdr:from>
    <xdr:to>
      <xdr:col>16</xdr:col>
      <xdr:colOff>455253</xdr:colOff>
      <xdr:row>3</xdr:row>
      <xdr:rowOff>64769</xdr:rowOff>
    </xdr:to>
    <xdr:pic macro="[0]!Back">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56771" y="53340"/>
          <a:ext cx="657182" cy="377189"/>
        </a:xfrm>
        <a:prstGeom prst="rect">
          <a:avLst/>
        </a:prstGeom>
      </xdr:spPr>
    </xdr:pic>
    <xdr:clientData/>
  </xdr:twoCellAnchor>
  <xdr:twoCellAnchor>
    <xdr:from>
      <xdr:col>17</xdr:col>
      <xdr:colOff>297180</xdr:colOff>
      <xdr:row>6</xdr:row>
      <xdr:rowOff>177165</xdr:rowOff>
    </xdr:from>
    <xdr:to>
      <xdr:col>24</xdr:col>
      <xdr:colOff>388620</xdr:colOff>
      <xdr:row>20</xdr:row>
      <xdr:rowOff>177165</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297180</xdr:colOff>
      <xdr:row>21</xdr:row>
      <xdr:rowOff>163830</xdr:rowOff>
    </xdr:from>
    <xdr:to>
      <xdr:col>24</xdr:col>
      <xdr:colOff>388620</xdr:colOff>
      <xdr:row>36</xdr:row>
      <xdr:rowOff>163830</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335280</xdr:colOff>
      <xdr:row>1</xdr:row>
      <xdr:rowOff>57150</xdr:rowOff>
    </xdr:from>
    <xdr:to>
      <xdr:col>11</xdr:col>
      <xdr:colOff>91439</xdr:colOff>
      <xdr:row>6</xdr:row>
      <xdr:rowOff>175259</xdr:rowOff>
    </xdr:to>
    <xdr:pic macro="[0]!Back">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17530" y="57150"/>
          <a:ext cx="1036319" cy="10363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232410</xdr:colOff>
      <xdr:row>1</xdr:row>
      <xdr:rowOff>133350</xdr:rowOff>
    </xdr:from>
    <xdr:to>
      <xdr:col>14</xdr:col>
      <xdr:colOff>628649</xdr:colOff>
      <xdr:row>7</xdr:row>
      <xdr:rowOff>68579</xdr:rowOff>
    </xdr:to>
    <xdr:pic macro="[0]!Back">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19710" y="133350"/>
          <a:ext cx="1036319" cy="10363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466164</xdr:colOff>
      <xdr:row>12</xdr:row>
      <xdr:rowOff>44073</xdr:rowOff>
    </xdr:from>
    <xdr:to>
      <xdr:col>7</xdr:col>
      <xdr:colOff>418980</xdr:colOff>
      <xdr:row>23</xdr:row>
      <xdr:rowOff>37171</xdr:rowOff>
    </xdr:to>
    <xdr:pic macro="[0]!Module11.Button2_Click">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6164" y="3370853"/>
          <a:ext cx="2526889" cy="2037488"/>
        </a:xfrm>
        <a:prstGeom prst="rect">
          <a:avLst/>
        </a:prstGeom>
      </xdr:spPr>
    </xdr:pic>
    <xdr:clientData/>
  </xdr:twoCellAnchor>
  <xdr:twoCellAnchor editAs="oneCell">
    <xdr:from>
      <xdr:col>8</xdr:col>
      <xdr:colOff>206188</xdr:colOff>
      <xdr:row>12</xdr:row>
      <xdr:rowOff>125507</xdr:rowOff>
    </xdr:from>
    <xdr:to>
      <xdr:col>9</xdr:col>
      <xdr:colOff>1707489</xdr:colOff>
      <xdr:row>23</xdr:row>
      <xdr:rowOff>130098</xdr:rowOff>
    </xdr:to>
    <xdr:pic macro="[0]!Button5_Click">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44481" y="3452287"/>
          <a:ext cx="2700057" cy="20489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259080</xdr:colOff>
      <xdr:row>10</xdr:row>
      <xdr:rowOff>72390</xdr:rowOff>
    </xdr:from>
    <xdr:to>
      <xdr:col>12</xdr:col>
      <xdr:colOff>754380</xdr:colOff>
      <xdr:row>32</xdr:row>
      <xdr:rowOff>45720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289560</xdr:colOff>
      <xdr:row>37</xdr:row>
      <xdr:rowOff>175260</xdr:rowOff>
    </xdr:from>
    <xdr:to>
      <xdr:col>12</xdr:col>
      <xdr:colOff>784860</xdr:colOff>
      <xdr:row>59</xdr:row>
      <xdr:rowOff>148590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12</xdr:col>
      <xdr:colOff>148167</xdr:colOff>
      <xdr:row>1</xdr:row>
      <xdr:rowOff>160867</xdr:rowOff>
    </xdr:from>
    <xdr:to>
      <xdr:col>19</xdr:col>
      <xdr:colOff>76200</xdr:colOff>
      <xdr:row>15</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89646</xdr:colOff>
      <xdr:row>0</xdr:row>
      <xdr:rowOff>0</xdr:rowOff>
    </xdr:from>
    <xdr:to>
      <xdr:col>0</xdr:col>
      <xdr:colOff>1125965</xdr:colOff>
      <xdr:row>6</xdr:row>
      <xdr:rowOff>117437</xdr:rowOff>
    </xdr:to>
    <xdr:pic macro="[0]!Back">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646" y="0"/>
          <a:ext cx="1036319" cy="1036319"/>
        </a:xfrm>
        <a:prstGeom prst="rect">
          <a:avLst/>
        </a:prstGeom>
      </xdr:spPr>
    </xdr:pic>
    <xdr:clientData/>
  </xdr:twoCellAnchor>
  <xdr:twoCellAnchor editAs="oneCell">
    <xdr:from>
      <xdr:col>7</xdr:col>
      <xdr:colOff>98614</xdr:colOff>
      <xdr:row>1</xdr:row>
      <xdr:rowOff>38702</xdr:rowOff>
    </xdr:from>
    <xdr:to>
      <xdr:col>8</xdr:col>
      <xdr:colOff>89647</xdr:colOff>
      <xdr:row>4</xdr:row>
      <xdr:rowOff>164206</xdr:rowOff>
    </xdr:to>
    <xdr:pic macro="[0]!Macro2">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45626" y="1069643"/>
          <a:ext cx="663386" cy="663386"/>
        </a:xfrm>
        <a:prstGeom prst="rect">
          <a:avLst/>
        </a:prstGeom>
      </xdr:spPr>
    </xdr:pic>
    <xdr:clientData/>
  </xdr:twoCellAnchor>
  <xdr:twoCellAnchor editAs="oneCell">
    <xdr:from>
      <xdr:col>13</xdr:col>
      <xdr:colOff>98611</xdr:colOff>
      <xdr:row>1</xdr:row>
      <xdr:rowOff>62753</xdr:rowOff>
    </xdr:from>
    <xdr:to>
      <xdr:col>14</xdr:col>
      <xdr:colOff>152397</xdr:colOff>
      <xdr:row>5</xdr:row>
      <xdr:rowOff>8962</xdr:rowOff>
    </xdr:to>
    <xdr:pic macro="[0]!Macro7">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38211" y="1093694"/>
          <a:ext cx="663386" cy="66338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388620</xdr:colOff>
          <xdr:row>2</xdr:row>
          <xdr:rowOff>7620</xdr:rowOff>
        </xdr:from>
        <xdr:to>
          <xdr:col>7</xdr:col>
          <xdr:colOff>320040</xdr:colOff>
          <xdr:row>4</xdr:row>
          <xdr:rowOff>144780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Mar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563880</xdr:colOff>
          <xdr:row>1</xdr:row>
          <xdr:rowOff>175260</xdr:rowOff>
        </xdr:from>
        <xdr:to>
          <xdr:col>9</xdr:col>
          <xdr:colOff>495300</xdr:colOff>
          <xdr:row>4</xdr:row>
          <xdr:rowOff>129540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Apr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259080</xdr:colOff>
          <xdr:row>1</xdr:row>
          <xdr:rowOff>152400</xdr:rowOff>
        </xdr:from>
        <xdr:to>
          <xdr:col>12</xdr:col>
          <xdr:colOff>190500</xdr:colOff>
          <xdr:row>4</xdr:row>
          <xdr:rowOff>106680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A00-000005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May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xdr:colOff>
          <xdr:row>1</xdr:row>
          <xdr:rowOff>137160</xdr:rowOff>
        </xdr:from>
        <xdr:to>
          <xdr:col>14</xdr:col>
          <xdr:colOff>594360</xdr:colOff>
          <xdr:row>4</xdr:row>
          <xdr:rowOff>99060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June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289560</xdr:colOff>
          <xdr:row>2</xdr:row>
          <xdr:rowOff>22860</xdr:rowOff>
        </xdr:from>
        <xdr:to>
          <xdr:col>5</xdr:col>
          <xdr:colOff>220980</xdr:colOff>
          <xdr:row>4</xdr:row>
          <xdr:rowOff>167640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A00-00000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Feb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xdr:row>
          <xdr:rowOff>22860</xdr:rowOff>
        </xdr:from>
        <xdr:to>
          <xdr:col>3</xdr:col>
          <xdr:colOff>60960</xdr:colOff>
          <xdr:row>4</xdr:row>
          <xdr:rowOff>167640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A00-000008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Jan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5</xdr:row>
          <xdr:rowOff>160020</xdr:rowOff>
        </xdr:from>
        <xdr:to>
          <xdr:col>9</xdr:col>
          <xdr:colOff>502920</xdr:colOff>
          <xdr:row>8</xdr:row>
          <xdr:rowOff>114300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A00-000009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Oct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251460</xdr:colOff>
          <xdr:row>5</xdr:row>
          <xdr:rowOff>137160</xdr:rowOff>
        </xdr:from>
        <xdr:to>
          <xdr:col>12</xdr:col>
          <xdr:colOff>182880</xdr:colOff>
          <xdr:row>8</xdr:row>
          <xdr:rowOff>99060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A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Nov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5</xdr:row>
          <xdr:rowOff>106680</xdr:rowOff>
        </xdr:from>
        <xdr:to>
          <xdr:col>14</xdr:col>
          <xdr:colOff>579120</xdr:colOff>
          <xdr:row>8</xdr:row>
          <xdr:rowOff>60960</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A00-00000B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Dec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274320</xdr:colOff>
          <xdr:row>5</xdr:row>
          <xdr:rowOff>137160</xdr:rowOff>
        </xdr:from>
        <xdr:to>
          <xdr:col>5</xdr:col>
          <xdr:colOff>205740</xdr:colOff>
          <xdr:row>8</xdr:row>
          <xdr:rowOff>99060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A00-00000C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Aug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5</xdr:row>
          <xdr:rowOff>137160</xdr:rowOff>
        </xdr:from>
        <xdr:to>
          <xdr:col>3</xdr:col>
          <xdr:colOff>45720</xdr:colOff>
          <xdr:row>8</xdr:row>
          <xdr:rowOff>99060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A00-00000D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July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396240</xdr:colOff>
          <xdr:row>5</xdr:row>
          <xdr:rowOff>137160</xdr:rowOff>
        </xdr:from>
        <xdr:to>
          <xdr:col>7</xdr:col>
          <xdr:colOff>327660</xdr:colOff>
          <xdr:row>8</xdr:row>
          <xdr:rowOff>91440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A00-00000E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Sep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495300</xdr:colOff>
          <xdr:row>2</xdr:row>
          <xdr:rowOff>160020</xdr:rowOff>
        </xdr:from>
        <xdr:to>
          <xdr:col>17</xdr:col>
          <xdr:colOff>563880</xdr:colOff>
          <xdr:row>7</xdr:row>
          <xdr:rowOff>137160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A00-00000F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Show all</a:t>
              </a:r>
            </a:p>
          </xdr:txBody>
        </xdr:sp>
        <xdr:clientData fPrintsWithSheet="0"/>
      </xdr:twoCellAnchor>
    </mc:Choice>
    <mc:Fallback/>
  </mc:AlternateContent>
  <xdr:twoCellAnchor editAs="oneCell">
    <xdr:from>
      <xdr:col>0</xdr:col>
      <xdr:colOff>89650</xdr:colOff>
      <xdr:row>0</xdr:row>
      <xdr:rowOff>0</xdr:rowOff>
    </xdr:from>
    <xdr:to>
      <xdr:col>0</xdr:col>
      <xdr:colOff>1125969</xdr:colOff>
      <xdr:row>6</xdr:row>
      <xdr:rowOff>117437</xdr:rowOff>
    </xdr:to>
    <xdr:pic macro="[0]!Back">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650" y="0"/>
          <a:ext cx="1036319" cy="10363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809625</xdr:colOff>
      <xdr:row>0</xdr:row>
      <xdr:rowOff>828675</xdr:rowOff>
    </xdr:from>
    <xdr:ext cx="7254875" cy="2657371"/>
    <xdr:grpSp>
      <xdr:nvGrpSpPr>
        <xdr:cNvPr id="4" name="Group 3" descr="Content border">
          <a:extLst>
            <a:ext uri="{FF2B5EF4-FFF2-40B4-BE49-F238E27FC236}">
              <a16:creationId xmlns:a16="http://schemas.microsoft.com/office/drawing/2014/main" id="{00000000-0008-0000-0B00-000004000000}"/>
            </a:ext>
          </a:extLst>
        </xdr:cNvPr>
        <xdr:cNvGrpSpPr/>
      </xdr:nvGrpSpPr>
      <xdr:grpSpPr>
        <a:xfrm>
          <a:off x="809625" y="828675"/>
          <a:ext cx="7254875" cy="2657371"/>
          <a:chOff x="771525" y="828675"/>
          <a:chExt cx="5766635" cy="2657371"/>
        </a:xfrm>
      </xdr:grpSpPr>
      <xdr:pic>
        <xdr:nvPicPr>
          <xdr:cNvPr id="5" name="Picture 4" descr="Content left border">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1525" y="853670"/>
            <a:ext cx="38095" cy="2632376"/>
          </a:xfrm>
          <a:prstGeom prst="rect">
            <a:avLst/>
          </a:prstGeom>
        </xdr:spPr>
      </xdr:pic>
      <xdr:pic>
        <xdr:nvPicPr>
          <xdr:cNvPr id="6" name="Picture 5" descr="Content right border">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00065" y="853670"/>
            <a:ext cx="38095" cy="2632376"/>
          </a:xfrm>
          <a:prstGeom prst="rect">
            <a:avLst/>
          </a:prstGeom>
        </xdr:spPr>
      </xdr:pic>
      <xdr:pic>
        <xdr:nvPicPr>
          <xdr:cNvPr id="7" name="Picture 6" descr="Content top border">
            <a:extLst>
              <a:ext uri="{FF2B5EF4-FFF2-40B4-BE49-F238E27FC236}">
                <a16:creationId xmlns:a16="http://schemas.microsoft.com/office/drawing/2014/main" id="{00000000-0008-0000-0B00-000007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t="-140025" b="-140025"/>
          <a:stretch>
            <a:fillRect/>
          </a:stretch>
        </xdr:blipFill>
        <xdr:spPr>
          <a:xfrm>
            <a:off x="805639" y="828675"/>
            <a:ext cx="5702427" cy="69502"/>
          </a:xfrm>
          <a:prstGeom prst="rect">
            <a:avLst/>
          </a:prstGeom>
        </xdr:spPr>
      </xdr:pic>
    </xdr:grpSp>
    <xdr:clientData/>
  </xdr:oneCellAnchor>
  <xdr:twoCellAnchor editAs="oneCell">
    <xdr:from>
      <xdr:col>0</xdr:col>
      <xdr:colOff>882650</xdr:colOff>
      <xdr:row>0</xdr:row>
      <xdr:rowOff>146050</xdr:rowOff>
    </xdr:from>
    <xdr:to>
      <xdr:col>2</xdr:col>
      <xdr:colOff>1256111</xdr:colOff>
      <xdr:row>0</xdr:row>
      <xdr:rowOff>717550</xdr:rowOff>
    </xdr:to>
    <xdr:pic>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4"/>
        <a:stretch>
          <a:fillRect/>
        </a:stretch>
      </xdr:blipFill>
      <xdr:spPr>
        <a:xfrm>
          <a:off x="882650" y="146050"/>
          <a:ext cx="2475311" cy="5715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06E1DB-84B9-4C64-90F9-8778508C0F72}" name="Invoice" displayName="Invoice" ref="B15:E22" totalsRowCount="1">
  <autoFilter ref="B15:E21" xr:uid="{00000000-0009-0000-0100-000001000000}">
    <filterColumn colId="0" hiddenButton="1"/>
    <filterColumn colId="1" hiddenButton="1"/>
    <filterColumn colId="2" hiddenButton="1"/>
    <filterColumn colId="3" hiddenButton="1"/>
  </autoFilter>
  <tableColumns count="4">
    <tableColumn id="1" xr3:uid="{00000000-0010-0000-0000-000001000000}" name="Quantity" totalsRowDxfId="2" totalsRowCellStyle="Normal 2"/>
    <tableColumn id="2" xr3:uid="{00000000-0010-0000-0000-000002000000}" name="Description" totalsRowDxfId="1" totalsRowCellStyle="Normal 2"/>
    <tableColumn id="4" xr3:uid="{00000000-0010-0000-0000-000004000000}" name="Unit Price" totalsRowLabel="Subtotal" totalsRowCellStyle="Normal 2"/>
    <tableColumn id="5" xr3:uid="{00000000-0010-0000-0000-000005000000}" name="Line Total" totalsRowFunction="custom" totalsRowDxfId="0" totalsRowCellStyle="Normal 2">
      <calculatedColumnFormula>IFERROR(IF(SUM(B16)&gt;0,SUM(B16*D16),""), "")</calculatedColumnFormula>
      <totalsRowFormula>IFERROR(IF(SUM(E16:E21)&gt;0,SUM(E16:E21),""), "")</totalsRowFormula>
    </tableColumn>
  </tableColumns>
  <tableStyleInfo name="Service Invoice" showFirstColumn="0" showLastColumn="1" showRowStripes="1" showColumnStripes="0"/>
  <extLst>
    <ext xmlns:x14="http://schemas.microsoft.com/office/spreadsheetml/2009/9/main" uri="{504A1905-F514-4f6f-8877-14C23A59335A}">
      <x14:table altTextSummary="Enter Quantity, Description, and Unit Price in this table. Line Total and Subtotal are automatically calculated"/>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10.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EE4D9-A29C-4BA0-980C-9ABC9FB0DC45}">
  <sheetPr codeName="Sheet14">
    <tabColor rgb="FF002060"/>
  </sheetPr>
  <dimension ref="A1:O40"/>
  <sheetViews>
    <sheetView showGridLines="0" zoomScaleNormal="100" workbookViewId="0"/>
  </sheetViews>
  <sheetFormatPr defaultColWidth="0" defaultRowHeight="15.6" customHeight="1" zeroHeight="1"/>
  <cols>
    <col min="1" max="13" width="12" customWidth="1"/>
    <col min="14" max="15" width="12" hidden="1" customWidth="1"/>
    <col min="16" max="16384" width="8.88671875" hidden="1"/>
  </cols>
  <sheetData>
    <row r="1" ht="14.4"/>
    <row r="2" ht="14.4"/>
    <row r="3" ht="14.4"/>
    <row r="4" ht="14.4"/>
    <row r="5" ht="14.4"/>
    <row r="6" ht="14.4"/>
    <row r="7" ht="14.4"/>
    <row r="8" ht="14.4"/>
    <row r="9" ht="14.4"/>
    <row r="10" ht="14.4"/>
    <row r="11" ht="13.8" customHeight="1"/>
    <row r="12" ht="14.4"/>
    <row r="13" ht="14.4"/>
    <row r="14" ht="14.4"/>
    <row r="15" ht="14.4"/>
    <row r="16" ht="14.4"/>
    <row r="17" ht="14.4"/>
    <row r="18" ht="14.4"/>
    <row r="19" ht="14.4"/>
    <row r="20" ht="14.4"/>
    <row r="21" ht="14.4"/>
    <row r="22" ht="14.4"/>
    <row r="23" ht="14.4"/>
    <row r="24" ht="14.4"/>
    <row r="25" ht="14.4"/>
    <row r="26" ht="14.4"/>
    <row r="27" ht="14.4"/>
    <row r="28" ht="14.4"/>
    <row r="29" ht="14.4"/>
    <row r="30" ht="14.4"/>
    <row r="31" ht="14.4" hidden="1"/>
    <row r="32" ht="14.4" hidden="1"/>
    <row r="33" ht="14.4" hidden="1"/>
    <row r="34" ht="14.4" hidden="1"/>
    <row r="35" ht="14.4" hidden="1"/>
    <row r="36" ht="14.4" hidden="1"/>
    <row r="37" ht="14.4" hidden="1"/>
    <row r="38" ht="14.4" hidden="1"/>
    <row r="39" ht="14.4" hidden="1"/>
    <row r="40" ht="14.4" hidden="1"/>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2F7CE-CE71-4A2E-B43F-04931FE69301}">
  <sheetPr codeName="Sheet9">
    <tabColor theme="4"/>
  </sheetPr>
  <dimension ref="A1:X2093"/>
  <sheetViews>
    <sheetView showGridLines="0" topLeftCell="A2" workbookViewId="0"/>
  </sheetViews>
  <sheetFormatPr defaultRowHeight="14.4"/>
  <cols>
    <col min="1" max="1" width="28.88671875" customWidth="1"/>
    <col min="2" max="2" width="18.6640625" customWidth="1"/>
    <col min="7" max="7" width="19" customWidth="1"/>
  </cols>
  <sheetData>
    <row r="1" spans="1:24" s="166" customFormat="1" ht="80.400000000000006" hidden="1" customHeight="1"/>
    <row r="2" spans="1:24">
      <c r="V2">
        <f>'Transaction Log'!F4</f>
        <v>0</v>
      </c>
      <c r="W2">
        <f>'Transaction Log'!G4</f>
        <v>0</v>
      </c>
      <c r="X2">
        <f>'Transaction Log'!H4</f>
        <v>0</v>
      </c>
    </row>
    <row r="3" spans="1:24">
      <c r="V3">
        <f>'Transaction Log'!F5</f>
        <v>0</v>
      </c>
      <c r="W3">
        <f>'Transaction Log'!G5</f>
        <v>0</v>
      </c>
      <c r="X3">
        <f>'Transaction Log'!H5</f>
        <v>0</v>
      </c>
    </row>
    <row r="4" spans="1:24" ht="15" thickBot="1">
      <c r="B4" t="s">
        <v>5210</v>
      </c>
      <c r="V4">
        <f>'Transaction Log'!F6</f>
        <v>0</v>
      </c>
      <c r="W4">
        <f>'Transaction Log'!G6</f>
        <v>0</v>
      </c>
      <c r="X4">
        <f>'Transaction Log'!H6</f>
        <v>0</v>
      </c>
    </row>
    <row r="5" spans="1:24">
      <c r="A5" s="221" t="s">
        <v>339</v>
      </c>
      <c r="B5" s="208">
        <v>0.99990000000000001</v>
      </c>
      <c r="V5">
        <f>'Transaction Log'!F7</f>
        <v>0</v>
      </c>
      <c r="W5">
        <f>'Transaction Log'!G7</f>
        <v>1</v>
      </c>
      <c r="X5">
        <f>'Transaction Log'!H7</f>
        <v>0</v>
      </c>
    </row>
    <row r="6" spans="1:24" ht="15" thickBot="1">
      <c r="A6" s="222" t="s">
        <v>338</v>
      </c>
      <c r="B6" s="209">
        <v>10</v>
      </c>
      <c r="V6">
        <f>'Transaction Log'!F8</f>
        <v>0</v>
      </c>
      <c r="W6">
        <f>'Transaction Log'!G8</f>
        <v>0</v>
      </c>
      <c r="X6">
        <f>'Transaction Log'!H8</f>
        <v>0</v>
      </c>
    </row>
    <row r="7" spans="1:24">
      <c r="V7">
        <f>'Transaction Log'!F9</f>
        <v>0</v>
      </c>
      <c r="W7">
        <f>'Transaction Log'!G9</f>
        <v>0</v>
      </c>
      <c r="X7">
        <f>'Transaction Log'!H9</f>
        <v>0</v>
      </c>
    </row>
    <row r="8" spans="1:24">
      <c r="A8" s="204" t="s">
        <v>5197</v>
      </c>
      <c r="B8" s="200">
        <f>'Transaction Log'!J6</f>
        <v>5.430081691494474E-2</v>
      </c>
      <c r="V8">
        <f>'Transaction Log'!F10</f>
        <v>0</v>
      </c>
      <c r="W8">
        <f>'Transaction Log'!G10</f>
        <v>0</v>
      </c>
      <c r="X8">
        <f>'Transaction Log'!H10</f>
        <v>0</v>
      </c>
    </row>
    <row r="9" spans="1:24">
      <c r="A9" s="204" t="s">
        <v>5198</v>
      </c>
      <c r="B9" s="200">
        <f>'Transaction Log'!K6</f>
        <v>1.4416146083613647E-2</v>
      </c>
      <c r="V9">
        <f>'Transaction Log'!F11</f>
        <v>0</v>
      </c>
      <c r="W9">
        <f>'Transaction Log'!G11</f>
        <v>0</v>
      </c>
      <c r="X9">
        <f>'Transaction Log'!H11</f>
        <v>0</v>
      </c>
    </row>
    <row r="10" spans="1:24">
      <c r="A10" s="204" t="s">
        <v>5199</v>
      </c>
      <c r="B10" s="200">
        <f>'Transaction Log'!L6</f>
        <v>0</v>
      </c>
      <c r="V10">
        <f>'Transaction Log'!F12</f>
        <v>0</v>
      </c>
      <c r="W10">
        <f>'Transaction Log'!G12</f>
        <v>0</v>
      </c>
      <c r="X10">
        <f>'Transaction Log'!H12</f>
        <v>0</v>
      </c>
    </row>
    <row r="11" spans="1:24">
      <c r="A11" s="204" t="s">
        <v>5200</v>
      </c>
      <c r="B11" s="201">
        <f>'Transaction Log'!M6</f>
        <v>3.0754444978375782E-2</v>
      </c>
      <c r="V11">
        <f>'Transaction Log'!F13</f>
        <v>0</v>
      </c>
      <c r="W11">
        <f>'Transaction Log'!G13</f>
        <v>0</v>
      </c>
      <c r="X11">
        <f>'Transaction Log'!H13</f>
        <v>0</v>
      </c>
    </row>
    <row r="12" spans="1:24">
      <c r="V12">
        <f>'Transaction Log'!F14</f>
        <v>1</v>
      </c>
      <c r="W12">
        <f>'Transaction Log'!G14</f>
        <v>0</v>
      </c>
      <c r="X12">
        <f>'Transaction Log'!H14</f>
        <v>0</v>
      </c>
    </row>
    <row r="13" spans="1:24">
      <c r="A13" t="s">
        <v>5194</v>
      </c>
      <c r="V13">
        <f>'Transaction Log'!F15</f>
        <v>0</v>
      </c>
      <c r="W13">
        <f>'Transaction Log'!G15</f>
        <v>0</v>
      </c>
      <c r="X13">
        <f>'Transaction Log'!H15</f>
        <v>0</v>
      </c>
    </row>
    <row r="14" spans="1:24">
      <c r="A14" s="210" t="s">
        <v>12</v>
      </c>
      <c r="B14" s="210" t="s">
        <v>297</v>
      </c>
      <c r="C14" s="210" t="s">
        <v>5195</v>
      </c>
      <c r="D14" s="210" t="s">
        <v>5196</v>
      </c>
      <c r="V14">
        <f>'Transaction Log'!F16</f>
        <v>0</v>
      </c>
      <c r="W14">
        <f>'Transaction Log'!G16</f>
        <v>0</v>
      </c>
      <c r="X14">
        <f>'Transaction Log'!H16</f>
        <v>0</v>
      </c>
    </row>
    <row r="15" spans="1:24">
      <c r="A15" s="211">
        <v>0.55753472222222222</v>
      </c>
      <c r="B15" s="212"/>
      <c r="C15" s="212">
        <v>1.301387979</v>
      </c>
      <c r="D15" s="212"/>
      <c r="V15">
        <f>'Transaction Log'!F17</f>
        <v>0</v>
      </c>
      <c r="W15">
        <f>'Transaction Log'!G17</f>
        <v>0</v>
      </c>
      <c r="X15">
        <f>'Transaction Log'!H17</f>
        <v>0</v>
      </c>
    </row>
    <row r="16" spans="1:24">
      <c r="A16" s="211">
        <v>0.55769675925925932</v>
      </c>
      <c r="B16" s="212">
        <v>-496.3837719</v>
      </c>
      <c r="C16" s="212"/>
      <c r="D16" s="212"/>
      <c r="V16">
        <f>'Transaction Log'!F18</f>
        <v>0</v>
      </c>
      <c r="W16">
        <f>'Transaction Log'!G18</f>
        <v>0</v>
      </c>
      <c r="X16">
        <f>'Transaction Log'!H18</f>
        <v>0</v>
      </c>
    </row>
    <row r="17" spans="1:24">
      <c r="A17" s="211">
        <v>0.55809027777777775</v>
      </c>
      <c r="B17" s="212">
        <v>-496.38453820000001</v>
      </c>
      <c r="C17" s="212"/>
      <c r="D17" s="212"/>
      <c r="V17">
        <f>'Transaction Log'!F19</f>
        <v>0</v>
      </c>
      <c r="W17">
        <f>'Transaction Log'!G19</f>
        <v>0</v>
      </c>
      <c r="X17">
        <f>'Transaction Log'!H19</f>
        <v>0</v>
      </c>
    </row>
    <row r="18" spans="1:24">
      <c r="A18" s="211">
        <v>0.55834490740740739</v>
      </c>
      <c r="B18" s="212">
        <v>-496.41926439999997</v>
      </c>
      <c r="C18" s="212"/>
      <c r="D18" s="212"/>
      <c r="V18">
        <f>'Transaction Log'!F20</f>
        <v>0</v>
      </c>
      <c r="W18">
        <f>'Transaction Log'!G20</f>
        <v>0</v>
      </c>
      <c r="X18">
        <f>'Transaction Log'!H20</f>
        <v>0</v>
      </c>
    </row>
    <row r="19" spans="1:24">
      <c r="A19" s="211">
        <v>0.55841435185185184</v>
      </c>
      <c r="B19" s="212">
        <v>-496.4188163</v>
      </c>
      <c r="C19" s="212"/>
      <c r="D19" s="212"/>
      <c r="V19">
        <f>'Transaction Log'!F21</f>
        <v>0</v>
      </c>
      <c r="W19">
        <f>'Transaction Log'!G21</f>
        <v>0</v>
      </c>
      <c r="X19">
        <f>'Transaction Log'!H21</f>
        <v>0</v>
      </c>
    </row>
    <row r="20" spans="1:24">
      <c r="A20" s="211">
        <v>0.5584837962962963</v>
      </c>
      <c r="B20" s="212"/>
      <c r="C20" s="212">
        <v>1.3012401010000001</v>
      </c>
      <c r="D20" s="212"/>
      <c r="V20">
        <f>'Transaction Log'!F22</f>
        <v>0</v>
      </c>
      <c r="W20">
        <f>'Transaction Log'!G22</f>
        <v>0</v>
      </c>
      <c r="X20">
        <f>'Transaction Log'!H22</f>
        <v>0</v>
      </c>
    </row>
    <row r="21" spans="1:24">
      <c r="A21" s="211">
        <v>0.55853009259259256</v>
      </c>
      <c r="B21" s="212">
        <v>-496.41977320000001</v>
      </c>
      <c r="C21" s="212"/>
      <c r="D21" s="212"/>
      <c r="V21">
        <f>'Transaction Log'!F23</f>
        <v>0</v>
      </c>
      <c r="W21">
        <f>'Transaction Log'!G23</f>
        <v>0</v>
      </c>
      <c r="X21">
        <f>'Transaction Log'!H23</f>
        <v>0</v>
      </c>
    </row>
    <row r="22" spans="1:24">
      <c r="A22" s="211">
        <v>0.55855324074074075</v>
      </c>
      <c r="B22" s="212">
        <v>-496.42144680000001</v>
      </c>
      <c r="C22" s="212"/>
      <c r="D22" s="212"/>
      <c r="V22">
        <f>'Transaction Log'!F24</f>
        <v>0</v>
      </c>
      <c r="W22">
        <f>'Transaction Log'!G24</f>
        <v>0</v>
      </c>
      <c r="X22">
        <f>'Transaction Log'!H24</f>
        <v>0</v>
      </c>
    </row>
    <row r="23" spans="1:24">
      <c r="A23" s="211">
        <v>0.55938657407407411</v>
      </c>
      <c r="B23" s="212">
        <v>-496.41985640000001</v>
      </c>
      <c r="C23" s="212"/>
      <c r="D23" s="212"/>
      <c r="V23">
        <f>'Transaction Log'!F25</f>
        <v>0</v>
      </c>
      <c r="W23">
        <f>'Transaction Log'!G25</f>
        <v>0</v>
      </c>
      <c r="X23">
        <f>'Transaction Log'!H25</f>
        <v>0</v>
      </c>
    </row>
    <row r="24" spans="1:24">
      <c r="A24" s="211">
        <v>0.55973379629629627</v>
      </c>
      <c r="B24" s="212">
        <v>-496.42213240000001</v>
      </c>
      <c r="C24" s="212"/>
      <c r="D24" s="212"/>
      <c r="V24">
        <f>'Transaction Log'!F26</f>
        <v>0</v>
      </c>
      <c r="W24">
        <f>'Transaction Log'!G26</f>
        <v>0</v>
      </c>
      <c r="X24">
        <f>'Transaction Log'!H26</f>
        <v>0</v>
      </c>
    </row>
    <row r="25" spans="1:24">
      <c r="A25" s="211">
        <v>0.56084490740740744</v>
      </c>
      <c r="B25" s="212"/>
      <c r="C25" s="212">
        <v>1.301262935</v>
      </c>
      <c r="D25" s="212"/>
      <c r="V25">
        <f>'Transaction Log'!F27</f>
        <v>0</v>
      </c>
      <c r="W25">
        <f>'Transaction Log'!G27</f>
        <v>0</v>
      </c>
      <c r="X25">
        <f>'Transaction Log'!H27</f>
        <v>0</v>
      </c>
    </row>
    <row r="26" spans="1:24">
      <c r="A26" s="211">
        <v>0.56089120370370371</v>
      </c>
      <c r="B26" s="212">
        <v>-496.3846676</v>
      </c>
      <c r="C26" s="212"/>
      <c r="D26" s="212"/>
      <c r="V26">
        <f>'Transaction Log'!F28</f>
        <v>0</v>
      </c>
      <c r="W26">
        <f>'Transaction Log'!G28</f>
        <v>0</v>
      </c>
      <c r="X26">
        <f>'Transaction Log'!H28</f>
        <v>0</v>
      </c>
    </row>
    <row r="27" spans="1:24">
      <c r="A27" s="211">
        <v>0.56093749999999998</v>
      </c>
      <c r="B27" s="212">
        <v>-496.38456150000002</v>
      </c>
      <c r="C27" s="212"/>
      <c r="D27" s="212"/>
      <c r="V27">
        <f>'Transaction Log'!F29</f>
        <v>0</v>
      </c>
      <c r="W27">
        <f>'Transaction Log'!G29</f>
        <v>0</v>
      </c>
      <c r="X27">
        <f>'Transaction Log'!H29</f>
        <v>0</v>
      </c>
    </row>
    <row r="28" spans="1:24">
      <c r="A28" s="211">
        <v>0.56119212962962961</v>
      </c>
      <c r="B28" s="212">
        <v>-496.38475699999998</v>
      </c>
      <c r="C28" s="212"/>
      <c r="D28" s="212"/>
      <c r="V28">
        <f>'Transaction Log'!F30</f>
        <v>0</v>
      </c>
      <c r="W28">
        <f>'Transaction Log'!G30</f>
        <v>0</v>
      </c>
      <c r="X28">
        <f>'Transaction Log'!H30</f>
        <v>0</v>
      </c>
    </row>
    <row r="29" spans="1:24">
      <c r="A29" s="211">
        <v>0.56165509259259261</v>
      </c>
      <c r="B29" s="212"/>
      <c r="C29" s="212">
        <v>1.301473903</v>
      </c>
      <c r="D29" s="212"/>
      <c r="V29">
        <f>'Transaction Log'!F31</f>
        <v>1</v>
      </c>
      <c r="W29">
        <f>'Transaction Log'!G31</f>
        <v>0</v>
      </c>
      <c r="X29">
        <f>'Transaction Log'!H31</f>
        <v>0</v>
      </c>
    </row>
    <row r="30" spans="1:24">
      <c r="A30" s="211">
        <v>0.56167824074074069</v>
      </c>
      <c r="B30" s="212">
        <v>-496.38258869999999</v>
      </c>
      <c r="C30" s="212"/>
      <c r="D30" s="212"/>
      <c r="V30">
        <f>'Transaction Log'!F32</f>
        <v>0</v>
      </c>
      <c r="W30">
        <f>'Transaction Log'!G32</f>
        <v>0</v>
      </c>
      <c r="X30">
        <f>'Transaction Log'!H32</f>
        <v>0</v>
      </c>
    </row>
    <row r="31" spans="1:24">
      <c r="A31" s="211">
        <v>0.56177083333333333</v>
      </c>
      <c r="B31" s="212">
        <v>-496.38411180000003</v>
      </c>
      <c r="C31" s="212"/>
      <c r="D31" s="212"/>
      <c r="V31">
        <f>'Transaction Log'!F33</f>
        <v>0</v>
      </c>
      <c r="W31">
        <f>'Transaction Log'!G33</f>
        <v>0</v>
      </c>
      <c r="X31">
        <f>'Transaction Log'!H33</f>
        <v>0</v>
      </c>
    </row>
    <row r="32" spans="1:24">
      <c r="A32" s="211">
        <v>0.56232638888888886</v>
      </c>
      <c r="B32" s="212">
        <v>-496.41900609999999</v>
      </c>
      <c r="C32" s="212"/>
      <c r="D32" s="212"/>
      <c r="V32">
        <f>'Transaction Log'!F34</f>
        <v>0</v>
      </c>
      <c r="W32">
        <f>'Transaction Log'!G34</f>
        <v>0</v>
      </c>
      <c r="X32">
        <f>'Transaction Log'!H34</f>
        <v>0</v>
      </c>
    </row>
    <row r="33" spans="1:24">
      <c r="A33" s="211">
        <v>0.56244212962962969</v>
      </c>
      <c r="B33" s="212">
        <v>-496.38243039999998</v>
      </c>
      <c r="C33" s="212"/>
      <c r="D33" s="212"/>
      <c r="V33">
        <f>'Transaction Log'!F35</f>
        <v>0</v>
      </c>
      <c r="W33">
        <f>'Transaction Log'!G35</f>
        <v>0</v>
      </c>
      <c r="X33">
        <f>'Transaction Log'!H35</f>
        <v>0</v>
      </c>
    </row>
    <row r="34" spans="1:24">
      <c r="A34" s="211">
        <v>0.56246527777777777</v>
      </c>
      <c r="B34" s="212">
        <v>-496.41970329999998</v>
      </c>
      <c r="C34" s="212"/>
      <c r="D34" s="212"/>
      <c r="V34">
        <f>'Transaction Log'!F36</f>
        <v>0</v>
      </c>
      <c r="W34">
        <f>'Transaction Log'!G36</f>
        <v>0</v>
      </c>
      <c r="X34">
        <f>'Transaction Log'!H36</f>
        <v>0</v>
      </c>
    </row>
    <row r="35" spans="1:24">
      <c r="A35" s="211">
        <v>0.56260416666666668</v>
      </c>
      <c r="B35" s="212">
        <v>-496.3842621</v>
      </c>
      <c r="C35" s="212"/>
      <c r="D35" s="212"/>
      <c r="V35">
        <f>'Transaction Log'!F37</f>
        <v>0</v>
      </c>
      <c r="W35">
        <f>'Transaction Log'!G37</f>
        <v>0</v>
      </c>
      <c r="X35">
        <f>'Transaction Log'!H37</f>
        <v>0</v>
      </c>
    </row>
    <row r="36" spans="1:24">
      <c r="A36" s="211">
        <v>0.56276620370370367</v>
      </c>
      <c r="B36" s="212">
        <v>-496.42104169999999</v>
      </c>
      <c r="C36" s="212"/>
      <c r="D36" s="212"/>
      <c r="V36">
        <f>'Transaction Log'!F38</f>
        <v>0</v>
      </c>
      <c r="W36">
        <f>'Transaction Log'!G38</f>
        <v>0</v>
      </c>
      <c r="X36">
        <f>'Transaction Log'!H38</f>
        <v>0</v>
      </c>
    </row>
    <row r="37" spans="1:24">
      <c r="A37" s="211">
        <v>0.56297453703703704</v>
      </c>
      <c r="B37" s="212"/>
      <c r="C37" s="212">
        <v>1.3013278100000001</v>
      </c>
      <c r="D37" s="212"/>
      <c r="V37">
        <f>'Transaction Log'!F39</f>
        <v>0</v>
      </c>
      <c r="W37">
        <f>'Transaction Log'!G39</f>
        <v>0</v>
      </c>
      <c r="X37">
        <f>'Transaction Log'!H39</f>
        <v>0</v>
      </c>
    </row>
    <row r="38" spans="1:24">
      <c r="A38" s="211">
        <v>0.56332175925925931</v>
      </c>
      <c r="B38" s="212">
        <v>-496.42382559999999</v>
      </c>
      <c r="C38" s="212"/>
      <c r="D38" s="212"/>
      <c r="V38">
        <f>'Transaction Log'!F40</f>
        <v>0</v>
      </c>
      <c r="W38">
        <f>'Transaction Log'!G40</f>
        <v>0</v>
      </c>
      <c r="X38">
        <f>'Transaction Log'!H40</f>
        <v>0</v>
      </c>
    </row>
    <row r="39" spans="1:24">
      <c r="A39" s="211">
        <v>0.56350694444444438</v>
      </c>
      <c r="B39" s="212">
        <v>-496.4178048</v>
      </c>
      <c r="C39" s="212"/>
      <c r="D39" s="212"/>
      <c r="V39">
        <f>'Transaction Log'!F41</f>
        <v>0</v>
      </c>
      <c r="W39">
        <f>'Transaction Log'!G41</f>
        <v>0</v>
      </c>
      <c r="X39">
        <f>'Transaction Log'!H41</f>
        <v>0</v>
      </c>
    </row>
    <row r="40" spans="1:24">
      <c r="A40" s="211">
        <v>0.56473379629629628</v>
      </c>
      <c r="B40" s="212">
        <v>-496.41825399999999</v>
      </c>
      <c r="C40" s="212"/>
      <c r="D40" s="212"/>
      <c r="V40">
        <f>'Transaction Log'!F42</f>
        <v>1</v>
      </c>
      <c r="W40">
        <f>'Transaction Log'!G42</f>
        <v>0</v>
      </c>
      <c r="X40">
        <f>'Transaction Log'!H42</f>
        <v>0</v>
      </c>
    </row>
    <row r="41" spans="1:24">
      <c r="A41" s="211">
        <v>0.56503472222222217</v>
      </c>
      <c r="B41" s="212">
        <v>-496.38369990000001</v>
      </c>
      <c r="C41" s="212"/>
      <c r="D41" s="212"/>
      <c r="V41">
        <f>'Transaction Log'!F43</f>
        <v>0</v>
      </c>
      <c r="W41">
        <f>'Transaction Log'!G43</f>
        <v>0</v>
      </c>
      <c r="X41">
        <f>'Transaction Log'!H43</f>
        <v>0</v>
      </c>
    </row>
    <row r="42" spans="1:24">
      <c r="A42" s="211">
        <v>0.56559027777777782</v>
      </c>
      <c r="B42" s="212">
        <v>-496.38276209999998</v>
      </c>
      <c r="C42" s="212"/>
      <c r="D42" s="212"/>
      <c r="V42">
        <f>'Transaction Log'!F44</f>
        <v>0</v>
      </c>
      <c r="W42">
        <f>'Transaction Log'!G44</f>
        <v>0</v>
      </c>
      <c r="X42">
        <f>'Transaction Log'!H44</f>
        <v>0</v>
      </c>
    </row>
    <row r="43" spans="1:24">
      <c r="A43" s="211">
        <v>0.56600694444444444</v>
      </c>
      <c r="B43" s="212">
        <v>-496.42180209999998</v>
      </c>
      <c r="C43" s="212"/>
      <c r="D43" s="212"/>
      <c r="V43">
        <f>'Transaction Log'!F45</f>
        <v>1</v>
      </c>
      <c r="W43">
        <f>'Transaction Log'!G45</f>
        <v>0</v>
      </c>
      <c r="X43">
        <f>'Transaction Log'!H45</f>
        <v>0</v>
      </c>
    </row>
    <row r="44" spans="1:24">
      <c r="A44" s="211">
        <v>0.56607638888888889</v>
      </c>
      <c r="B44" s="212"/>
      <c r="C44" s="212">
        <v>1.3013852829999999</v>
      </c>
      <c r="D44" s="212"/>
      <c r="V44">
        <f>'Transaction Log'!F46</f>
        <v>0</v>
      </c>
      <c r="W44">
        <f>'Transaction Log'!G46</f>
        <v>0</v>
      </c>
      <c r="X44">
        <f>'Transaction Log'!H46</f>
        <v>0</v>
      </c>
    </row>
    <row r="45" spans="1:24">
      <c r="A45" s="211">
        <v>0.56612268518518516</v>
      </c>
      <c r="B45" s="212">
        <v>-496.38262120000002</v>
      </c>
      <c r="C45" s="212"/>
      <c r="D45" s="212"/>
      <c r="V45">
        <f>'Transaction Log'!F47</f>
        <v>0</v>
      </c>
      <c r="W45">
        <f>'Transaction Log'!G47</f>
        <v>0</v>
      </c>
      <c r="X45">
        <f>'Transaction Log'!H47</f>
        <v>0</v>
      </c>
    </row>
    <row r="46" spans="1:24">
      <c r="A46" s="211">
        <v>0.5663541666666666</v>
      </c>
      <c r="B46" s="212">
        <v>-496.41773260000002</v>
      </c>
      <c r="C46" s="212"/>
      <c r="D46" s="212"/>
      <c r="V46">
        <f>'Transaction Log'!F48</f>
        <v>0</v>
      </c>
      <c r="W46">
        <f>'Transaction Log'!G48</f>
        <v>1</v>
      </c>
      <c r="X46">
        <f>'Transaction Log'!H48</f>
        <v>0</v>
      </c>
    </row>
    <row r="47" spans="1:24">
      <c r="A47" s="211">
        <v>0.56640046296296298</v>
      </c>
      <c r="B47" s="212">
        <v>-496.41927329999999</v>
      </c>
      <c r="C47" s="212"/>
      <c r="D47" s="212"/>
      <c r="V47">
        <f>'Transaction Log'!F49</f>
        <v>0</v>
      </c>
      <c r="W47">
        <f>'Transaction Log'!G49</f>
        <v>0</v>
      </c>
      <c r="X47">
        <f>'Transaction Log'!H49</f>
        <v>0</v>
      </c>
    </row>
    <row r="48" spans="1:24">
      <c r="A48" s="211">
        <v>0.56656249999999997</v>
      </c>
      <c r="B48" s="212">
        <v>-496.37983910000003</v>
      </c>
      <c r="C48" s="212"/>
      <c r="D48" s="212"/>
      <c r="V48">
        <f>'Transaction Log'!F50</f>
        <v>1</v>
      </c>
      <c r="W48">
        <f>'Transaction Log'!G50</f>
        <v>0</v>
      </c>
      <c r="X48">
        <f>'Transaction Log'!H50</f>
        <v>0</v>
      </c>
    </row>
    <row r="49" spans="1:24">
      <c r="A49" s="211">
        <v>0.56658564814814816</v>
      </c>
      <c r="B49" s="212">
        <v>-496.38156429999998</v>
      </c>
      <c r="C49" s="212"/>
      <c r="D49" s="212"/>
      <c r="V49">
        <f>'Transaction Log'!F51</f>
        <v>1</v>
      </c>
      <c r="W49">
        <f>'Transaction Log'!G51</f>
        <v>0</v>
      </c>
      <c r="X49">
        <f>'Transaction Log'!H51</f>
        <v>0</v>
      </c>
    </row>
    <row r="50" spans="1:24">
      <c r="A50" s="211">
        <v>0.56660879629629635</v>
      </c>
      <c r="B50" s="212">
        <v>-496.4186024</v>
      </c>
      <c r="C50" s="212"/>
      <c r="D50" s="212"/>
      <c r="V50">
        <f>'Transaction Log'!F52</f>
        <v>0</v>
      </c>
      <c r="W50">
        <f>'Transaction Log'!G52</f>
        <v>0</v>
      </c>
      <c r="X50">
        <f>'Transaction Log'!H52</f>
        <v>0</v>
      </c>
    </row>
    <row r="51" spans="1:24">
      <c r="A51" s="211">
        <v>0.56679398148148141</v>
      </c>
      <c r="B51" s="212">
        <v>-496.38223290000002</v>
      </c>
      <c r="C51" s="212"/>
      <c r="D51" s="212"/>
      <c r="V51">
        <f>'Transaction Log'!F53</f>
        <v>0</v>
      </c>
      <c r="W51">
        <f>'Transaction Log'!G53</f>
        <v>0</v>
      </c>
      <c r="X51">
        <f>'Transaction Log'!H53</f>
        <v>0</v>
      </c>
    </row>
    <row r="52" spans="1:24">
      <c r="A52" s="211">
        <v>0.56693287037037032</v>
      </c>
      <c r="B52" s="212">
        <v>-496.42149790000002</v>
      </c>
      <c r="C52" s="212"/>
      <c r="D52" s="212"/>
      <c r="V52">
        <f>'Transaction Log'!F54</f>
        <v>0</v>
      </c>
      <c r="W52">
        <f>'Transaction Log'!G54</f>
        <v>0</v>
      </c>
      <c r="X52">
        <f>'Transaction Log'!H54</f>
        <v>0</v>
      </c>
    </row>
    <row r="53" spans="1:24">
      <c r="A53" s="211">
        <v>0.5669791666666667</v>
      </c>
      <c r="B53" s="212"/>
      <c r="C53" s="212">
        <v>1.3012275529999999</v>
      </c>
      <c r="D53" s="212"/>
      <c r="V53">
        <f>'Transaction Log'!F55</f>
        <v>0</v>
      </c>
      <c r="W53">
        <f>'Transaction Log'!G55</f>
        <v>0</v>
      </c>
      <c r="X53">
        <f>'Transaction Log'!H55</f>
        <v>0</v>
      </c>
    </row>
    <row r="54" spans="1:24">
      <c r="A54" s="211">
        <v>0.56741898148148151</v>
      </c>
      <c r="B54" s="212">
        <v>-496.37852839999999</v>
      </c>
      <c r="C54" s="212"/>
      <c r="D54" s="212"/>
      <c r="V54">
        <f>'Transaction Log'!F56</f>
        <v>0</v>
      </c>
      <c r="W54">
        <f>'Transaction Log'!G56</f>
        <v>0</v>
      </c>
      <c r="X54">
        <f>'Transaction Log'!H56</f>
        <v>0</v>
      </c>
    </row>
    <row r="55" spans="1:24">
      <c r="A55" s="211">
        <v>0.56751157407407404</v>
      </c>
      <c r="B55" s="212">
        <v>-496.38241169999998</v>
      </c>
      <c r="C55" s="212"/>
      <c r="D55" s="212"/>
      <c r="V55">
        <f>'Transaction Log'!F57</f>
        <v>0</v>
      </c>
      <c r="W55">
        <f>'Transaction Log'!G57</f>
        <v>0</v>
      </c>
      <c r="X55">
        <f>'Transaction Log'!H57</f>
        <v>0</v>
      </c>
    </row>
    <row r="56" spans="1:24">
      <c r="A56" s="211">
        <v>0.56785879629629632</v>
      </c>
      <c r="B56" s="212">
        <v>-496.38388709999998</v>
      </c>
      <c r="C56" s="212"/>
      <c r="D56" s="212"/>
      <c r="V56">
        <f>'Transaction Log'!F58</f>
        <v>0</v>
      </c>
      <c r="W56">
        <f>'Transaction Log'!G58</f>
        <v>0</v>
      </c>
      <c r="X56">
        <f>'Transaction Log'!H58</f>
        <v>0</v>
      </c>
    </row>
    <row r="57" spans="1:24">
      <c r="A57" s="211">
        <v>0.56792824074074078</v>
      </c>
      <c r="B57" s="212">
        <v>-496.38272330000001</v>
      </c>
      <c r="C57" s="212"/>
      <c r="D57" s="212"/>
      <c r="V57">
        <f>'Transaction Log'!F59</f>
        <v>0</v>
      </c>
      <c r="W57">
        <f>'Transaction Log'!G59</f>
        <v>0</v>
      </c>
      <c r="X57">
        <f>'Transaction Log'!H59</f>
        <v>0</v>
      </c>
    </row>
    <row r="58" spans="1:24">
      <c r="A58" s="211">
        <v>0.56806712962962969</v>
      </c>
      <c r="B58" s="212">
        <v>-496.4227113</v>
      </c>
      <c r="C58" s="212"/>
      <c r="D58" s="212"/>
      <c r="V58">
        <f>'Transaction Log'!F60</f>
        <v>0</v>
      </c>
      <c r="W58">
        <f>'Transaction Log'!G60</f>
        <v>0</v>
      </c>
      <c r="X58">
        <f>'Transaction Log'!H60</f>
        <v>0</v>
      </c>
    </row>
    <row r="59" spans="1:24">
      <c r="A59" s="211">
        <v>0.56813657407407414</v>
      </c>
      <c r="B59" s="212">
        <v>-496.42102720000003</v>
      </c>
      <c r="C59" s="212"/>
      <c r="D59" s="212"/>
      <c r="V59">
        <f>'Transaction Log'!F61</f>
        <v>0</v>
      </c>
      <c r="W59">
        <f>'Transaction Log'!G61</f>
        <v>0</v>
      </c>
      <c r="X59">
        <f>'Transaction Log'!H61</f>
        <v>0</v>
      </c>
    </row>
    <row r="60" spans="1:24">
      <c r="A60" s="211">
        <v>0.5685069444444445</v>
      </c>
      <c r="B60" s="212">
        <v>-496.42401460000002</v>
      </c>
      <c r="C60" s="212"/>
      <c r="D60" s="212"/>
      <c r="V60">
        <f>'Transaction Log'!F62</f>
        <v>0</v>
      </c>
      <c r="W60">
        <f>'Transaction Log'!G62</f>
        <v>0</v>
      </c>
      <c r="X60">
        <f>'Transaction Log'!H62</f>
        <v>0</v>
      </c>
    </row>
    <row r="61" spans="1:24">
      <c r="A61" s="211">
        <v>0.56887731481481485</v>
      </c>
      <c r="B61" s="212">
        <v>-496.3832956</v>
      </c>
      <c r="C61" s="212"/>
      <c r="D61" s="212"/>
      <c r="V61">
        <f>'Transaction Log'!F63</f>
        <v>0</v>
      </c>
      <c r="W61">
        <f>'Transaction Log'!G63</f>
        <v>0</v>
      </c>
      <c r="X61">
        <f>'Transaction Log'!H63</f>
        <v>0</v>
      </c>
    </row>
    <row r="62" spans="1:24">
      <c r="A62" s="211">
        <v>0.56899305555555557</v>
      </c>
      <c r="B62" s="212">
        <v>-496.38486080000001</v>
      </c>
      <c r="C62" s="212"/>
      <c r="D62" s="212"/>
      <c r="V62">
        <f>'Transaction Log'!F64</f>
        <v>0</v>
      </c>
      <c r="W62">
        <f>'Transaction Log'!G64</f>
        <v>0</v>
      </c>
      <c r="X62">
        <f>'Transaction Log'!H64</f>
        <v>0</v>
      </c>
    </row>
    <row r="63" spans="1:24">
      <c r="A63" s="211">
        <v>0.56989583333333338</v>
      </c>
      <c r="B63" s="212">
        <v>-496.3790118</v>
      </c>
      <c r="C63" s="212"/>
      <c r="D63" s="212"/>
      <c r="V63">
        <f>'Transaction Log'!F65</f>
        <v>0</v>
      </c>
      <c r="W63">
        <f>'Transaction Log'!G65</f>
        <v>0</v>
      </c>
      <c r="X63">
        <f>'Transaction Log'!H65</f>
        <v>0</v>
      </c>
    </row>
    <row r="64" spans="1:24">
      <c r="A64" s="211">
        <v>0.56998842592592591</v>
      </c>
      <c r="B64" s="212"/>
      <c r="C64" s="212">
        <v>1.3012349510000001</v>
      </c>
      <c r="D64" s="212"/>
      <c r="V64">
        <f>'Transaction Log'!F66</f>
        <v>0</v>
      </c>
      <c r="W64">
        <f>'Transaction Log'!G66</f>
        <v>0</v>
      </c>
      <c r="X64">
        <f>'Transaction Log'!H66</f>
        <v>0</v>
      </c>
    </row>
    <row r="65" spans="1:24">
      <c r="A65" s="211">
        <v>0.57068287037037035</v>
      </c>
      <c r="B65" s="212">
        <v>-496.38256660000002</v>
      </c>
      <c r="C65" s="212"/>
      <c r="D65" s="212"/>
      <c r="V65">
        <f>'Transaction Log'!F67</f>
        <v>0</v>
      </c>
      <c r="W65">
        <f>'Transaction Log'!G67</f>
        <v>0</v>
      </c>
      <c r="X65">
        <f>'Transaction Log'!H67</f>
        <v>0</v>
      </c>
    </row>
    <row r="66" spans="1:24">
      <c r="A66" s="211">
        <v>0.57218749999999996</v>
      </c>
      <c r="B66" s="212">
        <v>-496.38273090000001</v>
      </c>
      <c r="C66" s="212"/>
      <c r="D66" s="212"/>
      <c r="V66">
        <f>'Transaction Log'!F68</f>
        <v>0</v>
      </c>
      <c r="W66">
        <f>'Transaction Log'!G68</f>
        <v>0</v>
      </c>
      <c r="X66">
        <f>'Transaction Log'!H68</f>
        <v>0</v>
      </c>
    </row>
    <row r="67" spans="1:24">
      <c r="A67" s="211">
        <v>0.57267361111111115</v>
      </c>
      <c r="B67" s="212"/>
      <c r="C67" s="212">
        <v>1.301291644</v>
      </c>
      <c r="D67" s="212"/>
      <c r="V67">
        <f>'Transaction Log'!F69</f>
        <v>0</v>
      </c>
      <c r="W67">
        <f>'Transaction Log'!G69</f>
        <v>0</v>
      </c>
      <c r="X67">
        <f>'Transaction Log'!H69</f>
        <v>0</v>
      </c>
    </row>
    <row r="68" spans="1:24">
      <c r="A68" s="211">
        <v>0.5727430555555556</v>
      </c>
      <c r="B68" s="212">
        <v>-496.38344339999998</v>
      </c>
      <c r="C68" s="212"/>
      <c r="D68" s="212"/>
      <c r="V68">
        <f>'Transaction Log'!F70</f>
        <v>0</v>
      </c>
      <c r="W68">
        <f>'Transaction Log'!G70</f>
        <v>0</v>
      </c>
      <c r="X68">
        <f>'Transaction Log'!H70</f>
        <v>0</v>
      </c>
    </row>
    <row r="69" spans="1:24">
      <c r="A69" s="211">
        <v>0.57285879629629632</v>
      </c>
      <c r="B69" s="212">
        <v>-496.41909859999998</v>
      </c>
      <c r="C69" s="212"/>
      <c r="D69" s="212"/>
      <c r="V69">
        <f>'Transaction Log'!F71</f>
        <v>0</v>
      </c>
      <c r="W69">
        <f>'Transaction Log'!G71</f>
        <v>0</v>
      </c>
      <c r="X69">
        <f>'Transaction Log'!H71</f>
        <v>0</v>
      </c>
    </row>
    <row r="70" spans="1:24">
      <c r="A70" s="211">
        <v>0.57318287037037041</v>
      </c>
      <c r="B70" s="212">
        <v>-496.38316250000003</v>
      </c>
      <c r="C70" s="212"/>
      <c r="D70" s="212"/>
      <c r="V70">
        <f>'Transaction Log'!F72</f>
        <v>0</v>
      </c>
      <c r="W70">
        <f>'Transaction Log'!G72</f>
        <v>0</v>
      </c>
      <c r="X70">
        <f>'Transaction Log'!H72</f>
        <v>0</v>
      </c>
    </row>
    <row r="71" spans="1:24">
      <c r="A71" s="211">
        <v>0.57373842592592594</v>
      </c>
      <c r="B71" s="212">
        <v>-496.41746289999998</v>
      </c>
      <c r="C71" s="212"/>
      <c r="D71" s="212"/>
      <c r="V71">
        <f>'Transaction Log'!F73</f>
        <v>0</v>
      </c>
      <c r="W71">
        <f>'Transaction Log'!G73</f>
        <v>0</v>
      </c>
      <c r="X71">
        <f>'Transaction Log'!H73</f>
        <v>0</v>
      </c>
    </row>
    <row r="72" spans="1:24">
      <c r="A72" s="211">
        <v>0.5741087962962963</v>
      </c>
      <c r="B72" s="212"/>
      <c r="C72" s="212">
        <v>1.3012780209999999</v>
      </c>
      <c r="D72" s="212"/>
      <c r="V72">
        <f>'Transaction Log'!F74</f>
        <v>0</v>
      </c>
      <c r="W72">
        <f>'Transaction Log'!G74</f>
        <v>0</v>
      </c>
      <c r="X72">
        <f>'Transaction Log'!H74</f>
        <v>0</v>
      </c>
    </row>
    <row r="73" spans="1:24">
      <c r="A73" s="211">
        <v>0.57473379629629628</v>
      </c>
      <c r="B73" s="212">
        <v>-496.38394219999998</v>
      </c>
      <c r="C73" s="212"/>
      <c r="D73" s="212"/>
      <c r="V73">
        <f>'Transaction Log'!F75</f>
        <v>0</v>
      </c>
      <c r="W73">
        <f>'Transaction Log'!G75</f>
        <v>0</v>
      </c>
      <c r="X73">
        <f>'Transaction Log'!H75</f>
        <v>0</v>
      </c>
    </row>
    <row r="74" spans="1:24">
      <c r="A74" s="211">
        <v>0.57503472222222218</v>
      </c>
      <c r="B74" s="212">
        <v>-496.4185468</v>
      </c>
      <c r="C74" s="212"/>
      <c r="D74" s="212"/>
      <c r="V74">
        <f>'Transaction Log'!F76</f>
        <v>0</v>
      </c>
      <c r="W74">
        <f>'Transaction Log'!G76</f>
        <v>0</v>
      </c>
      <c r="X74">
        <f>'Transaction Log'!H76</f>
        <v>0</v>
      </c>
    </row>
    <row r="75" spans="1:24">
      <c r="A75" s="211">
        <v>0.57554398148148145</v>
      </c>
      <c r="B75" s="212"/>
      <c r="C75" s="212">
        <v>1.3013230410000001</v>
      </c>
      <c r="D75" s="212"/>
      <c r="V75">
        <f>'Transaction Log'!F77</f>
        <v>0</v>
      </c>
      <c r="W75">
        <f>'Transaction Log'!G77</f>
        <v>0</v>
      </c>
      <c r="X75">
        <f>'Transaction Log'!H77</f>
        <v>0</v>
      </c>
    </row>
    <row r="76" spans="1:24">
      <c r="A76" s="211">
        <v>0.5756134259259259</v>
      </c>
      <c r="B76" s="212">
        <v>-496.42241080000002</v>
      </c>
      <c r="C76" s="212">
        <v>1.3012310229999999</v>
      </c>
      <c r="D76" s="212"/>
      <c r="V76">
        <f>'Transaction Log'!F78</f>
        <v>0</v>
      </c>
      <c r="W76">
        <f>'Transaction Log'!G78</f>
        <v>0</v>
      </c>
      <c r="X76">
        <f>'Transaction Log'!H78</f>
        <v>0</v>
      </c>
    </row>
    <row r="77" spans="1:24">
      <c r="A77" s="211">
        <v>0.57568287037037036</v>
      </c>
      <c r="B77" s="212">
        <v>-496.41926990000002</v>
      </c>
      <c r="C77" s="212"/>
      <c r="D77" s="212"/>
      <c r="V77">
        <f>'Transaction Log'!F79</f>
        <v>0</v>
      </c>
      <c r="W77">
        <f>'Transaction Log'!G79</f>
        <v>0</v>
      </c>
      <c r="X77">
        <f>'Transaction Log'!H79</f>
        <v>0</v>
      </c>
    </row>
    <row r="78" spans="1:24">
      <c r="A78" s="211">
        <v>0.57570601851851855</v>
      </c>
      <c r="B78" s="212">
        <v>-496.38080760000003</v>
      </c>
      <c r="C78" s="212"/>
      <c r="D78" s="212"/>
      <c r="V78">
        <f>'Transaction Log'!F80</f>
        <v>0</v>
      </c>
      <c r="W78">
        <f>'Transaction Log'!G80</f>
        <v>0</v>
      </c>
      <c r="X78">
        <f>'Transaction Log'!H80</f>
        <v>0</v>
      </c>
    </row>
    <row r="79" spans="1:24">
      <c r="A79" s="211">
        <v>0.57612268518518517</v>
      </c>
      <c r="B79" s="212"/>
      <c r="C79" s="212">
        <v>1.301351004</v>
      </c>
      <c r="D79" s="212"/>
      <c r="V79">
        <f>'Transaction Log'!F81</f>
        <v>0</v>
      </c>
      <c r="W79">
        <f>'Transaction Log'!G81</f>
        <v>0</v>
      </c>
      <c r="X79">
        <f>'Transaction Log'!H81</f>
        <v>0</v>
      </c>
    </row>
    <row r="80" spans="1:24">
      <c r="A80" s="211">
        <v>0.57635416666666661</v>
      </c>
      <c r="B80" s="212">
        <v>-496.42544400000003</v>
      </c>
      <c r="C80" s="212"/>
      <c r="D80" s="212"/>
      <c r="V80">
        <f>'Transaction Log'!F82</f>
        <v>0</v>
      </c>
      <c r="W80">
        <f>'Transaction Log'!G82</f>
        <v>0</v>
      </c>
      <c r="X80">
        <f>'Transaction Log'!H82</f>
        <v>0</v>
      </c>
    </row>
    <row r="81" spans="1:24">
      <c r="A81" s="211">
        <v>0.57667824074074081</v>
      </c>
      <c r="B81" s="212">
        <v>-496.38288640000002</v>
      </c>
      <c r="C81" s="212"/>
      <c r="D81" s="212"/>
      <c r="V81">
        <f>'Transaction Log'!F83</f>
        <v>0</v>
      </c>
      <c r="W81">
        <f>'Transaction Log'!G83</f>
        <v>0</v>
      </c>
      <c r="X81">
        <f>'Transaction Log'!H83</f>
        <v>0</v>
      </c>
    </row>
    <row r="82" spans="1:24">
      <c r="A82" s="211">
        <v>0.57704861111111116</v>
      </c>
      <c r="B82" s="212">
        <v>-496.37769429999997</v>
      </c>
      <c r="C82" s="212"/>
      <c r="D82" s="212"/>
      <c r="V82">
        <f>'Transaction Log'!F84</f>
        <v>0</v>
      </c>
      <c r="W82">
        <f>'Transaction Log'!G84</f>
        <v>0</v>
      </c>
      <c r="X82">
        <f>'Transaction Log'!H84</f>
        <v>0</v>
      </c>
    </row>
    <row r="83" spans="1:24">
      <c r="A83" s="211">
        <v>0.57718749999999996</v>
      </c>
      <c r="B83" s="212">
        <v>-496.38327399999997</v>
      </c>
      <c r="C83" s="212"/>
      <c r="D83" s="212"/>
      <c r="V83">
        <f>'Transaction Log'!F85</f>
        <v>0</v>
      </c>
      <c r="W83">
        <f>'Transaction Log'!G85</f>
        <v>0</v>
      </c>
      <c r="X83">
        <f>'Transaction Log'!H85</f>
        <v>0</v>
      </c>
    </row>
    <row r="84" spans="1:24">
      <c r="A84" s="211">
        <v>0.57730324074074069</v>
      </c>
      <c r="B84" s="212"/>
      <c r="C84" s="212">
        <v>1.301530042</v>
      </c>
      <c r="D84" s="212"/>
      <c r="V84">
        <f>'Transaction Log'!F86</f>
        <v>0</v>
      </c>
      <c r="W84">
        <f>'Transaction Log'!G86</f>
        <v>0</v>
      </c>
      <c r="X84">
        <f>'Transaction Log'!H86</f>
        <v>0</v>
      </c>
    </row>
    <row r="85" spans="1:24">
      <c r="A85" s="211">
        <v>0.57734953703703706</v>
      </c>
      <c r="B85" s="212"/>
      <c r="C85" s="212">
        <v>1.30128859</v>
      </c>
      <c r="D85" s="212"/>
      <c r="V85">
        <f>'Transaction Log'!F87</f>
        <v>1</v>
      </c>
      <c r="W85">
        <f>'Transaction Log'!G87</f>
        <v>0</v>
      </c>
      <c r="X85">
        <f>'Transaction Log'!H87</f>
        <v>0</v>
      </c>
    </row>
    <row r="86" spans="1:24">
      <c r="A86" s="211">
        <v>0.57741898148148152</v>
      </c>
      <c r="B86" s="212"/>
      <c r="C86" s="212">
        <v>1.301437003</v>
      </c>
      <c r="D86" s="212"/>
      <c r="V86">
        <f>'Transaction Log'!F88</f>
        <v>0</v>
      </c>
      <c r="W86">
        <f>'Transaction Log'!G88</f>
        <v>0</v>
      </c>
      <c r="X86">
        <f>'Transaction Log'!H88</f>
        <v>0</v>
      </c>
    </row>
    <row r="87" spans="1:24">
      <c r="A87" s="211">
        <v>0.57769675925925923</v>
      </c>
      <c r="B87" s="212">
        <v>-496.42445320000002</v>
      </c>
      <c r="C87" s="212"/>
      <c r="D87" s="212"/>
      <c r="V87">
        <f>'Transaction Log'!F89</f>
        <v>0</v>
      </c>
      <c r="W87">
        <f>'Transaction Log'!G89</f>
        <v>0</v>
      </c>
      <c r="X87">
        <f>'Transaction Log'!H89</f>
        <v>0</v>
      </c>
    </row>
    <row r="88" spans="1:24">
      <c r="A88" s="211">
        <v>0.57792824074074078</v>
      </c>
      <c r="B88" s="212">
        <v>-496.38401679999998</v>
      </c>
      <c r="C88" s="212"/>
      <c r="D88" s="212"/>
      <c r="V88">
        <f>'Transaction Log'!F90</f>
        <v>0</v>
      </c>
      <c r="W88">
        <f>'Transaction Log'!G90</f>
        <v>0</v>
      </c>
      <c r="X88">
        <f>'Transaction Log'!H90</f>
        <v>0</v>
      </c>
    </row>
    <row r="89" spans="1:24">
      <c r="A89" s="211">
        <v>0.57804398148148151</v>
      </c>
      <c r="B89" s="212"/>
      <c r="C89" s="212">
        <v>1.3013453159999999</v>
      </c>
      <c r="D89" s="212"/>
      <c r="V89">
        <f>'Transaction Log'!F91</f>
        <v>0</v>
      </c>
      <c r="W89">
        <f>'Transaction Log'!G91</f>
        <v>0</v>
      </c>
      <c r="X89">
        <f>'Transaction Log'!H91</f>
        <v>0</v>
      </c>
    </row>
    <row r="90" spans="1:24">
      <c r="A90" s="211">
        <v>0.57815972222222223</v>
      </c>
      <c r="B90" s="212">
        <v>-496.42249329999999</v>
      </c>
      <c r="C90" s="212"/>
      <c r="D90" s="212"/>
      <c r="V90">
        <f>'Transaction Log'!F92</f>
        <v>0</v>
      </c>
      <c r="W90">
        <f>'Transaction Log'!G92</f>
        <v>0</v>
      </c>
      <c r="X90">
        <f>'Transaction Log'!H92</f>
        <v>0</v>
      </c>
    </row>
    <row r="91" spans="1:24">
      <c r="A91" s="211">
        <v>0.57827546296296295</v>
      </c>
      <c r="B91" s="212">
        <v>-496.42202259999999</v>
      </c>
      <c r="C91" s="212"/>
      <c r="D91" s="212"/>
      <c r="V91">
        <f>'Transaction Log'!F93</f>
        <v>0</v>
      </c>
      <c r="W91">
        <f>'Transaction Log'!G93</f>
        <v>0</v>
      </c>
      <c r="X91">
        <f>'Transaction Log'!H93</f>
        <v>0</v>
      </c>
    </row>
    <row r="92" spans="1:24">
      <c r="A92" s="211">
        <v>0.57832175925925922</v>
      </c>
      <c r="B92" s="212">
        <v>-496.38278939999998</v>
      </c>
      <c r="C92" s="212"/>
      <c r="D92" s="212"/>
      <c r="V92">
        <f>'Transaction Log'!F94</f>
        <v>0</v>
      </c>
      <c r="W92">
        <f>'Transaction Log'!G94</f>
        <v>0</v>
      </c>
      <c r="X92">
        <f>'Transaction Log'!H94</f>
        <v>0</v>
      </c>
    </row>
    <row r="93" spans="1:24">
      <c r="A93" s="211">
        <v>0.57890046296296294</v>
      </c>
      <c r="B93" s="212">
        <v>-496.41885439999999</v>
      </c>
      <c r="C93" s="212"/>
      <c r="D93" s="212"/>
      <c r="V93">
        <f>'Transaction Log'!F95</f>
        <v>0</v>
      </c>
      <c r="W93">
        <f>'Transaction Log'!G95</f>
        <v>0</v>
      </c>
      <c r="X93">
        <f>'Transaction Log'!H95</f>
        <v>0</v>
      </c>
    </row>
    <row r="94" spans="1:24">
      <c r="A94" s="211">
        <v>0.57924768518518521</v>
      </c>
      <c r="B94" s="212">
        <v>-496.38428279999999</v>
      </c>
      <c r="C94" s="212"/>
      <c r="D94" s="212"/>
      <c r="V94">
        <f>'Transaction Log'!F96</f>
        <v>0</v>
      </c>
      <c r="W94">
        <f>'Transaction Log'!G96</f>
        <v>0</v>
      </c>
      <c r="X94">
        <f>'Transaction Log'!H96</f>
        <v>0</v>
      </c>
    </row>
    <row r="95" spans="1:24">
      <c r="A95" s="211">
        <v>0.57943287037037039</v>
      </c>
      <c r="B95" s="212">
        <v>-496.42064470000003</v>
      </c>
      <c r="C95" s="212"/>
      <c r="D95" s="212"/>
      <c r="V95">
        <f>'Transaction Log'!F97</f>
        <v>0</v>
      </c>
      <c r="W95">
        <f>'Transaction Log'!G97</f>
        <v>0</v>
      </c>
      <c r="X95">
        <f>'Transaction Log'!H97</f>
        <v>0</v>
      </c>
    </row>
    <row r="96" spans="1:24">
      <c r="A96" s="211">
        <v>0.57975694444444448</v>
      </c>
      <c r="B96" s="212">
        <v>-496.41883589999998</v>
      </c>
      <c r="C96" s="212"/>
      <c r="D96" s="212"/>
      <c r="V96">
        <f>'Transaction Log'!F98</f>
        <v>0</v>
      </c>
      <c r="W96">
        <f>'Transaction Log'!G98</f>
        <v>0</v>
      </c>
      <c r="X96">
        <f>'Transaction Log'!H98</f>
        <v>0</v>
      </c>
    </row>
    <row r="97" spans="1:24">
      <c r="A97" s="211">
        <v>0.58103009259259253</v>
      </c>
      <c r="B97" s="212">
        <v>-496.42088009999998</v>
      </c>
      <c r="C97" s="212"/>
      <c r="D97" s="212"/>
      <c r="V97">
        <f>'Transaction Log'!F99</f>
        <v>0</v>
      </c>
      <c r="W97">
        <f>'Transaction Log'!G99</f>
        <v>0</v>
      </c>
      <c r="X97">
        <f>'Transaction Log'!H99</f>
        <v>0</v>
      </c>
    </row>
    <row r="98" spans="1:24">
      <c r="A98" s="211">
        <v>0.58149305555555553</v>
      </c>
      <c r="B98" s="212">
        <v>-496.38450230000001</v>
      </c>
      <c r="C98" s="212"/>
      <c r="D98" s="212"/>
      <c r="V98">
        <f>'Transaction Log'!F100</f>
        <v>0</v>
      </c>
      <c r="W98">
        <f>'Transaction Log'!G100</f>
        <v>0</v>
      </c>
      <c r="X98">
        <f>'Transaction Log'!H100</f>
        <v>0</v>
      </c>
    </row>
    <row r="99" spans="1:24">
      <c r="A99" s="211">
        <v>0.58267361111111116</v>
      </c>
      <c r="B99" s="212">
        <v>-496.38322269999998</v>
      </c>
      <c r="C99" s="212"/>
      <c r="D99" s="212"/>
      <c r="V99">
        <f>'Transaction Log'!F101</f>
        <v>0</v>
      </c>
      <c r="W99">
        <f>'Transaction Log'!G101</f>
        <v>0</v>
      </c>
      <c r="X99">
        <f>'Transaction Log'!H101</f>
        <v>0</v>
      </c>
    </row>
    <row r="100" spans="1:24">
      <c r="A100" s="211">
        <v>0.58309027777777778</v>
      </c>
      <c r="B100" s="212">
        <v>-496.4237789</v>
      </c>
      <c r="C100" s="212"/>
      <c r="D100" s="212"/>
      <c r="V100">
        <f>'Transaction Log'!F102</f>
        <v>1</v>
      </c>
      <c r="W100">
        <f>'Transaction Log'!G102</f>
        <v>0</v>
      </c>
      <c r="X100">
        <f>'Transaction Log'!H102</f>
        <v>0</v>
      </c>
    </row>
    <row r="101" spans="1:24">
      <c r="A101" s="211">
        <v>0.5832060185185185</v>
      </c>
      <c r="B101" s="212">
        <v>-496.42055099999999</v>
      </c>
      <c r="C101" s="212"/>
      <c r="D101" s="212"/>
      <c r="V101">
        <f>'Transaction Log'!F103</f>
        <v>0</v>
      </c>
      <c r="W101">
        <f>'Transaction Log'!G103</f>
        <v>0</v>
      </c>
      <c r="X101">
        <f>'Transaction Log'!H103</f>
        <v>0</v>
      </c>
    </row>
    <row r="102" spans="1:24">
      <c r="A102" s="211">
        <v>0.58373842592592595</v>
      </c>
      <c r="B102" s="212">
        <v>-496.38411550000001</v>
      </c>
      <c r="C102" s="212"/>
      <c r="D102" s="212"/>
      <c r="V102">
        <f>'Transaction Log'!F104</f>
        <v>0</v>
      </c>
      <c r="W102">
        <f>'Transaction Log'!G104</f>
        <v>0</v>
      </c>
      <c r="X102">
        <f>'Transaction Log'!H104</f>
        <v>0</v>
      </c>
    </row>
    <row r="103" spans="1:24">
      <c r="A103" s="211">
        <v>0.5841319444444445</v>
      </c>
      <c r="B103" s="212"/>
      <c r="C103" s="212">
        <v>1.301474247</v>
      </c>
      <c r="D103" s="212"/>
      <c r="V103">
        <f>'Transaction Log'!F105</f>
        <v>0</v>
      </c>
      <c r="W103">
        <f>'Transaction Log'!G105</f>
        <v>0</v>
      </c>
      <c r="X103">
        <f>'Transaction Log'!H105</f>
        <v>0</v>
      </c>
    </row>
    <row r="104" spans="1:24">
      <c r="A104" s="211">
        <v>0.58443287037037039</v>
      </c>
      <c r="B104" s="212">
        <v>-496.42462740000002</v>
      </c>
      <c r="C104" s="212"/>
      <c r="D104" s="212"/>
      <c r="V104">
        <f>'Transaction Log'!F106</f>
        <v>0</v>
      </c>
      <c r="W104">
        <f>'Transaction Log'!G106</f>
        <v>0</v>
      </c>
      <c r="X104">
        <f>'Transaction Log'!H106</f>
        <v>0</v>
      </c>
    </row>
    <row r="105" spans="1:24">
      <c r="A105" s="211">
        <v>0.58447916666666666</v>
      </c>
      <c r="B105" s="212">
        <v>-496.37914970000003</v>
      </c>
      <c r="C105" s="212"/>
      <c r="D105" s="212"/>
      <c r="V105">
        <f>'Transaction Log'!F107</f>
        <v>0</v>
      </c>
      <c r="W105">
        <f>'Transaction Log'!G107</f>
        <v>0</v>
      </c>
      <c r="X105">
        <f>'Transaction Log'!H107</f>
        <v>0</v>
      </c>
    </row>
    <row r="106" spans="1:24">
      <c r="A106" s="211">
        <v>0.58489583333333328</v>
      </c>
      <c r="B106" s="212"/>
      <c r="C106" s="212">
        <v>1.3015989560000001</v>
      </c>
      <c r="D106" s="212"/>
      <c r="V106">
        <f>'Transaction Log'!F108</f>
        <v>0</v>
      </c>
      <c r="W106">
        <f>'Transaction Log'!G108</f>
        <v>0</v>
      </c>
      <c r="X106">
        <f>'Transaction Log'!H108</f>
        <v>0</v>
      </c>
    </row>
    <row r="107" spans="1:24">
      <c r="A107" s="211">
        <v>0.58491898148148147</v>
      </c>
      <c r="B107" s="212">
        <v>-496.38017480000002</v>
      </c>
      <c r="C107" s="212"/>
      <c r="D107" s="212"/>
      <c r="V107">
        <f>'Transaction Log'!F109</f>
        <v>0</v>
      </c>
      <c r="W107">
        <f>'Transaction Log'!G109</f>
        <v>0</v>
      </c>
      <c r="X107">
        <f>'Transaction Log'!H109</f>
        <v>0</v>
      </c>
    </row>
    <row r="108" spans="1:24">
      <c r="A108" s="211">
        <v>0.58531250000000001</v>
      </c>
      <c r="B108" s="212">
        <v>-496.42395770000002</v>
      </c>
      <c r="C108" s="212"/>
      <c r="D108" s="212"/>
      <c r="V108">
        <f>'Transaction Log'!F110</f>
        <v>0</v>
      </c>
      <c r="W108">
        <f>'Transaction Log'!G110</f>
        <v>0</v>
      </c>
      <c r="X108">
        <f>'Transaction Log'!H110</f>
        <v>0</v>
      </c>
    </row>
    <row r="109" spans="1:24">
      <c r="A109" s="211">
        <v>0.58600694444444446</v>
      </c>
      <c r="B109" s="212"/>
      <c r="C109" s="212">
        <v>1.3015932480000001</v>
      </c>
      <c r="D109" s="212"/>
      <c r="V109">
        <f>'Transaction Log'!F111</f>
        <v>0</v>
      </c>
      <c r="W109">
        <f>'Transaction Log'!G111</f>
        <v>0</v>
      </c>
      <c r="X109">
        <f>'Transaction Log'!H111</f>
        <v>0</v>
      </c>
    </row>
    <row r="110" spans="1:24">
      <c r="A110" s="211">
        <v>0.58603009259259264</v>
      </c>
      <c r="B110" s="212">
        <v>-496.38155010000003</v>
      </c>
      <c r="C110" s="212"/>
      <c r="D110" s="212"/>
      <c r="V110">
        <f>'Transaction Log'!F112</f>
        <v>0</v>
      </c>
      <c r="W110">
        <f>'Transaction Log'!G112</f>
        <v>0</v>
      </c>
      <c r="X110">
        <f>'Transaction Log'!H112</f>
        <v>0</v>
      </c>
    </row>
    <row r="111" spans="1:24">
      <c r="A111" s="211">
        <v>0.58660879629629636</v>
      </c>
      <c r="B111" s="212">
        <v>-496.4203842</v>
      </c>
      <c r="C111" s="212"/>
      <c r="D111" s="212"/>
      <c r="V111">
        <f>'Transaction Log'!F113</f>
        <v>0</v>
      </c>
      <c r="W111">
        <f>'Transaction Log'!G113</f>
        <v>0</v>
      </c>
      <c r="X111">
        <f>'Transaction Log'!H113</f>
        <v>0</v>
      </c>
    </row>
    <row r="112" spans="1:24">
      <c r="A112" s="211">
        <v>0.58723379629629624</v>
      </c>
      <c r="B112" s="212">
        <v>-496.38296609999998</v>
      </c>
      <c r="C112" s="212"/>
      <c r="D112" s="212"/>
      <c r="V112">
        <f>'Transaction Log'!F114</f>
        <v>0</v>
      </c>
      <c r="W112">
        <f>'Transaction Log'!G114</f>
        <v>0</v>
      </c>
      <c r="X112">
        <f>'Transaction Log'!H114</f>
        <v>0</v>
      </c>
    </row>
    <row r="113" spans="1:24">
      <c r="A113" s="211">
        <v>0.58788194444444442</v>
      </c>
      <c r="B113" s="212"/>
      <c r="C113" s="212">
        <v>1.3012356780000001</v>
      </c>
      <c r="D113" s="212"/>
      <c r="V113">
        <f>'Transaction Log'!F115</f>
        <v>0</v>
      </c>
      <c r="W113">
        <f>'Transaction Log'!G115</f>
        <v>0</v>
      </c>
      <c r="X113">
        <f>'Transaction Log'!H115</f>
        <v>0</v>
      </c>
    </row>
    <row r="114" spans="1:24">
      <c r="A114" s="211">
        <v>0.5879050925925926</v>
      </c>
      <c r="B114" s="212">
        <v>-496.42120979999999</v>
      </c>
      <c r="C114" s="212"/>
      <c r="D114" s="212"/>
      <c r="V114">
        <f>'Transaction Log'!F116</f>
        <v>0</v>
      </c>
      <c r="W114">
        <f>'Transaction Log'!G116</f>
        <v>0</v>
      </c>
      <c r="X114">
        <f>'Transaction Log'!H116</f>
        <v>0</v>
      </c>
    </row>
    <row r="115" spans="1:24">
      <c r="A115" s="211">
        <v>0.58901620370370367</v>
      </c>
      <c r="B115" s="212">
        <v>-496.38427610000002</v>
      </c>
      <c r="C115" s="212"/>
      <c r="D115" s="212"/>
      <c r="V115">
        <f>'Transaction Log'!F117</f>
        <v>0</v>
      </c>
      <c r="W115">
        <f>'Transaction Log'!G117</f>
        <v>0</v>
      </c>
      <c r="X115">
        <f>'Transaction Log'!H117</f>
        <v>0</v>
      </c>
    </row>
    <row r="116" spans="1:24">
      <c r="A116" s="211">
        <v>0.58903935185185186</v>
      </c>
      <c r="B116" s="212"/>
      <c r="C116" s="212">
        <v>1.301303688</v>
      </c>
      <c r="D116" s="212"/>
      <c r="V116">
        <f>'Transaction Log'!F118</f>
        <v>0</v>
      </c>
      <c r="W116">
        <f>'Transaction Log'!G118</f>
        <v>0</v>
      </c>
      <c r="X116">
        <f>'Transaction Log'!H118</f>
        <v>0</v>
      </c>
    </row>
    <row r="117" spans="1:24">
      <c r="A117" s="211">
        <v>0.58908564814814812</v>
      </c>
      <c r="B117" s="212">
        <v>-496.41965169999997</v>
      </c>
      <c r="C117" s="212"/>
      <c r="D117" s="212"/>
      <c r="V117">
        <f>'Transaction Log'!F119</f>
        <v>0</v>
      </c>
      <c r="W117">
        <f>'Transaction Log'!G119</f>
        <v>0</v>
      </c>
      <c r="X117">
        <f>'Transaction Log'!H119</f>
        <v>0</v>
      </c>
    </row>
    <row r="118" spans="1:24">
      <c r="A118" s="211">
        <v>0.59033564814814821</v>
      </c>
      <c r="B118" s="212"/>
      <c r="C118" s="212">
        <v>1.3014229509999999</v>
      </c>
      <c r="D118" s="212"/>
      <c r="V118">
        <f>'Transaction Log'!F120</f>
        <v>0</v>
      </c>
      <c r="W118">
        <f>'Transaction Log'!G120</f>
        <v>0</v>
      </c>
      <c r="X118">
        <f>'Transaction Log'!H120</f>
        <v>0</v>
      </c>
    </row>
    <row r="119" spans="1:24">
      <c r="A119" s="211">
        <v>0.59042824074074074</v>
      </c>
      <c r="B119" s="212">
        <v>-496.41873129999999</v>
      </c>
      <c r="C119" s="212"/>
      <c r="D119" s="212"/>
      <c r="V119">
        <f>'Transaction Log'!F121</f>
        <v>0</v>
      </c>
      <c r="W119">
        <f>'Transaction Log'!G121</f>
        <v>0</v>
      </c>
      <c r="X119">
        <f>'Transaction Log'!H121</f>
        <v>0</v>
      </c>
    </row>
    <row r="120" spans="1:24">
      <c r="A120" s="211">
        <v>0.59061342592592592</v>
      </c>
      <c r="B120" s="212">
        <v>-496.38239820000001</v>
      </c>
      <c r="C120" s="212"/>
      <c r="D120" s="212"/>
      <c r="V120">
        <f>'Transaction Log'!F122</f>
        <v>0</v>
      </c>
      <c r="W120">
        <f>'Transaction Log'!G122</f>
        <v>0</v>
      </c>
      <c r="X120">
        <f>'Transaction Log'!H122</f>
        <v>0</v>
      </c>
    </row>
    <row r="121" spans="1:24">
      <c r="A121" s="211">
        <v>0.59072916666666664</v>
      </c>
      <c r="B121" s="212">
        <v>-496.3809195</v>
      </c>
      <c r="C121" s="212"/>
      <c r="D121" s="212"/>
      <c r="V121">
        <f>'Transaction Log'!F123</f>
        <v>0</v>
      </c>
      <c r="W121">
        <f>'Transaction Log'!G123</f>
        <v>0</v>
      </c>
      <c r="X121">
        <f>'Transaction Log'!H123</f>
        <v>0</v>
      </c>
    </row>
    <row r="122" spans="1:24">
      <c r="A122" s="211">
        <v>0.59075231481481483</v>
      </c>
      <c r="B122" s="212">
        <v>-496.41765090000001</v>
      </c>
      <c r="C122" s="212"/>
      <c r="D122" s="212"/>
      <c r="V122">
        <f>'Transaction Log'!F124</f>
        <v>0</v>
      </c>
      <c r="W122">
        <f>'Transaction Log'!G124</f>
        <v>0</v>
      </c>
      <c r="X122">
        <f>'Transaction Log'!H124</f>
        <v>0</v>
      </c>
    </row>
    <row r="123" spans="1:24">
      <c r="A123" s="211">
        <v>0.59084490740740747</v>
      </c>
      <c r="B123" s="212">
        <v>-496.38209510000002</v>
      </c>
      <c r="C123" s="212"/>
      <c r="D123" s="212"/>
      <c r="V123">
        <f>'Transaction Log'!F125</f>
        <v>0</v>
      </c>
      <c r="W123">
        <f>'Transaction Log'!G125</f>
        <v>0</v>
      </c>
      <c r="X123">
        <f>'Transaction Log'!H125</f>
        <v>0</v>
      </c>
    </row>
    <row r="124" spans="1:24">
      <c r="A124" s="211">
        <v>0.59114583333333337</v>
      </c>
      <c r="B124" s="212">
        <v>-496.42108150000001</v>
      </c>
      <c r="C124" s="212"/>
      <c r="D124" s="212"/>
      <c r="V124">
        <f>'Transaction Log'!F126</f>
        <v>0</v>
      </c>
      <c r="W124">
        <f>'Transaction Log'!G126</f>
        <v>0</v>
      </c>
      <c r="X124">
        <f>'Transaction Log'!H126</f>
        <v>0</v>
      </c>
    </row>
    <row r="125" spans="1:24">
      <c r="A125" s="211">
        <v>0.59144675925925927</v>
      </c>
      <c r="B125" s="212"/>
      <c r="C125" s="212">
        <v>1.3012438449999999</v>
      </c>
      <c r="D125" s="212"/>
      <c r="V125">
        <f>'Transaction Log'!F127</f>
        <v>0</v>
      </c>
      <c r="W125">
        <f>'Transaction Log'!G127</f>
        <v>0</v>
      </c>
      <c r="X125">
        <f>'Transaction Log'!H127</f>
        <v>0</v>
      </c>
    </row>
    <row r="126" spans="1:24">
      <c r="A126" s="211">
        <v>0.59177083333333336</v>
      </c>
      <c r="B126" s="212">
        <v>-496.38490919999998</v>
      </c>
      <c r="C126" s="212"/>
      <c r="D126" s="212"/>
      <c r="V126">
        <f>'Transaction Log'!F128</f>
        <v>0</v>
      </c>
      <c r="W126">
        <f>'Transaction Log'!G128</f>
        <v>0</v>
      </c>
      <c r="X126">
        <f>'Transaction Log'!H128</f>
        <v>0</v>
      </c>
    </row>
    <row r="127" spans="1:24">
      <c r="A127" s="211">
        <v>0.59197916666666661</v>
      </c>
      <c r="B127" s="212">
        <v>-496.38480989999999</v>
      </c>
      <c r="C127" s="212"/>
      <c r="D127" s="212"/>
      <c r="V127">
        <f>'Transaction Log'!F129</f>
        <v>0</v>
      </c>
      <c r="W127">
        <f>'Transaction Log'!G129</f>
        <v>0</v>
      </c>
      <c r="X127">
        <f>'Transaction Log'!H129</f>
        <v>0</v>
      </c>
    </row>
    <row r="128" spans="1:24">
      <c r="A128" s="211">
        <v>0.59202546296296299</v>
      </c>
      <c r="B128" s="212">
        <v>-496.38471959999998</v>
      </c>
      <c r="C128" s="212"/>
      <c r="D128" s="212"/>
      <c r="V128">
        <f>'Transaction Log'!F130</f>
        <v>0</v>
      </c>
      <c r="W128">
        <f>'Transaction Log'!G130</f>
        <v>0</v>
      </c>
      <c r="X128">
        <f>'Transaction Log'!H130</f>
        <v>0</v>
      </c>
    </row>
    <row r="129" spans="1:24">
      <c r="A129" s="211">
        <v>0.59221064814814817</v>
      </c>
      <c r="B129" s="212">
        <v>-496.38207670000003</v>
      </c>
      <c r="C129" s="212"/>
      <c r="D129" s="212"/>
      <c r="V129">
        <f>'Transaction Log'!F131</f>
        <v>0</v>
      </c>
      <c r="W129">
        <f>'Transaction Log'!G131</f>
        <v>0</v>
      </c>
      <c r="X129">
        <f>'Transaction Log'!H131</f>
        <v>0</v>
      </c>
    </row>
    <row r="130" spans="1:24">
      <c r="A130" s="211">
        <v>0.59267361111111116</v>
      </c>
      <c r="B130" s="212">
        <v>-496.38468399999999</v>
      </c>
      <c r="C130" s="212"/>
      <c r="D130" s="212"/>
      <c r="V130">
        <f>'Transaction Log'!F132</f>
        <v>0</v>
      </c>
      <c r="W130">
        <f>'Transaction Log'!G132</f>
        <v>0</v>
      </c>
      <c r="X130">
        <f>'Transaction Log'!H132</f>
        <v>0</v>
      </c>
    </row>
    <row r="131" spans="1:24">
      <c r="A131" s="211">
        <v>0.59313657407407405</v>
      </c>
      <c r="B131" s="212">
        <v>-496.38344430000001</v>
      </c>
      <c r="C131" s="212"/>
      <c r="D131" s="212"/>
      <c r="V131">
        <f>'Transaction Log'!F133</f>
        <v>0</v>
      </c>
      <c r="W131">
        <f>'Transaction Log'!G133</f>
        <v>0</v>
      </c>
      <c r="X131">
        <f>'Transaction Log'!H133</f>
        <v>0</v>
      </c>
    </row>
    <row r="132" spans="1:24">
      <c r="A132" s="211">
        <v>0.59346064814814814</v>
      </c>
      <c r="B132" s="212">
        <v>-496.42205769999998</v>
      </c>
      <c r="C132" s="212"/>
      <c r="D132" s="212"/>
      <c r="V132">
        <f>'Transaction Log'!F134</f>
        <v>0</v>
      </c>
      <c r="W132">
        <f>'Transaction Log'!G134</f>
        <v>0</v>
      </c>
      <c r="X132">
        <f>'Transaction Log'!H134</f>
        <v>0</v>
      </c>
    </row>
    <row r="133" spans="1:24">
      <c r="A133" s="211">
        <v>0.59355324074074078</v>
      </c>
      <c r="B133" s="212">
        <v>-496.38383049999999</v>
      </c>
      <c r="C133" s="212"/>
      <c r="D133" s="212"/>
      <c r="V133">
        <f>'Transaction Log'!F135</f>
        <v>0</v>
      </c>
      <c r="W133">
        <f>'Transaction Log'!G135</f>
        <v>0</v>
      </c>
      <c r="X133">
        <f>'Transaction Log'!H135</f>
        <v>0</v>
      </c>
    </row>
    <row r="134" spans="1:24">
      <c r="A134" s="211">
        <v>0.59403935185185186</v>
      </c>
      <c r="B134" s="212">
        <v>-496.417554</v>
      </c>
      <c r="C134" s="212"/>
      <c r="D134" s="212"/>
      <c r="V134">
        <f>'Transaction Log'!F136</f>
        <v>0</v>
      </c>
      <c r="W134">
        <f>'Transaction Log'!G136</f>
        <v>0</v>
      </c>
      <c r="X134">
        <f>'Transaction Log'!H136</f>
        <v>0</v>
      </c>
    </row>
    <row r="135" spans="1:24">
      <c r="A135" s="211">
        <v>0.5947337962962963</v>
      </c>
      <c r="B135" s="212">
        <v>-496.384614</v>
      </c>
      <c r="C135" s="212"/>
      <c r="D135" s="212"/>
      <c r="V135">
        <f>'Transaction Log'!F137</f>
        <v>0</v>
      </c>
      <c r="W135">
        <f>'Transaction Log'!G137</f>
        <v>0</v>
      </c>
      <c r="X135">
        <f>'Transaction Log'!H137</f>
        <v>0</v>
      </c>
    </row>
    <row r="136" spans="1:24">
      <c r="A136" s="211">
        <v>0.59491898148148148</v>
      </c>
      <c r="B136" s="212">
        <v>-496.42018730000001</v>
      </c>
      <c r="C136" s="212"/>
      <c r="D136" s="212"/>
      <c r="V136">
        <f>'Transaction Log'!F138</f>
        <v>0</v>
      </c>
      <c r="W136">
        <f>'Transaction Log'!G138</f>
        <v>0</v>
      </c>
      <c r="X136">
        <f>'Transaction Log'!H138</f>
        <v>0</v>
      </c>
    </row>
    <row r="137" spans="1:24">
      <c r="A137" s="211">
        <v>0.59521990740740738</v>
      </c>
      <c r="B137" s="212">
        <v>-496.42222809999998</v>
      </c>
      <c r="C137" s="212"/>
      <c r="D137" s="212"/>
      <c r="V137">
        <f>'Transaction Log'!F139</f>
        <v>0</v>
      </c>
      <c r="W137">
        <f>'Transaction Log'!G139</f>
        <v>0</v>
      </c>
      <c r="X137">
        <f>'Transaction Log'!H139</f>
        <v>0</v>
      </c>
    </row>
    <row r="138" spans="1:24">
      <c r="A138" s="211">
        <v>0.59612268518518519</v>
      </c>
      <c r="B138" s="212"/>
      <c r="C138" s="212">
        <v>1.3012634110000001</v>
      </c>
      <c r="D138" s="212"/>
      <c r="V138">
        <f>'Transaction Log'!F140</f>
        <v>0</v>
      </c>
      <c r="W138">
        <f>'Transaction Log'!G140</f>
        <v>0</v>
      </c>
      <c r="X138">
        <f>'Transaction Log'!H140</f>
        <v>0</v>
      </c>
    </row>
    <row r="139" spans="1:24">
      <c r="A139" s="211">
        <v>0.59653935185185192</v>
      </c>
      <c r="B139" s="212">
        <v>-496.4175985</v>
      </c>
      <c r="C139" s="212"/>
      <c r="D139" s="212"/>
      <c r="V139">
        <f>'Transaction Log'!F141</f>
        <v>0</v>
      </c>
      <c r="W139">
        <f>'Transaction Log'!G141</f>
        <v>0</v>
      </c>
      <c r="X139">
        <f>'Transaction Log'!H141</f>
        <v>0</v>
      </c>
    </row>
    <row r="140" spans="1:24">
      <c r="A140" s="211">
        <v>0.59783564814814816</v>
      </c>
      <c r="B140" s="212">
        <v>-496.37990580000002</v>
      </c>
      <c r="C140" s="212"/>
      <c r="D140" s="212"/>
      <c r="V140">
        <f>'Transaction Log'!F142</f>
        <v>0</v>
      </c>
      <c r="W140">
        <f>'Transaction Log'!G142</f>
        <v>0</v>
      </c>
      <c r="X140">
        <f>'Transaction Log'!H142</f>
        <v>0</v>
      </c>
    </row>
    <row r="141" spans="1:24">
      <c r="A141" s="211">
        <v>0.59799768518518526</v>
      </c>
      <c r="B141" s="212">
        <v>-496.38222459999997</v>
      </c>
      <c r="C141" s="212"/>
      <c r="D141" s="212"/>
      <c r="V141">
        <f>'Transaction Log'!F143</f>
        <v>0</v>
      </c>
      <c r="W141">
        <f>'Transaction Log'!G143</f>
        <v>0</v>
      </c>
      <c r="X141">
        <f>'Transaction Log'!H143</f>
        <v>0</v>
      </c>
    </row>
    <row r="142" spans="1:24">
      <c r="A142" s="211">
        <v>0.59825231481481478</v>
      </c>
      <c r="B142" s="212"/>
      <c r="C142" s="212">
        <v>1.301237669</v>
      </c>
      <c r="D142" s="212"/>
      <c r="V142">
        <f>'Transaction Log'!F144</f>
        <v>0</v>
      </c>
      <c r="W142">
        <f>'Transaction Log'!G144</f>
        <v>0</v>
      </c>
      <c r="X142">
        <f>'Transaction Log'!H144</f>
        <v>0</v>
      </c>
    </row>
    <row r="143" spans="1:24">
      <c r="A143" s="211">
        <v>0.59864583333333332</v>
      </c>
      <c r="B143" s="212"/>
      <c r="C143" s="212">
        <v>1.3012985720000001</v>
      </c>
      <c r="D143" s="212"/>
      <c r="V143">
        <f>'Transaction Log'!F145</f>
        <v>0</v>
      </c>
      <c r="W143">
        <f>'Transaction Log'!G145</f>
        <v>0</v>
      </c>
      <c r="X143">
        <f>'Transaction Log'!H145</f>
        <v>0</v>
      </c>
    </row>
    <row r="144" spans="1:24">
      <c r="A144" s="211">
        <v>0.6001967592592593</v>
      </c>
      <c r="B144" s="212">
        <v>-496.42060079999999</v>
      </c>
      <c r="C144" s="212"/>
      <c r="D144" s="212"/>
      <c r="V144">
        <f>'Transaction Log'!F146</f>
        <v>0</v>
      </c>
      <c r="W144">
        <f>'Transaction Log'!G146</f>
        <v>0</v>
      </c>
      <c r="X144">
        <f>'Transaction Log'!H146</f>
        <v>0</v>
      </c>
    </row>
    <row r="145" spans="1:24">
      <c r="A145" s="211">
        <v>0.60054398148148147</v>
      </c>
      <c r="B145" s="212">
        <v>-496.41745359999999</v>
      </c>
      <c r="C145" s="212"/>
      <c r="D145" s="212"/>
      <c r="V145">
        <f>'Transaction Log'!F147</f>
        <v>0</v>
      </c>
      <c r="W145">
        <f>'Transaction Log'!G147</f>
        <v>0</v>
      </c>
      <c r="X145">
        <f>'Transaction Log'!H147</f>
        <v>0</v>
      </c>
    </row>
    <row r="146" spans="1:24">
      <c r="A146" s="211">
        <v>0.6007986111111111</v>
      </c>
      <c r="B146" s="212">
        <v>-496.3821767</v>
      </c>
      <c r="C146" s="212"/>
      <c r="D146" s="212"/>
      <c r="V146">
        <f>'Transaction Log'!F148</f>
        <v>0</v>
      </c>
      <c r="W146">
        <f>'Transaction Log'!G148</f>
        <v>0</v>
      </c>
      <c r="X146">
        <f>'Transaction Log'!H148</f>
        <v>0</v>
      </c>
    </row>
    <row r="147" spans="1:24">
      <c r="A147" s="211">
        <v>0.60133101851851845</v>
      </c>
      <c r="B147" s="212"/>
      <c r="C147" s="212">
        <v>1.301557445</v>
      </c>
      <c r="D147" s="212"/>
      <c r="V147">
        <f>'Transaction Log'!F149</f>
        <v>0</v>
      </c>
      <c r="W147">
        <f>'Transaction Log'!G149</f>
        <v>0</v>
      </c>
      <c r="X147">
        <f>'Transaction Log'!H149</f>
        <v>0</v>
      </c>
    </row>
    <row r="148" spans="1:24">
      <c r="A148" s="211">
        <v>0.60225694444444444</v>
      </c>
      <c r="B148" s="212"/>
      <c r="C148" s="212">
        <v>1.301326762</v>
      </c>
      <c r="D148" s="212"/>
      <c r="V148">
        <f>'Transaction Log'!F150</f>
        <v>0</v>
      </c>
      <c r="W148">
        <f>'Transaction Log'!G150</f>
        <v>1</v>
      </c>
      <c r="X148">
        <f>'Transaction Log'!H150</f>
        <v>0</v>
      </c>
    </row>
    <row r="149" spans="1:24">
      <c r="A149" s="211">
        <v>0.60283564814814816</v>
      </c>
      <c r="B149" s="212">
        <v>-496.41803290000001</v>
      </c>
      <c r="C149" s="212"/>
      <c r="D149" s="212"/>
      <c r="V149">
        <f>'Transaction Log'!F151</f>
        <v>0</v>
      </c>
      <c r="W149">
        <f>'Transaction Log'!G151</f>
        <v>0</v>
      </c>
      <c r="X149">
        <f>'Transaction Log'!H151</f>
        <v>0</v>
      </c>
    </row>
    <row r="150" spans="1:24">
      <c r="A150" s="211">
        <v>0.60329861111111105</v>
      </c>
      <c r="B150" s="212">
        <v>-496.38485359999999</v>
      </c>
      <c r="C150" s="212"/>
      <c r="D150" s="212"/>
      <c r="V150">
        <f>'Transaction Log'!F152</f>
        <v>1</v>
      </c>
      <c r="W150">
        <f>'Transaction Log'!G152</f>
        <v>0</v>
      </c>
      <c r="X150">
        <f>'Transaction Log'!H152</f>
        <v>0</v>
      </c>
    </row>
    <row r="151" spans="1:24">
      <c r="A151" s="211">
        <v>0.60452546296296295</v>
      </c>
      <c r="B151" s="212">
        <v>-496.38044120000001</v>
      </c>
      <c r="C151" s="212"/>
      <c r="D151" s="212"/>
      <c r="V151">
        <f>'Transaction Log'!F153</f>
        <v>0</v>
      </c>
      <c r="W151">
        <f>'Transaction Log'!G153</f>
        <v>0</v>
      </c>
      <c r="X151">
        <f>'Transaction Log'!H153</f>
        <v>0</v>
      </c>
    </row>
    <row r="152" spans="1:24">
      <c r="A152" s="211">
        <v>0.6045949074074074</v>
      </c>
      <c r="B152" s="212"/>
      <c r="C152" s="212">
        <v>1.3013419559999999</v>
      </c>
      <c r="D152" s="212"/>
      <c r="V152">
        <f>'Transaction Log'!F154</f>
        <v>1</v>
      </c>
      <c r="W152">
        <f>'Transaction Log'!G154</f>
        <v>0</v>
      </c>
      <c r="X152">
        <f>'Transaction Log'!H154</f>
        <v>0</v>
      </c>
    </row>
    <row r="153" spans="1:24">
      <c r="A153" s="211">
        <v>0.60496527777777775</v>
      </c>
      <c r="B153" s="212">
        <v>-496.38417520000002</v>
      </c>
      <c r="C153" s="212"/>
      <c r="D153" s="212"/>
      <c r="V153">
        <f>'Transaction Log'!F155</f>
        <v>0</v>
      </c>
      <c r="W153">
        <f>'Transaction Log'!G155</f>
        <v>0</v>
      </c>
      <c r="X153">
        <f>'Transaction Log'!H155</f>
        <v>0</v>
      </c>
    </row>
    <row r="154" spans="1:24">
      <c r="A154" s="211">
        <v>0.60524305555555558</v>
      </c>
      <c r="B154" s="212">
        <v>-496.4187182</v>
      </c>
      <c r="C154" s="212"/>
      <c r="D154" s="212"/>
      <c r="V154">
        <f>'Transaction Log'!F156</f>
        <v>0</v>
      </c>
      <c r="W154">
        <f>'Transaction Log'!G156</f>
        <v>0</v>
      </c>
      <c r="X154">
        <f>'Transaction Log'!H156</f>
        <v>0</v>
      </c>
    </row>
    <row r="155" spans="1:24">
      <c r="A155" s="211">
        <v>0.60528935185185184</v>
      </c>
      <c r="B155" s="212">
        <v>-496.38455440000001</v>
      </c>
      <c r="C155" s="212"/>
      <c r="D155" s="212"/>
      <c r="V155">
        <f>'Transaction Log'!F157</f>
        <v>0</v>
      </c>
      <c r="W155">
        <f>'Transaction Log'!G157</f>
        <v>0</v>
      </c>
      <c r="X155">
        <f>'Transaction Log'!H157</f>
        <v>0</v>
      </c>
    </row>
    <row r="156" spans="1:24">
      <c r="A156" s="211">
        <v>0.60545138888888894</v>
      </c>
      <c r="B156" s="212">
        <v>-496.4204153</v>
      </c>
      <c r="C156" s="212"/>
      <c r="D156" s="212"/>
      <c r="V156">
        <f>'Transaction Log'!F158</f>
        <v>0</v>
      </c>
      <c r="W156">
        <f>'Transaction Log'!G158</f>
        <v>0</v>
      </c>
      <c r="X156">
        <f>'Transaction Log'!H158</f>
        <v>0</v>
      </c>
    </row>
    <row r="157" spans="1:24">
      <c r="A157" s="211"/>
      <c r="B157" s="212"/>
      <c r="C157" s="212"/>
      <c r="D157" s="212"/>
      <c r="V157">
        <f>'Transaction Log'!F159</f>
        <v>0</v>
      </c>
      <c r="W157">
        <f>'Transaction Log'!G159</f>
        <v>0</v>
      </c>
      <c r="X157">
        <f>'Transaction Log'!H159</f>
        <v>0</v>
      </c>
    </row>
    <row r="158" spans="1:24">
      <c r="A158" s="211"/>
      <c r="B158" s="212"/>
      <c r="C158" s="212"/>
      <c r="D158" s="212"/>
      <c r="V158">
        <f>'Transaction Log'!F160</f>
        <v>0</v>
      </c>
      <c r="W158">
        <f>'Transaction Log'!G160</f>
        <v>0</v>
      </c>
      <c r="X158">
        <f>'Transaction Log'!H160</f>
        <v>0</v>
      </c>
    </row>
    <row r="159" spans="1:24">
      <c r="A159" s="211"/>
      <c r="B159" s="212"/>
      <c r="C159" s="212"/>
      <c r="D159" s="212"/>
      <c r="V159">
        <f>'Transaction Log'!F161</f>
        <v>0</v>
      </c>
      <c r="W159">
        <f>'Transaction Log'!G161</f>
        <v>0</v>
      </c>
      <c r="X159">
        <f>'Transaction Log'!H161</f>
        <v>0</v>
      </c>
    </row>
    <row r="160" spans="1:24">
      <c r="A160" s="211"/>
      <c r="B160" s="212"/>
      <c r="C160" s="212"/>
      <c r="D160" s="212"/>
      <c r="V160">
        <f>'Transaction Log'!F162</f>
        <v>0</v>
      </c>
      <c r="W160">
        <f>'Transaction Log'!G162</f>
        <v>0</v>
      </c>
      <c r="X160">
        <f>'Transaction Log'!H162</f>
        <v>0</v>
      </c>
    </row>
    <row r="161" spans="1:24">
      <c r="A161" s="211"/>
      <c r="B161" s="212"/>
      <c r="C161" s="212"/>
      <c r="D161" s="212"/>
      <c r="V161">
        <f>'Transaction Log'!F163</f>
        <v>0</v>
      </c>
      <c r="W161">
        <f>'Transaction Log'!G163</f>
        <v>0</v>
      </c>
      <c r="X161">
        <f>'Transaction Log'!H163</f>
        <v>0</v>
      </c>
    </row>
    <row r="162" spans="1:24">
      <c r="A162" s="211"/>
      <c r="B162" s="212"/>
      <c r="C162" s="212"/>
      <c r="D162" s="212"/>
      <c r="V162">
        <f>'Transaction Log'!F164</f>
        <v>0</v>
      </c>
      <c r="W162">
        <f>'Transaction Log'!G164</f>
        <v>0</v>
      </c>
      <c r="X162">
        <f>'Transaction Log'!H164</f>
        <v>0</v>
      </c>
    </row>
    <row r="163" spans="1:24">
      <c r="A163" s="211"/>
      <c r="B163" s="212"/>
      <c r="C163" s="212"/>
      <c r="D163" s="212"/>
      <c r="V163">
        <f>'Transaction Log'!F165</f>
        <v>1</v>
      </c>
      <c r="W163">
        <f>'Transaction Log'!G165</f>
        <v>0</v>
      </c>
      <c r="X163">
        <f>'Transaction Log'!H165</f>
        <v>0</v>
      </c>
    </row>
    <row r="164" spans="1:24">
      <c r="A164" s="211"/>
      <c r="B164" s="212"/>
      <c r="C164" s="212"/>
      <c r="D164" s="212"/>
      <c r="V164">
        <f>'Transaction Log'!F166</f>
        <v>0</v>
      </c>
      <c r="W164">
        <f>'Transaction Log'!G166</f>
        <v>0</v>
      </c>
      <c r="X164">
        <f>'Transaction Log'!H166</f>
        <v>0</v>
      </c>
    </row>
    <row r="165" spans="1:24">
      <c r="A165" s="211"/>
      <c r="B165" s="212"/>
      <c r="C165" s="212"/>
      <c r="D165" s="212"/>
      <c r="V165">
        <f>'Transaction Log'!F167</f>
        <v>0</v>
      </c>
      <c r="W165">
        <f>'Transaction Log'!G167</f>
        <v>0</v>
      </c>
      <c r="X165">
        <f>'Transaction Log'!H167</f>
        <v>0</v>
      </c>
    </row>
    <row r="166" spans="1:24">
      <c r="A166" s="211"/>
      <c r="B166" s="212"/>
      <c r="C166" s="212"/>
      <c r="D166" s="212"/>
      <c r="V166">
        <f>'Transaction Log'!F168</f>
        <v>0</v>
      </c>
      <c r="W166">
        <f>'Transaction Log'!G168</f>
        <v>0</v>
      </c>
      <c r="X166">
        <f>'Transaction Log'!H168</f>
        <v>0</v>
      </c>
    </row>
    <row r="167" spans="1:24">
      <c r="A167" s="211"/>
      <c r="B167" s="212"/>
      <c r="C167" s="212"/>
      <c r="D167" s="212"/>
      <c r="V167">
        <f>'Transaction Log'!F169</f>
        <v>0</v>
      </c>
      <c r="W167">
        <f>'Transaction Log'!G169</f>
        <v>0</v>
      </c>
      <c r="X167">
        <f>'Transaction Log'!H169</f>
        <v>0</v>
      </c>
    </row>
    <row r="168" spans="1:24">
      <c r="A168" s="211"/>
      <c r="B168" s="212"/>
      <c r="C168" s="212"/>
      <c r="D168" s="212"/>
      <c r="V168">
        <f>'Transaction Log'!F170</f>
        <v>0</v>
      </c>
      <c r="W168">
        <f>'Transaction Log'!G170</f>
        <v>0</v>
      </c>
      <c r="X168">
        <f>'Transaction Log'!H170</f>
        <v>0</v>
      </c>
    </row>
    <row r="169" spans="1:24">
      <c r="A169" s="211"/>
      <c r="B169" s="212"/>
      <c r="C169" s="212"/>
      <c r="D169" s="212"/>
      <c r="V169">
        <f>'Transaction Log'!F171</f>
        <v>0</v>
      </c>
      <c r="W169">
        <f>'Transaction Log'!G171</f>
        <v>0</v>
      </c>
      <c r="X169">
        <f>'Transaction Log'!H171</f>
        <v>0</v>
      </c>
    </row>
    <row r="170" spans="1:24">
      <c r="A170" s="211"/>
      <c r="B170" s="212"/>
      <c r="C170" s="212"/>
      <c r="D170" s="212"/>
      <c r="V170">
        <f>'Transaction Log'!F172</f>
        <v>0</v>
      </c>
      <c r="W170">
        <f>'Transaction Log'!G172</f>
        <v>0</v>
      </c>
      <c r="X170">
        <f>'Transaction Log'!H172</f>
        <v>0</v>
      </c>
    </row>
    <row r="171" spans="1:24">
      <c r="A171" s="211"/>
      <c r="B171" s="212"/>
      <c r="C171" s="212"/>
      <c r="D171" s="212"/>
      <c r="V171">
        <f>'Transaction Log'!F173</f>
        <v>0</v>
      </c>
      <c r="W171">
        <f>'Transaction Log'!G173</f>
        <v>0</v>
      </c>
      <c r="X171">
        <f>'Transaction Log'!H173</f>
        <v>0</v>
      </c>
    </row>
    <row r="172" spans="1:24">
      <c r="A172" s="211"/>
      <c r="B172" s="212"/>
      <c r="C172" s="212"/>
      <c r="D172" s="212"/>
      <c r="V172">
        <f>'Transaction Log'!F174</f>
        <v>0</v>
      </c>
      <c r="W172">
        <f>'Transaction Log'!G174</f>
        <v>0</v>
      </c>
      <c r="X172">
        <f>'Transaction Log'!H174</f>
        <v>0</v>
      </c>
    </row>
    <row r="173" spans="1:24">
      <c r="A173" s="211"/>
      <c r="B173" s="212"/>
      <c r="C173" s="212"/>
      <c r="D173" s="212"/>
      <c r="V173">
        <f>'Transaction Log'!F175</f>
        <v>0</v>
      </c>
      <c r="W173">
        <f>'Transaction Log'!G175</f>
        <v>0</v>
      </c>
      <c r="X173">
        <f>'Transaction Log'!H175</f>
        <v>0</v>
      </c>
    </row>
    <row r="174" spans="1:24">
      <c r="A174" s="211"/>
      <c r="B174" s="212"/>
      <c r="C174" s="212"/>
      <c r="D174" s="212"/>
      <c r="V174">
        <f>'Transaction Log'!F176</f>
        <v>0</v>
      </c>
      <c r="W174">
        <f>'Transaction Log'!G176</f>
        <v>0</v>
      </c>
      <c r="X174">
        <f>'Transaction Log'!H176</f>
        <v>0</v>
      </c>
    </row>
    <row r="175" spans="1:24">
      <c r="A175" s="211"/>
      <c r="B175" s="212"/>
      <c r="C175" s="212"/>
      <c r="D175" s="212"/>
      <c r="V175">
        <f>'Transaction Log'!F177</f>
        <v>0</v>
      </c>
      <c r="W175">
        <f>'Transaction Log'!G177</f>
        <v>0</v>
      </c>
      <c r="X175">
        <f>'Transaction Log'!H177</f>
        <v>0</v>
      </c>
    </row>
    <row r="176" spans="1:24">
      <c r="A176" s="211"/>
      <c r="B176" s="212"/>
      <c r="C176" s="212"/>
      <c r="D176" s="212"/>
      <c r="V176">
        <f>'Transaction Log'!F178</f>
        <v>0</v>
      </c>
      <c r="W176">
        <f>'Transaction Log'!G178</f>
        <v>0</v>
      </c>
      <c r="X176">
        <f>'Transaction Log'!H178</f>
        <v>0</v>
      </c>
    </row>
    <row r="177" spans="1:24">
      <c r="A177" s="211"/>
      <c r="B177" s="212"/>
      <c r="C177" s="212"/>
      <c r="D177" s="212"/>
      <c r="V177">
        <f>'Transaction Log'!F179</f>
        <v>0</v>
      </c>
      <c r="W177">
        <f>'Transaction Log'!G179</f>
        <v>0</v>
      </c>
      <c r="X177">
        <f>'Transaction Log'!H179</f>
        <v>0</v>
      </c>
    </row>
    <row r="178" spans="1:24">
      <c r="A178" s="211"/>
      <c r="B178" s="212"/>
      <c r="C178" s="212"/>
      <c r="D178" s="212"/>
      <c r="V178">
        <f>'Transaction Log'!F180</f>
        <v>0</v>
      </c>
      <c r="W178">
        <f>'Transaction Log'!G180</f>
        <v>0</v>
      </c>
      <c r="X178">
        <f>'Transaction Log'!H180</f>
        <v>0</v>
      </c>
    </row>
    <row r="179" spans="1:24">
      <c r="A179" s="211"/>
      <c r="B179" s="212"/>
      <c r="C179" s="212"/>
      <c r="D179" s="212"/>
      <c r="V179">
        <f>'Transaction Log'!F181</f>
        <v>0</v>
      </c>
      <c r="W179">
        <f>'Transaction Log'!G181</f>
        <v>0</v>
      </c>
      <c r="X179">
        <f>'Transaction Log'!H181</f>
        <v>0</v>
      </c>
    </row>
    <row r="180" spans="1:24">
      <c r="A180" s="211"/>
      <c r="B180" s="212"/>
      <c r="C180" s="212"/>
      <c r="D180" s="212"/>
      <c r="V180">
        <f>'Transaction Log'!F182</f>
        <v>0</v>
      </c>
      <c r="W180">
        <f>'Transaction Log'!G182</f>
        <v>0</v>
      </c>
      <c r="X180">
        <f>'Transaction Log'!H182</f>
        <v>0</v>
      </c>
    </row>
    <row r="181" spans="1:24">
      <c r="A181" s="211"/>
      <c r="B181" s="212"/>
      <c r="C181" s="212"/>
      <c r="D181" s="212"/>
      <c r="V181">
        <f>'Transaction Log'!F183</f>
        <v>0</v>
      </c>
      <c r="W181">
        <f>'Transaction Log'!G183</f>
        <v>0</v>
      </c>
      <c r="X181">
        <f>'Transaction Log'!H183</f>
        <v>0</v>
      </c>
    </row>
    <row r="182" spans="1:24">
      <c r="A182" s="211"/>
      <c r="B182" s="212"/>
      <c r="C182" s="212"/>
      <c r="D182" s="212"/>
      <c r="V182">
        <f>'Transaction Log'!F184</f>
        <v>0</v>
      </c>
      <c r="W182">
        <f>'Transaction Log'!G184</f>
        <v>0</v>
      </c>
      <c r="X182">
        <f>'Transaction Log'!H184</f>
        <v>0</v>
      </c>
    </row>
    <row r="183" spans="1:24">
      <c r="A183" s="211"/>
      <c r="B183" s="212"/>
      <c r="C183" s="212"/>
      <c r="D183" s="212"/>
      <c r="V183">
        <f>'Transaction Log'!F185</f>
        <v>0</v>
      </c>
      <c r="W183">
        <f>'Transaction Log'!G185</f>
        <v>1</v>
      </c>
      <c r="X183">
        <f>'Transaction Log'!H185</f>
        <v>0</v>
      </c>
    </row>
    <row r="184" spans="1:24">
      <c r="A184" s="211"/>
      <c r="B184" s="212"/>
      <c r="C184" s="212"/>
      <c r="D184" s="212"/>
      <c r="V184">
        <f>'Transaction Log'!F186</f>
        <v>1</v>
      </c>
      <c r="W184">
        <f>'Transaction Log'!G186</f>
        <v>0</v>
      </c>
      <c r="X184">
        <f>'Transaction Log'!H186</f>
        <v>0</v>
      </c>
    </row>
    <row r="185" spans="1:24">
      <c r="A185" s="211"/>
      <c r="B185" s="212"/>
      <c r="C185" s="212"/>
      <c r="D185" s="212"/>
      <c r="V185">
        <f>'Transaction Log'!F187</f>
        <v>0</v>
      </c>
      <c r="W185">
        <f>'Transaction Log'!G187</f>
        <v>0</v>
      </c>
      <c r="X185">
        <f>'Transaction Log'!H187</f>
        <v>0</v>
      </c>
    </row>
    <row r="186" spans="1:24">
      <c r="A186" s="211"/>
      <c r="B186" s="212"/>
      <c r="C186" s="212"/>
      <c r="D186" s="212"/>
      <c r="V186">
        <f>'Transaction Log'!F188</f>
        <v>0</v>
      </c>
      <c r="W186">
        <f>'Transaction Log'!G188</f>
        <v>0</v>
      </c>
      <c r="X186">
        <f>'Transaction Log'!H188</f>
        <v>0</v>
      </c>
    </row>
    <row r="187" spans="1:24">
      <c r="A187" s="211"/>
      <c r="B187" s="212"/>
      <c r="C187" s="212"/>
      <c r="D187" s="212"/>
      <c r="V187">
        <f>'Transaction Log'!F189</f>
        <v>0</v>
      </c>
      <c r="W187">
        <f>'Transaction Log'!G189</f>
        <v>0</v>
      </c>
      <c r="X187">
        <f>'Transaction Log'!H189</f>
        <v>0</v>
      </c>
    </row>
    <row r="188" spans="1:24">
      <c r="A188" s="211"/>
      <c r="B188" s="212"/>
      <c r="C188" s="212"/>
      <c r="D188" s="212"/>
      <c r="V188">
        <f>'Transaction Log'!F190</f>
        <v>1</v>
      </c>
      <c r="W188">
        <f>'Transaction Log'!G190</f>
        <v>0</v>
      </c>
      <c r="X188">
        <f>'Transaction Log'!H190</f>
        <v>0</v>
      </c>
    </row>
    <row r="189" spans="1:24">
      <c r="A189" s="211"/>
      <c r="B189" s="212"/>
      <c r="C189" s="212"/>
      <c r="D189" s="212"/>
      <c r="V189">
        <f>'Transaction Log'!F191</f>
        <v>0</v>
      </c>
      <c r="W189">
        <f>'Transaction Log'!G191</f>
        <v>0</v>
      </c>
      <c r="X189">
        <f>'Transaction Log'!H191</f>
        <v>0</v>
      </c>
    </row>
    <row r="190" spans="1:24">
      <c r="A190" s="211"/>
      <c r="B190" s="212"/>
      <c r="C190" s="212"/>
      <c r="D190" s="212"/>
      <c r="V190">
        <f>'Transaction Log'!F192</f>
        <v>0</v>
      </c>
      <c r="W190">
        <f>'Transaction Log'!G192</f>
        <v>0</v>
      </c>
      <c r="X190">
        <f>'Transaction Log'!H192</f>
        <v>0</v>
      </c>
    </row>
    <row r="191" spans="1:24">
      <c r="A191" s="211"/>
      <c r="B191" s="212"/>
      <c r="C191" s="212"/>
      <c r="D191" s="212"/>
      <c r="V191">
        <f>'Transaction Log'!F193</f>
        <v>0</v>
      </c>
      <c r="W191">
        <f>'Transaction Log'!G193</f>
        <v>0</v>
      </c>
      <c r="X191">
        <f>'Transaction Log'!H193</f>
        <v>0</v>
      </c>
    </row>
    <row r="192" spans="1:24">
      <c r="A192" s="211"/>
      <c r="B192" s="212"/>
      <c r="C192" s="212"/>
      <c r="D192" s="212"/>
      <c r="V192">
        <f>'Transaction Log'!F194</f>
        <v>0</v>
      </c>
      <c r="W192">
        <f>'Transaction Log'!G194</f>
        <v>0</v>
      </c>
      <c r="X192">
        <f>'Transaction Log'!H194</f>
        <v>0</v>
      </c>
    </row>
    <row r="193" spans="1:24">
      <c r="A193" s="211"/>
      <c r="B193" s="212"/>
      <c r="C193" s="212"/>
      <c r="D193" s="212"/>
      <c r="V193">
        <f>'Transaction Log'!F195</f>
        <v>0</v>
      </c>
      <c r="W193">
        <f>'Transaction Log'!G195</f>
        <v>0</v>
      </c>
      <c r="X193">
        <f>'Transaction Log'!H195</f>
        <v>0</v>
      </c>
    </row>
    <row r="194" spans="1:24">
      <c r="A194" s="211"/>
      <c r="B194" s="212"/>
      <c r="C194" s="212"/>
      <c r="D194" s="212"/>
      <c r="V194">
        <f>'Transaction Log'!F196</f>
        <v>0</v>
      </c>
      <c r="W194">
        <f>'Transaction Log'!G196</f>
        <v>0</v>
      </c>
      <c r="X194">
        <f>'Transaction Log'!H196</f>
        <v>0</v>
      </c>
    </row>
    <row r="195" spans="1:24">
      <c r="A195" s="211"/>
      <c r="B195" s="212"/>
      <c r="C195" s="212"/>
      <c r="D195" s="212"/>
      <c r="V195">
        <f>'Transaction Log'!F197</f>
        <v>0</v>
      </c>
      <c r="W195">
        <f>'Transaction Log'!G197</f>
        <v>0</v>
      </c>
      <c r="X195">
        <f>'Transaction Log'!H197</f>
        <v>0</v>
      </c>
    </row>
    <row r="196" spans="1:24">
      <c r="A196" s="211"/>
      <c r="B196" s="212"/>
      <c r="C196" s="212"/>
      <c r="D196" s="212"/>
      <c r="V196">
        <f>'Transaction Log'!F198</f>
        <v>0</v>
      </c>
      <c r="W196">
        <f>'Transaction Log'!G198</f>
        <v>0</v>
      </c>
      <c r="X196">
        <f>'Transaction Log'!H198</f>
        <v>0</v>
      </c>
    </row>
    <row r="197" spans="1:24">
      <c r="A197" s="211"/>
      <c r="B197" s="212"/>
      <c r="C197" s="212"/>
      <c r="D197" s="212"/>
      <c r="V197">
        <f>'Transaction Log'!F199</f>
        <v>0</v>
      </c>
      <c r="W197">
        <f>'Transaction Log'!G199</f>
        <v>0</v>
      </c>
      <c r="X197">
        <f>'Transaction Log'!H199</f>
        <v>0</v>
      </c>
    </row>
    <row r="198" spans="1:24">
      <c r="A198" s="211"/>
      <c r="B198" s="212"/>
      <c r="C198" s="212"/>
      <c r="D198" s="212"/>
      <c r="V198">
        <f>'Transaction Log'!F200</f>
        <v>0</v>
      </c>
      <c r="W198">
        <f>'Transaction Log'!G200</f>
        <v>0</v>
      </c>
      <c r="X198">
        <f>'Transaction Log'!H200</f>
        <v>0</v>
      </c>
    </row>
    <row r="199" spans="1:24">
      <c r="A199" s="211"/>
      <c r="B199" s="212"/>
      <c r="C199" s="212"/>
      <c r="D199" s="212"/>
      <c r="V199">
        <f>'Transaction Log'!F201</f>
        <v>0</v>
      </c>
      <c r="W199">
        <f>'Transaction Log'!G201</f>
        <v>0</v>
      </c>
      <c r="X199">
        <f>'Transaction Log'!H201</f>
        <v>0</v>
      </c>
    </row>
    <row r="200" spans="1:24">
      <c r="A200" s="211"/>
      <c r="B200" s="212"/>
      <c r="C200" s="212"/>
      <c r="D200" s="212"/>
      <c r="V200">
        <f>'Transaction Log'!F202</f>
        <v>0</v>
      </c>
      <c r="W200">
        <f>'Transaction Log'!G202</f>
        <v>0</v>
      </c>
      <c r="X200">
        <f>'Transaction Log'!H202</f>
        <v>0</v>
      </c>
    </row>
    <row r="201" spans="1:24">
      <c r="A201" s="211"/>
      <c r="B201" s="212"/>
      <c r="C201" s="212"/>
      <c r="D201" s="212"/>
      <c r="V201">
        <f>'Transaction Log'!F203</f>
        <v>0</v>
      </c>
      <c r="W201">
        <f>'Transaction Log'!G203</f>
        <v>0</v>
      </c>
      <c r="X201">
        <f>'Transaction Log'!H203</f>
        <v>0</v>
      </c>
    </row>
    <row r="202" spans="1:24">
      <c r="A202" s="211"/>
      <c r="B202" s="212"/>
      <c r="C202" s="212"/>
      <c r="D202" s="212"/>
      <c r="V202">
        <f>'Transaction Log'!F204</f>
        <v>0</v>
      </c>
      <c r="W202">
        <f>'Transaction Log'!G204</f>
        <v>0</v>
      </c>
      <c r="X202">
        <f>'Transaction Log'!H204</f>
        <v>0</v>
      </c>
    </row>
    <row r="203" spans="1:24">
      <c r="A203" s="211"/>
      <c r="B203" s="212"/>
      <c r="C203" s="212"/>
      <c r="D203" s="212"/>
      <c r="V203">
        <f>'Transaction Log'!F205</f>
        <v>0</v>
      </c>
      <c r="W203">
        <f>'Transaction Log'!G205</f>
        <v>0</v>
      </c>
      <c r="X203">
        <f>'Transaction Log'!H205</f>
        <v>0</v>
      </c>
    </row>
    <row r="204" spans="1:24">
      <c r="A204" s="211"/>
      <c r="B204" s="212"/>
      <c r="C204" s="212"/>
      <c r="D204" s="212"/>
      <c r="V204">
        <f>'Transaction Log'!F206</f>
        <v>0</v>
      </c>
      <c r="W204">
        <f>'Transaction Log'!G206</f>
        <v>0</v>
      </c>
      <c r="X204">
        <f>'Transaction Log'!H206</f>
        <v>0</v>
      </c>
    </row>
    <row r="205" spans="1:24">
      <c r="A205" s="211"/>
      <c r="B205" s="212"/>
      <c r="C205" s="212"/>
      <c r="D205" s="212"/>
      <c r="V205">
        <f>'Transaction Log'!F207</f>
        <v>0</v>
      </c>
      <c r="W205">
        <f>'Transaction Log'!G207</f>
        <v>0</v>
      </c>
      <c r="X205">
        <f>'Transaction Log'!H207</f>
        <v>0</v>
      </c>
    </row>
    <row r="206" spans="1:24">
      <c r="A206" s="211"/>
      <c r="B206" s="212"/>
      <c r="C206" s="212"/>
      <c r="D206" s="212"/>
      <c r="V206">
        <f>'Transaction Log'!F208</f>
        <v>0</v>
      </c>
      <c r="W206">
        <f>'Transaction Log'!G208</f>
        <v>0</v>
      </c>
      <c r="X206">
        <f>'Transaction Log'!H208</f>
        <v>0</v>
      </c>
    </row>
    <row r="207" spans="1:24">
      <c r="A207" s="211"/>
      <c r="B207" s="212"/>
      <c r="C207" s="212"/>
      <c r="D207" s="212"/>
      <c r="V207">
        <f>'Transaction Log'!F209</f>
        <v>0</v>
      </c>
      <c r="W207">
        <f>'Transaction Log'!G209</f>
        <v>0</v>
      </c>
      <c r="X207">
        <f>'Transaction Log'!H209</f>
        <v>0</v>
      </c>
    </row>
    <row r="208" spans="1:24">
      <c r="A208" s="211"/>
      <c r="B208" s="212"/>
      <c r="C208" s="212"/>
      <c r="D208" s="212"/>
      <c r="V208">
        <f>'Transaction Log'!F210</f>
        <v>0</v>
      </c>
      <c r="W208">
        <f>'Transaction Log'!G210</f>
        <v>0</v>
      </c>
      <c r="X208">
        <f>'Transaction Log'!H210</f>
        <v>0</v>
      </c>
    </row>
    <row r="209" spans="1:24">
      <c r="A209" s="211"/>
      <c r="B209" s="212"/>
      <c r="C209" s="212"/>
      <c r="D209" s="212"/>
      <c r="V209">
        <f>'Transaction Log'!F211</f>
        <v>0</v>
      </c>
      <c r="W209">
        <f>'Transaction Log'!G211</f>
        <v>0</v>
      </c>
      <c r="X209">
        <f>'Transaction Log'!H211</f>
        <v>0</v>
      </c>
    </row>
    <row r="210" spans="1:24">
      <c r="A210" s="211"/>
      <c r="B210" s="212"/>
      <c r="C210" s="212"/>
      <c r="D210" s="212"/>
      <c r="V210">
        <f>'Transaction Log'!F212</f>
        <v>0</v>
      </c>
      <c r="W210">
        <f>'Transaction Log'!G212</f>
        <v>0</v>
      </c>
      <c r="X210">
        <f>'Transaction Log'!H212</f>
        <v>0</v>
      </c>
    </row>
    <row r="211" spans="1:24">
      <c r="A211" s="211"/>
      <c r="B211" s="212"/>
      <c r="C211" s="212"/>
      <c r="D211" s="212"/>
      <c r="V211">
        <f>'Transaction Log'!F213</f>
        <v>0</v>
      </c>
      <c r="W211">
        <f>'Transaction Log'!G213</f>
        <v>0</v>
      </c>
      <c r="X211">
        <f>'Transaction Log'!H213</f>
        <v>0</v>
      </c>
    </row>
    <row r="212" spans="1:24">
      <c r="A212" s="211"/>
      <c r="B212" s="212"/>
      <c r="C212" s="212"/>
      <c r="D212" s="212"/>
      <c r="V212">
        <f>'Transaction Log'!F214</f>
        <v>1</v>
      </c>
      <c r="W212">
        <f>'Transaction Log'!G214</f>
        <v>0</v>
      </c>
      <c r="X212">
        <f>'Transaction Log'!H214</f>
        <v>0</v>
      </c>
    </row>
    <row r="213" spans="1:24">
      <c r="A213" s="211"/>
      <c r="B213" s="212"/>
      <c r="C213" s="212"/>
      <c r="D213" s="212"/>
      <c r="V213">
        <f>'Transaction Log'!F215</f>
        <v>0</v>
      </c>
      <c r="W213">
        <f>'Transaction Log'!G215</f>
        <v>0</v>
      </c>
      <c r="X213">
        <f>'Transaction Log'!H215</f>
        <v>0</v>
      </c>
    </row>
    <row r="214" spans="1:24">
      <c r="A214" s="211"/>
      <c r="B214" s="212"/>
      <c r="C214" s="212"/>
      <c r="D214" s="212"/>
      <c r="V214">
        <f>'Transaction Log'!F216</f>
        <v>0</v>
      </c>
      <c r="W214">
        <f>'Transaction Log'!G216</f>
        <v>0</v>
      </c>
      <c r="X214">
        <f>'Transaction Log'!H216</f>
        <v>0</v>
      </c>
    </row>
    <row r="215" spans="1:24">
      <c r="A215" s="211"/>
      <c r="B215" s="212"/>
      <c r="C215" s="212"/>
      <c r="D215" s="212"/>
      <c r="V215">
        <f>'Transaction Log'!F217</f>
        <v>0</v>
      </c>
      <c r="W215">
        <f>'Transaction Log'!G217</f>
        <v>0</v>
      </c>
      <c r="X215">
        <f>'Transaction Log'!H217</f>
        <v>0</v>
      </c>
    </row>
    <row r="216" spans="1:24">
      <c r="A216" s="211"/>
      <c r="B216" s="212"/>
      <c r="C216" s="212"/>
      <c r="D216" s="212"/>
      <c r="V216">
        <f>'Transaction Log'!F218</f>
        <v>0</v>
      </c>
      <c r="W216">
        <f>'Transaction Log'!G218</f>
        <v>0</v>
      </c>
      <c r="X216">
        <f>'Transaction Log'!H218</f>
        <v>0</v>
      </c>
    </row>
    <row r="217" spans="1:24">
      <c r="A217" s="211"/>
      <c r="B217" s="212"/>
      <c r="C217" s="212"/>
      <c r="D217" s="212"/>
      <c r="V217">
        <f>'Transaction Log'!F219</f>
        <v>1</v>
      </c>
      <c r="W217">
        <f>'Transaction Log'!G219</f>
        <v>0</v>
      </c>
      <c r="X217">
        <f>'Transaction Log'!H219</f>
        <v>0</v>
      </c>
    </row>
    <row r="218" spans="1:24">
      <c r="A218" s="211"/>
      <c r="B218" s="212"/>
      <c r="C218" s="212"/>
      <c r="D218" s="212"/>
      <c r="V218">
        <f>'Transaction Log'!F220</f>
        <v>1</v>
      </c>
      <c r="W218">
        <f>'Transaction Log'!G220</f>
        <v>0</v>
      </c>
      <c r="X218">
        <f>'Transaction Log'!H220</f>
        <v>0</v>
      </c>
    </row>
    <row r="219" spans="1:24">
      <c r="A219" s="211"/>
      <c r="B219" s="212"/>
      <c r="C219" s="212"/>
      <c r="D219" s="212"/>
      <c r="V219">
        <f>'Transaction Log'!F221</f>
        <v>0</v>
      </c>
      <c r="W219">
        <f>'Transaction Log'!G221</f>
        <v>0</v>
      </c>
      <c r="X219">
        <f>'Transaction Log'!H221</f>
        <v>0</v>
      </c>
    </row>
    <row r="220" spans="1:24">
      <c r="A220" s="211"/>
      <c r="B220" s="212"/>
      <c r="C220" s="212"/>
      <c r="D220" s="212"/>
      <c r="V220">
        <f>'Transaction Log'!F222</f>
        <v>0</v>
      </c>
      <c r="W220">
        <f>'Transaction Log'!G222</f>
        <v>0</v>
      </c>
      <c r="X220">
        <f>'Transaction Log'!H222</f>
        <v>0</v>
      </c>
    </row>
    <row r="221" spans="1:24">
      <c r="A221" s="211"/>
      <c r="B221" s="212"/>
      <c r="C221" s="212"/>
      <c r="D221" s="212"/>
      <c r="V221">
        <f>'Transaction Log'!F223</f>
        <v>0</v>
      </c>
      <c r="W221">
        <f>'Transaction Log'!G223</f>
        <v>0</v>
      </c>
      <c r="X221">
        <f>'Transaction Log'!H223</f>
        <v>0</v>
      </c>
    </row>
    <row r="222" spans="1:24">
      <c r="A222" s="211"/>
      <c r="B222" s="212"/>
      <c r="C222" s="212"/>
      <c r="D222" s="212"/>
      <c r="V222">
        <f>'Transaction Log'!F224</f>
        <v>0</v>
      </c>
      <c r="W222">
        <f>'Transaction Log'!G224</f>
        <v>0</v>
      </c>
      <c r="X222">
        <f>'Transaction Log'!H224</f>
        <v>0</v>
      </c>
    </row>
    <row r="223" spans="1:24">
      <c r="A223" s="211"/>
      <c r="B223" s="212"/>
      <c r="C223" s="212"/>
      <c r="D223" s="212"/>
      <c r="V223">
        <f>'Transaction Log'!F225</f>
        <v>0</v>
      </c>
      <c r="W223">
        <f>'Transaction Log'!G225</f>
        <v>0</v>
      </c>
      <c r="X223">
        <f>'Transaction Log'!H225</f>
        <v>0</v>
      </c>
    </row>
    <row r="224" spans="1:24">
      <c r="A224" s="211"/>
      <c r="B224" s="212"/>
      <c r="C224" s="212"/>
      <c r="D224" s="212"/>
      <c r="V224">
        <f>'Transaction Log'!F226</f>
        <v>1</v>
      </c>
      <c r="W224">
        <f>'Transaction Log'!G226</f>
        <v>0</v>
      </c>
      <c r="X224">
        <f>'Transaction Log'!H226</f>
        <v>0</v>
      </c>
    </row>
    <row r="225" spans="1:24">
      <c r="A225" s="211"/>
      <c r="B225" s="212"/>
      <c r="C225" s="212"/>
      <c r="D225" s="212"/>
      <c r="V225">
        <f>'Transaction Log'!F227</f>
        <v>0</v>
      </c>
      <c r="W225">
        <f>'Transaction Log'!G227</f>
        <v>0</v>
      </c>
      <c r="X225">
        <f>'Transaction Log'!H227</f>
        <v>0</v>
      </c>
    </row>
    <row r="226" spans="1:24">
      <c r="A226" s="211"/>
      <c r="B226" s="212"/>
      <c r="C226" s="212"/>
      <c r="D226" s="212"/>
      <c r="V226">
        <f>'Transaction Log'!F228</f>
        <v>0</v>
      </c>
      <c r="W226">
        <f>'Transaction Log'!G228</f>
        <v>0</v>
      </c>
      <c r="X226">
        <f>'Transaction Log'!H228</f>
        <v>0</v>
      </c>
    </row>
    <row r="227" spans="1:24">
      <c r="A227" s="211"/>
      <c r="B227" s="212"/>
      <c r="C227" s="212"/>
      <c r="D227" s="212"/>
      <c r="V227">
        <f>'Transaction Log'!F229</f>
        <v>0</v>
      </c>
      <c r="W227">
        <f>'Transaction Log'!G229</f>
        <v>0</v>
      </c>
      <c r="X227">
        <f>'Transaction Log'!H229</f>
        <v>0</v>
      </c>
    </row>
    <row r="228" spans="1:24">
      <c r="A228" s="211"/>
      <c r="B228" s="212"/>
      <c r="C228" s="212"/>
      <c r="D228" s="212"/>
      <c r="V228">
        <f>'Transaction Log'!F230</f>
        <v>0</v>
      </c>
      <c r="W228">
        <f>'Transaction Log'!G230</f>
        <v>0</v>
      </c>
      <c r="X228">
        <f>'Transaction Log'!H230</f>
        <v>0</v>
      </c>
    </row>
    <row r="229" spans="1:24">
      <c r="A229" s="211"/>
      <c r="B229" s="212"/>
      <c r="C229" s="212"/>
      <c r="D229" s="212"/>
      <c r="V229">
        <f>'Transaction Log'!F231</f>
        <v>0</v>
      </c>
      <c r="W229">
        <f>'Transaction Log'!G231</f>
        <v>0</v>
      </c>
      <c r="X229">
        <f>'Transaction Log'!H231</f>
        <v>0</v>
      </c>
    </row>
    <row r="230" spans="1:24">
      <c r="A230" s="211"/>
      <c r="B230" s="212"/>
      <c r="C230" s="212"/>
      <c r="D230" s="212"/>
      <c r="V230">
        <f>'Transaction Log'!F232</f>
        <v>0</v>
      </c>
      <c r="W230">
        <f>'Transaction Log'!G232</f>
        <v>0</v>
      </c>
      <c r="X230">
        <f>'Transaction Log'!H232</f>
        <v>0</v>
      </c>
    </row>
    <row r="231" spans="1:24">
      <c r="A231" s="211"/>
      <c r="B231" s="212"/>
      <c r="C231" s="212"/>
      <c r="D231" s="212"/>
      <c r="V231">
        <f>'Transaction Log'!F233</f>
        <v>1</v>
      </c>
      <c r="W231">
        <f>'Transaction Log'!G233</f>
        <v>0</v>
      </c>
      <c r="X231">
        <f>'Transaction Log'!H233</f>
        <v>0</v>
      </c>
    </row>
    <row r="232" spans="1:24">
      <c r="A232" s="211"/>
      <c r="B232" s="212"/>
      <c r="C232" s="212"/>
      <c r="D232" s="212"/>
      <c r="V232">
        <f>'Transaction Log'!F234</f>
        <v>0</v>
      </c>
      <c r="W232">
        <f>'Transaction Log'!G234</f>
        <v>0</v>
      </c>
      <c r="X232">
        <f>'Transaction Log'!H234</f>
        <v>0</v>
      </c>
    </row>
    <row r="233" spans="1:24">
      <c r="A233" s="211"/>
      <c r="B233" s="212"/>
      <c r="C233" s="212"/>
      <c r="D233" s="212"/>
      <c r="V233">
        <f>'Transaction Log'!F235</f>
        <v>0</v>
      </c>
      <c r="W233">
        <f>'Transaction Log'!G235</f>
        <v>0</v>
      </c>
      <c r="X233">
        <f>'Transaction Log'!H235</f>
        <v>0</v>
      </c>
    </row>
    <row r="234" spans="1:24">
      <c r="A234" s="211"/>
      <c r="B234" s="212"/>
      <c r="C234" s="212"/>
      <c r="D234" s="212"/>
      <c r="V234">
        <f>'Transaction Log'!F236</f>
        <v>0</v>
      </c>
      <c r="W234">
        <f>'Transaction Log'!G236</f>
        <v>0</v>
      </c>
      <c r="X234">
        <f>'Transaction Log'!H236</f>
        <v>0</v>
      </c>
    </row>
    <row r="235" spans="1:24">
      <c r="A235" s="211"/>
      <c r="B235" s="212"/>
      <c r="C235" s="212"/>
      <c r="D235" s="212"/>
      <c r="V235">
        <f>'Transaction Log'!F237</f>
        <v>0</v>
      </c>
      <c r="W235">
        <f>'Transaction Log'!G237</f>
        <v>0</v>
      </c>
      <c r="X235">
        <f>'Transaction Log'!H237</f>
        <v>0</v>
      </c>
    </row>
    <row r="236" spans="1:24">
      <c r="A236" s="211"/>
      <c r="B236" s="212"/>
      <c r="C236" s="212"/>
      <c r="D236" s="212"/>
      <c r="V236">
        <f>'Transaction Log'!F238</f>
        <v>0</v>
      </c>
      <c r="W236">
        <f>'Transaction Log'!G238</f>
        <v>0</v>
      </c>
      <c r="X236">
        <f>'Transaction Log'!H238</f>
        <v>0</v>
      </c>
    </row>
    <row r="237" spans="1:24">
      <c r="A237" s="211"/>
      <c r="B237" s="212"/>
      <c r="C237" s="212"/>
      <c r="D237" s="212"/>
      <c r="V237">
        <f>'Transaction Log'!F239</f>
        <v>0</v>
      </c>
      <c r="W237">
        <f>'Transaction Log'!G239</f>
        <v>0</v>
      </c>
      <c r="X237">
        <f>'Transaction Log'!H239</f>
        <v>0</v>
      </c>
    </row>
    <row r="238" spans="1:24">
      <c r="A238" s="211"/>
      <c r="B238" s="212"/>
      <c r="C238" s="212"/>
      <c r="D238" s="212"/>
      <c r="V238">
        <f>'Transaction Log'!F240</f>
        <v>0</v>
      </c>
      <c r="W238">
        <f>'Transaction Log'!G240</f>
        <v>0</v>
      </c>
      <c r="X238">
        <f>'Transaction Log'!H240</f>
        <v>0</v>
      </c>
    </row>
    <row r="239" spans="1:24">
      <c r="A239" s="211"/>
      <c r="B239" s="212"/>
      <c r="C239" s="212"/>
      <c r="D239" s="212"/>
      <c r="V239">
        <f>'Transaction Log'!F241</f>
        <v>0</v>
      </c>
      <c r="W239">
        <f>'Transaction Log'!G241</f>
        <v>0</v>
      </c>
      <c r="X239">
        <f>'Transaction Log'!H241</f>
        <v>0</v>
      </c>
    </row>
    <row r="240" spans="1:24">
      <c r="A240" s="211"/>
      <c r="B240" s="212"/>
      <c r="C240" s="212"/>
      <c r="D240" s="212"/>
      <c r="V240">
        <f>'Transaction Log'!F242</f>
        <v>0</v>
      </c>
      <c r="W240">
        <f>'Transaction Log'!G242</f>
        <v>1</v>
      </c>
      <c r="X240">
        <f>'Transaction Log'!H242</f>
        <v>0</v>
      </c>
    </row>
    <row r="241" spans="1:24">
      <c r="A241" s="211"/>
      <c r="B241" s="212"/>
      <c r="C241" s="212"/>
      <c r="D241" s="212"/>
      <c r="V241">
        <f>'Transaction Log'!F243</f>
        <v>0</v>
      </c>
      <c r="W241">
        <f>'Transaction Log'!G243</f>
        <v>0</v>
      </c>
      <c r="X241">
        <f>'Transaction Log'!H243</f>
        <v>0</v>
      </c>
    </row>
    <row r="242" spans="1:24">
      <c r="A242" s="211"/>
      <c r="B242" s="212"/>
      <c r="C242" s="212"/>
      <c r="D242" s="212"/>
      <c r="V242">
        <f>'Transaction Log'!F244</f>
        <v>0</v>
      </c>
      <c r="W242">
        <f>'Transaction Log'!G244</f>
        <v>0</v>
      </c>
      <c r="X242">
        <f>'Transaction Log'!H244</f>
        <v>0</v>
      </c>
    </row>
    <row r="243" spans="1:24">
      <c r="A243" s="211"/>
      <c r="B243" s="212"/>
      <c r="C243" s="212"/>
      <c r="D243" s="212"/>
      <c r="V243">
        <f>'Transaction Log'!F245</f>
        <v>0</v>
      </c>
      <c r="W243">
        <f>'Transaction Log'!G245</f>
        <v>0</v>
      </c>
      <c r="X243">
        <f>'Transaction Log'!H245</f>
        <v>0</v>
      </c>
    </row>
    <row r="244" spans="1:24">
      <c r="A244" s="211"/>
      <c r="B244" s="212"/>
      <c r="C244" s="212"/>
      <c r="D244" s="212"/>
      <c r="V244">
        <f>'Transaction Log'!F246</f>
        <v>0</v>
      </c>
      <c r="W244">
        <f>'Transaction Log'!G246</f>
        <v>0</v>
      </c>
      <c r="X244">
        <f>'Transaction Log'!H246</f>
        <v>0</v>
      </c>
    </row>
    <row r="245" spans="1:24">
      <c r="A245" s="211"/>
      <c r="B245" s="212"/>
      <c r="C245" s="212"/>
      <c r="D245" s="212"/>
      <c r="V245">
        <f>'Transaction Log'!F247</f>
        <v>0</v>
      </c>
      <c r="W245">
        <f>'Transaction Log'!G247</f>
        <v>0</v>
      </c>
      <c r="X245">
        <f>'Transaction Log'!H247</f>
        <v>0</v>
      </c>
    </row>
    <row r="246" spans="1:24">
      <c r="A246" s="211"/>
      <c r="B246" s="212"/>
      <c r="C246" s="212"/>
      <c r="D246" s="212"/>
      <c r="V246">
        <f>'Transaction Log'!F248</f>
        <v>0</v>
      </c>
      <c r="W246">
        <f>'Transaction Log'!G248</f>
        <v>0</v>
      </c>
      <c r="X246">
        <f>'Transaction Log'!H248</f>
        <v>0</v>
      </c>
    </row>
    <row r="247" spans="1:24">
      <c r="A247" s="211"/>
      <c r="B247" s="212"/>
      <c r="C247" s="212"/>
      <c r="D247" s="212"/>
      <c r="V247">
        <f>'Transaction Log'!F249</f>
        <v>0</v>
      </c>
      <c r="W247">
        <f>'Transaction Log'!G249</f>
        <v>0</v>
      </c>
      <c r="X247">
        <f>'Transaction Log'!H249</f>
        <v>0</v>
      </c>
    </row>
    <row r="248" spans="1:24">
      <c r="A248" s="211"/>
      <c r="B248" s="212"/>
      <c r="C248" s="212"/>
      <c r="D248" s="212"/>
      <c r="V248">
        <f>'Transaction Log'!F250</f>
        <v>0</v>
      </c>
      <c r="W248">
        <f>'Transaction Log'!G250</f>
        <v>0</v>
      </c>
      <c r="X248">
        <f>'Transaction Log'!H250</f>
        <v>0</v>
      </c>
    </row>
    <row r="249" spans="1:24">
      <c r="A249" s="211"/>
      <c r="B249" s="212"/>
      <c r="C249" s="212"/>
      <c r="D249" s="212"/>
      <c r="V249">
        <f>'Transaction Log'!F251</f>
        <v>0</v>
      </c>
      <c r="W249">
        <f>'Transaction Log'!G251</f>
        <v>0</v>
      </c>
      <c r="X249">
        <f>'Transaction Log'!H251</f>
        <v>0</v>
      </c>
    </row>
    <row r="250" spans="1:24">
      <c r="A250" s="211"/>
      <c r="B250" s="212"/>
      <c r="C250" s="212"/>
      <c r="D250" s="212"/>
      <c r="V250">
        <f>'Transaction Log'!F252</f>
        <v>0</v>
      </c>
      <c r="W250">
        <f>'Transaction Log'!G252</f>
        <v>0</v>
      </c>
      <c r="X250">
        <f>'Transaction Log'!H252</f>
        <v>0</v>
      </c>
    </row>
    <row r="251" spans="1:24">
      <c r="A251" s="211"/>
      <c r="B251" s="212"/>
      <c r="C251" s="212"/>
      <c r="D251" s="212"/>
      <c r="V251">
        <f>'Transaction Log'!F253</f>
        <v>0</v>
      </c>
      <c r="W251">
        <f>'Transaction Log'!G253</f>
        <v>0</v>
      </c>
      <c r="X251">
        <f>'Transaction Log'!H253</f>
        <v>0</v>
      </c>
    </row>
    <row r="252" spans="1:24">
      <c r="A252" s="211"/>
      <c r="B252" s="212"/>
      <c r="C252" s="212"/>
      <c r="D252" s="212"/>
      <c r="V252">
        <f>'Transaction Log'!F254</f>
        <v>0</v>
      </c>
      <c r="W252">
        <f>'Transaction Log'!G254</f>
        <v>0</v>
      </c>
      <c r="X252">
        <f>'Transaction Log'!H254</f>
        <v>0</v>
      </c>
    </row>
    <row r="253" spans="1:24">
      <c r="A253" s="211"/>
      <c r="B253" s="212"/>
      <c r="C253" s="212"/>
      <c r="D253" s="212"/>
      <c r="V253">
        <f>'Transaction Log'!F255</f>
        <v>0</v>
      </c>
      <c r="W253">
        <f>'Transaction Log'!G255</f>
        <v>0</v>
      </c>
      <c r="X253">
        <f>'Transaction Log'!H255</f>
        <v>0</v>
      </c>
    </row>
    <row r="254" spans="1:24">
      <c r="A254" s="211"/>
      <c r="B254" s="212"/>
      <c r="C254" s="212"/>
      <c r="D254" s="212"/>
      <c r="V254">
        <f>'Transaction Log'!F256</f>
        <v>0</v>
      </c>
      <c r="W254">
        <f>'Transaction Log'!G256</f>
        <v>0</v>
      </c>
      <c r="X254">
        <f>'Transaction Log'!H256</f>
        <v>0</v>
      </c>
    </row>
    <row r="255" spans="1:24">
      <c r="A255" s="211"/>
      <c r="B255" s="212"/>
      <c r="C255" s="212"/>
      <c r="D255" s="212"/>
      <c r="V255">
        <f>'Transaction Log'!F257</f>
        <v>1</v>
      </c>
      <c r="W255">
        <f>'Transaction Log'!G257</f>
        <v>0</v>
      </c>
      <c r="X255">
        <f>'Transaction Log'!H257</f>
        <v>0</v>
      </c>
    </row>
    <row r="256" spans="1:24">
      <c r="A256" s="211"/>
      <c r="B256" s="212"/>
      <c r="C256" s="212"/>
      <c r="D256" s="212"/>
      <c r="V256">
        <f>'Transaction Log'!F258</f>
        <v>0</v>
      </c>
      <c r="W256">
        <f>'Transaction Log'!G258</f>
        <v>0</v>
      </c>
      <c r="X256">
        <f>'Transaction Log'!H258</f>
        <v>0</v>
      </c>
    </row>
    <row r="257" spans="1:24">
      <c r="A257" s="211"/>
      <c r="B257" s="212"/>
      <c r="C257" s="212"/>
      <c r="D257" s="212"/>
      <c r="V257">
        <f>'Transaction Log'!F259</f>
        <v>0</v>
      </c>
      <c r="W257">
        <f>'Transaction Log'!G259</f>
        <v>0</v>
      </c>
      <c r="X257">
        <f>'Transaction Log'!H259</f>
        <v>0</v>
      </c>
    </row>
    <row r="258" spans="1:24">
      <c r="A258" s="211"/>
      <c r="B258" s="212"/>
      <c r="C258" s="212"/>
      <c r="D258" s="212"/>
      <c r="V258">
        <f>'Transaction Log'!F260</f>
        <v>0</v>
      </c>
      <c r="W258">
        <f>'Transaction Log'!G260</f>
        <v>0</v>
      </c>
      <c r="X258">
        <f>'Transaction Log'!H260</f>
        <v>0</v>
      </c>
    </row>
    <row r="259" spans="1:24">
      <c r="A259" s="211"/>
      <c r="B259" s="212"/>
      <c r="C259" s="212"/>
      <c r="D259" s="212"/>
      <c r="V259">
        <f>'Transaction Log'!F261</f>
        <v>0</v>
      </c>
      <c r="W259">
        <f>'Transaction Log'!G261</f>
        <v>0</v>
      </c>
      <c r="X259">
        <f>'Transaction Log'!H261</f>
        <v>0</v>
      </c>
    </row>
    <row r="260" spans="1:24">
      <c r="A260" s="211"/>
      <c r="B260" s="212"/>
      <c r="C260" s="212"/>
      <c r="D260" s="212"/>
      <c r="V260">
        <f>'Transaction Log'!F262</f>
        <v>0</v>
      </c>
      <c r="W260">
        <f>'Transaction Log'!G262</f>
        <v>0</v>
      </c>
      <c r="X260">
        <f>'Transaction Log'!H262</f>
        <v>0</v>
      </c>
    </row>
    <row r="261" spans="1:24">
      <c r="A261" s="211"/>
      <c r="B261" s="212"/>
      <c r="C261" s="212"/>
      <c r="D261" s="212"/>
      <c r="V261">
        <f>'Transaction Log'!F263</f>
        <v>0</v>
      </c>
      <c r="W261">
        <f>'Transaction Log'!G263</f>
        <v>0</v>
      </c>
      <c r="X261">
        <f>'Transaction Log'!H263</f>
        <v>0</v>
      </c>
    </row>
    <row r="262" spans="1:24">
      <c r="A262" s="211"/>
      <c r="B262" s="212"/>
      <c r="C262" s="212"/>
      <c r="D262" s="212"/>
      <c r="V262">
        <f>'Transaction Log'!F264</f>
        <v>0</v>
      </c>
      <c r="W262">
        <f>'Transaction Log'!G264</f>
        <v>0</v>
      </c>
      <c r="X262">
        <f>'Transaction Log'!H264</f>
        <v>0</v>
      </c>
    </row>
    <row r="263" spans="1:24">
      <c r="A263" s="211"/>
      <c r="B263" s="212"/>
      <c r="C263" s="212"/>
      <c r="D263" s="212"/>
      <c r="V263">
        <f>'Transaction Log'!F265</f>
        <v>1</v>
      </c>
      <c r="W263">
        <f>'Transaction Log'!G265</f>
        <v>0</v>
      </c>
      <c r="X263">
        <f>'Transaction Log'!H265</f>
        <v>0</v>
      </c>
    </row>
    <row r="264" spans="1:24">
      <c r="A264" s="211"/>
      <c r="B264" s="212"/>
      <c r="C264" s="212"/>
      <c r="D264" s="212"/>
      <c r="V264">
        <f>'Transaction Log'!F266</f>
        <v>0</v>
      </c>
      <c r="W264">
        <f>'Transaction Log'!G266</f>
        <v>0</v>
      </c>
      <c r="X264">
        <f>'Transaction Log'!H266</f>
        <v>0</v>
      </c>
    </row>
    <row r="265" spans="1:24">
      <c r="A265" s="211"/>
      <c r="B265" s="212"/>
      <c r="C265" s="212"/>
      <c r="D265" s="212"/>
      <c r="V265">
        <f>'Transaction Log'!F267</f>
        <v>0</v>
      </c>
      <c r="W265">
        <f>'Transaction Log'!G267</f>
        <v>0</v>
      </c>
      <c r="X265">
        <f>'Transaction Log'!H267</f>
        <v>0</v>
      </c>
    </row>
    <row r="266" spans="1:24">
      <c r="A266" s="211"/>
      <c r="B266" s="212"/>
      <c r="C266" s="212"/>
      <c r="D266" s="212"/>
      <c r="V266">
        <f>'Transaction Log'!F268</f>
        <v>0</v>
      </c>
      <c r="W266">
        <f>'Transaction Log'!G268</f>
        <v>0</v>
      </c>
      <c r="X266">
        <f>'Transaction Log'!H268</f>
        <v>0</v>
      </c>
    </row>
    <row r="267" spans="1:24">
      <c r="A267" s="211"/>
      <c r="B267" s="212"/>
      <c r="C267" s="212"/>
      <c r="D267" s="212"/>
      <c r="V267">
        <f>'Transaction Log'!F269</f>
        <v>0</v>
      </c>
      <c r="W267">
        <f>'Transaction Log'!G269</f>
        <v>0</v>
      </c>
      <c r="X267">
        <f>'Transaction Log'!H269</f>
        <v>0</v>
      </c>
    </row>
    <row r="268" spans="1:24">
      <c r="A268" s="211"/>
      <c r="B268" s="212"/>
      <c r="C268" s="212"/>
      <c r="D268" s="212"/>
      <c r="V268">
        <f>'Transaction Log'!F270</f>
        <v>0</v>
      </c>
      <c r="W268">
        <f>'Transaction Log'!G270</f>
        <v>0</v>
      </c>
      <c r="X268">
        <f>'Transaction Log'!H270</f>
        <v>0</v>
      </c>
    </row>
    <row r="269" spans="1:24">
      <c r="A269" s="211"/>
      <c r="B269" s="212"/>
      <c r="C269" s="212"/>
      <c r="D269" s="212"/>
      <c r="V269">
        <f>'Transaction Log'!F271</f>
        <v>0</v>
      </c>
      <c r="W269">
        <f>'Transaction Log'!G271</f>
        <v>0</v>
      </c>
      <c r="X269">
        <f>'Transaction Log'!H271</f>
        <v>0</v>
      </c>
    </row>
    <row r="270" spans="1:24">
      <c r="A270" s="211"/>
      <c r="B270" s="212"/>
      <c r="C270" s="212"/>
      <c r="D270" s="212"/>
      <c r="V270">
        <f>'Transaction Log'!F272</f>
        <v>0</v>
      </c>
      <c r="W270">
        <f>'Transaction Log'!G272</f>
        <v>0</v>
      </c>
      <c r="X270">
        <f>'Transaction Log'!H272</f>
        <v>0</v>
      </c>
    </row>
    <row r="271" spans="1:24">
      <c r="A271" s="211"/>
      <c r="B271" s="212"/>
      <c r="C271" s="212"/>
      <c r="D271" s="212"/>
      <c r="V271">
        <f>'Transaction Log'!F273</f>
        <v>0</v>
      </c>
      <c r="W271">
        <f>'Transaction Log'!G273</f>
        <v>0</v>
      </c>
      <c r="X271">
        <f>'Transaction Log'!H273</f>
        <v>0</v>
      </c>
    </row>
    <row r="272" spans="1:24">
      <c r="A272" s="211"/>
      <c r="B272" s="212"/>
      <c r="C272" s="212"/>
      <c r="D272" s="212"/>
      <c r="V272">
        <f>'Transaction Log'!F274</f>
        <v>0</v>
      </c>
      <c r="W272">
        <f>'Transaction Log'!G274</f>
        <v>0</v>
      </c>
      <c r="X272">
        <f>'Transaction Log'!H274</f>
        <v>0</v>
      </c>
    </row>
    <row r="273" spans="1:24">
      <c r="A273" s="211"/>
      <c r="B273" s="212"/>
      <c r="C273" s="212"/>
      <c r="D273" s="212"/>
      <c r="V273">
        <f>'Transaction Log'!F275</f>
        <v>0</v>
      </c>
      <c r="W273">
        <f>'Transaction Log'!G275</f>
        <v>0</v>
      </c>
      <c r="X273">
        <f>'Transaction Log'!H275</f>
        <v>0</v>
      </c>
    </row>
    <row r="274" spans="1:24">
      <c r="A274" s="211"/>
      <c r="B274" s="212"/>
      <c r="C274" s="212"/>
      <c r="D274" s="212"/>
      <c r="V274">
        <f>'Transaction Log'!F276</f>
        <v>0</v>
      </c>
      <c r="W274">
        <f>'Transaction Log'!G276</f>
        <v>0</v>
      </c>
      <c r="X274">
        <f>'Transaction Log'!H276</f>
        <v>0</v>
      </c>
    </row>
    <row r="275" spans="1:24">
      <c r="A275" s="211"/>
      <c r="B275" s="212"/>
      <c r="C275" s="212"/>
      <c r="D275" s="212"/>
      <c r="V275">
        <f>'Transaction Log'!F277</f>
        <v>0</v>
      </c>
      <c r="W275">
        <f>'Transaction Log'!G277</f>
        <v>0</v>
      </c>
      <c r="X275">
        <f>'Transaction Log'!H277</f>
        <v>0</v>
      </c>
    </row>
    <row r="276" spans="1:24">
      <c r="A276" s="211"/>
      <c r="B276" s="212"/>
      <c r="C276" s="212"/>
      <c r="D276" s="212"/>
      <c r="V276">
        <f>'Transaction Log'!F278</f>
        <v>0</v>
      </c>
      <c r="W276">
        <f>'Transaction Log'!G278</f>
        <v>0</v>
      </c>
      <c r="X276">
        <f>'Transaction Log'!H278</f>
        <v>0</v>
      </c>
    </row>
    <row r="277" spans="1:24">
      <c r="A277" s="211"/>
      <c r="B277" s="212"/>
      <c r="C277" s="212"/>
      <c r="D277" s="212"/>
      <c r="V277">
        <f>'Transaction Log'!F279</f>
        <v>0</v>
      </c>
      <c r="W277">
        <f>'Transaction Log'!G279</f>
        <v>0</v>
      </c>
      <c r="X277">
        <f>'Transaction Log'!H279</f>
        <v>0</v>
      </c>
    </row>
    <row r="278" spans="1:24">
      <c r="A278" s="211"/>
      <c r="B278" s="212"/>
      <c r="C278" s="212"/>
      <c r="D278" s="212"/>
      <c r="V278">
        <f>'Transaction Log'!F280</f>
        <v>0</v>
      </c>
      <c r="W278">
        <f>'Transaction Log'!G280</f>
        <v>0</v>
      </c>
      <c r="X278">
        <f>'Transaction Log'!H280</f>
        <v>0</v>
      </c>
    </row>
    <row r="279" spans="1:24">
      <c r="A279" s="211"/>
      <c r="B279" s="212"/>
      <c r="C279" s="212"/>
      <c r="D279" s="212"/>
      <c r="V279">
        <f>'Transaction Log'!F281</f>
        <v>0</v>
      </c>
      <c r="W279">
        <f>'Transaction Log'!G281</f>
        <v>0</v>
      </c>
      <c r="X279">
        <f>'Transaction Log'!H281</f>
        <v>0</v>
      </c>
    </row>
    <row r="280" spans="1:24">
      <c r="A280" s="211"/>
      <c r="B280" s="212"/>
      <c r="C280" s="212"/>
      <c r="D280" s="212"/>
      <c r="V280">
        <f>'Transaction Log'!F282</f>
        <v>0</v>
      </c>
      <c r="W280">
        <f>'Transaction Log'!G282</f>
        <v>0</v>
      </c>
      <c r="X280">
        <f>'Transaction Log'!H282</f>
        <v>0</v>
      </c>
    </row>
    <row r="281" spans="1:24">
      <c r="A281" s="211"/>
      <c r="B281" s="212"/>
      <c r="C281" s="212"/>
      <c r="D281" s="212"/>
      <c r="V281">
        <f>'Transaction Log'!F283</f>
        <v>0</v>
      </c>
      <c r="W281">
        <f>'Transaction Log'!G283</f>
        <v>0</v>
      </c>
      <c r="X281">
        <f>'Transaction Log'!H283</f>
        <v>0</v>
      </c>
    </row>
    <row r="282" spans="1:24">
      <c r="A282" s="211"/>
      <c r="B282" s="212"/>
      <c r="C282" s="212"/>
      <c r="D282" s="212"/>
      <c r="V282">
        <f>'Transaction Log'!F284</f>
        <v>0</v>
      </c>
      <c r="W282">
        <f>'Transaction Log'!G284</f>
        <v>0</v>
      </c>
      <c r="X282">
        <f>'Transaction Log'!H284</f>
        <v>0</v>
      </c>
    </row>
    <row r="283" spans="1:24">
      <c r="A283" s="211"/>
      <c r="B283" s="212"/>
      <c r="C283" s="212"/>
      <c r="D283" s="212"/>
      <c r="V283">
        <f>'Transaction Log'!F285</f>
        <v>0</v>
      </c>
      <c r="W283">
        <f>'Transaction Log'!G285</f>
        <v>0</v>
      </c>
      <c r="X283">
        <f>'Transaction Log'!H285</f>
        <v>0</v>
      </c>
    </row>
    <row r="284" spans="1:24">
      <c r="A284" s="211"/>
      <c r="B284" s="212"/>
      <c r="C284" s="212"/>
      <c r="D284" s="212"/>
      <c r="V284">
        <f>'Transaction Log'!F286</f>
        <v>0</v>
      </c>
      <c r="W284">
        <f>'Transaction Log'!G286</f>
        <v>0</v>
      </c>
      <c r="X284">
        <f>'Transaction Log'!H286</f>
        <v>0</v>
      </c>
    </row>
    <row r="285" spans="1:24">
      <c r="A285" s="211"/>
      <c r="B285" s="212"/>
      <c r="C285" s="212"/>
      <c r="D285" s="212"/>
      <c r="V285">
        <f>'Transaction Log'!F287</f>
        <v>0</v>
      </c>
      <c r="W285">
        <f>'Transaction Log'!G287</f>
        <v>0</v>
      </c>
      <c r="X285">
        <f>'Transaction Log'!H287</f>
        <v>0</v>
      </c>
    </row>
    <row r="286" spans="1:24">
      <c r="A286" s="211"/>
      <c r="B286" s="212"/>
      <c r="C286" s="212"/>
      <c r="D286" s="212"/>
      <c r="V286">
        <f>'Transaction Log'!F288</f>
        <v>0</v>
      </c>
      <c r="W286">
        <f>'Transaction Log'!G288</f>
        <v>0</v>
      </c>
      <c r="X286">
        <f>'Transaction Log'!H288</f>
        <v>0</v>
      </c>
    </row>
    <row r="287" spans="1:24">
      <c r="A287" s="211"/>
      <c r="B287" s="212"/>
      <c r="C287" s="212"/>
      <c r="D287" s="212"/>
      <c r="V287">
        <f>'Transaction Log'!F289</f>
        <v>0</v>
      </c>
      <c r="W287">
        <f>'Transaction Log'!G289</f>
        <v>0</v>
      </c>
      <c r="X287">
        <f>'Transaction Log'!H289</f>
        <v>0</v>
      </c>
    </row>
    <row r="288" spans="1:24">
      <c r="A288" s="211"/>
      <c r="B288" s="212"/>
      <c r="C288" s="212"/>
      <c r="D288" s="212"/>
      <c r="V288">
        <f>'Transaction Log'!F290</f>
        <v>0</v>
      </c>
      <c r="W288">
        <f>'Transaction Log'!G290</f>
        <v>0</v>
      </c>
      <c r="X288">
        <f>'Transaction Log'!H290</f>
        <v>0</v>
      </c>
    </row>
    <row r="289" spans="1:24">
      <c r="A289" s="211"/>
      <c r="B289" s="212"/>
      <c r="C289" s="212"/>
      <c r="D289" s="212"/>
      <c r="V289">
        <f>'Transaction Log'!F291</f>
        <v>0</v>
      </c>
      <c r="W289">
        <f>'Transaction Log'!G291</f>
        <v>0</v>
      </c>
      <c r="X289">
        <f>'Transaction Log'!H291</f>
        <v>0</v>
      </c>
    </row>
    <row r="290" spans="1:24">
      <c r="A290" s="211"/>
      <c r="B290" s="212"/>
      <c r="C290" s="212"/>
      <c r="D290" s="212"/>
      <c r="V290">
        <f>'Transaction Log'!F292</f>
        <v>0</v>
      </c>
      <c r="W290">
        <f>'Transaction Log'!G292</f>
        <v>0</v>
      </c>
      <c r="X290">
        <f>'Transaction Log'!H292</f>
        <v>0</v>
      </c>
    </row>
    <row r="291" spans="1:24">
      <c r="A291" s="211"/>
      <c r="B291" s="212"/>
      <c r="C291" s="212"/>
      <c r="D291" s="212"/>
      <c r="V291">
        <f>'Transaction Log'!F293</f>
        <v>0</v>
      </c>
      <c r="W291">
        <f>'Transaction Log'!G293</f>
        <v>0</v>
      </c>
      <c r="X291">
        <f>'Transaction Log'!H293</f>
        <v>0</v>
      </c>
    </row>
    <row r="292" spans="1:24">
      <c r="A292" s="211"/>
      <c r="B292" s="212"/>
      <c r="C292" s="212"/>
      <c r="D292" s="212"/>
      <c r="V292">
        <f>'Transaction Log'!F294</f>
        <v>0</v>
      </c>
      <c r="W292">
        <f>'Transaction Log'!G294</f>
        <v>0</v>
      </c>
      <c r="X292">
        <f>'Transaction Log'!H294</f>
        <v>0</v>
      </c>
    </row>
    <row r="293" spans="1:24">
      <c r="A293" s="211"/>
      <c r="B293" s="212"/>
      <c r="C293" s="212"/>
      <c r="D293" s="212"/>
      <c r="V293">
        <f>'Transaction Log'!F295</f>
        <v>0</v>
      </c>
      <c r="W293">
        <f>'Transaction Log'!G295</f>
        <v>0</v>
      </c>
      <c r="X293">
        <f>'Transaction Log'!H295</f>
        <v>0</v>
      </c>
    </row>
    <row r="294" spans="1:24">
      <c r="A294" s="211"/>
      <c r="B294" s="212"/>
      <c r="C294" s="212"/>
      <c r="D294" s="212"/>
      <c r="V294">
        <f>'Transaction Log'!F296</f>
        <v>0</v>
      </c>
      <c r="W294">
        <f>'Transaction Log'!G296</f>
        <v>0</v>
      </c>
      <c r="X294">
        <f>'Transaction Log'!H296</f>
        <v>0</v>
      </c>
    </row>
    <row r="295" spans="1:24">
      <c r="A295" s="211"/>
      <c r="B295" s="212"/>
      <c r="C295" s="212"/>
      <c r="D295" s="212"/>
      <c r="V295">
        <f>'Transaction Log'!F297</f>
        <v>0</v>
      </c>
      <c r="W295">
        <f>'Transaction Log'!G297</f>
        <v>0</v>
      </c>
      <c r="X295">
        <f>'Transaction Log'!H297</f>
        <v>0</v>
      </c>
    </row>
    <row r="296" spans="1:24">
      <c r="A296" s="211"/>
      <c r="B296" s="212"/>
      <c r="C296" s="212"/>
      <c r="D296" s="212"/>
      <c r="V296">
        <f>'Transaction Log'!F298</f>
        <v>0</v>
      </c>
      <c r="W296">
        <f>'Transaction Log'!G298</f>
        <v>0</v>
      </c>
      <c r="X296">
        <f>'Transaction Log'!H298</f>
        <v>0</v>
      </c>
    </row>
    <row r="297" spans="1:24">
      <c r="A297" s="211"/>
      <c r="B297" s="212"/>
      <c r="C297" s="212"/>
      <c r="D297" s="212"/>
      <c r="V297">
        <f>'Transaction Log'!F299</f>
        <v>0</v>
      </c>
      <c r="W297">
        <f>'Transaction Log'!G299</f>
        <v>0</v>
      </c>
      <c r="X297">
        <f>'Transaction Log'!H299</f>
        <v>0</v>
      </c>
    </row>
    <row r="298" spans="1:24">
      <c r="A298" s="211"/>
      <c r="B298" s="212"/>
      <c r="C298" s="212"/>
      <c r="D298" s="212"/>
      <c r="V298">
        <f>'Transaction Log'!F300</f>
        <v>0</v>
      </c>
      <c r="W298">
        <f>'Transaction Log'!G300</f>
        <v>0</v>
      </c>
      <c r="X298">
        <f>'Transaction Log'!H300</f>
        <v>0</v>
      </c>
    </row>
    <row r="299" spans="1:24">
      <c r="A299" s="211"/>
      <c r="B299" s="212"/>
      <c r="C299" s="212"/>
      <c r="D299" s="212"/>
      <c r="V299">
        <f>'Transaction Log'!F301</f>
        <v>0</v>
      </c>
      <c r="W299">
        <f>'Transaction Log'!G301</f>
        <v>0</v>
      </c>
      <c r="X299">
        <f>'Transaction Log'!H301</f>
        <v>0</v>
      </c>
    </row>
    <row r="300" spans="1:24">
      <c r="A300" s="211"/>
      <c r="B300" s="212"/>
      <c r="C300" s="212"/>
      <c r="D300" s="212"/>
      <c r="V300">
        <f>'Transaction Log'!F302</f>
        <v>0</v>
      </c>
      <c r="W300">
        <f>'Transaction Log'!G302</f>
        <v>0</v>
      </c>
      <c r="X300">
        <f>'Transaction Log'!H302</f>
        <v>0</v>
      </c>
    </row>
    <row r="301" spans="1:24">
      <c r="A301" s="211"/>
      <c r="B301" s="212"/>
      <c r="C301" s="212"/>
      <c r="D301" s="212"/>
      <c r="V301">
        <f>'Transaction Log'!F303</f>
        <v>0</v>
      </c>
      <c r="W301">
        <f>'Transaction Log'!G303</f>
        <v>0</v>
      </c>
      <c r="X301">
        <f>'Transaction Log'!H303</f>
        <v>0</v>
      </c>
    </row>
    <row r="302" spans="1:24">
      <c r="A302" s="211"/>
      <c r="B302" s="212"/>
      <c r="C302" s="212"/>
      <c r="D302" s="212"/>
      <c r="V302">
        <f>'Transaction Log'!F304</f>
        <v>0</v>
      </c>
      <c r="W302">
        <f>'Transaction Log'!G304</f>
        <v>0</v>
      </c>
      <c r="X302">
        <f>'Transaction Log'!H304</f>
        <v>0</v>
      </c>
    </row>
    <row r="303" spans="1:24">
      <c r="A303" s="211"/>
      <c r="B303" s="212"/>
      <c r="C303" s="212"/>
      <c r="D303" s="212"/>
      <c r="V303">
        <f>'Transaction Log'!F305</f>
        <v>0</v>
      </c>
      <c r="W303">
        <f>'Transaction Log'!G305</f>
        <v>0</v>
      </c>
      <c r="X303">
        <f>'Transaction Log'!H305</f>
        <v>0</v>
      </c>
    </row>
    <row r="304" spans="1:24">
      <c r="A304" s="211"/>
      <c r="B304" s="212"/>
      <c r="C304" s="212"/>
      <c r="D304" s="212"/>
      <c r="V304">
        <f>'Transaction Log'!F306</f>
        <v>0</v>
      </c>
      <c r="W304">
        <f>'Transaction Log'!G306</f>
        <v>0</v>
      </c>
      <c r="X304">
        <f>'Transaction Log'!H306</f>
        <v>0</v>
      </c>
    </row>
    <row r="305" spans="1:24">
      <c r="A305" s="211"/>
      <c r="B305" s="212"/>
      <c r="C305" s="212"/>
      <c r="D305" s="212"/>
      <c r="V305">
        <f>'Transaction Log'!F307</f>
        <v>0</v>
      </c>
      <c r="W305">
        <f>'Transaction Log'!G307</f>
        <v>0</v>
      </c>
      <c r="X305">
        <f>'Transaction Log'!H307</f>
        <v>0</v>
      </c>
    </row>
    <row r="306" spans="1:24">
      <c r="A306" s="211"/>
      <c r="B306" s="212"/>
      <c r="C306" s="212"/>
      <c r="D306" s="212"/>
      <c r="V306">
        <f>'Transaction Log'!F308</f>
        <v>0</v>
      </c>
      <c r="W306">
        <f>'Transaction Log'!G308</f>
        <v>0</v>
      </c>
      <c r="X306">
        <f>'Transaction Log'!H308</f>
        <v>0</v>
      </c>
    </row>
    <row r="307" spans="1:24">
      <c r="A307" s="211"/>
      <c r="B307" s="212"/>
      <c r="C307" s="212"/>
      <c r="D307" s="212"/>
      <c r="V307">
        <f>'Transaction Log'!F309</f>
        <v>0</v>
      </c>
      <c r="W307">
        <f>'Transaction Log'!G309</f>
        <v>0</v>
      </c>
      <c r="X307">
        <f>'Transaction Log'!H309</f>
        <v>0</v>
      </c>
    </row>
    <row r="308" spans="1:24">
      <c r="A308" s="211"/>
      <c r="B308" s="212"/>
      <c r="C308" s="212"/>
      <c r="D308" s="212"/>
      <c r="V308">
        <f>'Transaction Log'!F310</f>
        <v>0</v>
      </c>
      <c r="W308">
        <f>'Transaction Log'!G310</f>
        <v>0</v>
      </c>
      <c r="X308">
        <f>'Transaction Log'!H310</f>
        <v>0</v>
      </c>
    </row>
    <row r="309" spans="1:24">
      <c r="A309" s="211"/>
      <c r="B309" s="212"/>
      <c r="C309" s="212"/>
      <c r="D309" s="212"/>
      <c r="V309">
        <f>'Transaction Log'!F311</f>
        <v>0</v>
      </c>
      <c r="W309">
        <f>'Transaction Log'!G311</f>
        <v>0</v>
      </c>
      <c r="X309">
        <f>'Transaction Log'!H311</f>
        <v>0</v>
      </c>
    </row>
    <row r="310" spans="1:24">
      <c r="A310" s="211"/>
      <c r="B310" s="212"/>
      <c r="C310" s="212"/>
      <c r="D310" s="212"/>
      <c r="V310">
        <f>'Transaction Log'!F312</f>
        <v>0</v>
      </c>
      <c r="W310">
        <f>'Transaction Log'!G312</f>
        <v>0</v>
      </c>
      <c r="X310">
        <f>'Transaction Log'!H312</f>
        <v>0</v>
      </c>
    </row>
    <row r="311" spans="1:24">
      <c r="A311" s="211"/>
      <c r="B311" s="212"/>
      <c r="C311" s="212"/>
      <c r="D311" s="212"/>
      <c r="V311">
        <f>'Transaction Log'!F313</f>
        <v>0</v>
      </c>
      <c r="W311">
        <f>'Transaction Log'!G313</f>
        <v>0</v>
      </c>
      <c r="X311">
        <f>'Transaction Log'!H313</f>
        <v>0</v>
      </c>
    </row>
    <row r="312" spans="1:24">
      <c r="A312" s="211"/>
      <c r="B312" s="212"/>
      <c r="C312" s="212"/>
      <c r="D312" s="212"/>
      <c r="V312">
        <f>'Transaction Log'!F314</f>
        <v>0</v>
      </c>
      <c r="W312">
        <f>'Transaction Log'!G314</f>
        <v>0</v>
      </c>
      <c r="X312">
        <f>'Transaction Log'!H314</f>
        <v>0</v>
      </c>
    </row>
    <row r="313" spans="1:24">
      <c r="A313" s="211"/>
      <c r="B313" s="212"/>
      <c r="C313" s="212"/>
      <c r="D313" s="212"/>
      <c r="V313">
        <f>'Transaction Log'!F315</f>
        <v>0</v>
      </c>
      <c r="W313">
        <f>'Transaction Log'!G315</f>
        <v>0</v>
      </c>
      <c r="X313">
        <f>'Transaction Log'!H315</f>
        <v>0</v>
      </c>
    </row>
    <row r="314" spans="1:24">
      <c r="A314" s="211"/>
      <c r="B314" s="212"/>
      <c r="C314" s="212"/>
      <c r="D314" s="212"/>
      <c r="V314">
        <f>'Transaction Log'!F316</f>
        <v>0</v>
      </c>
      <c r="W314">
        <f>'Transaction Log'!G316</f>
        <v>0</v>
      </c>
      <c r="X314">
        <f>'Transaction Log'!H316</f>
        <v>0</v>
      </c>
    </row>
    <row r="315" spans="1:24">
      <c r="A315" s="211"/>
      <c r="B315" s="212"/>
      <c r="C315" s="212"/>
      <c r="D315" s="212"/>
      <c r="V315">
        <f>'Transaction Log'!F317</f>
        <v>0</v>
      </c>
      <c r="W315">
        <f>'Transaction Log'!G317</f>
        <v>0</v>
      </c>
      <c r="X315">
        <f>'Transaction Log'!H317</f>
        <v>0</v>
      </c>
    </row>
    <row r="316" spans="1:24">
      <c r="A316" s="211"/>
      <c r="B316" s="212"/>
      <c r="C316" s="212"/>
      <c r="D316" s="212"/>
      <c r="V316">
        <f>'Transaction Log'!F318</f>
        <v>1</v>
      </c>
      <c r="W316">
        <f>'Transaction Log'!G318</f>
        <v>0</v>
      </c>
      <c r="X316">
        <f>'Transaction Log'!H318</f>
        <v>0</v>
      </c>
    </row>
    <row r="317" spans="1:24">
      <c r="A317" s="211"/>
      <c r="B317" s="212"/>
      <c r="C317" s="212"/>
      <c r="D317" s="212"/>
      <c r="V317">
        <f>'Transaction Log'!F319</f>
        <v>0</v>
      </c>
      <c r="W317">
        <f>'Transaction Log'!G319</f>
        <v>0</v>
      </c>
      <c r="X317">
        <f>'Transaction Log'!H319</f>
        <v>0</v>
      </c>
    </row>
    <row r="318" spans="1:24">
      <c r="A318" s="211"/>
      <c r="B318" s="212"/>
      <c r="C318" s="212"/>
      <c r="D318" s="212"/>
      <c r="V318">
        <f>'Transaction Log'!F320</f>
        <v>0</v>
      </c>
      <c r="W318">
        <f>'Transaction Log'!G320</f>
        <v>0</v>
      </c>
      <c r="X318">
        <f>'Transaction Log'!H320</f>
        <v>0</v>
      </c>
    </row>
    <row r="319" spans="1:24">
      <c r="A319" s="211"/>
      <c r="B319" s="212"/>
      <c r="C319" s="212"/>
      <c r="D319" s="212"/>
      <c r="V319">
        <f>'Transaction Log'!F321</f>
        <v>0</v>
      </c>
      <c r="W319">
        <f>'Transaction Log'!G321</f>
        <v>0</v>
      </c>
      <c r="X319">
        <f>'Transaction Log'!H321</f>
        <v>0</v>
      </c>
    </row>
    <row r="320" spans="1:24">
      <c r="A320" s="211"/>
      <c r="B320" s="212"/>
      <c r="C320" s="212"/>
      <c r="D320" s="212"/>
      <c r="V320">
        <f>'Transaction Log'!F322</f>
        <v>0</v>
      </c>
      <c r="W320">
        <f>'Transaction Log'!G322</f>
        <v>0</v>
      </c>
      <c r="X320">
        <f>'Transaction Log'!H322</f>
        <v>0</v>
      </c>
    </row>
    <row r="321" spans="1:24">
      <c r="A321" s="211"/>
      <c r="B321" s="212"/>
      <c r="C321" s="212"/>
      <c r="D321" s="212"/>
      <c r="V321">
        <f>'Transaction Log'!F323</f>
        <v>0</v>
      </c>
      <c r="W321">
        <f>'Transaction Log'!G323</f>
        <v>0</v>
      </c>
      <c r="X321">
        <f>'Transaction Log'!H323</f>
        <v>0</v>
      </c>
    </row>
    <row r="322" spans="1:24">
      <c r="A322" s="211"/>
      <c r="B322" s="212"/>
      <c r="C322" s="212"/>
      <c r="D322" s="212"/>
      <c r="V322">
        <f>'Transaction Log'!F324</f>
        <v>0</v>
      </c>
      <c r="W322">
        <f>'Transaction Log'!G324</f>
        <v>0</v>
      </c>
      <c r="X322">
        <f>'Transaction Log'!H324</f>
        <v>0</v>
      </c>
    </row>
    <row r="323" spans="1:24">
      <c r="A323" s="211"/>
      <c r="B323" s="212"/>
      <c r="C323" s="212"/>
      <c r="D323" s="212"/>
      <c r="V323">
        <f>'Transaction Log'!F325</f>
        <v>0</v>
      </c>
      <c r="W323">
        <f>'Transaction Log'!G325</f>
        <v>0</v>
      </c>
      <c r="X323">
        <f>'Transaction Log'!H325</f>
        <v>0</v>
      </c>
    </row>
    <row r="324" spans="1:24">
      <c r="A324" s="211"/>
      <c r="B324" s="212"/>
      <c r="C324" s="212"/>
      <c r="D324" s="212"/>
      <c r="V324">
        <f>'Transaction Log'!F326</f>
        <v>0</v>
      </c>
      <c r="W324">
        <f>'Transaction Log'!G326</f>
        <v>0</v>
      </c>
      <c r="X324">
        <f>'Transaction Log'!H326</f>
        <v>0</v>
      </c>
    </row>
    <row r="325" spans="1:24">
      <c r="A325" s="211"/>
      <c r="B325" s="212"/>
      <c r="C325" s="212"/>
      <c r="D325" s="212"/>
      <c r="V325">
        <f>'Transaction Log'!F327</f>
        <v>0</v>
      </c>
      <c r="W325">
        <f>'Transaction Log'!G327</f>
        <v>0</v>
      </c>
      <c r="X325">
        <f>'Transaction Log'!H327</f>
        <v>0</v>
      </c>
    </row>
    <row r="326" spans="1:24">
      <c r="A326" s="211"/>
      <c r="B326" s="212"/>
      <c r="C326" s="212"/>
      <c r="D326" s="212"/>
      <c r="V326">
        <f>'Transaction Log'!F328</f>
        <v>0</v>
      </c>
      <c r="W326">
        <f>'Transaction Log'!G328</f>
        <v>0</v>
      </c>
      <c r="X326">
        <f>'Transaction Log'!H328</f>
        <v>0</v>
      </c>
    </row>
    <row r="327" spans="1:24">
      <c r="A327" s="211"/>
      <c r="B327" s="212"/>
      <c r="C327" s="212"/>
      <c r="D327" s="212"/>
      <c r="V327">
        <f>'Transaction Log'!F329</f>
        <v>0</v>
      </c>
      <c r="W327">
        <f>'Transaction Log'!G329</f>
        <v>0</v>
      </c>
      <c r="X327">
        <f>'Transaction Log'!H329</f>
        <v>0</v>
      </c>
    </row>
    <row r="328" spans="1:24">
      <c r="A328" s="211"/>
      <c r="B328" s="212"/>
      <c r="C328" s="212"/>
      <c r="D328" s="212"/>
      <c r="V328">
        <f>'Transaction Log'!F330</f>
        <v>0</v>
      </c>
      <c r="W328">
        <f>'Transaction Log'!G330</f>
        <v>0</v>
      </c>
      <c r="X328">
        <f>'Transaction Log'!H330</f>
        <v>0</v>
      </c>
    </row>
    <row r="329" spans="1:24">
      <c r="A329" s="211"/>
      <c r="B329" s="212"/>
      <c r="C329" s="212"/>
      <c r="D329" s="212"/>
      <c r="V329">
        <f>'Transaction Log'!F331</f>
        <v>1</v>
      </c>
      <c r="W329">
        <f>'Transaction Log'!G331</f>
        <v>0</v>
      </c>
      <c r="X329">
        <f>'Transaction Log'!H331</f>
        <v>0</v>
      </c>
    </row>
    <row r="330" spans="1:24">
      <c r="A330" s="211"/>
      <c r="B330" s="212"/>
      <c r="C330" s="212"/>
      <c r="D330" s="212"/>
      <c r="V330">
        <f>'Transaction Log'!F332</f>
        <v>0</v>
      </c>
      <c r="W330">
        <f>'Transaction Log'!G332</f>
        <v>0</v>
      </c>
      <c r="X330">
        <f>'Transaction Log'!H332</f>
        <v>0</v>
      </c>
    </row>
    <row r="331" spans="1:24">
      <c r="A331" s="211"/>
      <c r="B331" s="212"/>
      <c r="C331" s="212"/>
      <c r="D331" s="212"/>
      <c r="V331">
        <f>'Transaction Log'!F333</f>
        <v>0</v>
      </c>
      <c r="W331">
        <f>'Transaction Log'!G333</f>
        <v>0</v>
      </c>
      <c r="X331">
        <f>'Transaction Log'!H333</f>
        <v>0</v>
      </c>
    </row>
    <row r="332" spans="1:24">
      <c r="A332" s="211"/>
      <c r="B332" s="212"/>
      <c r="C332" s="212"/>
      <c r="D332" s="212"/>
      <c r="V332">
        <f>'Transaction Log'!F334</f>
        <v>0</v>
      </c>
      <c r="W332">
        <f>'Transaction Log'!G334</f>
        <v>0</v>
      </c>
      <c r="X332">
        <f>'Transaction Log'!H334</f>
        <v>0</v>
      </c>
    </row>
    <row r="333" spans="1:24">
      <c r="A333" s="211"/>
      <c r="B333" s="212"/>
      <c r="C333" s="212"/>
      <c r="D333" s="212"/>
      <c r="V333">
        <f>'Transaction Log'!F335</f>
        <v>0</v>
      </c>
      <c r="W333">
        <f>'Transaction Log'!G335</f>
        <v>0</v>
      </c>
      <c r="X333">
        <f>'Transaction Log'!H335</f>
        <v>0</v>
      </c>
    </row>
    <row r="334" spans="1:24">
      <c r="A334" s="211"/>
      <c r="B334" s="212"/>
      <c r="C334" s="212"/>
      <c r="D334" s="212"/>
      <c r="V334">
        <f>'Transaction Log'!F336</f>
        <v>0</v>
      </c>
      <c r="W334">
        <f>'Transaction Log'!G336</f>
        <v>0</v>
      </c>
      <c r="X334">
        <f>'Transaction Log'!H336</f>
        <v>0</v>
      </c>
    </row>
    <row r="335" spans="1:24">
      <c r="A335" s="211"/>
      <c r="B335" s="212"/>
      <c r="C335" s="212"/>
      <c r="D335" s="212"/>
      <c r="V335">
        <f>'Transaction Log'!F337</f>
        <v>0</v>
      </c>
      <c r="W335">
        <f>'Transaction Log'!G337</f>
        <v>0</v>
      </c>
      <c r="X335">
        <f>'Transaction Log'!H337</f>
        <v>0</v>
      </c>
    </row>
    <row r="336" spans="1:24">
      <c r="A336" s="211"/>
      <c r="B336" s="212"/>
      <c r="C336" s="212"/>
      <c r="D336" s="212"/>
      <c r="V336">
        <f>'Transaction Log'!F338</f>
        <v>0</v>
      </c>
      <c r="W336">
        <f>'Transaction Log'!G338</f>
        <v>0</v>
      </c>
      <c r="X336">
        <f>'Transaction Log'!H338</f>
        <v>0</v>
      </c>
    </row>
    <row r="337" spans="1:24">
      <c r="A337" s="211"/>
      <c r="B337" s="212"/>
      <c r="C337" s="212"/>
      <c r="D337" s="212"/>
      <c r="V337">
        <f>'Transaction Log'!F339</f>
        <v>0</v>
      </c>
      <c r="W337">
        <f>'Transaction Log'!G339</f>
        <v>0</v>
      </c>
      <c r="X337">
        <f>'Transaction Log'!H339</f>
        <v>0</v>
      </c>
    </row>
    <row r="338" spans="1:24">
      <c r="A338" s="211"/>
      <c r="B338" s="212"/>
      <c r="C338" s="212"/>
      <c r="D338" s="212"/>
      <c r="V338">
        <f>'Transaction Log'!F340</f>
        <v>0</v>
      </c>
      <c r="W338">
        <f>'Transaction Log'!G340</f>
        <v>0</v>
      </c>
      <c r="X338">
        <f>'Transaction Log'!H340</f>
        <v>0</v>
      </c>
    </row>
    <row r="339" spans="1:24">
      <c r="A339" s="211"/>
      <c r="B339" s="212"/>
      <c r="C339" s="212"/>
      <c r="D339" s="212"/>
      <c r="V339">
        <f>'Transaction Log'!F341</f>
        <v>0</v>
      </c>
      <c r="W339">
        <f>'Transaction Log'!G341</f>
        <v>0</v>
      </c>
      <c r="X339">
        <f>'Transaction Log'!H341</f>
        <v>0</v>
      </c>
    </row>
    <row r="340" spans="1:24">
      <c r="A340" s="211"/>
      <c r="B340" s="212"/>
      <c r="C340" s="212"/>
      <c r="D340" s="212"/>
      <c r="V340">
        <f>'Transaction Log'!F342</f>
        <v>0</v>
      </c>
      <c r="W340">
        <f>'Transaction Log'!G342</f>
        <v>0</v>
      </c>
      <c r="X340">
        <f>'Transaction Log'!H342</f>
        <v>0</v>
      </c>
    </row>
    <row r="341" spans="1:24">
      <c r="A341" s="211"/>
      <c r="B341" s="212"/>
      <c r="C341" s="212"/>
      <c r="D341" s="212"/>
      <c r="V341">
        <f>'Transaction Log'!F343</f>
        <v>0</v>
      </c>
      <c r="W341">
        <f>'Transaction Log'!G343</f>
        <v>0</v>
      </c>
      <c r="X341">
        <f>'Transaction Log'!H343</f>
        <v>0</v>
      </c>
    </row>
    <row r="342" spans="1:24">
      <c r="A342" s="211"/>
      <c r="B342" s="212"/>
      <c r="C342" s="212"/>
      <c r="D342" s="212"/>
      <c r="V342">
        <f>'Transaction Log'!F344</f>
        <v>0</v>
      </c>
      <c r="W342">
        <f>'Transaction Log'!G344</f>
        <v>0</v>
      </c>
      <c r="X342">
        <f>'Transaction Log'!H344</f>
        <v>0</v>
      </c>
    </row>
    <row r="343" spans="1:24">
      <c r="A343" s="211"/>
      <c r="B343" s="212"/>
      <c r="C343" s="212"/>
      <c r="D343" s="212"/>
      <c r="V343">
        <f>'Transaction Log'!F345</f>
        <v>0</v>
      </c>
      <c r="W343">
        <f>'Transaction Log'!G345</f>
        <v>0</v>
      </c>
      <c r="X343">
        <f>'Transaction Log'!H345</f>
        <v>0</v>
      </c>
    </row>
    <row r="344" spans="1:24">
      <c r="A344" s="211"/>
      <c r="B344" s="212"/>
      <c r="C344" s="212"/>
      <c r="D344" s="212"/>
      <c r="V344">
        <f>'Transaction Log'!F346</f>
        <v>0</v>
      </c>
      <c r="W344">
        <f>'Transaction Log'!G346</f>
        <v>0</v>
      </c>
      <c r="X344">
        <f>'Transaction Log'!H346</f>
        <v>0</v>
      </c>
    </row>
    <row r="345" spans="1:24">
      <c r="A345" s="211"/>
      <c r="B345" s="212"/>
      <c r="C345" s="212"/>
      <c r="D345" s="212"/>
      <c r="V345">
        <f>'Transaction Log'!F347</f>
        <v>0</v>
      </c>
      <c r="W345">
        <f>'Transaction Log'!G347</f>
        <v>0</v>
      </c>
      <c r="X345">
        <f>'Transaction Log'!H347</f>
        <v>0</v>
      </c>
    </row>
    <row r="346" spans="1:24">
      <c r="A346" s="211"/>
      <c r="B346" s="212"/>
      <c r="C346" s="212"/>
      <c r="D346" s="212"/>
      <c r="V346">
        <f>'Transaction Log'!F348</f>
        <v>0</v>
      </c>
      <c r="W346">
        <f>'Transaction Log'!G348</f>
        <v>0</v>
      </c>
      <c r="X346">
        <f>'Transaction Log'!H348</f>
        <v>0</v>
      </c>
    </row>
    <row r="347" spans="1:24">
      <c r="A347" s="211"/>
      <c r="B347" s="212"/>
      <c r="C347" s="212"/>
      <c r="D347" s="212"/>
      <c r="V347">
        <f>'Transaction Log'!F349</f>
        <v>0</v>
      </c>
      <c r="W347">
        <f>'Transaction Log'!G349</f>
        <v>0</v>
      </c>
      <c r="X347">
        <f>'Transaction Log'!H349</f>
        <v>0</v>
      </c>
    </row>
    <row r="348" spans="1:24">
      <c r="A348" s="211"/>
      <c r="B348" s="212"/>
      <c r="C348" s="212"/>
      <c r="D348" s="212"/>
      <c r="V348">
        <f>'Transaction Log'!F350</f>
        <v>0</v>
      </c>
      <c r="W348">
        <f>'Transaction Log'!G350</f>
        <v>0</v>
      </c>
      <c r="X348">
        <f>'Transaction Log'!H350</f>
        <v>0</v>
      </c>
    </row>
    <row r="349" spans="1:24">
      <c r="A349" s="211"/>
      <c r="B349" s="212"/>
      <c r="C349" s="212"/>
      <c r="D349" s="212"/>
      <c r="V349">
        <f>'Transaction Log'!F351</f>
        <v>0</v>
      </c>
      <c r="W349">
        <f>'Transaction Log'!G351</f>
        <v>0</v>
      </c>
      <c r="X349">
        <f>'Transaction Log'!H351</f>
        <v>0</v>
      </c>
    </row>
    <row r="350" spans="1:24">
      <c r="A350" s="211"/>
      <c r="B350" s="212"/>
      <c r="C350" s="212"/>
      <c r="D350" s="212"/>
      <c r="V350">
        <f>'Transaction Log'!F352</f>
        <v>0</v>
      </c>
      <c r="W350">
        <f>'Transaction Log'!G352</f>
        <v>0</v>
      </c>
      <c r="X350">
        <f>'Transaction Log'!H352</f>
        <v>0</v>
      </c>
    </row>
    <row r="351" spans="1:24">
      <c r="A351" s="211"/>
      <c r="B351" s="212"/>
      <c r="C351" s="212"/>
      <c r="D351" s="212"/>
      <c r="V351">
        <f>'Transaction Log'!F353</f>
        <v>0</v>
      </c>
      <c r="W351">
        <f>'Transaction Log'!G353</f>
        <v>0</v>
      </c>
      <c r="X351">
        <f>'Transaction Log'!H353</f>
        <v>0</v>
      </c>
    </row>
    <row r="352" spans="1:24">
      <c r="A352" s="211"/>
      <c r="B352" s="212"/>
      <c r="C352" s="212"/>
      <c r="D352" s="212"/>
      <c r="V352">
        <f>'Transaction Log'!F354</f>
        <v>0</v>
      </c>
      <c r="W352">
        <f>'Transaction Log'!G354</f>
        <v>0</v>
      </c>
      <c r="X352">
        <f>'Transaction Log'!H354</f>
        <v>0</v>
      </c>
    </row>
    <row r="353" spans="1:24">
      <c r="A353" s="211"/>
      <c r="B353" s="212"/>
      <c r="C353" s="212"/>
      <c r="D353" s="212"/>
      <c r="V353">
        <f>'Transaction Log'!F355</f>
        <v>1</v>
      </c>
      <c r="W353">
        <f>'Transaction Log'!G355</f>
        <v>0</v>
      </c>
      <c r="X353">
        <f>'Transaction Log'!H355</f>
        <v>0</v>
      </c>
    </row>
    <row r="354" spans="1:24">
      <c r="A354" s="211"/>
      <c r="B354" s="212"/>
      <c r="C354" s="212"/>
      <c r="D354" s="212"/>
      <c r="V354">
        <f>'Transaction Log'!F356</f>
        <v>0</v>
      </c>
      <c r="W354">
        <f>'Transaction Log'!G356</f>
        <v>0</v>
      </c>
      <c r="X354">
        <f>'Transaction Log'!H356</f>
        <v>0</v>
      </c>
    </row>
    <row r="355" spans="1:24">
      <c r="A355" s="211"/>
      <c r="B355" s="212"/>
      <c r="C355" s="212"/>
      <c r="D355" s="212"/>
      <c r="V355">
        <f>'Transaction Log'!F357</f>
        <v>0</v>
      </c>
      <c r="W355">
        <f>'Transaction Log'!G357</f>
        <v>0</v>
      </c>
      <c r="X355">
        <f>'Transaction Log'!H357</f>
        <v>0</v>
      </c>
    </row>
    <row r="356" spans="1:24">
      <c r="A356" s="211"/>
      <c r="B356" s="212"/>
      <c r="C356" s="212"/>
      <c r="D356" s="212"/>
      <c r="V356">
        <f>'Transaction Log'!F358</f>
        <v>0</v>
      </c>
      <c r="W356">
        <f>'Transaction Log'!G358</f>
        <v>0</v>
      </c>
      <c r="X356">
        <f>'Transaction Log'!H358</f>
        <v>0</v>
      </c>
    </row>
    <row r="357" spans="1:24">
      <c r="A357" s="211"/>
      <c r="B357" s="212"/>
      <c r="C357" s="212"/>
      <c r="D357" s="212"/>
      <c r="V357">
        <f>'Transaction Log'!F359</f>
        <v>0</v>
      </c>
      <c r="W357">
        <f>'Transaction Log'!G359</f>
        <v>0</v>
      </c>
      <c r="X357">
        <f>'Transaction Log'!H359</f>
        <v>0</v>
      </c>
    </row>
    <row r="358" spans="1:24">
      <c r="A358" s="211"/>
      <c r="B358" s="212"/>
      <c r="C358" s="212"/>
      <c r="D358" s="212"/>
      <c r="V358">
        <f>'Transaction Log'!F360</f>
        <v>0</v>
      </c>
      <c r="W358">
        <f>'Transaction Log'!G360</f>
        <v>0</v>
      </c>
      <c r="X358">
        <f>'Transaction Log'!H360</f>
        <v>0</v>
      </c>
    </row>
    <row r="359" spans="1:24">
      <c r="A359" s="211"/>
      <c r="B359" s="212"/>
      <c r="C359" s="212"/>
      <c r="D359" s="212"/>
      <c r="V359">
        <f>'Transaction Log'!F361</f>
        <v>0</v>
      </c>
      <c r="W359">
        <f>'Transaction Log'!G361</f>
        <v>0</v>
      </c>
      <c r="X359">
        <f>'Transaction Log'!H361</f>
        <v>0</v>
      </c>
    </row>
    <row r="360" spans="1:24">
      <c r="A360" s="211"/>
      <c r="B360" s="212"/>
      <c r="C360" s="212"/>
      <c r="D360" s="212"/>
      <c r="V360">
        <f>'Transaction Log'!F362</f>
        <v>0</v>
      </c>
      <c r="W360">
        <f>'Transaction Log'!G362</f>
        <v>0</v>
      </c>
      <c r="X360">
        <f>'Transaction Log'!H362</f>
        <v>0</v>
      </c>
    </row>
    <row r="361" spans="1:24">
      <c r="A361" s="211"/>
      <c r="B361" s="212"/>
      <c r="C361" s="212"/>
      <c r="D361" s="212"/>
      <c r="V361">
        <f>'Transaction Log'!F363</f>
        <v>0</v>
      </c>
      <c r="W361">
        <f>'Transaction Log'!G363</f>
        <v>0</v>
      </c>
      <c r="X361">
        <f>'Transaction Log'!H363</f>
        <v>0</v>
      </c>
    </row>
    <row r="362" spans="1:24">
      <c r="A362" s="211"/>
      <c r="B362" s="212"/>
      <c r="C362" s="212"/>
      <c r="D362" s="212"/>
      <c r="V362">
        <f>'Transaction Log'!F364</f>
        <v>0</v>
      </c>
      <c r="W362">
        <f>'Transaction Log'!G364</f>
        <v>0</v>
      </c>
      <c r="X362">
        <f>'Transaction Log'!H364</f>
        <v>0</v>
      </c>
    </row>
    <row r="363" spans="1:24">
      <c r="A363" s="211"/>
      <c r="B363" s="212"/>
      <c r="C363" s="212"/>
      <c r="D363" s="212"/>
      <c r="V363">
        <f>'Transaction Log'!F365</f>
        <v>0</v>
      </c>
      <c r="W363">
        <f>'Transaction Log'!G365</f>
        <v>0</v>
      </c>
      <c r="X363">
        <f>'Transaction Log'!H365</f>
        <v>0</v>
      </c>
    </row>
    <row r="364" spans="1:24">
      <c r="A364" s="211"/>
      <c r="B364" s="212"/>
      <c r="C364" s="212"/>
      <c r="D364" s="212"/>
      <c r="V364">
        <f>'Transaction Log'!F366</f>
        <v>0</v>
      </c>
      <c r="W364">
        <f>'Transaction Log'!G366</f>
        <v>0</v>
      </c>
      <c r="X364">
        <f>'Transaction Log'!H366</f>
        <v>0</v>
      </c>
    </row>
    <row r="365" spans="1:24">
      <c r="A365" s="211"/>
      <c r="B365" s="212"/>
      <c r="C365" s="212"/>
      <c r="D365" s="212"/>
      <c r="V365">
        <f>'Transaction Log'!F367</f>
        <v>0</v>
      </c>
      <c r="W365">
        <f>'Transaction Log'!G367</f>
        <v>0</v>
      </c>
      <c r="X365">
        <f>'Transaction Log'!H367</f>
        <v>0</v>
      </c>
    </row>
    <row r="366" spans="1:24">
      <c r="A366" s="211"/>
      <c r="B366" s="212"/>
      <c r="C366" s="212"/>
      <c r="D366" s="212"/>
      <c r="V366">
        <f>'Transaction Log'!F368</f>
        <v>0</v>
      </c>
      <c r="W366">
        <f>'Transaction Log'!G368</f>
        <v>0</v>
      </c>
      <c r="X366">
        <f>'Transaction Log'!H368</f>
        <v>0</v>
      </c>
    </row>
    <row r="367" spans="1:24">
      <c r="A367" s="211"/>
      <c r="B367" s="212"/>
      <c r="C367" s="212"/>
      <c r="D367" s="212"/>
      <c r="V367">
        <f>'Transaction Log'!F369</f>
        <v>0</v>
      </c>
      <c r="W367">
        <f>'Transaction Log'!G369</f>
        <v>0</v>
      </c>
      <c r="X367">
        <f>'Transaction Log'!H369</f>
        <v>0</v>
      </c>
    </row>
    <row r="368" spans="1:24">
      <c r="A368" s="211"/>
      <c r="B368" s="212"/>
      <c r="C368" s="212"/>
      <c r="D368" s="212"/>
      <c r="V368">
        <f>'Transaction Log'!F370</f>
        <v>0</v>
      </c>
      <c r="W368">
        <f>'Transaction Log'!G370</f>
        <v>0</v>
      </c>
      <c r="X368">
        <f>'Transaction Log'!H370</f>
        <v>0</v>
      </c>
    </row>
    <row r="369" spans="1:24">
      <c r="A369" s="211"/>
      <c r="B369" s="212"/>
      <c r="C369" s="212"/>
      <c r="D369" s="212"/>
      <c r="V369">
        <f>'Transaction Log'!F371</f>
        <v>0</v>
      </c>
      <c r="W369">
        <f>'Transaction Log'!G371</f>
        <v>0</v>
      </c>
      <c r="X369">
        <f>'Transaction Log'!H371</f>
        <v>0</v>
      </c>
    </row>
    <row r="370" spans="1:24">
      <c r="A370" s="211"/>
      <c r="B370" s="212"/>
      <c r="C370" s="212"/>
      <c r="D370" s="212"/>
      <c r="V370">
        <f>'Transaction Log'!F372</f>
        <v>0</v>
      </c>
      <c r="W370">
        <f>'Transaction Log'!G372</f>
        <v>0</v>
      </c>
      <c r="X370">
        <f>'Transaction Log'!H372</f>
        <v>0</v>
      </c>
    </row>
    <row r="371" spans="1:24">
      <c r="A371" s="211"/>
      <c r="B371" s="212"/>
      <c r="C371" s="212"/>
      <c r="D371" s="212"/>
      <c r="V371">
        <f>'Transaction Log'!F373</f>
        <v>1</v>
      </c>
      <c r="W371">
        <f>'Transaction Log'!G373</f>
        <v>0</v>
      </c>
      <c r="X371">
        <f>'Transaction Log'!H373</f>
        <v>0</v>
      </c>
    </row>
    <row r="372" spans="1:24">
      <c r="A372" s="211"/>
      <c r="B372" s="212"/>
      <c r="C372" s="212"/>
      <c r="D372" s="212"/>
      <c r="V372">
        <f>'Transaction Log'!F374</f>
        <v>0</v>
      </c>
      <c r="W372">
        <f>'Transaction Log'!G374</f>
        <v>0</v>
      </c>
      <c r="X372">
        <f>'Transaction Log'!H374</f>
        <v>0</v>
      </c>
    </row>
    <row r="373" spans="1:24">
      <c r="A373" s="211"/>
      <c r="B373" s="212"/>
      <c r="C373" s="212"/>
      <c r="D373" s="212"/>
      <c r="V373">
        <f>'Transaction Log'!F375</f>
        <v>0</v>
      </c>
      <c r="W373">
        <f>'Transaction Log'!G375</f>
        <v>0</v>
      </c>
      <c r="X373">
        <f>'Transaction Log'!H375</f>
        <v>0</v>
      </c>
    </row>
    <row r="374" spans="1:24">
      <c r="A374" s="211"/>
      <c r="B374" s="212"/>
      <c r="C374" s="212"/>
      <c r="D374" s="212"/>
      <c r="V374">
        <f>'Transaction Log'!F376</f>
        <v>0</v>
      </c>
      <c r="W374">
        <f>'Transaction Log'!G376</f>
        <v>1</v>
      </c>
      <c r="X374">
        <f>'Transaction Log'!H376</f>
        <v>0</v>
      </c>
    </row>
    <row r="375" spans="1:24">
      <c r="A375" s="211"/>
      <c r="B375" s="212"/>
      <c r="C375" s="212"/>
      <c r="D375" s="212"/>
      <c r="V375">
        <f>'Transaction Log'!F377</f>
        <v>0</v>
      </c>
      <c r="W375">
        <f>'Transaction Log'!G377</f>
        <v>0</v>
      </c>
      <c r="X375">
        <f>'Transaction Log'!H377</f>
        <v>0</v>
      </c>
    </row>
    <row r="376" spans="1:24">
      <c r="A376" s="211"/>
      <c r="B376" s="212"/>
      <c r="C376" s="212"/>
      <c r="D376" s="212"/>
      <c r="V376">
        <f>'Transaction Log'!F378</f>
        <v>1</v>
      </c>
      <c r="W376">
        <f>'Transaction Log'!G378</f>
        <v>0</v>
      </c>
      <c r="X376">
        <f>'Transaction Log'!H378</f>
        <v>0</v>
      </c>
    </row>
    <row r="377" spans="1:24">
      <c r="A377" s="211"/>
      <c r="B377" s="212"/>
      <c r="C377" s="212"/>
      <c r="D377" s="212"/>
      <c r="V377">
        <f>'Transaction Log'!F379</f>
        <v>0</v>
      </c>
      <c r="W377">
        <f>'Transaction Log'!G379</f>
        <v>0</v>
      </c>
      <c r="X377">
        <f>'Transaction Log'!H379</f>
        <v>0</v>
      </c>
    </row>
    <row r="378" spans="1:24">
      <c r="A378" s="211"/>
      <c r="B378" s="212"/>
      <c r="C378" s="212"/>
      <c r="D378" s="212"/>
      <c r="V378">
        <f>'Transaction Log'!F380</f>
        <v>0</v>
      </c>
      <c r="W378">
        <f>'Transaction Log'!G380</f>
        <v>0</v>
      </c>
      <c r="X378">
        <f>'Transaction Log'!H380</f>
        <v>0</v>
      </c>
    </row>
    <row r="379" spans="1:24">
      <c r="A379" s="211"/>
      <c r="B379" s="212"/>
      <c r="C379" s="212"/>
      <c r="D379" s="212"/>
      <c r="V379">
        <f>'Transaction Log'!F381</f>
        <v>0</v>
      </c>
      <c r="W379">
        <f>'Transaction Log'!G381</f>
        <v>0</v>
      </c>
      <c r="X379">
        <f>'Transaction Log'!H381</f>
        <v>0</v>
      </c>
    </row>
    <row r="380" spans="1:24">
      <c r="A380" s="211"/>
      <c r="B380" s="212"/>
      <c r="C380" s="212"/>
      <c r="D380" s="212"/>
      <c r="V380">
        <f>'Transaction Log'!F382</f>
        <v>0</v>
      </c>
      <c r="W380">
        <f>'Transaction Log'!G382</f>
        <v>0</v>
      </c>
      <c r="X380">
        <f>'Transaction Log'!H382</f>
        <v>0</v>
      </c>
    </row>
    <row r="381" spans="1:24">
      <c r="A381" s="211"/>
      <c r="B381" s="212"/>
      <c r="C381" s="212"/>
      <c r="D381" s="212"/>
      <c r="V381">
        <f>'Transaction Log'!F383</f>
        <v>0</v>
      </c>
      <c r="W381">
        <f>'Transaction Log'!G383</f>
        <v>0</v>
      </c>
      <c r="X381">
        <f>'Transaction Log'!H383</f>
        <v>0</v>
      </c>
    </row>
    <row r="382" spans="1:24">
      <c r="A382" s="211"/>
      <c r="B382" s="212"/>
      <c r="C382" s="212"/>
      <c r="D382" s="212"/>
      <c r="V382">
        <f>'Transaction Log'!F384</f>
        <v>0</v>
      </c>
      <c r="W382">
        <f>'Transaction Log'!G384</f>
        <v>0</v>
      </c>
      <c r="X382">
        <f>'Transaction Log'!H384</f>
        <v>0</v>
      </c>
    </row>
    <row r="383" spans="1:24">
      <c r="A383" s="211"/>
      <c r="B383" s="212"/>
      <c r="C383" s="212"/>
      <c r="D383" s="212"/>
      <c r="V383">
        <f>'Transaction Log'!F385</f>
        <v>0</v>
      </c>
      <c r="W383">
        <f>'Transaction Log'!G385</f>
        <v>0</v>
      </c>
      <c r="X383">
        <f>'Transaction Log'!H385</f>
        <v>0</v>
      </c>
    </row>
    <row r="384" spans="1:24">
      <c r="A384" s="211"/>
      <c r="B384" s="212"/>
      <c r="C384" s="212"/>
      <c r="D384" s="212"/>
      <c r="V384">
        <f>'Transaction Log'!F386</f>
        <v>0</v>
      </c>
      <c r="W384">
        <f>'Transaction Log'!G386</f>
        <v>0</v>
      </c>
      <c r="X384">
        <f>'Transaction Log'!H386</f>
        <v>0</v>
      </c>
    </row>
    <row r="385" spans="1:24">
      <c r="A385" s="211"/>
      <c r="B385" s="212"/>
      <c r="C385" s="212"/>
      <c r="D385" s="212"/>
      <c r="V385">
        <f>'Transaction Log'!F387</f>
        <v>0</v>
      </c>
      <c r="W385">
        <f>'Transaction Log'!G387</f>
        <v>0</v>
      </c>
      <c r="X385">
        <f>'Transaction Log'!H387</f>
        <v>0</v>
      </c>
    </row>
    <row r="386" spans="1:24">
      <c r="A386" s="211"/>
      <c r="B386" s="212"/>
      <c r="C386" s="212"/>
      <c r="D386" s="212"/>
      <c r="V386">
        <f>'Transaction Log'!F388</f>
        <v>1</v>
      </c>
      <c r="W386">
        <f>'Transaction Log'!G388</f>
        <v>0</v>
      </c>
      <c r="X386">
        <f>'Transaction Log'!H388</f>
        <v>0</v>
      </c>
    </row>
    <row r="387" spans="1:24">
      <c r="A387" s="211"/>
      <c r="B387" s="212"/>
      <c r="C387" s="212"/>
      <c r="D387" s="212"/>
      <c r="V387">
        <f>'Transaction Log'!F389</f>
        <v>0</v>
      </c>
      <c r="W387">
        <f>'Transaction Log'!G389</f>
        <v>0</v>
      </c>
      <c r="X387">
        <f>'Transaction Log'!H389</f>
        <v>0</v>
      </c>
    </row>
    <row r="388" spans="1:24">
      <c r="A388" s="211"/>
      <c r="B388" s="212"/>
      <c r="C388" s="212"/>
      <c r="D388" s="212"/>
      <c r="V388">
        <f>'Transaction Log'!F390</f>
        <v>1</v>
      </c>
      <c r="W388">
        <f>'Transaction Log'!G390</f>
        <v>0</v>
      </c>
      <c r="X388">
        <f>'Transaction Log'!H390</f>
        <v>0</v>
      </c>
    </row>
    <row r="389" spans="1:24">
      <c r="A389" s="211"/>
      <c r="B389" s="212"/>
      <c r="C389" s="212"/>
      <c r="D389" s="212"/>
      <c r="V389">
        <f>'Transaction Log'!F391</f>
        <v>0</v>
      </c>
      <c r="W389">
        <f>'Transaction Log'!G391</f>
        <v>0</v>
      </c>
      <c r="X389">
        <f>'Transaction Log'!H391</f>
        <v>0</v>
      </c>
    </row>
    <row r="390" spans="1:24">
      <c r="A390" s="211"/>
      <c r="B390" s="212"/>
      <c r="C390" s="212"/>
      <c r="D390" s="212"/>
      <c r="V390">
        <f>'Transaction Log'!F392</f>
        <v>0</v>
      </c>
      <c r="W390">
        <f>'Transaction Log'!G392</f>
        <v>0</v>
      </c>
      <c r="X390">
        <f>'Transaction Log'!H392</f>
        <v>0</v>
      </c>
    </row>
    <row r="391" spans="1:24">
      <c r="A391" s="211"/>
      <c r="B391" s="212"/>
      <c r="C391" s="212"/>
      <c r="D391" s="212"/>
      <c r="V391">
        <f>'Transaction Log'!F393</f>
        <v>0</v>
      </c>
      <c r="W391">
        <f>'Transaction Log'!G393</f>
        <v>0</v>
      </c>
      <c r="X391">
        <f>'Transaction Log'!H393</f>
        <v>0</v>
      </c>
    </row>
    <row r="392" spans="1:24">
      <c r="A392" s="211"/>
      <c r="B392" s="212"/>
      <c r="C392" s="212"/>
      <c r="D392" s="212"/>
      <c r="V392">
        <f>'Transaction Log'!F394</f>
        <v>0</v>
      </c>
      <c r="W392">
        <f>'Transaction Log'!G394</f>
        <v>0</v>
      </c>
      <c r="X392">
        <f>'Transaction Log'!H394</f>
        <v>0</v>
      </c>
    </row>
    <row r="393" spans="1:24">
      <c r="A393" s="211"/>
      <c r="B393" s="212"/>
      <c r="C393" s="212"/>
      <c r="D393" s="212"/>
      <c r="V393">
        <f>'Transaction Log'!F395</f>
        <v>0</v>
      </c>
      <c r="W393">
        <f>'Transaction Log'!G395</f>
        <v>0</v>
      </c>
      <c r="X393">
        <f>'Transaction Log'!H395</f>
        <v>0</v>
      </c>
    </row>
    <row r="394" spans="1:24">
      <c r="A394" s="211"/>
      <c r="B394" s="212"/>
      <c r="C394" s="212"/>
      <c r="D394" s="212"/>
      <c r="V394">
        <f>'Transaction Log'!F396</f>
        <v>0</v>
      </c>
      <c r="W394">
        <f>'Transaction Log'!G396</f>
        <v>0</v>
      </c>
      <c r="X394">
        <f>'Transaction Log'!H396</f>
        <v>0</v>
      </c>
    </row>
    <row r="395" spans="1:24">
      <c r="A395" s="211"/>
      <c r="B395" s="212"/>
      <c r="C395" s="212"/>
      <c r="D395" s="212"/>
      <c r="V395">
        <f>'Transaction Log'!F397</f>
        <v>1</v>
      </c>
      <c r="W395">
        <f>'Transaction Log'!G397</f>
        <v>0</v>
      </c>
      <c r="X395">
        <f>'Transaction Log'!H397</f>
        <v>0</v>
      </c>
    </row>
    <row r="396" spans="1:24">
      <c r="A396" s="211"/>
      <c r="B396" s="212"/>
      <c r="C396" s="212"/>
      <c r="D396" s="212"/>
      <c r="V396">
        <f>'Transaction Log'!F398</f>
        <v>1</v>
      </c>
      <c r="W396">
        <f>'Transaction Log'!G398</f>
        <v>0</v>
      </c>
      <c r="X396">
        <f>'Transaction Log'!H398</f>
        <v>0</v>
      </c>
    </row>
    <row r="397" spans="1:24">
      <c r="A397" s="211"/>
      <c r="B397" s="212"/>
      <c r="C397" s="212"/>
      <c r="D397" s="212"/>
      <c r="V397">
        <f>'Transaction Log'!F399</f>
        <v>1</v>
      </c>
      <c r="W397">
        <f>'Transaction Log'!G399</f>
        <v>0</v>
      </c>
      <c r="X397">
        <f>'Transaction Log'!H399</f>
        <v>0</v>
      </c>
    </row>
    <row r="398" spans="1:24">
      <c r="A398" s="211"/>
      <c r="B398" s="212"/>
      <c r="C398" s="212"/>
      <c r="D398" s="212"/>
      <c r="V398">
        <f>'Transaction Log'!F400</f>
        <v>0</v>
      </c>
      <c r="W398">
        <f>'Transaction Log'!G400</f>
        <v>0</v>
      </c>
      <c r="X398">
        <f>'Transaction Log'!H400</f>
        <v>0</v>
      </c>
    </row>
    <row r="399" spans="1:24">
      <c r="A399" s="211"/>
      <c r="B399" s="212"/>
      <c r="C399" s="212"/>
      <c r="D399" s="212"/>
      <c r="V399">
        <f>'Transaction Log'!F401</f>
        <v>0</v>
      </c>
      <c r="W399">
        <f>'Transaction Log'!G401</f>
        <v>0</v>
      </c>
      <c r="X399">
        <f>'Transaction Log'!H401</f>
        <v>0</v>
      </c>
    </row>
    <row r="400" spans="1:24">
      <c r="A400" s="211"/>
      <c r="B400" s="212"/>
      <c r="C400" s="212"/>
      <c r="D400" s="212"/>
      <c r="V400">
        <f>'Transaction Log'!F402</f>
        <v>0</v>
      </c>
      <c r="W400">
        <f>'Transaction Log'!G402</f>
        <v>0</v>
      </c>
      <c r="X400">
        <f>'Transaction Log'!H402</f>
        <v>0</v>
      </c>
    </row>
    <row r="401" spans="1:24">
      <c r="A401" s="211"/>
      <c r="B401" s="212"/>
      <c r="C401" s="212"/>
      <c r="D401" s="212"/>
      <c r="V401">
        <f>'Transaction Log'!F403</f>
        <v>0</v>
      </c>
      <c r="W401">
        <f>'Transaction Log'!G403</f>
        <v>0</v>
      </c>
      <c r="X401">
        <f>'Transaction Log'!H403</f>
        <v>0</v>
      </c>
    </row>
    <row r="402" spans="1:24">
      <c r="A402" s="211"/>
      <c r="B402" s="212"/>
      <c r="C402" s="212"/>
      <c r="D402" s="212"/>
      <c r="V402">
        <f>'Transaction Log'!F404</f>
        <v>0</v>
      </c>
      <c r="W402">
        <f>'Transaction Log'!G404</f>
        <v>0</v>
      </c>
      <c r="X402">
        <f>'Transaction Log'!H404</f>
        <v>0</v>
      </c>
    </row>
    <row r="403" spans="1:24">
      <c r="A403" s="211"/>
      <c r="B403" s="212"/>
      <c r="C403" s="212"/>
      <c r="D403" s="212"/>
      <c r="V403">
        <f>'Transaction Log'!F405</f>
        <v>0</v>
      </c>
      <c r="W403">
        <f>'Transaction Log'!G405</f>
        <v>0</v>
      </c>
      <c r="X403">
        <f>'Transaction Log'!H405</f>
        <v>0</v>
      </c>
    </row>
    <row r="404" spans="1:24">
      <c r="A404" s="211"/>
      <c r="B404" s="212"/>
      <c r="C404" s="212"/>
      <c r="D404" s="212"/>
      <c r="V404">
        <f>'Transaction Log'!F406</f>
        <v>0</v>
      </c>
      <c r="W404">
        <f>'Transaction Log'!G406</f>
        <v>0</v>
      </c>
      <c r="X404">
        <f>'Transaction Log'!H406</f>
        <v>0</v>
      </c>
    </row>
    <row r="405" spans="1:24">
      <c r="A405" s="211"/>
      <c r="B405" s="212"/>
      <c r="C405" s="212"/>
      <c r="D405" s="212"/>
      <c r="V405">
        <f>'Transaction Log'!F407</f>
        <v>1</v>
      </c>
      <c r="W405">
        <f>'Transaction Log'!G407</f>
        <v>0</v>
      </c>
      <c r="X405">
        <f>'Transaction Log'!H407</f>
        <v>0</v>
      </c>
    </row>
    <row r="406" spans="1:24">
      <c r="A406" s="211"/>
      <c r="B406" s="212"/>
      <c r="C406" s="212"/>
      <c r="D406" s="212"/>
      <c r="V406">
        <f>'Transaction Log'!F408</f>
        <v>0</v>
      </c>
      <c r="W406">
        <f>'Transaction Log'!G408</f>
        <v>0</v>
      </c>
      <c r="X406">
        <f>'Transaction Log'!H408</f>
        <v>0</v>
      </c>
    </row>
    <row r="407" spans="1:24">
      <c r="A407" s="211"/>
      <c r="B407" s="212"/>
      <c r="C407" s="212"/>
      <c r="D407" s="212"/>
      <c r="V407">
        <f>'Transaction Log'!F409</f>
        <v>0</v>
      </c>
      <c r="W407">
        <f>'Transaction Log'!G409</f>
        <v>0</v>
      </c>
      <c r="X407">
        <f>'Transaction Log'!H409</f>
        <v>0</v>
      </c>
    </row>
    <row r="408" spans="1:24">
      <c r="A408" s="211"/>
      <c r="B408" s="212"/>
      <c r="C408" s="212"/>
      <c r="D408" s="212"/>
      <c r="V408">
        <f>'Transaction Log'!F410</f>
        <v>0</v>
      </c>
      <c r="W408">
        <f>'Transaction Log'!G410</f>
        <v>0</v>
      </c>
      <c r="X408">
        <f>'Transaction Log'!H410</f>
        <v>0</v>
      </c>
    </row>
    <row r="409" spans="1:24">
      <c r="A409" s="211"/>
      <c r="B409" s="212"/>
      <c r="C409" s="212"/>
      <c r="D409" s="212"/>
      <c r="V409">
        <f>'Transaction Log'!F411</f>
        <v>0</v>
      </c>
      <c r="W409">
        <f>'Transaction Log'!G411</f>
        <v>0</v>
      </c>
      <c r="X409">
        <f>'Transaction Log'!H411</f>
        <v>0</v>
      </c>
    </row>
    <row r="410" spans="1:24">
      <c r="A410" s="211"/>
      <c r="B410" s="212"/>
      <c r="C410" s="212"/>
      <c r="D410" s="212"/>
      <c r="V410">
        <f>'Transaction Log'!F412</f>
        <v>0</v>
      </c>
      <c r="W410">
        <f>'Transaction Log'!G412</f>
        <v>0</v>
      </c>
      <c r="X410">
        <f>'Transaction Log'!H412</f>
        <v>0</v>
      </c>
    </row>
    <row r="411" spans="1:24">
      <c r="A411" s="211"/>
      <c r="B411" s="212"/>
      <c r="C411" s="212"/>
      <c r="D411" s="212"/>
      <c r="V411">
        <f>'Transaction Log'!F413</f>
        <v>1</v>
      </c>
      <c r="W411">
        <f>'Transaction Log'!G413</f>
        <v>0</v>
      </c>
      <c r="X411">
        <f>'Transaction Log'!H413</f>
        <v>0</v>
      </c>
    </row>
    <row r="412" spans="1:24">
      <c r="A412" s="211"/>
      <c r="B412" s="212"/>
      <c r="C412" s="212"/>
      <c r="D412" s="212"/>
      <c r="V412">
        <f>'Transaction Log'!F414</f>
        <v>0</v>
      </c>
      <c r="W412">
        <f>'Transaction Log'!G414</f>
        <v>0</v>
      </c>
      <c r="X412">
        <f>'Transaction Log'!H414</f>
        <v>0</v>
      </c>
    </row>
    <row r="413" spans="1:24">
      <c r="A413" s="211"/>
      <c r="B413" s="212"/>
      <c r="C413" s="212"/>
      <c r="D413" s="212"/>
      <c r="V413">
        <f>'Transaction Log'!F415</f>
        <v>0</v>
      </c>
      <c r="W413">
        <f>'Transaction Log'!G415</f>
        <v>1</v>
      </c>
      <c r="X413">
        <f>'Transaction Log'!H415</f>
        <v>0</v>
      </c>
    </row>
    <row r="414" spans="1:24">
      <c r="A414" s="211"/>
      <c r="B414" s="212"/>
      <c r="C414" s="212"/>
      <c r="D414" s="212"/>
      <c r="V414">
        <f>'Transaction Log'!F416</f>
        <v>0</v>
      </c>
      <c r="W414">
        <f>'Transaction Log'!G416</f>
        <v>0</v>
      </c>
      <c r="X414">
        <f>'Transaction Log'!H416</f>
        <v>0</v>
      </c>
    </row>
    <row r="415" spans="1:24">
      <c r="A415" s="211"/>
      <c r="B415" s="212"/>
      <c r="C415" s="212"/>
      <c r="D415" s="212"/>
      <c r="V415">
        <f>'Transaction Log'!F417</f>
        <v>0</v>
      </c>
      <c r="W415">
        <f>'Transaction Log'!G417</f>
        <v>0</v>
      </c>
      <c r="X415">
        <f>'Transaction Log'!H417</f>
        <v>0</v>
      </c>
    </row>
    <row r="416" spans="1:24">
      <c r="A416" s="211"/>
      <c r="B416" s="212"/>
      <c r="C416" s="212"/>
      <c r="D416" s="212"/>
      <c r="V416">
        <f>'Transaction Log'!F418</f>
        <v>0</v>
      </c>
      <c r="W416">
        <f>'Transaction Log'!G418</f>
        <v>0</v>
      </c>
      <c r="X416">
        <f>'Transaction Log'!H418</f>
        <v>0</v>
      </c>
    </row>
    <row r="417" spans="1:24">
      <c r="A417" s="211"/>
      <c r="B417" s="212"/>
      <c r="C417" s="212"/>
      <c r="D417" s="212"/>
      <c r="V417">
        <f>'Transaction Log'!F419</f>
        <v>0</v>
      </c>
      <c r="W417">
        <f>'Transaction Log'!G419</f>
        <v>0</v>
      </c>
      <c r="X417">
        <f>'Transaction Log'!H419</f>
        <v>0</v>
      </c>
    </row>
    <row r="418" spans="1:24">
      <c r="A418" s="211"/>
      <c r="B418" s="212"/>
      <c r="C418" s="212"/>
      <c r="D418" s="212"/>
      <c r="V418">
        <f>'Transaction Log'!F420</f>
        <v>0</v>
      </c>
      <c r="W418">
        <f>'Transaction Log'!G420</f>
        <v>0</v>
      </c>
      <c r="X418">
        <f>'Transaction Log'!H420</f>
        <v>0</v>
      </c>
    </row>
    <row r="419" spans="1:24">
      <c r="A419" s="211"/>
      <c r="B419" s="212"/>
      <c r="C419" s="212"/>
      <c r="D419" s="212"/>
      <c r="V419">
        <f>'Transaction Log'!F421</f>
        <v>0</v>
      </c>
      <c r="W419">
        <f>'Transaction Log'!G421</f>
        <v>0</v>
      </c>
      <c r="X419">
        <f>'Transaction Log'!H421</f>
        <v>0</v>
      </c>
    </row>
    <row r="420" spans="1:24">
      <c r="A420" s="211"/>
      <c r="B420" s="212"/>
      <c r="C420" s="212"/>
      <c r="D420" s="212"/>
      <c r="V420">
        <f>'Transaction Log'!F422</f>
        <v>0</v>
      </c>
      <c r="W420">
        <f>'Transaction Log'!G422</f>
        <v>0</v>
      </c>
      <c r="X420">
        <f>'Transaction Log'!H422</f>
        <v>0</v>
      </c>
    </row>
    <row r="421" spans="1:24">
      <c r="A421" s="211"/>
      <c r="B421" s="212"/>
      <c r="C421" s="212"/>
      <c r="D421" s="212"/>
      <c r="V421">
        <f>'Transaction Log'!F423</f>
        <v>0</v>
      </c>
      <c r="W421">
        <f>'Transaction Log'!G423</f>
        <v>0</v>
      </c>
      <c r="X421">
        <f>'Transaction Log'!H423</f>
        <v>0</v>
      </c>
    </row>
    <row r="422" spans="1:24">
      <c r="A422" s="211"/>
      <c r="B422" s="212"/>
      <c r="C422" s="212"/>
      <c r="D422" s="212"/>
      <c r="V422">
        <f>'Transaction Log'!F424</f>
        <v>0</v>
      </c>
      <c r="W422">
        <f>'Transaction Log'!G424</f>
        <v>0</v>
      </c>
      <c r="X422">
        <f>'Transaction Log'!H424</f>
        <v>0</v>
      </c>
    </row>
    <row r="423" spans="1:24">
      <c r="A423" s="211"/>
      <c r="B423" s="212"/>
      <c r="C423" s="212"/>
      <c r="D423" s="212"/>
      <c r="V423">
        <f>'Transaction Log'!F425</f>
        <v>0</v>
      </c>
      <c r="W423">
        <f>'Transaction Log'!G425</f>
        <v>0</v>
      </c>
      <c r="X423">
        <f>'Transaction Log'!H425</f>
        <v>0</v>
      </c>
    </row>
    <row r="424" spans="1:24">
      <c r="A424" s="211"/>
      <c r="B424" s="212"/>
      <c r="C424" s="212"/>
      <c r="D424" s="212"/>
      <c r="V424">
        <f>'Transaction Log'!F426</f>
        <v>0</v>
      </c>
      <c r="W424">
        <f>'Transaction Log'!G426</f>
        <v>0</v>
      </c>
      <c r="X424">
        <f>'Transaction Log'!H426</f>
        <v>0</v>
      </c>
    </row>
    <row r="425" spans="1:24">
      <c r="A425" s="211"/>
      <c r="B425" s="212"/>
      <c r="C425" s="212"/>
      <c r="D425" s="212"/>
      <c r="V425">
        <f>'Transaction Log'!F427</f>
        <v>0</v>
      </c>
      <c r="W425">
        <f>'Transaction Log'!G427</f>
        <v>0</v>
      </c>
      <c r="X425">
        <f>'Transaction Log'!H427</f>
        <v>0</v>
      </c>
    </row>
    <row r="426" spans="1:24">
      <c r="A426" s="211"/>
      <c r="B426" s="212"/>
      <c r="C426" s="212"/>
      <c r="D426" s="212"/>
      <c r="V426">
        <f>'Transaction Log'!F428</f>
        <v>0</v>
      </c>
      <c r="W426">
        <f>'Transaction Log'!G428</f>
        <v>0</v>
      </c>
      <c r="X426">
        <f>'Transaction Log'!H428</f>
        <v>0</v>
      </c>
    </row>
    <row r="427" spans="1:24">
      <c r="A427" s="211"/>
      <c r="B427" s="212"/>
      <c r="C427" s="212"/>
      <c r="D427" s="212"/>
      <c r="V427">
        <f>'Transaction Log'!F429</f>
        <v>0</v>
      </c>
      <c r="W427">
        <f>'Transaction Log'!G429</f>
        <v>0</v>
      </c>
      <c r="X427">
        <f>'Transaction Log'!H429</f>
        <v>0</v>
      </c>
    </row>
    <row r="428" spans="1:24">
      <c r="A428" s="211"/>
      <c r="B428" s="212"/>
      <c r="C428" s="212"/>
      <c r="D428" s="212"/>
      <c r="V428">
        <f>'Transaction Log'!F430</f>
        <v>0</v>
      </c>
      <c r="W428">
        <f>'Transaction Log'!G430</f>
        <v>0</v>
      </c>
      <c r="X428">
        <f>'Transaction Log'!H430</f>
        <v>0</v>
      </c>
    </row>
    <row r="429" spans="1:24">
      <c r="A429" s="211"/>
      <c r="B429" s="212"/>
      <c r="C429" s="212"/>
      <c r="D429" s="212"/>
      <c r="V429">
        <f>'Transaction Log'!F431</f>
        <v>0</v>
      </c>
      <c r="W429">
        <f>'Transaction Log'!G431</f>
        <v>0</v>
      </c>
      <c r="X429">
        <f>'Transaction Log'!H431</f>
        <v>0</v>
      </c>
    </row>
    <row r="430" spans="1:24">
      <c r="A430" s="211"/>
      <c r="B430" s="212"/>
      <c r="C430" s="212"/>
      <c r="D430" s="212"/>
      <c r="V430">
        <f>'Transaction Log'!F432</f>
        <v>0</v>
      </c>
      <c r="W430">
        <f>'Transaction Log'!G432</f>
        <v>0</v>
      </c>
      <c r="X430">
        <f>'Transaction Log'!H432</f>
        <v>0</v>
      </c>
    </row>
    <row r="431" spans="1:24">
      <c r="A431" s="211"/>
      <c r="B431" s="212"/>
      <c r="C431" s="212"/>
      <c r="D431" s="212"/>
      <c r="V431">
        <f>'Transaction Log'!F433</f>
        <v>0</v>
      </c>
      <c r="W431">
        <f>'Transaction Log'!G433</f>
        <v>0</v>
      </c>
      <c r="X431">
        <f>'Transaction Log'!H433</f>
        <v>0</v>
      </c>
    </row>
    <row r="432" spans="1:24">
      <c r="A432" s="211"/>
      <c r="B432" s="212"/>
      <c r="C432" s="212"/>
      <c r="D432" s="212"/>
      <c r="V432">
        <f>'Transaction Log'!F434</f>
        <v>1</v>
      </c>
      <c r="W432">
        <f>'Transaction Log'!G434</f>
        <v>0</v>
      </c>
      <c r="X432">
        <f>'Transaction Log'!H434</f>
        <v>0</v>
      </c>
    </row>
    <row r="433" spans="1:24">
      <c r="A433" s="211"/>
      <c r="B433" s="212"/>
      <c r="C433" s="212"/>
      <c r="D433" s="212"/>
      <c r="V433">
        <f>'Transaction Log'!F435</f>
        <v>0</v>
      </c>
      <c r="W433">
        <f>'Transaction Log'!G435</f>
        <v>0</v>
      </c>
      <c r="X433">
        <f>'Transaction Log'!H435</f>
        <v>0</v>
      </c>
    </row>
    <row r="434" spans="1:24">
      <c r="A434" s="211"/>
      <c r="B434" s="212"/>
      <c r="C434" s="212"/>
      <c r="D434" s="212"/>
      <c r="V434">
        <f>'Transaction Log'!F436</f>
        <v>0</v>
      </c>
      <c r="W434">
        <f>'Transaction Log'!G436</f>
        <v>0</v>
      </c>
      <c r="X434">
        <f>'Transaction Log'!H436</f>
        <v>0</v>
      </c>
    </row>
    <row r="435" spans="1:24">
      <c r="A435" s="211"/>
      <c r="B435" s="212"/>
      <c r="C435" s="212"/>
      <c r="D435" s="212"/>
      <c r="V435">
        <f>'Transaction Log'!F437</f>
        <v>0</v>
      </c>
      <c r="W435">
        <f>'Transaction Log'!G437</f>
        <v>0</v>
      </c>
      <c r="X435">
        <f>'Transaction Log'!H437</f>
        <v>0</v>
      </c>
    </row>
    <row r="436" spans="1:24">
      <c r="A436" s="211"/>
      <c r="B436" s="212"/>
      <c r="C436" s="212"/>
      <c r="D436" s="212"/>
      <c r="V436">
        <f>'Transaction Log'!F438</f>
        <v>1</v>
      </c>
      <c r="W436">
        <f>'Transaction Log'!G438</f>
        <v>0</v>
      </c>
      <c r="X436">
        <f>'Transaction Log'!H438</f>
        <v>0</v>
      </c>
    </row>
    <row r="437" spans="1:24">
      <c r="A437" s="211"/>
      <c r="B437" s="212"/>
      <c r="C437" s="212"/>
      <c r="D437" s="212"/>
      <c r="V437">
        <f>'Transaction Log'!F439</f>
        <v>0</v>
      </c>
      <c r="W437">
        <f>'Transaction Log'!G439</f>
        <v>0</v>
      </c>
      <c r="X437">
        <f>'Transaction Log'!H439</f>
        <v>0</v>
      </c>
    </row>
    <row r="438" spans="1:24">
      <c r="A438" s="211"/>
      <c r="B438" s="212"/>
      <c r="C438" s="212"/>
      <c r="D438" s="212"/>
      <c r="V438">
        <f>'Transaction Log'!F440</f>
        <v>0</v>
      </c>
      <c r="W438">
        <f>'Transaction Log'!G440</f>
        <v>0</v>
      </c>
      <c r="X438">
        <f>'Transaction Log'!H440</f>
        <v>0</v>
      </c>
    </row>
    <row r="439" spans="1:24">
      <c r="A439" s="211"/>
      <c r="B439" s="212"/>
      <c r="C439" s="212"/>
      <c r="D439" s="212"/>
      <c r="V439">
        <f>'Transaction Log'!F441</f>
        <v>0</v>
      </c>
      <c r="W439">
        <f>'Transaction Log'!G441</f>
        <v>0</v>
      </c>
      <c r="X439">
        <f>'Transaction Log'!H441</f>
        <v>0</v>
      </c>
    </row>
    <row r="440" spans="1:24">
      <c r="A440" s="211"/>
      <c r="B440" s="212"/>
      <c r="C440" s="212"/>
      <c r="D440" s="212"/>
      <c r="V440">
        <f>'Transaction Log'!F442</f>
        <v>0</v>
      </c>
      <c r="W440">
        <f>'Transaction Log'!G442</f>
        <v>0</v>
      </c>
      <c r="X440">
        <f>'Transaction Log'!H442</f>
        <v>0</v>
      </c>
    </row>
    <row r="441" spans="1:24">
      <c r="A441" s="211"/>
      <c r="B441" s="212"/>
      <c r="C441" s="212"/>
      <c r="D441" s="212"/>
      <c r="V441">
        <f>'Transaction Log'!F443</f>
        <v>0</v>
      </c>
      <c r="W441">
        <f>'Transaction Log'!G443</f>
        <v>0</v>
      </c>
      <c r="X441">
        <f>'Transaction Log'!H443</f>
        <v>0</v>
      </c>
    </row>
    <row r="442" spans="1:24">
      <c r="A442" s="211"/>
      <c r="B442" s="212"/>
      <c r="C442" s="212"/>
      <c r="D442" s="212"/>
      <c r="V442">
        <f>'Transaction Log'!F444</f>
        <v>0</v>
      </c>
      <c r="W442">
        <f>'Transaction Log'!G444</f>
        <v>0</v>
      </c>
      <c r="X442">
        <f>'Transaction Log'!H444</f>
        <v>0</v>
      </c>
    </row>
    <row r="443" spans="1:24">
      <c r="A443" s="211"/>
      <c r="B443" s="212"/>
      <c r="C443" s="212"/>
      <c r="D443" s="212"/>
      <c r="V443">
        <f>'Transaction Log'!F445</f>
        <v>0</v>
      </c>
      <c r="W443">
        <f>'Transaction Log'!G445</f>
        <v>0</v>
      </c>
      <c r="X443">
        <f>'Transaction Log'!H445</f>
        <v>0</v>
      </c>
    </row>
    <row r="444" spans="1:24">
      <c r="A444" s="211"/>
      <c r="B444" s="212"/>
      <c r="C444" s="212"/>
      <c r="D444" s="212"/>
      <c r="V444">
        <f>'Transaction Log'!F446</f>
        <v>0</v>
      </c>
      <c r="W444">
        <f>'Transaction Log'!G446</f>
        <v>0</v>
      </c>
      <c r="X444">
        <f>'Transaction Log'!H446</f>
        <v>0</v>
      </c>
    </row>
    <row r="445" spans="1:24">
      <c r="A445" s="211"/>
      <c r="B445" s="212"/>
      <c r="C445" s="212"/>
      <c r="D445" s="212"/>
      <c r="V445">
        <f>'Transaction Log'!F447</f>
        <v>0</v>
      </c>
      <c r="W445">
        <f>'Transaction Log'!G447</f>
        <v>0</v>
      </c>
      <c r="X445">
        <f>'Transaction Log'!H447</f>
        <v>0</v>
      </c>
    </row>
    <row r="446" spans="1:24">
      <c r="A446" s="211"/>
      <c r="B446" s="212"/>
      <c r="C446" s="212"/>
      <c r="D446" s="212"/>
      <c r="V446">
        <f>'Transaction Log'!F448</f>
        <v>0</v>
      </c>
      <c r="W446">
        <f>'Transaction Log'!G448</f>
        <v>0</v>
      </c>
      <c r="X446">
        <f>'Transaction Log'!H448</f>
        <v>0</v>
      </c>
    </row>
    <row r="447" spans="1:24">
      <c r="A447" s="211"/>
      <c r="B447" s="212"/>
      <c r="C447" s="212"/>
      <c r="D447" s="212"/>
      <c r="V447">
        <f>'Transaction Log'!F449</f>
        <v>0</v>
      </c>
      <c r="W447">
        <f>'Transaction Log'!G449</f>
        <v>0</v>
      </c>
      <c r="X447">
        <f>'Transaction Log'!H449</f>
        <v>0</v>
      </c>
    </row>
    <row r="448" spans="1:24">
      <c r="A448" s="211"/>
      <c r="B448" s="212"/>
      <c r="C448" s="212"/>
      <c r="D448" s="212"/>
      <c r="V448">
        <f>'Transaction Log'!F450</f>
        <v>0</v>
      </c>
      <c r="W448">
        <f>'Transaction Log'!G450</f>
        <v>0</v>
      </c>
      <c r="X448">
        <f>'Transaction Log'!H450</f>
        <v>0</v>
      </c>
    </row>
    <row r="449" spans="1:24">
      <c r="A449" s="211"/>
      <c r="B449" s="212"/>
      <c r="C449" s="212"/>
      <c r="D449" s="212"/>
      <c r="V449">
        <f>'Transaction Log'!F451</f>
        <v>0</v>
      </c>
      <c r="W449">
        <f>'Transaction Log'!G451</f>
        <v>0</v>
      </c>
      <c r="X449">
        <f>'Transaction Log'!H451</f>
        <v>0</v>
      </c>
    </row>
    <row r="450" spans="1:24">
      <c r="A450" s="211"/>
      <c r="B450" s="212"/>
      <c r="C450" s="212"/>
      <c r="D450" s="212"/>
      <c r="V450">
        <f>'Transaction Log'!F452</f>
        <v>0</v>
      </c>
      <c r="W450">
        <f>'Transaction Log'!G452</f>
        <v>0</v>
      </c>
      <c r="X450">
        <f>'Transaction Log'!H452</f>
        <v>0</v>
      </c>
    </row>
    <row r="451" spans="1:24">
      <c r="A451" s="211"/>
      <c r="B451" s="212"/>
      <c r="C451" s="212"/>
      <c r="D451" s="212"/>
      <c r="V451">
        <f>'Transaction Log'!F453</f>
        <v>1</v>
      </c>
      <c r="W451">
        <f>'Transaction Log'!G453</f>
        <v>0</v>
      </c>
      <c r="X451">
        <f>'Transaction Log'!H453</f>
        <v>0</v>
      </c>
    </row>
    <row r="452" spans="1:24">
      <c r="A452" s="211"/>
      <c r="B452" s="212"/>
      <c r="C452" s="212"/>
      <c r="D452" s="212"/>
      <c r="V452">
        <f>'Transaction Log'!F454</f>
        <v>0</v>
      </c>
      <c r="W452">
        <f>'Transaction Log'!G454</f>
        <v>0</v>
      </c>
      <c r="X452">
        <f>'Transaction Log'!H454</f>
        <v>0</v>
      </c>
    </row>
    <row r="453" spans="1:24">
      <c r="A453" s="211"/>
      <c r="B453" s="212"/>
      <c r="C453" s="212"/>
      <c r="D453" s="212"/>
      <c r="V453">
        <f>'Transaction Log'!F455</f>
        <v>0</v>
      </c>
      <c r="W453">
        <f>'Transaction Log'!G455</f>
        <v>0</v>
      </c>
      <c r="X453">
        <f>'Transaction Log'!H455</f>
        <v>0</v>
      </c>
    </row>
    <row r="454" spans="1:24">
      <c r="A454" s="211"/>
      <c r="B454" s="212"/>
      <c r="C454" s="212"/>
      <c r="D454" s="212"/>
      <c r="V454">
        <f>'Transaction Log'!F456</f>
        <v>1</v>
      </c>
      <c r="W454">
        <f>'Transaction Log'!G456</f>
        <v>0</v>
      </c>
      <c r="X454">
        <f>'Transaction Log'!H456</f>
        <v>0</v>
      </c>
    </row>
    <row r="455" spans="1:24">
      <c r="A455" s="211"/>
      <c r="B455" s="212"/>
      <c r="C455" s="212"/>
      <c r="D455" s="212"/>
      <c r="V455">
        <f>'Transaction Log'!F457</f>
        <v>0</v>
      </c>
      <c r="W455">
        <f>'Transaction Log'!G457</f>
        <v>0</v>
      </c>
      <c r="X455">
        <f>'Transaction Log'!H457</f>
        <v>0</v>
      </c>
    </row>
    <row r="456" spans="1:24">
      <c r="A456" s="211"/>
      <c r="B456" s="212"/>
      <c r="C456" s="212"/>
      <c r="D456" s="212"/>
      <c r="V456">
        <f>'Transaction Log'!F458</f>
        <v>0</v>
      </c>
      <c r="W456">
        <f>'Transaction Log'!G458</f>
        <v>0</v>
      </c>
      <c r="X456">
        <f>'Transaction Log'!H458</f>
        <v>0</v>
      </c>
    </row>
    <row r="457" spans="1:24">
      <c r="A457" s="211"/>
      <c r="B457" s="212"/>
      <c r="C457" s="212"/>
      <c r="D457" s="212"/>
      <c r="V457">
        <f>'Transaction Log'!F459</f>
        <v>0</v>
      </c>
      <c r="W457">
        <f>'Transaction Log'!G459</f>
        <v>0</v>
      </c>
      <c r="X457">
        <f>'Transaction Log'!H459</f>
        <v>0</v>
      </c>
    </row>
    <row r="458" spans="1:24">
      <c r="A458" s="211"/>
      <c r="B458" s="212"/>
      <c r="C458" s="212"/>
      <c r="D458" s="212"/>
      <c r="V458">
        <f>'Transaction Log'!F460</f>
        <v>0</v>
      </c>
      <c r="W458">
        <f>'Transaction Log'!G460</f>
        <v>0</v>
      </c>
      <c r="X458">
        <f>'Transaction Log'!H460</f>
        <v>0</v>
      </c>
    </row>
    <row r="459" spans="1:24">
      <c r="A459" s="211"/>
      <c r="B459" s="212"/>
      <c r="C459" s="212"/>
      <c r="D459" s="212"/>
      <c r="V459">
        <f>'Transaction Log'!F461</f>
        <v>0</v>
      </c>
      <c r="W459">
        <f>'Transaction Log'!G461</f>
        <v>0</v>
      </c>
      <c r="X459">
        <f>'Transaction Log'!H461</f>
        <v>0</v>
      </c>
    </row>
    <row r="460" spans="1:24">
      <c r="A460" s="211"/>
      <c r="B460" s="212"/>
      <c r="C460" s="212"/>
      <c r="D460" s="212"/>
      <c r="V460">
        <f>'Transaction Log'!F462</f>
        <v>1</v>
      </c>
      <c r="W460">
        <f>'Transaction Log'!G462</f>
        <v>0</v>
      </c>
      <c r="X460">
        <f>'Transaction Log'!H462</f>
        <v>0</v>
      </c>
    </row>
    <row r="461" spans="1:24">
      <c r="A461" s="211"/>
      <c r="B461" s="212"/>
      <c r="C461" s="212"/>
      <c r="D461" s="212"/>
      <c r="V461">
        <f>'Transaction Log'!F463</f>
        <v>0</v>
      </c>
      <c r="W461">
        <f>'Transaction Log'!G463</f>
        <v>0</v>
      </c>
      <c r="X461">
        <f>'Transaction Log'!H463</f>
        <v>0</v>
      </c>
    </row>
    <row r="462" spans="1:24">
      <c r="A462" s="211"/>
      <c r="B462" s="212"/>
      <c r="C462" s="212"/>
      <c r="D462" s="212"/>
      <c r="V462">
        <f>'Transaction Log'!F464</f>
        <v>0</v>
      </c>
      <c r="W462">
        <f>'Transaction Log'!G464</f>
        <v>0</v>
      </c>
      <c r="X462">
        <f>'Transaction Log'!H464</f>
        <v>0</v>
      </c>
    </row>
    <row r="463" spans="1:24">
      <c r="A463" s="211"/>
      <c r="B463" s="212"/>
      <c r="C463" s="212"/>
      <c r="D463" s="212"/>
      <c r="V463">
        <f>'Transaction Log'!F465</f>
        <v>1</v>
      </c>
      <c r="W463">
        <f>'Transaction Log'!G465</f>
        <v>0</v>
      </c>
      <c r="X463">
        <f>'Transaction Log'!H465</f>
        <v>0</v>
      </c>
    </row>
    <row r="464" spans="1:24">
      <c r="A464" s="211"/>
      <c r="B464" s="212"/>
      <c r="C464" s="212"/>
      <c r="D464" s="212"/>
      <c r="V464">
        <f>'Transaction Log'!F466</f>
        <v>0</v>
      </c>
      <c r="W464">
        <f>'Transaction Log'!G466</f>
        <v>0</v>
      </c>
      <c r="X464">
        <f>'Transaction Log'!H466</f>
        <v>0</v>
      </c>
    </row>
    <row r="465" spans="1:24">
      <c r="A465" s="211"/>
      <c r="B465" s="212"/>
      <c r="C465" s="212"/>
      <c r="D465" s="212"/>
      <c r="V465">
        <f>'Transaction Log'!F467</f>
        <v>0</v>
      </c>
      <c r="W465">
        <f>'Transaction Log'!G467</f>
        <v>0</v>
      </c>
      <c r="X465">
        <f>'Transaction Log'!H467</f>
        <v>0</v>
      </c>
    </row>
    <row r="466" spans="1:24">
      <c r="A466" s="211"/>
      <c r="B466" s="212"/>
      <c r="C466" s="212"/>
      <c r="D466" s="212"/>
      <c r="V466">
        <f>'Transaction Log'!F468</f>
        <v>0</v>
      </c>
      <c r="W466">
        <f>'Transaction Log'!G468</f>
        <v>0</v>
      </c>
      <c r="X466">
        <f>'Transaction Log'!H468</f>
        <v>0</v>
      </c>
    </row>
    <row r="467" spans="1:24">
      <c r="A467" s="211"/>
      <c r="B467" s="212"/>
      <c r="C467" s="212"/>
      <c r="D467" s="212"/>
      <c r="V467">
        <f>'Transaction Log'!F469</f>
        <v>0</v>
      </c>
      <c r="W467">
        <f>'Transaction Log'!G469</f>
        <v>0</v>
      </c>
      <c r="X467">
        <f>'Transaction Log'!H469</f>
        <v>0</v>
      </c>
    </row>
    <row r="468" spans="1:24">
      <c r="A468" s="211"/>
      <c r="B468" s="212"/>
      <c r="C468" s="212"/>
      <c r="D468" s="212"/>
      <c r="V468">
        <f>'Transaction Log'!F470</f>
        <v>0</v>
      </c>
      <c r="W468">
        <f>'Transaction Log'!G470</f>
        <v>0</v>
      </c>
      <c r="X468">
        <f>'Transaction Log'!H470</f>
        <v>0</v>
      </c>
    </row>
    <row r="469" spans="1:24">
      <c r="A469" s="211"/>
      <c r="B469" s="212"/>
      <c r="C469" s="212"/>
      <c r="D469" s="212"/>
      <c r="V469">
        <f>'Transaction Log'!F471</f>
        <v>0</v>
      </c>
      <c r="W469">
        <f>'Transaction Log'!G471</f>
        <v>0</v>
      </c>
      <c r="X469">
        <f>'Transaction Log'!H471</f>
        <v>0</v>
      </c>
    </row>
    <row r="470" spans="1:24">
      <c r="A470" s="211"/>
      <c r="B470" s="212"/>
      <c r="C470" s="212"/>
      <c r="D470" s="212"/>
      <c r="V470">
        <f>'Transaction Log'!F472</f>
        <v>0</v>
      </c>
      <c r="W470">
        <f>'Transaction Log'!G472</f>
        <v>0</v>
      </c>
      <c r="X470">
        <f>'Transaction Log'!H472</f>
        <v>0</v>
      </c>
    </row>
    <row r="471" spans="1:24">
      <c r="A471" s="211"/>
      <c r="B471" s="212"/>
      <c r="C471" s="212"/>
      <c r="D471" s="212"/>
      <c r="V471">
        <f>'Transaction Log'!F473</f>
        <v>0</v>
      </c>
      <c r="W471">
        <f>'Transaction Log'!G473</f>
        <v>0</v>
      </c>
      <c r="X471">
        <f>'Transaction Log'!H473</f>
        <v>0</v>
      </c>
    </row>
    <row r="472" spans="1:24">
      <c r="A472" s="211"/>
      <c r="B472" s="212"/>
      <c r="C472" s="212"/>
      <c r="D472" s="212"/>
      <c r="V472">
        <f>'Transaction Log'!F474</f>
        <v>0</v>
      </c>
      <c r="W472">
        <f>'Transaction Log'!G474</f>
        <v>0</v>
      </c>
      <c r="X472">
        <f>'Transaction Log'!H474</f>
        <v>0</v>
      </c>
    </row>
    <row r="473" spans="1:24">
      <c r="A473" s="211"/>
      <c r="B473" s="212"/>
      <c r="C473" s="212"/>
      <c r="D473" s="212"/>
      <c r="V473">
        <f>'Transaction Log'!F475</f>
        <v>0</v>
      </c>
      <c r="W473">
        <f>'Transaction Log'!G475</f>
        <v>0</v>
      </c>
      <c r="X473">
        <f>'Transaction Log'!H475</f>
        <v>0</v>
      </c>
    </row>
    <row r="474" spans="1:24">
      <c r="A474" s="211"/>
      <c r="B474" s="212"/>
      <c r="C474" s="212"/>
      <c r="D474" s="212"/>
      <c r="V474">
        <f>'Transaction Log'!F476</f>
        <v>0</v>
      </c>
      <c r="W474">
        <f>'Transaction Log'!G476</f>
        <v>0</v>
      </c>
      <c r="X474">
        <f>'Transaction Log'!H476</f>
        <v>0</v>
      </c>
    </row>
    <row r="475" spans="1:24">
      <c r="A475" s="211"/>
      <c r="B475" s="212"/>
      <c r="C475" s="212"/>
      <c r="D475" s="212"/>
      <c r="V475">
        <f>'Transaction Log'!F477</f>
        <v>0</v>
      </c>
      <c r="W475">
        <f>'Transaction Log'!G477</f>
        <v>0</v>
      </c>
      <c r="X475">
        <f>'Transaction Log'!H477</f>
        <v>0</v>
      </c>
    </row>
    <row r="476" spans="1:24">
      <c r="A476" s="211"/>
      <c r="B476" s="212"/>
      <c r="C476" s="212"/>
      <c r="D476" s="212"/>
      <c r="V476">
        <f>'Transaction Log'!F478</f>
        <v>0</v>
      </c>
      <c r="W476">
        <f>'Transaction Log'!G478</f>
        <v>0</v>
      </c>
      <c r="X476">
        <f>'Transaction Log'!H478</f>
        <v>0</v>
      </c>
    </row>
    <row r="477" spans="1:24">
      <c r="A477" s="211"/>
      <c r="B477" s="212"/>
      <c r="C477" s="212"/>
      <c r="D477" s="212"/>
      <c r="V477">
        <f>'Transaction Log'!F479</f>
        <v>0</v>
      </c>
      <c r="W477">
        <f>'Transaction Log'!G479</f>
        <v>0</v>
      </c>
      <c r="X477">
        <f>'Transaction Log'!H479</f>
        <v>0</v>
      </c>
    </row>
    <row r="478" spans="1:24">
      <c r="A478" s="211"/>
      <c r="B478" s="212"/>
      <c r="C478" s="212"/>
      <c r="D478" s="212"/>
      <c r="V478">
        <f>'Transaction Log'!F480</f>
        <v>0</v>
      </c>
      <c r="W478">
        <f>'Transaction Log'!G480</f>
        <v>0</v>
      </c>
      <c r="X478">
        <f>'Transaction Log'!H480</f>
        <v>0</v>
      </c>
    </row>
    <row r="479" spans="1:24">
      <c r="A479" s="211"/>
      <c r="B479" s="212"/>
      <c r="C479" s="212"/>
      <c r="D479" s="212"/>
      <c r="V479">
        <f>'Transaction Log'!F481</f>
        <v>1</v>
      </c>
      <c r="W479">
        <f>'Transaction Log'!G481</f>
        <v>0</v>
      </c>
      <c r="X479">
        <f>'Transaction Log'!H481</f>
        <v>0</v>
      </c>
    </row>
    <row r="480" spans="1:24">
      <c r="A480" s="211"/>
      <c r="B480" s="212"/>
      <c r="C480" s="212"/>
      <c r="D480" s="212"/>
      <c r="V480">
        <f>'Transaction Log'!F482</f>
        <v>0</v>
      </c>
      <c r="W480">
        <f>'Transaction Log'!G482</f>
        <v>0</v>
      </c>
      <c r="X480">
        <f>'Transaction Log'!H482</f>
        <v>0</v>
      </c>
    </row>
    <row r="481" spans="1:24">
      <c r="A481" s="211"/>
      <c r="B481" s="212"/>
      <c r="C481" s="212"/>
      <c r="D481" s="212"/>
      <c r="V481">
        <f>'Transaction Log'!F483</f>
        <v>0</v>
      </c>
      <c r="W481">
        <f>'Transaction Log'!G483</f>
        <v>0</v>
      </c>
      <c r="X481">
        <f>'Transaction Log'!H483</f>
        <v>0</v>
      </c>
    </row>
    <row r="482" spans="1:24">
      <c r="A482" s="211"/>
      <c r="B482" s="212"/>
      <c r="C482" s="212"/>
      <c r="D482" s="212"/>
      <c r="V482">
        <f>'Transaction Log'!F484</f>
        <v>0</v>
      </c>
      <c r="W482">
        <f>'Transaction Log'!G484</f>
        <v>0</v>
      </c>
      <c r="X482">
        <f>'Transaction Log'!H484</f>
        <v>0</v>
      </c>
    </row>
    <row r="483" spans="1:24">
      <c r="A483" s="211"/>
      <c r="B483" s="212"/>
      <c r="C483" s="212"/>
      <c r="D483" s="212"/>
      <c r="V483">
        <f>'Transaction Log'!F485</f>
        <v>0</v>
      </c>
      <c r="W483">
        <f>'Transaction Log'!G485</f>
        <v>0</v>
      </c>
      <c r="X483">
        <f>'Transaction Log'!H485</f>
        <v>0</v>
      </c>
    </row>
    <row r="484" spans="1:24">
      <c r="A484" s="211"/>
      <c r="B484" s="212"/>
      <c r="C484" s="212"/>
      <c r="D484" s="212"/>
      <c r="V484">
        <f>'Transaction Log'!F486</f>
        <v>0</v>
      </c>
      <c r="W484">
        <f>'Transaction Log'!G486</f>
        <v>0</v>
      </c>
      <c r="X484">
        <f>'Transaction Log'!H486</f>
        <v>0</v>
      </c>
    </row>
    <row r="485" spans="1:24">
      <c r="A485" s="211"/>
      <c r="B485" s="212"/>
      <c r="C485" s="212"/>
      <c r="D485" s="212"/>
      <c r="V485">
        <f>'Transaction Log'!F487</f>
        <v>0</v>
      </c>
      <c r="W485">
        <f>'Transaction Log'!G487</f>
        <v>0</v>
      </c>
      <c r="X485">
        <f>'Transaction Log'!H487</f>
        <v>0</v>
      </c>
    </row>
    <row r="486" spans="1:24">
      <c r="A486" s="211"/>
      <c r="B486" s="212"/>
      <c r="C486" s="212"/>
      <c r="D486" s="212"/>
      <c r="V486">
        <f>'Transaction Log'!F488</f>
        <v>0</v>
      </c>
      <c r="W486">
        <f>'Transaction Log'!G488</f>
        <v>0</v>
      </c>
      <c r="X486">
        <f>'Transaction Log'!H488</f>
        <v>0</v>
      </c>
    </row>
    <row r="487" spans="1:24">
      <c r="A487" s="211"/>
      <c r="B487" s="212"/>
      <c r="C487" s="212"/>
      <c r="D487" s="212"/>
      <c r="V487">
        <f>'Transaction Log'!F489</f>
        <v>0</v>
      </c>
      <c r="W487">
        <f>'Transaction Log'!G489</f>
        <v>0</v>
      </c>
      <c r="X487">
        <f>'Transaction Log'!H489</f>
        <v>0</v>
      </c>
    </row>
    <row r="488" spans="1:24">
      <c r="A488" s="211"/>
      <c r="B488" s="212"/>
      <c r="C488" s="212"/>
      <c r="D488" s="212"/>
      <c r="V488">
        <f>'Transaction Log'!F490</f>
        <v>0</v>
      </c>
      <c r="W488">
        <f>'Transaction Log'!G490</f>
        <v>0</v>
      </c>
      <c r="X488">
        <f>'Transaction Log'!H490</f>
        <v>0</v>
      </c>
    </row>
    <row r="489" spans="1:24">
      <c r="A489" s="211"/>
      <c r="B489" s="212"/>
      <c r="C489" s="212"/>
      <c r="D489" s="212"/>
      <c r="V489">
        <f>'Transaction Log'!F491</f>
        <v>0</v>
      </c>
      <c r="W489">
        <f>'Transaction Log'!G491</f>
        <v>0</v>
      </c>
      <c r="X489">
        <f>'Transaction Log'!H491</f>
        <v>0</v>
      </c>
    </row>
    <row r="490" spans="1:24">
      <c r="A490" s="211"/>
      <c r="B490" s="212"/>
      <c r="C490" s="212"/>
      <c r="D490" s="212"/>
      <c r="V490">
        <f>'Transaction Log'!F492</f>
        <v>0</v>
      </c>
      <c r="W490">
        <f>'Transaction Log'!G492</f>
        <v>0</v>
      </c>
      <c r="X490">
        <f>'Transaction Log'!H492</f>
        <v>0</v>
      </c>
    </row>
    <row r="491" spans="1:24">
      <c r="A491" s="211"/>
      <c r="B491" s="212"/>
      <c r="C491" s="212"/>
      <c r="D491" s="212"/>
      <c r="V491">
        <f>'Transaction Log'!F493</f>
        <v>0</v>
      </c>
      <c r="W491">
        <f>'Transaction Log'!G493</f>
        <v>0</v>
      </c>
      <c r="X491">
        <f>'Transaction Log'!H493</f>
        <v>0</v>
      </c>
    </row>
    <row r="492" spans="1:24">
      <c r="A492" s="211"/>
      <c r="B492" s="212"/>
      <c r="C492" s="212"/>
      <c r="D492" s="212"/>
      <c r="V492">
        <f>'Transaction Log'!F494</f>
        <v>0</v>
      </c>
      <c r="W492">
        <f>'Transaction Log'!G494</f>
        <v>0</v>
      </c>
      <c r="X492">
        <f>'Transaction Log'!H494</f>
        <v>0</v>
      </c>
    </row>
    <row r="493" spans="1:24">
      <c r="A493" s="211"/>
      <c r="B493" s="212"/>
      <c r="C493" s="212"/>
      <c r="D493" s="212"/>
      <c r="V493">
        <f>'Transaction Log'!F495</f>
        <v>0</v>
      </c>
      <c r="W493">
        <f>'Transaction Log'!G495</f>
        <v>0</v>
      </c>
      <c r="X493">
        <f>'Transaction Log'!H495</f>
        <v>0</v>
      </c>
    </row>
    <row r="494" spans="1:24">
      <c r="A494" s="211"/>
      <c r="B494" s="212"/>
      <c r="C494" s="212"/>
      <c r="D494" s="212"/>
      <c r="V494">
        <f>'Transaction Log'!F496</f>
        <v>0</v>
      </c>
      <c r="W494">
        <f>'Transaction Log'!G496</f>
        <v>0</v>
      </c>
      <c r="X494">
        <f>'Transaction Log'!H496</f>
        <v>0</v>
      </c>
    </row>
    <row r="495" spans="1:24">
      <c r="A495" s="211"/>
      <c r="B495" s="212"/>
      <c r="C495" s="212"/>
      <c r="D495" s="212"/>
      <c r="V495">
        <f>'Transaction Log'!F497</f>
        <v>1</v>
      </c>
      <c r="W495">
        <f>'Transaction Log'!G497</f>
        <v>0</v>
      </c>
      <c r="X495">
        <f>'Transaction Log'!H497</f>
        <v>0</v>
      </c>
    </row>
    <row r="496" spans="1:24">
      <c r="A496" s="211"/>
      <c r="B496" s="212"/>
      <c r="C496" s="212"/>
      <c r="D496" s="212"/>
      <c r="V496">
        <f>'Transaction Log'!F498</f>
        <v>0</v>
      </c>
      <c r="W496">
        <f>'Transaction Log'!G498</f>
        <v>0</v>
      </c>
      <c r="X496">
        <f>'Transaction Log'!H498</f>
        <v>0</v>
      </c>
    </row>
    <row r="497" spans="1:24">
      <c r="A497" s="211"/>
      <c r="B497" s="212"/>
      <c r="C497" s="212"/>
      <c r="D497" s="212"/>
      <c r="V497">
        <f>'Transaction Log'!F499</f>
        <v>0</v>
      </c>
      <c r="W497">
        <f>'Transaction Log'!G499</f>
        <v>0</v>
      </c>
      <c r="X497">
        <f>'Transaction Log'!H499</f>
        <v>0</v>
      </c>
    </row>
    <row r="498" spans="1:24">
      <c r="A498" s="211"/>
      <c r="B498" s="212"/>
      <c r="C498" s="212"/>
      <c r="D498" s="212"/>
      <c r="V498">
        <f>'Transaction Log'!F500</f>
        <v>0</v>
      </c>
      <c r="W498">
        <f>'Transaction Log'!G500</f>
        <v>0</v>
      </c>
      <c r="X498">
        <f>'Transaction Log'!H500</f>
        <v>0</v>
      </c>
    </row>
    <row r="499" spans="1:24">
      <c r="A499" s="211"/>
      <c r="B499" s="212"/>
      <c r="C499" s="212"/>
      <c r="D499" s="212"/>
      <c r="V499">
        <f>'Transaction Log'!F501</f>
        <v>0</v>
      </c>
      <c r="W499">
        <f>'Transaction Log'!G501</f>
        <v>0</v>
      </c>
      <c r="X499">
        <f>'Transaction Log'!H501</f>
        <v>0</v>
      </c>
    </row>
    <row r="500" spans="1:24">
      <c r="A500" s="211"/>
      <c r="B500" s="212"/>
      <c r="C500" s="212"/>
      <c r="D500" s="212"/>
      <c r="V500">
        <f>'Transaction Log'!F502</f>
        <v>1</v>
      </c>
      <c r="W500">
        <f>'Transaction Log'!G502</f>
        <v>0</v>
      </c>
      <c r="X500">
        <f>'Transaction Log'!H502</f>
        <v>0</v>
      </c>
    </row>
    <row r="501" spans="1:24">
      <c r="A501" s="211"/>
      <c r="B501" s="212"/>
      <c r="C501" s="212"/>
      <c r="D501" s="212"/>
      <c r="V501">
        <f>'Transaction Log'!F503</f>
        <v>0</v>
      </c>
      <c r="W501">
        <f>'Transaction Log'!G503</f>
        <v>0</v>
      </c>
      <c r="X501">
        <f>'Transaction Log'!H503</f>
        <v>0</v>
      </c>
    </row>
    <row r="502" spans="1:24">
      <c r="A502" s="211"/>
      <c r="B502" s="212"/>
      <c r="C502" s="212"/>
      <c r="D502" s="212"/>
      <c r="V502">
        <f>'Transaction Log'!F504</f>
        <v>0</v>
      </c>
      <c r="W502">
        <f>'Transaction Log'!G504</f>
        <v>0</v>
      </c>
      <c r="X502">
        <f>'Transaction Log'!H504</f>
        <v>0</v>
      </c>
    </row>
    <row r="503" spans="1:24">
      <c r="A503" s="211"/>
      <c r="B503" s="212"/>
      <c r="C503" s="212"/>
      <c r="D503" s="212"/>
      <c r="V503">
        <f>'Transaction Log'!F505</f>
        <v>0</v>
      </c>
      <c r="W503">
        <f>'Transaction Log'!G505</f>
        <v>0</v>
      </c>
      <c r="X503">
        <f>'Transaction Log'!H505</f>
        <v>0</v>
      </c>
    </row>
    <row r="504" spans="1:24">
      <c r="A504" s="211"/>
      <c r="B504" s="212"/>
      <c r="C504" s="212"/>
      <c r="D504" s="212"/>
      <c r="V504">
        <f>'Transaction Log'!F506</f>
        <v>0</v>
      </c>
      <c r="W504">
        <f>'Transaction Log'!G506</f>
        <v>0</v>
      </c>
      <c r="X504">
        <f>'Transaction Log'!H506</f>
        <v>0</v>
      </c>
    </row>
    <row r="505" spans="1:24">
      <c r="A505" s="211"/>
      <c r="B505" s="212"/>
      <c r="C505" s="212"/>
      <c r="D505" s="212"/>
      <c r="V505">
        <f>'Transaction Log'!F507</f>
        <v>0</v>
      </c>
      <c r="W505">
        <f>'Transaction Log'!G507</f>
        <v>0</v>
      </c>
      <c r="X505">
        <f>'Transaction Log'!H507</f>
        <v>0</v>
      </c>
    </row>
    <row r="506" spans="1:24">
      <c r="A506" s="211"/>
      <c r="B506" s="212"/>
      <c r="C506" s="212"/>
      <c r="D506" s="212"/>
      <c r="V506">
        <f>'Transaction Log'!F508</f>
        <v>0</v>
      </c>
      <c r="W506">
        <f>'Transaction Log'!G508</f>
        <v>0</v>
      </c>
      <c r="X506">
        <f>'Transaction Log'!H508</f>
        <v>0</v>
      </c>
    </row>
    <row r="507" spans="1:24">
      <c r="A507" s="211"/>
      <c r="B507" s="212"/>
      <c r="C507" s="212"/>
      <c r="D507" s="212"/>
      <c r="V507">
        <f>'Transaction Log'!F509</f>
        <v>0</v>
      </c>
      <c r="W507">
        <f>'Transaction Log'!G509</f>
        <v>0</v>
      </c>
      <c r="X507">
        <f>'Transaction Log'!H509</f>
        <v>0</v>
      </c>
    </row>
    <row r="508" spans="1:24">
      <c r="A508" s="211"/>
      <c r="B508" s="212"/>
      <c r="C508" s="212"/>
      <c r="D508" s="212"/>
      <c r="V508">
        <f>'Transaction Log'!F510</f>
        <v>0</v>
      </c>
      <c r="W508">
        <f>'Transaction Log'!G510</f>
        <v>0</v>
      </c>
      <c r="X508">
        <f>'Transaction Log'!H510</f>
        <v>0</v>
      </c>
    </row>
    <row r="509" spans="1:24">
      <c r="A509" s="211"/>
      <c r="B509" s="212"/>
      <c r="C509" s="212"/>
      <c r="D509" s="212"/>
      <c r="V509">
        <f>'Transaction Log'!F511</f>
        <v>0</v>
      </c>
      <c r="W509">
        <f>'Transaction Log'!G511</f>
        <v>0</v>
      </c>
      <c r="X509">
        <f>'Transaction Log'!H511</f>
        <v>0</v>
      </c>
    </row>
    <row r="510" spans="1:24">
      <c r="A510" s="211"/>
      <c r="B510" s="212"/>
      <c r="C510" s="212"/>
      <c r="D510" s="212"/>
      <c r="V510">
        <f>'Transaction Log'!F512</f>
        <v>0</v>
      </c>
      <c r="W510">
        <f>'Transaction Log'!G512</f>
        <v>0</v>
      </c>
      <c r="X510">
        <f>'Transaction Log'!H512</f>
        <v>0</v>
      </c>
    </row>
    <row r="511" spans="1:24">
      <c r="A511" s="211"/>
      <c r="B511" s="212"/>
      <c r="C511" s="212"/>
      <c r="D511" s="212"/>
      <c r="V511">
        <f>'Transaction Log'!F513</f>
        <v>0</v>
      </c>
      <c r="W511">
        <f>'Transaction Log'!G513</f>
        <v>0</v>
      </c>
      <c r="X511">
        <f>'Transaction Log'!H513</f>
        <v>0</v>
      </c>
    </row>
    <row r="512" spans="1:24">
      <c r="A512" s="211"/>
      <c r="B512" s="212"/>
      <c r="C512" s="212"/>
      <c r="D512" s="212"/>
      <c r="V512">
        <f>'Transaction Log'!F514</f>
        <v>0</v>
      </c>
      <c r="W512">
        <f>'Transaction Log'!G514</f>
        <v>0</v>
      </c>
      <c r="X512">
        <f>'Transaction Log'!H514</f>
        <v>0</v>
      </c>
    </row>
    <row r="513" spans="1:24">
      <c r="A513" s="211"/>
      <c r="B513" s="212"/>
      <c r="C513" s="212"/>
      <c r="D513" s="212"/>
      <c r="V513">
        <f>'Transaction Log'!F515</f>
        <v>0</v>
      </c>
      <c r="W513">
        <f>'Transaction Log'!G515</f>
        <v>0</v>
      </c>
      <c r="X513">
        <f>'Transaction Log'!H515</f>
        <v>0</v>
      </c>
    </row>
    <row r="514" spans="1:24">
      <c r="A514" s="211"/>
      <c r="B514" s="212"/>
      <c r="C514" s="212"/>
      <c r="D514" s="212"/>
      <c r="V514">
        <f>'Transaction Log'!F516</f>
        <v>0</v>
      </c>
      <c r="W514">
        <f>'Transaction Log'!G516</f>
        <v>0</v>
      </c>
      <c r="X514">
        <f>'Transaction Log'!H516</f>
        <v>0</v>
      </c>
    </row>
    <row r="515" spans="1:24">
      <c r="A515" s="211"/>
      <c r="B515" s="212"/>
      <c r="C515" s="212"/>
      <c r="D515" s="212"/>
      <c r="V515">
        <f>'Transaction Log'!F517</f>
        <v>0</v>
      </c>
      <c r="W515">
        <f>'Transaction Log'!G517</f>
        <v>0</v>
      </c>
      <c r="X515">
        <f>'Transaction Log'!H517</f>
        <v>0</v>
      </c>
    </row>
    <row r="516" spans="1:24">
      <c r="A516" s="211"/>
      <c r="B516" s="212"/>
      <c r="C516" s="212"/>
      <c r="D516" s="212"/>
      <c r="V516">
        <f>'Transaction Log'!F518</f>
        <v>0</v>
      </c>
      <c r="W516">
        <f>'Transaction Log'!G518</f>
        <v>0</v>
      </c>
      <c r="X516">
        <f>'Transaction Log'!H518</f>
        <v>0</v>
      </c>
    </row>
    <row r="517" spans="1:24">
      <c r="A517" s="211"/>
      <c r="B517" s="212"/>
      <c r="C517" s="212"/>
      <c r="D517" s="212"/>
      <c r="V517">
        <f>'Transaction Log'!F519</f>
        <v>0</v>
      </c>
      <c r="W517">
        <f>'Transaction Log'!G519</f>
        <v>0</v>
      </c>
      <c r="X517">
        <f>'Transaction Log'!H519</f>
        <v>0</v>
      </c>
    </row>
    <row r="518" spans="1:24">
      <c r="A518" s="211"/>
      <c r="B518" s="212"/>
      <c r="C518" s="212"/>
      <c r="D518" s="212"/>
      <c r="V518">
        <f>'Transaction Log'!F520</f>
        <v>0</v>
      </c>
      <c r="W518">
        <f>'Transaction Log'!G520</f>
        <v>0</v>
      </c>
      <c r="X518">
        <f>'Transaction Log'!H520</f>
        <v>0</v>
      </c>
    </row>
    <row r="519" spans="1:24">
      <c r="A519" s="211"/>
      <c r="B519" s="212"/>
      <c r="C519" s="212"/>
      <c r="D519" s="212"/>
      <c r="V519">
        <f>'Transaction Log'!F521</f>
        <v>0</v>
      </c>
      <c r="W519">
        <f>'Transaction Log'!G521</f>
        <v>0</v>
      </c>
      <c r="X519">
        <f>'Transaction Log'!H521</f>
        <v>0</v>
      </c>
    </row>
    <row r="520" spans="1:24">
      <c r="A520" s="211"/>
      <c r="B520" s="212"/>
      <c r="C520" s="212"/>
      <c r="D520" s="212"/>
      <c r="V520">
        <f>'Transaction Log'!F522</f>
        <v>0</v>
      </c>
      <c r="W520">
        <f>'Transaction Log'!G522</f>
        <v>0</v>
      </c>
      <c r="X520">
        <f>'Transaction Log'!H522</f>
        <v>0</v>
      </c>
    </row>
    <row r="521" spans="1:24">
      <c r="A521" s="211"/>
      <c r="B521" s="212"/>
      <c r="C521" s="212"/>
      <c r="D521" s="212"/>
      <c r="V521">
        <f>'Transaction Log'!F523</f>
        <v>0</v>
      </c>
      <c r="W521">
        <f>'Transaction Log'!G523</f>
        <v>0</v>
      </c>
      <c r="X521">
        <f>'Transaction Log'!H523</f>
        <v>0</v>
      </c>
    </row>
    <row r="522" spans="1:24">
      <c r="A522" s="211"/>
      <c r="B522" s="212"/>
      <c r="C522" s="212"/>
      <c r="D522" s="212"/>
      <c r="V522">
        <f>'Transaction Log'!F524</f>
        <v>0</v>
      </c>
      <c r="W522">
        <f>'Transaction Log'!G524</f>
        <v>0</v>
      </c>
      <c r="X522">
        <f>'Transaction Log'!H524</f>
        <v>0</v>
      </c>
    </row>
    <row r="523" spans="1:24">
      <c r="A523" s="211"/>
      <c r="B523" s="212"/>
      <c r="C523" s="212"/>
      <c r="D523" s="212"/>
      <c r="V523">
        <f>'Transaction Log'!F525</f>
        <v>0</v>
      </c>
      <c r="W523">
        <f>'Transaction Log'!G525</f>
        <v>0</v>
      </c>
      <c r="X523">
        <f>'Transaction Log'!H525</f>
        <v>0</v>
      </c>
    </row>
    <row r="524" spans="1:24">
      <c r="A524" s="211"/>
      <c r="B524" s="212"/>
      <c r="C524" s="212"/>
      <c r="D524" s="212"/>
      <c r="V524">
        <f>'Transaction Log'!F526</f>
        <v>0</v>
      </c>
      <c r="W524">
        <f>'Transaction Log'!G526</f>
        <v>0</v>
      </c>
      <c r="X524">
        <f>'Transaction Log'!H526</f>
        <v>0</v>
      </c>
    </row>
    <row r="525" spans="1:24">
      <c r="A525" s="211"/>
      <c r="B525" s="212"/>
      <c r="C525" s="212"/>
      <c r="D525" s="212"/>
      <c r="V525">
        <f>'Transaction Log'!F527</f>
        <v>0</v>
      </c>
      <c r="W525">
        <f>'Transaction Log'!G527</f>
        <v>0</v>
      </c>
      <c r="X525">
        <f>'Transaction Log'!H527</f>
        <v>0</v>
      </c>
    </row>
    <row r="526" spans="1:24">
      <c r="A526" s="211"/>
      <c r="B526" s="212"/>
      <c r="C526" s="212"/>
      <c r="D526" s="212"/>
      <c r="V526">
        <f>'Transaction Log'!F528</f>
        <v>0</v>
      </c>
      <c r="W526">
        <f>'Transaction Log'!G528</f>
        <v>0</v>
      </c>
      <c r="X526">
        <f>'Transaction Log'!H528</f>
        <v>0</v>
      </c>
    </row>
    <row r="527" spans="1:24">
      <c r="A527" s="211"/>
      <c r="B527" s="212"/>
      <c r="C527" s="212"/>
      <c r="D527" s="212"/>
      <c r="V527">
        <f>'Transaction Log'!F529</f>
        <v>0</v>
      </c>
      <c r="W527">
        <f>'Transaction Log'!G529</f>
        <v>0</v>
      </c>
      <c r="X527">
        <f>'Transaction Log'!H529</f>
        <v>0</v>
      </c>
    </row>
    <row r="528" spans="1:24">
      <c r="A528" s="211"/>
      <c r="B528" s="212"/>
      <c r="C528" s="212"/>
      <c r="D528" s="212"/>
      <c r="V528">
        <f>'Transaction Log'!F530</f>
        <v>0</v>
      </c>
      <c r="W528">
        <f>'Transaction Log'!G530</f>
        <v>0</v>
      </c>
      <c r="X528">
        <f>'Transaction Log'!H530</f>
        <v>0</v>
      </c>
    </row>
    <row r="529" spans="1:24">
      <c r="A529" s="211"/>
      <c r="B529" s="212"/>
      <c r="C529" s="212"/>
      <c r="D529" s="212"/>
      <c r="V529">
        <f>'Transaction Log'!F531</f>
        <v>0</v>
      </c>
      <c r="W529">
        <f>'Transaction Log'!G531</f>
        <v>0</v>
      </c>
      <c r="X529">
        <f>'Transaction Log'!H531</f>
        <v>0</v>
      </c>
    </row>
    <row r="530" spans="1:24">
      <c r="A530" s="211"/>
      <c r="B530" s="212"/>
      <c r="C530" s="212"/>
      <c r="D530" s="212"/>
      <c r="V530">
        <f>'Transaction Log'!F532</f>
        <v>0</v>
      </c>
      <c r="W530">
        <f>'Transaction Log'!G532</f>
        <v>0</v>
      </c>
      <c r="X530">
        <f>'Transaction Log'!H532</f>
        <v>0</v>
      </c>
    </row>
    <row r="531" spans="1:24">
      <c r="A531" s="211"/>
      <c r="B531" s="212"/>
      <c r="C531" s="212"/>
      <c r="D531" s="212"/>
      <c r="V531">
        <f>'Transaction Log'!F533</f>
        <v>0</v>
      </c>
      <c r="W531">
        <f>'Transaction Log'!G533</f>
        <v>0</v>
      </c>
      <c r="X531">
        <f>'Transaction Log'!H533</f>
        <v>0</v>
      </c>
    </row>
    <row r="532" spans="1:24">
      <c r="A532" s="211"/>
      <c r="B532" s="212"/>
      <c r="C532" s="212"/>
      <c r="D532" s="212"/>
      <c r="V532">
        <f>'Transaction Log'!F534</f>
        <v>0</v>
      </c>
      <c r="W532">
        <f>'Transaction Log'!G534</f>
        <v>0</v>
      </c>
      <c r="X532">
        <f>'Transaction Log'!H534</f>
        <v>0</v>
      </c>
    </row>
    <row r="533" spans="1:24">
      <c r="A533" s="211"/>
      <c r="B533" s="212"/>
      <c r="C533" s="212"/>
      <c r="D533" s="212"/>
      <c r="V533">
        <f>'Transaction Log'!F535</f>
        <v>0</v>
      </c>
      <c r="W533">
        <f>'Transaction Log'!G535</f>
        <v>0</v>
      </c>
      <c r="X533">
        <f>'Transaction Log'!H535</f>
        <v>0</v>
      </c>
    </row>
    <row r="534" spans="1:24">
      <c r="A534" s="211"/>
      <c r="B534" s="212"/>
      <c r="C534" s="212"/>
      <c r="D534" s="212"/>
      <c r="V534">
        <f>'Transaction Log'!F536</f>
        <v>0</v>
      </c>
      <c r="W534">
        <f>'Transaction Log'!G536</f>
        <v>0</v>
      </c>
      <c r="X534">
        <f>'Transaction Log'!H536</f>
        <v>0</v>
      </c>
    </row>
    <row r="535" spans="1:24">
      <c r="A535" s="211"/>
      <c r="B535" s="212"/>
      <c r="C535" s="212"/>
      <c r="D535" s="212"/>
      <c r="V535">
        <f>'Transaction Log'!F537</f>
        <v>0</v>
      </c>
      <c r="W535">
        <f>'Transaction Log'!G537</f>
        <v>0</v>
      </c>
      <c r="X535">
        <f>'Transaction Log'!H537</f>
        <v>0</v>
      </c>
    </row>
    <row r="536" spans="1:24">
      <c r="A536" s="211"/>
      <c r="B536" s="212"/>
      <c r="C536" s="212"/>
      <c r="D536" s="212"/>
      <c r="V536">
        <f>'Transaction Log'!F538</f>
        <v>0</v>
      </c>
      <c r="W536">
        <f>'Transaction Log'!G538</f>
        <v>0</v>
      </c>
      <c r="X536">
        <f>'Transaction Log'!H538</f>
        <v>0</v>
      </c>
    </row>
    <row r="537" spans="1:24">
      <c r="A537" s="211"/>
      <c r="B537" s="212"/>
      <c r="C537" s="212"/>
      <c r="D537" s="212"/>
      <c r="V537">
        <f>'Transaction Log'!F539</f>
        <v>0</v>
      </c>
      <c r="W537">
        <f>'Transaction Log'!G539</f>
        <v>0</v>
      </c>
      <c r="X537">
        <f>'Transaction Log'!H539</f>
        <v>0</v>
      </c>
    </row>
    <row r="538" spans="1:24">
      <c r="A538" s="211"/>
      <c r="B538" s="212"/>
      <c r="C538" s="212"/>
      <c r="D538" s="212"/>
      <c r="V538">
        <f>'Transaction Log'!F540</f>
        <v>0</v>
      </c>
      <c r="W538">
        <f>'Transaction Log'!G540</f>
        <v>0</v>
      </c>
      <c r="X538">
        <f>'Transaction Log'!H540</f>
        <v>0</v>
      </c>
    </row>
    <row r="539" spans="1:24">
      <c r="A539" s="211"/>
      <c r="B539" s="212"/>
      <c r="C539" s="212"/>
      <c r="D539" s="212"/>
      <c r="V539">
        <f>'Transaction Log'!F541</f>
        <v>1</v>
      </c>
      <c r="W539">
        <f>'Transaction Log'!G541</f>
        <v>0</v>
      </c>
      <c r="X539">
        <f>'Transaction Log'!H541</f>
        <v>0</v>
      </c>
    </row>
    <row r="540" spans="1:24">
      <c r="A540" s="211"/>
      <c r="B540" s="212"/>
      <c r="C540" s="212"/>
      <c r="D540" s="212"/>
      <c r="V540">
        <f>'Transaction Log'!F542</f>
        <v>0</v>
      </c>
      <c r="W540">
        <f>'Transaction Log'!G542</f>
        <v>0</v>
      </c>
      <c r="X540">
        <f>'Transaction Log'!H542</f>
        <v>0</v>
      </c>
    </row>
    <row r="541" spans="1:24">
      <c r="A541" s="211"/>
      <c r="B541" s="212"/>
      <c r="C541" s="212"/>
      <c r="D541" s="212"/>
      <c r="V541">
        <f>'Transaction Log'!F543</f>
        <v>0</v>
      </c>
      <c r="W541">
        <f>'Transaction Log'!G543</f>
        <v>0</v>
      </c>
      <c r="X541">
        <f>'Transaction Log'!H543</f>
        <v>0</v>
      </c>
    </row>
    <row r="542" spans="1:24">
      <c r="A542" s="211"/>
      <c r="B542" s="212"/>
      <c r="C542" s="212"/>
      <c r="D542" s="212"/>
      <c r="V542">
        <f>'Transaction Log'!F544</f>
        <v>0</v>
      </c>
      <c r="W542">
        <f>'Transaction Log'!G544</f>
        <v>0</v>
      </c>
      <c r="X542">
        <f>'Transaction Log'!H544</f>
        <v>0</v>
      </c>
    </row>
    <row r="543" spans="1:24">
      <c r="A543" s="211"/>
      <c r="B543" s="212"/>
      <c r="C543" s="212"/>
      <c r="D543" s="212"/>
      <c r="V543">
        <f>'Transaction Log'!F545</f>
        <v>0</v>
      </c>
      <c r="W543">
        <f>'Transaction Log'!G545</f>
        <v>1</v>
      </c>
      <c r="X543">
        <f>'Transaction Log'!H545</f>
        <v>0</v>
      </c>
    </row>
    <row r="544" spans="1:24">
      <c r="A544" s="211"/>
      <c r="B544" s="212"/>
      <c r="C544" s="212"/>
      <c r="D544" s="212"/>
      <c r="V544">
        <f>'Transaction Log'!F546</f>
        <v>0</v>
      </c>
      <c r="W544">
        <f>'Transaction Log'!G546</f>
        <v>0</v>
      </c>
      <c r="X544">
        <f>'Transaction Log'!H546</f>
        <v>0</v>
      </c>
    </row>
    <row r="545" spans="1:24">
      <c r="A545" s="211"/>
      <c r="B545" s="212"/>
      <c r="C545" s="212"/>
      <c r="D545" s="212"/>
      <c r="V545">
        <f>'Transaction Log'!F547</f>
        <v>0</v>
      </c>
      <c r="W545">
        <f>'Transaction Log'!G547</f>
        <v>0</v>
      </c>
      <c r="X545">
        <f>'Transaction Log'!H547</f>
        <v>0</v>
      </c>
    </row>
    <row r="546" spans="1:24">
      <c r="A546" s="211"/>
      <c r="B546" s="212"/>
      <c r="C546" s="212"/>
      <c r="D546" s="212"/>
      <c r="V546">
        <f>'Transaction Log'!F548</f>
        <v>0</v>
      </c>
      <c r="W546">
        <f>'Transaction Log'!G548</f>
        <v>0</v>
      </c>
      <c r="X546">
        <f>'Transaction Log'!H548</f>
        <v>0</v>
      </c>
    </row>
    <row r="547" spans="1:24">
      <c r="A547" s="211"/>
      <c r="B547" s="212"/>
      <c r="C547" s="212"/>
      <c r="D547" s="212"/>
      <c r="V547">
        <f>'Transaction Log'!F549</f>
        <v>0</v>
      </c>
      <c r="W547">
        <f>'Transaction Log'!G549</f>
        <v>0</v>
      </c>
      <c r="X547">
        <f>'Transaction Log'!H549</f>
        <v>0</v>
      </c>
    </row>
    <row r="548" spans="1:24">
      <c r="A548" s="211"/>
      <c r="B548" s="212"/>
      <c r="C548" s="212"/>
      <c r="D548" s="212"/>
      <c r="V548">
        <f>'Transaction Log'!F550</f>
        <v>0</v>
      </c>
      <c r="W548">
        <f>'Transaction Log'!G550</f>
        <v>0</v>
      </c>
      <c r="X548">
        <f>'Transaction Log'!H550</f>
        <v>0</v>
      </c>
    </row>
    <row r="549" spans="1:24">
      <c r="A549" s="211"/>
      <c r="B549" s="212"/>
      <c r="C549" s="212"/>
      <c r="D549" s="212"/>
      <c r="V549">
        <f>'Transaction Log'!F551</f>
        <v>0</v>
      </c>
      <c r="W549">
        <f>'Transaction Log'!G551</f>
        <v>0</v>
      </c>
      <c r="X549">
        <f>'Transaction Log'!H551</f>
        <v>0</v>
      </c>
    </row>
    <row r="550" spans="1:24">
      <c r="A550" s="211"/>
      <c r="B550" s="212"/>
      <c r="C550" s="212"/>
      <c r="D550" s="212"/>
      <c r="V550">
        <f>'Transaction Log'!F552</f>
        <v>0</v>
      </c>
      <c r="W550">
        <f>'Transaction Log'!G552</f>
        <v>0</v>
      </c>
      <c r="X550">
        <f>'Transaction Log'!H552</f>
        <v>0</v>
      </c>
    </row>
    <row r="551" spans="1:24">
      <c r="A551" s="211"/>
      <c r="B551" s="212"/>
      <c r="C551" s="212"/>
      <c r="D551" s="212"/>
      <c r="V551">
        <f>'Transaction Log'!F553</f>
        <v>0</v>
      </c>
      <c r="W551">
        <f>'Transaction Log'!G553</f>
        <v>0</v>
      </c>
      <c r="X551">
        <f>'Transaction Log'!H553</f>
        <v>0</v>
      </c>
    </row>
    <row r="552" spans="1:24">
      <c r="A552" s="211"/>
      <c r="B552" s="212"/>
      <c r="C552" s="212"/>
      <c r="D552" s="212"/>
      <c r="V552">
        <f>'Transaction Log'!F554</f>
        <v>0</v>
      </c>
      <c r="W552">
        <f>'Transaction Log'!G554</f>
        <v>0</v>
      </c>
      <c r="X552">
        <f>'Transaction Log'!H554</f>
        <v>0</v>
      </c>
    </row>
    <row r="553" spans="1:24">
      <c r="A553" s="211"/>
      <c r="B553" s="212"/>
      <c r="C553" s="212"/>
      <c r="D553" s="212"/>
      <c r="V553">
        <f>'Transaction Log'!F555</f>
        <v>0</v>
      </c>
      <c r="W553">
        <f>'Transaction Log'!G555</f>
        <v>0</v>
      </c>
      <c r="X553">
        <f>'Transaction Log'!H555</f>
        <v>0</v>
      </c>
    </row>
    <row r="554" spans="1:24">
      <c r="A554" s="211"/>
      <c r="B554" s="212"/>
      <c r="C554" s="212"/>
      <c r="D554" s="212"/>
      <c r="V554">
        <f>'Transaction Log'!F556</f>
        <v>0</v>
      </c>
      <c r="W554">
        <f>'Transaction Log'!G556</f>
        <v>0</v>
      </c>
      <c r="X554">
        <f>'Transaction Log'!H556</f>
        <v>0</v>
      </c>
    </row>
    <row r="555" spans="1:24">
      <c r="A555" s="211"/>
      <c r="B555" s="212"/>
      <c r="C555" s="212"/>
      <c r="D555" s="212"/>
      <c r="V555">
        <f>'Transaction Log'!F557</f>
        <v>0</v>
      </c>
      <c r="W555">
        <f>'Transaction Log'!G557</f>
        <v>0</v>
      </c>
      <c r="X555">
        <f>'Transaction Log'!H557</f>
        <v>0</v>
      </c>
    </row>
    <row r="556" spans="1:24">
      <c r="A556" s="211"/>
      <c r="B556" s="212"/>
      <c r="C556" s="212"/>
      <c r="D556" s="212"/>
      <c r="V556">
        <f>'Transaction Log'!F558</f>
        <v>0</v>
      </c>
      <c r="W556">
        <f>'Transaction Log'!G558</f>
        <v>0</v>
      </c>
      <c r="X556">
        <f>'Transaction Log'!H558</f>
        <v>0</v>
      </c>
    </row>
    <row r="557" spans="1:24">
      <c r="A557" s="211"/>
      <c r="B557" s="212"/>
      <c r="C557" s="212"/>
      <c r="D557" s="212"/>
      <c r="V557">
        <f>'Transaction Log'!F559</f>
        <v>0</v>
      </c>
      <c r="W557">
        <f>'Transaction Log'!G559</f>
        <v>0</v>
      </c>
      <c r="X557">
        <f>'Transaction Log'!H559</f>
        <v>0</v>
      </c>
    </row>
    <row r="558" spans="1:24">
      <c r="A558" s="211"/>
      <c r="B558" s="212"/>
      <c r="C558" s="212"/>
      <c r="D558" s="212"/>
      <c r="V558">
        <f>'Transaction Log'!F560</f>
        <v>0</v>
      </c>
      <c r="W558">
        <f>'Transaction Log'!G560</f>
        <v>0</v>
      </c>
      <c r="X558">
        <f>'Transaction Log'!H560</f>
        <v>0</v>
      </c>
    </row>
    <row r="559" spans="1:24">
      <c r="A559" s="211"/>
      <c r="B559" s="212"/>
      <c r="C559" s="212"/>
      <c r="D559" s="212"/>
      <c r="V559">
        <f>'Transaction Log'!F561</f>
        <v>0</v>
      </c>
      <c r="W559">
        <f>'Transaction Log'!G561</f>
        <v>0</v>
      </c>
      <c r="X559">
        <f>'Transaction Log'!H561</f>
        <v>0</v>
      </c>
    </row>
    <row r="560" spans="1:24">
      <c r="A560" s="211"/>
      <c r="B560" s="212"/>
      <c r="C560" s="212"/>
      <c r="D560" s="212"/>
      <c r="V560">
        <f>'Transaction Log'!F562</f>
        <v>0</v>
      </c>
      <c r="W560">
        <f>'Transaction Log'!G562</f>
        <v>0</v>
      </c>
      <c r="X560">
        <f>'Transaction Log'!H562</f>
        <v>0</v>
      </c>
    </row>
    <row r="561" spans="1:24">
      <c r="A561" s="211"/>
      <c r="B561" s="212"/>
      <c r="C561" s="212"/>
      <c r="D561" s="212"/>
      <c r="V561">
        <f>'Transaction Log'!F563</f>
        <v>0</v>
      </c>
      <c r="W561">
        <f>'Transaction Log'!G563</f>
        <v>0</v>
      </c>
      <c r="X561">
        <f>'Transaction Log'!H563</f>
        <v>0</v>
      </c>
    </row>
    <row r="562" spans="1:24">
      <c r="A562" s="211"/>
      <c r="B562" s="212"/>
      <c r="C562" s="212"/>
      <c r="D562" s="212"/>
      <c r="V562">
        <f>'Transaction Log'!F564</f>
        <v>0</v>
      </c>
      <c r="W562">
        <f>'Transaction Log'!G564</f>
        <v>0</v>
      </c>
      <c r="X562">
        <f>'Transaction Log'!H564</f>
        <v>0</v>
      </c>
    </row>
    <row r="563" spans="1:24">
      <c r="A563" s="211"/>
      <c r="B563" s="212"/>
      <c r="C563" s="212"/>
      <c r="D563" s="212"/>
      <c r="V563">
        <f>'Transaction Log'!F565</f>
        <v>0</v>
      </c>
      <c r="W563">
        <f>'Transaction Log'!G565</f>
        <v>0</v>
      </c>
      <c r="X563">
        <f>'Transaction Log'!H565</f>
        <v>0</v>
      </c>
    </row>
    <row r="564" spans="1:24">
      <c r="A564" s="211"/>
      <c r="B564" s="212"/>
      <c r="C564" s="212"/>
      <c r="D564" s="212"/>
      <c r="V564">
        <f>'Transaction Log'!F566</f>
        <v>0</v>
      </c>
      <c r="W564">
        <f>'Transaction Log'!G566</f>
        <v>0</v>
      </c>
      <c r="X564">
        <f>'Transaction Log'!H566</f>
        <v>0</v>
      </c>
    </row>
    <row r="565" spans="1:24">
      <c r="A565" s="211"/>
      <c r="B565" s="212"/>
      <c r="C565" s="212"/>
      <c r="D565" s="212"/>
      <c r="V565">
        <f>'Transaction Log'!F567</f>
        <v>0</v>
      </c>
      <c r="W565">
        <f>'Transaction Log'!G567</f>
        <v>0</v>
      </c>
      <c r="X565">
        <f>'Transaction Log'!H567</f>
        <v>0</v>
      </c>
    </row>
    <row r="566" spans="1:24">
      <c r="A566" s="211"/>
      <c r="B566" s="212"/>
      <c r="C566" s="212"/>
      <c r="D566" s="212"/>
      <c r="V566">
        <f>'Transaction Log'!F568</f>
        <v>0</v>
      </c>
      <c r="W566">
        <f>'Transaction Log'!G568</f>
        <v>0</v>
      </c>
      <c r="X566">
        <f>'Transaction Log'!H568</f>
        <v>0</v>
      </c>
    </row>
    <row r="567" spans="1:24">
      <c r="A567" s="211"/>
      <c r="B567" s="212"/>
      <c r="C567" s="212"/>
      <c r="D567" s="212"/>
      <c r="V567">
        <f>'Transaction Log'!F569</f>
        <v>0</v>
      </c>
      <c r="W567">
        <f>'Transaction Log'!G569</f>
        <v>0</v>
      </c>
      <c r="X567">
        <f>'Transaction Log'!H569</f>
        <v>0</v>
      </c>
    </row>
    <row r="568" spans="1:24">
      <c r="A568" s="211"/>
      <c r="B568" s="212"/>
      <c r="C568" s="212"/>
      <c r="D568" s="212"/>
      <c r="V568">
        <f>'Transaction Log'!F570</f>
        <v>0</v>
      </c>
      <c r="W568">
        <f>'Transaction Log'!G570</f>
        <v>0</v>
      </c>
      <c r="X568">
        <f>'Transaction Log'!H570</f>
        <v>0</v>
      </c>
    </row>
    <row r="569" spans="1:24">
      <c r="A569" s="211"/>
      <c r="B569" s="212"/>
      <c r="C569" s="212"/>
      <c r="D569" s="212"/>
      <c r="V569">
        <f>'Transaction Log'!F571</f>
        <v>0</v>
      </c>
      <c r="W569">
        <f>'Transaction Log'!G571</f>
        <v>0</v>
      </c>
      <c r="X569">
        <f>'Transaction Log'!H571</f>
        <v>0</v>
      </c>
    </row>
    <row r="570" spans="1:24">
      <c r="A570" s="211"/>
      <c r="B570" s="212"/>
      <c r="C570" s="212"/>
      <c r="D570" s="212"/>
      <c r="V570">
        <f>'Transaction Log'!F572</f>
        <v>0</v>
      </c>
      <c r="W570">
        <f>'Transaction Log'!G572</f>
        <v>0</v>
      </c>
      <c r="X570">
        <f>'Transaction Log'!H572</f>
        <v>0</v>
      </c>
    </row>
    <row r="571" spans="1:24">
      <c r="A571" s="211"/>
      <c r="B571" s="212"/>
      <c r="C571" s="212"/>
      <c r="D571" s="212"/>
      <c r="V571">
        <f>'Transaction Log'!F573</f>
        <v>0</v>
      </c>
      <c r="W571">
        <f>'Transaction Log'!G573</f>
        <v>0</v>
      </c>
      <c r="X571">
        <f>'Transaction Log'!H573</f>
        <v>0</v>
      </c>
    </row>
    <row r="572" spans="1:24">
      <c r="A572" s="211"/>
      <c r="B572" s="212"/>
      <c r="C572" s="212"/>
      <c r="D572" s="212"/>
      <c r="V572">
        <f>'Transaction Log'!F574</f>
        <v>0</v>
      </c>
      <c r="W572">
        <f>'Transaction Log'!G574</f>
        <v>0</v>
      </c>
      <c r="X572">
        <f>'Transaction Log'!H574</f>
        <v>0</v>
      </c>
    </row>
    <row r="573" spans="1:24">
      <c r="A573" s="211"/>
      <c r="B573" s="212"/>
      <c r="C573" s="212"/>
      <c r="D573" s="212"/>
      <c r="V573">
        <f>'Transaction Log'!F575</f>
        <v>1</v>
      </c>
      <c r="W573">
        <f>'Transaction Log'!G575</f>
        <v>0</v>
      </c>
      <c r="X573">
        <f>'Transaction Log'!H575</f>
        <v>0</v>
      </c>
    </row>
    <row r="574" spans="1:24">
      <c r="A574" s="211"/>
      <c r="B574" s="212"/>
      <c r="C574" s="212"/>
      <c r="D574" s="212"/>
      <c r="V574">
        <f>'Transaction Log'!F576</f>
        <v>0</v>
      </c>
      <c r="W574">
        <f>'Transaction Log'!G576</f>
        <v>0</v>
      </c>
      <c r="X574">
        <f>'Transaction Log'!H576</f>
        <v>0</v>
      </c>
    </row>
    <row r="575" spans="1:24">
      <c r="A575" s="211"/>
      <c r="B575" s="212"/>
      <c r="C575" s="212"/>
      <c r="D575" s="212"/>
      <c r="V575">
        <f>'Transaction Log'!F577</f>
        <v>0</v>
      </c>
      <c r="W575">
        <f>'Transaction Log'!G577</f>
        <v>0</v>
      </c>
      <c r="X575">
        <f>'Transaction Log'!H577</f>
        <v>0</v>
      </c>
    </row>
    <row r="576" spans="1:24">
      <c r="A576" s="211"/>
      <c r="B576" s="212"/>
      <c r="C576" s="212"/>
      <c r="D576" s="212"/>
      <c r="V576">
        <f>'Transaction Log'!F578</f>
        <v>0</v>
      </c>
      <c r="W576">
        <f>'Transaction Log'!G578</f>
        <v>0</v>
      </c>
      <c r="X576">
        <f>'Transaction Log'!H578</f>
        <v>0</v>
      </c>
    </row>
    <row r="577" spans="1:24">
      <c r="A577" s="211"/>
      <c r="B577" s="212"/>
      <c r="C577" s="212"/>
      <c r="D577" s="212"/>
      <c r="V577">
        <f>'Transaction Log'!F579</f>
        <v>0</v>
      </c>
      <c r="W577">
        <f>'Transaction Log'!G579</f>
        <v>0</v>
      </c>
      <c r="X577">
        <f>'Transaction Log'!H579</f>
        <v>0</v>
      </c>
    </row>
    <row r="578" spans="1:24">
      <c r="A578" s="211"/>
      <c r="B578" s="212"/>
      <c r="C578" s="212"/>
      <c r="D578" s="212"/>
      <c r="V578">
        <f>'Transaction Log'!F580</f>
        <v>0</v>
      </c>
      <c r="W578">
        <f>'Transaction Log'!G580</f>
        <v>0</v>
      </c>
      <c r="X578">
        <f>'Transaction Log'!H580</f>
        <v>0</v>
      </c>
    </row>
    <row r="579" spans="1:24">
      <c r="A579" s="211"/>
      <c r="B579" s="212"/>
      <c r="C579" s="212"/>
      <c r="D579" s="212"/>
      <c r="V579">
        <f>'Transaction Log'!F581</f>
        <v>0</v>
      </c>
      <c r="W579">
        <f>'Transaction Log'!G581</f>
        <v>0</v>
      </c>
      <c r="X579">
        <f>'Transaction Log'!H581</f>
        <v>0</v>
      </c>
    </row>
    <row r="580" spans="1:24">
      <c r="A580" s="211"/>
      <c r="B580" s="212"/>
      <c r="C580" s="212"/>
      <c r="D580" s="212"/>
      <c r="V580">
        <f>'Transaction Log'!F582</f>
        <v>0</v>
      </c>
      <c r="W580">
        <f>'Transaction Log'!G582</f>
        <v>0</v>
      </c>
      <c r="X580">
        <f>'Transaction Log'!H582</f>
        <v>0</v>
      </c>
    </row>
    <row r="581" spans="1:24">
      <c r="A581" s="211"/>
      <c r="B581" s="212"/>
      <c r="C581" s="212"/>
      <c r="D581" s="212"/>
      <c r="V581">
        <f>'Transaction Log'!F583</f>
        <v>0</v>
      </c>
      <c r="W581">
        <f>'Transaction Log'!G583</f>
        <v>0</v>
      </c>
      <c r="X581">
        <f>'Transaction Log'!H583</f>
        <v>0</v>
      </c>
    </row>
    <row r="582" spans="1:24">
      <c r="A582" s="211"/>
      <c r="B582" s="212"/>
      <c r="C582" s="212"/>
      <c r="D582" s="212"/>
      <c r="V582">
        <f>'Transaction Log'!F584</f>
        <v>0</v>
      </c>
      <c r="W582">
        <f>'Transaction Log'!G584</f>
        <v>0</v>
      </c>
      <c r="X582">
        <f>'Transaction Log'!H584</f>
        <v>0</v>
      </c>
    </row>
    <row r="583" spans="1:24">
      <c r="A583" s="211"/>
      <c r="B583" s="212"/>
      <c r="C583" s="212"/>
      <c r="D583" s="212"/>
      <c r="V583">
        <f>'Transaction Log'!F585</f>
        <v>0</v>
      </c>
      <c r="W583">
        <f>'Transaction Log'!G585</f>
        <v>0</v>
      </c>
      <c r="X583">
        <f>'Transaction Log'!H585</f>
        <v>0</v>
      </c>
    </row>
    <row r="584" spans="1:24">
      <c r="A584" s="211"/>
      <c r="B584" s="212"/>
      <c r="C584" s="212"/>
      <c r="D584" s="212"/>
      <c r="V584">
        <f>'Transaction Log'!F586</f>
        <v>0</v>
      </c>
      <c r="W584">
        <f>'Transaction Log'!G586</f>
        <v>0</v>
      </c>
      <c r="X584">
        <f>'Transaction Log'!H586</f>
        <v>0</v>
      </c>
    </row>
    <row r="585" spans="1:24">
      <c r="A585" s="211"/>
      <c r="B585" s="212"/>
      <c r="C585" s="212"/>
      <c r="D585" s="212"/>
      <c r="V585">
        <f>'Transaction Log'!F587</f>
        <v>0</v>
      </c>
      <c r="W585">
        <f>'Transaction Log'!G587</f>
        <v>0</v>
      </c>
      <c r="X585">
        <f>'Transaction Log'!H587</f>
        <v>0</v>
      </c>
    </row>
    <row r="586" spans="1:24">
      <c r="A586" s="211"/>
      <c r="B586" s="212"/>
      <c r="C586" s="212"/>
      <c r="D586" s="212"/>
      <c r="V586">
        <f>'Transaction Log'!F588</f>
        <v>0</v>
      </c>
      <c r="W586">
        <f>'Transaction Log'!G588</f>
        <v>0</v>
      </c>
      <c r="X586">
        <f>'Transaction Log'!H588</f>
        <v>0</v>
      </c>
    </row>
    <row r="587" spans="1:24">
      <c r="A587" s="211"/>
      <c r="B587" s="212"/>
      <c r="C587" s="212"/>
      <c r="D587" s="212"/>
      <c r="V587">
        <f>'Transaction Log'!F589</f>
        <v>0</v>
      </c>
      <c r="W587">
        <f>'Transaction Log'!G589</f>
        <v>0</v>
      </c>
      <c r="X587">
        <f>'Transaction Log'!H589</f>
        <v>0</v>
      </c>
    </row>
    <row r="588" spans="1:24">
      <c r="A588" s="211"/>
      <c r="B588" s="212"/>
      <c r="C588" s="212"/>
      <c r="D588" s="212"/>
      <c r="V588">
        <f>'Transaction Log'!F590</f>
        <v>0</v>
      </c>
      <c r="W588">
        <f>'Transaction Log'!G590</f>
        <v>0</v>
      </c>
      <c r="X588">
        <f>'Transaction Log'!H590</f>
        <v>0</v>
      </c>
    </row>
    <row r="589" spans="1:24">
      <c r="A589" s="211"/>
      <c r="B589" s="212"/>
      <c r="C589" s="212"/>
      <c r="D589" s="212"/>
      <c r="V589">
        <f>'Transaction Log'!F591</f>
        <v>0</v>
      </c>
      <c r="W589">
        <f>'Transaction Log'!G591</f>
        <v>0</v>
      </c>
      <c r="X589">
        <f>'Transaction Log'!H591</f>
        <v>0</v>
      </c>
    </row>
    <row r="590" spans="1:24">
      <c r="A590" s="211"/>
      <c r="B590" s="212"/>
      <c r="C590" s="212"/>
      <c r="D590" s="212"/>
      <c r="V590">
        <f>'Transaction Log'!F592</f>
        <v>0</v>
      </c>
      <c r="W590">
        <f>'Transaction Log'!G592</f>
        <v>0</v>
      </c>
      <c r="X590">
        <f>'Transaction Log'!H592</f>
        <v>0</v>
      </c>
    </row>
    <row r="591" spans="1:24">
      <c r="A591" s="211"/>
      <c r="B591" s="212"/>
      <c r="C591" s="212"/>
      <c r="D591" s="212"/>
      <c r="V591">
        <f>'Transaction Log'!F593</f>
        <v>0</v>
      </c>
      <c r="W591">
        <f>'Transaction Log'!G593</f>
        <v>0</v>
      </c>
      <c r="X591">
        <f>'Transaction Log'!H593</f>
        <v>0</v>
      </c>
    </row>
    <row r="592" spans="1:24">
      <c r="A592" s="211"/>
      <c r="B592" s="212"/>
      <c r="C592" s="212"/>
      <c r="D592" s="212"/>
      <c r="V592">
        <f>'Transaction Log'!F594</f>
        <v>0</v>
      </c>
      <c r="W592">
        <f>'Transaction Log'!G594</f>
        <v>0</v>
      </c>
      <c r="X592">
        <f>'Transaction Log'!H594</f>
        <v>0</v>
      </c>
    </row>
    <row r="593" spans="1:24">
      <c r="A593" s="211"/>
      <c r="B593" s="212"/>
      <c r="C593" s="212"/>
      <c r="D593" s="212"/>
      <c r="V593">
        <f>'Transaction Log'!F595</f>
        <v>0</v>
      </c>
      <c r="W593">
        <f>'Transaction Log'!G595</f>
        <v>0</v>
      </c>
      <c r="X593">
        <f>'Transaction Log'!H595</f>
        <v>0</v>
      </c>
    </row>
    <row r="594" spans="1:24">
      <c r="A594" s="211"/>
      <c r="B594" s="212"/>
      <c r="C594" s="212"/>
      <c r="D594" s="212"/>
      <c r="V594">
        <f>'Transaction Log'!F596</f>
        <v>0</v>
      </c>
      <c r="W594">
        <f>'Transaction Log'!G596</f>
        <v>0</v>
      </c>
      <c r="X594">
        <f>'Transaction Log'!H596</f>
        <v>0</v>
      </c>
    </row>
    <row r="595" spans="1:24">
      <c r="A595" s="211"/>
      <c r="B595" s="212"/>
      <c r="C595" s="212"/>
      <c r="D595" s="212"/>
      <c r="V595">
        <f>'Transaction Log'!F597</f>
        <v>0</v>
      </c>
      <c r="W595">
        <f>'Transaction Log'!G597</f>
        <v>0</v>
      </c>
      <c r="X595">
        <f>'Transaction Log'!H597</f>
        <v>0</v>
      </c>
    </row>
    <row r="596" spans="1:24">
      <c r="A596" s="211"/>
      <c r="B596" s="212"/>
      <c r="C596" s="212"/>
      <c r="D596" s="212"/>
      <c r="V596">
        <f>'Transaction Log'!F598</f>
        <v>0</v>
      </c>
      <c r="W596">
        <f>'Transaction Log'!G598</f>
        <v>0</v>
      </c>
      <c r="X596">
        <f>'Transaction Log'!H598</f>
        <v>0</v>
      </c>
    </row>
    <row r="597" spans="1:24">
      <c r="A597" s="211"/>
      <c r="B597" s="212"/>
      <c r="C597" s="212"/>
      <c r="D597" s="212"/>
      <c r="V597">
        <f>'Transaction Log'!F599</f>
        <v>0</v>
      </c>
      <c r="W597">
        <f>'Transaction Log'!G599</f>
        <v>0</v>
      </c>
      <c r="X597">
        <f>'Transaction Log'!H599</f>
        <v>0</v>
      </c>
    </row>
    <row r="598" spans="1:24">
      <c r="A598" s="211"/>
      <c r="B598" s="212"/>
      <c r="C598" s="212"/>
      <c r="D598" s="212"/>
      <c r="V598">
        <f>'Transaction Log'!F600</f>
        <v>0</v>
      </c>
      <c r="W598">
        <f>'Transaction Log'!G600</f>
        <v>0</v>
      </c>
      <c r="X598">
        <f>'Transaction Log'!H600</f>
        <v>0</v>
      </c>
    </row>
    <row r="599" spans="1:24">
      <c r="A599" s="211"/>
      <c r="B599" s="212"/>
      <c r="C599" s="212"/>
      <c r="D599" s="212"/>
      <c r="V599">
        <f>'Transaction Log'!F601</f>
        <v>0</v>
      </c>
      <c r="W599">
        <f>'Transaction Log'!G601</f>
        <v>0</v>
      </c>
      <c r="X599">
        <f>'Transaction Log'!H601</f>
        <v>0</v>
      </c>
    </row>
    <row r="600" spans="1:24">
      <c r="A600" s="211"/>
      <c r="B600" s="212"/>
      <c r="C600" s="212"/>
      <c r="D600" s="212"/>
      <c r="V600">
        <f>'Transaction Log'!F602</f>
        <v>0</v>
      </c>
      <c r="W600">
        <f>'Transaction Log'!G602</f>
        <v>0</v>
      </c>
      <c r="X600">
        <f>'Transaction Log'!H602</f>
        <v>0</v>
      </c>
    </row>
    <row r="601" spans="1:24">
      <c r="A601" s="206"/>
      <c r="B601" s="206"/>
      <c r="C601" s="206"/>
      <c r="D601" s="206"/>
      <c r="V601">
        <f>'Transaction Log'!F603</f>
        <v>0</v>
      </c>
      <c r="W601">
        <f>'Transaction Log'!G603</f>
        <v>0</v>
      </c>
      <c r="X601">
        <f>'Transaction Log'!H603</f>
        <v>0</v>
      </c>
    </row>
    <row r="602" spans="1:24">
      <c r="A602" s="206"/>
      <c r="B602" s="206"/>
      <c r="C602" s="206"/>
      <c r="D602" s="206"/>
      <c r="V602">
        <f>'Transaction Log'!F604</f>
        <v>0</v>
      </c>
      <c r="W602">
        <f>'Transaction Log'!G604</f>
        <v>0</v>
      </c>
      <c r="X602">
        <f>'Transaction Log'!H604</f>
        <v>0</v>
      </c>
    </row>
    <row r="603" spans="1:24">
      <c r="A603" s="206"/>
      <c r="B603" s="206"/>
      <c r="C603" s="206"/>
      <c r="D603" s="206"/>
      <c r="V603">
        <f>'Transaction Log'!F605</f>
        <v>0</v>
      </c>
      <c r="W603">
        <f>'Transaction Log'!G605</f>
        <v>0</v>
      </c>
      <c r="X603">
        <f>'Transaction Log'!H605</f>
        <v>0</v>
      </c>
    </row>
    <row r="604" spans="1:24">
      <c r="A604" s="206"/>
      <c r="B604" s="206"/>
      <c r="C604" s="206"/>
      <c r="D604" s="206"/>
      <c r="V604">
        <f>'Transaction Log'!F606</f>
        <v>0</v>
      </c>
      <c r="W604">
        <f>'Transaction Log'!G606</f>
        <v>0</v>
      </c>
      <c r="X604">
        <f>'Transaction Log'!H606</f>
        <v>0</v>
      </c>
    </row>
    <row r="605" spans="1:24">
      <c r="A605" s="206"/>
      <c r="B605" s="206"/>
      <c r="C605" s="206"/>
      <c r="D605" s="206"/>
      <c r="V605">
        <f>'Transaction Log'!F607</f>
        <v>0</v>
      </c>
      <c r="W605">
        <f>'Transaction Log'!G607</f>
        <v>0</v>
      </c>
      <c r="X605">
        <f>'Transaction Log'!H607</f>
        <v>0</v>
      </c>
    </row>
    <row r="606" spans="1:24">
      <c r="A606" s="206"/>
      <c r="B606" s="206"/>
      <c r="C606" s="206"/>
      <c r="D606" s="206"/>
      <c r="V606">
        <f>'Transaction Log'!F608</f>
        <v>0</v>
      </c>
      <c r="W606">
        <f>'Transaction Log'!G608</f>
        <v>0</v>
      </c>
      <c r="X606">
        <f>'Transaction Log'!H608</f>
        <v>0</v>
      </c>
    </row>
    <row r="607" spans="1:24">
      <c r="A607" s="206"/>
      <c r="B607" s="206"/>
      <c r="C607" s="206"/>
      <c r="D607" s="206"/>
      <c r="V607">
        <f>'Transaction Log'!F609</f>
        <v>0</v>
      </c>
      <c r="W607">
        <f>'Transaction Log'!G609</f>
        <v>0</v>
      </c>
      <c r="X607">
        <f>'Transaction Log'!H609</f>
        <v>0</v>
      </c>
    </row>
    <row r="608" spans="1:24">
      <c r="A608" s="206"/>
      <c r="B608" s="206"/>
      <c r="C608" s="206"/>
      <c r="D608" s="206"/>
      <c r="V608">
        <f>'Transaction Log'!F610</f>
        <v>0</v>
      </c>
      <c r="W608">
        <f>'Transaction Log'!G610</f>
        <v>0</v>
      </c>
      <c r="X608">
        <f>'Transaction Log'!H610</f>
        <v>0</v>
      </c>
    </row>
    <row r="609" spans="1:24">
      <c r="A609" s="206"/>
      <c r="B609" s="206"/>
      <c r="C609" s="206"/>
      <c r="D609" s="206"/>
      <c r="V609">
        <f>'Transaction Log'!F611</f>
        <v>0</v>
      </c>
      <c r="W609">
        <f>'Transaction Log'!G611</f>
        <v>0</v>
      </c>
      <c r="X609">
        <f>'Transaction Log'!H611</f>
        <v>0</v>
      </c>
    </row>
    <row r="610" spans="1:24">
      <c r="A610" s="206"/>
      <c r="B610" s="206"/>
      <c r="C610" s="206"/>
      <c r="D610" s="206"/>
      <c r="V610">
        <f>'Transaction Log'!F612</f>
        <v>0</v>
      </c>
      <c r="W610">
        <f>'Transaction Log'!G612</f>
        <v>0</v>
      </c>
      <c r="X610">
        <f>'Transaction Log'!H612</f>
        <v>0</v>
      </c>
    </row>
    <row r="611" spans="1:24">
      <c r="A611" s="206"/>
      <c r="B611" s="206"/>
      <c r="C611" s="206"/>
      <c r="D611" s="206"/>
      <c r="V611">
        <f>'Transaction Log'!F613</f>
        <v>0</v>
      </c>
      <c r="W611">
        <f>'Transaction Log'!G613</f>
        <v>0</v>
      </c>
      <c r="X611">
        <f>'Transaction Log'!H613</f>
        <v>0</v>
      </c>
    </row>
    <row r="612" spans="1:24">
      <c r="A612" s="206"/>
      <c r="B612" s="206"/>
      <c r="C612" s="206"/>
      <c r="D612" s="206"/>
      <c r="V612">
        <f>'Transaction Log'!F614</f>
        <v>0</v>
      </c>
      <c r="W612">
        <f>'Transaction Log'!G614</f>
        <v>0</v>
      </c>
      <c r="X612">
        <f>'Transaction Log'!H614</f>
        <v>0</v>
      </c>
    </row>
    <row r="613" spans="1:24">
      <c r="A613" s="206"/>
      <c r="B613" s="206"/>
      <c r="C613" s="206"/>
      <c r="D613" s="206"/>
      <c r="V613">
        <f>'Transaction Log'!F615</f>
        <v>0</v>
      </c>
      <c r="W613">
        <f>'Transaction Log'!G615</f>
        <v>0</v>
      </c>
      <c r="X613">
        <f>'Transaction Log'!H615</f>
        <v>0</v>
      </c>
    </row>
    <row r="614" spans="1:24">
      <c r="A614" s="206"/>
      <c r="B614" s="206"/>
      <c r="C614" s="206"/>
      <c r="D614" s="206"/>
      <c r="V614">
        <f>'Transaction Log'!F616</f>
        <v>0</v>
      </c>
      <c r="W614">
        <f>'Transaction Log'!G616</f>
        <v>0</v>
      </c>
      <c r="X614">
        <f>'Transaction Log'!H616</f>
        <v>0</v>
      </c>
    </row>
    <row r="615" spans="1:24">
      <c r="A615" s="206"/>
      <c r="B615" s="206"/>
      <c r="C615" s="206"/>
      <c r="D615" s="206"/>
      <c r="V615">
        <f>'Transaction Log'!F617</f>
        <v>0</v>
      </c>
      <c r="W615">
        <f>'Transaction Log'!G617</f>
        <v>0</v>
      </c>
      <c r="X615">
        <f>'Transaction Log'!H617</f>
        <v>0</v>
      </c>
    </row>
    <row r="616" spans="1:24">
      <c r="A616" s="206"/>
      <c r="B616" s="206"/>
      <c r="C616" s="206"/>
      <c r="D616" s="206"/>
      <c r="V616">
        <f>'Transaction Log'!F618</f>
        <v>0</v>
      </c>
      <c r="W616">
        <f>'Transaction Log'!G618</f>
        <v>0</v>
      </c>
      <c r="X616">
        <f>'Transaction Log'!H618</f>
        <v>0</v>
      </c>
    </row>
    <row r="617" spans="1:24">
      <c r="A617" s="206"/>
      <c r="B617" s="206"/>
      <c r="C617" s="206"/>
      <c r="D617" s="206"/>
      <c r="V617">
        <f>'Transaction Log'!F619</f>
        <v>0</v>
      </c>
      <c r="W617">
        <f>'Transaction Log'!G619</f>
        <v>0</v>
      </c>
      <c r="X617">
        <f>'Transaction Log'!H619</f>
        <v>0</v>
      </c>
    </row>
    <row r="618" spans="1:24">
      <c r="A618" s="206"/>
      <c r="B618" s="206"/>
      <c r="C618" s="206"/>
      <c r="D618" s="206"/>
      <c r="V618">
        <f>'Transaction Log'!F620</f>
        <v>0</v>
      </c>
      <c r="W618">
        <f>'Transaction Log'!G620</f>
        <v>0</v>
      </c>
      <c r="X618">
        <f>'Transaction Log'!H620</f>
        <v>0</v>
      </c>
    </row>
    <row r="619" spans="1:24">
      <c r="A619" s="206"/>
      <c r="B619" s="206"/>
      <c r="C619" s="206"/>
      <c r="D619" s="206"/>
      <c r="V619">
        <f>'Transaction Log'!F621</f>
        <v>0</v>
      </c>
      <c r="W619">
        <f>'Transaction Log'!G621</f>
        <v>0</v>
      </c>
      <c r="X619">
        <f>'Transaction Log'!H621</f>
        <v>0</v>
      </c>
    </row>
    <row r="620" spans="1:24">
      <c r="A620" s="206"/>
      <c r="B620" s="206"/>
      <c r="C620" s="206"/>
      <c r="D620" s="206"/>
      <c r="V620">
        <f>'Transaction Log'!F622</f>
        <v>0</v>
      </c>
      <c r="W620">
        <f>'Transaction Log'!G622</f>
        <v>0</v>
      </c>
      <c r="X620">
        <f>'Transaction Log'!H622</f>
        <v>0</v>
      </c>
    </row>
    <row r="621" spans="1:24">
      <c r="A621" s="206"/>
      <c r="B621" s="206"/>
      <c r="C621" s="206"/>
      <c r="D621" s="206"/>
      <c r="V621">
        <f>'Transaction Log'!F623</f>
        <v>0</v>
      </c>
      <c r="W621">
        <f>'Transaction Log'!G623</f>
        <v>0</v>
      </c>
      <c r="X621">
        <f>'Transaction Log'!H623</f>
        <v>0</v>
      </c>
    </row>
    <row r="622" spans="1:24">
      <c r="A622" s="206"/>
      <c r="B622" s="206"/>
      <c r="C622" s="206"/>
      <c r="D622" s="206"/>
      <c r="V622">
        <f>'Transaction Log'!F624</f>
        <v>0</v>
      </c>
      <c r="W622">
        <f>'Transaction Log'!G624</f>
        <v>0</v>
      </c>
      <c r="X622">
        <f>'Transaction Log'!H624</f>
        <v>0</v>
      </c>
    </row>
    <row r="623" spans="1:24">
      <c r="A623" s="206"/>
      <c r="B623" s="206"/>
      <c r="C623" s="206"/>
      <c r="D623" s="206"/>
      <c r="V623">
        <f>'Transaction Log'!F625</f>
        <v>0</v>
      </c>
      <c r="W623">
        <f>'Transaction Log'!G625</f>
        <v>0</v>
      </c>
      <c r="X623">
        <f>'Transaction Log'!H625</f>
        <v>0</v>
      </c>
    </row>
    <row r="624" spans="1:24">
      <c r="A624" s="206"/>
      <c r="B624" s="206"/>
      <c r="C624" s="206"/>
      <c r="D624" s="206"/>
      <c r="V624">
        <f>'Transaction Log'!F626</f>
        <v>0</v>
      </c>
      <c r="W624">
        <f>'Transaction Log'!G626</f>
        <v>0</v>
      </c>
      <c r="X624">
        <f>'Transaction Log'!H626</f>
        <v>0</v>
      </c>
    </row>
    <row r="625" spans="1:24">
      <c r="A625" s="206"/>
      <c r="B625" s="206"/>
      <c r="C625" s="206"/>
      <c r="D625" s="206"/>
      <c r="V625">
        <f>'Transaction Log'!F627</f>
        <v>0</v>
      </c>
      <c r="W625">
        <f>'Transaction Log'!G627</f>
        <v>0</v>
      </c>
      <c r="X625">
        <f>'Transaction Log'!H627</f>
        <v>0</v>
      </c>
    </row>
    <row r="626" spans="1:24">
      <c r="A626" s="206"/>
      <c r="B626" s="206"/>
      <c r="C626" s="206"/>
      <c r="D626" s="206"/>
      <c r="V626">
        <f>'Transaction Log'!F628</f>
        <v>0</v>
      </c>
      <c r="W626">
        <f>'Transaction Log'!G628</f>
        <v>0</v>
      </c>
      <c r="X626">
        <f>'Transaction Log'!H628</f>
        <v>0</v>
      </c>
    </row>
    <row r="627" spans="1:24">
      <c r="A627" s="206"/>
      <c r="B627" s="206"/>
      <c r="C627" s="206"/>
      <c r="D627" s="206"/>
      <c r="V627">
        <f>'Transaction Log'!F629</f>
        <v>0</v>
      </c>
      <c r="W627">
        <f>'Transaction Log'!G629</f>
        <v>0</v>
      </c>
      <c r="X627">
        <f>'Transaction Log'!H629</f>
        <v>0</v>
      </c>
    </row>
    <row r="628" spans="1:24">
      <c r="A628" s="206"/>
      <c r="B628" s="206"/>
      <c r="C628" s="206"/>
      <c r="D628" s="206"/>
      <c r="V628">
        <f>'Transaction Log'!F630</f>
        <v>0</v>
      </c>
      <c r="W628">
        <f>'Transaction Log'!G630</f>
        <v>0</v>
      </c>
      <c r="X628">
        <f>'Transaction Log'!H630</f>
        <v>0</v>
      </c>
    </row>
    <row r="629" spans="1:24">
      <c r="A629" s="206"/>
      <c r="B629" s="206"/>
      <c r="C629" s="206"/>
      <c r="D629" s="206"/>
      <c r="V629">
        <f>'Transaction Log'!F631</f>
        <v>0</v>
      </c>
      <c r="W629">
        <f>'Transaction Log'!G631</f>
        <v>0</v>
      </c>
      <c r="X629">
        <f>'Transaction Log'!H631</f>
        <v>0</v>
      </c>
    </row>
    <row r="630" spans="1:24">
      <c r="A630" s="206"/>
      <c r="B630" s="206"/>
      <c r="C630" s="206"/>
      <c r="D630" s="206"/>
      <c r="V630">
        <f>'Transaction Log'!F632</f>
        <v>0</v>
      </c>
      <c r="W630">
        <f>'Transaction Log'!G632</f>
        <v>0</v>
      </c>
      <c r="X630">
        <f>'Transaction Log'!H632</f>
        <v>0</v>
      </c>
    </row>
    <row r="631" spans="1:24">
      <c r="A631" s="206"/>
      <c r="B631" s="206"/>
      <c r="C631" s="206"/>
      <c r="D631" s="206"/>
      <c r="V631">
        <f>'Transaction Log'!F633</f>
        <v>0</v>
      </c>
      <c r="W631">
        <f>'Transaction Log'!G633</f>
        <v>0</v>
      </c>
      <c r="X631">
        <f>'Transaction Log'!H633</f>
        <v>0</v>
      </c>
    </row>
    <row r="632" spans="1:24">
      <c r="A632" s="206"/>
      <c r="B632" s="206"/>
      <c r="C632" s="206"/>
      <c r="D632" s="206"/>
      <c r="V632">
        <f>'Transaction Log'!F634</f>
        <v>0</v>
      </c>
      <c r="W632">
        <f>'Transaction Log'!G634</f>
        <v>0</v>
      </c>
      <c r="X632">
        <f>'Transaction Log'!H634</f>
        <v>0</v>
      </c>
    </row>
    <row r="633" spans="1:24">
      <c r="A633" s="206"/>
      <c r="B633" s="206"/>
      <c r="C633" s="206"/>
      <c r="D633" s="206"/>
      <c r="V633">
        <f>'Transaction Log'!F635</f>
        <v>0</v>
      </c>
      <c r="W633">
        <f>'Transaction Log'!G635</f>
        <v>0</v>
      </c>
      <c r="X633">
        <f>'Transaction Log'!H635</f>
        <v>0</v>
      </c>
    </row>
    <row r="634" spans="1:24">
      <c r="A634" s="206"/>
      <c r="B634" s="206"/>
      <c r="C634" s="206"/>
      <c r="D634" s="206"/>
      <c r="V634">
        <f>'Transaction Log'!F636</f>
        <v>0</v>
      </c>
      <c r="W634">
        <f>'Transaction Log'!G636</f>
        <v>0</v>
      </c>
      <c r="X634">
        <f>'Transaction Log'!H636</f>
        <v>0</v>
      </c>
    </row>
    <row r="635" spans="1:24">
      <c r="A635" s="206"/>
      <c r="B635" s="206"/>
      <c r="C635" s="206"/>
      <c r="D635" s="206"/>
      <c r="V635">
        <f>'Transaction Log'!F637</f>
        <v>0</v>
      </c>
      <c r="W635">
        <f>'Transaction Log'!G637</f>
        <v>0</v>
      </c>
      <c r="X635">
        <f>'Transaction Log'!H637</f>
        <v>0</v>
      </c>
    </row>
    <row r="636" spans="1:24">
      <c r="A636" s="206"/>
      <c r="B636" s="206"/>
      <c r="C636" s="206"/>
      <c r="D636" s="206"/>
      <c r="V636">
        <f>'Transaction Log'!F638</f>
        <v>0</v>
      </c>
      <c r="W636">
        <f>'Transaction Log'!G638</f>
        <v>0</v>
      </c>
      <c r="X636">
        <f>'Transaction Log'!H638</f>
        <v>0</v>
      </c>
    </row>
    <row r="637" spans="1:24">
      <c r="A637" s="206"/>
      <c r="B637" s="206"/>
      <c r="C637" s="206"/>
      <c r="D637" s="206"/>
      <c r="V637">
        <f>'Transaction Log'!F639</f>
        <v>0</v>
      </c>
      <c r="W637">
        <f>'Transaction Log'!G639</f>
        <v>0</v>
      </c>
      <c r="X637">
        <f>'Transaction Log'!H639</f>
        <v>0</v>
      </c>
    </row>
    <row r="638" spans="1:24">
      <c r="A638" s="206"/>
      <c r="B638" s="206"/>
      <c r="C638" s="206"/>
      <c r="D638" s="206"/>
      <c r="V638">
        <f>'Transaction Log'!F640</f>
        <v>1</v>
      </c>
      <c r="W638">
        <f>'Transaction Log'!G640</f>
        <v>0</v>
      </c>
      <c r="X638">
        <f>'Transaction Log'!H640</f>
        <v>0</v>
      </c>
    </row>
    <row r="639" spans="1:24">
      <c r="A639" s="206"/>
      <c r="B639" s="206"/>
      <c r="C639" s="206"/>
      <c r="D639" s="206"/>
      <c r="V639">
        <f>'Transaction Log'!F641</f>
        <v>0</v>
      </c>
      <c r="W639">
        <f>'Transaction Log'!G641</f>
        <v>0</v>
      </c>
      <c r="X639">
        <f>'Transaction Log'!H641</f>
        <v>0</v>
      </c>
    </row>
    <row r="640" spans="1:24">
      <c r="A640" s="206"/>
      <c r="B640" s="206"/>
      <c r="C640" s="206"/>
      <c r="D640" s="206"/>
      <c r="V640">
        <f>'Transaction Log'!F642</f>
        <v>0</v>
      </c>
      <c r="W640">
        <f>'Transaction Log'!G642</f>
        <v>0</v>
      </c>
      <c r="X640">
        <f>'Transaction Log'!H642</f>
        <v>0</v>
      </c>
    </row>
    <row r="641" spans="1:24">
      <c r="A641" s="206"/>
      <c r="B641" s="206"/>
      <c r="C641" s="206"/>
      <c r="D641" s="206"/>
      <c r="V641">
        <f>'Transaction Log'!F643</f>
        <v>0</v>
      </c>
      <c r="W641">
        <f>'Transaction Log'!G643</f>
        <v>0</v>
      </c>
      <c r="X641">
        <f>'Transaction Log'!H643</f>
        <v>0</v>
      </c>
    </row>
    <row r="642" spans="1:24">
      <c r="A642" s="206"/>
      <c r="B642" s="206"/>
      <c r="C642" s="206"/>
      <c r="D642" s="206"/>
      <c r="V642">
        <f>'Transaction Log'!F644</f>
        <v>0</v>
      </c>
      <c r="W642">
        <f>'Transaction Log'!G644</f>
        <v>0</v>
      </c>
      <c r="X642">
        <f>'Transaction Log'!H644</f>
        <v>0</v>
      </c>
    </row>
    <row r="643" spans="1:24">
      <c r="A643" s="206"/>
      <c r="B643" s="206"/>
      <c r="C643" s="206"/>
      <c r="D643" s="206"/>
      <c r="V643">
        <f>'Transaction Log'!F645</f>
        <v>0</v>
      </c>
      <c r="W643">
        <f>'Transaction Log'!G645</f>
        <v>0</v>
      </c>
      <c r="X643">
        <f>'Transaction Log'!H645</f>
        <v>0</v>
      </c>
    </row>
    <row r="644" spans="1:24">
      <c r="A644" s="206"/>
      <c r="B644" s="206"/>
      <c r="C644" s="206"/>
      <c r="D644" s="206"/>
      <c r="V644">
        <f>'Transaction Log'!F646</f>
        <v>0</v>
      </c>
      <c r="W644">
        <f>'Transaction Log'!G646</f>
        <v>0</v>
      </c>
      <c r="X644">
        <f>'Transaction Log'!H646</f>
        <v>0</v>
      </c>
    </row>
    <row r="645" spans="1:24">
      <c r="A645" s="206"/>
      <c r="B645" s="206"/>
      <c r="C645" s="206"/>
      <c r="D645" s="206"/>
      <c r="V645">
        <f>'Transaction Log'!F647</f>
        <v>0</v>
      </c>
      <c r="W645">
        <f>'Transaction Log'!G647</f>
        <v>0</v>
      </c>
      <c r="X645">
        <f>'Transaction Log'!H647</f>
        <v>0</v>
      </c>
    </row>
    <row r="646" spans="1:24">
      <c r="A646" s="206"/>
      <c r="B646" s="206"/>
      <c r="C646" s="206"/>
      <c r="D646" s="206"/>
      <c r="V646">
        <f>'Transaction Log'!F648</f>
        <v>0</v>
      </c>
      <c r="W646">
        <f>'Transaction Log'!G648</f>
        <v>0</v>
      </c>
      <c r="X646">
        <f>'Transaction Log'!H648</f>
        <v>0</v>
      </c>
    </row>
    <row r="647" spans="1:24">
      <c r="A647" s="206"/>
      <c r="B647" s="206"/>
      <c r="C647" s="206"/>
      <c r="D647" s="206"/>
      <c r="V647">
        <f>'Transaction Log'!F649</f>
        <v>0</v>
      </c>
      <c r="W647">
        <f>'Transaction Log'!G649</f>
        <v>0</v>
      </c>
      <c r="X647">
        <f>'Transaction Log'!H649</f>
        <v>0</v>
      </c>
    </row>
    <row r="648" spans="1:24">
      <c r="A648" s="206"/>
      <c r="B648" s="206"/>
      <c r="C648" s="206"/>
      <c r="D648" s="206"/>
      <c r="V648">
        <f>'Transaction Log'!F650</f>
        <v>0</v>
      </c>
      <c r="W648">
        <f>'Transaction Log'!G650</f>
        <v>0</v>
      </c>
      <c r="X648">
        <f>'Transaction Log'!H650</f>
        <v>0</v>
      </c>
    </row>
    <row r="649" spans="1:24">
      <c r="A649" s="206"/>
      <c r="B649" s="206"/>
      <c r="C649" s="206"/>
      <c r="D649" s="206"/>
      <c r="V649">
        <f>'Transaction Log'!F651</f>
        <v>0</v>
      </c>
      <c r="W649">
        <f>'Transaction Log'!G651</f>
        <v>0</v>
      </c>
      <c r="X649">
        <f>'Transaction Log'!H651</f>
        <v>0</v>
      </c>
    </row>
    <row r="650" spans="1:24">
      <c r="A650" s="206"/>
      <c r="B650" s="206"/>
      <c r="C650" s="206"/>
      <c r="D650" s="206"/>
      <c r="V650">
        <f>'Transaction Log'!F652</f>
        <v>0</v>
      </c>
      <c r="W650">
        <f>'Transaction Log'!G652</f>
        <v>0</v>
      </c>
      <c r="X650">
        <f>'Transaction Log'!H652</f>
        <v>0</v>
      </c>
    </row>
    <row r="651" spans="1:24">
      <c r="A651" s="206"/>
      <c r="B651" s="206"/>
      <c r="C651" s="206"/>
      <c r="D651" s="206"/>
      <c r="V651">
        <f>'Transaction Log'!F653</f>
        <v>0</v>
      </c>
      <c r="W651">
        <f>'Transaction Log'!G653</f>
        <v>0</v>
      </c>
      <c r="X651">
        <f>'Transaction Log'!H653</f>
        <v>0</v>
      </c>
    </row>
    <row r="652" spans="1:24">
      <c r="A652" s="206"/>
      <c r="B652" s="206"/>
      <c r="C652" s="206"/>
      <c r="D652" s="206"/>
      <c r="V652">
        <f>'Transaction Log'!F654</f>
        <v>0</v>
      </c>
      <c r="W652">
        <f>'Transaction Log'!G654</f>
        <v>0</v>
      </c>
      <c r="X652">
        <f>'Transaction Log'!H654</f>
        <v>0</v>
      </c>
    </row>
    <row r="653" spans="1:24">
      <c r="A653" s="206"/>
      <c r="B653" s="206"/>
      <c r="C653" s="206"/>
      <c r="D653" s="206"/>
      <c r="V653">
        <f>'Transaction Log'!F655</f>
        <v>0</v>
      </c>
      <c r="W653">
        <f>'Transaction Log'!G655</f>
        <v>0</v>
      </c>
      <c r="X653">
        <f>'Transaction Log'!H655</f>
        <v>0</v>
      </c>
    </row>
    <row r="654" spans="1:24">
      <c r="A654" s="206"/>
      <c r="B654" s="206"/>
      <c r="C654" s="206"/>
      <c r="D654" s="206"/>
      <c r="V654">
        <f>'Transaction Log'!F656</f>
        <v>0</v>
      </c>
      <c r="W654">
        <f>'Transaction Log'!G656</f>
        <v>0</v>
      </c>
      <c r="X654">
        <f>'Transaction Log'!H656</f>
        <v>0</v>
      </c>
    </row>
    <row r="655" spans="1:24">
      <c r="A655" s="206"/>
      <c r="B655" s="206"/>
      <c r="C655" s="206"/>
      <c r="D655" s="206"/>
      <c r="V655">
        <f>'Transaction Log'!F657</f>
        <v>0</v>
      </c>
      <c r="W655">
        <f>'Transaction Log'!G657</f>
        <v>0</v>
      </c>
      <c r="X655">
        <f>'Transaction Log'!H657</f>
        <v>0</v>
      </c>
    </row>
    <row r="656" spans="1:24">
      <c r="A656" s="206"/>
      <c r="B656" s="206"/>
      <c r="C656" s="206"/>
      <c r="D656" s="206"/>
      <c r="V656">
        <f>'Transaction Log'!F658</f>
        <v>0</v>
      </c>
      <c r="W656">
        <f>'Transaction Log'!G658</f>
        <v>0</v>
      </c>
      <c r="X656">
        <f>'Transaction Log'!H658</f>
        <v>0</v>
      </c>
    </row>
    <row r="657" spans="1:24">
      <c r="A657" s="206"/>
      <c r="B657" s="206"/>
      <c r="C657" s="206"/>
      <c r="D657" s="206"/>
      <c r="V657">
        <f>'Transaction Log'!F659</f>
        <v>0</v>
      </c>
      <c r="W657">
        <f>'Transaction Log'!G659</f>
        <v>0</v>
      </c>
      <c r="X657">
        <f>'Transaction Log'!H659</f>
        <v>0</v>
      </c>
    </row>
    <row r="658" spans="1:24">
      <c r="A658" s="206"/>
      <c r="B658" s="206"/>
      <c r="C658" s="206"/>
      <c r="D658" s="206"/>
      <c r="V658">
        <f>'Transaction Log'!F660</f>
        <v>0</v>
      </c>
      <c r="W658">
        <f>'Transaction Log'!G660</f>
        <v>0</v>
      </c>
      <c r="X658">
        <f>'Transaction Log'!H660</f>
        <v>0</v>
      </c>
    </row>
    <row r="659" spans="1:24">
      <c r="A659" s="206"/>
      <c r="B659" s="206"/>
      <c r="C659" s="206"/>
      <c r="D659" s="206"/>
      <c r="V659">
        <f>'Transaction Log'!F661</f>
        <v>0</v>
      </c>
      <c r="W659">
        <f>'Transaction Log'!G661</f>
        <v>1</v>
      </c>
      <c r="X659">
        <f>'Transaction Log'!H661</f>
        <v>0</v>
      </c>
    </row>
    <row r="660" spans="1:24">
      <c r="A660" s="206"/>
      <c r="B660" s="206"/>
      <c r="C660" s="206"/>
      <c r="D660" s="206"/>
      <c r="V660">
        <f>'Transaction Log'!F662</f>
        <v>0</v>
      </c>
      <c r="W660">
        <f>'Transaction Log'!G662</f>
        <v>0</v>
      </c>
      <c r="X660">
        <f>'Transaction Log'!H662</f>
        <v>0</v>
      </c>
    </row>
    <row r="661" spans="1:24">
      <c r="A661" s="206"/>
      <c r="B661" s="206"/>
      <c r="C661" s="206"/>
      <c r="D661" s="206"/>
      <c r="V661">
        <f>'Transaction Log'!F663</f>
        <v>0</v>
      </c>
      <c r="W661">
        <f>'Transaction Log'!G663</f>
        <v>0</v>
      </c>
      <c r="X661">
        <f>'Transaction Log'!H663</f>
        <v>0</v>
      </c>
    </row>
    <row r="662" spans="1:24">
      <c r="A662" s="206"/>
      <c r="B662" s="206"/>
      <c r="C662" s="206"/>
      <c r="D662" s="206"/>
      <c r="V662">
        <f>'Transaction Log'!F664</f>
        <v>1</v>
      </c>
      <c r="W662">
        <f>'Transaction Log'!G664</f>
        <v>0</v>
      </c>
      <c r="X662">
        <f>'Transaction Log'!H664</f>
        <v>0</v>
      </c>
    </row>
    <row r="663" spans="1:24">
      <c r="A663" s="206"/>
      <c r="B663" s="206"/>
      <c r="C663" s="206"/>
      <c r="D663" s="206"/>
      <c r="V663">
        <f>'Transaction Log'!F665</f>
        <v>0</v>
      </c>
      <c r="W663">
        <f>'Transaction Log'!G665</f>
        <v>0</v>
      </c>
      <c r="X663">
        <f>'Transaction Log'!H665</f>
        <v>0</v>
      </c>
    </row>
    <row r="664" spans="1:24">
      <c r="A664" s="206"/>
      <c r="B664" s="206"/>
      <c r="C664" s="206"/>
      <c r="D664" s="206"/>
      <c r="V664">
        <f>'Transaction Log'!F666</f>
        <v>0</v>
      </c>
      <c r="W664">
        <f>'Transaction Log'!G666</f>
        <v>0</v>
      </c>
      <c r="X664">
        <f>'Transaction Log'!H666</f>
        <v>0</v>
      </c>
    </row>
    <row r="665" spans="1:24">
      <c r="A665" s="206"/>
      <c r="B665" s="206"/>
      <c r="C665" s="206"/>
      <c r="D665" s="206"/>
      <c r="V665">
        <f>'Transaction Log'!F667</f>
        <v>0</v>
      </c>
      <c r="W665">
        <f>'Transaction Log'!G667</f>
        <v>0</v>
      </c>
      <c r="X665">
        <f>'Transaction Log'!H667</f>
        <v>0</v>
      </c>
    </row>
    <row r="666" spans="1:24">
      <c r="A666" s="206"/>
      <c r="B666" s="206"/>
      <c r="C666" s="206"/>
      <c r="D666" s="206"/>
      <c r="V666">
        <f>'Transaction Log'!F668</f>
        <v>0</v>
      </c>
      <c r="W666">
        <f>'Transaction Log'!G668</f>
        <v>0</v>
      </c>
      <c r="X666">
        <f>'Transaction Log'!H668</f>
        <v>0</v>
      </c>
    </row>
    <row r="667" spans="1:24">
      <c r="A667" s="206"/>
      <c r="B667" s="206"/>
      <c r="C667" s="206"/>
      <c r="D667" s="206"/>
      <c r="V667">
        <f>'Transaction Log'!F669</f>
        <v>1</v>
      </c>
      <c r="W667">
        <f>'Transaction Log'!G669</f>
        <v>0</v>
      </c>
      <c r="X667">
        <f>'Transaction Log'!H669</f>
        <v>0</v>
      </c>
    </row>
    <row r="668" spans="1:24">
      <c r="A668" s="206"/>
      <c r="B668" s="206"/>
      <c r="C668" s="206"/>
      <c r="D668" s="206"/>
      <c r="V668">
        <f>'Transaction Log'!F670</f>
        <v>0</v>
      </c>
      <c r="W668">
        <f>'Transaction Log'!G670</f>
        <v>0</v>
      </c>
      <c r="X668">
        <f>'Transaction Log'!H670</f>
        <v>0</v>
      </c>
    </row>
    <row r="669" spans="1:24">
      <c r="A669" s="206"/>
      <c r="B669" s="206"/>
      <c r="C669" s="206"/>
      <c r="D669" s="206"/>
      <c r="V669">
        <f>'Transaction Log'!F671</f>
        <v>0</v>
      </c>
      <c r="W669">
        <f>'Transaction Log'!G671</f>
        <v>0</v>
      </c>
      <c r="X669">
        <f>'Transaction Log'!H671</f>
        <v>0</v>
      </c>
    </row>
    <row r="670" spans="1:24">
      <c r="A670" s="206"/>
      <c r="B670" s="206"/>
      <c r="C670" s="206"/>
      <c r="D670" s="206"/>
      <c r="V670">
        <f>'Transaction Log'!F672</f>
        <v>0</v>
      </c>
      <c r="W670">
        <f>'Transaction Log'!G672</f>
        <v>0</v>
      </c>
      <c r="X670">
        <f>'Transaction Log'!H672</f>
        <v>0</v>
      </c>
    </row>
    <row r="671" spans="1:24">
      <c r="A671" s="206"/>
      <c r="B671" s="206"/>
      <c r="C671" s="206"/>
      <c r="D671" s="206"/>
      <c r="V671">
        <f>'Transaction Log'!F673</f>
        <v>0</v>
      </c>
      <c r="W671">
        <f>'Transaction Log'!G673</f>
        <v>0</v>
      </c>
      <c r="X671">
        <f>'Transaction Log'!H673</f>
        <v>0</v>
      </c>
    </row>
    <row r="672" spans="1:24">
      <c r="A672" s="206"/>
      <c r="B672" s="206"/>
      <c r="C672" s="206"/>
      <c r="D672" s="206"/>
      <c r="V672">
        <f>'Transaction Log'!F674</f>
        <v>0</v>
      </c>
      <c r="W672">
        <f>'Transaction Log'!G674</f>
        <v>0</v>
      </c>
      <c r="X672">
        <f>'Transaction Log'!H674</f>
        <v>0</v>
      </c>
    </row>
    <row r="673" spans="1:24">
      <c r="A673" s="206"/>
      <c r="B673" s="206"/>
      <c r="C673" s="206"/>
      <c r="D673" s="206"/>
      <c r="V673">
        <f>'Transaction Log'!F675</f>
        <v>0</v>
      </c>
      <c r="W673">
        <f>'Transaction Log'!G675</f>
        <v>0</v>
      </c>
      <c r="X673">
        <f>'Transaction Log'!H675</f>
        <v>0</v>
      </c>
    </row>
    <row r="674" spans="1:24">
      <c r="A674" s="206"/>
      <c r="B674" s="206"/>
      <c r="C674" s="206"/>
      <c r="D674" s="206"/>
      <c r="V674">
        <f>'Transaction Log'!F676</f>
        <v>0</v>
      </c>
      <c r="W674">
        <f>'Transaction Log'!G676</f>
        <v>0</v>
      </c>
      <c r="X674">
        <f>'Transaction Log'!H676</f>
        <v>0</v>
      </c>
    </row>
    <row r="675" spans="1:24">
      <c r="A675" s="206"/>
      <c r="B675" s="206"/>
      <c r="C675" s="206"/>
      <c r="D675" s="206"/>
      <c r="V675">
        <f>'Transaction Log'!F677</f>
        <v>0</v>
      </c>
      <c r="W675">
        <f>'Transaction Log'!G677</f>
        <v>0</v>
      </c>
      <c r="X675">
        <f>'Transaction Log'!H677</f>
        <v>0</v>
      </c>
    </row>
    <row r="676" spans="1:24">
      <c r="A676" s="206"/>
      <c r="B676" s="206"/>
      <c r="C676" s="206"/>
      <c r="D676" s="206"/>
      <c r="V676">
        <f>'Transaction Log'!F678</f>
        <v>0</v>
      </c>
      <c r="W676">
        <f>'Transaction Log'!G678</f>
        <v>0</v>
      </c>
      <c r="X676">
        <f>'Transaction Log'!H678</f>
        <v>0</v>
      </c>
    </row>
    <row r="677" spans="1:24">
      <c r="A677" s="206"/>
      <c r="B677" s="206"/>
      <c r="C677" s="206"/>
      <c r="D677" s="206"/>
      <c r="V677">
        <f>'Transaction Log'!F679</f>
        <v>0</v>
      </c>
      <c r="W677">
        <f>'Transaction Log'!G679</f>
        <v>0</v>
      </c>
      <c r="X677">
        <f>'Transaction Log'!H679</f>
        <v>0</v>
      </c>
    </row>
    <row r="678" spans="1:24">
      <c r="A678" s="206"/>
      <c r="B678" s="206"/>
      <c r="C678" s="206"/>
      <c r="D678" s="206"/>
      <c r="V678">
        <f>'Transaction Log'!F680</f>
        <v>0</v>
      </c>
      <c r="W678">
        <f>'Transaction Log'!G680</f>
        <v>0</v>
      </c>
      <c r="X678">
        <f>'Transaction Log'!H680</f>
        <v>0</v>
      </c>
    </row>
    <row r="679" spans="1:24">
      <c r="A679" s="206"/>
      <c r="B679" s="206"/>
      <c r="C679" s="206"/>
      <c r="D679" s="206"/>
      <c r="V679">
        <f>'Transaction Log'!F681</f>
        <v>0</v>
      </c>
      <c r="W679">
        <f>'Transaction Log'!G681</f>
        <v>0</v>
      </c>
      <c r="X679">
        <f>'Transaction Log'!H681</f>
        <v>0</v>
      </c>
    </row>
    <row r="680" spans="1:24">
      <c r="A680" s="206"/>
      <c r="B680" s="206"/>
      <c r="C680" s="206"/>
      <c r="D680" s="206"/>
      <c r="V680">
        <f>'Transaction Log'!F682</f>
        <v>0</v>
      </c>
      <c r="W680">
        <f>'Transaction Log'!G682</f>
        <v>0</v>
      </c>
      <c r="X680">
        <f>'Transaction Log'!H682</f>
        <v>0</v>
      </c>
    </row>
    <row r="681" spans="1:24">
      <c r="A681" s="206"/>
      <c r="B681" s="206"/>
      <c r="C681" s="206"/>
      <c r="D681" s="206"/>
      <c r="V681">
        <f>'Transaction Log'!F683</f>
        <v>1</v>
      </c>
      <c r="W681">
        <f>'Transaction Log'!G683</f>
        <v>0</v>
      </c>
      <c r="X681">
        <f>'Transaction Log'!H683</f>
        <v>0</v>
      </c>
    </row>
    <row r="682" spans="1:24">
      <c r="A682" s="206"/>
      <c r="B682" s="206"/>
      <c r="C682" s="206"/>
      <c r="D682" s="206"/>
      <c r="V682">
        <f>'Transaction Log'!F684</f>
        <v>0</v>
      </c>
      <c r="W682">
        <f>'Transaction Log'!G684</f>
        <v>0</v>
      </c>
      <c r="X682">
        <f>'Transaction Log'!H684</f>
        <v>0</v>
      </c>
    </row>
    <row r="683" spans="1:24">
      <c r="A683" s="206"/>
      <c r="B683" s="206"/>
      <c r="C683" s="206"/>
      <c r="D683" s="206"/>
      <c r="V683">
        <f>'Transaction Log'!F685</f>
        <v>0</v>
      </c>
      <c r="W683">
        <f>'Transaction Log'!G685</f>
        <v>0</v>
      </c>
      <c r="X683">
        <f>'Transaction Log'!H685</f>
        <v>0</v>
      </c>
    </row>
    <row r="684" spans="1:24">
      <c r="A684" s="206"/>
      <c r="B684" s="206"/>
      <c r="C684" s="206"/>
      <c r="D684" s="206"/>
      <c r="V684">
        <f>'Transaction Log'!F686</f>
        <v>0</v>
      </c>
      <c r="W684">
        <f>'Transaction Log'!G686</f>
        <v>0</v>
      </c>
      <c r="X684">
        <f>'Transaction Log'!H686</f>
        <v>0</v>
      </c>
    </row>
    <row r="685" spans="1:24">
      <c r="A685" s="206"/>
      <c r="B685" s="206"/>
      <c r="C685" s="206"/>
      <c r="D685" s="206"/>
      <c r="V685">
        <f>'Transaction Log'!F687</f>
        <v>0</v>
      </c>
      <c r="W685">
        <f>'Transaction Log'!G687</f>
        <v>0</v>
      </c>
      <c r="X685">
        <f>'Transaction Log'!H687</f>
        <v>0</v>
      </c>
    </row>
    <row r="686" spans="1:24">
      <c r="A686" s="206"/>
      <c r="B686" s="206"/>
      <c r="C686" s="206"/>
      <c r="D686" s="206"/>
      <c r="V686">
        <f>'Transaction Log'!F688</f>
        <v>0</v>
      </c>
      <c r="W686">
        <f>'Transaction Log'!G688</f>
        <v>0</v>
      </c>
      <c r="X686">
        <f>'Transaction Log'!H688</f>
        <v>0</v>
      </c>
    </row>
    <row r="687" spans="1:24">
      <c r="A687" s="206"/>
      <c r="B687" s="206"/>
      <c r="C687" s="206"/>
      <c r="D687" s="206"/>
      <c r="V687">
        <f>'Transaction Log'!F689</f>
        <v>0</v>
      </c>
      <c r="W687">
        <f>'Transaction Log'!G689</f>
        <v>0</v>
      </c>
      <c r="X687">
        <f>'Transaction Log'!H689</f>
        <v>0</v>
      </c>
    </row>
    <row r="688" spans="1:24">
      <c r="A688" s="206"/>
      <c r="B688" s="206"/>
      <c r="C688" s="206"/>
      <c r="D688" s="206"/>
      <c r="V688">
        <f>'Transaction Log'!F690</f>
        <v>0</v>
      </c>
      <c r="W688">
        <f>'Transaction Log'!G690</f>
        <v>0</v>
      </c>
      <c r="X688">
        <f>'Transaction Log'!H690</f>
        <v>0</v>
      </c>
    </row>
    <row r="689" spans="1:24">
      <c r="A689" s="206"/>
      <c r="B689" s="206"/>
      <c r="C689" s="206"/>
      <c r="D689" s="206"/>
      <c r="V689">
        <f>'Transaction Log'!F691</f>
        <v>0</v>
      </c>
      <c r="W689">
        <f>'Transaction Log'!G691</f>
        <v>0</v>
      </c>
      <c r="X689">
        <f>'Transaction Log'!H691</f>
        <v>0</v>
      </c>
    </row>
    <row r="690" spans="1:24">
      <c r="A690" s="206"/>
      <c r="B690" s="206"/>
      <c r="C690" s="206"/>
      <c r="D690" s="206"/>
      <c r="V690">
        <f>'Transaction Log'!F692</f>
        <v>0</v>
      </c>
      <c r="W690">
        <f>'Transaction Log'!G692</f>
        <v>0</v>
      </c>
      <c r="X690">
        <f>'Transaction Log'!H692</f>
        <v>0</v>
      </c>
    </row>
    <row r="691" spans="1:24">
      <c r="A691" s="206"/>
      <c r="B691" s="206"/>
      <c r="C691" s="206"/>
      <c r="D691" s="206"/>
      <c r="V691">
        <f>'Transaction Log'!F693</f>
        <v>0</v>
      </c>
      <c r="W691">
        <f>'Transaction Log'!G693</f>
        <v>0</v>
      </c>
      <c r="X691">
        <f>'Transaction Log'!H693</f>
        <v>0</v>
      </c>
    </row>
    <row r="692" spans="1:24">
      <c r="A692" s="206"/>
      <c r="B692" s="206"/>
      <c r="C692" s="206"/>
      <c r="D692" s="206"/>
      <c r="V692">
        <f>'Transaction Log'!F694</f>
        <v>0</v>
      </c>
      <c r="W692">
        <f>'Transaction Log'!G694</f>
        <v>0</v>
      </c>
      <c r="X692">
        <f>'Transaction Log'!H694</f>
        <v>0</v>
      </c>
    </row>
    <row r="693" spans="1:24">
      <c r="A693" s="206"/>
      <c r="B693" s="206"/>
      <c r="C693" s="206"/>
      <c r="D693" s="206"/>
      <c r="V693">
        <f>'Transaction Log'!F695</f>
        <v>0</v>
      </c>
      <c r="W693">
        <f>'Transaction Log'!G695</f>
        <v>0</v>
      </c>
      <c r="X693">
        <f>'Transaction Log'!H695</f>
        <v>0</v>
      </c>
    </row>
    <row r="694" spans="1:24">
      <c r="A694" s="206"/>
      <c r="B694" s="206"/>
      <c r="C694" s="206"/>
      <c r="D694" s="206"/>
      <c r="V694">
        <f>'Transaction Log'!F696</f>
        <v>0</v>
      </c>
      <c r="W694">
        <f>'Transaction Log'!G696</f>
        <v>0</v>
      </c>
      <c r="X694">
        <f>'Transaction Log'!H696</f>
        <v>0</v>
      </c>
    </row>
    <row r="695" spans="1:24">
      <c r="A695" s="206"/>
      <c r="B695" s="206"/>
      <c r="C695" s="206"/>
      <c r="D695" s="206"/>
      <c r="V695">
        <f>'Transaction Log'!F697</f>
        <v>0</v>
      </c>
      <c r="W695">
        <f>'Transaction Log'!G697</f>
        <v>0</v>
      </c>
      <c r="X695">
        <f>'Transaction Log'!H697</f>
        <v>0</v>
      </c>
    </row>
    <row r="696" spans="1:24">
      <c r="A696" s="206"/>
      <c r="B696" s="206"/>
      <c r="C696" s="206"/>
      <c r="D696" s="206"/>
      <c r="V696">
        <f>'Transaction Log'!F698</f>
        <v>0</v>
      </c>
      <c r="W696">
        <f>'Transaction Log'!G698</f>
        <v>0</v>
      </c>
      <c r="X696">
        <f>'Transaction Log'!H698</f>
        <v>0</v>
      </c>
    </row>
    <row r="697" spans="1:24">
      <c r="A697" s="206"/>
      <c r="B697" s="206"/>
      <c r="C697" s="206"/>
      <c r="D697" s="206"/>
      <c r="V697">
        <f>'Transaction Log'!F699</f>
        <v>0</v>
      </c>
      <c r="W697">
        <f>'Transaction Log'!G699</f>
        <v>0</v>
      </c>
      <c r="X697">
        <f>'Transaction Log'!H699</f>
        <v>0</v>
      </c>
    </row>
    <row r="698" spans="1:24">
      <c r="A698" s="206"/>
      <c r="B698" s="206"/>
      <c r="C698" s="206"/>
      <c r="D698" s="206"/>
      <c r="V698">
        <f>'Transaction Log'!F700</f>
        <v>0</v>
      </c>
      <c r="W698">
        <f>'Transaction Log'!G700</f>
        <v>0</v>
      </c>
      <c r="X698">
        <f>'Transaction Log'!H700</f>
        <v>0</v>
      </c>
    </row>
    <row r="699" spans="1:24">
      <c r="A699" s="206"/>
      <c r="B699" s="206"/>
      <c r="C699" s="206"/>
      <c r="D699" s="206"/>
      <c r="V699">
        <f>'Transaction Log'!F701</f>
        <v>0</v>
      </c>
      <c r="W699">
        <f>'Transaction Log'!G701</f>
        <v>0</v>
      </c>
      <c r="X699">
        <f>'Transaction Log'!H701</f>
        <v>0</v>
      </c>
    </row>
    <row r="700" spans="1:24">
      <c r="A700" s="206"/>
      <c r="B700" s="206"/>
      <c r="C700" s="206"/>
      <c r="D700" s="206"/>
      <c r="V700">
        <f>'Transaction Log'!F702</f>
        <v>0</v>
      </c>
      <c r="W700">
        <f>'Transaction Log'!G702</f>
        <v>0</v>
      </c>
      <c r="X700">
        <f>'Transaction Log'!H702</f>
        <v>0</v>
      </c>
    </row>
    <row r="701" spans="1:24">
      <c r="A701" s="206"/>
      <c r="B701" s="206"/>
      <c r="C701" s="206"/>
      <c r="D701" s="206"/>
      <c r="V701">
        <f>'Transaction Log'!F703</f>
        <v>0</v>
      </c>
      <c r="W701">
        <f>'Transaction Log'!G703</f>
        <v>0</v>
      </c>
      <c r="X701">
        <f>'Transaction Log'!H703</f>
        <v>0</v>
      </c>
    </row>
    <row r="702" spans="1:24">
      <c r="A702" s="206"/>
      <c r="B702" s="206"/>
      <c r="C702" s="206"/>
      <c r="D702" s="206"/>
      <c r="V702">
        <f>'Transaction Log'!F704</f>
        <v>0</v>
      </c>
      <c r="W702">
        <f>'Transaction Log'!G704</f>
        <v>0</v>
      </c>
      <c r="X702">
        <f>'Transaction Log'!H704</f>
        <v>0</v>
      </c>
    </row>
    <row r="703" spans="1:24">
      <c r="A703" s="206"/>
      <c r="B703" s="206"/>
      <c r="C703" s="206"/>
      <c r="D703" s="206"/>
      <c r="V703">
        <f>'Transaction Log'!F705</f>
        <v>0</v>
      </c>
      <c r="W703">
        <f>'Transaction Log'!G705</f>
        <v>0</v>
      </c>
      <c r="X703">
        <f>'Transaction Log'!H705</f>
        <v>0</v>
      </c>
    </row>
    <row r="704" spans="1:24">
      <c r="A704" s="206"/>
      <c r="B704" s="206"/>
      <c r="C704" s="206"/>
      <c r="D704" s="206"/>
      <c r="V704">
        <f>'Transaction Log'!F706</f>
        <v>0</v>
      </c>
      <c r="W704">
        <f>'Transaction Log'!G706</f>
        <v>0</v>
      </c>
      <c r="X704">
        <f>'Transaction Log'!H706</f>
        <v>0</v>
      </c>
    </row>
    <row r="705" spans="1:24">
      <c r="A705" s="206"/>
      <c r="B705" s="206"/>
      <c r="C705" s="206"/>
      <c r="D705" s="206"/>
      <c r="V705">
        <f>'Transaction Log'!F707</f>
        <v>1</v>
      </c>
      <c r="W705">
        <f>'Transaction Log'!G707</f>
        <v>0</v>
      </c>
      <c r="X705">
        <f>'Transaction Log'!H707</f>
        <v>0</v>
      </c>
    </row>
    <row r="706" spans="1:24">
      <c r="A706" s="206"/>
      <c r="B706" s="206"/>
      <c r="C706" s="206"/>
      <c r="D706" s="206"/>
      <c r="V706">
        <f>'Transaction Log'!F708</f>
        <v>0</v>
      </c>
      <c r="W706">
        <f>'Transaction Log'!G708</f>
        <v>0</v>
      </c>
      <c r="X706">
        <f>'Transaction Log'!H708</f>
        <v>0</v>
      </c>
    </row>
    <row r="707" spans="1:24">
      <c r="A707" s="206"/>
      <c r="B707" s="206"/>
      <c r="C707" s="206"/>
      <c r="D707" s="206"/>
      <c r="V707">
        <f>'Transaction Log'!F709</f>
        <v>0</v>
      </c>
      <c r="W707">
        <f>'Transaction Log'!G709</f>
        <v>0</v>
      </c>
      <c r="X707">
        <f>'Transaction Log'!H709</f>
        <v>0</v>
      </c>
    </row>
    <row r="708" spans="1:24">
      <c r="A708" s="206"/>
      <c r="B708" s="206"/>
      <c r="C708" s="206"/>
      <c r="D708" s="206"/>
      <c r="V708">
        <f>'Transaction Log'!F710</f>
        <v>0</v>
      </c>
      <c r="W708">
        <f>'Transaction Log'!G710</f>
        <v>0</v>
      </c>
      <c r="X708">
        <f>'Transaction Log'!H710</f>
        <v>0</v>
      </c>
    </row>
    <row r="709" spans="1:24">
      <c r="A709" s="206"/>
      <c r="B709" s="206"/>
      <c r="C709" s="206"/>
      <c r="D709" s="206"/>
      <c r="V709">
        <f>'Transaction Log'!F711</f>
        <v>0</v>
      </c>
      <c r="W709">
        <f>'Transaction Log'!G711</f>
        <v>0</v>
      </c>
      <c r="X709">
        <f>'Transaction Log'!H711</f>
        <v>0</v>
      </c>
    </row>
    <row r="710" spans="1:24">
      <c r="A710" s="206"/>
      <c r="B710" s="206"/>
      <c r="C710" s="206"/>
      <c r="D710" s="206"/>
      <c r="V710">
        <f>'Transaction Log'!F712</f>
        <v>0</v>
      </c>
      <c r="W710">
        <f>'Transaction Log'!G712</f>
        <v>0</v>
      </c>
      <c r="X710">
        <f>'Transaction Log'!H712</f>
        <v>0</v>
      </c>
    </row>
    <row r="711" spans="1:24">
      <c r="A711" s="206"/>
      <c r="B711" s="206"/>
      <c r="C711" s="206"/>
      <c r="D711" s="206"/>
      <c r="V711">
        <f>'Transaction Log'!F713</f>
        <v>0</v>
      </c>
      <c r="W711">
        <f>'Transaction Log'!G713</f>
        <v>0</v>
      </c>
      <c r="X711">
        <f>'Transaction Log'!H713</f>
        <v>0</v>
      </c>
    </row>
    <row r="712" spans="1:24">
      <c r="A712" s="206"/>
      <c r="B712" s="206"/>
      <c r="C712" s="206"/>
      <c r="D712" s="206"/>
      <c r="V712">
        <f>'Transaction Log'!F714</f>
        <v>0</v>
      </c>
      <c r="W712">
        <f>'Transaction Log'!G714</f>
        <v>0</v>
      </c>
      <c r="X712">
        <f>'Transaction Log'!H714</f>
        <v>0</v>
      </c>
    </row>
    <row r="713" spans="1:24">
      <c r="A713" s="206"/>
      <c r="B713" s="206"/>
      <c r="C713" s="206"/>
      <c r="D713" s="206"/>
      <c r="V713">
        <f>'Transaction Log'!F715</f>
        <v>0</v>
      </c>
      <c r="W713">
        <f>'Transaction Log'!G715</f>
        <v>0</v>
      </c>
      <c r="X713">
        <f>'Transaction Log'!H715</f>
        <v>0</v>
      </c>
    </row>
    <row r="714" spans="1:24">
      <c r="A714" s="206"/>
      <c r="B714" s="206"/>
      <c r="C714" s="206"/>
      <c r="D714" s="206"/>
      <c r="V714">
        <f>'Transaction Log'!F716</f>
        <v>0</v>
      </c>
      <c r="W714">
        <f>'Transaction Log'!G716</f>
        <v>0</v>
      </c>
      <c r="X714">
        <f>'Transaction Log'!H716</f>
        <v>0</v>
      </c>
    </row>
    <row r="715" spans="1:24">
      <c r="A715" s="206"/>
      <c r="B715" s="206"/>
      <c r="C715" s="206"/>
      <c r="D715" s="206"/>
      <c r="V715">
        <f>'Transaction Log'!F717</f>
        <v>0</v>
      </c>
      <c r="W715">
        <f>'Transaction Log'!G717</f>
        <v>0</v>
      </c>
      <c r="X715">
        <f>'Transaction Log'!H717</f>
        <v>0</v>
      </c>
    </row>
    <row r="716" spans="1:24">
      <c r="A716" s="206"/>
      <c r="B716" s="206"/>
      <c r="C716" s="206"/>
      <c r="D716" s="206"/>
      <c r="V716">
        <f>'Transaction Log'!F718</f>
        <v>0</v>
      </c>
      <c r="W716">
        <f>'Transaction Log'!G718</f>
        <v>0</v>
      </c>
      <c r="X716">
        <f>'Transaction Log'!H718</f>
        <v>0</v>
      </c>
    </row>
    <row r="717" spans="1:24">
      <c r="A717" s="206"/>
      <c r="B717" s="206"/>
      <c r="C717" s="206"/>
      <c r="D717" s="206"/>
      <c r="V717">
        <f>'Transaction Log'!F719</f>
        <v>0</v>
      </c>
      <c r="W717">
        <f>'Transaction Log'!G719</f>
        <v>0</v>
      </c>
      <c r="X717">
        <f>'Transaction Log'!H719</f>
        <v>0</v>
      </c>
    </row>
    <row r="718" spans="1:24">
      <c r="A718" s="206"/>
      <c r="B718" s="206"/>
      <c r="C718" s="206"/>
      <c r="D718" s="206"/>
      <c r="V718">
        <f>'Transaction Log'!F720</f>
        <v>0</v>
      </c>
      <c r="W718">
        <f>'Transaction Log'!G720</f>
        <v>0</v>
      </c>
      <c r="X718">
        <f>'Transaction Log'!H720</f>
        <v>0</v>
      </c>
    </row>
    <row r="719" spans="1:24">
      <c r="A719" s="206"/>
      <c r="B719" s="206"/>
      <c r="C719" s="206"/>
      <c r="D719" s="206"/>
      <c r="V719">
        <f>'Transaction Log'!F721</f>
        <v>0</v>
      </c>
      <c r="W719">
        <f>'Transaction Log'!G721</f>
        <v>0</v>
      </c>
      <c r="X719">
        <f>'Transaction Log'!H721</f>
        <v>0</v>
      </c>
    </row>
    <row r="720" spans="1:24">
      <c r="A720" s="206"/>
      <c r="B720" s="206"/>
      <c r="C720" s="206"/>
      <c r="D720" s="206"/>
      <c r="V720">
        <f>'Transaction Log'!F722</f>
        <v>0</v>
      </c>
      <c r="W720">
        <f>'Transaction Log'!G722</f>
        <v>0</v>
      </c>
      <c r="X720">
        <f>'Transaction Log'!H722</f>
        <v>0</v>
      </c>
    </row>
    <row r="721" spans="1:24">
      <c r="A721" s="206"/>
      <c r="B721" s="206"/>
      <c r="C721" s="206"/>
      <c r="D721" s="206"/>
      <c r="V721">
        <f>'Transaction Log'!F723</f>
        <v>0</v>
      </c>
      <c r="W721">
        <f>'Transaction Log'!G723</f>
        <v>1</v>
      </c>
      <c r="X721">
        <f>'Transaction Log'!H723</f>
        <v>0</v>
      </c>
    </row>
    <row r="722" spans="1:24">
      <c r="A722" s="206"/>
      <c r="B722" s="206"/>
      <c r="C722" s="206"/>
      <c r="D722" s="206"/>
      <c r="V722">
        <f>'Transaction Log'!F724</f>
        <v>0</v>
      </c>
      <c r="W722">
        <f>'Transaction Log'!G724</f>
        <v>0</v>
      </c>
      <c r="X722">
        <f>'Transaction Log'!H724</f>
        <v>0</v>
      </c>
    </row>
    <row r="723" spans="1:24">
      <c r="A723" s="206"/>
      <c r="B723" s="206"/>
      <c r="C723" s="206"/>
      <c r="D723" s="206"/>
      <c r="V723">
        <f>'Transaction Log'!F725</f>
        <v>0</v>
      </c>
      <c r="W723">
        <f>'Transaction Log'!G725</f>
        <v>0</v>
      </c>
      <c r="X723">
        <f>'Transaction Log'!H725</f>
        <v>0</v>
      </c>
    </row>
    <row r="724" spans="1:24">
      <c r="A724" s="206"/>
      <c r="B724" s="206"/>
      <c r="C724" s="206"/>
      <c r="D724" s="206"/>
      <c r="V724">
        <f>'Transaction Log'!F726</f>
        <v>0</v>
      </c>
      <c r="W724">
        <f>'Transaction Log'!G726</f>
        <v>0</v>
      </c>
      <c r="X724">
        <f>'Transaction Log'!H726</f>
        <v>0</v>
      </c>
    </row>
    <row r="725" spans="1:24">
      <c r="A725" s="206"/>
      <c r="B725" s="206"/>
      <c r="C725" s="206"/>
      <c r="D725" s="206"/>
      <c r="V725">
        <f>'Transaction Log'!F727</f>
        <v>0</v>
      </c>
      <c r="W725">
        <f>'Transaction Log'!G727</f>
        <v>0</v>
      </c>
      <c r="X725">
        <f>'Transaction Log'!H727</f>
        <v>0</v>
      </c>
    </row>
    <row r="726" spans="1:24">
      <c r="A726" s="206"/>
      <c r="B726" s="206"/>
      <c r="C726" s="206"/>
      <c r="D726" s="206"/>
      <c r="V726">
        <f>'Transaction Log'!F728</f>
        <v>0</v>
      </c>
      <c r="W726">
        <f>'Transaction Log'!G728</f>
        <v>0</v>
      </c>
      <c r="X726">
        <f>'Transaction Log'!H728</f>
        <v>0</v>
      </c>
    </row>
    <row r="727" spans="1:24">
      <c r="A727" s="206"/>
      <c r="B727" s="206"/>
      <c r="C727" s="206"/>
      <c r="D727" s="206"/>
      <c r="V727">
        <f>'Transaction Log'!F729</f>
        <v>0</v>
      </c>
      <c r="W727">
        <f>'Transaction Log'!G729</f>
        <v>0</v>
      </c>
      <c r="X727">
        <f>'Transaction Log'!H729</f>
        <v>0</v>
      </c>
    </row>
    <row r="728" spans="1:24">
      <c r="A728" s="206"/>
      <c r="B728" s="206"/>
      <c r="C728" s="206"/>
      <c r="D728" s="206"/>
      <c r="V728">
        <f>'Transaction Log'!F730</f>
        <v>0</v>
      </c>
      <c r="W728">
        <f>'Transaction Log'!G730</f>
        <v>0</v>
      </c>
      <c r="X728">
        <f>'Transaction Log'!H730</f>
        <v>0</v>
      </c>
    </row>
    <row r="729" spans="1:24">
      <c r="A729" s="206"/>
      <c r="B729" s="206"/>
      <c r="C729" s="206"/>
      <c r="D729" s="206"/>
      <c r="V729">
        <f>'Transaction Log'!F731</f>
        <v>0</v>
      </c>
      <c r="W729">
        <f>'Transaction Log'!G731</f>
        <v>0</v>
      </c>
      <c r="X729">
        <f>'Transaction Log'!H731</f>
        <v>0</v>
      </c>
    </row>
    <row r="730" spans="1:24">
      <c r="A730" s="206"/>
      <c r="B730" s="206"/>
      <c r="C730" s="206"/>
      <c r="D730" s="206"/>
      <c r="V730">
        <f>'Transaction Log'!F732</f>
        <v>0</v>
      </c>
      <c r="W730">
        <f>'Transaction Log'!G732</f>
        <v>0</v>
      </c>
      <c r="X730">
        <f>'Transaction Log'!H732</f>
        <v>0</v>
      </c>
    </row>
    <row r="731" spans="1:24">
      <c r="A731" s="206"/>
      <c r="B731" s="206"/>
      <c r="C731" s="206"/>
      <c r="D731" s="206"/>
      <c r="V731">
        <f>'Transaction Log'!F733</f>
        <v>0</v>
      </c>
      <c r="W731">
        <f>'Transaction Log'!G733</f>
        <v>0</v>
      </c>
      <c r="X731">
        <f>'Transaction Log'!H733</f>
        <v>0</v>
      </c>
    </row>
    <row r="732" spans="1:24">
      <c r="A732" s="206"/>
      <c r="B732" s="206"/>
      <c r="C732" s="206"/>
      <c r="D732" s="206"/>
      <c r="V732">
        <f>'Transaction Log'!F734</f>
        <v>0</v>
      </c>
      <c r="W732">
        <f>'Transaction Log'!G734</f>
        <v>0</v>
      </c>
      <c r="X732">
        <f>'Transaction Log'!H734</f>
        <v>0</v>
      </c>
    </row>
    <row r="733" spans="1:24">
      <c r="A733" s="206"/>
      <c r="B733" s="206"/>
      <c r="C733" s="206"/>
      <c r="D733" s="206"/>
      <c r="V733">
        <f>'Transaction Log'!F735</f>
        <v>0</v>
      </c>
      <c r="W733">
        <f>'Transaction Log'!G735</f>
        <v>0</v>
      </c>
      <c r="X733">
        <f>'Transaction Log'!H735</f>
        <v>0</v>
      </c>
    </row>
    <row r="734" spans="1:24">
      <c r="A734" s="206"/>
      <c r="B734" s="206"/>
      <c r="C734" s="206"/>
      <c r="D734" s="206"/>
      <c r="V734">
        <f>'Transaction Log'!F736</f>
        <v>0</v>
      </c>
      <c r="W734">
        <f>'Transaction Log'!G736</f>
        <v>0</v>
      </c>
      <c r="X734">
        <f>'Transaction Log'!H736</f>
        <v>0</v>
      </c>
    </row>
    <row r="735" spans="1:24">
      <c r="A735" s="206"/>
      <c r="B735" s="206"/>
      <c r="C735" s="206"/>
      <c r="D735" s="206"/>
      <c r="V735">
        <f>'Transaction Log'!F737</f>
        <v>0</v>
      </c>
      <c r="W735">
        <f>'Transaction Log'!G737</f>
        <v>0</v>
      </c>
      <c r="X735">
        <f>'Transaction Log'!H737</f>
        <v>0</v>
      </c>
    </row>
    <row r="736" spans="1:24">
      <c r="A736" s="206"/>
      <c r="B736" s="206"/>
      <c r="C736" s="206"/>
      <c r="D736" s="206"/>
      <c r="V736">
        <f>'Transaction Log'!F738</f>
        <v>0</v>
      </c>
      <c r="W736">
        <f>'Transaction Log'!G738</f>
        <v>0</v>
      </c>
      <c r="X736">
        <f>'Transaction Log'!H738</f>
        <v>0</v>
      </c>
    </row>
    <row r="737" spans="1:24">
      <c r="A737" s="206"/>
      <c r="B737" s="206"/>
      <c r="C737" s="206"/>
      <c r="D737" s="206"/>
      <c r="V737">
        <f>'Transaction Log'!F739</f>
        <v>0</v>
      </c>
      <c r="W737">
        <f>'Transaction Log'!G739</f>
        <v>0</v>
      </c>
      <c r="X737">
        <f>'Transaction Log'!H739</f>
        <v>0</v>
      </c>
    </row>
    <row r="738" spans="1:24">
      <c r="A738" s="206"/>
      <c r="B738" s="206"/>
      <c r="C738" s="206"/>
      <c r="D738" s="206"/>
      <c r="V738">
        <f>'Transaction Log'!F740</f>
        <v>0</v>
      </c>
      <c r="W738">
        <f>'Transaction Log'!G740</f>
        <v>0</v>
      </c>
      <c r="X738">
        <f>'Transaction Log'!H740</f>
        <v>0</v>
      </c>
    </row>
    <row r="739" spans="1:24">
      <c r="A739" s="206"/>
      <c r="B739" s="206"/>
      <c r="C739" s="206"/>
      <c r="D739" s="206"/>
      <c r="V739">
        <f>'Transaction Log'!F741</f>
        <v>0</v>
      </c>
      <c r="W739">
        <f>'Transaction Log'!G741</f>
        <v>0</v>
      </c>
      <c r="X739">
        <f>'Transaction Log'!H741</f>
        <v>0</v>
      </c>
    </row>
    <row r="740" spans="1:24">
      <c r="A740" s="206"/>
      <c r="B740" s="206"/>
      <c r="C740" s="206"/>
      <c r="D740" s="206"/>
      <c r="V740">
        <f>'Transaction Log'!F742</f>
        <v>0</v>
      </c>
      <c r="W740">
        <f>'Transaction Log'!G742</f>
        <v>0</v>
      </c>
      <c r="X740">
        <f>'Transaction Log'!H742</f>
        <v>0</v>
      </c>
    </row>
    <row r="741" spans="1:24">
      <c r="A741" s="206"/>
      <c r="B741" s="206"/>
      <c r="C741" s="206"/>
      <c r="D741" s="206"/>
      <c r="V741">
        <f>'Transaction Log'!F743</f>
        <v>0</v>
      </c>
      <c r="W741">
        <f>'Transaction Log'!G743</f>
        <v>0</v>
      </c>
      <c r="X741">
        <f>'Transaction Log'!H743</f>
        <v>0</v>
      </c>
    </row>
    <row r="742" spans="1:24">
      <c r="A742" s="206"/>
      <c r="B742" s="206"/>
      <c r="C742" s="206"/>
      <c r="D742" s="206"/>
      <c r="V742">
        <f>'Transaction Log'!F744</f>
        <v>0</v>
      </c>
      <c r="W742">
        <f>'Transaction Log'!G744</f>
        <v>0</v>
      </c>
      <c r="X742">
        <f>'Transaction Log'!H744</f>
        <v>0</v>
      </c>
    </row>
    <row r="743" spans="1:24">
      <c r="A743" s="206"/>
      <c r="B743" s="206"/>
      <c r="C743" s="206"/>
      <c r="D743" s="206"/>
      <c r="V743">
        <f>'Transaction Log'!F745</f>
        <v>0</v>
      </c>
      <c r="W743">
        <f>'Transaction Log'!G745</f>
        <v>0</v>
      </c>
      <c r="X743">
        <f>'Transaction Log'!H745</f>
        <v>0</v>
      </c>
    </row>
    <row r="744" spans="1:24">
      <c r="A744" s="206"/>
      <c r="B744" s="206"/>
      <c r="C744" s="206"/>
      <c r="D744" s="206"/>
      <c r="V744">
        <f>'Transaction Log'!F746</f>
        <v>0</v>
      </c>
      <c r="W744">
        <f>'Transaction Log'!G746</f>
        <v>0</v>
      </c>
      <c r="X744">
        <f>'Transaction Log'!H746</f>
        <v>0</v>
      </c>
    </row>
    <row r="745" spans="1:24">
      <c r="A745" s="206"/>
      <c r="B745" s="206"/>
      <c r="C745" s="206"/>
      <c r="D745" s="206"/>
      <c r="V745">
        <f>'Transaction Log'!F747</f>
        <v>0</v>
      </c>
      <c r="W745">
        <f>'Transaction Log'!G747</f>
        <v>0</v>
      </c>
      <c r="X745">
        <f>'Transaction Log'!H747</f>
        <v>0</v>
      </c>
    </row>
    <row r="746" spans="1:24">
      <c r="A746" s="206"/>
      <c r="B746" s="206"/>
      <c r="C746" s="206"/>
      <c r="D746" s="206"/>
      <c r="V746">
        <f>'Transaction Log'!F748</f>
        <v>0</v>
      </c>
      <c r="W746">
        <f>'Transaction Log'!G748</f>
        <v>0</v>
      </c>
      <c r="X746">
        <f>'Transaction Log'!H748</f>
        <v>0</v>
      </c>
    </row>
    <row r="747" spans="1:24">
      <c r="A747" s="206"/>
      <c r="B747" s="206"/>
      <c r="C747" s="206"/>
      <c r="D747" s="206"/>
      <c r="V747">
        <f>'Transaction Log'!F749</f>
        <v>0</v>
      </c>
      <c r="W747">
        <f>'Transaction Log'!G749</f>
        <v>0</v>
      </c>
      <c r="X747">
        <f>'Transaction Log'!H749</f>
        <v>0</v>
      </c>
    </row>
    <row r="748" spans="1:24">
      <c r="A748" s="206"/>
      <c r="B748" s="206"/>
      <c r="C748" s="206"/>
      <c r="D748" s="206"/>
      <c r="V748">
        <f>'Transaction Log'!F750</f>
        <v>1</v>
      </c>
      <c r="W748">
        <f>'Transaction Log'!G750</f>
        <v>0</v>
      </c>
      <c r="X748">
        <f>'Transaction Log'!H750</f>
        <v>0</v>
      </c>
    </row>
    <row r="749" spans="1:24">
      <c r="A749" s="206"/>
      <c r="B749" s="206"/>
      <c r="C749" s="206"/>
      <c r="D749" s="206"/>
      <c r="V749">
        <f>'Transaction Log'!F751</f>
        <v>0</v>
      </c>
      <c r="W749">
        <f>'Transaction Log'!G751</f>
        <v>0</v>
      </c>
      <c r="X749">
        <f>'Transaction Log'!H751</f>
        <v>0</v>
      </c>
    </row>
    <row r="750" spans="1:24">
      <c r="A750" s="206"/>
      <c r="B750" s="206"/>
      <c r="C750" s="206"/>
      <c r="D750" s="206"/>
      <c r="V750">
        <f>'Transaction Log'!F752</f>
        <v>0</v>
      </c>
      <c r="W750">
        <f>'Transaction Log'!G752</f>
        <v>0</v>
      </c>
      <c r="X750">
        <f>'Transaction Log'!H752</f>
        <v>0</v>
      </c>
    </row>
    <row r="751" spans="1:24">
      <c r="A751" s="206"/>
      <c r="B751" s="206"/>
      <c r="C751" s="206"/>
      <c r="D751" s="206"/>
      <c r="V751">
        <f>'Transaction Log'!F753</f>
        <v>0</v>
      </c>
      <c r="W751">
        <f>'Transaction Log'!G753</f>
        <v>0</v>
      </c>
      <c r="X751">
        <f>'Transaction Log'!H753</f>
        <v>0</v>
      </c>
    </row>
    <row r="752" spans="1:24">
      <c r="A752" s="206"/>
      <c r="B752" s="206"/>
      <c r="C752" s="206"/>
      <c r="D752" s="206"/>
      <c r="V752">
        <f>'Transaction Log'!F754</f>
        <v>0</v>
      </c>
      <c r="W752">
        <f>'Transaction Log'!G754</f>
        <v>0</v>
      </c>
      <c r="X752">
        <f>'Transaction Log'!H754</f>
        <v>0</v>
      </c>
    </row>
    <row r="753" spans="1:24">
      <c r="A753" s="206"/>
      <c r="B753" s="206"/>
      <c r="C753" s="206"/>
      <c r="D753" s="206"/>
      <c r="V753">
        <f>'Transaction Log'!F755</f>
        <v>0</v>
      </c>
      <c r="W753">
        <f>'Transaction Log'!G755</f>
        <v>0</v>
      </c>
      <c r="X753">
        <f>'Transaction Log'!H755</f>
        <v>0</v>
      </c>
    </row>
    <row r="754" spans="1:24">
      <c r="A754" s="206"/>
      <c r="B754" s="206"/>
      <c r="C754" s="206"/>
      <c r="D754" s="206"/>
      <c r="V754">
        <f>'Transaction Log'!F756</f>
        <v>0</v>
      </c>
      <c r="W754">
        <f>'Transaction Log'!G756</f>
        <v>0</v>
      </c>
      <c r="X754">
        <f>'Transaction Log'!H756</f>
        <v>0</v>
      </c>
    </row>
    <row r="755" spans="1:24">
      <c r="A755" s="206"/>
      <c r="B755" s="206"/>
      <c r="C755" s="206"/>
      <c r="D755" s="206"/>
      <c r="V755">
        <f>'Transaction Log'!F757</f>
        <v>0</v>
      </c>
      <c r="W755">
        <f>'Transaction Log'!G757</f>
        <v>0</v>
      </c>
      <c r="X755">
        <f>'Transaction Log'!H757</f>
        <v>0</v>
      </c>
    </row>
    <row r="756" spans="1:24">
      <c r="A756" s="206"/>
      <c r="B756" s="206"/>
      <c r="C756" s="206"/>
      <c r="D756" s="206"/>
      <c r="V756">
        <f>'Transaction Log'!F758</f>
        <v>0</v>
      </c>
      <c r="W756">
        <f>'Transaction Log'!G758</f>
        <v>0</v>
      </c>
      <c r="X756">
        <f>'Transaction Log'!H758</f>
        <v>0</v>
      </c>
    </row>
    <row r="757" spans="1:24">
      <c r="A757" s="206"/>
      <c r="B757" s="206"/>
      <c r="C757" s="206"/>
      <c r="D757" s="206"/>
      <c r="V757">
        <f>'Transaction Log'!F759</f>
        <v>0</v>
      </c>
      <c r="W757">
        <f>'Transaction Log'!G759</f>
        <v>0</v>
      </c>
      <c r="X757">
        <f>'Transaction Log'!H759</f>
        <v>0</v>
      </c>
    </row>
    <row r="758" spans="1:24">
      <c r="A758" s="206"/>
      <c r="B758" s="206"/>
      <c r="C758" s="206"/>
      <c r="D758" s="206"/>
      <c r="V758">
        <f>'Transaction Log'!F760</f>
        <v>0</v>
      </c>
      <c r="W758">
        <f>'Transaction Log'!G760</f>
        <v>0</v>
      </c>
      <c r="X758">
        <f>'Transaction Log'!H760</f>
        <v>0</v>
      </c>
    </row>
    <row r="759" spans="1:24">
      <c r="A759" s="206"/>
      <c r="B759" s="206"/>
      <c r="C759" s="206"/>
      <c r="D759" s="206"/>
      <c r="V759">
        <f>'Transaction Log'!F761</f>
        <v>0</v>
      </c>
      <c r="W759">
        <f>'Transaction Log'!G761</f>
        <v>0</v>
      </c>
      <c r="X759">
        <f>'Transaction Log'!H761</f>
        <v>0</v>
      </c>
    </row>
    <row r="760" spans="1:24">
      <c r="A760" s="206"/>
      <c r="B760" s="206"/>
      <c r="C760" s="206"/>
      <c r="D760" s="206"/>
      <c r="V760">
        <f>'Transaction Log'!F762</f>
        <v>0</v>
      </c>
      <c r="W760">
        <f>'Transaction Log'!G762</f>
        <v>0</v>
      </c>
      <c r="X760">
        <f>'Transaction Log'!H762</f>
        <v>0</v>
      </c>
    </row>
    <row r="761" spans="1:24">
      <c r="A761" s="206"/>
      <c r="B761" s="206"/>
      <c r="C761" s="206"/>
      <c r="D761" s="206"/>
      <c r="V761">
        <f>'Transaction Log'!F763</f>
        <v>1</v>
      </c>
      <c r="W761">
        <f>'Transaction Log'!G763</f>
        <v>0</v>
      </c>
      <c r="X761">
        <f>'Transaction Log'!H763</f>
        <v>0</v>
      </c>
    </row>
    <row r="762" spans="1:24">
      <c r="A762" s="206"/>
      <c r="B762" s="206"/>
      <c r="C762" s="206"/>
      <c r="D762" s="206"/>
      <c r="V762">
        <f>'Transaction Log'!F764</f>
        <v>0</v>
      </c>
      <c r="W762">
        <f>'Transaction Log'!G764</f>
        <v>0</v>
      </c>
      <c r="X762">
        <f>'Transaction Log'!H764</f>
        <v>0</v>
      </c>
    </row>
    <row r="763" spans="1:24">
      <c r="A763" s="206"/>
      <c r="B763" s="206"/>
      <c r="C763" s="206"/>
      <c r="D763" s="206"/>
      <c r="V763">
        <f>'Transaction Log'!F765</f>
        <v>0</v>
      </c>
      <c r="W763">
        <f>'Transaction Log'!G765</f>
        <v>0</v>
      </c>
      <c r="X763">
        <f>'Transaction Log'!H765</f>
        <v>0</v>
      </c>
    </row>
    <row r="764" spans="1:24">
      <c r="A764" s="206"/>
      <c r="B764" s="206"/>
      <c r="C764" s="206"/>
      <c r="D764" s="206"/>
      <c r="V764">
        <f>'Transaction Log'!F766</f>
        <v>0</v>
      </c>
      <c r="W764">
        <f>'Transaction Log'!G766</f>
        <v>0</v>
      </c>
      <c r="X764">
        <f>'Transaction Log'!H766</f>
        <v>0</v>
      </c>
    </row>
    <row r="765" spans="1:24">
      <c r="A765" s="206"/>
      <c r="B765" s="206"/>
      <c r="C765" s="206"/>
      <c r="D765" s="206"/>
      <c r="V765">
        <f>'Transaction Log'!F767</f>
        <v>0</v>
      </c>
      <c r="W765">
        <f>'Transaction Log'!G767</f>
        <v>0</v>
      </c>
      <c r="X765">
        <f>'Transaction Log'!H767</f>
        <v>0</v>
      </c>
    </row>
    <row r="766" spans="1:24">
      <c r="A766" s="206"/>
      <c r="B766" s="206"/>
      <c r="C766" s="206"/>
      <c r="D766" s="206"/>
      <c r="V766">
        <f>'Transaction Log'!F768</f>
        <v>0</v>
      </c>
      <c r="W766">
        <f>'Transaction Log'!G768</f>
        <v>0</v>
      </c>
      <c r="X766">
        <f>'Transaction Log'!H768</f>
        <v>0</v>
      </c>
    </row>
    <row r="767" spans="1:24">
      <c r="A767" s="206"/>
      <c r="B767" s="206"/>
      <c r="C767" s="206"/>
      <c r="D767" s="206"/>
      <c r="V767">
        <f>'Transaction Log'!F769</f>
        <v>0</v>
      </c>
      <c r="W767">
        <f>'Transaction Log'!G769</f>
        <v>0</v>
      </c>
      <c r="X767">
        <f>'Transaction Log'!H769</f>
        <v>0</v>
      </c>
    </row>
    <row r="768" spans="1:24">
      <c r="A768" s="206"/>
      <c r="B768" s="206"/>
      <c r="C768" s="206"/>
      <c r="D768" s="206"/>
      <c r="V768">
        <f>'Transaction Log'!F770</f>
        <v>0</v>
      </c>
      <c r="W768">
        <f>'Transaction Log'!G770</f>
        <v>0</v>
      </c>
      <c r="X768">
        <f>'Transaction Log'!H770</f>
        <v>0</v>
      </c>
    </row>
    <row r="769" spans="1:24">
      <c r="A769" s="206"/>
      <c r="B769" s="206"/>
      <c r="C769" s="206"/>
      <c r="D769" s="206"/>
      <c r="V769">
        <f>'Transaction Log'!F771</f>
        <v>0</v>
      </c>
      <c r="W769">
        <f>'Transaction Log'!G771</f>
        <v>0</v>
      </c>
      <c r="X769">
        <f>'Transaction Log'!H771</f>
        <v>0</v>
      </c>
    </row>
    <row r="770" spans="1:24">
      <c r="A770" s="206"/>
      <c r="B770" s="206"/>
      <c r="C770" s="206"/>
      <c r="D770" s="206"/>
      <c r="V770">
        <f>'Transaction Log'!F772</f>
        <v>0</v>
      </c>
      <c r="W770">
        <f>'Transaction Log'!G772</f>
        <v>0</v>
      </c>
      <c r="X770">
        <f>'Transaction Log'!H772</f>
        <v>0</v>
      </c>
    </row>
    <row r="771" spans="1:24">
      <c r="A771" s="206"/>
      <c r="B771" s="206"/>
      <c r="C771" s="206"/>
      <c r="D771" s="206"/>
      <c r="V771">
        <f>'Transaction Log'!F773</f>
        <v>0</v>
      </c>
      <c r="W771">
        <f>'Transaction Log'!G773</f>
        <v>0</v>
      </c>
      <c r="X771">
        <f>'Transaction Log'!H773</f>
        <v>0</v>
      </c>
    </row>
    <row r="772" spans="1:24">
      <c r="A772" s="206"/>
      <c r="B772" s="206"/>
      <c r="C772" s="206"/>
      <c r="D772" s="206"/>
      <c r="V772">
        <f>'Transaction Log'!F774</f>
        <v>0</v>
      </c>
      <c r="W772">
        <f>'Transaction Log'!G774</f>
        <v>0</v>
      </c>
      <c r="X772">
        <f>'Transaction Log'!H774</f>
        <v>0</v>
      </c>
    </row>
    <row r="773" spans="1:24">
      <c r="A773" s="206"/>
      <c r="B773" s="206"/>
      <c r="C773" s="206"/>
      <c r="D773" s="206"/>
      <c r="V773">
        <f>'Transaction Log'!F775</f>
        <v>0</v>
      </c>
      <c r="W773">
        <f>'Transaction Log'!G775</f>
        <v>0</v>
      </c>
      <c r="X773">
        <f>'Transaction Log'!H775</f>
        <v>0</v>
      </c>
    </row>
    <row r="774" spans="1:24">
      <c r="A774" s="206"/>
      <c r="B774" s="206"/>
      <c r="C774" s="206"/>
      <c r="D774" s="206"/>
      <c r="V774">
        <f>'Transaction Log'!F776</f>
        <v>0</v>
      </c>
      <c r="W774">
        <f>'Transaction Log'!G776</f>
        <v>0</v>
      </c>
      <c r="X774">
        <f>'Transaction Log'!H776</f>
        <v>0</v>
      </c>
    </row>
    <row r="775" spans="1:24">
      <c r="A775" s="206"/>
      <c r="B775" s="206"/>
      <c r="C775" s="206"/>
      <c r="D775" s="206"/>
      <c r="V775">
        <f>'Transaction Log'!F777</f>
        <v>0</v>
      </c>
      <c r="W775">
        <f>'Transaction Log'!G777</f>
        <v>0</v>
      </c>
      <c r="X775">
        <f>'Transaction Log'!H777</f>
        <v>0</v>
      </c>
    </row>
    <row r="776" spans="1:24">
      <c r="A776" s="206"/>
      <c r="B776" s="206"/>
      <c r="C776" s="206"/>
      <c r="D776" s="206"/>
      <c r="V776">
        <f>'Transaction Log'!F778</f>
        <v>0</v>
      </c>
      <c r="W776">
        <f>'Transaction Log'!G778</f>
        <v>0</v>
      </c>
      <c r="X776">
        <f>'Transaction Log'!H778</f>
        <v>0</v>
      </c>
    </row>
    <row r="777" spans="1:24">
      <c r="A777" s="206"/>
      <c r="B777" s="206"/>
      <c r="C777" s="206"/>
      <c r="D777" s="206"/>
      <c r="V777">
        <f>'Transaction Log'!F779</f>
        <v>0</v>
      </c>
      <c r="W777">
        <f>'Transaction Log'!G779</f>
        <v>0</v>
      </c>
      <c r="X777">
        <f>'Transaction Log'!H779</f>
        <v>0</v>
      </c>
    </row>
    <row r="778" spans="1:24">
      <c r="A778" s="206"/>
      <c r="B778" s="206"/>
      <c r="C778" s="206"/>
      <c r="D778" s="206"/>
      <c r="V778">
        <f>'Transaction Log'!F780</f>
        <v>0</v>
      </c>
      <c r="W778">
        <f>'Transaction Log'!G780</f>
        <v>0</v>
      </c>
      <c r="X778">
        <f>'Transaction Log'!H780</f>
        <v>0</v>
      </c>
    </row>
    <row r="779" spans="1:24">
      <c r="A779" s="206"/>
      <c r="B779" s="206"/>
      <c r="C779" s="206"/>
      <c r="D779" s="206"/>
      <c r="V779">
        <f>'Transaction Log'!F781</f>
        <v>0</v>
      </c>
      <c r="W779">
        <f>'Transaction Log'!G781</f>
        <v>0</v>
      </c>
      <c r="X779">
        <f>'Transaction Log'!H781</f>
        <v>0</v>
      </c>
    </row>
    <row r="780" spans="1:24">
      <c r="A780" s="206"/>
      <c r="B780" s="206"/>
      <c r="C780" s="206"/>
      <c r="D780" s="206"/>
      <c r="V780">
        <f>'Transaction Log'!F782</f>
        <v>0</v>
      </c>
      <c r="W780">
        <f>'Transaction Log'!G782</f>
        <v>0</v>
      </c>
      <c r="X780">
        <f>'Transaction Log'!H782</f>
        <v>0</v>
      </c>
    </row>
    <row r="781" spans="1:24">
      <c r="A781" s="206"/>
      <c r="B781" s="206"/>
      <c r="C781" s="206"/>
      <c r="D781" s="206"/>
      <c r="V781">
        <f>'Transaction Log'!F783</f>
        <v>0</v>
      </c>
      <c r="W781">
        <f>'Transaction Log'!G783</f>
        <v>0</v>
      </c>
      <c r="X781">
        <f>'Transaction Log'!H783</f>
        <v>0</v>
      </c>
    </row>
    <row r="782" spans="1:24">
      <c r="A782" s="206"/>
      <c r="B782" s="206"/>
      <c r="C782" s="206"/>
      <c r="D782" s="206"/>
      <c r="V782">
        <f>'Transaction Log'!F784</f>
        <v>0</v>
      </c>
      <c r="W782">
        <f>'Transaction Log'!G784</f>
        <v>0</v>
      </c>
      <c r="X782">
        <f>'Transaction Log'!H784</f>
        <v>0</v>
      </c>
    </row>
    <row r="783" spans="1:24">
      <c r="A783" s="206"/>
      <c r="B783" s="206"/>
      <c r="C783" s="206"/>
      <c r="D783" s="206"/>
      <c r="V783">
        <f>'Transaction Log'!F785</f>
        <v>0</v>
      </c>
      <c r="W783">
        <f>'Transaction Log'!G785</f>
        <v>1</v>
      </c>
      <c r="X783">
        <f>'Transaction Log'!H785</f>
        <v>0</v>
      </c>
    </row>
    <row r="784" spans="1:24">
      <c r="A784" s="206"/>
      <c r="B784" s="206"/>
      <c r="C784" s="206"/>
      <c r="D784" s="206"/>
      <c r="V784">
        <f>'Transaction Log'!F786</f>
        <v>0</v>
      </c>
      <c r="W784">
        <f>'Transaction Log'!G786</f>
        <v>0</v>
      </c>
      <c r="X784">
        <f>'Transaction Log'!H786</f>
        <v>0</v>
      </c>
    </row>
    <row r="785" spans="1:24">
      <c r="A785" s="206"/>
      <c r="B785" s="206"/>
      <c r="C785" s="206"/>
      <c r="D785" s="206"/>
      <c r="V785">
        <f>'Transaction Log'!F787</f>
        <v>0</v>
      </c>
      <c r="W785">
        <f>'Transaction Log'!G787</f>
        <v>0</v>
      </c>
      <c r="X785">
        <f>'Transaction Log'!H787</f>
        <v>0</v>
      </c>
    </row>
    <row r="786" spans="1:24">
      <c r="A786" s="206"/>
      <c r="B786" s="206"/>
      <c r="C786" s="206"/>
      <c r="D786" s="206"/>
      <c r="V786">
        <f>'Transaction Log'!F788</f>
        <v>1</v>
      </c>
      <c r="W786">
        <f>'Transaction Log'!G788</f>
        <v>1</v>
      </c>
      <c r="X786">
        <f>'Transaction Log'!H788</f>
        <v>0</v>
      </c>
    </row>
    <row r="787" spans="1:24">
      <c r="A787" s="206"/>
      <c r="B787" s="206"/>
      <c r="C787" s="206"/>
      <c r="D787" s="206"/>
      <c r="V787">
        <f>'Transaction Log'!F789</f>
        <v>0</v>
      </c>
      <c r="W787">
        <f>'Transaction Log'!G789</f>
        <v>0</v>
      </c>
      <c r="X787">
        <f>'Transaction Log'!H789</f>
        <v>0</v>
      </c>
    </row>
    <row r="788" spans="1:24">
      <c r="A788" s="206"/>
      <c r="B788" s="206"/>
      <c r="C788" s="206"/>
      <c r="D788" s="206"/>
      <c r="V788">
        <f>'Transaction Log'!F790</f>
        <v>0</v>
      </c>
      <c r="W788">
        <f>'Transaction Log'!G790</f>
        <v>0</v>
      </c>
      <c r="X788">
        <f>'Transaction Log'!H790</f>
        <v>0</v>
      </c>
    </row>
    <row r="789" spans="1:24">
      <c r="A789" s="206"/>
      <c r="B789" s="206"/>
      <c r="C789" s="206"/>
      <c r="D789" s="206"/>
      <c r="V789">
        <f>'Transaction Log'!F791</f>
        <v>1</v>
      </c>
      <c r="W789">
        <f>'Transaction Log'!G791</f>
        <v>0</v>
      </c>
      <c r="X789">
        <f>'Transaction Log'!H791</f>
        <v>0</v>
      </c>
    </row>
    <row r="790" spans="1:24">
      <c r="A790" s="206"/>
      <c r="B790" s="206"/>
      <c r="C790" s="206"/>
      <c r="D790" s="206"/>
      <c r="V790">
        <f>'Transaction Log'!F792</f>
        <v>1</v>
      </c>
      <c r="W790">
        <f>'Transaction Log'!G792</f>
        <v>0</v>
      </c>
      <c r="X790">
        <f>'Transaction Log'!H792</f>
        <v>0</v>
      </c>
    </row>
    <row r="791" spans="1:24">
      <c r="A791" s="206"/>
      <c r="B791" s="206"/>
      <c r="C791" s="206"/>
      <c r="D791" s="206"/>
      <c r="V791">
        <f>'Transaction Log'!F793</f>
        <v>0</v>
      </c>
      <c r="W791">
        <f>'Transaction Log'!G793</f>
        <v>0</v>
      </c>
      <c r="X791">
        <f>'Transaction Log'!H793</f>
        <v>0</v>
      </c>
    </row>
    <row r="792" spans="1:24">
      <c r="A792" s="206"/>
      <c r="B792" s="206"/>
      <c r="C792" s="206"/>
      <c r="D792" s="206"/>
      <c r="V792">
        <f>'Transaction Log'!F794</f>
        <v>0</v>
      </c>
      <c r="W792">
        <f>'Transaction Log'!G794</f>
        <v>0</v>
      </c>
      <c r="X792">
        <f>'Transaction Log'!H794</f>
        <v>0</v>
      </c>
    </row>
    <row r="793" spans="1:24">
      <c r="A793" s="206"/>
      <c r="B793" s="206"/>
      <c r="C793" s="206"/>
      <c r="D793" s="206"/>
      <c r="V793">
        <f>'Transaction Log'!F795</f>
        <v>0</v>
      </c>
      <c r="W793">
        <f>'Transaction Log'!G795</f>
        <v>0</v>
      </c>
      <c r="X793">
        <f>'Transaction Log'!H795</f>
        <v>0</v>
      </c>
    </row>
    <row r="794" spans="1:24">
      <c r="A794" s="206"/>
      <c r="B794" s="206"/>
      <c r="C794" s="206"/>
      <c r="D794" s="206"/>
      <c r="V794">
        <f>'Transaction Log'!F796</f>
        <v>0</v>
      </c>
      <c r="W794">
        <f>'Transaction Log'!G796</f>
        <v>0</v>
      </c>
      <c r="X794">
        <f>'Transaction Log'!H796</f>
        <v>0</v>
      </c>
    </row>
    <row r="795" spans="1:24">
      <c r="A795" s="206"/>
      <c r="B795" s="206"/>
      <c r="C795" s="206"/>
      <c r="D795" s="206"/>
      <c r="V795">
        <f>'Transaction Log'!F797</f>
        <v>0</v>
      </c>
      <c r="W795">
        <f>'Transaction Log'!G797</f>
        <v>0</v>
      </c>
      <c r="X795">
        <f>'Transaction Log'!H797</f>
        <v>0</v>
      </c>
    </row>
    <row r="796" spans="1:24">
      <c r="A796" s="206"/>
      <c r="B796" s="206"/>
      <c r="C796" s="206"/>
      <c r="D796" s="206"/>
      <c r="V796">
        <f>'Transaction Log'!F798</f>
        <v>0</v>
      </c>
      <c r="W796">
        <f>'Transaction Log'!G798</f>
        <v>0</v>
      </c>
      <c r="X796">
        <f>'Transaction Log'!H798</f>
        <v>0</v>
      </c>
    </row>
    <row r="797" spans="1:24">
      <c r="A797" s="206"/>
      <c r="B797" s="206"/>
      <c r="C797" s="206"/>
      <c r="D797" s="206"/>
      <c r="V797">
        <f>'Transaction Log'!F799</f>
        <v>0</v>
      </c>
      <c r="W797">
        <f>'Transaction Log'!G799</f>
        <v>0</v>
      </c>
      <c r="X797">
        <f>'Transaction Log'!H799</f>
        <v>0</v>
      </c>
    </row>
    <row r="798" spans="1:24">
      <c r="A798" s="206"/>
      <c r="B798" s="206"/>
      <c r="C798" s="206"/>
      <c r="D798" s="206"/>
      <c r="V798">
        <f>'Transaction Log'!F800</f>
        <v>0</v>
      </c>
      <c r="W798">
        <f>'Transaction Log'!G800</f>
        <v>0</v>
      </c>
      <c r="X798">
        <f>'Transaction Log'!H800</f>
        <v>0</v>
      </c>
    </row>
    <row r="799" spans="1:24">
      <c r="A799" s="206"/>
      <c r="B799" s="206"/>
      <c r="C799" s="206"/>
      <c r="D799" s="206"/>
      <c r="V799">
        <f>'Transaction Log'!F801</f>
        <v>0</v>
      </c>
      <c r="W799">
        <f>'Transaction Log'!G801</f>
        <v>0</v>
      </c>
      <c r="X799">
        <f>'Transaction Log'!H801</f>
        <v>0</v>
      </c>
    </row>
    <row r="800" spans="1:24">
      <c r="A800" s="206"/>
      <c r="B800" s="206"/>
      <c r="C800" s="206"/>
      <c r="D800" s="206"/>
      <c r="V800">
        <f>'Transaction Log'!F802</f>
        <v>0</v>
      </c>
      <c r="W800">
        <f>'Transaction Log'!G802</f>
        <v>0</v>
      </c>
      <c r="X800">
        <f>'Transaction Log'!H802</f>
        <v>0</v>
      </c>
    </row>
    <row r="801" spans="1:24">
      <c r="A801" s="206"/>
      <c r="B801" s="206"/>
      <c r="C801" s="206"/>
      <c r="D801" s="206"/>
      <c r="V801">
        <f>'Transaction Log'!F803</f>
        <v>0</v>
      </c>
      <c r="W801">
        <f>'Transaction Log'!G803</f>
        <v>0</v>
      </c>
      <c r="X801">
        <f>'Transaction Log'!H803</f>
        <v>0</v>
      </c>
    </row>
    <row r="802" spans="1:24">
      <c r="A802" s="206"/>
      <c r="B802" s="206"/>
      <c r="C802" s="206"/>
      <c r="D802" s="206"/>
      <c r="V802">
        <f>'Transaction Log'!F804</f>
        <v>0</v>
      </c>
      <c r="W802">
        <f>'Transaction Log'!G804</f>
        <v>0</v>
      </c>
      <c r="X802">
        <f>'Transaction Log'!H804</f>
        <v>0</v>
      </c>
    </row>
    <row r="803" spans="1:24">
      <c r="A803" s="206"/>
      <c r="B803" s="206"/>
      <c r="C803" s="206"/>
      <c r="D803" s="206"/>
      <c r="V803">
        <f>'Transaction Log'!F805</f>
        <v>0</v>
      </c>
      <c r="W803">
        <f>'Transaction Log'!G805</f>
        <v>0</v>
      </c>
      <c r="X803">
        <f>'Transaction Log'!H805</f>
        <v>0</v>
      </c>
    </row>
    <row r="804" spans="1:24">
      <c r="A804" s="206"/>
      <c r="B804" s="206"/>
      <c r="C804" s="206"/>
      <c r="D804" s="206"/>
      <c r="V804">
        <f>'Transaction Log'!F806</f>
        <v>0</v>
      </c>
      <c r="W804">
        <f>'Transaction Log'!G806</f>
        <v>0</v>
      </c>
      <c r="X804">
        <f>'Transaction Log'!H806</f>
        <v>0</v>
      </c>
    </row>
    <row r="805" spans="1:24">
      <c r="A805" s="206"/>
      <c r="B805" s="206"/>
      <c r="C805" s="206"/>
      <c r="D805" s="206"/>
      <c r="V805">
        <f>'Transaction Log'!F807</f>
        <v>0</v>
      </c>
      <c r="W805">
        <f>'Transaction Log'!G807</f>
        <v>0</v>
      </c>
      <c r="X805">
        <f>'Transaction Log'!H807</f>
        <v>0</v>
      </c>
    </row>
    <row r="806" spans="1:24">
      <c r="A806" s="206"/>
      <c r="B806" s="206"/>
      <c r="C806" s="206"/>
      <c r="D806" s="206"/>
      <c r="V806">
        <f>'Transaction Log'!F808</f>
        <v>0</v>
      </c>
      <c r="W806">
        <f>'Transaction Log'!G808</f>
        <v>0</v>
      </c>
      <c r="X806">
        <f>'Transaction Log'!H808</f>
        <v>0</v>
      </c>
    </row>
    <row r="807" spans="1:24">
      <c r="A807" s="206"/>
      <c r="B807" s="206"/>
      <c r="C807" s="206"/>
      <c r="D807" s="206"/>
      <c r="V807">
        <f>'Transaction Log'!F809</f>
        <v>0</v>
      </c>
      <c r="W807">
        <f>'Transaction Log'!G809</f>
        <v>0</v>
      </c>
      <c r="X807">
        <f>'Transaction Log'!H809</f>
        <v>0</v>
      </c>
    </row>
    <row r="808" spans="1:24">
      <c r="A808" s="206"/>
      <c r="B808" s="206"/>
      <c r="C808" s="206"/>
      <c r="D808" s="206"/>
      <c r="V808">
        <f>'Transaction Log'!F810</f>
        <v>0</v>
      </c>
      <c r="W808">
        <f>'Transaction Log'!G810</f>
        <v>1</v>
      </c>
      <c r="X808">
        <f>'Transaction Log'!H810</f>
        <v>0</v>
      </c>
    </row>
    <row r="809" spans="1:24">
      <c r="A809" s="206"/>
      <c r="B809" s="206"/>
      <c r="C809" s="206"/>
      <c r="D809" s="206"/>
      <c r="V809">
        <f>'Transaction Log'!F811</f>
        <v>0</v>
      </c>
      <c r="W809">
        <f>'Transaction Log'!G811</f>
        <v>0</v>
      </c>
      <c r="X809">
        <f>'Transaction Log'!H811</f>
        <v>0</v>
      </c>
    </row>
    <row r="810" spans="1:24">
      <c r="A810" s="206"/>
      <c r="B810" s="206"/>
      <c r="C810" s="206"/>
      <c r="D810" s="206"/>
      <c r="V810">
        <f>'Transaction Log'!F812</f>
        <v>0</v>
      </c>
      <c r="W810">
        <f>'Transaction Log'!G812</f>
        <v>0</v>
      </c>
      <c r="X810">
        <f>'Transaction Log'!H812</f>
        <v>0</v>
      </c>
    </row>
    <row r="811" spans="1:24">
      <c r="A811" s="206"/>
      <c r="B811" s="206"/>
      <c r="C811" s="206"/>
      <c r="D811" s="206"/>
      <c r="V811">
        <f>'Transaction Log'!F813</f>
        <v>0</v>
      </c>
      <c r="W811">
        <f>'Transaction Log'!G813</f>
        <v>0</v>
      </c>
      <c r="X811">
        <f>'Transaction Log'!H813</f>
        <v>0</v>
      </c>
    </row>
    <row r="812" spans="1:24">
      <c r="A812" s="206"/>
      <c r="B812" s="206"/>
      <c r="C812" s="206"/>
      <c r="D812" s="206"/>
      <c r="V812">
        <f>'Transaction Log'!F814</f>
        <v>0</v>
      </c>
      <c r="W812">
        <f>'Transaction Log'!G814</f>
        <v>0</v>
      </c>
      <c r="X812">
        <f>'Transaction Log'!H814</f>
        <v>0</v>
      </c>
    </row>
    <row r="813" spans="1:24">
      <c r="A813" s="206"/>
      <c r="B813" s="206"/>
      <c r="C813" s="206"/>
      <c r="D813" s="206"/>
      <c r="V813">
        <f>'Transaction Log'!F815</f>
        <v>0</v>
      </c>
      <c r="W813">
        <f>'Transaction Log'!G815</f>
        <v>0</v>
      </c>
      <c r="X813">
        <f>'Transaction Log'!H815</f>
        <v>0</v>
      </c>
    </row>
    <row r="814" spans="1:24">
      <c r="A814" s="206"/>
      <c r="B814" s="206"/>
      <c r="C814" s="206"/>
      <c r="D814" s="206"/>
      <c r="V814">
        <f>'Transaction Log'!F816</f>
        <v>0</v>
      </c>
      <c r="W814">
        <f>'Transaction Log'!G816</f>
        <v>0</v>
      </c>
      <c r="X814">
        <f>'Transaction Log'!H816</f>
        <v>0</v>
      </c>
    </row>
    <row r="815" spans="1:24">
      <c r="A815" s="206"/>
      <c r="B815" s="206"/>
      <c r="C815" s="206"/>
      <c r="D815" s="206"/>
      <c r="V815">
        <f>'Transaction Log'!F817</f>
        <v>0</v>
      </c>
      <c r="W815">
        <f>'Transaction Log'!G817</f>
        <v>0</v>
      </c>
      <c r="X815">
        <f>'Transaction Log'!H817</f>
        <v>0</v>
      </c>
    </row>
    <row r="816" spans="1:24">
      <c r="A816" s="206"/>
      <c r="B816" s="206"/>
      <c r="C816" s="206"/>
      <c r="D816" s="206"/>
      <c r="V816">
        <f>'Transaction Log'!F818</f>
        <v>0</v>
      </c>
      <c r="W816">
        <f>'Transaction Log'!G818</f>
        <v>0</v>
      </c>
      <c r="X816">
        <f>'Transaction Log'!H818</f>
        <v>0</v>
      </c>
    </row>
    <row r="817" spans="1:24">
      <c r="A817" s="206"/>
      <c r="B817" s="206"/>
      <c r="C817" s="206"/>
      <c r="D817" s="206"/>
      <c r="V817">
        <f>'Transaction Log'!F819</f>
        <v>0</v>
      </c>
      <c r="W817">
        <f>'Transaction Log'!G819</f>
        <v>0</v>
      </c>
      <c r="X817">
        <f>'Transaction Log'!H819</f>
        <v>0</v>
      </c>
    </row>
    <row r="818" spans="1:24">
      <c r="A818" s="206"/>
      <c r="B818" s="206"/>
      <c r="C818" s="206"/>
      <c r="D818" s="206"/>
      <c r="V818">
        <f>'Transaction Log'!F820</f>
        <v>1</v>
      </c>
      <c r="W818">
        <f>'Transaction Log'!G820</f>
        <v>0</v>
      </c>
      <c r="X818">
        <f>'Transaction Log'!H820</f>
        <v>0</v>
      </c>
    </row>
    <row r="819" spans="1:24">
      <c r="A819" s="206"/>
      <c r="B819" s="206"/>
      <c r="C819" s="206"/>
      <c r="D819" s="206"/>
      <c r="V819">
        <f>'Transaction Log'!F821</f>
        <v>0</v>
      </c>
      <c r="W819">
        <f>'Transaction Log'!G821</f>
        <v>0</v>
      </c>
      <c r="X819">
        <f>'Transaction Log'!H821</f>
        <v>0</v>
      </c>
    </row>
    <row r="820" spans="1:24">
      <c r="A820" s="206"/>
      <c r="B820" s="206"/>
      <c r="C820" s="206"/>
      <c r="D820" s="206"/>
      <c r="V820">
        <f>'Transaction Log'!F822</f>
        <v>0</v>
      </c>
      <c r="W820">
        <f>'Transaction Log'!G822</f>
        <v>0</v>
      </c>
      <c r="X820">
        <f>'Transaction Log'!H822</f>
        <v>0</v>
      </c>
    </row>
    <row r="821" spans="1:24">
      <c r="A821" s="206"/>
      <c r="B821" s="206"/>
      <c r="C821" s="206"/>
      <c r="D821" s="206"/>
      <c r="V821">
        <f>'Transaction Log'!F823</f>
        <v>0</v>
      </c>
      <c r="W821">
        <f>'Transaction Log'!G823</f>
        <v>0</v>
      </c>
      <c r="X821">
        <f>'Transaction Log'!H823</f>
        <v>0</v>
      </c>
    </row>
    <row r="822" spans="1:24">
      <c r="A822" s="206"/>
      <c r="B822" s="206"/>
      <c r="C822" s="206"/>
      <c r="D822" s="206"/>
      <c r="V822">
        <f>'Transaction Log'!F824</f>
        <v>0</v>
      </c>
      <c r="W822">
        <f>'Transaction Log'!G824</f>
        <v>0</v>
      </c>
      <c r="X822">
        <f>'Transaction Log'!H824</f>
        <v>0</v>
      </c>
    </row>
    <row r="823" spans="1:24">
      <c r="A823" s="206"/>
      <c r="B823" s="206"/>
      <c r="C823" s="206"/>
      <c r="D823" s="206"/>
      <c r="V823">
        <f>'Transaction Log'!F825</f>
        <v>0</v>
      </c>
      <c r="W823">
        <f>'Transaction Log'!G825</f>
        <v>0</v>
      </c>
      <c r="X823">
        <f>'Transaction Log'!H825</f>
        <v>0</v>
      </c>
    </row>
    <row r="824" spans="1:24">
      <c r="A824" s="206"/>
      <c r="B824" s="206"/>
      <c r="C824" s="206"/>
      <c r="D824" s="206"/>
      <c r="V824">
        <f>'Transaction Log'!F826</f>
        <v>0</v>
      </c>
      <c r="W824">
        <f>'Transaction Log'!G826</f>
        <v>0</v>
      </c>
      <c r="X824">
        <f>'Transaction Log'!H826</f>
        <v>0</v>
      </c>
    </row>
    <row r="825" spans="1:24">
      <c r="A825" s="206"/>
      <c r="B825" s="206"/>
      <c r="C825" s="206"/>
      <c r="D825" s="206"/>
      <c r="V825">
        <f>'Transaction Log'!F827</f>
        <v>0</v>
      </c>
      <c r="W825">
        <f>'Transaction Log'!G827</f>
        <v>0</v>
      </c>
      <c r="X825">
        <f>'Transaction Log'!H827</f>
        <v>0</v>
      </c>
    </row>
    <row r="826" spans="1:24">
      <c r="A826" s="206"/>
      <c r="B826" s="206"/>
      <c r="C826" s="206"/>
      <c r="D826" s="206"/>
      <c r="V826">
        <f>'Transaction Log'!F828</f>
        <v>0</v>
      </c>
      <c r="W826">
        <f>'Transaction Log'!G828</f>
        <v>0</v>
      </c>
      <c r="X826">
        <f>'Transaction Log'!H828</f>
        <v>0</v>
      </c>
    </row>
    <row r="827" spans="1:24">
      <c r="A827" s="206"/>
      <c r="B827" s="206"/>
      <c r="C827" s="206"/>
      <c r="D827" s="206"/>
      <c r="V827">
        <f>'Transaction Log'!F829</f>
        <v>0</v>
      </c>
      <c r="W827">
        <f>'Transaction Log'!G829</f>
        <v>0</v>
      </c>
      <c r="X827">
        <f>'Transaction Log'!H829</f>
        <v>0</v>
      </c>
    </row>
    <row r="828" spans="1:24">
      <c r="A828" s="206"/>
      <c r="B828" s="206"/>
      <c r="C828" s="206"/>
      <c r="D828" s="206"/>
      <c r="V828">
        <f>'Transaction Log'!F830</f>
        <v>0</v>
      </c>
      <c r="W828">
        <f>'Transaction Log'!G830</f>
        <v>0</v>
      </c>
      <c r="X828">
        <f>'Transaction Log'!H830</f>
        <v>0</v>
      </c>
    </row>
    <row r="829" spans="1:24">
      <c r="A829" s="206"/>
      <c r="B829" s="206"/>
      <c r="C829" s="206"/>
      <c r="D829" s="206"/>
      <c r="V829">
        <f>'Transaction Log'!F831</f>
        <v>0</v>
      </c>
      <c r="W829">
        <f>'Transaction Log'!G831</f>
        <v>0</v>
      </c>
      <c r="X829">
        <f>'Transaction Log'!H831</f>
        <v>0</v>
      </c>
    </row>
    <row r="830" spans="1:24">
      <c r="A830" s="206"/>
      <c r="B830" s="206"/>
      <c r="C830" s="206"/>
      <c r="D830" s="206"/>
      <c r="V830">
        <f>'Transaction Log'!F832</f>
        <v>0</v>
      </c>
      <c r="W830">
        <f>'Transaction Log'!G832</f>
        <v>0</v>
      </c>
      <c r="X830">
        <f>'Transaction Log'!H832</f>
        <v>0</v>
      </c>
    </row>
    <row r="831" spans="1:24">
      <c r="A831" s="206"/>
      <c r="B831" s="206"/>
      <c r="C831" s="206"/>
      <c r="D831" s="206"/>
      <c r="V831">
        <f>'Transaction Log'!F833</f>
        <v>0</v>
      </c>
      <c r="W831">
        <f>'Transaction Log'!G833</f>
        <v>0</v>
      </c>
      <c r="X831">
        <f>'Transaction Log'!H833</f>
        <v>0</v>
      </c>
    </row>
    <row r="832" spans="1:24">
      <c r="A832" s="206"/>
      <c r="B832" s="206"/>
      <c r="C832" s="206"/>
      <c r="D832" s="206"/>
      <c r="V832">
        <f>'Transaction Log'!F834</f>
        <v>1</v>
      </c>
      <c r="W832">
        <f>'Transaction Log'!G834</f>
        <v>0</v>
      </c>
      <c r="X832">
        <f>'Transaction Log'!H834</f>
        <v>0</v>
      </c>
    </row>
    <row r="833" spans="1:24">
      <c r="A833" s="206"/>
      <c r="B833" s="206"/>
      <c r="C833" s="206"/>
      <c r="D833" s="206"/>
      <c r="V833">
        <f>'Transaction Log'!F835</f>
        <v>0</v>
      </c>
      <c r="W833">
        <f>'Transaction Log'!G835</f>
        <v>0</v>
      </c>
      <c r="X833">
        <f>'Transaction Log'!H835</f>
        <v>0</v>
      </c>
    </row>
    <row r="834" spans="1:24">
      <c r="A834" s="206"/>
      <c r="B834" s="206"/>
      <c r="C834" s="206"/>
      <c r="D834" s="206"/>
      <c r="V834">
        <f>'Transaction Log'!F836</f>
        <v>0</v>
      </c>
      <c r="W834">
        <f>'Transaction Log'!G836</f>
        <v>0</v>
      </c>
      <c r="X834">
        <f>'Transaction Log'!H836</f>
        <v>0</v>
      </c>
    </row>
    <row r="835" spans="1:24">
      <c r="A835" s="206"/>
      <c r="B835" s="206"/>
      <c r="C835" s="206"/>
      <c r="D835" s="206"/>
      <c r="V835">
        <f>'Transaction Log'!F837</f>
        <v>0</v>
      </c>
      <c r="W835">
        <f>'Transaction Log'!G837</f>
        <v>0</v>
      </c>
      <c r="X835">
        <f>'Transaction Log'!H837</f>
        <v>0</v>
      </c>
    </row>
    <row r="836" spans="1:24">
      <c r="A836" s="206"/>
      <c r="B836" s="206"/>
      <c r="C836" s="206"/>
      <c r="D836" s="206"/>
      <c r="V836">
        <f>'Transaction Log'!F838</f>
        <v>0</v>
      </c>
      <c r="W836">
        <f>'Transaction Log'!G838</f>
        <v>0</v>
      </c>
      <c r="X836">
        <f>'Transaction Log'!H838</f>
        <v>0</v>
      </c>
    </row>
    <row r="837" spans="1:24">
      <c r="A837" s="206"/>
      <c r="B837" s="206"/>
      <c r="C837" s="206"/>
      <c r="D837" s="206"/>
      <c r="V837">
        <f>'Transaction Log'!F839</f>
        <v>0</v>
      </c>
      <c r="W837">
        <f>'Transaction Log'!G839</f>
        <v>0</v>
      </c>
      <c r="X837">
        <f>'Transaction Log'!H839</f>
        <v>0</v>
      </c>
    </row>
    <row r="838" spans="1:24">
      <c r="A838" s="206"/>
      <c r="B838" s="206"/>
      <c r="C838" s="206"/>
      <c r="D838" s="206"/>
      <c r="V838">
        <f>'Transaction Log'!F840</f>
        <v>0</v>
      </c>
      <c r="W838">
        <f>'Transaction Log'!G840</f>
        <v>0</v>
      </c>
      <c r="X838">
        <f>'Transaction Log'!H840</f>
        <v>0</v>
      </c>
    </row>
    <row r="839" spans="1:24">
      <c r="A839" s="206"/>
      <c r="B839" s="206"/>
      <c r="C839" s="206"/>
      <c r="D839" s="206"/>
      <c r="V839">
        <f>'Transaction Log'!F841</f>
        <v>0</v>
      </c>
      <c r="W839">
        <f>'Transaction Log'!G841</f>
        <v>0</v>
      </c>
      <c r="X839">
        <f>'Transaction Log'!H841</f>
        <v>0</v>
      </c>
    </row>
    <row r="840" spans="1:24">
      <c r="A840" s="206"/>
      <c r="B840" s="206"/>
      <c r="C840" s="206"/>
      <c r="D840" s="206"/>
      <c r="V840">
        <f>'Transaction Log'!F842</f>
        <v>0</v>
      </c>
      <c r="W840">
        <f>'Transaction Log'!G842</f>
        <v>0</v>
      </c>
      <c r="X840">
        <f>'Transaction Log'!H842</f>
        <v>0</v>
      </c>
    </row>
    <row r="841" spans="1:24">
      <c r="A841" s="206"/>
      <c r="B841" s="206"/>
      <c r="C841" s="206"/>
      <c r="D841" s="206"/>
      <c r="V841">
        <f>'Transaction Log'!F843</f>
        <v>0</v>
      </c>
      <c r="W841">
        <f>'Transaction Log'!G843</f>
        <v>0</v>
      </c>
      <c r="X841">
        <f>'Transaction Log'!H843</f>
        <v>0</v>
      </c>
    </row>
    <row r="842" spans="1:24">
      <c r="A842" s="206"/>
      <c r="B842" s="206"/>
      <c r="C842" s="206"/>
      <c r="D842" s="206"/>
      <c r="V842">
        <f>'Transaction Log'!F844</f>
        <v>0</v>
      </c>
      <c r="W842">
        <f>'Transaction Log'!G844</f>
        <v>0</v>
      </c>
      <c r="X842">
        <f>'Transaction Log'!H844</f>
        <v>0</v>
      </c>
    </row>
    <row r="843" spans="1:24">
      <c r="A843" s="206"/>
      <c r="B843" s="206"/>
      <c r="C843" s="206"/>
      <c r="D843" s="206"/>
      <c r="V843">
        <f>'Transaction Log'!F845</f>
        <v>0</v>
      </c>
      <c r="W843">
        <f>'Transaction Log'!G845</f>
        <v>0</v>
      </c>
      <c r="X843">
        <f>'Transaction Log'!H845</f>
        <v>0</v>
      </c>
    </row>
    <row r="844" spans="1:24">
      <c r="A844" s="206"/>
      <c r="B844" s="206"/>
      <c r="C844" s="206"/>
      <c r="D844" s="206"/>
      <c r="V844">
        <f>'Transaction Log'!F846</f>
        <v>0</v>
      </c>
      <c r="W844">
        <f>'Transaction Log'!G846</f>
        <v>0</v>
      </c>
      <c r="X844">
        <f>'Transaction Log'!H846</f>
        <v>0</v>
      </c>
    </row>
    <row r="845" spans="1:24">
      <c r="A845" s="206"/>
      <c r="B845" s="206"/>
      <c r="C845" s="206"/>
      <c r="D845" s="206"/>
      <c r="V845">
        <f>'Transaction Log'!F847</f>
        <v>0</v>
      </c>
      <c r="W845">
        <f>'Transaction Log'!G847</f>
        <v>0</v>
      </c>
      <c r="X845">
        <f>'Transaction Log'!H847</f>
        <v>0</v>
      </c>
    </row>
    <row r="846" spans="1:24">
      <c r="A846" s="206"/>
      <c r="B846" s="206"/>
      <c r="C846" s="206"/>
      <c r="D846" s="206"/>
      <c r="V846">
        <f>'Transaction Log'!F848</f>
        <v>0</v>
      </c>
      <c r="W846">
        <f>'Transaction Log'!G848</f>
        <v>0</v>
      </c>
      <c r="X846">
        <f>'Transaction Log'!H848</f>
        <v>0</v>
      </c>
    </row>
    <row r="847" spans="1:24">
      <c r="A847" s="206"/>
      <c r="B847" s="206"/>
      <c r="C847" s="206"/>
      <c r="D847" s="206"/>
      <c r="V847">
        <f>'Transaction Log'!F849</f>
        <v>0</v>
      </c>
      <c r="W847">
        <f>'Transaction Log'!G849</f>
        <v>0</v>
      </c>
      <c r="X847">
        <f>'Transaction Log'!H849</f>
        <v>0</v>
      </c>
    </row>
    <row r="848" spans="1:24">
      <c r="A848" s="206"/>
      <c r="B848" s="206"/>
      <c r="C848" s="206"/>
      <c r="D848" s="206"/>
      <c r="V848">
        <f>'Transaction Log'!F850</f>
        <v>1</v>
      </c>
      <c r="W848">
        <f>'Transaction Log'!G850</f>
        <v>0</v>
      </c>
      <c r="X848">
        <f>'Transaction Log'!H850</f>
        <v>0</v>
      </c>
    </row>
    <row r="849" spans="1:24">
      <c r="A849" s="206"/>
      <c r="B849" s="206"/>
      <c r="C849" s="206"/>
      <c r="D849" s="206"/>
      <c r="V849">
        <f>'Transaction Log'!F851</f>
        <v>0</v>
      </c>
      <c r="W849">
        <f>'Transaction Log'!G851</f>
        <v>0</v>
      </c>
      <c r="X849">
        <f>'Transaction Log'!H851</f>
        <v>0</v>
      </c>
    </row>
    <row r="850" spans="1:24">
      <c r="A850" s="206"/>
      <c r="B850" s="206"/>
      <c r="C850" s="206"/>
      <c r="D850" s="206"/>
      <c r="V850">
        <f>'Transaction Log'!F852</f>
        <v>0</v>
      </c>
      <c r="W850">
        <f>'Transaction Log'!G852</f>
        <v>0</v>
      </c>
      <c r="X850">
        <f>'Transaction Log'!H852</f>
        <v>0</v>
      </c>
    </row>
    <row r="851" spans="1:24">
      <c r="A851" s="206"/>
      <c r="B851" s="206"/>
      <c r="C851" s="206"/>
      <c r="D851" s="206"/>
      <c r="V851">
        <f>'Transaction Log'!F853</f>
        <v>0</v>
      </c>
      <c r="W851">
        <f>'Transaction Log'!G853</f>
        <v>0</v>
      </c>
      <c r="X851">
        <f>'Transaction Log'!H853</f>
        <v>0</v>
      </c>
    </row>
    <row r="852" spans="1:24">
      <c r="A852" s="206"/>
      <c r="B852" s="206"/>
      <c r="C852" s="206"/>
      <c r="D852" s="206"/>
      <c r="V852">
        <f>'Transaction Log'!F854</f>
        <v>0</v>
      </c>
      <c r="W852">
        <f>'Transaction Log'!G854</f>
        <v>0</v>
      </c>
      <c r="X852">
        <f>'Transaction Log'!H854</f>
        <v>0</v>
      </c>
    </row>
    <row r="853" spans="1:24">
      <c r="A853" s="206"/>
      <c r="B853" s="206"/>
      <c r="C853" s="206"/>
      <c r="D853" s="206"/>
      <c r="V853">
        <f>'Transaction Log'!F855</f>
        <v>0</v>
      </c>
      <c r="W853">
        <f>'Transaction Log'!G855</f>
        <v>0</v>
      </c>
      <c r="X853">
        <f>'Transaction Log'!H855</f>
        <v>0</v>
      </c>
    </row>
    <row r="854" spans="1:24">
      <c r="A854" s="206"/>
      <c r="B854" s="206"/>
      <c r="C854" s="206"/>
      <c r="D854" s="206"/>
      <c r="V854">
        <f>'Transaction Log'!F856</f>
        <v>1</v>
      </c>
      <c r="W854">
        <f>'Transaction Log'!G856</f>
        <v>0</v>
      </c>
      <c r="X854">
        <f>'Transaction Log'!H856</f>
        <v>0</v>
      </c>
    </row>
    <row r="855" spans="1:24">
      <c r="A855" s="206"/>
      <c r="B855" s="206"/>
      <c r="C855" s="206"/>
      <c r="D855" s="206"/>
      <c r="V855">
        <f>'Transaction Log'!F857</f>
        <v>0</v>
      </c>
      <c r="W855">
        <f>'Transaction Log'!G857</f>
        <v>0</v>
      </c>
      <c r="X855">
        <f>'Transaction Log'!H857</f>
        <v>0</v>
      </c>
    </row>
    <row r="856" spans="1:24">
      <c r="A856" s="206"/>
      <c r="B856" s="206"/>
      <c r="C856" s="206"/>
      <c r="D856" s="206"/>
      <c r="V856">
        <f>'Transaction Log'!F858</f>
        <v>0</v>
      </c>
      <c r="W856">
        <f>'Transaction Log'!G858</f>
        <v>0</v>
      </c>
      <c r="X856">
        <f>'Transaction Log'!H858</f>
        <v>0</v>
      </c>
    </row>
    <row r="857" spans="1:24">
      <c r="A857" s="206"/>
      <c r="B857" s="206"/>
      <c r="C857" s="206"/>
      <c r="D857" s="206"/>
      <c r="V857">
        <f>'Transaction Log'!F859</f>
        <v>0</v>
      </c>
      <c r="W857">
        <f>'Transaction Log'!G859</f>
        <v>0</v>
      </c>
      <c r="X857">
        <f>'Transaction Log'!H859</f>
        <v>0</v>
      </c>
    </row>
    <row r="858" spans="1:24">
      <c r="A858" s="206"/>
      <c r="B858" s="206"/>
      <c r="C858" s="206"/>
      <c r="D858" s="206"/>
      <c r="V858">
        <f>'Transaction Log'!F860</f>
        <v>0</v>
      </c>
      <c r="W858">
        <f>'Transaction Log'!G860</f>
        <v>0</v>
      </c>
      <c r="X858">
        <f>'Transaction Log'!H860</f>
        <v>0</v>
      </c>
    </row>
    <row r="859" spans="1:24">
      <c r="A859" s="206"/>
      <c r="B859" s="206"/>
      <c r="C859" s="206"/>
      <c r="D859" s="206"/>
      <c r="V859">
        <f>'Transaction Log'!F861</f>
        <v>0</v>
      </c>
      <c r="W859">
        <f>'Transaction Log'!G861</f>
        <v>1</v>
      </c>
      <c r="X859">
        <f>'Transaction Log'!H861</f>
        <v>0</v>
      </c>
    </row>
    <row r="860" spans="1:24">
      <c r="A860" s="206"/>
      <c r="B860" s="206"/>
      <c r="C860" s="206"/>
      <c r="D860" s="206"/>
      <c r="V860">
        <f>'Transaction Log'!F862</f>
        <v>0</v>
      </c>
      <c r="W860">
        <f>'Transaction Log'!G862</f>
        <v>0</v>
      </c>
      <c r="X860">
        <f>'Transaction Log'!H862</f>
        <v>0</v>
      </c>
    </row>
    <row r="861" spans="1:24">
      <c r="A861" s="206"/>
      <c r="B861" s="206"/>
      <c r="C861" s="206"/>
      <c r="D861" s="206"/>
      <c r="V861">
        <f>'Transaction Log'!F863</f>
        <v>0</v>
      </c>
      <c r="W861">
        <f>'Transaction Log'!G863</f>
        <v>1</v>
      </c>
      <c r="X861">
        <f>'Transaction Log'!H863</f>
        <v>0</v>
      </c>
    </row>
    <row r="862" spans="1:24">
      <c r="A862" s="206"/>
      <c r="B862" s="206"/>
      <c r="C862" s="206"/>
      <c r="D862" s="206"/>
      <c r="V862">
        <f>'Transaction Log'!F864</f>
        <v>0</v>
      </c>
      <c r="W862">
        <f>'Transaction Log'!G864</f>
        <v>0</v>
      </c>
      <c r="X862">
        <f>'Transaction Log'!H864</f>
        <v>0</v>
      </c>
    </row>
    <row r="863" spans="1:24">
      <c r="A863" s="206"/>
      <c r="B863" s="206"/>
      <c r="C863" s="206"/>
      <c r="D863" s="206"/>
      <c r="V863">
        <f>'Transaction Log'!F865</f>
        <v>0</v>
      </c>
      <c r="W863">
        <f>'Transaction Log'!G865</f>
        <v>0</v>
      </c>
      <c r="X863">
        <f>'Transaction Log'!H865</f>
        <v>0</v>
      </c>
    </row>
    <row r="864" spans="1:24">
      <c r="A864" s="206"/>
      <c r="B864" s="206"/>
      <c r="C864" s="206"/>
      <c r="D864" s="206"/>
      <c r="V864">
        <f>'Transaction Log'!F866</f>
        <v>0</v>
      </c>
      <c r="W864">
        <f>'Transaction Log'!G866</f>
        <v>1</v>
      </c>
      <c r="X864">
        <f>'Transaction Log'!H866</f>
        <v>0</v>
      </c>
    </row>
    <row r="865" spans="1:24">
      <c r="A865" s="206"/>
      <c r="B865" s="206"/>
      <c r="C865" s="206"/>
      <c r="D865" s="206"/>
      <c r="V865">
        <f>'Transaction Log'!F867</f>
        <v>0</v>
      </c>
      <c r="W865">
        <f>'Transaction Log'!G867</f>
        <v>0</v>
      </c>
      <c r="X865">
        <f>'Transaction Log'!H867</f>
        <v>0</v>
      </c>
    </row>
    <row r="866" spans="1:24">
      <c r="A866" s="206"/>
      <c r="B866" s="206"/>
      <c r="C866" s="206"/>
      <c r="D866" s="206"/>
      <c r="V866">
        <f>'Transaction Log'!F868</f>
        <v>0</v>
      </c>
      <c r="W866">
        <f>'Transaction Log'!G868</f>
        <v>0</v>
      </c>
      <c r="X866">
        <f>'Transaction Log'!H868</f>
        <v>0</v>
      </c>
    </row>
    <row r="867" spans="1:24">
      <c r="A867" s="206"/>
      <c r="B867" s="206"/>
      <c r="C867" s="206"/>
      <c r="D867" s="206"/>
      <c r="V867">
        <f>'Transaction Log'!F869</f>
        <v>0</v>
      </c>
      <c r="W867">
        <f>'Transaction Log'!G869</f>
        <v>0</v>
      </c>
      <c r="X867">
        <f>'Transaction Log'!H869</f>
        <v>0</v>
      </c>
    </row>
    <row r="868" spans="1:24">
      <c r="A868" s="206"/>
      <c r="B868" s="206"/>
      <c r="C868" s="206"/>
      <c r="D868" s="206"/>
      <c r="V868">
        <f>'Transaction Log'!F870</f>
        <v>0</v>
      </c>
      <c r="W868">
        <f>'Transaction Log'!G870</f>
        <v>0</v>
      </c>
      <c r="X868">
        <f>'Transaction Log'!H870</f>
        <v>0</v>
      </c>
    </row>
    <row r="869" spans="1:24">
      <c r="A869" s="206"/>
      <c r="B869" s="206"/>
      <c r="C869" s="206"/>
      <c r="D869" s="206"/>
      <c r="V869">
        <f>'Transaction Log'!F871</f>
        <v>0</v>
      </c>
      <c r="W869">
        <f>'Transaction Log'!G871</f>
        <v>0</v>
      </c>
      <c r="X869">
        <f>'Transaction Log'!H871</f>
        <v>0</v>
      </c>
    </row>
    <row r="870" spans="1:24">
      <c r="A870" s="206"/>
      <c r="B870" s="206"/>
      <c r="C870" s="206"/>
      <c r="D870" s="206"/>
      <c r="V870">
        <f>'Transaction Log'!F872</f>
        <v>0</v>
      </c>
      <c r="W870">
        <f>'Transaction Log'!G872</f>
        <v>0</v>
      </c>
      <c r="X870">
        <f>'Transaction Log'!H872</f>
        <v>0</v>
      </c>
    </row>
    <row r="871" spans="1:24">
      <c r="A871" s="206"/>
      <c r="B871" s="206"/>
      <c r="C871" s="206"/>
      <c r="D871" s="206"/>
      <c r="V871">
        <f>'Transaction Log'!F873</f>
        <v>0</v>
      </c>
      <c r="W871">
        <f>'Transaction Log'!G873</f>
        <v>0</v>
      </c>
      <c r="X871">
        <f>'Transaction Log'!H873</f>
        <v>0</v>
      </c>
    </row>
    <row r="872" spans="1:24">
      <c r="A872" s="206"/>
      <c r="B872" s="206"/>
      <c r="C872" s="206"/>
      <c r="D872" s="206"/>
      <c r="V872">
        <f>'Transaction Log'!F874</f>
        <v>0</v>
      </c>
      <c r="W872">
        <f>'Transaction Log'!G874</f>
        <v>0</v>
      </c>
      <c r="X872">
        <f>'Transaction Log'!H874</f>
        <v>0</v>
      </c>
    </row>
    <row r="873" spans="1:24">
      <c r="A873" s="206"/>
      <c r="B873" s="206"/>
      <c r="C873" s="206"/>
      <c r="D873" s="206"/>
      <c r="V873">
        <f>'Transaction Log'!F875</f>
        <v>0</v>
      </c>
      <c r="W873">
        <f>'Transaction Log'!G875</f>
        <v>0</v>
      </c>
      <c r="X873">
        <f>'Transaction Log'!H875</f>
        <v>0</v>
      </c>
    </row>
    <row r="874" spans="1:24">
      <c r="A874" s="206"/>
      <c r="B874" s="206"/>
      <c r="C874" s="206"/>
      <c r="D874" s="206"/>
      <c r="V874">
        <f>'Transaction Log'!F876</f>
        <v>0</v>
      </c>
      <c r="W874">
        <f>'Transaction Log'!G876</f>
        <v>0</v>
      </c>
      <c r="X874">
        <f>'Transaction Log'!H876</f>
        <v>0</v>
      </c>
    </row>
    <row r="875" spans="1:24">
      <c r="A875" s="206"/>
      <c r="B875" s="206"/>
      <c r="C875" s="206"/>
      <c r="D875" s="206"/>
      <c r="V875">
        <f>'Transaction Log'!F877</f>
        <v>0</v>
      </c>
      <c r="W875">
        <f>'Transaction Log'!G877</f>
        <v>0</v>
      </c>
      <c r="X875">
        <f>'Transaction Log'!H877</f>
        <v>0</v>
      </c>
    </row>
    <row r="876" spans="1:24">
      <c r="A876" s="206"/>
      <c r="B876" s="206"/>
      <c r="C876" s="206"/>
      <c r="D876" s="206"/>
      <c r="V876">
        <f>'Transaction Log'!F878</f>
        <v>1</v>
      </c>
      <c r="W876">
        <f>'Transaction Log'!G878</f>
        <v>0</v>
      </c>
      <c r="X876">
        <f>'Transaction Log'!H878</f>
        <v>0</v>
      </c>
    </row>
    <row r="877" spans="1:24">
      <c r="A877" s="206"/>
      <c r="B877" s="206"/>
      <c r="C877" s="206"/>
      <c r="D877" s="206"/>
      <c r="V877">
        <f>'Transaction Log'!F879</f>
        <v>0</v>
      </c>
      <c r="W877">
        <f>'Transaction Log'!G879</f>
        <v>0</v>
      </c>
      <c r="X877">
        <f>'Transaction Log'!H879</f>
        <v>0</v>
      </c>
    </row>
    <row r="878" spans="1:24">
      <c r="A878" s="206"/>
      <c r="B878" s="206"/>
      <c r="C878" s="206"/>
      <c r="D878" s="206"/>
      <c r="V878">
        <f>'Transaction Log'!F880</f>
        <v>0</v>
      </c>
      <c r="W878">
        <f>'Transaction Log'!G880</f>
        <v>0</v>
      </c>
      <c r="X878">
        <f>'Transaction Log'!H880</f>
        <v>0</v>
      </c>
    </row>
    <row r="879" spans="1:24">
      <c r="A879" s="206"/>
      <c r="B879" s="206"/>
      <c r="C879" s="206"/>
      <c r="D879" s="206"/>
      <c r="V879">
        <f>'Transaction Log'!F881</f>
        <v>0</v>
      </c>
      <c r="W879">
        <f>'Transaction Log'!G881</f>
        <v>0</v>
      </c>
      <c r="X879">
        <f>'Transaction Log'!H881</f>
        <v>0</v>
      </c>
    </row>
    <row r="880" spans="1:24">
      <c r="A880" s="206"/>
      <c r="B880" s="206"/>
      <c r="C880" s="206"/>
      <c r="D880" s="206"/>
      <c r="V880">
        <f>'Transaction Log'!F882</f>
        <v>0</v>
      </c>
      <c r="W880">
        <f>'Transaction Log'!G882</f>
        <v>0</v>
      </c>
      <c r="X880">
        <f>'Transaction Log'!H882</f>
        <v>0</v>
      </c>
    </row>
    <row r="881" spans="1:24">
      <c r="A881" s="206"/>
      <c r="B881" s="206"/>
      <c r="C881" s="206"/>
      <c r="D881" s="206"/>
      <c r="V881">
        <f>'Transaction Log'!F883</f>
        <v>0</v>
      </c>
      <c r="W881">
        <f>'Transaction Log'!G883</f>
        <v>0</v>
      </c>
      <c r="X881">
        <f>'Transaction Log'!H883</f>
        <v>0</v>
      </c>
    </row>
    <row r="882" spans="1:24">
      <c r="A882" s="206"/>
      <c r="B882" s="206"/>
      <c r="C882" s="206"/>
      <c r="D882" s="206"/>
      <c r="V882">
        <f>'Transaction Log'!F884</f>
        <v>0</v>
      </c>
      <c r="W882">
        <f>'Transaction Log'!G884</f>
        <v>0</v>
      </c>
      <c r="X882">
        <f>'Transaction Log'!H884</f>
        <v>0</v>
      </c>
    </row>
    <row r="883" spans="1:24">
      <c r="A883" s="206"/>
      <c r="B883" s="206"/>
      <c r="C883" s="206"/>
      <c r="D883" s="206"/>
      <c r="V883">
        <f>'Transaction Log'!F885</f>
        <v>0</v>
      </c>
      <c r="W883">
        <f>'Transaction Log'!G885</f>
        <v>0</v>
      </c>
      <c r="X883">
        <f>'Transaction Log'!H885</f>
        <v>0</v>
      </c>
    </row>
    <row r="884" spans="1:24">
      <c r="A884" s="206"/>
      <c r="B884" s="206"/>
      <c r="C884" s="206"/>
      <c r="D884" s="206"/>
      <c r="V884">
        <f>'Transaction Log'!F886</f>
        <v>0</v>
      </c>
      <c r="W884">
        <f>'Transaction Log'!G886</f>
        <v>0</v>
      </c>
      <c r="X884">
        <f>'Transaction Log'!H886</f>
        <v>0</v>
      </c>
    </row>
    <row r="885" spans="1:24">
      <c r="A885" s="206"/>
      <c r="B885" s="206"/>
      <c r="C885" s="206"/>
      <c r="D885" s="206"/>
      <c r="V885">
        <f>'Transaction Log'!F887</f>
        <v>0</v>
      </c>
      <c r="W885">
        <f>'Transaction Log'!G887</f>
        <v>0</v>
      </c>
      <c r="X885">
        <f>'Transaction Log'!H887</f>
        <v>0</v>
      </c>
    </row>
    <row r="886" spans="1:24">
      <c r="A886" s="206"/>
      <c r="B886" s="206"/>
      <c r="C886" s="206"/>
      <c r="D886" s="206"/>
      <c r="V886">
        <f>'Transaction Log'!F888</f>
        <v>1</v>
      </c>
      <c r="W886">
        <f>'Transaction Log'!G888</f>
        <v>0</v>
      </c>
      <c r="X886">
        <f>'Transaction Log'!H888</f>
        <v>0</v>
      </c>
    </row>
    <row r="887" spans="1:24">
      <c r="A887" s="206"/>
      <c r="B887" s="206"/>
      <c r="C887" s="206"/>
      <c r="D887" s="206"/>
      <c r="V887">
        <f>'Transaction Log'!F889</f>
        <v>0</v>
      </c>
      <c r="W887">
        <f>'Transaction Log'!G889</f>
        <v>0</v>
      </c>
      <c r="X887">
        <f>'Transaction Log'!H889</f>
        <v>0</v>
      </c>
    </row>
    <row r="888" spans="1:24">
      <c r="A888" s="206"/>
      <c r="B888" s="206"/>
      <c r="C888" s="206"/>
      <c r="D888" s="206"/>
      <c r="V888">
        <f>'Transaction Log'!F890</f>
        <v>0</v>
      </c>
      <c r="W888">
        <f>'Transaction Log'!G890</f>
        <v>0</v>
      </c>
      <c r="X888">
        <f>'Transaction Log'!H890</f>
        <v>0</v>
      </c>
    </row>
    <row r="889" spans="1:24">
      <c r="A889" s="206"/>
      <c r="B889" s="206"/>
      <c r="C889" s="206"/>
      <c r="D889" s="206"/>
      <c r="V889">
        <f>'Transaction Log'!F891</f>
        <v>0</v>
      </c>
      <c r="W889">
        <f>'Transaction Log'!G891</f>
        <v>0</v>
      </c>
      <c r="X889">
        <f>'Transaction Log'!H891</f>
        <v>0</v>
      </c>
    </row>
    <row r="890" spans="1:24">
      <c r="A890" s="206"/>
      <c r="B890" s="206"/>
      <c r="C890" s="206"/>
      <c r="D890" s="206"/>
      <c r="V890">
        <f>'Transaction Log'!F892</f>
        <v>0</v>
      </c>
      <c r="W890">
        <f>'Transaction Log'!G892</f>
        <v>0</v>
      </c>
      <c r="X890">
        <f>'Transaction Log'!H892</f>
        <v>0</v>
      </c>
    </row>
    <row r="891" spans="1:24">
      <c r="A891" s="206"/>
      <c r="B891" s="206"/>
      <c r="C891" s="206"/>
      <c r="D891" s="206"/>
      <c r="V891">
        <f>'Transaction Log'!F893</f>
        <v>0</v>
      </c>
      <c r="W891">
        <f>'Transaction Log'!G893</f>
        <v>1</v>
      </c>
      <c r="X891">
        <f>'Transaction Log'!H893</f>
        <v>0</v>
      </c>
    </row>
    <row r="892" spans="1:24">
      <c r="A892" s="206"/>
      <c r="B892" s="206"/>
      <c r="C892" s="206"/>
      <c r="D892" s="206"/>
      <c r="V892">
        <f>'Transaction Log'!F894</f>
        <v>0</v>
      </c>
      <c r="W892">
        <f>'Transaction Log'!G894</f>
        <v>0</v>
      </c>
      <c r="X892">
        <f>'Transaction Log'!H894</f>
        <v>0</v>
      </c>
    </row>
    <row r="893" spans="1:24">
      <c r="A893" s="206"/>
      <c r="B893" s="206"/>
      <c r="C893" s="206"/>
      <c r="D893" s="206"/>
      <c r="V893">
        <f>'Transaction Log'!F895</f>
        <v>0</v>
      </c>
      <c r="W893">
        <f>'Transaction Log'!G895</f>
        <v>0</v>
      </c>
      <c r="X893">
        <f>'Transaction Log'!H895</f>
        <v>0</v>
      </c>
    </row>
    <row r="894" spans="1:24">
      <c r="A894" s="206"/>
      <c r="B894" s="206"/>
      <c r="C894" s="206"/>
      <c r="D894" s="206"/>
      <c r="V894">
        <f>'Transaction Log'!F896</f>
        <v>0</v>
      </c>
      <c r="W894">
        <f>'Transaction Log'!G896</f>
        <v>0</v>
      </c>
      <c r="X894">
        <f>'Transaction Log'!H896</f>
        <v>0</v>
      </c>
    </row>
    <row r="895" spans="1:24">
      <c r="A895" s="206"/>
      <c r="B895" s="206"/>
      <c r="C895" s="206"/>
      <c r="D895" s="206"/>
      <c r="V895">
        <f>'Transaction Log'!F897</f>
        <v>0</v>
      </c>
      <c r="W895">
        <f>'Transaction Log'!G897</f>
        <v>0</v>
      </c>
      <c r="X895">
        <f>'Transaction Log'!H897</f>
        <v>0</v>
      </c>
    </row>
    <row r="896" spans="1:24">
      <c r="A896" s="206"/>
      <c r="B896" s="206"/>
      <c r="C896" s="206"/>
      <c r="D896" s="206"/>
      <c r="V896">
        <f>'Transaction Log'!F898</f>
        <v>1</v>
      </c>
      <c r="W896">
        <f>'Transaction Log'!G898</f>
        <v>0</v>
      </c>
      <c r="X896">
        <f>'Transaction Log'!H898</f>
        <v>0</v>
      </c>
    </row>
    <row r="897" spans="1:24">
      <c r="A897" s="206"/>
      <c r="B897" s="206"/>
      <c r="C897" s="206"/>
      <c r="D897" s="206"/>
      <c r="V897">
        <f>'Transaction Log'!F899</f>
        <v>0</v>
      </c>
      <c r="W897">
        <f>'Transaction Log'!G899</f>
        <v>0</v>
      </c>
      <c r="X897">
        <f>'Transaction Log'!H899</f>
        <v>0</v>
      </c>
    </row>
    <row r="898" spans="1:24">
      <c r="A898" s="206"/>
      <c r="B898" s="206"/>
      <c r="C898" s="206"/>
      <c r="D898" s="206"/>
      <c r="V898">
        <f>'Transaction Log'!F900</f>
        <v>0</v>
      </c>
      <c r="W898">
        <f>'Transaction Log'!G900</f>
        <v>0</v>
      </c>
      <c r="X898">
        <f>'Transaction Log'!H900</f>
        <v>0</v>
      </c>
    </row>
    <row r="899" spans="1:24">
      <c r="A899" s="206"/>
      <c r="B899" s="206"/>
      <c r="C899" s="206"/>
      <c r="D899" s="206"/>
      <c r="V899">
        <f>'Transaction Log'!F901</f>
        <v>0</v>
      </c>
      <c r="W899">
        <f>'Transaction Log'!G901</f>
        <v>0</v>
      </c>
      <c r="X899">
        <f>'Transaction Log'!H901</f>
        <v>0</v>
      </c>
    </row>
    <row r="900" spans="1:24">
      <c r="A900" s="206"/>
      <c r="B900" s="206"/>
      <c r="C900" s="206"/>
      <c r="D900" s="206"/>
      <c r="V900">
        <f>'Transaction Log'!F902</f>
        <v>0</v>
      </c>
      <c r="W900">
        <f>'Transaction Log'!G902</f>
        <v>0</v>
      </c>
      <c r="X900">
        <f>'Transaction Log'!H902</f>
        <v>0</v>
      </c>
    </row>
    <row r="901" spans="1:24">
      <c r="A901" s="206"/>
      <c r="B901" s="206"/>
      <c r="C901" s="206"/>
      <c r="D901" s="206"/>
      <c r="V901">
        <f>'Transaction Log'!F903</f>
        <v>1</v>
      </c>
      <c r="W901">
        <f>'Transaction Log'!G903</f>
        <v>0</v>
      </c>
      <c r="X901">
        <f>'Transaction Log'!H903</f>
        <v>0</v>
      </c>
    </row>
    <row r="902" spans="1:24">
      <c r="A902" s="206"/>
      <c r="B902" s="206"/>
      <c r="C902" s="206"/>
      <c r="D902" s="206"/>
      <c r="V902">
        <f>'Transaction Log'!F904</f>
        <v>0</v>
      </c>
      <c r="W902">
        <f>'Transaction Log'!G904</f>
        <v>0</v>
      </c>
      <c r="X902">
        <f>'Transaction Log'!H904</f>
        <v>0</v>
      </c>
    </row>
    <row r="903" spans="1:24">
      <c r="A903" s="206"/>
      <c r="B903" s="206"/>
      <c r="C903" s="206"/>
      <c r="D903" s="206"/>
      <c r="V903">
        <f>'Transaction Log'!F905</f>
        <v>1</v>
      </c>
      <c r="W903">
        <f>'Transaction Log'!G905</f>
        <v>0</v>
      </c>
      <c r="X903">
        <f>'Transaction Log'!H905</f>
        <v>0</v>
      </c>
    </row>
    <row r="904" spans="1:24">
      <c r="A904" s="206"/>
      <c r="B904" s="206"/>
      <c r="C904" s="206"/>
      <c r="D904" s="206"/>
      <c r="V904">
        <f>'Transaction Log'!F906</f>
        <v>0</v>
      </c>
      <c r="W904">
        <f>'Transaction Log'!G906</f>
        <v>0</v>
      </c>
      <c r="X904">
        <f>'Transaction Log'!H906</f>
        <v>0</v>
      </c>
    </row>
    <row r="905" spans="1:24">
      <c r="A905" s="206"/>
      <c r="B905" s="206"/>
      <c r="C905" s="206"/>
      <c r="D905" s="206"/>
      <c r="V905">
        <f>'Transaction Log'!F907</f>
        <v>0</v>
      </c>
      <c r="W905">
        <f>'Transaction Log'!G907</f>
        <v>0</v>
      </c>
      <c r="X905">
        <f>'Transaction Log'!H907</f>
        <v>0</v>
      </c>
    </row>
    <row r="906" spans="1:24">
      <c r="A906" s="206"/>
      <c r="B906" s="206"/>
      <c r="C906" s="206"/>
      <c r="D906" s="206"/>
      <c r="V906">
        <f>'Transaction Log'!F908</f>
        <v>0</v>
      </c>
      <c r="W906">
        <f>'Transaction Log'!G908</f>
        <v>0</v>
      </c>
      <c r="X906">
        <f>'Transaction Log'!H908</f>
        <v>0</v>
      </c>
    </row>
    <row r="907" spans="1:24">
      <c r="A907" s="206"/>
      <c r="B907" s="206"/>
      <c r="C907" s="206"/>
      <c r="D907" s="206"/>
      <c r="V907">
        <f>'Transaction Log'!F909</f>
        <v>0</v>
      </c>
      <c r="W907">
        <f>'Transaction Log'!G909</f>
        <v>0</v>
      </c>
      <c r="X907">
        <f>'Transaction Log'!H909</f>
        <v>0</v>
      </c>
    </row>
    <row r="908" spans="1:24">
      <c r="A908" s="206"/>
      <c r="B908" s="206"/>
      <c r="C908" s="206"/>
      <c r="D908" s="206"/>
      <c r="V908">
        <f>'Transaction Log'!F910</f>
        <v>0</v>
      </c>
      <c r="W908">
        <f>'Transaction Log'!G910</f>
        <v>0</v>
      </c>
      <c r="X908">
        <f>'Transaction Log'!H910</f>
        <v>0</v>
      </c>
    </row>
    <row r="909" spans="1:24">
      <c r="A909" s="206"/>
      <c r="B909" s="206"/>
      <c r="C909" s="206"/>
      <c r="D909" s="206"/>
      <c r="V909">
        <f>'Transaction Log'!F911</f>
        <v>0</v>
      </c>
      <c r="W909">
        <f>'Transaction Log'!G911</f>
        <v>0</v>
      </c>
      <c r="X909">
        <f>'Transaction Log'!H911</f>
        <v>0</v>
      </c>
    </row>
    <row r="910" spans="1:24">
      <c r="A910" s="206"/>
      <c r="B910" s="206"/>
      <c r="C910" s="206"/>
      <c r="D910" s="206"/>
      <c r="V910">
        <f>'Transaction Log'!F912</f>
        <v>0</v>
      </c>
      <c r="W910">
        <f>'Transaction Log'!G912</f>
        <v>0</v>
      </c>
      <c r="X910">
        <f>'Transaction Log'!H912</f>
        <v>0</v>
      </c>
    </row>
    <row r="911" spans="1:24">
      <c r="A911" s="206"/>
      <c r="B911" s="206"/>
      <c r="C911" s="206"/>
      <c r="D911" s="206"/>
      <c r="V911">
        <f>'Transaction Log'!F913</f>
        <v>0</v>
      </c>
      <c r="W911">
        <f>'Transaction Log'!G913</f>
        <v>0</v>
      </c>
      <c r="X911">
        <f>'Transaction Log'!H913</f>
        <v>0</v>
      </c>
    </row>
    <row r="912" spans="1:24">
      <c r="A912" s="206"/>
      <c r="B912" s="206"/>
      <c r="C912" s="206"/>
      <c r="D912" s="206"/>
      <c r="V912">
        <f>'Transaction Log'!F914</f>
        <v>0</v>
      </c>
      <c r="W912">
        <f>'Transaction Log'!G914</f>
        <v>0</v>
      </c>
      <c r="X912">
        <f>'Transaction Log'!H914</f>
        <v>0</v>
      </c>
    </row>
    <row r="913" spans="1:24">
      <c r="A913" s="206"/>
      <c r="B913" s="206"/>
      <c r="C913" s="206"/>
      <c r="D913" s="206"/>
      <c r="V913">
        <f>'Transaction Log'!F915</f>
        <v>0</v>
      </c>
      <c r="W913">
        <f>'Transaction Log'!G915</f>
        <v>0</v>
      </c>
      <c r="X913">
        <f>'Transaction Log'!H915</f>
        <v>0</v>
      </c>
    </row>
    <row r="914" spans="1:24">
      <c r="A914" s="206"/>
      <c r="B914" s="206"/>
      <c r="C914" s="206"/>
      <c r="D914" s="206"/>
      <c r="V914">
        <f>'Transaction Log'!F916</f>
        <v>0</v>
      </c>
      <c r="W914">
        <f>'Transaction Log'!G916</f>
        <v>0</v>
      </c>
      <c r="X914">
        <f>'Transaction Log'!H916</f>
        <v>0</v>
      </c>
    </row>
    <row r="915" spans="1:24">
      <c r="A915" s="206"/>
      <c r="B915" s="206"/>
      <c r="C915" s="206"/>
      <c r="D915" s="206"/>
      <c r="V915">
        <f>'Transaction Log'!F917</f>
        <v>0</v>
      </c>
      <c r="W915">
        <f>'Transaction Log'!G917</f>
        <v>0</v>
      </c>
      <c r="X915">
        <f>'Transaction Log'!H917</f>
        <v>0</v>
      </c>
    </row>
    <row r="916" spans="1:24">
      <c r="A916" s="206"/>
      <c r="B916" s="206"/>
      <c r="C916" s="206"/>
      <c r="D916" s="206"/>
      <c r="V916">
        <f>'Transaction Log'!F918</f>
        <v>0</v>
      </c>
      <c r="W916">
        <f>'Transaction Log'!G918</f>
        <v>0</v>
      </c>
      <c r="X916">
        <f>'Transaction Log'!H918</f>
        <v>0</v>
      </c>
    </row>
    <row r="917" spans="1:24">
      <c r="A917" s="206"/>
      <c r="B917" s="206"/>
      <c r="C917" s="206"/>
      <c r="D917" s="206"/>
      <c r="V917">
        <f>'Transaction Log'!F919</f>
        <v>0</v>
      </c>
      <c r="W917">
        <f>'Transaction Log'!G919</f>
        <v>0</v>
      </c>
      <c r="X917">
        <f>'Transaction Log'!H919</f>
        <v>0</v>
      </c>
    </row>
    <row r="918" spans="1:24">
      <c r="A918" s="206"/>
      <c r="B918" s="206"/>
      <c r="C918" s="206"/>
      <c r="D918" s="206"/>
      <c r="V918">
        <f>'Transaction Log'!F920</f>
        <v>0</v>
      </c>
      <c r="W918">
        <f>'Transaction Log'!G920</f>
        <v>0</v>
      </c>
      <c r="X918">
        <f>'Transaction Log'!H920</f>
        <v>0</v>
      </c>
    </row>
    <row r="919" spans="1:24">
      <c r="A919" s="206"/>
      <c r="B919" s="206"/>
      <c r="C919" s="206"/>
      <c r="D919" s="206"/>
      <c r="V919">
        <f>'Transaction Log'!F921</f>
        <v>0</v>
      </c>
      <c r="W919">
        <f>'Transaction Log'!G921</f>
        <v>0</v>
      </c>
      <c r="X919">
        <f>'Transaction Log'!H921</f>
        <v>0</v>
      </c>
    </row>
    <row r="920" spans="1:24">
      <c r="A920" s="206"/>
      <c r="B920" s="206"/>
      <c r="C920" s="206"/>
      <c r="D920" s="206"/>
      <c r="V920">
        <f>'Transaction Log'!F922</f>
        <v>0</v>
      </c>
      <c r="W920">
        <f>'Transaction Log'!G922</f>
        <v>0</v>
      </c>
      <c r="X920">
        <f>'Transaction Log'!H922</f>
        <v>0</v>
      </c>
    </row>
    <row r="921" spans="1:24">
      <c r="A921" s="206"/>
      <c r="B921" s="206"/>
      <c r="C921" s="206"/>
      <c r="D921" s="206"/>
      <c r="V921">
        <f>'Transaction Log'!F923</f>
        <v>0</v>
      </c>
      <c r="W921">
        <f>'Transaction Log'!G923</f>
        <v>0</v>
      </c>
      <c r="X921">
        <f>'Transaction Log'!H923</f>
        <v>0</v>
      </c>
    </row>
    <row r="922" spans="1:24">
      <c r="A922" s="206"/>
      <c r="B922" s="206"/>
      <c r="C922" s="206"/>
      <c r="D922" s="206"/>
      <c r="V922">
        <f>'Transaction Log'!F924</f>
        <v>0</v>
      </c>
      <c r="W922">
        <f>'Transaction Log'!G924</f>
        <v>0</v>
      </c>
      <c r="X922">
        <f>'Transaction Log'!H924</f>
        <v>0</v>
      </c>
    </row>
    <row r="923" spans="1:24">
      <c r="A923" s="206"/>
      <c r="B923" s="206"/>
      <c r="C923" s="206"/>
      <c r="D923" s="206"/>
      <c r="V923">
        <f>'Transaction Log'!F925</f>
        <v>0</v>
      </c>
      <c r="W923">
        <f>'Transaction Log'!G925</f>
        <v>0</v>
      </c>
      <c r="X923">
        <f>'Transaction Log'!H925</f>
        <v>0</v>
      </c>
    </row>
    <row r="924" spans="1:24">
      <c r="A924" s="206"/>
      <c r="B924" s="206"/>
      <c r="C924" s="206"/>
      <c r="D924" s="206"/>
      <c r="V924">
        <f>'Transaction Log'!F926</f>
        <v>0</v>
      </c>
      <c r="W924">
        <f>'Transaction Log'!G926</f>
        <v>0</v>
      </c>
      <c r="X924">
        <f>'Transaction Log'!H926</f>
        <v>0</v>
      </c>
    </row>
    <row r="925" spans="1:24">
      <c r="A925" s="206"/>
      <c r="B925" s="206"/>
      <c r="C925" s="206"/>
      <c r="D925" s="206"/>
      <c r="V925">
        <f>'Transaction Log'!F927</f>
        <v>0</v>
      </c>
      <c r="W925">
        <f>'Transaction Log'!G927</f>
        <v>0</v>
      </c>
      <c r="X925">
        <f>'Transaction Log'!H927</f>
        <v>0</v>
      </c>
    </row>
    <row r="926" spans="1:24">
      <c r="A926" s="206"/>
      <c r="B926" s="206"/>
      <c r="C926" s="206"/>
      <c r="D926" s="206"/>
      <c r="V926">
        <f>'Transaction Log'!F928</f>
        <v>0</v>
      </c>
      <c r="W926">
        <f>'Transaction Log'!G928</f>
        <v>0</v>
      </c>
      <c r="X926">
        <f>'Transaction Log'!H928</f>
        <v>0</v>
      </c>
    </row>
    <row r="927" spans="1:24">
      <c r="A927" s="206"/>
      <c r="B927" s="206"/>
      <c r="C927" s="206"/>
      <c r="D927" s="206"/>
      <c r="V927">
        <f>'Transaction Log'!F929</f>
        <v>0</v>
      </c>
      <c r="W927">
        <f>'Transaction Log'!G929</f>
        <v>0</v>
      </c>
      <c r="X927">
        <f>'Transaction Log'!H929</f>
        <v>0</v>
      </c>
    </row>
    <row r="928" spans="1:24">
      <c r="A928" s="206"/>
      <c r="B928" s="206"/>
      <c r="C928" s="206"/>
      <c r="D928" s="206"/>
      <c r="V928">
        <f>'Transaction Log'!F930</f>
        <v>1</v>
      </c>
      <c r="W928">
        <f>'Transaction Log'!G930</f>
        <v>0</v>
      </c>
      <c r="X928">
        <f>'Transaction Log'!H930</f>
        <v>0</v>
      </c>
    </row>
    <row r="929" spans="1:24">
      <c r="A929" s="206"/>
      <c r="B929" s="206"/>
      <c r="C929" s="206"/>
      <c r="D929" s="206"/>
      <c r="V929">
        <f>'Transaction Log'!F931</f>
        <v>0</v>
      </c>
      <c r="W929">
        <f>'Transaction Log'!G931</f>
        <v>0</v>
      </c>
      <c r="X929">
        <f>'Transaction Log'!H931</f>
        <v>0</v>
      </c>
    </row>
    <row r="930" spans="1:24">
      <c r="A930" s="206"/>
      <c r="B930" s="206"/>
      <c r="C930" s="206"/>
      <c r="D930" s="206"/>
      <c r="V930">
        <f>'Transaction Log'!F932</f>
        <v>0</v>
      </c>
      <c r="W930">
        <f>'Transaction Log'!G932</f>
        <v>0</v>
      </c>
      <c r="X930">
        <f>'Transaction Log'!H932</f>
        <v>0</v>
      </c>
    </row>
    <row r="931" spans="1:24">
      <c r="A931" s="206"/>
      <c r="B931" s="206"/>
      <c r="C931" s="206"/>
      <c r="D931" s="206"/>
      <c r="V931">
        <f>'Transaction Log'!F933</f>
        <v>0</v>
      </c>
      <c r="W931">
        <f>'Transaction Log'!G933</f>
        <v>0</v>
      </c>
      <c r="X931">
        <f>'Transaction Log'!H933</f>
        <v>0</v>
      </c>
    </row>
    <row r="932" spans="1:24">
      <c r="A932" s="206"/>
      <c r="B932" s="206"/>
      <c r="C932" s="206"/>
      <c r="D932" s="206"/>
      <c r="V932">
        <f>'Transaction Log'!F934</f>
        <v>0</v>
      </c>
      <c r="W932">
        <f>'Transaction Log'!G934</f>
        <v>0</v>
      </c>
      <c r="X932">
        <f>'Transaction Log'!H934</f>
        <v>0</v>
      </c>
    </row>
    <row r="933" spans="1:24">
      <c r="A933" s="206"/>
      <c r="B933" s="206"/>
      <c r="C933" s="206"/>
      <c r="D933" s="206"/>
      <c r="V933">
        <f>'Transaction Log'!F935</f>
        <v>0</v>
      </c>
      <c r="W933">
        <f>'Transaction Log'!G935</f>
        <v>0</v>
      </c>
      <c r="X933">
        <f>'Transaction Log'!H935</f>
        <v>0</v>
      </c>
    </row>
    <row r="934" spans="1:24">
      <c r="A934" s="206"/>
      <c r="B934" s="206"/>
      <c r="C934" s="206"/>
      <c r="D934" s="206"/>
      <c r="V934">
        <f>'Transaction Log'!F936</f>
        <v>0</v>
      </c>
      <c r="W934">
        <f>'Transaction Log'!G936</f>
        <v>0</v>
      </c>
      <c r="X934">
        <f>'Transaction Log'!H936</f>
        <v>0</v>
      </c>
    </row>
    <row r="935" spans="1:24">
      <c r="A935" s="206"/>
      <c r="B935" s="206"/>
      <c r="C935" s="206"/>
      <c r="D935" s="206"/>
      <c r="V935">
        <f>'Transaction Log'!F937</f>
        <v>0</v>
      </c>
      <c r="W935">
        <f>'Transaction Log'!G937</f>
        <v>0</v>
      </c>
      <c r="X935">
        <f>'Transaction Log'!H937</f>
        <v>0</v>
      </c>
    </row>
    <row r="936" spans="1:24">
      <c r="A936" s="206"/>
      <c r="B936" s="206"/>
      <c r="C936" s="206"/>
      <c r="D936" s="206"/>
      <c r="V936">
        <f>'Transaction Log'!F938</f>
        <v>0</v>
      </c>
      <c r="W936">
        <f>'Transaction Log'!G938</f>
        <v>0</v>
      </c>
      <c r="X936">
        <f>'Transaction Log'!H938</f>
        <v>0</v>
      </c>
    </row>
    <row r="937" spans="1:24">
      <c r="A937" s="206"/>
      <c r="B937" s="206"/>
      <c r="C937" s="206"/>
      <c r="D937" s="206"/>
      <c r="V937">
        <f>'Transaction Log'!F939</f>
        <v>0</v>
      </c>
      <c r="W937">
        <f>'Transaction Log'!G939</f>
        <v>0</v>
      </c>
      <c r="X937">
        <f>'Transaction Log'!H939</f>
        <v>0</v>
      </c>
    </row>
    <row r="938" spans="1:24">
      <c r="A938" s="206"/>
      <c r="B938" s="206"/>
      <c r="C938" s="206"/>
      <c r="D938" s="206"/>
      <c r="V938">
        <f>'Transaction Log'!F940</f>
        <v>0</v>
      </c>
      <c r="W938">
        <f>'Transaction Log'!G940</f>
        <v>0</v>
      </c>
      <c r="X938">
        <f>'Transaction Log'!H940</f>
        <v>0</v>
      </c>
    </row>
    <row r="939" spans="1:24">
      <c r="A939" s="206"/>
      <c r="B939" s="206"/>
      <c r="C939" s="206"/>
      <c r="D939" s="206"/>
      <c r="V939">
        <f>'Transaction Log'!F941</f>
        <v>0</v>
      </c>
      <c r="W939">
        <f>'Transaction Log'!G941</f>
        <v>0</v>
      </c>
      <c r="X939">
        <f>'Transaction Log'!H941</f>
        <v>0</v>
      </c>
    </row>
    <row r="940" spans="1:24">
      <c r="A940" s="206"/>
      <c r="B940" s="206"/>
      <c r="C940" s="206"/>
      <c r="D940" s="206"/>
      <c r="V940">
        <f>'Transaction Log'!F942</f>
        <v>0</v>
      </c>
      <c r="W940">
        <f>'Transaction Log'!G942</f>
        <v>0</v>
      </c>
      <c r="X940">
        <f>'Transaction Log'!H942</f>
        <v>0</v>
      </c>
    </row>
    <row r="941" spans="1:24">
      <c r="A941" s="206"/>
      <c r="B941" s="206"/>
      <c r="C941" s="206"/>
      <c r="D941" s="206"/>
      <c r="V941">
        <f>'Transaction Log'!F943</f>
        <v>0</v>
      </c>
      <c r="W941">
        <f>'Transaction Log'!G943</f>
        <v>0</v>
      </c>
      <c r="X941">
        <f>'Transaction Log'!H943</f>
        <v>0</v>
      </c>
    </row>
    <row r="942" spans="1:24">
      <c r="A942" s="206"/>
      <c r="B942" s="206"/>
      <c r="C942" s="206"/>
      <c r="D942" s="206"/>
      <c r="V942">
        <f>'Transaction Log'!F944</f>
        <v>0</v>
      </c>
      <c r="W942">
        <f>'Transaction Log'!G944</f>
        <v>0</v>
      </c>
      <c r="X942">
        <f>'Transaction Log'!H944</f>
        <v>0</v>
      </c>
    </row>
    <row r="943" spans="1:24">
      <c r="A943" s="206"/>
      <c r="B943" s="206"/>
      <c r="C943" s="206"/>
      <c r="D943" s="206"/>
      <c r="V943">
        <f>'Transaction Log'!F945</f>
        <v>1</v>
      </c>
      <c r="W943">
        <f>'Transaction Log'!G945</f>
        <v>0</v>
      </c>
      <c r="X943">
        <f>'Transaction Log'!H945</f>
        <v>0</v>
      </c>
    </row>
    <row r="944" spans="1:24">
      <c r="A944" s="206"/>
      <c r="B944" s="206"/>
      <c r="C944" s="206"/>
      <c r="D944" s="206"/>
      <c r="V944">
        <f>'Transaction Log'!F946</f>
        <v>0</v>
      </c>
      <c r="W944">
        <f>'Transaction Log'!G946</f>
        <v>0</v>
      </c>
      <c r="X944">
        <f>'Transaction Log'!H946</f>
        <v>0</v>
      </c>
    </row>
    <row r="945" spans="1:24">
      <c r="A945" s="206"/>
      <c r="B945" s="206"/>
      <c r="C945" s="206"/>
      <c r="D945" s="206"/>
      <c r="V945">
        <f>'Transaction Log'!F947</f>
        <v>0</v>
      </c>
      <c r="W945">
        <f>'Transaction Log'!G947</f>
        <v>0</v>
      </c>
      <c r="X945">
        <f>'Transaction Log'!H947</f>
        <v>0</v>
      </c>
    </row>
    <row r="946" spans="1:24">
      <c r="A946" s="206"/>
      <c r="B946" s="206"/>
      <c r="C946" s="206"/>
      <c r="D946" s="206"/>
      <c r="V946">
        <f>'Transaction Log'!F948</f>
        <v>0</v>
      </c>
      <c r="W946">
        <f>'Transaction Log'!G948</f>
        <v>0</v>
      </c>
      <c r="X946">
        <f>'Transaction Log'!H948</f>
        <v>0</v>
      </c>
    </row>
    <row r="947" spans="1:24">
      <c r="A947" s="206"/>
      <c r="B947" s="206"/>
      <c r="C947" s="206"/>
      <c r="D947" s="206"/>
      <c r="V947">
        <f>'Transaction Log'!F949</f>
        <v>0</v>
      </c>
      <c r="W947">
        <f>'Transaction Log'!G949</f>
        <v>0</v>
      </c>
      <c r="X947">
        <f>'Transaction Log'!H949</f>
        <v>0</v>
      </c>
    </row>
    <row r="948" spans="1:24">
      <c r="A948" s="206"/>
      <c r="B948" s="206"/>
      <c r="C948" s="206"/>
      <c r="D948" s="206"/>
      <c r="V948">
        <f>'Transaction Log'!F950</f>
        <v>0</v>
      </c>
      <c r="W948">
        <f>'Transaction Log'!G950</f>
        <v>0</v>
      </c>
      <c r="X948">
        <f>'Transaction Log'!H950</f>
        <v>0</v>
      </c>
    </row>
    <row r="949" spans="1:24">
      <c r="A949" s="206"/>
      <c r="B949" s="206"/>
      <c r="C949" s="206"/>
      <c r="D949" s="206"/>
      <c r="V949">
        <f>'Transaction Log'!F951</f>
        <v>0</v>
      </c>
      <c r="W949">
        <f>'Transaction Log'!G951</f>
        <v>0</v>
      </c>
      <c r="X949">
        <f>'Transaction Log'!H951</f>
        <v>0</v>
      </c>
    </row>
    <row r="950" spans="1:24">
      <c r="A950" s="206"/>
      <c r="B950" s="206"/>
      <c r="C950" s="206"/>
      <c r="D950" s="206"/>
      <c r="V950">
        <f>'Transaction Log'!F952</f>
        <v>0</v>
      </c>
      <c r="W950">
        <f>'Transaction Log'!G952</f>
        <v>0</v>
      </c>
      <c r="X950">
        <f>'Transaction Log'!H952</f>
        <v>0</v>
      </c>
    </row>
    <row r="951" spans="1:24">
      <c r="A951" s="206"/>
      <c r="B951" s="206"/>
      <c r="C951" s="206"/>
      <c r="D951" s="206"/>
      <c r="V951">
        <f>'Transaction Log'!F953</f>
        <v>1</v>
      </c>
      <c r="W951">
        <f>'Transaction Log'!G953</f>
        <v>0</v>
      </c>
      <c r="X951">
        <f>'Transaction Log'!H953</f>
        <v>0</v>
      </c>
    </row>
    <row r="952" spans="1:24">
      <c r="A952" s="206"/>
      <c r="B952" s="206"/>
      <c r="C952" s="206"/>
      <c r="D952" s="206"/>
      <c r="V952">
        <f>'Transaction Log'!F954</f>
        <v>0</v>
      </c>
      <c r="W952">
        <f>'Transaction Log'!G954</f>
        <v>0</v>
      </c>
      <c r="X952">
        <f>'Transaction Log'!H954</f>
        <v>0</v>
      </c>
    </row>
    <row r="953" spans="1:24">
      <c r="A953" s="206"/>
      <c r="B953" s="206"/>
      <c r="C953" s="206"/>
      <c r="D953" s="206"/>
      <c r="V953">
        <f>'Transaction Log'!F955</f>
        <v>0</v>
      </c>
      <c r="W953">
        <f>'Transaction Log'!G955</f>
        <v>0</v>
      </c>
      <c r="X953">
        <f>'Transaction Log'!H955</f>
        <v>0</v>
      </c>
    </row>
    <row r="954" spans="1:24">
      <c r="A954" s="206"/>
      <c r="B954" s="206"/>
      <c r="C954" s="206"/>
      <c r="D954" s="206"/>
      <c r="V954">
        <f>'Transaction Log'!F956</f>
        <v>0</v>
      </c>
      <c r="W954">
        <f>'Transaction Log'!G956</f>
        <v>0</v>
      </c>
      <c r="X954">
        <f>'Transaction Log'!H956</f>
        <v>0</v>
      </c>
    </row>
    <row r="955" spans="1:24">
      <c r="A955" s="206"/>
      <c r="B955" s="206"/>
      <c r="C955" s="206"/>
      <c r="D955" s="206"/>
      <c r="V955">
        <f>'Transaction Log'!F957</f>
        <v>0</v>
      </c>
      <c r="W955">
        <f>'Transaction Log'!G957</f>
        <v>0</v>
      </c>
      <c r="X955">
        <f>'Transaction Log'!H957</f>
        <v>0</v>
      </c>
    </row>
    <row r="956" spans="1:24">
      <c r="A956" s="206"/>
      <c r="B956" s="206"/>
      <c r="C956" s="206"/>
      <c r="D956" s="206"/>
      <c r="V956">
        <f>'Transaction Log'!F958</f>
        <v>0</v>
      </c>
      <c r="W956">
        <f>'Transaction Log'!G958</f>
        <v>0</v>
      </c>
      <c r="X956">
        <f>'Transaction Log'!H958</f>
        <v>0</v>
      </c>
    </row>
    <row r="957" spans="1:24">
      <c r="A957" s="206"/>
      <c r="B957" s="206"/>
      <c r="C957" s="206"/>
      <c r="D957" s="206"/>
      <c r="V957">
        <f>'Transaction Log'!F959</f>
        <v>0</v>
      </c>
      <c r="W957">
        <f>'Transaction Log'!G959</f>
        <v>0</v>
      </c>
      <c r="X957">
        <f>'Transaction Log'!H959</f>
        <v>0</v>
      </c>
    </row>
    <row r="958" spans="1:24">
      <c r="A958" s="206"/>
      <c r="B958" s="206"/>
      <c r="C958" s="206"/>
      <c r="D958" s="206"/>
      <c r="V958">
        <f>'Transaction Log'!F960</f>
        <v>0</v>
      </c>
      <c r="W958">
        <f>'Transaction Log'!G960</f>
        <v>0</v>
      </c>
      <c r="X958">
        <f>'Transaction Log'!H960</f>
        <v>0</v>
      </c>
    </row>
    <row r="959" spans="1:24">
      <c r="A959" s="206"/>
      <c r="B959" s="206"/>
      <c r="C959" s="206"/>
      <c r="D959" s="206"/>
      <c r="V959">
        <f>'Transaction Log'!F961</f>
        <v>0</v>
      </c>
      <c r="W959">
        <f>'Transaction Log'!G961</f>
        <v>0</v>
      </c>
      <c r="X959">
        <f>'Transaction Log'!H961</f>
        <v>0</v>
      </c>
    </row>
    <row r="960" spans="1:24">
      <c r="A960" s="206"/>
      <c r="B960" s="206"/>
      <c r="C960" s="206"/>
      <c r="D960" s="206"/>
      <c r="V960">
        <f>'Transaction Log'!F962</f>
        <v>0</v>
      </c>
      <c r="W960">
        <f>'Transaction Log'!G962</f>
        <v>0</v>
      </c>
      <c r="X960">
        <f>'Transaction Log'!H962</f>
        <v>0</v>
      </c>
    </row>
    <row r="961" spans="1:24">
      <c r="A961" s="206"/>
      <c r="B961" s="206"/>
      <c r="C961" s="206"/>
      <c r="D961" s="206"/>
      <c r="V961">
        <f>'Transaction Log'!F963</f>
        <v>0</v>
      </c>
      <c r="W961">
        <f>'Transaction Log'!G963</f>
        <v>0</v>
      </c>
      <c r="X961">
        <f>'Transaction Log'!H963</f>
        <v>0</v>
      </c>
    </row>
    <row r="962" spans="1:24">
      <c r="A962" s="206"/>
      <c r="B962" s="206"/>
      <c r="C962" s="206"/>
      <c r="D962" s="206"/>
      <c r="V962">
        <f>'Transaction Log'!F964</f>
        <v>0</v>
      </c>
      <c r="W962">
        <f>'Transaction Log'!G964</f>
        <v>0</v>
      </c>
      <c r="X962">
        <f>'Transaction Log'!H964</f>
        <v>0</v>
      </c>
    </row>
    <row r="963" spans="1:24">
      <c r="A963" s="206"/>
      <c r="B963" s="206"/>
      <c r="C963" s="206"/>
      <c r="D963" s="206"/>
      <c r="V963">
        <f>'Transaction Log'!F965</f>
        <v>0</v>
      </c>
      <c r="W963">
        <f>'Transaction Log'!G965</f>
        <v>0</v>
      </c>
      <c r="X963">
        <f>'Transaction Log'!H965</f>
        <v>0</v>
      </c>
    </row>
    <row r="964" spans="1:24">
      <c r="A964" s="206"/>
      <c r="B964" s="206"/>
      <c r="C964" s="206"/>
      <c r="D964" s="206"/>
      <c r="V964">
        <f>'Transaction Log'!F966</f>
        <v>0</v>
      </c>
      <c r="W964">
        <f>'Transaction Log'!G966</f>
        <v>0</v>
      </c>
      <c r="X964">
        <f>'Transaction Log'!H966</f>
        <v>0</v>
      </c>
    </row>
    <row r="965" spans="1:24">
      <c r="A965" s="206"/>
      <c r="B965" s="206"/>
      <c r="C965" s="206"/>
      <c r="D965" s="206"/>
      <c r="V965">
        <f>'Transaction Log'!F967</f>
        <v>1</v>
      </c>
      <c r="W965">
        <f>'Transaction Log'!G967</f>
        <v>0</v>
      </c>
      <c r="X965">
        <f>'Transaction Log'!H967</f>
        <v>0</v>
      </c>
    </row>
    <row r="966" spans="1:24">
      <c r="A966" s="206"/>
      <c r="B966" s="206"/>
      <c r="C966" s="206"/>
      <c r="D966" s="206"/>
      <c r="V966">
        <f>'Transaction Log'!F968</f>
        <v>0</v>
      </c>
      <c r="W966">
        <f>'Transaction Log'!G968</f>
        <v>0</v>
      </c>
      <c r="X966">
        <f>'Transaction Log'!H968</f>
        <v>0</v>
      </c>
    </row>
    <row r="967" spans="1:24">
      <c r="A967" s="206"/>
      <c r="B967" s="206"/>
      <c r="C967" s="206"/>
      <c r="D967" s="206"/>
      <c r="V967">
        <f>'Transaction Log'!F969</f>
        <v>0</v>
      </c>
      <c r="W967">
        <f>'Transaction Log'!G969</f>
        <v>0</v>
      </c>
      <c r="X967">
        <f>'Transaction Log'!H969</f>
        <v>0</v>
      </c>
    </row>
    <row r="968" spans="1:24">
      <c r="A968" s="206"/>
      <c r="B968" s="206"/>
      <c r="C968" s="206"/>
      <c r="D968" s="206"/>
      <c r="V968">
        <f>'Transaction Log'!F970</f>
        <v>0</v>
      </c>
      <c r="W968">
        <f>'Transaction Log'!G970</f>
        <v>0</v>
      </c>
      <c r="X968">
        <f>'Transaction Log'!H970</f>
        <v>0</v>
      </c>
    </row>
    <row r="969" spans="1:24">
      <c r="A969" s="206"/>
      <c r="B969" s="206"/>
      <c r="C969" s="206"/>
      <c r="D969" s="206"/>
      <c r="V969">
        <f>'Transaction Log'!F971</f>
        <v>0</v>
      </c>
      <c r="W969">
        <f>'Transaction Log'!G971</f>
        <v>0</v>
      </c>
      <c r="X969">
        <f>'Transaction Log'!H971</f>
        <v>0</v>
      </c>
    </row>
    <row r="970" spans="1:24">
      <c r="A970" s="206"/>
      <c r="B970" s="206"/>
      <c r="C970" s="206"/>
      <c r="D970" s="206"/>
      <c r="V970">
        <f>'Transaction Log'!F972</f>
        <v>0</v>
      </c>
      <c r="W970">
        <f>'Transaction Log'!G972</f>
        <v>0</v>
      </c>
      <c r="X970">
        <f>'Transaction Log'!H972</f>
        <v>0</v>
      </c>
    </row>
    <row r="971" spans="1:24">
      <c r="A971" s="206"/>
      <c r="B971" s="206"/>
      <c r="C971" s="206"/>
      <c r="D971" s="206"/>
      <c r="V971">
        <f>'Transaction Log'!F973</f>
        <v>0</v>
      </c>
      <c r="W971">
        <f>'Transaction Log'!G973</f>
        <v>0</v>
      </c>
      <c r="X971">
        <f>'Transaction Log'!H973</f>
        <v>0</v>
      </c>
    </row>
    <row r="972" spans="1:24">
      <c r="A972" s="206"/>
      <c r="B972" s="206"/>
      <c r="C972" s="206"/>
      <c r="D972" s="206"/>
      <c r="V972">
        <f>'Transaction Log'!F974</f>
        <v>0</v>
      </c>
      <c r="W972">
        <f>'Transaction Log'!G974</f>
        <v>0</v>
      </c>
      <c r="X972">
        <f>'Transaction Log'!H974</f>
        <v>0</v>
      </c>
    </row>
    <row r="973" spans="1:24">
      <c r="A973" s="206"/>
      <c r="B973" s="206"/>
      <c r="C973" s="206"/>
      <c r="D973" s="206"/>
      <c r="V973">
        <f>'Transaction Log'!F975</f>
        <v>0</v>
      </c>
      <c r="W973">
        <f>'Transaction Log'!G975</f>
        <v>0</v>
      </c>
      <c r="X973">
        <f>'Transaction Log'!H975</f>
        <v>0</v>
      </c>
    </row>
    <row r="974" spans="1:24">
      <c r="A974" s="206"/>
      <c r="B974" s="206"/>
      <c r="C974" s="206"/>
      <c r="D974" s="206"/>
      <c r="V974">
        <f>'Transaction Log'!F976</f>
        <v>0</v>
      </c>
      <c r="W974">
        <f>'Transaction Log'!G976</f>
        <v>0</v>
      </c>
      <c r="X974">
        <f>'Transaction Log'!H976</f>
        <v>0</v>
      </c>
    </row>
    <row r="975" spans="1:24">
      <c r="A975" s="206"/>
      <c r="B975" s="206"/>
      <c r="C975" s="206"/>
      <c r="D975" s="206"/>
      <c r="V975">
        <f>'Transaction Log'!F977</f>
        <v>0</v>
      </c>
      <c r="W975">
        <f>'Transaction Log'!G977</f>
        <v>0</v>
      </c>
      <c r="X975">
        <f>'Transaction Log'!H977</f>
        <v>0</v>
      </c>
    </row>
    <row r="976" spans="1:24">
      <c r="A976" s="206"/>
      <c r="B976" s="206"/>
      <c r="C976" s="206"/>
      <c r="D976" s="206"/>
      <c r="V976">
        <f>'Transaction Log'!F978</f>
        <v>0</v>
      </c>
      <c r="W976">
        <f>'Transaction Log'!G978</f>
        <v>0</v>
      </c>
      <c r="X976">
        <f>'Transaction Log'!H978</f>
        <v>0</v>
      </c>
    </row>
    <row r="977" spans="1:24">
      <c r="A977" s="206"/>
      <c r="B977" s="206"/>
      <c r="C977" s="206"/>
      <c r="D977" s="206"/>
      <c r="V977">
        <f>'Transaction Log'!F979</f>
        <v>0</v>
      </c>
      <c r="W977">
        <f>'Transaction Log'!G979</f>
        <v>0</v>
      </c>
      <c r="X977">
        <f>'Transaction Log'!H979</f>
        <v>0</v>
      </c>
    </row>
    <row r="978" spans="1:24">
      <c r="A978" s="206"/>
      <c r="B978" s="206"/>
      <c r="C978" s="206"/>
      <c r="D978" s="206"/>
      <c r="V978">
        <f>'Transaction Log'!F980</f>
        <v>0</v>
      </c>
      <c r="W978">
        <f>'Transaction Log'!G980</f>
        <v>0</v>
      </c>
      <c r="X978">
        <f>'Transaction Log'!H980</f>
        <v>0</v>
      </c>
    </row>
    <row r="979" spans="1:24">
      <c r="A979" s="206"/>
      <c r="B979" s="206"/>
      <c r="C979" s="206"/>
      <c r="D979" s="206"/>
      <c r="V979">
        <f>'Transaction Log'!F981</f>
        <v>0</v>
      </c>
      <c r="W979">
        <f>'Transaction Log'!G981</f>
        <v>0</v>
      </c>
      <c r="X979">
        <f>'Transaction Log'!H981</f>
        <v>0</v>
      </c>
    </row>
    <row r="980" spans="1:24">
      <c r="A980" s="206"/>
      <c r="B980" s="206"/>
      <c r="C980" s="206"/>
      <c r="D980" s="206"/>
      <c r="V980">
        <f>'Transaction Log'!F982</f>
        <v>0</v>
      </c>
      <c r="W980">
        <f>'Transaction Log'!G982</f>
        <v>0</v>
      </c>
      <c r="X980">
        <f>'Transaction Log'!H982</f>
        <v>0</v>
      </c>
    </row>
    <row r="981" spans="1:24">
      <c r="A981" s="206"/>
      <c r="B981" s="206"/>
      <c r="C981" s="206"/>
      <c r="D981" s="206"/>
      <c r="V981">
        <f>'Transaction Log'!F983</f>
        <v>0</v>
      </c>
      <c r="W981">
        <f>'Transaction Log'!G983</f>
        <v>0</v>
      </c>
      <c r="X981">
        <f>'Transaction Log'!H983</f>
        <v>0</v>
      </c>
    </row>
    <row r="982" spans="1:24">
      <c r="A982" s="206"/>
      <c r="B982" s="206"/>
      <c r="C982" s="206"/>
      <c r="D982" s="206"/>
      <c r="V982">
        <f>'Transaction Log'!F984</f>
        <v>0</v>
      </c>
      <c r="W982">
        <f>'Transaction Log'!G984</f>
        <v>0</v>
      </c>
      <c r="X982">
        <f>'Transaction Log'!H984</f>
        <v>0</v>
      </c>
    </row>
    <row r="983" spans="1:24">
      <c r="A983" s="206"/>
      <c r="B983" s="206"/>
      <c r="C983" s="206"/>
      <c r="D983" s="206"/>
      <c r="V983">
        <f>'Transaction Log'!F985</f>
        <v>0</v>
      </c>
      <c r="W983">
        <f>'Transaction Log'!G985</f>
        <v>0</v>
      </c>
      <c r="X983">
        <f>'Transaction Log'!H985</f>
        <v>0</v>
      </c>
    </row>
    <row r="984" spans="1:24">
      <c r="A984" s="206"/>
      <c r="B984" s="206"/>
      <c r="C984" s="206"/>
      <c r="D984" s="206"/>
      <c r="V984">
        <f>'Transaction Log'!F986</f>
        <v>0</v>
      </c>
      <c r="W984">
        <f>'Transaction Log'!G986</f>
        <v>0</v>
      </c>
      <c r="X984">
        <f>'Transaction Log'!H986</f>
        <v>0</v>
      </c>
    </row>
    <row r="985" spans="1:24">
      <c r="A985" s="206"/>
      <c r="B985" s="206"/>
      <c r="C985" s="206"/>
      <c r="D985" s="206"/>
      <c r="V985">
        <f>'Transaction Log'!F987</f>
        <v>0</v>
      </c>
      <c r="W985">
        <f>'Transaction Log'!G987</f>
        <v>0</v>
      </c>
      <c r="X985">
        <f>'Transaction Log'!H987</f>
        <v>0</v>
      </c>
    </row>
    <row r="986" spans="1:24">
      <c r="A986" s="206"/>
      <c r="B986" s="206"/>
      <c r="C986" s="206"/>
      <c r="D986" s="206"/>
      <c r="V986">
        <f>'Transaction Log'!F988</f>
        <v>0</v>
      </c>
      <c r="W986">
        <f>'Transaction Log'!G988</f>
        <v>0</v>
      </c>
      <c r="X986">
        <f>'Transaction Log'!H988</f>
        <v>0</v>
      </c>
    </row>
    <row r="987" spans="1:24">
      <c r="A987" s="206"/>
      <c r="B987" s="206"/>
      <c r="C987" s="206"/>
      <c r="D987" s="206"/>
      <c r="V987">
        <f>'Transaction Log'!F989</f>
        <v>0</v>
      </c>
      <c r="W987">
        <f>'Transaction Log'!G989</f>
        <v>0</v>
      </c>
      <c r="X987">
        <f>'Transaction Log'!H989</f>
        <v>0</v>
      </c>
    </row>
    <row r="988" spans="1:24">
      <c r="A988" s="206"/>
      <c r="B988" s="206"/>
      <c r="C988" s="206"/>
      <c r="D988" s="206"/>
      <c r="V988">
        <f>'Transaction Log'!F990</f>
        <v>0</v>
      </c>
      <c r="W988">
        <f>'Transaction Log'!G990</f>
        <v>0</v>
      </c>
      <c r="X988">
        <f>'Transaction Log'!H990</f>
        <v>0</v>
      </c>
    </row>
    <row r="989" spans="1:24">
      <c r="A989" s="206"/>
      <c r="B989" s="206"/>
      <c r="C989" s="206"/>
      <c r="D989" s="206"/>
      <c r="V989">
        <f>'Transaction Log'!F991</f>
        <v>0</v>
      </c>
      <c r="W989">
        <f>'Transaction Log'!G991</f>
        <v>0</v>
      </c>
      <c r="X989">
        <f>'Transaction Log'!H991</f>
        <v>0</v>
      </c>
    </row>
    <row r="990" spans="1:24">
      <c r="A990" s="206"/>
      <c r="B990" s="206"/>
      <c r="C990" s="206"/>
      <c r="D990" s="206"/>
      <c r="V990">
        <f>'Transaction Log'!F992</f>
        <v>0</v>
      </c>
      <c r="W990">
        <f>'Transaction Log'!G992</f>
        <v>0</v>
      </c>
      <c r="X990">
        <f>'Transaction Log'!H992</f>
        <v>0</v>
      </c>
    </row>
    <row r="991" spans="1:24">
      <c r="A991" s="206"/>
      <c r="B991" s="206"/>
      <c r="C991" s="206"/>
      <c r="D991" s="206"/>
      <c r="V991">
        <f>'Transaction Log'!F993</f>
        <v>0</v>
      </c>
      <c r="W991">
        <f>'Transaction Log'!G993</f>
        <v>0</v>
      </c>
      <c r="X991">
        <f>'Transaction Log'!H993</f>
        <v>0</v>
      </c>
    </row>
    <row r="992" spans="1:24">
      <c r="A992" s="206"/>
      <c r="B992" s="206"/>
      <c r="C992" s="206"/>
      <c r="D992" s="206"/>
      <c r="V992">
        <f>'Transaction Log'!F994</f>
        <v>0</v>
      </c>
      <c r="W992">
        <f>'Transaction Log'!G994</f>
        <v>0</v>
      </c>
      <c r="X992">
        <f>'Transaction Log'!H994</f>
        <v>0</v>
      </c>
    </row>
    <row r="993" spans="1:24">
      <c r="A993" s="206"/>
      <c r="B993" s="206"/>
      <c r="C993" s="206"/>
      <c r="D993" s="206"/>
      <c r="V993">
        <f>'Transaction Log'!F995</f>
        <v>0</v>
      </c>
      <c r="W993">
        <f>'Transaction Log'!G995</f>
        <v>0</v>
      </c>
      <c r="X993">
        <f>'Transaction Log'!H995</f>
        <v>0</v>
      </c>
    </row>
    <row r="994" spans="1:24">
      <c r="A994" s="206"/>
      <c r="B994" s="206"/>
      <c r="C994" s="206"/>
      <c r="D994" s="206"/>
      <c r="V994">
        <f>'Transaction Log'!F996</f>
        <v>0</v>
      </c>
      <c r="W994">
        <f>'Transaction Log'!G996</f>
        <v>0</v>
      </c>
      <c r="X994">
        <f>'Transaction Log'!H996</f>
        <v>0</v>
      </c>
    </row>
    <row r="995" spans="1:24">
      <c r="A995" s="206"/>
      <c r="B995" s="206"/>
      <c r="C995" s="206"/>
      <c r="D995" s="206"/>
      <c r="V995">
        <f>'Transaction Log'!F997</f>
        <v>0</v>
      </c>
      <c r="W995">
        <f>'Transaction Log'!G997</f>
        <v>0</v>
      </c>
      <c r="X995">
        <f>'Transaction Log'!H997</f>
        <v>0</v>
      </c>
    </row>
    <row r="996" spans="1:24">
      <c r="A996" s="206"/>
      <c r="B996" s="206"/>
      <c r="C996" s="206"/>
      <c r="D996" s="206"/>
      <c r="V996">
        <f>'Transaction Log'!F998</f>
        <v>0</v>
      </c>
      <c r="W996">
        <f>'Transaction Log'!G998</f>
        <v>0</v>
      </c>
      <c r="X996">
        <f>'Transaction Log'!H998</f>
        <v>0</v>
      </c>
    </row>
    <row r="997" spans="1:24">
      <c r="A997" s="206"/>
      <c r="B997" s="206"/>
      <c r="C997" s="206"/>
      <c r="D997" s="206"/>
      <c r="V997">
        <f>'Transaction Log'!F999</f>
        <v>0</v>
      </c>
      <c r="W997">
        <f>'Transaction Log'!G999</f>
        <v>0</v>
      </c>
      <c r="X997">
        <f>'Transaction Log'!H999</f>
        <v>0</v>
      </c>
    </row>
    <row r="998" spans="1:24">
      <c r="A998" s="206"/>
      <c r="B998" s="206"/>
      <c r="C998" s="206"/>
      <c r="D998" s="206"/>
      <c r="V998">
        <f>'Transaction Log'!F1000</f>
        <v>0</v>
      </c>
      <c r="W998">
        <f>'Transaction Log'!G1000</f>
        <v>0</v>
      </c>
      <c r="X998">
        <f>'Transaction Log'!H1000</f>
        <v>0</v>
      </c>
    </row>
    <row r="999" spans="1:24">
      <c r="A999" s="206"/>
      <c r="B999" s="206"/>
      <c r="C999" s="206"/>
      <c r="D999" s="206"/>
      <c r="V999">
        <f>'Transaction Log'!F1001</f>
        <v>0</v>
      </c>
      <c r="W999">
        <f>'Transaction Log'!G1001</f>
        <v>0</v>
      </c>
      <c r="X999">
        <f>'Transaction Log'!H1001</f>
        <v>0</v>
      </c>
    </row>
    <row r="1000" spans="1:24">
      <c r="A1000" s="206"/>
      <c r="B1000" s="206"/>
      <c r="C1000" s="206"/>
      <c r="D1000" s="206"/>
      <c r="V1000">
        <f>'Transaction Log'!F1002</f>
        <v>0</v>
      </c>
      <c r="W1000">
        <f>'Transaction Log'!G1002</f>
        <v>0</v>
      </c>
      <c r="X1000">
        <f>'Transaction Log'!H1002</f>
        <v>0</v>
      </c>
    </row>
    <row r="1001" spans="1:24">
      <c r="A1001" s="206"/>
      <c r="B1001" s="206"/>
      <c r="C1001" s="206"/>
      <c r="D1001" s="206"/>
      <c r="V1001">
        <f>'Transaction Log'!F1003</f>
        <v>0</v>
      </c>
      <c r="W1001">
        <f>'Transaction Log'!G1003</f>
        <v>0</v>
      </c>
      <c r="X1001">
        <f>'Transaction Log'!H1003</f>
        <v>0</v>
      </c>
    </row>
    <row r="1002" spans="1:24">
      <c r="A1002" s="206"/>
      <c r="B1002" s="206"/>
      <c r="C1002" s="206"/>
      <c r="D1002" s="206"/>
      <c r="V1002">
        <f>'Transaction Log'!F1004</f>
        <v>0</v>
      </c>
      <c r="W1002">
        <f>'Transaction Log'!G1004</f>
        <v>0</v>
      </c>
      <c r="X1002">
        <f>'Transaction Log'!H1004</f>
        <v>0</v>
      </c>
    </row>
    <row r="1003" spans="1:24">
      <c r="A1003" s="206"/>
      <c r="B1003" s="206"/>
      <c r="C1003" s="206"/>
      <c r="D1003" s="206"/>
      <c r="V1003">
        <f>'Transaction Log'!F1005</f>
        <v>0</v>
      </c>
      <c r="W1003">
        <f>'Transaction Log'!G1005</f>
        <v>0</v>
      </c>
      <c r="X1003">
        <f>'Transaction Log'!H1005</f>
        <v>0</v>
      </c>
    </row>
    <row r="1004" spans="1:24">
      <c r="A1004" s="206"/>
      <c r="B1004" s="206"/>
      <c r="C1004" s="206"/>
      <c r="D1004" s="206"/>
      <c r="V1004">
        <f>'Transaction Log'!F1006</f>
        <v>0</v>
      </c>
      <c r="W1004">
        <f>'Transaction Log'!G1006</f>
        <v>0</v>
      </c>
      <c r="X1004">
        <f>'Transaction Log'!H1006</f>
        <v>0</v>
      </c>
    </row>
    <row r="1005" spans="1:24">
      <c r="A1005" s="206"/>
      <c r="B1005" s="206"/>
      <c r="C1005" s="206"/>
      <c r="D1005" s="206"/>
      <c r="V1005">
        <f>'Transaction Log'!F1007</f>
        <v>0</v>
      </c>
      <c r="W1005">
        <f>'Transaction Log'!G1007</f>
        <v>0</v>
      </c>
      <c r="X1005">
        <f>'Transaction Log'!H1007</f>
        <v>0</v>
      </c>
    </row>
    <row r="1006" spans="1:24">
      <c r="A1006" s="206"/>
      <c r="B1006" s="206"/>
      <c r="C1006" s="206"/>
      <c r="D1006" s="206"/>
      <c r="V1006">
        <f>'Transaction Log'!F1008</f>
        <v>0</v>
      </c>
      <c r="W1006">
        <f>'Transaction Log'!G1008</f>
        <v>0</v>
      </c>
      <c r="X1006">
        <f>'Transaction Log'!H1008</f>
        <v>0</v>
      </c>
    </row>
    <row r="1007" spans="1:24">
      <c r="A1007" s="206"/>
      <c r="B1007" s="206"/>
      <c r="C1007" s="206"/>
      <c r="D1007" s="206"/>
      <c r="V1007">
        <f>'Transaction Log'!F1009</f>
        <v>0</v>
      </c>
      <c r="W1007">
        <f>'Transaction Log'!G1009</f>
        <v>0</v>
      </c>
      <c r="X1007">
        <f>'Transaction Log'!H1009</f>
        <v>0</v>
      </c>
    </row>
    <row r="1008" spans="1:24">
      <c r="A1008" s="206"/>
      <c r="B1008" s="206"/>
      <c r="C1008" s="206"/>
      <c r="D1008" s="206"/>
      <c r="V1008">
        <f>'Transaction Log'!F1010</f>
        <v>0</v>
      </c>
      <c r="W1008">
        <f>'Transaction Log'!G1010</f>
        <v>0</v>
      </c>
      <c r="X1008">
        <f>'Transaction Log'!H1010</f>
        <v>0</v>
      </c>
    </row>
    <row r="1009" spans="1:24">
      <c r="A1009" s="206"/>
      <c r="B1009" s="206"/>
      <c r="C1009" s="206"/>
      <c r="D1009" s="206"/>
      <c r="V1009">
        <f>'Transaction Log'!F1011</f>
        <v>0</v>
      </c>
      <c r="W1009">
        <f>'Transaction Log'!G1011</f>
        <v>0</v>
      </c>
      <c r="X1009">
        <f>'Transaction Log'!H1011</f>
        <v>0</v>
      </c>
    </row>
    <row r="1010" spans="1:24">
      <c r="A1010" s="206"/>
      <c r="B1010" s="206"/>
      <c r="C1010" s="206"/>
      <c r="D1010" s="206"/>
      <c r="V1010">
        <f>'Transaction Log'!F1012</f>
        <v>0</v>
      </c>
      <c r="W1010">
        <f>'Transaction Log'!G1012</f>
        <v>0</v>
      </c>
      <c r="X1010">
        <f>'Transaction Log'!H1012</f>
        <v>0</v>
      </c>
    </row>
    <row r="1011" spans="1:24">
      <c r="A1011" s="206"/>
      <c r="B1011" s="206"/>
      <c r="C1011" s="206"/>
      <c r="D1011" s="206"/>
      <c r="V1011">
        <f>'Transaction Log'!F1013</f>
        <v>0</v>
      </c>
      <c r="W1011">
        <f>'Transaction Log'!G1013</f>
        <v>0</v>
      </c>
      <c r="X1011">
        <f>'Transaction Log'!H1013</f>
        <v>0</v>
      </c>
    </row>
    <row r="1012" spans="1:24">
      <c r="A1012" s="206"/>
      <c r="B1012" s="206"/>
      <c r="C1012" s="206"/>
      <c r="D1012" s="206"/>
      <c r="V1012">
        <f>'Transaction Log'!F1014</f>
        <v>0</v>
      </c>
      <c r="W1012">
        <f>'Transaction Log'!G1014</f>
        <v>0</v>
      </c>
      <c r="X1012">
        <f>'Transaction Log'!H1014</f>
        <v>0</v>
      </c>
    </row>
    <row r="1013" spans="1:24">
      <c r="A1013" s="206"/>
      <c r="B1013" s="206"/>
      <c r="C1013" s="206"/>
      <c r="D1013" s="206"/>
      <c r="V1013">
        <f>'Transaction Log'!F1015</f>
        <v>0</v>
      </c>
      <c r="W1013">
        <f>'Transaction Log'!G1015</f>
        <v>0</v>
      </c>
      <c r="X1013">
        <f>'Transaction Log'!H1015</f>
        <v>0</v>
      </c>
    </row>
    <row r="1014" spans="1:24">
      <c r="A1014" s="206"/>
      <c r="B1014" s="206"/>
      <c r="C1014" s="206"/>
      <c r="D1014" s="206"/>
      <c r="V1014">
        <f>'Transaction Log'!F1016</f>
        <v>0</v>
      </c>
      <c r="W1014">
        <f>'Transaction Log'!G1016</f>
        <v>0</v>
      </c>
      <c r="X1014">
        <f>'Transaction Log'!H1016</f>
        <v>0</v>
      </c>
    </row>
    <row r="1015" spans="1:24">
      <c r="A1015" s="206"/>
      <c r="B1015" s="206"/>
      <c r="C1015" s="206"/>
      <c r="D1015" s="206"/>
      <c r="V1015">
        <f>'Transaction Log'!F1017</f>
        <v>0</v>
      </c>
      <c r="W1015">
        <f>'Transaction Log'!G1017</f>
        <v>0</v>
      </c>
      <c r="X1015">
        <f>'Transaction Log'!H1017</f>
        <v>0</v>
      </c>
    </row>
    <row r="1016" spans="1:24">
      <c r="A1016" s="206"/>
      <c r="B1016" s="206"/>
      <c r="C1016" s="206"/>
      <c r="D1016" s="206"/>
      <c r="V1016">
        <f>'Transaction Log'!F1018</f>
        <v>0</v>
      </c>
      <c r="W1016">
        <f>'Transaction Log'!G1018</f>
        <v>0</v>
      </c>
      <c r="X1016">
        <f>'Transaction Log'!H1018</f>
        <v>0</v>
      </c>
    </row>
    <row r="1017" spans="1:24">
      <c r="A1017" s="206"/>
      <c r="B1017" s="206"/>
      <c r="C1017" s="206"/>
      <c r="D1017" s="206"/>
      <c r="V1017">
        <f>'Transaction Log'!F1019</f>
        <v>0</v>
      </c>
      <c r="W1017">
        <f>'Transaction Log'!G1019</f>
        <v>0</v>
      </c>
      <c r="X1017">
        <f>'Transaction Log'!H1019</f>
        <v>0</v>
      </c>
    </row>
    <row r="1018" spans="1:24">
      <c r="A1018" s="206"/>
      <c r="B1018" s="206"/>
      <c r="C1018" s="206"/>
      <c r="D1018" s="206"/>
      <c r="V1018">
        <f>'Transaction Log'!F1020</f>
        <v>0</v>
      </c>
      <c r="W1018">
        <f>'Transaction Log'!G1020</f>
        <v>0</v>
      </c>
      <c r="X1018">
        <f>'Transaction Log'!H1020</f>
        <v>0</v>
      </c>
    </row>
    <row r="1019" spans="1:24">
      <c r="A1019" s="206"/>
      <c r="B1019" s="206"/>
      <c r="C1019" s="206"/>
      <c r="D1019" s="206"/>
      <c r="V1019">
        <f>'Transaction Log'!F1021</f>
        <v>0</v>
      </c>
      <c r="W1019">
        <f>'Transaction Log'!G1021</f>
        <v>0</v>
      </c>
      <c r="X1019">
        <f>'Transaction Log'!H1021</f>
        <v>0</v>
      </c>
    </row>
    <row r="1020" spans="1:24">
      <c r="A1020" s="206"/>
      <c r="B1020" s="206"/>
      <c r="C1020" s="206"/>
      <c r="D1020" s="206"/>
      <c r="V1020">
        <f>'Transaction Log'!F1022</f>
        <v>1</v>
      </c>
      <c r="W1020">
        <f>'Transaction Log'!G1022</f>
        <v>0</v>
      </c>
      <c r="X1020">
        <f>'Transaction Log'!H1022</f>
        <v>0</v>
      </c>
    </row>
    <row r="1021" spans="1:24">
      <c r="A1021" s="206"/>
      <c r="B1021" s="206"/>
      <c r="C1021" s="206"/>
      <c r="D1021" s="206"/>
      <c r="V1021">
        <f>'Transaction Log'!F1023</f>
        <v>0</v>
      </c>
      <c r="W1021">
        <f>'Transaction Log'!G1023</f>
        <v>0</v>
      </c>
      <c r="X1021">
        <f>'Transaction Log'!H1023</f>
        <v>0</v>
      </c>
    </row>
    <row r="1022" spans="1:24">
      <c r="A1022" s="206"/>
      <c r="B1022" s="206"/>
      <c r="C1022" s="206"/>
      <c r="D1022" s="206"/>
      <c r="V1022">
        <f>'Transaction Log'!F1024</f>
        <v>0</v>
      </c>
      <c r="W1022">
        <f>'Transaction Log'!G1024</f>
        <v>0</v>
      </c>
      <c r="X1022">
        <f>'Transaction Log'!H1024</f>
        <v>0</v>
      </c>
    </row>
    <row r="1023" spans="1:24">
      <c r="A1023" s="206"/>
      <c r="B1023" s="206"/>
      <c r="C1023" s="206"/>
      <c r="D1023" s="206"/>
      <c r="V1023">
        <f>'Transaction Log'!F1025</f>
        <v>0</v>
      </c>
      <c r="W1023">
        <f>'Transaction Log'!G1025</f>
        <v>0</v>
      </c>
      <c r="X1023">
        <f>'Transaction Log'!H1025</f>
        <v>0</v>
      </c>
    </row>
    <row r="1024" spans="1:24">
      <c r="A1024" s="206"/>
      <c r="B1024" s="206"/>
      <c r="C1024" s="206"/>
      <c r="D1024" s="206"/>
      <c r="V1024">
        <f>'Transaction Log'!F1026</f>
        <v>0</v>
      </c>
      <c r="W1024">
        <f>'Transaction Log'!G1026</f>
        <v>0</v>
      </c>
      <c r="X1024">
        <f>'Transaction Log'!H1026</f>
        <v>0</v>
      </c>
    </row>
    <row r="1025" spans="1:24">
      <c r="A1025" s="206"/>
      <c r="B1025" s="206"/>
      <c r="C1025" s="206"/>
      <c r="D1025" s="206"/>
      <c r="V1025">
        <f>'Transaction Log'!F1027</f>
        <v>0</v>
      </c>
      <c r="W1025">
        <f>'Transaction Log'!G1027</f>
        <v>0</v>
      </c>
      <c r="X1025">
        <f>'Transaction Log'!H1027</f>
        <v>0</v>
      </c>
    </row>
    <row r="1026" spans="1:24">
      <c r="A1026" s="206"/>
      <c r="B1026" s="206"/>
      <c r="C1026" s="206"/>
      <c r="D1026" s="206"/>
      <c r="V1026">
        <f>'Transaction Log'!F1028</f>
        <v>0</v>
      </c>
      <c r="W1026">
        <f>'Transaction Log'!G1028</f>
        <v>0</v>
      </c>
      <c r="X1026">
        <f>'Transaction Log'!H1028</f>
        <v>0</v>
      </c>
    </row>
    <row r="1027" spans="1:24">
      <c r="A1027" s="206"/>
      <c r="B1027" s="206"/>
      <c r="C1027" s="206"/>
      <c r="D1027" s="206"/>
      <c r="V1027">
        <f>'Transaction Log'!F1029</f>
        <v>0</v>
      </c>
      <c r="W1027">
        <f>'Transaction Log'!G1029</f>
        <v>0</v>
      </c>
      <c r="X1027">
        <f>'Transaction Log'!H1029</f>
        <v>0</v>
      </c>
    </row>
    <row r="1028" spans="1:24">
      <c r="A1028" s="206"/>
      <c r="B1028" s="206"/>
      <c r="C1028" s="206"/>
      <c r="D1028" s="206"/>
      <c r="V1028">
        <f>'Transaction Log'!F1030</f>
        <v>0</v>
      </c>
      <c r="W1028">
        <f>'Transaction Log'!G1030</f>
        <v>0</v>
      </c>
      <c r="X1028">
        <f>'Transaction Log'!H1030</f>
        <v>0</v>
      </c>
    </row>
    <row r="1029" spans="1:24">
      <c r="A1029" s="206"/>
      <c r="B1029" s="206"/>
      <c r="C1029" s="206"/>
      <c r="D1029" s="206"/>
      <c r="V1029">
        <f>'Transaction Log'!F1031</f>
        <v>0</v>
      </c>
      <c r="W1029">
        <f>'Transaction Log'!G1031</f>
        <v>0</v>
      </c>
      <c r="X1029">
        <f>'Transaction Log'!H1031</f>
        <v>0</v>
      </c>
    </row>
    <row r="1030" spans="1:24">
      <c r="A1030" s="206"/>
      <c r="B1030" s="206"/>
      <c r="C1030" s="206"/>
      <c r="D1030" s="206"/>
      <c r="V1030">
        <f>'Transaction Log'!F1032</f>
        <v>0</v>
      </c>
      <c r="W1030">
        <f>'Transaction Log'!G1032</f>
        <v>0</v>
      </c>
      <c r="X1030">
        <f>'Transaction Log'!H1032</f>
        <v>0</v>
      </c>
    </row>
    <row r="1031" spans="1:24">
      <c r="A1031" s="206"/>
      <c r="B1031" s="206"/>
      <c r="C1031" s="206"/>
      <c r="D1031" s="206"/>
      <c r="V1031">
        <f>'Transaction Log'!F1033</f>
        <v>0</v>
      </c>
      <c r="W1031">
        <f>'Transaction Log'!G1033</f>
        <v>0</v>
      </c>
      <c r="X1031">
        <f>'Transaction Log'!H1033</f>
        <v>0</v>
      </c>
    </row>
    <row r="1032" spans="1:24">
      <c r="A1032" s="206"/>
      <c r="B1032" s="206"/>
      <c r="C1032" s="206"/>
      <c r="D1032" s="206"/>
      <c r="V1032">
        <f>'Transaction Log'!F1034</f>
        <v>0</v>
      </c>
      <c r="W1032">
        <f>'Transaction Log'!G1034</f>
        <v>0</v>
      </c>
      <c r="X1032">
        <f>'Transaction Log'!H1034</f>
        <v>0</v>
      </c>
    </row>
    <row r="1033" spans="1:24">
      <c r="A1033" s="206"/>
      <c r="B1033" s="206"/>
      <c r="C1033" s="206"/>
      <c r="D1033" s="206"/>
      <c r="V1033">
        <f>'Transaction Log'!F1035</f>
        <v>0</v>
      </c>
      <c r="W1033">
        <f>'Transaction Log'!G1035</f>
        <v>0</v>
      </c>
      <c r="X1033">
        <f>'Transaction Log'!H1035</f>
        <v>0</v>
      </c>
    </row>
    <row r="1034" spans="1:24">
      <c r="A1034" s="206"/>
      <c r="B1034" s="206"/>
      <c r="C1034" s="206"/>
      <c r="D1034" s="206"/>
      <c r="V1034">
        <f>'Transaction Log'!F1036</f>
        <v>0</v>
      </c>
      <c r="W1034">
        <f>'Transaction Log'!G1036</f>
        <v>0</v>
      </c>
      <c r="X1034">
        <f>'Transaction Log'!H1036</f>
        <v>0</v>
      </c>
    </row>
    <row r="1035" spans="1:24">
      <c r="A1035" s="206"/>
      <c r="B1035" s="206"/>
      <c r="C1035" s="206"/>
      <c r="D1035" s="206"/>
      <c r="V1035">
        <f>'Transaction Log'!F1037</f>
        <v>0</v>
      </c>
      <c r="W1035">
        <f>'Transaction Log'!G1037</f>
        <v>0</v>
      </c>
      <c r="X1035">
        <f>'Transaction Log'!H1037</f>
        <v>0</v>
      </c>
    </row>
    <row r="1036" spans="1:24">
      <c r="A1036" s="206"/>
      <c r="B1036" s="206"/>
      <c r="C1036" s="206"/>
      <c r="D1036" s="206"/>
      <c r="V1036">
        <f>'Transaction Log'!F1038</f>
        <v>0</v>
      </c>
      <c r="W1036">
        <f>'Transaction Log'!G1038</f>
        <v>0</v>
      </c>
      <c r="X1036">
        <f>'Transaction Log'!H1038</f>
        <v>0</v>
      </c>
    </row>
    <row r="1037" spans="1:24">
      <c r="A1037" s="206"/>
      <c r="B1037" s="206"/>
      <c r="C1037" s="206"/>
      <c r="D1037" s="206"/>
      <c r="V1037">
        <f>'Transaction Log'!F1039</f>
        <v>0</v>
      </c>
      <c r="W1037">
        <f>'Transaction Log'!G1039</f>
        <v>0</v>
      </c>
      <c r="X1037">
        <f>'Transaction Log'!H1039</f>
        <v>0</v>
      </c>
    </row>
    <row r="1038" spans="1:24">
      <c r="A1038" s="206"/>
      <c r="B1038" s="206"/>
      <c r="C1038" s="206"/>
      <c r="D1038" s="206"/>
      <c r="V1038">
        <f>'Transaction Log'!F1040</f>
        <v>0</v>
      </c>
      <c r="W1038">
        <f>'Transaction Log'!G1040</f>
        <v>0</v>
      </c>
      <c r="X1038">
        <f>'Transaction Log'!H1040</f>
        <v>0</v>
      </c>
    </row>
    <row r="1039" spans="1:24">
      <c r="A1039" s="206"/>
      <c r="B1039" s="206"/>
      <c r="C1039" s="206"/>
      <c r="D1039" s="206"/>
      <c r="V1039">
        <f>'Transaction Log'!F1041</f>
        <v>0</v>
      </c>
      <c r="W1039">
        <f>'Transaction Log'!G1041</f>
        <v>0</v>
      </c>
      <c r="X1039">
        <f>'Transaction Log'!H1041</f>
        <v>0</v>
      </c>
    </row>
    <row r="1040" spans="1:24">
      <c r="A1040" s="206"/>
      <c r="B1040" s="206"/>
      <c r="C1040" s="206"/>
      <c r="D1040" s="206"/>
      <c r="V1040">
        <f>'Transaction Log'!F1042</f>
        <v>1</v>
      </c>
      <c r="W1040">
        <f>'Transaction Log'!G1042</f>
        <v>0</v>
      </c>
      <c r="X1040">
        <f>'Transaction Log'!H1042</f>
        <v>0</v>
      </c>
    </row>
    <row r="1041" spans="1:24">
      <c r="A1041" s="206"/>
      <c r="B1041" s="206"/>
      <c r="C1041" s="206"/>
      <c r="D1041" s="206"/>
      <c r="V1041">
        <f>'Transaction Log'!F1043</f>
        <v>0</v>
      </c>
      <c r="W1041">
        <f>'Transaction Log'!G1043</f>
        <v>0</v>
      </c>
      <c r="X1041">
        <f>'Transaction Log'!H1043</f>
        <v>0</v>
      </c>
    </row>
    <row r="1042" spans="1:24">
      <c r="A1042" s="206"/>
      <c r="B1042" s="206"/>
      <c r="C1042" s="206"/>
      <c r="D1042" s="206"/>
      <c r="V1042">
        <f>'Transaction Log'!F1044</f>
        <v>0</v>
      </c>
      <c r="W1042">
        <f>'Transaction Log'!G1044</f>
        <v>0</v>
      </c>
      <c r="X1042">
        <f>'Transaction Log'!H1044</f>
        <v>0</v>
      </c>
    </row>
    <row r="1043" spans="1:24">
      <c r="A1043" s="206"/>
      <c r="B1043" s="206"/>
      <c r="C1043" s="206"/>
      <c r="D1043" s="206"/>
      <c r="V1043">
        <f>'Transaction Log'!F1045</f>
        <v>0</v>
      </c>
      <c r="W1043">
        <f>'Transaction Log'!G1045</f>
        <v>0</v>
      </c>
      <c r="X1043">
        <f>'Transaction Log'!H1045</f>
        <v>0</v>
      </c>
    </row>
    <row r="1044" spans="1:24">
      <c r="A1044" s="206"/>
      <c r="B1044" s="206"/>
      <c r="C1044" s="206"/>
      <c r="D1044" s="206"/>
      <c r="V1044">
        <f>'Transaction Log'!F1046</f>
        <v>0</v>
      </c>
      <c r="W1044">
        <f>'Transaction Log'!G1046</f>
        <v>0</v>
      </c>
      <c r="X1044">
        <f>'Transaction Log'!H1046</f>
        <v>0</v>
      </c>
    </row>
    <row r="1045" spans="1:24">
      <c r="A1045" s="206"/>
      <c r="B1045" s="206"/>
      <c r="C1045" s="206"/>
      <c r="D1045" s="206"/>
      <c r="V1045">
        <f>'Transaction Log'!F1047</f>
        <v>0</v>
      </c>
      <c r="W1045">
        <f>'Transaction Log'!G1047</f>
        <v>0</v>
      </c>
      <c r="X1045">
        <f>'Transaction Log'!H1047</f>
        <v>0</v>
      </c>
    </row>
    <row r="1046" spans="1:24">
      <c r="A1046" s="206"/>
      <c r="B1046" s="206"/>
      <c r="C1046" s="206"/>
      <c r="D1046" s="206"/>
      <c r="V1046">
        <f>'Transaction Log'!F1048</f>
        <v>0</v>
      </c>
      <c r="W1046">
        <f>'Transaction Log'!G1048</f>
        <v>0</v>
      </c>
      <c r="X1046">
        <f>'Transaction Log'!H1048</f>
        <v>0</v>
      </c>
    </row>
    <row r="1047" spans="1:24">
      <c r="A1047" s="206"/>
      <c r="B1047" s="206"/>
      <c r="C1047" s="206"/>
      <c r="D1047" s="206"/>
      <c r="V1047">
        <f>'Transaction Log'!F1049</f>
        <v>0</v>
      </c>
      <c r="W1047">
        <f>'Transaction Log'!G1049</f>
        <v>0</v>
      </c>
      <c r="X1047">
        <f>'Transaction Log'!H1049</f>
        <v>0</v>
      </c>
    </row>
    <row r="1048" spans="1:24">
      <c r="A1048" s="206"/>
      <c r="B1048" s="206"/>
      <c r="C1048" s="206"/>
      <c r="D1048" s="206"/>
      <c r="V1048">
        <f>'Transaction Log'!F1050</f>
        <v>0</v>
      </c>
      <c r="W1048">
        <f>'Transaction Log'!G1050</f>
        <v>0</v>
      </c>
      <c r="X1048">
        <f>'Transaction Log'!H1050</f>
        <v>0</v>
      </c>
    </row>
    <row r="1049" spans="1:24">
      <c r="A1049" s="206"/>
      <c r="B1049" s="206"/>
      <c r="C1049" s="206"/>
      <c r="D1049" s="206"/>
      <c r="V1049">
        <f>'Transaction Log'!F1051</f>
        <v>0</v>
      </c>
      <c r="W1049">
        <f>'Transaction Log'!G1051</f>
        <v>0</v>
      </c>
      <c r="X1049">
        <f>'Transaction Log'!H1051</f>
        <v>0</v>
      </c>
    </row>
    <row r="1050" spans="1:24">
      <c r="A1050" s="206"/>
      <c r="B1050" s="206"/>
      <c r="C1050" s="206"/>
      <c r="D1050" s="206"/>
      <c r="V1050">
        <f>'Transaction Log'!F1052</f>
        <v>0</v>
      </c>
      <c r="W1050">
        <f>'Transaction Log'!G1052</f>
        <v>0</v>
      </c>
      <c r="X1050">
        <f>'Transaction Log'!H1052</f>
        <v>0</v>
      </c>
    </row>
    <row r="1051" spans="1:24">
      <c r="A1051" s="206"/>
      <c r="B1051" s="206"/>
      <c r="C1051" s="206"/>
      <c r="D1051" s="206"/>
      <c r="V1051">
        <f>'Transaction Log'!F1053</f>
        <v>0</v>
      </c>
      <c r="W1051">
        <f>'Transaction Log'!G1053</f>
        <v>0</v>
      </c>
      <c r="X1051">
        <f>'Transaction Log'!H1053</f>
        <v>0</v>
      </c>
    </row>
    <row r="1052" spans="1:24">
      <c r="A1052" s="206"/>
      <c r="B1052" s="206"/>
      <c r="C1052" s="206"/>
      <c r="D1052" s="206"/>
      <c r="V1052">
        <f>'Transaction Log'!F1054</f>
        <v>0</v>
      </c>
      <c r="W1052">
        <f>'Transaction Log'!G1054</f>
        <v>0</v>
      </c>
      <c r="X1052">
        <f>'Transaction Log'!H1054</f>
        <v>0</v>
      </c>
    </row>
    <row r="1053" spans="1:24">
      <c r="A1053" s="206"/>
      <c r="B1053" s="206"/>
      <c r="C1053" s="206"/>
      <c r="D1053" s="206"/>
      <c r="V1053">
        <f>'Transaction Log'!F1055</f>
        <v>0</v>
      </c>
      <c r="W1053">
        <f>'Transaction Log'!G1055</f>
        <v>0</v>
      </c>
      <c r="X1053">
        <f>'Transaction Log'!H1055</f>
        <v>0</v>
      </c>
    </row>
    <row r="1054" spans="1:24">
      <c r="A1054" s="206"/>
      <c r="B1054" s="206"/>
      <c r="C1054" s="206"/>
      <c r="D1054" s="206"/>
      <c r="V1054">
        <f>'Transaction Log'!F1056</f>
        <v>0</v>
      </c>
      <c r="W1054">
        <f>'Transaction Log'!G1056</f>
        <v>0</v>
      </c>
      <c r="X1054">
        <f>'Transaction Log'!H1056</f>
        <v>0</v>
      </c>
    </row>
    <row r="1055" spans="1:24">
      <c r="A1055" s="206"/>
      <c r="B1055" s="206"/>
      <c r="C1055" s="206"/>
      <c r="D1055" s="206"/>
      <c r="V1055">
        <f>'Transaction Log'!F1057</f>
        <v>0</v>
      </c>
      <c r="W1055">
        <f>'Transaction Log'!G1057</f>
        <v>0</v>
      </c>
      <c r="X1055">
        <f>'Transaction Log'!H1057</f>
        <v>0</v>
      </c>
    </row>
    <row r="1056" spans="1:24">
      <c r="A1056" s="206"/>
      <c r="B1056" s="206"/>
      <c r="C1056" s="206"/>
      <c r="D1056" s="206"/>
      <c r="V1056">
        <f>'Transaction Log'!F1058</f>
        <v>0</v>
      </c>
      <c r="W1056">
        <f>'Transaction Log'!G1058</f>
        <v>0</v>
      </c>
      <c r="X1056">
        <f>'Transaction Log'!H1058</f>
        <v>0</v>
      </c>
    </row>
    <row r="1057" spans="1:24">
      <c r="A1057" s="206"/>
      <c r="B1057" s="206"/>
      <c r="C1057" s="206"/>
      <c r="D1057" s="206"/>
      <c r="V1057">
        <f>'Transaction Log'!F1059</f>
        <v>0</v>
      </c>
      <c r="W1057">
        <f>'Transaction Log'!G1059</f>
        <v>0</v>
      </c>
      <c r="X1057">
        <f>'Transaction Log'!H1059</f>
        <v>0</v>
      </c>
    </row>
    <row r="1058" spans="1:24">
      <c r="A1058" s="206"/>
      <c r="B1058" s="206"/>
      <c r="C1058" s="206"/>
      <c r="D1058" s="206"/>
      <c r="V1058">
        <f>'Transaction Log'!F1060</f>
        <v>0</v>
      </c>
      <c r="W1058">
        <f>'Transaction Log'!G1060</f>
        <v>0</v>
      </c>
      <c r="X1058">
        <f>'Transaction Log'!H1060</f>
        <v>0</v>
      </c>
    </row>
    <row r="1059" spans="1:24">
      <c r="A1059" s="206"/>
      <c r="B1059" s="206"/>
      <c r="C1059" s="206"/>
      <c r="D1059" s="206"/>
      <c r="V1059">
        <f>'Transaction Log'!F1061</f>
        <v>0</v>
      </c>
      <c r="W1059">
        <f>'Transaction Log'!G1061</f>
        <v>0</v>
      </c>
      <c r="X1059">
        <f>'Transaction Log'!H1061</f>
        <v>0</v>
      </c>
    </row>
    <row r="1060" spans="1:24">
      <c r="A1060" s="206"/>
      <c r="B1060" s="206"/>
      <c r="C1060" s="206"/>
      <c r="D1060" s="206"/>
      <c r="V1060">
        <f>'Transaction Log'!F1062</f>
        <v>0</v>
      </c>
      <c r="W1060">
        <f>'Transaction Log'!G1062</f>
        <v>0</v>
      </c>
      <c r="X1060">
        <f>'Transaction Log'!H1062</f>
        <v>0</v>
      </c>
    </row>
    <row r="1061" spans="1:24">
      <c r="A1061" s="206"/>
      <c r="B1061" s="206"/>
      <c r="C1061" s="206"/>
      <c r="D1061" s="206"/>
      <c r="V1061">
        <f>'Transaction Log'!F1063</f>
        <v>0</v>
      </c>
      <c r="W1061">
        <f>'Transaction Log'!G1063</f>
        <v>0</v>
      </c>
      <c r="X1061">
        <f>'Transaction Log'!H1063</f>
        <v>0</v>
      </c>
    </row>
    <row r="1062" spans="1:24">
      <c r="A1062" s="206"/>
      <c r="B1062" s="206"/>
      <c r="C1062" s="206"/>
      <c r="D1062" s="206"/>
      <c r="V1062">
        <f>'Transaction Log'!F1064</f>
        <v>0</v>
      </c>
      <c r="W1062">
        <f>'Transaction Log'!G1064</f>
        <v>0</v>
      </c>
      <c r="X1062">
        <f>'Transaction Log'!H1064</f>
        <v>0</v>
      </c>
    </row>
    <row r="1063" spans="1:24">
      <c r="A1063" s="206"/>
      <c r="B1063" s="206"/>
      <c r="C1063" s="206"/>
      <c r="D1063" s="206"/>
      <c r="V1063">
        <f>'Transaction Log'!F1065</f>
        <v>0</v>
      </c>
      <c r="W1063">
        <f>'Transaction Log'!G1065</f>
        <v>0</v>
      </c>
      <c r="X1063">
        <f>'Transaction Log'!H1065</f>
        <v>0</v>
      </c>
    </row>
    <row r="1064" spans="1:24">
      <c r="A1064" s="206"/>
      <c r="B1064" s="206"/>
      <c r="C1064" s="206"/>
      <c r="D1064" s="206"/>
      <c r="V1064">
        <f>'Transaction Log'!F1066</f>
        <v>0</v>
      </c>
      <c r="W1064">
        <f>'Transaction Log'!G1066</f>
        <v>0</v>
      </c>
      <c r="X1064">
        <f>'Transaction Log'!H1066</f>
        <v>0</v>
      </c>
    </row>
    <row r="1065" spans="1:24">
      <c r="A1065" s="206"/>
      <c r="B1065" s="206"/>
      <c r="C1065" s="206"/>
      <c r="D1065" s="206"/>
      <c r="V1065">
        <f>'Transaction Log'!F1067</f>
        <v>0</v>
      </c>
      <c r="W1065">
        <f>'Transaction Log'!G1067</f>
        <v>0</v>
      </c>
      <c r="X1065">
        <f>'Transaction Log'!H1067</f>
        <v>0</v>
      </c>
    </row>
    <row r="1066" spans="1:24">
      <c r="A1066" s="206"/>
      <c r="B1066" s="206"/>
      <c r="C1066" s="206"/>
      <c r="D1066" s="206"/>
      <c r="V1066">
        <f>'Transaction Log'!F1068</f>
        <v>0</v>
      </c>
      <c r="W1066">
        <f>'Transaction Log'!G1068</f>
        <v>0</v>
      </c>
      <c r="X1066">
        <f>'Transaction Log'!H1068</f>
        <v>0</v>
      </c>
    </row>
    <row r="1067" spans="1:24">
      <c r="A1067" s="206"/>
      <c r="B1067" s="206"/>
      <c r="C1067" s="206"/>
      <c r="D1067" s="206"/>
      <c r="V1067">
        <f>'Transaction Log'!F1069</f>
        <v>0</v>
      </c>
      <c r="W1067">
        <f>'Transaction Log'!G1069</f>
        <v>0</v>
      </c>
      <c r="X1067">
        <f>'Transaction Log'!H1069</f>
        <v>0</v>
      </c>
    </row>
    <row r="1068" spans="1:24">
      <c r="A1068" s="206"/>
      <c r="B1068" s="206"/>
      <c r="C1068" s="206"/>
      <c r="D1068" s="206"/>
      <c r="V1068">
        <f>'Transaction Log'!F1070</f>
        <v>0</v>
      </c>
      <c r="W1068">
        <f>'Transaction Log'!G1070</f>
        <v>0</v>
      </c>
      <c r="X1068">
        <f>'Transaction Log'!H1070</f>
        <v>0</v>
      </c>
    </row>
    <row r="1069" spans="1:24">
      <c r="A1069" s="206"/>
      <c r="B1069" s="206"/>
      <c r="C1069" s="206"/>
      <c r="D1069" s="206"/>
      <c r="V1069">
        <f>'Transaction Log'!F1071</f>
        <v>0</v>
      </c>
      <c r="W1069">
        <f>'Transaction Log'!G1071</f>
        <v>0</v>
      </c>
      <c r="X1069">
        <f>'Transaction Log'!H1071</f>
        <v>0</v>
      </c>
    </row>
    <row r="1070" spans="1:24">
      <c r="A1070" s="206"/>
      <c r="B1070" s="206"/>
      <c r="C1070" s="206"/>
      <c r="D1070" s="206"/>
      <c r="V1070">
        <f>'Transaction Log'!F1072</f>
        <v>0</v>
      </c>
      <c r="W1070">
        <f>'Transaction Log'!G1072</f>
        <v>0</v>
      </c>
      <c r="X1070">
        <f>'Transaction Log'!H1072</f>
        <v>0</v>
      </c>
    </row>
    <row r="1071" spans="1:24">
      <c r="A1071" s="206"/>
      <c r="B1071" s="206"/>
      <c r="C1071" s="206"/>
      <c r="D1071" s="206"/>
      <c r="V1071">
        <f>'Transaction Log'!F1073</f>
        <v>0</v>
      </c>
      <c r="W1071">
        <f>'Transaction Log'!G1073</f>
        <v>0</v>
      </c>
      <c r="X1071">
        <f>'Transaction Log'!H1073</f>
        <v>0</v>
      </c>
    </row>
    <row r="1072" spans="1:24">
      <c r="A1072" s="206"/>
      <c r="B1072" s="206"/>
      <c r="C1072" s="206"/>
      <c r="D1072" s="206"/>
      <c r="V1072">
        <f>'Transaction Log'!F1074</f>
        <v>0</v>
      </c>
      <c r="W1072">
        <f>'Transaction Log'!G1074</f>
        <v>0</v>
      </c>
      <c r="X1072">
        <f>'Transaction Log'!H1074</f>
        <v>0</v>
      </c>
    </row>
    <row r="1073" spans="1:24">
      <c r="A1073" s="206"/>
      <c r="B1073" s="206"/>
      <c r="C1073" s="206"/>
      <c r="D1073" s="206"/>
      <c r="V1073">
        <f>'Transaction Log'!F1075</f>
        <v>0</v>
      </c>
      <c r="W1073">
        <f>'Transaction Log'!G1075</f>
        <v>0</v>
      </c>
      <c r="X1073">
        <f>'Transaction Log'!H1075</f>
        <v>0</v>
      </c>
    </row>
    <row r="1074" spans="1:24">
      <c r="A1074" s="206"/>
      <c r="B1074" s="206"/>
      <c r="C1074" s="206"/>
      <c r="D1074" s="206"/>
      <c r="V1074">
        <f>'Transaction Log'!F1076</f>
        <v>0</v>
      </c>
      <c r="W1074">
        <f>'Transaction Log'!G1076</f>
        <v>0</v>
      </c>
      <c r="X1074">
        <f>'Transaction Log'!H1076</f>
        <v>0</v>
      </c>
    </row>
    <row r="1075" spans="1:24">
      <c r="A1075" s="206"/>
      <c r="B1075" s="206"/>
      <c r="C1075" s="206"/>
      <c r="D1075" s="206"/>
      <c r="V1075">
        <f>'Transaction Log'!F1077</f>
        <v>0</v>
      </c>
      <c r="W1075">
        <f>'Transaction Log'!G1077</f>
        <v>0</v>
      </c>
      <c r="X1075">
        <f>'Transaction Log'!H1077</f>
        <v>0</v>
      </c>
    </row>
    <row r="1076" spans="1:24">
      <c r="A1076" s="206"/>
      <c r="B1076" s="206"/>
      <c r="C1076" s="206"/>
      <c r="D1076" s="206"/>
      <c r="V1076">
        <f>'Transaction Log'!F1078</f>
        <v>0</v>
      </c>
      <c r="W1076">
        <f>'Transaction Log'!G1078</f>
        <v>0</v>
      </c>
      <c r="X1076">
        <f>'Transaction Log'!H1078</f>
        <v>0</v>
      </c>
    </row>
    <row r="1077" spans="1:24">
      <c r="A1077" s="206"/>
      <c r="B1077" s="206"/>
      <c r="C1077" s="206"/>
      <c r="D1077" s="206"/>
      <c r="V1077">
        <f>'Transaction Log'!F1079</f>
        <v>0</v>
      </c>
      <c r="W1077">
        <f>'Transaction Log'!G1079</f>
        <v>0</v>
      </c>
      <c r="X1077">
        <f>'Transaction Log'!H1079</f>
        <v>0</v>
      </c>
    </row>
    <row r="1078" spans="1:24">
      <c r="A1078" s="206"/>
      <c r="B1078" s="206"/>
      <c r="C1078" s="206"/>
      <c r="D1078" s="206"/>
      <c r="V1078">
        <f>'Transaction Log'!F1080</f>
        <v>0</v>
      </c>
      <c r="W1078">
        <f>'Transaction Log'!G1080</f>
        <v>0</v>
      </c>
      <c r="X1078">
        <f>'Transaction Log'!H1080</f>
        <v>0</v>
      </c>
    </row>
    <row r="1079" spans="1:24">
      <c r="A1079" s="206"/>
      <c r="B1079" s="206"/>
      <c r="C1079" s="206"/>
      <c r="D1079" s="206"/>
      <c r="V1079">
        <f>'Transaction Log'!F1081</f>
        <v>0</v>
      </c>
      <c r="W1079">
        <f>'Transaction Log'!G1081</f>
        <v>0</v>
      </c>
      <c r="X1079">
        <f>'Transaction Log'!H1081</f>
        <v>0</v>
      </c>
    </row>
    <row r="1080" spans="1:24">
      <c r="A1080" s="206"/>
      <c r="B1080" s="206"/>
      <c r="C1080" s="206"/>
      <c r="D1080" s="206"/>
      <c r="V1080">
        <f>'Transaction Log'!F1082</f>
        <v>0</v>
      </c>
      <c r="W1080">
        <f>'Transaction Log'!G1082</f>
        <v>0</v>
      </c>
      <c r="X1080">
        <f>'Transaction Log'!H1082</f>
        <v>0</v>
      </c>
    </row>
    <row r="1081" spans="1:24">
      <c r="A1081" s="206"/>
      <c r="B1081" s="206"/>
      <c r="C1081" s="206"/>
      <c r="D1081" s="206"/>
      <c r="V1081">
        <f>'Transaction Log'!F1083</f>
        <v>0</v>
      </c>
      <c r="W1081">
        <f>'Transaction Log'!G1083</f>
        <v>0</v>
      </c>
      <c r="X1081">
        <f>'Transaction Log'!H1083</f>
        <v>0</v>
      </c>
    </row>
    <row r="1082" spans="1:24">
      <c r="A1082" s="206"/>
      <c r="B1082" s="206"/>
      <c r="C1082" s="206"/>
      <c r="D1082" s="206"/>
      <c r="V1082">
        <f>'Transaction Log'!F1084</f>
        <v>0</v>
      </c>
      <c r="W1082">
        <f>'Transaction Log'!G1084</f>
        <v>0</v>
      </c>
      <c r="X1082">
        <f>'Transaction Log'!H1084</f>
        <v>0</v>
      </c>
    </row>
    <row r="1083" spans="1:24">
      <c r="A1083" s="206"/>
      <c r="B1083" s="206"/>
      <c r="C1083" s="206"/>
      <c r="D1083" s="206"/>
      <c r="V1083">
        <f>'Transaction Log'!F1085</f>
        <v>0</v>
      </c>
      <c r="W1083">
        <f>'Transaction Log'!G1085</f>
        <v>0</v>
      </c>
      <c r="X1083">
        <f>'Transaction Log'!H1085</f>
        <v>0</v>
      </c>
    </row>
    <row r="1084" spans="1:24">
      <c r="A1084" s="206"/>
      <c r="B1084" s="206"/>
      <c r="C1084" s="206"/>
      <c r="D1084" s="206"/>
      <c r="V1084">
        <f>'Transaction Log'!F1086</f>
        <v>0</v>
      </c>
      <c r="W1084">
        <f>'Transaction Log'!G1086</f>
        <v>0</v>
      </c>
      <c r="X1084">
        <f>'Transaction Log'!H1086</f>
        <v>0</v>
      </c>
    </row>
    <row r="1085" spans="1:24">
      <c r="A1085" s="206"/>
      <c r="B1085" s="206"/>
      <c r="C1085" s="206"/>
      <c r="D1085" s="206"/>
      <c r="V1085">
        <f>'Transaction Log'!F1087</f>
        <v>0</v>
      </c>
      <c r="W1085">
        <f>'Transaction Log'!G1087</f>
        <v>0</v>
      </c>
      <c r="X1085">
        <f>'Transaction Log'!H1087</f>
        <v>0</v>
      </c>
    </row>
    <row r="1086" spans="1:24">
      <c r="A1086" s="206"/>
      <c r="B1086" s="206"/>
      <c r="C1086" s="206"/>
      <c r="D1086" s="206"/>
      <c r="V1086">
        <f>'Transaction Log'!F1088</f>
        <v>0</v>
      </c>
      <c r="W1086">
        <f>'Transaction Log'!G1088</f>
        <v>0</v>
      </c>
      <c r="X1086">
        <f>'Transaction Log'!H1088</f>
        <v>0</v>
      </c>
    </row>
    <row r="1087" spans="1:24">
      <c r="A1087" s="206"/>
      <c r="B1087" s="206"/>
      <c r="C1087" s="206"/>
      <c r="D1087" s="206"/>
      <c r="V1087">
        <f>'Transaction Log'!F1089</f>
        <v>0</v>
      </c>
      <c r="W1087">
        <f>'Transaction Log'!G1089</f>
        <v>0</v>
      </c>
      <c r="X1087">
        <f>'Transaction Log'!H1089</f>
        <v>0</v>
      </c>
    </row>
    <row r="1088" spans="1:24">
      <c r="A1088" s="206"/>
      <c r="B1088" s="206"/>
      <c r="C1088" s="206"/>
      <c r="D1088" s="206"/>
      <c r="V1088">
        <f>'Transaction Log'!F1090</f>
        <v>0</v>
      </c>
      <c r="W1088">
        <f>'Transaction Log'!G1090</f>
        <v>0</v>
      </c>
      <c r="X1088">
        <f>'Transaction Log'!H1090</f>
        <v>0</v>
      </c>
    </row>
    <row r="1089" spans="1:24">
      <c r="A1089" s="206"/>
      <c r="B1089" s="206"/>
      <c r="C1089" s="206"/>
      <c r="D1089" s="206"/>
      <c r="V1089">
        <f>'Transaction Log'!F1091</f>
        <v>0</v>
      </c>
      <c r="W1089">
        <f>'Transaction Log'!G1091</f>
        <v>0</v>
      </c>
      <c r="X1089">
        <f>'Transaction Log'!H1091</f>
        <v>0</v>
      </c>
    </row>
    <row r="1090" spans="1:24">
      <c r="A1090" s="206"/>
      <c r="B1090" s="206"/>
      <c r="C1090" s="206"/>
      <c r="D1090" s="206"/>
      <c r="V1090">
        <f>'Transaction Log'!F1092</f>
        <v>0</v>
      </c>
      <c r="W1090">
        <f>'Transaction Log'!G1092</f>
        <v>0</v>
      </c>
      <c r="X1090">
        <f>'Transaction Log'!H1092</f>
        <v>0</v>
      </c>
    </row>
    <row r="1091" spans="1:24">
      <c r="A1091" s="206"/>
      <c r="B1091" s="206"/>
      <c r="C1091" s="206"/>
      <c r="D1091" s="206"/>
      <c r="V1091">
        <f>'Transaction Log'!F1093</f>
        <v>1</v>
      </c>
      <c r="W1091">
        <f>'Transaction Log'!G1093</f>
        <v>0</v>
      </c>
      <c r="X1091">
        <f>'Transaction Log'!H1093</f>
        <v>0</v>
      </c>
    </row>
    <row r="1092" spans="1:24">
      <c r="A1092" s="206"/>
      <c r="B1092" s="206"/>
      <c r="C1092" s="206"/>
      <c r="D1092" s="206"/>
      <c r="V1092">
        <f>'Transaction Log'!F1094</f>
        <v>0</v>
      </c>
      <c r="W1092">
        <f>'Transaction Log'!G1094</f>
        <v>0</v>
      </c>
      <c r="X1092">
        <f>'Transaction Log'!H1094</f>
        <v>0</v>
      </c>
    </row>
    <row r="1093" spans="1:24">
      <c r="A1093" s="206"/>
      <c r="B1093" s="206"/>
      <c r="C1093" s="206"/>
      <c r="D1093" s="206"/>
      <c r="V1093">
        <f>'Transaction Log'!F1095</f>
        <v>0</v>
      </c>
      <c r="W1093">
        <f>'Transaction Log'!G1095</f>
        <v>0</v>
      </c>
      <c r="X1093">
        <f>'Transaction Log'!H1095</f>
        <v>0</v>
      </c>
    </row>
    <row r="1094" spans="1:24">
      <c r="A1094" s="206"/>
      <c r="B1094" s="206"/>
      <c r="C1094" s="206"/>
      <c r="D1094" s="206"/>
      <c r="V1094">
        <f>'Transaction Log'!F1096</f>
        <v>0</v>
      </c>
      <c r="W1094">
        <f>'Transaction Log'!G1096</f>
        <v>0</v>
      </c>
      <c r="X1094">
        <f>'Transaction Log'!H1096</f>
        <v>0</v>
      </c>
    </row>
    <row r="1095" spans="1:24">
      <c r="A1095" s="206"/>
      <c r="B1095" s="206"/>
      <c r="C1095" s="206"/>
      <c r="D1095" s="206"/>
      <c r="V1095">
        <f>'Transaction Log'!F1097</f>
        <v>0</v>
      </c>
      <c r="W1095">
        <f>'Transaction Log'!G1097</f>
        <v>0</v>
      </c>
      <c r="X1095">
        <f>'Transaction Log'!H1097</f>
        <v>0</v>
      </c>
    </row>
    <row r="1096" spans="1:24">
      <c r="A1096" s="206"/>
      <c r="B1096" s="206"/>
      <c r="C1096" s="206"/>
      <c r="D1096" s="206"/>
      <c r="V1096">
        <f>'Transaction Log'!F1098</f>
        <v>0</v>
      </c>
      <c r="W1096">
        <f>'Transaction Log'!G1098</f>
        <v>0</v>
      </c>
      <c r="X1096">
        <f>'Transaction Log'!H1098</f>
        <v>0</v>
      </c>
    </row>
    <row r="1097" spans="1:24">
      <c r="A1097" s="206"/>
      <c r="B1097" s="206"/>
      <c r="C1097" s="206"/>
      <c r="D1097" s="206"/>
      <c r="V1097">
        <f>'Transaction Log'!F1099</f>
        <v>0</v>
      </c>
      <c r="W1097">
        <f>'Transaction Log'!G1099</f>
        <v>0</v>
      </c>
      <c r="X1097">
        <f>'Transaction Log'!H1099</f>
        <v>0</v>
      </c>
    </row>
    <row r="1098" spans="1:24">
      <c r="A1098" s="206"/>
      <c r="B1098" s="206"/>
      <c r="C1098" s="206"/>
      <c r="D1098" s="206"/>
      <c r="V1098">
        <f>'Transaction Log'!F1100</f>
        <v>0</v>
      </c>
      <c r="W1098">
        <f>'Transaction Log'!G1100</f>
        <v>0</v>
      </c>
      <c r="X1098">
        <f>'Transaction Log'!H1100</f>
        <v>0</v>
      </c>
    </row>
    <row r="1099" spans="1:24">
      <c r="A1099" s="206"/>
      <c r="B1099" s="206"/>
      <c r="C1099" s="206"/>
      <c r="D1099" s="206"/>
      <c r="V1099">
        <f>'Transaction Log'!F1101</f>
        <v>0</v>
      </c>
      <c r="W1099">
        <f>'Transaction Log'!G1101</f>
        <v>0</v>
      </c>
      <c r="X1099">
        <f>'Transaction Log'!H1101</f>
        <v>0</v>
      </c>
    </row>
    <row r="1100" spans="1:24">
      <c r="A1100" s="206"/>
      <c r="B1100" s="206"/>
      <c r="C1100" s="206"/>
      <c r="D1100" s="206"/>
      <c r="V1100">
        <f>'Transaction Log'!F1102</f>
        <v>0</v>
      </c>
      <c r="W1100">
        <f>'Transaction Log'!G1102</f>
        <v>0</v>
      </c>
      <c r="X1100">
        <f>'Transaction Log'!H1102</f>
        <v>0</v>
      </c>
    </row>
    <row r="1101" spans="1:24">
      <c r="A1101" s="206"/>
      <c r="B1101" s="206"/>
      <c r="C1101" s="206"/>
      <c r="D1101" s="206"/>
      <c r="V1101">
        <f>'Transaction Log'!F1103</f>
        <v>0</v>
      </c>
      <c r="W1101">
        <f>'Transaction Log'!G1103</f>
        <v>0</v>
      </c>
      <c r="X1101">
        <f>'Transaction Log'!H1103</f>
        <v>0</v>
      </c>
    </row>
    <row r="1102" spans="1:24">
      <c r="A1102" s="206"/>
      <c r="B1102" s="206"/>
      <c r="C1102" s="206"/>
      <c r="D1102" s="206"/>
      <c r="V1102">
        <f>'Transaction Log'!F1104</f>
        <v>0</v>
      </c>
      <c r="W1102">
        <f>'Transaction Log'!G1104</f>
        <v>0</v>
      </c>
      <c r="X1102">
        <f>'Transaction Log'!H1104</f>
        <v>0</v>
      </c>
    </row>
    <row r="1103" spans="1:24">
      <c r="A1103" s="206"/>
      <c r="B1103" s="206"/>
      <c r="C1103" s="206"/>
      <c r="D1103" s="206"/>
      <c r="V1103">
        <f>'Transaction Log'!F1105</f>
        <v>0</v>
      </c>
      <c r="W1103">
        <f>'Transaction Log'!G1105</f>
        <v>0</v>
      </c>
      <c r="X1103">
        <f>'Transaction Log'!H1105</f>
        <v>0</v>
      </c>
    </row>
    <row r="1104" spans="1:24">
      <c r="A1104" s="206"/>
      <c r="B1104" s="206"/>
      <c r="C1104" s="206"/>
      <c r="D1104" s="206"/>
      <c r="V1104">
        <f>'Transaction Log'!F1106</f>
        <v>0</v>
      </c>
      <c r="W1104">
        <f>'Transaction Log'!G1106</f>
        <v>0</v>
      </c>
      <c r="X1104">
        <f>'Transaction Log'!H1106</f>
        <v>0</v>
      </c>
    </row>
    <row r="1105" spans="1:24">
      <c r="A1105" s="206"/>
      <c r="B1105" s="206"/>
      <c r="C1105" s="206"/>
      <c r="D1105" s="206"/>
      <c r="V1105">
        <f>'Transaction Log'!F1107</f>
        <v>0</v>
      </c>
      <c r="W1105">
        <f>'Transaction Log'!G1107</f>
        <v>0</v>
      </c>
      <c r="X1105">
        <f>'Transaction Log'!H1107</f>
        <v>0</v>
      </c>
    </row>
    <row r="1106" spans="1:24">
      <c r="A1106" s="206"/>
      <c r="B1106" s="206"/>
      <c r="C1106" s="206"/>
      <c r="D1106" s="206"/>
      <c r="V1106">
        <f>'Transaction Log'!F1108</f>
        <v>0</v>
      </c>
      <c r="W1106">
        <f>'Transaction Log'!G1108</f>
        <v>0</v>
      </c>
      <c r="X1106">
        <f>'Transaction Log'!H1108</f>
        <v>0</v>
      </c>
    </row>
    <row r="1107" spans="1:24">
      <c r="A1107" s="206"/>
      <c r="B1107" s="206"/>
      <c r="C1107" s="206"/>
      <c r="D1107" s="206"/>
      <c r="V1107">
        <f>'Transaction Log'!F1109</f>
        <v>0</v>
      </c>
      <c r="W1107">
        <f>'Transaction Log'!G1109</f>
        <v>0</v>
      </c>
      <c r="X1107">
        <f>'Transaction Log'!H1109</f>
        <v>0</v>
      </c>
    </row>
    <row r="1108" spans="1:24">
      <c r="A1108" s="206"/>
      <c r="B1108" s="206"/>
      <c r="C1108" s="206"/>
      <c r="D1108" s="206"/>
      <c r="V1108">
        <f>'Transaction Log'!F1110</f>
        <v>0</v>
      </c>
      <c r="W1108">
        <f>'Transaction Log'!G1110</f>
        <v>0</v>
      </c>
      <c r="X1108">
        <f>'Transaction Log'!H1110</f>
        <v>0</v>
      </c>
    </row>
    <row r="1109" spans="1:24">
      <c r="A1109" s="206"/>
      <c r="B1109" s="206"/>
      <c r="C1109" s="206"/>
      <c r="D1109" s="206"/>
      <c r="V1109">
        <f>'Transaction Log'!F1111</f>
        <v>1</v>
      </c>
      <c r="W1109">
        <f>'Transaction Log'!G1111</f>
        <v>0</v>
      </c>
      <c r="X1109">
        <f>'Transaction Log'!H1111</f>
        <v>0</v>
      </c>
    </row>
    <row r="1110" spans="1:24">
      <c r="A1110" s="206"/>
      <c r="B1110" s="206"/>
      <c r="C1110" s="206"/>
      <c r="D1110" s="206"/>
      <c r="V1110">
        <f>'Transaction Log'!F1112</f>
        <v>0</v>
      </c>
      <c r="W1110">
        <f>'Transaction Log'!G1112</f>
        <v>0</v>
      </c>
      <c r="X1110">
        <f>'Transaction Log'!H1112</f>
        <v>0</v>
      </c>
    </row>
    <row r="1111" spans="1:24">
      <c r="A1111" s="206"/>
      <c r="B1111" s="206"/>
      <c r="C1111" s="206"/>
      <c r="D1111" s="206"/>
      <c r="V1111">
        <f>'Transaction Log'!F1113</f>
        <v>0</v>
      </c>
      <c r="W1111">
        <f>'Transaction Log'!G1113</f>
        <v>0</v>
      </c>
      <c r="X1111">
        <f>'Transaction Log'!H1113</f>
        <v>0</v>
      </c>
    </row>
    <row r="1112" spans="1:24">
      <c r="A1112" s="206"/>
      <c r="B1112" s="206"/>
      <c r="C1112" s="206"/>
      <c r="D1112" s="206"/>
      <c r="V1112">
        <f>'Transaction Log'!F1114</f>
        <v>0</v>
      </c>
      <c r="W1112">
        <f>'Transaction Log'!G1114</f>
        <v>0</v>
      </c>
      <c r="X1112">
        <f>'Transaction Log'!H1114</f>
        <v>0</v>
      </c>
    </row>
    <row r="1113" spans="1:24">
      <c r="A1113" s="206"/>
      <c r="B1113" s="206"/>
      <c r="C1113" s="206"/>
      <c r="D1113" s="206"/>
      <c r="V1113">
        <f>'Transaction Log'!F1115</f>
        <v>0</v>
      </c>
      <c r="W1113">
        <f>'Transaction Log'!G1115</f>
        <v>0</v>
      </c>
      <c r="X1113">
        <f>'Transaction Log'!H1115</f>
        <v>0</v>
      </c>
    </row>
    <row r="1114" spans="1:24">
      <c r="A1114" s="206"/>
      <c r="B1114" s="206"/>
      <c r="C1114" s="206"/>
      <c r="D1114" s="206"/>
      <c r="V1114">
        <f>'Transaction Log'!F1116</f>
        <v>1</v>
      </c>
      <c r="W1114">
        <f>'Transaction Log'!G1116</f>
        <v>0</v>
      </c>
      <c r="X1114">
        <f>'Transaction Log'!H1116</f>
        <v>0</v>
      </c>
    </row>
    <row r="1115" spans="1:24">
      <c r="A1115" s="206"/>
      <c r="B1115" s="206"/>
      <c r="C1115" s="206"/>
      <c r="D1115" s="206"/>
      <c r="V1115">
        <f>'Transaction Log'!F1117</f>
        <v>0</v>
      </c>
      <c r="W1115">
        <f>'Transaction Log'!G1117</f>
        <v>0</v>
      </c>
      <c r="X1115">
        <f>'Transaction Log'!H1117</f>
        <v>0</v>
      </c>
    </row>
    <row r="1116" spans="1:24">
      <c r="A1116" s="206"/>
      <c r="B1116" s="206"/>
      <c r="C1116" s="206"/>
      <c r="D1116" s="206"/>
      <c r="V1116">
        <f>'Transaction Log'!F1118</f>
        <v>0</v>
      </c>
      <c r="W1116">
        <f>'Transaction Log'!G1118</f>
        <v>0</v>
      </c>
      <c r="X1116">
        <f>'Transaction Log'!H1118</f>
        <v>0</v>
      </c>
    </row>
    <row r="1117" spans="1:24">
      <c r="A1117" s="206"/>
      <c r="B1117" s="206"/>
      <c r="C1117" s="206"/>
      <c r="D1117" s="206"/>
      <c r="V1117">
        <f>'Transaction Log'!F1119</f>
        <v>0</v>
      </c>
      <c r="W1117">
        <f>'Transaction Log'!G1119</f>
        <v>0</v>
      </c>
      <c r="X1117">
        <f>'Transaction Log'!H1119</f>
        <v>0</v>
      </c>
    </row>
    <row r="1118" spans="1:24">
      <c r="A1118" s="206"/>
      <c r="B1118" s="206"/>
      <c r="C1118" s="206"/>
      <c r="D1118" s="206"/>
      <c r="V1118">
        <f>'Transaction Log'!F1120</f>
        <v>0</v>
      </c>
      <c r="W1118">
        <f>'Transaction Log'!G1120</f>
        <v>0</v>
      </c>
      <c r="X1118">
        <f>'Transaction Log'!H1120</f>
        <v>0</v>
      </c>
    </row>
    <row r="1119" spans="1:24">
      <c r="A1119" s="206"/>
      <c r="B1119" s="206"/>
      <c r="C1119" s="206"/>
      <c r="D1119" s="206"/>
      <c r="V1119">
        <f>'Transaction Log'!F1121</f>
        <v>0</v>
      </c>
      <c r="W1119">
        <f>'Transaction Log'!G1121</f>
        <v>0</v>
      </c>
      <c r="X1119">
        <f>'Transaction Log'!H1121</f>
        <v>0</v>
      </c>
    </row>
    <row r="1120" spans="1:24">
      <c r="A1120" s="206"/>
      <c r="B1120" s="206"/>
      <c r="C1120" s="206"/>
      <c r="D1120" s="206"/>
      <c r="V1120">
        <f>'Transaction Log'!F1122</f>
        <v>0</v>
      </c>
      <c r="W1120">
        <f>'Transaction Log'!G1122</f>
        <v>0</v>
      </c>
      <c r="X1120">
        <f>'Transaction Log'!H1122</f>
        <v>0</v>
      </c>
    </row>
    <row r="1121" spans="1:24">
      <c r="A1121" s="206"/>
      <c r="B1121" s="206"/>
      <c r="C1121" s="206"/>
      <c r="D1121" s="206"/>
      <c r="V1121">
        <f>'Transaction Log'!F1123</f>
        <v>0</v>
      </c>
      <c r="W1121">
        <f>'Transaction Log'!G1123</f>
        <v>0</v>
      </c>
      <c r="X1121">
        <f>'Transaction Log'!H1123</f>
        <v>0</v>
      </c>
    </row>
    <row r="1122" spans="1:24">
      <c r="A1122" s="206"/>
      <c r="B1122" s="206"/>
      <c r="C1122" s="206"/>
      <c r="D1122" s="206"/>
      <c r="V1122">
        <f>'Transaction Log'!F1124</f>
        <v>0</v>
      </c>
      <c r="W1122">
        <f>'Transaction Log'!G1124</f>
        <v>0</v>
      </c>
      <c r="X1122">
        <f>'Transaction Log'!H1124</f>
        <v>0</v>
      </c>
    </row>
    <row r="1123" spans="1:24">
      <c r="A1123" s="206"/>
      <c r="B1123" s="206"/>
      <c r="C1123" s="206"/>
      <c r="D1123" s="206"/>
      <c r="V1123">
        <f>'Transaction Log'!F1125</f>
        <v>0</v>
      </c>
      <c r="W1123">
        <f>'Transaction Log'!G1125</f>
        <v>0</v>
      </c>
      <c r="X1123">
        <f>'Transaction Log'!H1125</f>
        <v>0</v>
      </c>
    </row>
    <row r="1124" spans="1:24">
      <c r="A1124" s="206"/>
      <c r="B1124" s="206"/>
      <c r="C1124" s="206"/>
      <c r="D1124" s="206"/>
      <c r="V1124">
        <f>'Transaction Log'!F1126</f>
        <v>0</v>
      </c>
      <c r="W1124">
        <f>'Transaction Log'!G1126</f>
        <v>0</v>
      </c>
      <c r="X1124">
        <f>'Transaction Log'!H1126</f>
        <v>0</v>
      </c>
    </row>
    <row r="1125" spans="1:24">
      <c r="A1125" s="206"/>
      <c r="B1125" s="206"/>
      <c r="C1125" s="206"/>
      <c r="D1125" s="206"/>
      <c r="V1125">
        <f>'Transaction Log'!F1127</f>
        <v>0</v>
      </c>
      <c r="W1125">
        <f>'Transaction Log'!G1127</f>
        <v>0</v>
      </c>
      <c r="X1125">
        <f>'Transaction Log'!H1127</f>
        <v>0</v>
      </c>
    </row>
    <row r="1126" spans="1:24">
      <c r="A1126" s="206"/>
      <c r="B1126" s="206"/>
      <c r="C1126" s="206"/>
      <c r="D1126" s="206"/>
      <c r="V1126">
        <f>'Transaction Log'!F1128</f>
        <v>0</v>
      </c>
      <c r="W1126">
        <f>'Transaction Log'!G1128</f>
        <v>0</v>
      </c>
      <c r="X1126">
        <f>'Transaction Log'!H1128</f>
        <v>0</v>
      </c>
    </row>
    <row r="1127" spans="1:24">
      <c r="A1127" s="206"/>
      <c r="B1127" s="206"/>
      <c r="C1127" s="206"/>
      <c r="D1127" s="206"/>
      <c r="V1127">
        <f>'Transaction Log'!F1129</f>
        <v>0</v>
      </c>
      <c r="W1127">
        <f>'Transaction Log'!G1129</f>
        <v>0</v>
      </c>
      <c r="X1127">
        <f>'Transaction Log'!H1129</f>
        <v>0</v>
      </c>
    </row>
    <row r="1128" spans="1:24">
      <c r="A1128" s="206"/>
      <c r="B1128" s="206"/>
      <c r="C1128" s="206"/>
      <c r="D1128" s="206"/>
      <c r="V1128">
        <f>'Transaction Log'!F1130</f>
        <v>0</v>
      </c>
      <c r="W1128">
        <f>'Transaction Log'!G1130</f>
        <v>0</v>
      </c>
      <c r="X1128">
        <f>'Transaction Log'!H1130</f>
        <v>0</v>
      </c>
    </row>
    <row r="1129" spans="1:24">
      <c r="A1129" s="206"/>
      <c r="B1129" s="206"/>
      <c r="C1129" s="206"/>
      <c r="D1129" s="206"/>
      <c r="V1129">
        <f>'Transaction Log'!F1131</f>
        <v>0</v>
      </c>
      <c r="W1129">
        <f>'Transaction Log'!G1131</f>
        <v>0</v>
      </c>
      <c r="X1129">
        <f>'Transaction Log'!H1131</f>
        <v>0</v>
      </c>
    </row>
    <row r="1130" spans="1:24">
      <c r="A1130" s="206"/>
      <c r="B1130" s="206"/>
      <c r="C1130" s="206"/>
      <c r="D1130" s="206"/>
      <c r="V1130">
        <f>'Transaction Log'!F1132</f>
        <v>0</v>
      </c>
      <c r="W1130">
        <f>'Transaction Log'!G1132</f>
        <v>0</v>
      </c>
      <c r="X1130">
        <f>'Transaction Log'!H1132</f>
        <v>0</v>
      </c>
    </row>
    <row r="1131" spans="1:24">
      <c r="A1131" s="206"/>
      <c r="B1131" s="206"/>
      <c r="C1131" s="206"/>
      <c r="D1131" s="206"/>
      <c r="V1131">
        <f>'Transaction Log'!F1133</f>
        <v>0</v>
      </c>
      <c r="W1131">
        <f>'Transaction Log'!G1133</f>
        <v>0</v>
      </c>
      <c r="X1131">
        <f>'Transaction Log'!H1133</f>
        <v>0</v>
      </c>
    </row>
    <row r="1132" spans="1:24">
      <c r="A1132" s="206"/>
      <c r="B1132" s="206"/>
      <c r="C1132" s="206"/>
      <c r="D1132" s="206"/>
      <c r="V1132">
        <f>'Transaction Log'!F1134</f>
        <v>0</v>
      </c>
      <c r="W1132">
        <f>'Transaction Log'!G1134</f>
        <v>0</v>
      </c>
      <c r="X1132">
        <f>'Transaction Log'!H1134</f>
        <v>0</v>
      </c>
    </row>
    <row r="1133" spans="1:24">
      <c r="A1133" s="206"/>
      <c r="B1133" s="206"/>
      <c r="C1133" s="206"/>
      <c r="D1133" s="206"/>
      <c r="V1133">
        <f>'Transaction Log'!F1135</f>
        <v>0</v>
      </c>
      <c r="W1133">
        <f>'Transaction Log'!G1135</f>
        <v>0</v>
      </c>
      <c r="X1133">
        <f>'Transaction Log'!H1135</f>
        <v>0</v>
      </c>
    </row>
    <row r="1134" spans="1:24">
      <c r="A1134" s="206"/>
      <c r="B1134" s="206"/>
      <c r="C1134" s="206"/>
      <c r="D1134" s="206"/>
      <c r="V1134">
        <f>'Transaction Log'!F1136</f>
        <v>0</v>
      </c>
      <c r="W1134">
        <f>'Transaction Log'!G1136</f>
        <v>0</v>
      </c>
      <c r="X1134">
        <f>'Transaction Log'!H1136</f>
        <v>0</v>
      </c>
    </row>
    <row r="1135" spans="1:24">
      <c r="A1135" s="206"/>
      <c r="B1135" s="206"/>
      <c r="C1135" s="206"/>
      <c r="D1135" s="206"/>
      <c r="V1135">
        <f>'Transaction Log'!F1137</f>
        <v>0</v>
      </c>
      <c r="W1135">
        <f>'Transaction Log'!G1137</f>
        <v>0</v>
      </c>
      <c r="X1135">
        <f>'Transaction Log'!H1137</f>
        <v>0</v>
      </c>
    </row>
    <row r="1136" spans="1:24">
      <c r="A1136" s="206"/>
      <c r="B1136" s="206"/>
      <c r="C1136" s="206"/>
      <c r="D1136" s="206"/>
      <c r="V1136">
        <f>'Transaction Log'!F1138</f>
        <v>0</v>
      </c>
      <c r="W1136">
        <f>'Transaction Log'!G1138</f>
        <v>0</v>
      </c>
      <c r="X1136">
        <f>'Transaction Log'!H1138</f>
        <v>0</v>
      </c>
    </row>
    <row r="1137" spans="1:24">
      <c r="A1137" s="206"/>
      <c r="B1137" s="206"/>
      <c r="C1137" s="206"/>
      <c r="D1137" s="206"/>
      <c r="V1137">
        <f>'Transaction Log'!F1139</f>
        <v>1</v>
      </c>
      <c r="W1137">
        <f>'Transaction Log'!G1139</f>
        <v>0</v>
      </c>
      <c r="X1137">
        <f>'Transaction Log'!H1139</f>
        <v>0</v>
      </c>
    </row>
    <row r="1138" spans="1:24">
      <c r="A1138" s="206"/>
      <c r="B1138" s="206"/>
      <c r="C1138" s="206"/>
      <c r="D1138" s="206"/>
      <c r="V1138">
        <f>'Transaction Log'!F1140</f>
        <v>0</v>
      </c>
      <c r="W1138">
        <f>'Transaction Log'!G1140</f>
        <v>0</v>
      </c>
      <c r="X1138">
        <f>'Transaction Log'!H1140</f>
        <v>0</v>
      </c>
    </row>
    <row r="1139" spans="1:24">
      <c r="A1139" s="206"/>
      <c r="B1139" s="206"/>
      <c r="C1139" s="206"/>
      <c r="D1139" s="206"/>
      <c r="V1139">
        <f>'Transaction Log'!F1141</f>
        <v>0</v>
      </c>
      <c r="W1139">
        <f>'Transaction Log'!G1141</f>
        <v>0</v>
      </c>
      <c r="X1139">
        <f>'Transaction Log'!H1141</f>
        <v>0</v>
      </c>
    </row>
    <row r="1140" spans="1:24">
      <c r="A1140" s="206"/>
      <c r="B1140" s="206"/>
      <c r="C1140" s="206"/>
      <c r="D1140" s="206"/>
      <c r="V1140">
        <f>'Transaction Log'!F1142</f>
        <v>0</v>
      </c>
      <c r="W1140">
        <f>'Transaction Log'!G1142</f>
        <v>0</v>
      </c>
      <c r="X1140">
        <f>'Transaction Log'!H1142</f>
        <v>0</v>
      </c>
    </row>
    <row r="1141" spans="1:24">
      <c r="A1141" s="206"/>
      <c r="B1141" s="206"/>
      <c r="C1141" s="206"/>
      <c r="D1141" s="206"/>
      <c r="V1141">
        <f>'Transaction Log'!F1143</f>
        <v>0</v>
      </c>
      <c r="W1141">
        <f>'Transaction Log'!G1143</f>
        <v>0</v>
      </c>
      <c r="X1141">
        <f>'Transaction Log'!H1143</f>
        <v>0</v>
      </c>
    </row>
    <row r="1142" spans="1:24">
      <c r="A1142" s="206"/>
      <c r="B1142" s="206"/>
      <c r="C1142" s="206"/>
      <c r="D1142" s="206"/>
      <c r="V1142">
        <f>'Transaction Log'!F1144</f>
        <v>0</v>
      </c>
      <c r="W1142">
        <f>'Transaction Log'!G1144</f>
        <v>0</v>
      </c>
      <c r="X1142">
        <f>'Transaction Log'!H1144</f>
        <v>0</v>
      </c>
    </row>
    <row r="1143" spans="1:24">
      <c r="A1143" s="206"/>
      <c r="B1143" s="206"/>
      <c r="C1143" s="206"/>
      <c r="D1143" s="206"/>
      <c r="V1143">
        <f>'Transaction Log'!F1145</f>
        <v>0</v>
      </c>
      <c r="W1143">
        <f>'Transaction Log'!G1145</f>
        <v>0</v>
      </c>
      <c r="X1143">
        <f>'Transaction Log'!H1145</f>
        <v>0</v>
      </c>
    </row>
    <row r="1144" spans="1:24">
      <c r="A1144" s="206"/>
      <c r="B1144" s="206"/>
      <c r="C1144" s="206"/>
      <c r="D1144" s="206"/>
      <c r="V1144">
        <f>'Transaction Log'!F1146</f>
        <v>0</v>
      </c>
      <c r="W1144">
        <f>'Transaction Log'!G1146</f>
        <v>0</v>
      </c>
      <c r="X1144">
        <f>'Transaction Log'!H1146</f>
        <v>0</v>
      </c>
    </row>
    <row r="1145" spans="1:24">
      <c r="A1145" s="206"/>
      <c r="B1145" s="206"/>
      <c r="C1145" s="206"/>
      <c r="D1145" s="206"/>
      <c r="V1145">
        <f>'Transaction Log'!F1147</f>
        <v>0</v>
      </c>
      <c r="W1145">
        <f>'Transaction Log'!G1147</f>
        <v>0</v>
      </c>
      <c r="X1145">
        <f>'Transaction Log'!H1147</f>
        <v>0</v>
      </c>
    </row>
    <row r="1146" spans="1:24">
      <c r="A1146" s="206"/>
      <c r="B1146" s="206"/>
      <c r="C1146" s="206"/>
      <c r="D1146" s="206"/>
      <c r="V1146">
        <f>'Transaction Log'!F1148</f>
        <v>0</v>
      </c>
      <c r="W1146">
        <f>'Transaction Log'!G1148</f>
        <v>0</v>
      </c>
      <c r="X1146">
        <f>'Transaction Log'!H1148</f>
        <v>0</v>
      </c>
    </row>
    <row r="1147" spans="1:24">
      <c r="A1147" s="206"/>
      <c r="B1147" s="206"/>
      <c r="C1147" s="206"/>
      <c r="D1147" s="206"/>
      <c r="V1147">
        <f>'Transaction Log'!F1149</f>
        <v>0</v>
      </c>
      <c r="W1147">
        <f>'Transaction Log'!G1149</f>
        <v>0</v>
      </c>
      <c r="X1147">
        <f>'Transaction Log'!H1149</f>
        <v>0</v>
      </c>
    </row>
    <row r="1148" spans="1:24">
      <c r="A1148" s="206"/>
      <c r="B1148" s="206"/>
      <c r="C1148" s="206"/>
      <c r="D1148" s="206"/>
      <c r="V1148">
        <f>'Transaction Log'!F1150</f>
        <v>0</v>
      </c>
      <c r="W1148">
        <f>'Transaction Log'!G1150</f>
        <v>0</v>
      </c>
      <c r="X1148">
        <f>'Transaction Log'!H1150</f>
        <v>0</v>
      </c>
    </row>
    <row r="1149" spans="1:24">
      <c r="A1149" s="206"/>
      <c r="B1149" s="206"/>
      <c r="C1149" s="206"/>
      <c r="D1149" s="206"/>
      <c r="V1149">
        <f>'Transaction Log'!F1151</f>
        <v>0</v>
      </c>
      <c r="W1149">
        <f>'Transaction Log'!G1151</f>
        <v>0</v>
      </c>
      <c r="X1149">
        <f>'Transaction Log'!H1151</f>
        <v>0</v>
      </c>
    </row>
    <row r="1150" spans="1:24">
      <c r="A1150" s="206"/>
      <c r="B1150" s="206"/>
      <c r="C1150" s="206"/>
      <c r="D1150" s="206"/>
      <c r="V1150">
        <f>'Transaction Log'!F1152</f>
        <v>0</v>
      </c>
      <c r="W1150">
        <f>'Transaction Log'!G1152</f>
        <v>0</v>
      </c>
      <c r="X1150">
        <f>'Transaction Log'!H1152</f>
        <v>0</v>
      </c>
    </row>
    <row r="1151" spans="1:24">
      <c r="A1151" s="206"/>
      <c r="B1151" s="206"/>
      <c r="C1151" s="206"/>
      <c r="D1151" s="206"/>
      <c r="V1151">
        <f>'Transaction Log'!F1153</f>
        <v>0</v>
      </c>
      <c r="W1151">
        <f>'Transaction Log'!G1153</f>
        <v>0</v>
      </c>
      <c r="X1151">
        <f>'Transaction Log'!H1153</f>
        <v>0</v>
      </c>
    </row>
    <row r="1152" spans="1:24">
      <c r="A1152" s="206"/>
      <c r="B1152" s="206"/>
      <c r="C1152" s="206"/>
      <c r="D1152" s="206"/>
      <c r="V1152">
        <f>'Transaction Log'!F1154</f>
        <v>0</v>
      </c>
      <c r="W1152">
        <f>'Transaction Log'!G1154</f>
        <v>0</v>
      </c>
      <c r="X1152">
        <f>'Transaction Log'!H1154</f>
        <v>0</v>
      </c>
    </row>
    <row r="1153" spans="1:24">
      <c r="A1153" s="206"/>
      <c r="B1153" s="206"/>
      <c r="C1153" s="206"/>
      <c r="D1153" s="206"/>
      <c r="V1153">
        <f>'Transaction Log'!F1155</f>
        <v>0</v>
      </c>
      <c r="W1153">
        <f>'Transaction Log'!G1155</f>
        <v>0</v>
      </c>
      <c r="X1153">
        <f>'Transaction Log'!H1155</f>
        <v>0</v>
      </c>
    </row>
    <row r="1154" spans="1:24">
      <c r="A1154" s="206"/>
      <c r="B1154" s="206"/>
      <c r="C1154" s="206"/>
      <c r="D1154" s="206"/>
      <c r="V1154">
        <f>'Transaction Log'!F1156</f>
        <v>0</v>
      </c>
      <c r="W1154">
        <f>'Transaction Log'!G1156</f>
        <v>1</v>
      </c>
      <c r="X1154">
        <f>'Transaction Log'!H1156</f>
        <v>0</v>
      </c>
    </row>
    <row r="1155" spans="1:24">
      <c r="A1155" s="206"/>
      <c r="B1155" s="206"/>
      <c r="C1155" s="206"/>
      <c r="D1155" s="206"/>
      <c r="V1155">
        <f>'Transaction Log'!F1157</f>
        <v>0</v>
      </c>
      <c r="W1155">
        <f>'Transaction Log'!G1157</f>
        <v>0</v>
      </c>
      <c r="X1155">
        <f>'Transaction Log'!H1157</f>
        <v>0</v>
      </c>
    </row>
    <row r="1156" spans="1:24">
      <c r="A1156" s="206"/>
      <c r="B1156" s="206"/>
      <c r="C1156" s="206"/>
      <c r="D1156" s="206"/>
      <c r="V1156">
        <f>'Transaction Log'!F1158</f>
        <v>0</v>
      </c>
      <c r="W1156">
        <f>'Transaction Log'!G1158</f>
        <v>0</v>
      </c>
      <c r="X1156">
        <f>'Transaction Log'!H1158</f>
        <v>0</v>
      </c>
    </row>
    <row r="1157" spans="1:24">
      <c r="A1157" s="206"/>
      <c r="B1157" s="206"/>
      <c r="C1157" s="206"/>
      <c r="D1157" s="206"/>
      <c r="V1157">
        <f>'Transaction Log'!F1159</f>
        <v>0</v>
      </c>
      <c r="W1157">
        <f>'Transaction Log'!G1159</f>
        <v>0</v>
      </c>
      <c r="X1157">
        <f>'Transaction Log'!H1159</f>
        <v>0</v>
      </c>
    </row>
    <row r="1158" spans="1:24">
      <c r="A1158" s="206"/>
      <c r="B1158" s="206"/>
      <c r="C1158" s="206"/>
      <c r="D1158" s="206"/>
      <c r="V1158">
        <f>'Transaction Log'!F1160</f>
        <v>0</v>
      </c>
      <c r="W1158">
        <f>'Transaction Log'!G1160</f>
        <v>0</v>
      </c>
      <c r="X1158">
        <f>'Transaction Log'!H1160</f>
        <v>0</v>
      </c>
    </row>
    <row r="1159" spans="1:24">
      <c r="A1159" s="206"/>
      <c r="B1159" s="206"/>
      <c r="C1159" s="206"/>
      <c r="D1159" s="206"/>
      <c r="V1159">
        <f>'Transaction Log'!F1161</f>
        <v>0</v>
      </c>
      <c r="W1159">
        <f>'Transaction Log'!G1161</f>
        <v>0</v>
      </c>
      <c r="X1159">
        <f>'Transaction Log'!H1161</f>
        <v>0</v>
      </c>
    </row>
    <row r="1160" spans="1:24">
      <c r="A1160" s="206"/>
      <c r="B1160" s="206"/>
      <c r="C1160" s="206"/>
      <c r="D1160" s="206"/>
      <c r="V1160">
        <f>'Transaction Log'!F1162</f>
        <v>0</v>
      </c>
      <c r="W1160">
        <f>'Transaction Log'!G1162</f>
        <v>0</v>
      </c>
      <c r="X1160">
        <f>'Transaction Log'!H1162</f>
        <v>0</v>
      </c>
    </row>
    <row r="1161" spans="1:24">
      <c r="A1161" s="206"/>
      <c r="B1161" s="206"/>
      <c r="C1161" s="206"/>
      <c r="D1161" s="206"/>
      <c r="V1161">
        <f>'Transaction Log'!F1163</f>
        <v>0</v>
      </c>
      <c r="W1161">
        <f>'Transaction Log'!G1163</f>
        <v>0</v>
      </c>
      <c r="X1161">
        <f>'Transaction Log'!H1163</f>
        <v>0</v>
      </c>
    </row>
    <row r="1162" spans="1:24">
      <c r="A1162" s="206"/>
      <c r="B1162" s="206"/>
      <c r="C1162" s="206"/>
      <c r="D1162" s="206"/>
      <c r="V1162">
        <f>'Transaction Log'!F1164</f>
        <v>0</v>
      </c>
      <c r="W1162">
        <f>'Transaction Log'!G1164</f>
        <v>0</v>
      </c>
      <c r="X1162">
        <f>'Transaction Log'!H1164</f>
        <v>0</v>
      </c>
    </row>
    <row r="1163" spans="1:24">
      <c r="A1163" s="206"/>
      <c r="B1163" s="206"/>
      <c r="C1163" s="206"/>
      <c r="D1163" s="206"/>
      <c r="V1163">
        <f>'Transaction Log'!F1165</f>
        <v>0</v>
      </c>
      <c r="W1163">
        <f>'Transaction Log'!G1165</f>
        <v>0</v>
      </c>
      <c r="X1163">
        <f>'Transaction Log'!H1165</f>
        <v>0</v>
      </c>
    </row>
    <row r="1164" spans="1:24">
      <c r="A1164" s="206"/>
      <c r="B1164" s="206"/>
      <c r="C1164" s="206"/>
      <c r="D1164" s="206"/>
      <c r="V1164">
        <f>'Transaction Log'!F1166</f>
        <v>0</v>
      </c>
      <c r="W1164">
        <f>'Transaction Log'!G1166</f>
        <v>0</v>
      </c>
      <c r="X1164">
        <f>'Transaction Log'!H1166</f>
        <v>0</v>
      </c>
    </row>
    <row r="1165" spans="1:24">
      <c r="A1165" s="206"/>
      <c r="B1165" s="206"/>
      <c r="C1165" s="206"/>
      <c r="D1165" s="206"/>
      <c r="V1165">
        <f>'Transaction Log'!F1167</f>
        <v>0</v>
      </c>
      <c r="W1165">
        <f>'Transaction Log'!G1167</f>
        <v>0</v>
      </c>
      <c r="X1165">
        <f>'Transaction Log'!H1167</f>
        <v>0</v>
      </c>
    </row>
    <row r="1166" spans="1:24">
      <c r="A1166" s="206"/>
      <c r="B1166" s="206"/>
      <c r="C1166" s="206"/>
      <c r="D1166" s="206"/>
      <c r="V1166">
        <f>'Transaction Log'!F1168</f>
        <v>0</v>
      </c>
      <c r="W1166">
        <f>'Transaction Log'!G1168</f>
        <v>0</v>
      </c>
      <c r="X1166">
        <f>'Transaction Log'!H1168</f>
        <v>0</v>
      </c>
    </row>
    <row r="1167" spans="1:24">
      <c r="A1167" s="206"/>
      <c r="B1167" s="206"/>
      <c r="C1167" s="206"/>
      <c r="D1167" s="206"/>
      <c r="V1167">
        <f>'Transaction Log'!F1169</f>
        <v>1</v>
      </c>
      <c r="W1167">
        <f>'Transaction Log'!G1169</f>
        <v>0</v>
      </c>
      <c r="X1167">
        <f>'Transaction Log'!H1169</f>
        <v>0</v>
      </c>
    </row>
    <row r="1168" spans="1:24">
      <c r="A1168" s="206"/>
      <c r="B1168" s="206"/>
      <c r="C1168" s="206"/>
      <c r="D1168" s="206"/>
      <c r="V1168">
        <f>'Transaction Log'!F1170</f>
        <v>0</v>
      </c>
      <c r="W1168">
        <f>'Transaction Log'!G1170</f>
        <v>0</v>
      </c>
      <c r="X1168">
        <f>'Transaction Log'!H1170</f>
        <v>0</v>
      </c>
    </row>
    <row r="1169" spans="1:24">
      <c r="A1169" s="206"/>
      <c r="B1169" s="206"/>
      <c r="C1169" s="206"/>
      <c r="D1169" s="206"/>
      <c r="V1169">
        <f>'Transaction Log'!F1171</f>
        <v>1</v>
      </c>
      <c r="W1169">
        <f>'Transaction Log'!G1171</f>
        <v>0</v>
      </c>
      <c r="X1169">
        <f>'Transaction Log'!H1171</f>
        <v>0</v>
      </c>
    </row>
    <row r="1170" spans="1:24">
      <c r="A1170" s="206"/>
      <c r="B1170" s="206"/>
      <c r="C1170" s="206"/>
      <c r="D1170" s="206"/>
      <c r="V1170">
        <f>'Transaction Log'!F1172</f>
        <v>0</v>
      </c>
      <c r="W1170">
        <f>'Transaction Log'!G1172</f>
        <v>0</v>
      </c>
      <c r="X1170">
        <f>'Transaction Log'!H1172</f>
        <v>0</v>
      </c>
    </row>
    <row r="1171" spans="1:24">
      <c r="A1171" s="206"/>
      <c r="B1171" s="206"/>
      <c r="C1171" s="206"/>
      <c r="D1171" s="206"/>
      <c r="V1171">
        <f>'Transaction Log'!F1173</f>
        <v>0</v>
      </c>
      <c r="W1171">
        <f>'Transaction Log'!G1173</f>
        <v>0</v>
      </c>
      <c r="X1171">
        <f>'Transaction Log'!H1173</f>
        <v>0</v>
      </c>
    </row>
    <row r="1172" spans="1:24">
      <c r="A1172" s="206"/>
      <c r="B1172" s="206"/>
      <c r="C1172" s="206"/>
      <c r="D1172" s="206"/>
      <c r="V1172">
        <f>'Transaction Log'!F1174</f>
        <v>0</v>
      </c>
      <c r="W1172">
        <f>'Transaction Log'!G1174</f>
        <v>0</v>
      </c>
      <c r="X1172">
        <f>'Transaction Log'!H1174</f>
        <v>0</v>
      </c>
    </row>
    <row r="1173" spans="1:24">
      <c r="A1173" s="206"/>
      <c r="B1173" s="206"/>
      <c r="C1173" s="206"/>
      <c r="D1173" s="206"/>
      <c r="V1173">
        <f>'Transaction Log'!F1175</f>
        <v>0</v>
      </c>
      <c r="W1173">
        <f>'Transaction Log'!G1175</f>
        <v>0</v>
      </c>
      <c r="X1173">
        <f>'Transaction Log'!H1175</f>
        <v>0</v>
      </c>
    </row>
    <row r="1174" spans="1:24">
      <c r="A1174" s="206"/>
      <c r="B1174" s="206"/>
      <c r="C1174" s="206"/>
      <c r="D1174" s="206"/>
      <c r="V1174">
        <f>'Transaction Log'!F1176</f>
        <v>0</v>
      </c>
      <c r="W1174">
        <f>'Transaction Log'!G1176</f>
        <v>0</v>
      </c>
      <c r="X1174">
        <f>'Transaction Log'!H1176</f>
        <v>0</v>
      </c>
    </row>
    <row r="1175" spans="1:24">
      <c r="A1175" s="206"/>
      <c r="B1175" s="206"/>
      <c r="C1175" s="206"/>
      <c r="D1175" s="206"/>
      <c r="V1175">
        <f>'Transaction Log'!F1177</f>
        <v>0</v>
      </c>
      <c r="W1175">
        <f>'Transaction Log'!G1177</f>
        <v>0</v>
      </c>
      <c r="X1175">
        <f>'Transaction Log'!H1177</f>
        <v>0</v>
      </c>
    </row>
    <row r="1176" spans="1:24">
      <c r="A1176" s="206"/>
      <c r="B1176" s="206"/>
      <c r="C1176" s="206"/>
      <c r="D1176" s="206"/>
      <c r="V1176">
        <f>'Transaction Log'!F1178</f>
        <v>0</v>
      </c>
      <c r="W1176">
        <f>'Transaction Log'!G1178</f>
        <v>0</v>
      </c>
      <c r="X1176">
        <f>'Transaction Log'!H1178</f>
        <v>0</v>
      </c>
    </row>
    <row r="1177" spans="1:24">
      <c r="A1177" s="206"/>
      <c r="B1177" s="206"/>
      <c r="C1177" s="206"/>
      <c r="D1177" s="206"/>
      <c r="V1177">
        <f>'Transaction Log'!F1179</f>
        <v>0</v>
      </c>
      <c r="W1177">
        <f>'Transaction Log'!G1179</f>
        <v>0</v>
      </c>
      <c r="X1177">
        <f>'Transaction Log'!H1179</f>
        <v>0</v>
      </c>
    </row>
    <row r="1178" spans="1:24">
      <c r="A1178" s="206"/>
      <c r="B1178" s="206"/>
      <c r="C1178" s="206"/>
      <c r="D1178" s="206"/>
      <c r="V1178">
        <f>'Transaction Log'!F1180</f>
        <v>0</v>
      </c>
      <c r="W1178">
        <f>'Transaction Log'!G1180</f>
        <v>0</v>
      </c>
      <c r="X1178">
        <f>'Transaction Log'!H1180</f>
        <v>0</v>
      </c>
    </row>
    <row r="1179" spans="1:24">
      <c r="A1179" s="206"/>
      <c r="B1179" s="206"/>
      <c r="C1179" s="206"/>
      <c r="D1179" s="206"/>
      <c r="V1179">
        <f>'Transaction Log'!F1181</f>
        <v>0</v>
      </c>
      <c r="W1179">
        <f>'Transaction Log'!G1181</f>
        <v>0</v>
      </c>
      <c r="X1179">
        <f>'Transaction Log'!H1181</f>
        <v>0</v>
      </c>
    </row>
    <row r="1180" spans="1:24">
      <c r="A1180" s="206"/>
      <c r="B1180" s="206"/>
      <c r="C1180" s="206"/>
      <c r="D1180" s="206"/>
      <c r="V1180">
        <f>'Transaction Log'!F1182</f>
        <v>0</v>
      </c>
      <c r="W1180">
        <f>'Transaction Log'!G1182</f>
        <v>0</v>
      </c>
      <c r="X1180">
        <f>'Transaction Log'!H1182</f>
        <v>0</v>
      </c>
    </row>
    <row r="1181" spans="1:24">
      <c r="A1181" s="206"/>
      <c r="B1181" s="206"/>
      <c r="C1181" s="206"/>
      <c r="D1181" s="206"/>
      <c r="V1181">
        <f>'Transaction Log'!F1183</f>
        <v>0</v>
      </c>
      <c r="W1181">
        <f>'Transaction Log'!G1183</f>
        <v>0</v>
      </c>
      <c r="X1181">
        <f>'Transaction Log'!H1183</f>
        <v>0</v>
      </c>
    </row>
    <row r="1182" spans="1:24">
      <c r="A1182" s="206"/>
      <c r="B1182" s="206"/>
      <c r="C1182" s="206"/>
      <c r="D1182" s="206"/>
      <c r="V1182">
        <f>'Transaction Log'!F1184</f>
        <v>0</v>
      </c>
      <c r="W1182">
        <f>'Transaction Log'!G1184</f>
        <v>0</v>
      </c>
      <c r="X1182">
        <f>'Transaction Log'!H1184</f>
        <v>0</v>
      </c>
    </row>
    <row r="1183" spans="1:24">
      <c r="A1183" s="206"/>
      <c r="B1183" s="206"/>
      <c r="C1183" s="206"/>
      <c r="D1183" s="206"/>
      <c r="V1183">
        <f>'Transaction Log'!F1185</f>
        <v>0</v>
      </c>
      <c r="W1183">
        <f>'Transaction Log'!G1185</f>
        <v>0</v>
      </c>
      <c r="X1183">
        <f>'Transaction Log'!H1185</f>
        <v>0</v>
      </c>
    </row>
    <row r="1184" spans="1:24">
      <c r="A1184" s="206"/>
      <c r="B1184" s="206"/>
      <c r="C1184" s="206"/>
      <c r="D1184" s="206"/>
      <c r="V1184">
        <f>'Transaction Log'!F1186</f>
        <v>0</v>
      </c>
      <c r="W1184">
        <f>'Transaction Log'!G1186</f>
        <v>0</v>
      </c>
      <c r="X1184">
        <f>'Transaction Log'!H1186</f>
        <v>0</v>
      </c>
    </row>
    <row r="1185" spans="1:24">
      <c r="A1185" s="206"/>
      <c r="B1185" s="206"/>
      <c r="C1185" s="206"/>
      <c r="D1185" s="206"/>
      <c r="V1185">
        <f>'Transaction Log'!F1187</f>
        <v>0</v>
      </c>
      <c r="W1185">
        <f>'Transaction Log'!G1187</f>
        <v>0</v>
      </c>
      <c r="X1185">
        <f>'Transaction Log'!H1187</f>
        <v>0</v>
      </c>
    </row>
    <row r="1186" spans="1:24">
      <c r="A1186" s="206"/>
      <c r="B1186" s="206"/>
      <c r="C1186" s="206"/>
      <c r="D1186" s="206"/>
      <c r="V1186">
        <f>'Transaction Log'!F1188</f>
        <v>0</v>
      </c>
      <c r="W1186">
        <f>'Transaction Log'!G1188</f>
        <v>0</v>
      </c>
      <c r="X1186">
        <f>'Transaction Log'!H1188</f>
        <v>0</v>
      </c>
    </row>
    <row r="1187" spans="1:24">
      <c r="A1187" s="206"/>
      <c r="B1187" s="206"/>
      <c r="C1187" s="206"/>
      <c r="D1187" s="206"/>
      <c r="V1187">
        <f>'Transaction Log'!F1189</f>
        <v>0</v>
      </c>
      <c r="W1187">
        <f>'Transaction Log'!G1189</f>
        <v>1</v>
      </c>
      <c r="X1187">
        <f>'Transaction Log'!H1189</f>
        <v>0</v>
      </c>
    </row>
    <row r="1188" spans="1:24">
      <c r="A1188" s="206"/>
      <c r="B1188" s="206"/>
      <c r="C1188" s="206"/>
      <c r="D1188" s="206"/>
      <c r="V1188">
        <f>'Transaction Log'!F1190</f>
        <v>1</v>
      </c>
      <c r="W1188">
        <f>'Transaction Log'!G1190</f>
        <v>0</v>
      </c>
      <c r="X1188">
        <f>'Transaction Log'!H1190</f>
        <v>0</v>
      </c>
    </row>
    <row r="1189" spans="1:24">
      <c r="A1189" s="206"/>
      <c r="B1189" s="206"/>
      <c r="C1189" s="206"/>
      <c r="D1189" s="206"/>
      <c r="V1189">
        <f>'Transaction Log'!F1191</f>
        <v>0</v>
      </c>
      <c r="W1189">
        <f>'Transaction Log'!G1191</f>
        <v>0</v>
      </c>
      <c r="X1189">
        <f>'Transaction Log'!H1191</f>
        <v>0</v>
      </c>
    </row>
    <row r="1190" spans="1:24">
      <c r="A1190" s="206"/>
      <c r="B1190" s="206"/>
      <c r="C1190" s="206"/>
      <c r="D1190" s="206"/>
      <c r="V1190">
        <f>'Transaction Log'!F1192</f>
        <v>0</v>
      </c>
      <c r="W1190">
        <f>'Transaction Log'!G1192</f>
        <v>0</v>
      </c>
      <c r="X1190">
        <f>'Transaction Log'!H1192</f>
        <v>0</v>
      </c>
    </row>
    <row r="1191" spans="1:24">
      <c r="A1191" s="206"/>
      <c r="B1191" s="206"/>
      <c r="C1191" s="206"/>
      <c r="D1191" s="206"/>
      <c r="V1191">
        <f>'Transaction Log'!F1193</f>
        <v>0</v>
      </c>
      <c r="W1191">
        <f>'Transaction Log'!G1193</f>
        <v>0</v>
      </c>
      <c r="X1191">
        <f>'Transaction Log'!H1193</f>
        <v>0</v>
      </c>
    </row>
    <row r="1192" spans="1:24">
      <c r="A1192" s="206"/>
      <c r="B1192" s="206"/>
      <c r="C1192" s="206"/>
      <c r="D1192" s="206"/>
      <c r="V1192">
        <f>'Transaction Log'!F1194</f>
        <v>0</v>
      </c>
      <c r="W1192">
        <f>'Transaction Log'!G1194</f>
        <v>0</v>
      </c>
      <c r="X1192">
        <f>'Transaction Log'!H1194</f>
        <v>0</v>
      </c>
    </row>
    <row r="1193" spans="1:24">
      <c r="A1193" s="206"/>
      <c r="B1193" s="206"/>
      <c r="C1193" s="206"/>
      <c r="D1193" s="206"/>
      <c r="V1193">
        <f>'Transaction Log'!F1195</f>
        <v>0</v>
      </c>
      <c r="W1193">
        <f>'Transaction Log'!G1195</f>
        <v>0</v>
      </c>
      <c r="X1193">
        <f>'Transaction Log'!H1195</f>
        <v>0</v>
      </c>
    </row>
    <row r="1194" spans="1:24">
      <c r="A1194" s="206"/>
      <c r="B1194" s="206"/>
      <c r="C1194" s="206"/>
      <c r="D1194" s="206"/>
      <c r="V1194">
        <f>'Transaction Log'!F1196</f>
        <v>0</v>
      </c>
      <c r="W1194">
        <f>'Transaction Log'!G1196</f>
        <v>0</v>
      </c>
      <c r="X1194">
        <f>'Transaction Log'!H1196</f>
        <v>0</v>
      </c>
    </row>
    <row r="1195" spans="1:24">
      <c r="A1195" s="206"/>
      <c r="B1195" s="206"/>
      <c r="C1195" s="206"/>
      <c r="D1195" s="206"/>
      <c r="V1195">
        <f>'Transaction Log'!F1197</f>
        <v>0</v>
      </c>
      <c r="W1195">
        <f>'Transaction Log'!G1197</f>
        <v>0</v>
      </c>
      <c r="X1195">
        <f>'Transaction Log'!H1197</f>
        <v>0</v>
      </c>
    </row>
    <row r="1196" spans="1:24">
      <c r="A1196" s="206"/>
      <c r="B1196" s="206"/>
      <c r="C1196" s="206"/>
      <c r="D1196" s="206"/>
      <c r="V1196">
        <f>'Transaction Log'!F1198</f>
        <v>0</v>
      </c>
      <c r="W1196">
        <f>'Transaction Log'!G1198</f>
        <v>0</v>
      </c>
      <c r="X1196">
        <f>'Transaction Log'!H1198</f>
        <v>0</v>
      </c>
    </row>
    <row r="1197" spans="1:24">
      <c r="A1197" s="206"/>
      <c r="B1197" s="206"/>
      <c r="C1197" s="206"/>
      <c r="D1197" s="206"/>
      <c r="V1197">
        <f>'Transaction Log'!F1199</f>
        <v>0</v>
      </c>
      <c r="W1197">
        <f>'Transaction Log'!G1199</f>
        <v>0</v>
      </c>
      <c r="X1197">
        <f>'Transaction Log'!H1199</f>
        <v>0</v>
      </c>
    </row>
    <row r="1198" spans="1:24">
      <c r="A1198" s="206"/>
      <c r="B1198" s="206"/>
      <c r="C1198" s="206"/>
      <c r="D1198" s="206"/>
      <c r="V1198">
        <f>'Transaction Log'!F1200</f>
        <v>0</v>
      </c>
      <c r="W1198">
        <f>'Transaction Log'!G1200</f>
        <v>0</v>
      </c>
      <c r="X1198">
        <f>'Transaction Log'!H1200</f>
        <v>0</v>
      </c>
    </row>
    <row r="1199" spans="1:24">
      <c r="A1199" s="206"/>
      <c r="B1199" s="206"/>
      <c r="C1199" s="206"/>
      <c r="D1199" s="206"/>
      <c r="V1199">
        <f>'Transaction Log'!F1201</f>
        <v>0</v>
      </c>
      <c r="W1199">
        <f>'Transaction Log'!G1201</f>
        <v>0</v>
      </c>
      <c r="X1199">
        <f>'Transaction Log'!H1201</f>
        <v>0</v>
      </c>
    </row>
    <row r="1200" spans="1:24">
      <c r="A1200" s="206"/>
      <c r="B1200" s="206"/>
      <c r="C1200" s="206"/>
      <c r="D1200" s="206"/>
      <c r="V1200">
        <f>'Transaction Log'!F1202</f>
        <v>0</v>
      </c>
      <c r="W1200">
        <f>'Transaction Log'!G1202</f>
        <v>0</v>
      </c>
      <c r="X1200">
        <f>'Transaction Log'!H1202</f>
        <v>0</v>
      </c>
    </row>
    <row r="1201" spans="1:24">
      <c r="A1201" s="206"/>
      <c r="B1201" s="206"/>
      <c r="C1201" s="206"/>
      <c r="D1201" s="206"/>
      <c r="V1201">
        <f>'Transaction Log'!F1203</f>
        <v>0</v>
      </c>
      <c r="W1201">
        <f>'Transaction Log'!G1203</f>
        <v>0</v>
      </c>
      <c r="X1201">
        <f>'Transaction Log'!H1203</f>
        <v>0</v>
      </c>
    </row>
    <row r="1202" spans="1:24">
      <c r="A1202" s="206"/>
      <c r="B1202" s="206"/>
      <c r="C1202" s="206"/>
      <c r="D1202" s="206"/>
      <c r="V1202">
        <f>'Transaction Log'!F1204</f>
        <v>0</v>
      </c>
      <c r="W1202">
        <f>'Transaction Log'!G1204</f>
        <v>0</v>
      </c>
      <c r="X1202">
        <f>'Transaction Log'!H1204</f>
        <v>0</v>
      </c>
    </row>
    <row r="1203" spans="1:24">
      <c r="A1203" s="206"/>
      <c r="B1203" s="206"/>
      <c r="C1203" s="206"/>
      <c r="D1203" s="206"/>
      <c r="V1203">
        <f>'Transaction Log'!F1205</f>
        <v>0</v>
      </c>
      <c r="W1203">
        <f>'Transaction Log'!G1205</f>
        <v>0</v>
      </c>
      <c r="X1203">
        <f>'Transaction Log'!H1205</f>
        <v>0</v>
      </c>
    </row>
    <row r="1204" spans="1:24">
      <c r="A1204" s="206"/>
      <c r="B1204" s="206"/>
      <c r="C1204" s="206"/>
      <c r="D1204" s="206"/>
      <c r="V1204">
        <f>'Transaction Log'!F1206</f>
        <v>0</v>
      </c>
      <c r="W1204">
        <f>'Transaction Log'!G1206</f>
        <v>0</v>
      </c>
      <c r="X1204">
        <f>'Transaction Log'!H1206</f>
        <v>0</v>
      </c>
    </row>
    <row r="1205" spans="1:24">
      <c r="A1205" s="206"/>
      <c r="B1205" s="206"/>
      <c r="C1205" s="206"/>
      <c r="D1205" s="206"/>
      <c r="V1205">
        <f>'Transaction Log'!F1207</f>
        <v>1</v>
      </c>
      <c r="W1205">
        <f>'Transaction Log'!G1207</f>
        <v>0</v>
      </c>
      <c r="X1205">
        <f>'Transaction Log'!H1207</f>
        <v>0</v>
      </c>
    </row>
    <row r="1206" spans="1:24">
      <c r="A1206" s="206"/>
      <c r="B1206" s="206"/>
      <c r="C1206" s="206"/>
      <c r="D1206" s="206"/>
      <c r="V1206">
        <f>'Transaction Log'!F1208</f>
        <v>0</v>
      </c>
      <c r="W1206">
        <f>'Transaction Log'!G1208</f>
        <v>0</v>
      </c>
      <c r="X1206">
        <f>'Transaction Log'!H1208</f>
        <v>0</v>
      </c>
    </row>
    <row r="1207" spans="1:24">
      <c r="A1207" s="206"/>
      <c r="B1207" s="206"/>
      <c r="C1207" s="206"/>
      <c r="D1207" s="206"/>
      <c r="V1207">
        <f>'Transaction Log'!F1209</f>
        <v>0</v>
      </c>
      <c r="W1207">
        <f>'Transaction Log'!G1209</f>
        <v>0</v>
      </c>
      <c r="X1207">
        <f>'Transaction Log'!H1209</f>
        <v>0</v>
      </c>
    </row>
    <row r="1208" spans="1:24">
      <c r="A1208" s="206"/>
      <c r="B1208" s="206"/>
      <c r="C1208" s="206"/>
      <c r="D1208" s="206"/>
      <c r="V1208">
        <f>'Transaction Log'!F1210</f>
        <v>0</v>
      </c>
      <c r="W1208">
        <f>'Transaction Log'!G1210</f>
        <v>0</v>
      </c>
      <c r="X1208">
        <f>'Transaction Log'!H1210</f>
        <v>0</v>
      </c>
    </row>
    <row r="1209" spans="1:24">
      <c r="A1209" s="206"/>
      <c r="B1209" s="206"/>
      <c r="C1209" s="206"/>
      <c r="D1209" s="206"/>
      <c r="V1209">
        <f>'Transaction Log'!F1211</f>
        <v>0</v>
      </c>
      <c r="W1209">
        <f>'Transaction Log'!G1211</f>
        <v>0</v>
      </c>
      <c r="X1209">
        <f>'Transaction Log'!H1211</f>
        <v>0</v>
      </c>
    </row>
    <row r="1210" spans="1:24">
      <c r="A1210" s="206"/>
      <c r="B1210" s="206"/>
      <c r="C1210" s="206"/>
      <c r="D1210" s="206"/>
      <c r="V1210">
        <f>'Transaction Log'!F1212</f>
        <v>0</v>
      </c>
      <c r="W1210">
        <f>'Transaction Log'!G1212</f>
        <v>0</v>
      </c>
      <c r="X1210">
        <f>'Transaction Log'!H1212</f>
        <v>0</v>
      </c>
    </row>
    <row r="1211" spans="1:24">
      <c r="A1211" s="206"/>
      <c r="B1211" s="206"/>
      <c r="C1211" s="206"/>
      <c r="D1211" s="206"/>
      <c r="V1211">
        <f>'Transaction Log'!F1213</f>
        <v>0</v>
      </c>
      <c r="W1211">
        <f>'Transaction Log'!G1213</f>
        <v>0</v>
      </c>
      <c r="X1211">
        <f>'Transaction Log'!H1213</f>
        <v>0</v>
      </c>
    </row>
    <row r="1212" spans="1:24">
      <c r="A1212" s="206"/>
      <c r="B1212" s="206"/>
      <c r="C1212" s="206"/>
      <c r="D1212" s="206"/>
      <c r="V1212">
        <f>'Transaction Log'!F1214</f>
        <v>0</v>
      </c>
      <c r="W1212">
        <f>'Transaction Log'!G1214</f>
        <v>0</v>
      </c>
      <c r="X1212">
        <f>'Transaction Log'!H1214</f>
        <v>0</v>
      </c>
    </row>
    <row r="1213" spans="1:24">
      <c r="A1213" s="206"/>
      <c r="B1213" s="206"/>
      <c r="C1213" s="206"/>
      <c r="D1213" s="206"/>
      <c r="V1213">
        <f>'Transaction Log'!F1215</f>
        <v>0</v>
      </c>
      <c r="W1213">
        <f>'Transaction Log'!G1215</f>
        <v>0</v>
      </c>
      <c r="X1213">
        <f>'Transaction Log'!H1215</f>
        <v>0</v>
      </c>
    </row>
    <row r="1214" spans="1:24">
      <c r="A1214" s="206"/>
      <c r="B1214" s="206"/>
      <c r="C1214" s="206"/>
      <c r="D1214" s="206"/>
      <c r="V1214">
        <f>'Transaction Log'!F1216</f>
        <v>0</v>
      </c>
      <c r="W1214">
        <f>'Transaction Log'!G1216</f>
        <v>0</v>
      </c>
      <c r="X1214">
        <f>'Transaction Log'!H1216</f>
        <v>0</v>
      </c>
    </row>
    <row r="1215" spans="1:24">
      <c r="A1215" s="206"/>
      <c r="B1215" s="206"/>
      <c r="C1215" s="206"/>
      <c r="D1215" s="206"/>
      <c r="V1215">
        <f>'Transaction Log'!F1217</f>
        <v>0</v>
      </c>
      <c r="W1215">
        <f>'Transaction Log'!G1217</f>
        <v>0</v>
      </c>
      <c r="X1215">
        <f>'Transaction Log'!H1217</f>
        <v>0</v>
      </c>
    </row>
    <row r="1216" spans="1:24">
      <c r="A1216" s="206"/>
      <c r="B1216" s="206"/>
      <c r="C1216" s="206"/>
      <c r="D1216" s="206"/>
      <c r="V1216">
        <f>'Transaction Log'!F1218</f>
        <v>0</v>
      </c>
      <c r="W1216">
        <f>'Transaction Log'!G1218</f>
        <v>0</v>
      </c>
      <c r="X1216">
        <f>'Transaction Log'!H1218</f>
        <v>0</v>
      </c>
    </row>
    <row r="1217" spans="1:24">
      <c r="A1217" s="206"/>
      <c r="B1217" s="206"/>
      <c r="C1217" s="206"/>
      <c r="D1217" s="206"/>
      <c r="V1217">
        <f>'Transaction Log'!F1219</f>
        <v>0</v>
      </c>
      <c r="W1217">
        <f>'Transaction Log'!G1219</f>
        <v>0</v>
      </c>
      <c r="X1217">
        <f>'Transaction Log'!H1219</f>
        <v>0</v>
      </c>
    </row>
    <row r="1218" spans="1:24">
      <c r="A1218" s="206"/>
      <c r="B1218" s="206"/>
      <c r="C1218" s="206"/>
      <c r="D1218" s="206"/>
      <c r="V1218">
        <f>'Transaction Log'!F1220</f>
        <v>0</v>
      </c>
      <c r="W1218">
        <f>'Transaction Log'!G1220</f>
        <v>0</v>
      </c>
      <c r="X1218">
        <f>'Transaction Log'!H1220</f>
        <v>0</v>
      </c>
    </row>
    <row r="1219" spans="1:24">
      <c r="A1219" s="206"/>
      <c r="B1219" s="206"/>
      <c r="C1219" s="206"/>
      <c r="D1219" s="206"/>
      <c r="V1219">
        <f>'Transaction Log'!F1221</f>
        <v>0</v>
      </c>
      <c r="W1219">
        <f>'Transaction Log'!G1221</f>
        <v>0</v>
      </c>
      <c r="X1219">
        <f>'Transaction Log'!H1221</f>
        <v>0</v>
      </c>
    </row>
    <row r="1220" spans="1:24">
      <c r="A1220" s="206"/>
      <c r="B1220" s="206"/>
      <c r="C1220" s="206"/>
      <c r="D1220" s="206"/>
      <c r="V1220">
        <f>'Transaction Log'!F1222</f>
        <v>0</v>
      </c>
      <c r="W1220">
        <f>'Transaction Log'!G1222</f>
        <v>0</v>
      </c>
      <c r="X1220">
        <f>'Transaction Log'!H1222</f>
        <v>0</v>
      </c>
    </row>
    <row r="1221" spans="1:24">
      <c r="A1221" s="206"/>
      <c r="B1221" s="206"/>
      <c r="C1221" s="206"/>
      <c r="D1221" s="206"/>
      <c r="V1221">
        <f>'Transaction Log'!F1223</f>
        <v>0</v>
      </c>
      <c r="W1221">
        <f>'Transaction Log'!G1223</f>
        <v>0</v>
      </c>
      <c r="X1221">
        <f>'Transaction Log'!H1223</f>
        <v>0</v>
      </c>
    </row>
    <row r="1222" spans="1:24">
      <c r="A1222" s="206"/>
      <c r="B1222" s="206"/>
      <c r="C1222" s="206"/>
      <c r="D1222" s="206"/>
      <c r="V1222">
        <f>'Transaction Log'!F1224</f>
        <v>0</v>
      </c>
      <c r="W1222">
        <f>'Transaction Log'!G1224</f>
        <v>0</v>
      </c>
      <c r="X1222">
        <f>'Transaction Log'!H1224</f>
        <v>0</v>
      </c>
    </row>
    <row r="1223" spans="1:24">
      <c r="A1223" s="206"/>
      <c r="B1223" s="206"/>
      <c r="C1223" s="206"/>
      <c r="D1223" s="206"/>
      <c r="V1223">
        <f>'Transaction Log'!F1225</f>
        <v>0</v>
      </c>
      <c r="W1223">
        <f>'Transaction Log'!G1225</f>
        <v>0</v>
      </c>
      <c r="X1223">
        <f>'Transaction Log'!H1225</f>
        <v>0</v>
      </c>
    </row>
    <row r="1224" spans="1:24">
      <c r="A1224" s="206"/>
      <c r="B1224" s="206"/>
      <c r="C1224" s="206"/>
      <c r="D1224" s="206"/>
      <c r="V1224">
        <f>'Transaction Log'!F1226</f>
        <v>0</v>
      </c>
      <c r="W1224">
        <f>'Transaction Log'!G1226</f>
        <v>0</v>
      </c>
      <c r="X1224">
        <f>'Transaction Log'!H1226</f>
        <v>0</v>
      </c>
    </row>
    <row r="1225" spans="1:24">
      <c r="A1225" s="206"/>
      <c r="B1225" s="206"/>
      <c r="C1225" s="206"/>
      <c r="D1225" s="206"/>
      <c r="V1225">
        <f>'Transaction Log'!F1227</f>
        <v>0</v>
      </c>
      <c r="W1225">
        <f>'Transaction Log'!G1227</f>
        <v>0</v>
      </c>
      <c r="X1225">
        <f>'Transaction Log'!H1227</f>
        <v>0</v>
      </c>
    </row>
    <row r="1226" spans="1:24">
      <c r="A1226" s="206"/>
      <c r="B1226" s="206"/>
      <c r="C1226" s="206"/>
      <c r="D1226" s="206"/>
      <c r="V1226">
        <f>'Transaction Log'!F1228</f>
        <v>0</v>
      </c>
      <c r="W1226">
        <f>'Transaction Log'!G1228</f>
        <v>0</v>
      </c>
      <c r="X1226">
        <f>'Transaction Log'!H1228</f>
        <v>0</v>
      </c>
    </row>
    <row r="1227" spans="1:24">
      <c r="A1227" s="206"/>
      <c r="B1227" s="206"/>
      <c r="C1227" s="206"/>
      <c r="D1227" s="206"/>
      <c r="V1227">
        <f>'Transaction Log'!F1229</f>
        <v>0</v>
      </c>
      <c r="W1227">
        <f>'Transaction Log'!G1229</f>
        <v>0</v>
      </c>
      <c r="X1227">
        <f>'Transaction Log'!H1229</f>
        <v>0</v>
      </c>
    </row>
    <row r="1228" spans="1:24">
      <c r="A1228" s="206"/>
      <c r="B1228" s="206"/>
      <c r="C1228" s="206"/>
      <c r="D1228" s="206"/>
      <c r="V1228">
        <f>'Transaction Log'!F1230</f>
        <v>0</v>
      </c>
      <c r="W1228">
        <f>'Transaction Log'!G1230</f>
        <v>0</v>
      </c>
      <c r="X1228">
        <f>'Transaction Log'!H1230</f>
        <v>0</v>
      </c>
    </row>
    <row r="1229" spans="1:24">
      <c r="A1229" s="206"/>
      <c r="B1229" s="206"/>
      <c r="C1229" s="206"/>
      <c r="D1229" s="206"/>
      <c r="V1229">
        <f>'Transaction Log'!F1231</f>
        <v>0</v>
      </c>
      <c r="W1229">
        <f>'Transaction Log'!G1231</f>
        <v>0</v>
      </c>
      <c r="X1229">
        <f>'Transaction Log'!H1231</f>
        <v>0</v>
      </c>
    </row>
    <row r="1230" spans="1:24">
      <c r="A1230" s="206"/>
      <c r="B1230" s="206"/>
      <c r="C1230" s="206"/>
      <c r="D1230" s="206"/>
      <c r="V1230">
        <f>'Transaction Log'!F1232</f>
        <v>0</v>
      </c>
      <c r="W1230">
        <f>'Transaction Log'!G1232</f>
        <v>0</v>
      </c>
      <c r="X1230">
        <f>'Transaction Log'!H1232</f>
        <v>0</v>
      </c>
    </row>
    <row r="1231" spans="1:24">
      <c r="A1231" s="206"/>
      <c r="B1231" s="206"/>
      <c r="C1231" s="206"/>
      <c r="D1231" s="206"/>
      <c r="V1231">
        <f>'Transaction Log'!F1233</f>
        <v>0</v>
      </c>
      <c r="W1231">
        <f>'Transaction Log'!G1233</f>
        <v>0</v>
      </c>
      <c r="X1231">
        <f>'Transaction Log'!H1233</f>
        <v>0</v>
      </c>
    </row>
    <row r="1232" spans="1:24">
      <c r="A1232" s="206"/>
      <c r="B1232" s="206"/>
      <c r="C1232" s="206"/>
      <c r="D1232" s="206"/>
      <c r="V1232">
        <f>'Transaction Log'!F1234</f>
        <v>0</v>
      </c>
      <c r="W1232">
        <f>'Transaction Log'!G1234</f>
        <v>0</v>
      </c>
      <c r="X1232">
        <f>'Transaction Log'!H1234</f>
        <v>0</v>
      </c>
    </row>
    <row r="1233" spans="1:24">
      <c r="A1233" s="206"/>
      <c r="B1233" s="206"/>
      <c r="C1233" s="206"/>
      <c r="D1233" s="206"/>
      <c r="V1233">
        <f>'Transaction Log'!F1235</f>
        <v>0</v>
      </c>
      <c r="W1233">
        <f>'Transaction Log'!G1235</f>
        <v>0</v>
      </c>
      <c r="X1233">
        <f>'Transaction Log'!H1235</f>
        <v>0</v>
      </c>
    </row>
    <row r="1234" spans="1:24">
      <c r="A1234" s="206"/>
      <c r="B1234" s="206"/>
      <c r="C1234" s="206"/>
      <c r="D1234" s="206"/>
      <c r="V1234">
        <f>'Transaction Log'!F1236</f>
        <v>0</v>
      </c>
      <c r="W1234">
        <f>'Transaction Log'!G1236</f>
        <v>0</v>
      </c>
      <c r="X1234">
        <f>'Transaction Log'!H1236</f>
        <v>0</v>
      </c>
    </row>
    <row r="1235" spans="1:24">
      <c r="A1235" s="206"/>
      <c r="B1235" s="206"/>
      <c r="C1235" s="206"/>
      <c r="D1235" s="206"/>
      <c r="V1235">
        <f>'Transaction Log'!F1237</f>
        <v>0</v>
      </c>
      <c r="W1235">
        <f>'Transaction Log'!G1237</f>
        <v>1</v>
      </c>
      <c r="X1235">
        <f>'Transaction Log'!H1237</f>
        <v>0</v>
      </c>
    </row>
    <row r="1236" spans="1:24">
      <c r="A1236" s="206"/>
      <c r="B1236" s="206"/>
      <c r="C1236" s="206"/>
      <c r="D1236" s="206"/>
      <c r="V1236">
        <f>'Transaction Log'!F1238</f>
        <v>1</v>
      </c>
      <c r="W1236">
        <f>'Transaction Log'!G1238</f>
        <v>0</v>
      </c>
      <c r="X1236">
        <f>'Transaction Log'!H1238</f>
        <v>0</v>
      </c>
    </row>
    <row r="1237" spans="1:24">
      <c r="A1237" s="206"/>
      <c r="B1237" s="206"/>
      <c r="C1237" s="206"/>
      <c r="D1237" s="206"/>
      <c r="V1237">
        <f>'Transaction Log'!F1239</f>
        <v>0</v>
      </c>
      <c r="W1237">
        <f>'Transaction Log'!G1239</f>
        <v>0</v>
      </c>
      <c r="X1237">
        <f>'Transaction Log'!H1239</f>
        <v>0</v>
      </c>
    </row>
    <row r="1238" spans="1:24">
      <c r="A1238" s="206"/>
      <c r="B1238" s="206"/>
      <c r="C1238" s="206"/>
      <c r="D1238" s="206"/>
      <c r="V1238">
        <f>'Transaction Log'!F1240</f>
        <v>0</v>
      </c>
      <c r="W1238">
        <f>'Transaction Log'!G1240</f>
        <v>0</v>
      </c>
      <c r="X1238">
        <f>'Transaction Log'!H1240</f>
        <v>0</v>
      </c>
    </row>
    <row r="1239" spans="1:24">
      <c r="A1239" s="206"/>
      <c r="B1239" s="206"/>
      <c r="C1239" s="206"/>
      <c r="D1239" s="206"/>
      <c r="V1239">
        <f>'Transaction Log'!F1241</f>
        <v>0</v>
      </c>
      <c r="W1239">
        <f>'Transaction Log'!G1241</f>
        <v>0</v>
      </c>
      <c r="X1239">
        <f>'Transaction Log'!H1241</f>
        <v>0</v>
      </c>
    </row>
    <row r="1240" spans="1:24">
      <c r="A1240" s="206"/>
      <c r="B1240" s="206"/>
      <c r="C1240" s="206"/>
      <c r="D1240" s="206"/>
      <c r="V1240">
        <f>'Transaction Log'!F1242</f>
        <v>0</v>
      </c>
      <c r="W1240">
        <f>'Transaction Log'!G1242</f>
        <v>0</v>
      </c>
      <c r="X1240">
        <f>'Transaction Log'!H1242</f>
        <v>0</v>
      </c>
    </row>
    <row r="1241" spans="1:24">
      <c r="A1241" s="206"/>
      <c r="B1241" s="206"/>
      <c r="C1241" s="206"/>
      <c r="D1241" s="206"/>
      <c r="V1241">
        <f>'Transaction Log'!F1243</f>
        <v>0</v>
      </c>
      <c r="W1241">
        <f>'Transaction Log'!G1243</f>
        <v>0</v>
      </c>
      <c r="X1241">
        <f>'Transaction Log'!H1243</f>
        <v>0</v>
      </c>
    </row>
    <row r="1242" spans="1:24">
      <c r="A1242" s="206"/>
      <c r="B1242" s="206"/>
      <c r="C1242" s="206"/>
      <c r="D1242" s="206"/>
      <c r="V1242">
        <f>'Transaction Log'!F1244</f>
        <v>0</v>
      </c>
      <c r="W1242">
        <f>'Transaction Log'!G1244</f>
        <v>0</v>
      </c>
      <c r="X1242">
        <f>'Transaction Log'!H1244</f>
        <v>0</v>
      </c>
    </row>
    <row r="1243" spans="1:24">
      <c r="A1243" s="206"/>
      <c r="B1243" s="206"/>
      <c r="C1243" s="206"/>
      <c r="D1243" s="206"/>
      <c r="V1243">
        <f>'Transaction Log'!F1245</f>
        <v>0</v>
      </c>
      <c r="W1243">
        <f>'Transaction Log'!G1245</f>
        <v>0</v>
      </c>
      <c r="X1243">
        <f>'Transaction Log'!H1245</f>
        <v>0</v>
      </c>
    </row>
    <row r="1244" spans="1:24">
      <c r="A1244" s="206"/>
      <c r="B1244" s="206"/>
      <c r="C1244" s="206"/>
      <c r="D1244" s="206"/>
      <c r="V1244">
        <f>'Transaction Log'!F1246</f>
        <v>0</v>
      </c>
      <c r="W1244">
        <f>'Transaction Log'!G1246</f>
        <v>0</v>
      </c>
      <c r="X1244">
        <f>'Transaction Log'!H1246</f>
        <v>0</v>
      </c>
    </row>
    <row r="1245" spans="1:24">
      <c r="A1245" s="206"/>
      <c r="B1245" s="206"/>
      <c r="C1245" s="206"/>
      <c r="D1245" s="206"/>
      <c r="V1245">
        <f>'Transaction Log'!F1247</f>
        <v>0</v>
      </c>
      <c r="W1245">
        <f>'Transaction Log'!G1247</f>
        <v>0</v>
      </c>
      <c r="X1245">
        <f>'Transaction Log'!H1247</f>
        <v>0</v>
      </c>
    </row>
    <row r="1246" spans="1:24">
      <c r="A1246" s="206"/>
      <c r="B1246" s="206"/>
      <c r="C1246" s="206"/>
      <c r="D1246" s="206"/>
      <c r="V1246">
        <f>'Transaction Log'!F1248</f>
        <v>0</v>
      </c>
      <c r="W1246">
        <f>'Transaction Log'!G1248</f>
        <v>0</v>
      </c>
      <c r="X1246">
        <f>'Transaction Log'!H1248</f>
        <v>0</v>
      </c>
    </row>
    <row r="1247" spans="1:24">
      <c r="A1247" s="206"/>
      <c r="B1247" s="206"/>
      <c r="C1247" s="206"/>
      <c r="D1247" s="206"/>
      <c r="V1247">
        <f>'Transaction Log'!F1249</f>
        <v>0</v>
      </c>
      <c r="W1247">
        <f>'Transaction Log'!G1249</f>
        <v>0</v>
      </c>
      <c r="X1247">
        <f>'Transaction Log'!H1249</f>
        <v>0</v>
      </c>
    </row>
    <row r="1248" spans="1:24">
      <c r="A1248" s="206"/>
      <c r="B1248" s="206"/>
      <c r="C1248" s="206"/>
      <c r="D1248" s="206"/>
      <c r="V1248">
        <f>'Transaction Log'!F1250</f>
        <v>0</v>
      </c>
      <c r="W1248">
        <f>'Transaction Log'!G1250</f>
        <v>0</v>
      </c>
      <c r="X1248">
        <f>'Transaction Log'!H1250</f>
        <v>0</v>
      </c>
    </row>
    <row r="1249" spans="1:24">
      <c r="A1249" s="206"/>
      <c r="B1249" s="206"/>
      <c r="C1249" s="206"/>
      <c r="D1249" s="206"/>
      <c r="V1249">
        <f>'Transaction Log'!F1251</f>
        <v>0</v>
      </c>
      <c r="W1249">
        <f>'Transaction Log'!G1251</f>
        <v>0</v>
      </c>
      <c r="X1249">
        <f>'Transaction Log'!H1251</f>
        <v>0</v>
      </c>
    </row>
    <row r="1250" spans="1:24">
      <c r="A1250" s="206"/>
      <c r="B1250" s="206"/>
      <c r="C1250" s="206"/>
      <c r="D1250" s="206"/>
      <c r="V1250">
        <f>'Transaction Log'!F1252</f>
        <v>0</v>
      </c>
      <c r="W1250">
        <f>'Transaction Log'!G1252</f>
        <v>0</v>
      </c>
      <c r="X1250">
        <f>'Transaction Log'!H1252</f>
        <v>0</v>
      </c>
    </row>
    <row r="1251" spans="1:24">
      <c r="A1251" s="206"/>
      <c r="B1251" s="206"/>
      <c r="C1251" s="206"/>
      <c r="D1251" s="206"/>
      <c r="V1251">
        <f>'Transaction Log'!F1253</f>
        <v>0</v>
      </c>
      <c r="W1251">
        <f>'Transaction Log'!G1253</f>
        <v>0</v>
      </c>
      <c r="X1251">
        <f>'Transaction Log'!H1253</f>
        <v>0</v>
      </c>
    </row>
    <row r="1252" spans="1:24">
      <c r="A1252" s="206"/>
      <c r="B1252" s="206"/>
      <c r="C1252" s="206"/>
      <c r="D1252" s="206"/>
      <c r="V1252">
        <f>'Transaction Log'!F1254</f>
        <v>0</v>
      </c>
      <c r="W1252">
        <f>'Transaction Log'!G1254</f>
        <v>0</v>
      </c>
      <c r="X1252">
        <f>'Transaction Log'!H1254</f>
        <v>0</v>
      </c>
    </row>
    <row r="1253" spans="1:24">
      <c r="A1253" s="206"/>
      <c r="B1253" s="206"/>
      <c r="C1253" s="206"/>
      <c r="D1253" s="206"/>
      <c r="V1253">
        <f>'Transaction Log'!F1255</f>
        <v>0</v>
      </c>
      <c r="W1253">
        <f>'Transaction Log'!G1255</f>
        <v>0</v>
      </c>
      <c r="X1253">
        <f>'Transaction Log'!H1255</f>
        <v>0</v>
      </c>
    </row>
    <row r="1254" spans="1:24">
      <c r="A1254" s="206"/>
      <c r="B1254" s="206"/>
      <c r="C1254" s="206"/>
      <c r="D1254" s="206"/>
      <c r="V1254">
        <f>'Transaction Log'!F1256</f>
        <v>0</v>
      </c>
      <c r="W1254">
        <f>'Transaction Log'!G1256</f>
        <v>0</v>
      </c>
      <c r="X1254">
        <f>'Transaction Log'!H1256</f>
        <v>0</v>
      </c>
    </row>
    <row r="1255" spans="1:24">
      <c r="A1255" s="206"/>
      <c r="B1255" s="206"/>
      <c r="C1255" s="206"/>
      <c r="D1255" s="206"/>
      <c r="V1255">
        <f>'Transaction Log'!F1257</f>
        <v>0</v>
      </c>
      <c r="W1255">
        <f>'Transaction Log'!G1257</f>
        <v>0</v>
      </c>
      <c r="X1255">
        <f>'Transaction Log'!H1257</f>
        <v>0</v>
      </c>
    </row>
    <row r="1256" spans="1:24">
      <c r="A1256" s="206"/>
      <c r="B1256" s="206"/>
      <c r="C1256" s="206"/>
      <c r="D1256" s="206"/>
      <c r="V1256">
        <f>'Transaction Log'!F1258</f>
        <v>0</v>
      </c>
      <c r="W1256">
        <f>'Transaction Log'!G1258</f>
        <v>0</v>
      </c>
      <c r="X1256">
        <f>'Transaction Log'!H1258</f>
        <v>0</v>
      </c>
    </row>
    <row r="1257" spans="1:24">
      <c r="A1257" s="206"/>
      <c r="B1257" s="206"/>
      <c r="C1257" s="206"/>
      <c r="D1257" s="206"/>
      <c r="V1257">
        <f>'Transaction Log'!F1259</f>
        <v>0</v>
      </c>
      <c r="W1257">
        <f>'Transaction Log'!G1259</f>
        <v>0</v>
      </c>
      <c r="X1257">
        <f>'Transaction Log'!H1259</f>
        <v>0</v>
      </c>
    </row>
    <row r="1258" spans="1:24">
      <c r="A1258" s="206"/>
      <c r="B1258" s="206"/>
      <c r="C1258" s="206"/>
      <c r="D1258" s="206"/>
      <c r="V1258">
        <f>'Transaction Log'!F1260</f>
        <v>0</v>
      </c>
      <c r="W1258">
        <f>'Transaction Log'!G1260</f>
        <v>0</v>
      </c>
      <c r="X1258">
        <f>'Transaction Log'!H1260</f>
        <v>0</v>
      </c>
    </row>
    <row r="1259" spans="1:24">
      <c r="A1259" s="206"/>
      <c r="B1259" s="206"/>
      <c r="C1259" s="206"/>
      <c r="D1259" s="206"/>
      <c r="V1259">
        <f>'Transaction Log'!F1261</f>
        <v>0</v>
      </c>
      <c r="W1259">
        <f>'Transaction Log'!G1261</f>
        <v>0</v>
      </c>
      <c r="X1259">
        <f>'Transaction Log'!H1261</f>
        <v>0</v>
      </c>
    </row>
    <row r="1260" spans="1:24">
      <c r="A1260" s="206"/>
      <c r="B1260" s="206"/>
      <c r="C1260" s="206"/>
      <c r="D1260" s="206"/>
      <c r="V1260">
        <f>'Transaction Log'!F1262</f>
        <v>0</v>
      </c>
      <c r="W1260">
        <f>'Transaction Log'!G1262</f>
        <v>0</v>
      </c>
      <c r="X1260">
        <f>'Transaction Log'!H1262</f>
        <v>0</v>
      </c>
    </row>
    <row r="1261" spans="1:24">
      <c r="A1261" s="206"/>
      <c r="B1261" s="206"/>
      <c r="C1261" s="206"/>
      <c r="D1261" s="206"/>
      <c r="V1261">
        <f>'Transaction Log'!F1263</f>
        <v>1</v>
      </c>
      <c r="W1261">
        <f>'Transaction Log'!G1263</f>
        <v>0</v>
      </c>
      <c r="X1261">
        <f>'Transaction Log'!H1263</f>
        <v>0</v>
      </c>
    </row>
    <row r="1262" spans="1:24">
      <c r="A1262" s="206"/>
      <c r="B1262" s="206"/>
      <c r="C1262" s="206"/>
      <c r="D1262" s="206"/>
      <c r="V1262">
        <f>'Transaction Log'!F1264</f>
        <v>0</v>
      </c>
      <c r="W1262">
        <f>'Transaction Log'!G1264</f>
        <v>0</v>
      </c>
      <c r="X1262">
        <f>'Transaction Log'!H1264</f>
        <v>0</v>
      </c>
    </row>
    <row r="1263" spans="1:24">
      <c r="A1263" s="206"/>
      <c r="B1263" s="206"/>
      <c r="C1263" s="206"/>
      <c r="D1263" s="206"/>
      <c r="V1263">
        <f>'Transaction Log'!F1265</f>
        <v>0</v>
      </c>
      <c r="W1263">
        <f>'Transaction Log'!G1265</f>
        <v>0</v>
      </c>
      <c r="X1263">
        <f>'Transaction Log'!H1265</f>
        <v>0</v>
      </c>
    </row>
    <row r="1264" spans="1:24">
      <c r="A1264" s="206"/>
      <c r="B1264" s="206"/>
      <c r="C1264" s="206"/>
      <c r="D1264" s="206"/>
      <c r="V1264">
        <f>'Transaction Log'!F1266</f>
        <v>0</v>
      </c>
      <c r="W1264">
        <f>'Transaction Log'!G1266</f>
        <v>0</v>
      </c>
      <c r="X1264">
        <f>'Transaction Log'!H1266</f>
        <v>0</v>
      </c>
    </row>
    <row r="1265" spans="1:24">
      <c r="A1265" s="206"/>
      <c r="B1265" s="206"/>
      <c r="C1265" s="206"/>
      <c r="D1265" s="206"/>
      <c r="V1265">
        <f>'Transaction Log'!F1267</f>
        <v>0</v>
      </c>
      <c r="W1265">
        <f>'Transaction Log'!G1267</f>
        <v>0</v>
      </c>
      <c r="X1265">
        <f>'Transaction Log'!H1267</f>
        <v>0</v>
      </c>
    </row>
    <row r="1266" spans="1:24">
      <c r="A1266" s="206"/>
      <c r="B1266" s="206"/>
      <c r="C1266" s="206"/>
      <c r="D1266" s="206"/>
      <c r="V1266">
        <f>'Transaction Log'!F1268</f>
        <v>0</v>
      </c>
      <c r="W1266">
        <f>'Transaction Log'!G1268</f>
        <v>0</v>
      </c>
      <c r="X1266">
        <f>'Transaction Log'!H1268</f>
        <v>0</v>
      </c>
    </row>
    <row r="1267" spans="1:24">
      <c r="A1267" s="206"/>
      <c r="B1267" s="206"/>
      <c r="C1267" s="206"/>
      <c r="D1267" s="206"/>
      <c r="V1267">
        <f>'Transaction Log'!F1269</f>
        <v>0</v>
      </c>
      <c r="W1267">
        <f>'Transaction Log'!G1269</f>
        <v>0</v>
      </c>
      <c r="X1267">
        <f>'Transaction Log'!H1269</f>
        <v>0</v>
      </c>
    </row>
    <row r="1268" spans="1:24">
      <c r="A1268" s="206"/>
      <c r="B1268" s="206"/>
      <c r="C1268" s="206"/>
      <c r="D1268" s="206"/>
      <c r="V1268">
        <f>'Transaction Log'!F1270</f>
        <v>0</v>
      </c>
      <c r="W1268">
        <f>'Transaction Log'!G1270</f>
        <v>0</v>
      </c>
      <c r="X1268">
        <f>'Transaction Log'!H1270</f>
        <v>0</v>
      </c>
    </row>
    <row r="1269" spans="1:24">
      <c r="A1269" s="206"/>
      <c r="B1269" s="206"/>
      <c r="C1269" s="206"/>
      <c r="D1269" s="206"/>
      <c r="V1269">
        <f>'Transaction Log'!F1271</f>
        <v>0</v>
      </c>
      <c r="W1269">
        <f>'Transaction Log'!G1271</f>
        <v>0</v>
      </c>
      <c r="X1269">
        <f>'Transaction Log'!H1271</f>
        <v>0</v>
      </c>
    </row>
    <row r="1270" spans="1:24">
      <c r="A1270" s="206"/>
      <c r="B1270" s="206"/>
      <c r="C1270" s="206"/>
      <c r="D1270" s="206"/>
      <c r="V1270">
        <f>'Transaction Log'!F1272</f>
        <v>0</v>
      </c>
      <c r="W1270">
        <f>'Transaction Log'!G1272</f>
        <v>0</v>
      </c>
      <c r="X1270">
        <f>'Transaction Log'!H1272</f>
        <v>0</v>
      </c>
    </row>
    <row r="1271" spans="1:24">
      <c r="A1271" s="206"/>
      <c r="B1271" s="206"/>
      <c r="C1271" s="206"/>
      <c r="D1271" s="206"/>
      <c r="V1271">
        <f>'Transaction Log'!F1273</f>
        <v>0</v>
      </c>
      <c r="W1271">
        <f>'Transaction Log'!G1273</f>
        <v>0</v>
      </c>
      <c r="X1271">
        <f>'Transaction Log'!H1273</f>
        <v>0</v>
      </c>
    </row>
    <row r="1272" spans="1:24">
      <c r="A1272" s="206"/>
      <c r="B1272" s="206"/>
      <c r="C1272" s="206"/>
      <c r="D1272" s="206"/>
      <c r="V1272">
        <f>'Transaction Log'!F1274</f>
        <v>0</v>
      </c>
      <c r="W1272">
        <f>'Transaction Log'!G1274</f>
        <v>0</v>
      </c>
      <c r="X1272">
        <f>'Transaction Log'!H1274</f>
        <v>0</v>
      </c>
    </row>
    <row r="1273" spans="1:24">
      <c r="A1273" s="206"/>
      <c r="B1273" s="206"/>
      <c r="C1273" s="206"/>
      <c r="D1273" s="206"/>
      <c r="V1273">
        <f>'Transaction Log'!F1275</f>
        <v>0</v>
      </c>
      <c r="W1273">
        <f>'Transaction Log'!G1275</f>
        <v>0</v>
      </c>
      <c r="X1273">
        <f>'Transaction Log'!H1275</f>
        <v>0</v>
      </c>
    </row>
    <row r="1274" spans="1:24">
      <c r="A1274" s="206"/>
      <c r="B1274" s="206"/>
      <c r="C1274" s="206"/>
      <c r="D1274" s="206"/>
      <c r="V1274">
        <f>'Transaction Log'!F1276</f>
        <v>0</v>
      </c>
      <c r="W1274">
        <f>'Transaction Log'!G1276</f>
        <v>0</v>
      </c>
      <c r="X1274">
        <f>'Transaction Log'!H1276</f>
        <v>0</v>
      </c>
    </row>
    <row r="1275" spans="1:24">
      <c r="A1275" s="206"/>
      <c r="B1275" s="206"/>
      <c r="C1275" s="206"/>
      <c r="D1275" s="206"/>
      <c r="V1275">
        <f>'Transaction Log'!F1277</f>
        <v>0</v>
      </c>
      <c r="W1275">
        <f>'Transaction Log'!G1277</f>
        <v>0</v>
      </c>
      <c r="X1275">
        <f>'Transaction Log'!H1277</f>
        <v>0</v>
      </c>
    </row>
    <row r="1276" spans="1:24">
      <c r="A1276" s="206"/>
      <c r="B1276" s="206"/>
      <c r="C1276" s="206"/>
      <c r="D1276" s="206"/>
      <c r="V1276">
        <f>'Transaction Log'!F1278</f>
        <v>0</v>
      </c>
      <c r="W1276">
        <f>'Transaction Log'!G1278</f>
        <v>0</v>
      </c>
      <c r="X1276">
        <f>'Transaction Log'!H1278</f>
        <v>0</v>
      </c>
    </row>
    <row r="1277" spans="1:24">
      <c r="A1277" s="206"/>
      <c r="B1277" s="206"/>
      <c r="C1277" s="206"/>
      <c r="D1277" s="206"/>
      <c r="V1277">
        <f>'Transaction Log'!F1279</f>
        <v>0</v>
      </c>
      <c r="W1277">
        <f>'Transaction Log'!G1279</f>
        <v>0</v>
      </c>
      <c r="X1277">
        <f>'Transaction Log'!H1279</f>
        <v>0</v>
      </c>
    </row>
    <row r="1278" spans="1:24">
      <c r="A1278" s="206"/>
      <c r="B1278" s="206"/>
      <c r="C1278" s="206"/>
      <c r="D1278" s="206"/>
      <c r="V1278">
        <f>'Transaction Log'!F1280</f>
        <v>0</v>
      </c>
      <c r="W1278">
        <f>'Transaction Log'!G1280</f>
        <v>0</v>
      </c>
      <c r="X1278">
        <f>'Transaction Log'!H1280</f>
        <v>0</v>
      </c>
    </row>
    <row r="1279" spans="1:24">
      <c r="A1279" s="206"/>
      <c r="B1279" s="206"/>
      <c r="C1279" s="206"/>
      <c r="D1279" s="206"/>
      <c r="V1279">
        <f>'Transaction Log'!F1281</f>
        <v>0</v>
      </c>
      <c r="W1279">
        <f>'Transaction Log'!G1281</f>
        <v>0</v>
      </c>
      <c r="X1279">
        <f>'Transaction Log'!H1281</f>
        <v>0</v>
      </c>
    </row>
    <row r="1280" spans="1:24">
      <c r="A1280" s="206"/>
      <c r="B1280" s="206"/>
      <c r="C1280" s="206"/>
      <c r="D1280" s="206"/>
      <c r="V1280">
        <f>'Transaction Log'!F1282</f>
        <v>0</v>
      </c>
      <c r="W1280">
        <f>'Transaction Log'!G1282</f>
        <v>0</v>
      </c>
      <c r="X1280">
        <f>'Transaction Log'!H1282</f>
        <v>0</v>
      </c>
    </row>
    <row r="1281" spans="1:24">
      <c r="A1281" s="206"/>
      <c r="B1281" s="206"/>
      <c r="C1281" s="206"/>
      <c r="D1281" s="206"/>
      <c r="V1281">
        <f>'Transaction Log'!F1283</f>
        <v>0</v>
      </c>
      <c r="W1281">
        <f>'Transaction Log'!G1283</f>
        <v>0</v>
      </c>
      <c r="X1281">
        <f>'Transaction Log'!H1283</f>
        <v>0</v>
      </c>
    </row>
    <row r="1282" spans="1:24">
      <c r="A1282" s="206"/>
      <c r="B1282" s="206"/>
      <c r="C1282" s="206"/>
      <c r="D1282" s="206"/>
      <c r="V1282">
        <f>'Transaction Log'!F1284</f>
        <v>0</v>
      </c>
      <c r="W1282">
        <f>'Transaction Log'!G1284</f>
        <v>0</v>
      </c>
      <c r="X1282">
        <f>'Transaction Log'!H1284</f>
        <v>0</v>
      </c>
    </row>
    <row r="1283" spans="1:24">
      <c r="A1283" s="206"/>
      <c r="B1283" s="206"/>
      <c r="C1283" s="206"/>
      <c r="D1283" s="206"/>
      <c r="V1283">
        <f>'Transaction Log'!F1285</f>
        <v>0</v>
      </c>
      <c r="W1283">
        <f>'Transaction Log'!G1285</f>
        <v>0</v>
      </c>
      <c r="X1283">
        <f>'Transaction Log'!H1285</f>
        <v>0</v>
      </c>
    </row>
    <row r="1284" spans="1:24">
      <c r="A1284" s="206"/>
      <c r="B1284" s="206"/>
      <c r="C1284" s="206"/>
      <c r="D1284" s="206"/>
      <c r="V1284">
        <f>'Transaction Log'!F1286</f>
        <v>0</v>
      </c>
      <c r="W1284">
        <f>'Transaction Log'!G1286</f>
        <v>0</v>
      </c>
      <c r="X1284">
        <f>'Transaction Log'!H1286</f>
        <v>0</v>
      </c>
    </row>
    <row r="1285" spans="1:24">
      <c r="A1285" s="206"/>
      <c r="B1285" s="206"/>
      <c r="C1285" s="206"/>
      <c r="D1285" s="206"/>
      <c r="V1285">
        <f>'Transaction Log'!F1287</f>
        <v>0</v>
      </c>
      <c r="W1285">
        <f>'Transaction Log'!G1287</f>
        <v>0</v>
      </c>
      <c r="X1285">
        <f>'Transaction Log'!H1287</f>
        <v>0</v>
      </c>
    </row>
    <row r="1286" spans="1:24">
      <c r="A1286" s="206"/>
      <c r="B1286" s="206"/>
      <c r="C1286" s="206"/>
      <c r="D1286" s="206"/>
      <c r="V1286">
        <f>'Transaction Log'!F1288</f>
        <v>0</v>
      </c>
      <c r="W1286">
        <f>'Transaction Log'!G1288</f>
        <v>0</v>
      </c>
      <c r="X1286">
        <f>'Transaction Log'!H1288</f>
        <v>0</v>
      </c>
    </row>
    <row r="1287" spans="1:24">
      <c r="A1287" s="206"/>
      <c r="B1287" s="206"/>
      <c r="C1287" s="206"/>
      <c r="D1287" s="206"/>
      <c r="V1287">
        <f>'Transaction Log'!F1289</f>
        <v>0</v>
      </c>
      <c r="W1287">
        <f>'Transaction Log'!G1289</f>
        <v>0</v>
      </c>
      <c r="X1287">
        <f>'Transaction Log'!H1289</f>
        <v>0</v>
      </c>
    </row>
    <row r="1288" spans="1:24">
      <c r="A1288" s="206"/>
      <c r="B1288" s="206"/>
      <c r="C1288" s="206"/>
      <c r="D1288" s="206"/>
      <c r="V1288">
        <f>'Transaction Log'!F1290</f>
        <v>1</v>
      </c>
      <c r="W1288">
        <f>'Transaction Log'!G1290</f>
        <v>0</v>
      </c>
      <c r="X1288">
        <f>'Transaction Log'!H1290</f>
        <v>0</v>
      </c>
    </row>
    <row r="1289" spans="1:24">
      <c r="A1289" s="206"/>
      <c r="B1289" s="206"/>
      <c r="C1289" s="206"/>
      <c r="D1289" s="206"/>
      <c r="V1289">
        <f>'Transaction Log'!F1291</f>
        <v>0</v>
      </c>
      <c r="W1289">
        <f>'Transaction Log'!G1291</f>
        <v>0</v>
      </c>
      <c r="X1289">
        <f>'Transaction Log'!H1291</f>
        <v>0</v>
      </c>
    </row>
    <row r="1290" spans="1:24">
      <c r="A1290" s="206"/>
      <c r="B1290" s="206"/>
      <c r="C1290" s="206"/>
      <c r="D1290" s="206"/>
      <c r="V1290">
        <f>'Transaction Log'!F1292</f>
        <v>0</v>
      </c>
      <c r="W1290">
        <f>'Transaction Log'!G1292</f>
        <v>0</v>
      </c>
      <c r="X1290">
        <f>'Transaction Log'!H1292</f>
        <v>0</v>
      </c>
    </row>
    <row r="1291" spans="1:24">
      <c r="A1291" s="206"/>
      <c r="B1291" s="206"/>
      <c r="C1291" s="206"/>
      <c r="D1291" s="206"/>
      <c r="V1291">
        <f>'Transaction Log'!F1293</f>
        <v>0</v>
      </c>
      <c r="W1291">
        <f>'Transaction Log'!G1293</f>
        <v>0</v>
      </c>
      <c r="X1291">
        <f>'Transaction Log'!H1293</f>
        <v>0</v>
      </c>
    </row>
    <row r="1292" spans="1:24">
      <c r="A1292" s="206"/>
      <c r="B1292" s="206"/>
      <c r="C1292" s="206"/>
      <c r="D1292" s="206"/>
      <c r="V1292">
        <f>'Transaction Log'!F1294</f>
        <v>0</v>
      </c>
      <c r="W1292">
        <f>'Transaction Log'!G1294</f>
        <v>0</v>
      </c>
      <c r="X1292">
        <f>'Transaction Log'!H1294</f>
        <v>0</v>
      </c>
    </row>
    <row r="1293" spans="1:24">
      <c r="A1293" s="206"/>
      <c r="B1293" s="206"/>
      <c r="C1293" s="206"/>
      <c r="D1293" s="206"/>
      <c r="V1293">
        <f>'Transaction Log'!F1295</f>
        <v>0</v>
      </c>
      <c r="W1293">
        <f>'Transaction Log'!G1295</f>
        <v>0</v>
      </c>
      <c r="X1293">
        <f>'Transaction Log'!H1295</f>
        <v>0</v>
      </c>
    </row>
    <row r="1294" spans="1:24">
      <c r="A1294" s="206"/>
      <c r="B1294" s="206"/>
      <c r="C1294" s="206"/>
      <c r="D1294" s="206"/>
      <c r="V1294">
        <f>'Transaction Log'!F1296</f>
        <v>0</v>
      </c>
      <c r="W1294">
        <f>'Transaction Log'!G1296</f>
        <v>0</v>
      </c>
      <c r="X1294">
        <f>'Transaction Log'!H1296</f>
        <v>0</v>
      </c>
    </row>
    <row r="1295" spans="1:24">
      <c r="A1295" s="206"/>
      <c r="B1295" s="206"/>
      <c r="C1295" s="206"/>
      <c r="D1295" s="206"/>
      <c r="V1295">
        <f>'Transaction Log'!F1297</f>
        <v>0</v>
      </c>
      <c r="W1295">
        <f>'Transaction Log'!G1297</f>
        <v>0</v>
      </c>
      <c r="X1295">
        <f>'Transaction Log'!H1297</f>
        <v>0</v>
      </c>
    </row>
    <row r="1296" spans="1:24">
      <c r="A1296" s="206"/>
      <c r="B1296" s="206"/>
      <c r="C1296" s="206"/>
      <c r="D1296" s="206"/>
      <c r="V1296">
        <f>'Transaction Log'!F1298</f>
        <v>0</v>
      </c>
      <c r="W1296">
        <f>'Transaction Log'!G1298</f>
        <v>0</v>
      </c>
      <c r="X1296">
        <f>'Transaction Log'!H1298</f>
        <v>0</v>
      </c>
    </row>
    <row r="1297" spans="1:24">
      <c r="A1297" s="206"/>
      <c r="B1297" s="206"/>
      <c r="C1297" s="206"/>
      <c r="D1297" s="206"/>
      <c r="V1297">
        <f>'Transaction Log'!F1299</f>
        <v>0</v>
      </c>
      <c r="W1297">
        <f>'Transaction Log'!G1299</f>
        <v>0</v>
      </c>
      <c r="X1297">
        <f>'Transaction Log'!H1299</f>
        <v>0</v>
      </c>
    </row>
    <row r="1298" spans="1:24">
      <c r="A1298" s="206"/>
      <c r="B1298" s="206"/>
      <c r="C1298" s="206"/>
      <c r="D1298" s="206"/>
      <c r="V1298">
        <f>'Transaction Log'!F1300</f>
        <v>0</v>
      </c>
      <c r="W1298">
        <f>'Transaction Log'!G1300</f>
        <v>0</v>
      </c>
      <c r="X1298">
        <f>'Transaction Log'!H1300</f>
        <v>0</v>
      </c>
    </row>
    <row r="1299" spans="1:24">
      <c r="A1299" s="206"/>
      <c r="B1299" s="206"/>
      <c r="C1299" s="206"/>
      <c r="D1299" s="206"/>
      <c r="V1299">
        <f>'Transaction Log'!F1301</f>
        <v>0</v>
      </c>
      <c r="W1299">
        <f>'Transaction Log'!G1301</f>
        <v>0</v>
      </c>
      <c r="X1299">
        <f>'Transaction Log'!H1301</f>
        <v>0</v>
      </c>
    </row>
    <row r="1300" spans="1:24">
      <c r="A1300" s="206"/>
      <c r="B1300" s="206"/>
      <c r="C1300" s="206"/>
      <c r="D1300" s="206"/>
      <c r="V1300">
        <f>'Transaction Log'!F1302</f>
        <v>0</v>
      </c>
      <c r="W1300">
        <f>'Transaction Log'!G1302</f>
        <v>0</v>
      </c>
      <c r="X1300">
        <f>'Transaction Log'!H1302</f>
        <v>0</v>
      </c>
    </row>
    <row r="1301" spans="1:24">
      <c r="A1301" s="206"/>
      <c r="B1301" s="206"/>
      <c r="C1301" s="206"/>
      <c r="D1301" s="206"/>
      <c r="V1301">
        <f>'Transaction Log'!F1303</f>
        <v>0</v>
      </c>
      <c r="W1301">
        <f>'Transaction Log'!G1303</f>
        <v>0</v>
      </c>
      <c r="X1301">
        <f>'Transaction Log'!H1303</f>
        <v>0</v>
      </c>
    </row>
    <row r="1302" spans="1:24">
      <c r="A1302" s="206"/>
      <c r="B1302" s="206"/>
      <c r="C1302" s="206"/>
      <c r="D1302" s="206"/>
      <c r="V1302">
        <f>'Transaction Log'!F1304</f>
        <v>0</v>
      </c>
      <c r="W1302">
        <f>'Transaction Log'!G1304</f>
        <v>0</v>
      </c>
      <c r="X1302">
        <f>'Transaction Log'!H1304</f>
        <v>0</v>
      </c>
    </row>
    <row r="1303" spans="1:24">
      <c r="A1303" s="206"/>
      <c r="B1303" s="206"/>
      <c r="C1303" s="206"/>
      <c r="D1303" s="206"/>
      <c r="V1303">
        <f>'Transaction Log'!F1305</f>
        <v>0</v>
      </c>
      <c r="W1303">
        <f>'Transaction Log'!G1305</f>
        <v>0</v>
      </c>
      <c r="X1303">
        <f>'Transaction Log'!H1305</f>
        <v>0</v>
      </c>
    </row>
    <row r="1304" spans="1:24">
      <c r="A1304" s="206"/>
      <c r="B1304" s="206"/>
      <c r="C1304" s="206"/>
      <c r="D1304" s="206"/>
      <c r="V1304">
        <f>'Transaction Log'!F1306</f>
        <v>0</v>
      </c>
      <c r="W1304">
        <f>'Transaction Log'!G1306</f>
        <v>0</v>
      </c>
      <c r="X1304">
        <f>'Transaction Log'!H1306</f>
        <v>0</v>
      </c>
    </row>
    <row r="1305" spans="1:24">
      <c r="A1305" s="206"/>
      <c r="B1305" s="206"/>
      <c r="C1305" s="206"/>
      <c r="D1305" s="206"/>
      <c r="V1305">
        <f>'Transaction Log'!F1307</f>
        <v>0</v>
      </c>
      <c r="W1305">
        <f>'Transaction Log'!G1307</f>
        <v>0</v>
      </c>
      <c r="X1305">
        <f>'Transaction Log'!H1307</f>
        <v>0</v>
      </c>
    </row>
    <row r="1306" spans="1:24">
      <c r="A1306" s="206"/>
      <c r="B1306" s="206"/>
      <c r="C1306" s="206"/>
      <c r="D1306" s="206"/>
      <c r="V1306">
        <f>'Transaction Log'!F1308</f>
        <v>0</v>
      </c>
      <c r="W1306">
        <f>'Transaction Log'!G1308</f>
        <v>0</v>
      </c>
      <c r="X1306">
        <f>'Transaction Log'!H1308</f>
        <v>0</v>
      </c>
    </row>
    <row r="1307" spans="1:24">
      <c r="A1307" s="206"/>
      <c r="B1307" s="206"/>
      <c r="C1307" s="206"/>
      <c r="D1307" s="206"/>
      <c r="V1307">
        <f>'Transaction Log'!F1309</f>
        <v>0</v>
      </c>
      <c r="W1307">
        <f>'Transaction Log'!G1309</f>
        <v>0</v>
      </c>
      <c r="X1307">
        <f>'Transaction Log'!H1309</f>
        <v>0</v>
      </c>
    </row>
    <row r="1308" spans="1:24">
      <c r="A1308" s="206"/>
      <c r="B1308" s="206"/>
      <c r="C1308" s="206"/>
      <c r="D1308" s="206"/>
      <c r="V1308">
        <f>'Transaction Log'!F1310</f>
        <v>0</v>
      </c>
      <c r="W1308">
        <f>'Transaction Log'!G1310</f>
        <v>0</v>
      </c>
      <c r="X1308">
        <f>'Transaction Log'!H1310</f>
        <v>0</v>
      </c>
    </row>
    <row r="1309" spans="1:24">
      <c r="A1309" s="206"/>
      <c r="B1309" s="206"/>
      <c r="C1309" s="206"/>
      <c r="D1309" s="206"/>
      <c r="V1309">
        <f>'Transaction Log'!F1311</f>
        <v>0</v>
      </c>
      <c r="W1309">
        <f>'Transaction Log'!G1311</f>
        <v>0</v>
      </c>
      <c r="X1309">
        <f>'Transaction Log'!H1311</f>
        <v>0</v>
      </c>
    </row>
    <row r="1310" spans="1:24">
      <c r="A1310" s="206"/>
      <c r="B1310" s="206"/>
      <c r="C1310" s="206"/>
      <c r="D1310" s="206"/>
      <c r="V1310">
        <f>'Transaction Log'!F1312</f>
        <v>0</v>
      </c>
      <c r="W1310">
        <f>'Transaction Log'!G1312</f>
        <v>0</v>
      </c>
      <c r="X1310">
        <f>'Transaction Log'!H1312</f>
        <v>0</v>
      </c>
    </row>
    <row r="1311" spans="1:24">
      <c r="A1311" s="206"/>
      <c r="B1311" s="206"/>
      <c r="C1311" s="206"/>
      <c r="D1311" s="206"/>
      <c r="V1311">
        <f>'Transaction Log'!F1313</f>
        <v>0</v>
      </c>
      <c r="W1311">
        <f>'Transaction Log'!G1313</f>
        <v>0</v>
      </c>
      <c r="X1311">
        <f>'Transaction Log'!H1313</f>
        <v>0</v>
      </c>
    </row>
    <row r="1312" spans="1:24">
      <c r="A1312" s="206"/>
      <c r="B1312" s="206"/>
      <c r="C1312" s="206"/>
      <c r="D1312" s="206"/>
      <c r="V1312">
        <f>'Transaction Log'!F1314</f>
        <v>0</v>
      </c>
      <c r="W1312">
        <f>'Transaction Log'!G1314</f>
        <v>0</v>
      </c>
      <c r="X1312">
        <f>'Transaction Log'!H1314</f>
        <v>0</v>
      </c>
    </row>
    <row r="1313" spans="1:24">
      <c r="A1313" s="206"/>
      <c r="B1313" s="206"/>
      <c r="C1313" s="206"/>
      <c r="D1313" s="206"/>
      <c r="V1313">
        <f>'Transaction Log'!F1315</f>
        <v>0</v>
      </c>
      <c r="W1313">
        <f>'Transaction Log'!G1315</f>
        <v>0</v>
      </c>
      <c r="X1313">
        <f>'Transaction Log'!H1315</f>
        <v>0</v>
      </c>
    </row>
    <row r="1314" spans="1:24">
      <c r="A1314" s="206"/>
      <c r="B1314" s="206"/>
      <c r="C1314" s="206"/>
      <c r="D1314" s="206"/>
      <c r="V1314">
        <f>'Transaction Log'!F1316</f>
        <v>0</v>
      </c>
      <c r="W1314">
        <f>'Transaction Log'!G1316</f>
        <v>0</v>
      </c>
      <c r="X1314">
        <f>'Transaction Log'!H1316</f>
        <v>0</v>
      </c>
    </row>
    <row r="1315" spans="1:24">
      <c r="A1315" s="206"/>
      <c r="B1315" s="206"/>
      <c r="C1315" s="206"/>
      <c r="D1315" s="206"/>
      <c r="V1315">
        <f>'Transaction Log'!F1317</f>
        <v>0</v>
      </c>
      <c r="W1315">
        <f>'Transaction Log'!G1317</f>
        <v>0</v>
      </c>
      <c r="X1315">
        <f>'Transaction Log'!H1317</f>
        <v>0</v>
      </c>
    </row>
    <row r="1316" spans="1:24">
      <c r="A1316" s="206"/>
      <c r="B1316" s="206"/>
      <c r="C1316" s="206"/>
      <c r="D1316" s="206"/>
      <c r="V1316">
        <f>'Transaction Log'!F1318</f>
        <v>0</v>
      </c>
      <c r="W1316">
        <f>'Transaction Log'!G1318</f>
        <v>1</v>
      </c>
      <c r="X1316">
        <f>'Transaction Log'!H1318</f>
        <v>0</v>
      </c>
    </row>
    <row r="1317" spans="1:24">
      <c r="A1317" s="206"/>
      <c r="B1317" s="206"/>
      <c r="C1317" s="206"/>
      <c r="D1317" s="206"/>
      <c r="V1317">
        <f>'Transaction Log'!F1319</f>
        <v>1</v>
      </c>
      <c r="W1317">
        <f>'Transaction Log'!G1319</f>
        <v>0</v>
      </c>
      <c r="X1317">
        <f>'Transaction Log'!H1319</f>
        <v>0</v>
      </c>
    </row>
    <row r="1318" spans="1:24">
      <c r="A1318" s="206"/>
      <c r="B1318" s="206"/>
      <c r="C1318" s="206"/>
      <c r="D1318" s="206"/>
      <c r="V1318">
        <f>'Transaction Log'!F1320</f>
        <v>0</v>
      </c>
      <c r="W1318">
        <f>'Transaction Log'!G1320</f>
        <v>0</v>
      </c>
      <c r="X1318">
        <f>'Transaction Log'!H1320</f>
        <v>0</v>
      </c>
    </row>
    <row r="1319" spans="1:24">
      <c r="A1319" s="206"/>
      <c r="B1319" s="206"/>
      <c r="C1319" s="206"/>
      <c r="D1319" s="206"/>
      <c r="V1319">
        <f>'Transaction Log'!F1321</f>
        <v>0</v>
      </c>
      <c r="W1319">
        <f>'Transaction Log'!G1321</f>
        <v>0</v>
      </c>
      <c r="X1319">
        <f>'Transaction Log'!H1321</f>
        <v>0</v>
      </c>
    </row>
    <row r="1320" spans="1:24">
      <c r="A1320" s="206"/>
      <c r="B1320" s="206"/>
      <c r="C1320" s="206"/>
      <c r="D1320" s="206"/>
      <c r="V1320">
        <f>'Transaction Log'!F1322</f>
        <v>0</v>
      </c>
      <c r="W1320">
        <f>'Transaction Log'!G1322</f>
        <v>0</v>
      </c>
      <c r="X1320">
        <f>'Transaction Log'!H1322</f>
        <v>0</v>
      </c>
    </row>
    <row r="1321" spans="1:24">
      <c r="A1321" s="206"/>
      <c r="B1321" s="206"/>
      <c r="C1321" s="206"/>
      <c r="D1321" s="206"/>
      <c r="V1321">
        <f>'Transaction Log'!F1323</f>
        <v>0</v>
      </c>
      <c r="W1321">
        <f>'Transaction Log'!G1323</f>
        <v>0</v>
      </c>
      <c r="X1321">
        <f>'Transaction Log'!H1323</f>
        <v>0</v>
      </c>
    </row>
    <row r="1322" spans="1:24">
      <c r="A1322" s="206"/>
      <c r="B1322" s="206"/>
      <c r="C1322" s="206"/>
      <c r="D1322" s="206"/>
      <c r="V1322">
        <f>'Transaction Log'!F1324</f>
        <v>0</v>
      </c>
      <c r="W1322">
        <f>'Transaction Log'!G1324</f>
        <v>0</v>
      </c>
      <c r="X1322">
        <f>'Transaction Log'!H1324</f>
        <v>0</v>
      </c>
    </row>
    <row r="1323" spans="1:24">
      <c r="A1323" s="206"/>
      <c r="B1323" s="206"/>
      <c r="C1323" s="206"/>
      <c r="D1323" s="206"/>
      <c r="V1323">
        <f>'Transaction Log'!F1325</f>
        <v>0</v>
      </c>
      <c r="W1323">
        <f>'Transaction Log'!G1325</f>
        <v>0</v>
      </c>
      <c r="X1323">
        <f>'Transaction Log'!H1325</f>
        <v>0</v>
      </c>
    </row>
    <row r="1324" spans="1:24">
      <c r="A1324" s="206"/>
      <c r="B1324" s="206"/>
      <c r="C1324" s="206"/>
      <c r="D1324" s="206"/>
      <c r="V1324">
        <f>'Transaction Log'!F1326</f>
        <v>0</v>
      </c>
      <c r="W1324">
        <f>'Transaction Log'!G1326</f>
        <v>0</v>
      </c>
      <c r="X1324">
        <f>'Transaction Log'!H1326</f>
        <v>0</v>
      </c>
    </row>
    <row r="1325" spans="1:24">
      <c r="A1325" s="206"/>
      <c r="B1325" s="206"/>
      <c r="C1325" s="206"/>
      <c r="D1325" s="206"/>
      <c r="V1325">
        <f>'Transaction Log'!F1327</f>
        <v>0</v>
      </c>
      <c r="W1325">
        <f>'Transaction Log'!G1327</f>
        <v>0</v>
      </c>
      <c r="X1325">
        <f>'Transaction Log'!H1327</f>
        <v>0</v>
      </c>
    </row>
    <row r="1326" spans="1:24">
      <c r="A1326" s="206"/>
      <c r="B1326" s="206"/>
      <c r="C1326" s="206"/>
      <c r="D1326" s="206"/>
      <c r="V1326">
        <f>'Transaction Log'!F1328</f>
        <v>0</v>
      </c>
      <c r="W1326">
        <f>'Transaction Log'!G1328</f>
        <v>0</v>
      </c>
      <c r="X1326">
        <f>'Transaction Log'!H1328</f>
        <v>0</v>
      </c>
    </row>
    <row r="1327" spans="1:24">
      <c r="A1327" s="206"/>
      <c r="B1327" s="206"/>
      <c r="C1327" s="206"/>
      <c r="D1327" s="206"/>
      <c r="V1327">
        <f>'Transaction Log'!F1329</f>
        <v>0</v>
      </c>
      <c r="W1327">
        <f>'Transaction Log'!G1329</f>
        <v>0</v>
      </c>
      <c r="X1327">
        <f>'Transaction Log'!H1329</f>
        <v>0</v>
      </c>
    </row>
    <row r="1328" spans="1:24">
      <c r="A1328" s="206"/>
      <c r="B1328" s="206"/>
      <c r="C1328" s="206"/>
      <c r="D1328" s="206"/>
      <c r="V1328">
        <f>'Transaction Log'!F1330</f>
        <v>0</v>
      </c>
      <c r="W1328">
        <f>'Transaction Log'!G1330</f>
        <v>0</v>
      </c>
      <c r="X1328">
        <f>'Transaction Log'!H1330</f>
        <v>0</v>
      </c>
    </row>
    <row r="1329" spans="1:24">
      <c r="A1329" s="206"/>
      <c r="B1329" s="206"/>
      <c r="C1329" s="206"/>
      <c r="D1329" s="206"/>
      <c r="V1329">
        <f>'Transaction Log'!F1331</f>
        <v>0</v>
      </c>
      <c r="W1329">
        <f>'Transaction Log'!G1331</f>
        <v>0</v>
      </c>
      <c r="X1329">
        <f>'Transaction Log'!H1331</f>
        <v>0</v>
      </c>
    </row>
    <row r="1330" spans="1:24">
      <c r="A1330" s="206"/>
      <c r="B1330" s="206"/>
      <c r="C1330" s="206"/>
      <c r="D1330" s="206"/>
      <c r="V1330">
        <f>'Transaction Log'!F1332</f>
        <v>0</v>
      </c>
      <c r="W1330">
        <f>'Transaction Log'!G1332</f>
        <v>0</v>
      </c>
      <c r="X1330">
        <f>'Transaction Log'!H1332</f>
        <v>0</v>
      </c>
    </row>
    <row r="1331" spans="1:24">
      <c r="A1331" s="206"/>
      <c r="B1331" s="206"/>
      <c r="C1331" s="206"/>
      <c r="D1331" s="206"/>
      <c r="V1331">
        <f>'Transaction Log'!F1333</f>
        <v>0</v>
      </c>
      <c r="W1331">
        <f>'Transaction Log'!G1333</f>
        <v>0</v>
      </c>
      <c r="X1331">
        <f>'Transaction Log'!H1333</f>
        <v>0</v>
      </c>
    </row>
    <row r="1332" spans="1:24">
      <c r="A1332" s="206"/>
      <c r="B1332" s="206"/>
      <c r="C1332" s="206"/>
      <c r="D1332" s="206"/>
      <c r="V1332">
        <f>'Transaction Log'!F1334</f>
        <v>0</v>
      </c>
      <c r="W1332">
        <f>'Transaction Log'!G1334</f>
        <v>0</v>
      </c>
      <c r="X1332">
        <f>'Transaction Log'!H1334</f>
        <v>0</v>
      </c>
    </row>
    <row r="1333" spans="1:24">
      <c r="A1333" s="206"/>
      <c r="B1333" s="206"/>
      <c r="C1333" s="206"/>
      <c r="D1333" s="206"/>
      <c r="V1333">
        <f>'Transaction Log'!F1335</f>
        <v>0</v>
      </c>
      <c r="W1333">
        <f>'Transaction Log'!G1335</f>
        <v>0</v>
      </c>
      <c r="X1333">
        <f>'Transaction Log'!H1335</f>
        <v>0</v>
      </c>
    </row>
    <row r="1334" spans="1:24">
      <c r="A1334" s="206"/>
      <c r="B1334" s="206"/>
      <c r="C1334" s="206"/>
      <c r="D1334" s="206"/>
      <c r="V1334">
        <f>'Transaction Log'!F1336</f>
        <v>0</v>
      </c>
      <c r="W1334">
        <f>'Transaction Log'!G1336</f>
        <v>0</v>
      </c>
      <c r="X1334">
        <f>'Transaction Log'!H1336</f>
        <v>0</v>
      </c>
    </row>
    <row r="1335" spans="1:24">
      <c r="A1335" s="206"/>
      <c r="B1335" s="206"/>
      <c r="C1335" s="206"/>
      <c r="D1335" s="206"/>
      <c r="V1335">
        <f>'Transaction Log'!F1337</f>
        <v>0</v>
      </c>
      <c r="W1335">
        <f>'Transaction Log'!G1337</f>
        <v>0</v>
      </c>
      <c r="X1335">
        <f>'Transaction Log'!H1337</f>
        <v>0</v>
      </c>
    </row>
    <row r="1336" spans="1:24">
      <c r="A1336" s="206"/>
      <c r="B1336" s="206"/>
      <c r="C1336" s="206"/>
      <c r="D1336" s="206"/>
      <c r="V1336">
        <f>'Transaction Log'!F1338</f>
        <v>0</v>
      </c>
      <c r="W1336">
        <f>'Transaction Log'!G1338</f>
        <v>0</v>
      </c>
      <c r="X1336">
        <f>'Transaction Log'!H1338</f>
        <v>0</v>
      </c>
    </row>
    <row r="1337" spans="1:24">
      <c r="A1337" s="206"/>
      <c r="B1337" s="206"/>
      <c r="C1337" s="206"/>
      <c r="D1337" s="206"/>
      <c r="V1337">
        <f>'Transaction Log'!F1339</f>
        <v>0</v>
      </c>
      <c r="W1337">
        <f>'Transaction Log'!G1339</f>
        <v>0</v>
      </c>
      <c r="X1337">
        <f>'Transaction Log'!H1339</f>
        <v>0</v>
      </c>
    </row>
    <row r="1338" spans="1:24">
      <c r="A1338" s="206"/>
      <c r="B1338" s="206"/>
      <c r="C1338" s="206"/>
      <c r="D1338" s="206"/>
      <c r="V1338">
        <f>'Transaction Log'!F1340</f>
        <v>0</v>
      </c>
      <c r="W1338">
        <f>'Transaction Log'!G1340</f>
        <v>0</v>
      </c>
      <c r="X1338">
        <f>'Transaction Log'!H1340</f>
        <v>0</v>
      </c>
    </row>
    <row r="1339" spans="1:24">
      <c r="A1339" s="206"/>
      <c r="B1339" s="206"/>
      <c r="C1339" s="206"/>
      <c r="D1339" s="206"/>
      <c r="V1339">
        <f>'Transaction Log'!F1341</f>
        <v>0</v>
      </c>
      <c r="W1339">
        <f>'Transaction Log'!G1341</f>
        <v>0</v>
      </c>
      <c r="X1339">
        <f>'Transaction Log'!H1341</f>
        <v>0</v>
      </c>
    </row>
    <row r="1340" spans="1:24">
      <c r="A1340" s="206"/>
      <c r="B1340" s="206"/>
      <c r="C1340" s="206"/>
      <c r="D1340" s="206"/>
      <c r="V1340">
        <f>'Transaction Log'!F1342</f>
        <v>0</v>
      </c>
      <c r="W1340">
        <f>'Transaction Log'!G1342</f>
        <v>0</v>
      </c>
      <c r="X1340">
        <f>'Transaction Log'!H1342</f>
        <v>0</v>
      </c>
    </row>
    <row r="1341" spans="1:24">
      <c r="A1341" s="206"/>
      <c r="B1341" s="206"/>
      <c r="C1341" s="206"/>
      <c r="D1341" s="206"/>
      <c r="V1341">
        <f>'Transaction Log'!F1343</f>
        <v>0</v>
      </c>
      <c r="W1341">
        <f>'Transaction Log'!G1343</f>
        <v>0</v>
      </c>
      <c r="X1341">
        <f>'Transaction Log'!H1343</f>
        <v>0</v>
      </c>
    </row>
    <row r="1342" spans="1:24">
      <c r="A1342" s="206"/>
      <c r="B1342" s="206"/>
      <c r="C1342" s="206"/>
      <c r="D1342" s="206"/>
      <c r="V1342">
        <f>'Transaction Log'!F1344</f>
        <v>0</v>
      </c>
      <c r="W1342">
        <f>'Transaction Log'!G1344</f>
        <v>0</v>
      </c>
      <c r="X1342">
        <f>'Transaction Log'!H1344</f>
        <v>0</v>
      </c>
    </row>
    <row r="1343" spans="1:24">
      <c r="A1343" s="206"/>
      <c r="B1343" s="206"/>
      <c r="C1343" s="206"/>
      <c r="D1343" s="206"/>
      <c r="V1343">
        <f>'Transaction Log'!F1345</f>
        <v>0</v>
      </c>
      <c r="W1343">
        <f>'Transaction Log'!G1345</f>
        <v>0</v>
      </c>
      <c r="X1343">
        <f>'Transaction Log'!H1345</f>
        <v>0</v>
      </c>
    </row>
    <row r="1344" spans="1:24">
      <c r="A1344" s="206"/>
      <c r="B1344" s="206"/>
      <c r="C1344" s="206"/>
      <c r="D1344" s="206"/>
      <c r="V1344">
        <f>'Transaction Log'!F1346</f>
        <v>0</v>
      </c>
      <c r="W1344">
        <f>'Transaction Log'!G1346</f>
        <v>0</v>
      </c>
      <c r="X1344">
        <f>'Transaction Log'!H1346</f>
        <v>0</v>
      </c>
    </row>
    <row r="1345" spans="1:24">
      <c r="A1345" s="206"/>
      <c r="B1345" s="206"/>
      <c r="C1345" s="206"/>
      <c r="D1345" s="206"/>
      <c r="V1345">
        <f>'Transaction Log'!F1347</f>
        <v>0</v>
      </c>
      <c r="W1345">
        <f>'Transaction Log'!G1347</f>
        <v>0</v>
      </c>
      <c r="X1345">
        <f>'Transaction Log'!H1347</f>
        <v>0</v>
      </c>
    </row>
    <row r="1346" spans="1:24">
      <c r="A1346" s="206"/>
      <c r="B1346" s="206"/>
      <c r="C1346" s="206"/>
      <c r="D1346" s="206"/>
      <c r="V1346">
        <f>'Transaction Log'!F1348</f>
        <v>0</v>
      </c>
      <c r="W1346">
        <f>'Transaction Log'!G1348</f>
        <v>0</v>
      </c>
      <c r="X1346">
        <f>'Transaction Log'!H1348</f>
        <v>0</v>
      </c>
    </row>
    <row r="1347" spans="1:24">
      <c r="A1347" s="206"/>
      <c r="B1347" s="206"/>
      <c r="C1347" s="206"/>
      <c r="D1347" s="206"/>
      <c r="V1347">
        <f>'Transaction Log'!F1349</f>
        <v>0</v>
      </c>
      <c r="W1347">
        <f>'Transaction Log'!G1349</f>
        <v>0</v>
      </c>
      <c r="X1347">
        <f>'Transaction Log'!H1349</f>
        <v>0</v>
      </c>
    </row>
    <row r="1348" spans="1:24">
      <c r="A1348" s="206"/>
      <c r="B1348" s="206"/>
      <c r="C1348" s="206"/>
      <c r="D1348" s="206"/>
      <c r="V1348">
        <f>'Transaction Log'!F1350</f>
        <v>0</v>
      </c>
      <c r="W1348">
        <f>'Transaction Log'!G1350</f>
        <v>0</v>
      </c>
      <c r="X1348">
        <f>'Transaction Log'!H1350</f>
        <v>0</v>
      </c>
    </row>
    <row r="1349" spans="1:24">
      <c r="A1349" s="206"/>
      <c r="B1349" s="206"/>
      <c r="C1349" s="206"/>
      <c r="D1349" s="206"/>
      <c r="V1349">
        <f>'Transaction Log'!F1351</f>
        <v>0</v>
      </c>
      <c r="W1349">
        <f>'Transaction Log'!G1351</f>
        <v>0</v>
      </c>
      <c r="X1349">
        <f>'Transaction Log'!H1351</f>
        <v>0</v>
      </c>
    </row>
    <row r="1350" spans="1:24">
      <c r="A1350" s="206"/>
      <c r="B1350" s="206"/>
      <c r="C1350" s="206"/>
      <c r="D1350" s="206"/>
      <c r="V1350">
        <f>'Transaction Log'!F1352</f>
        <v>0</v>
      </c>
      <c r="W1350">
        <f>'Transaction Log'!G1352</f>
        <v>0</v>
      </c>
      <c r="X1350">
        <f>'Transaction Log'!H1352</f>
        <v>0</v>
      </c>
    </row>
    <row r="1351" spans="1:24">
      <c r="A1351" s="206"/>
      <c r="B1351" s="206"/>
      <c r="C1351" s="206"/>
      <c r="D1351" s="206"/>
      <c r="V1351">
        <f>'Transaction Log'!F1353</f>
        <v>0</v>
      </c>
      <c r="W1351">
        <f>'Transaction Log'!G1353</f>
        <v>0</v>
      </c>
      <c r="X1351">
        <f>'Transaction Log'!H1353</f>
        <v>0</v>
      </c>
    </row>
    <row r="1352" spans="1:24">
      <c r="A1352" s="206"/>
      <c r="B1352" s="206"/>
      <c r="C1352" s="206"/>
      <c r="D1352" s="206"/>
      <c r="V1352">
        <f>'Transaction Log'!F1354</f>
        <v>0</v>
      </c>
      <c r="W1352">
        <f>'Transaction Log'!G1354</f>
        <v>0</v>
      </c>
      <c r="X1352">
        <f>'Transaction Log'!H1354</f>
        <v>0</v>
      </c>
    </row>
    <row r="1353" spans="1:24">
      <c r="A1353" s="206"/>
      <c r="B1353" s="206"/>
      <c r="C1353" s="206"/>
      <c r="D1353" s="206"/>
      <c r="V1353">
        <f>'Transaction Log'!F1355</f>
        <v>0</v>
      </c>
      <c r="W1353">
        <f>'Transaction Log'!G1355</f>
        <v>0</v>
      </c>
      <c r="X1353">
        <f>'Transaction Log'!H1355</f>
        <v>0</v>
      </c>
    </row>
    <row r="1354" spans="1:24">
      <c r="A1354" s="206"/>
      <c r="B1354" s="206"/>
      <c r="C1354" s="206"/>
      <c r="D1354" s="206"/>
      <c r="V1354">
        <f>'Transaction Log'!F1356</f>
        <v>0</v>
      </c>
      <c r="W1354">
        <f>'Transaction Log'!G1356</f>
        <v>0</v>
      </c>
      <c r="X1354">
        <f>'Transaction Log'!H1356</f>
        <v>0</v>
      </c>
    </row>
    <row r="1355" spans="1:24">
      <c r="A1355" s="206"/>
      <c r="B1355" s="206"/>
      <c r="C1355" s="206"/>
      <c r="D1355" s="206"/>
      <c r="V1355">
        <f>'Transaction Log'!F1357</f>
        <v>0</v>
      </c>
      <c r="W1355">
        <f>'Transaction Log'!G1357</f>
        <v>0</v>
      </c>
      <c r="X1355">
        <f>'Transaction Log'!H1357</f>
        <v>0</v>
      </c>
    </row>
    <row r="1356" spans="1:24">
      <c r="A1356" s="206"/>
      <c r="B1356" s="206"/>
      <c r="C1356" s="206"/>
      <c r="D1356" s="206"/>
      <c r="V1356">
        <f>'Transaction Log'!F1358</f>
        <v>0</v>
      </c>
      <c r="W1356">
        <f>'Transaction Log'!G1358</f>
        <v>0</v>
      </c>
      <c r="X1356">
        <f>'Transaction Log'!H1358</f>
        <v>0</v>
      </c>
    </row>
    <row r="1357" spans="1:24">
      <c r="A1357" s="206"/>
      <c r="B1357" s="206"/>
      <c r="C1357" s="206"/>
      <c r="D1357" s="206"/>
      <c r="V1357">
        <f>'Transaction Log'!F1359</f>
        <v>0</v>
      </c>
      <c r="W1357">
        <f>'Transaction Log'!G1359</f>
        <v>0</v>
      </c>
      <c r="X1357">
        <f>'Transaction Log'!H1359</f>
        <v>0</v>
      </c>
    </row>
    <row r="1358" spans="1:24">
      <c r="A1358" s="206"/>
      <c r="B1358" s="206"/>
      <c r="C1358" s="206"/>
      <c r="D1358" s="206"/>
      <c r="V1358">
        <f>'Transaction Log'!F1360</f>
        <v>0</v>
      </c>
      <c r="W1358">
        <f>'Transaction Log'!G1360</f>
        <v>0</v>
      </c>
      <c r="X1358">
        <f>'Transaction Log'!H1360</f>
        <v>0</v>
      </c>
    </row>
    <row r="1359" spans="1:24">
      <c r="A1359" s="206"/>
      <c r="B1359" s="206"/>
      <c r="C1359" s="206"/>
      <c r="D1359" s="206"/>
      <c r="V1359">
        <f>'Transaction Log'!F1361</f>
        <v>0</v>
      </c>
      <c r="W1359">
        <f>'Transaction Log'!G1361</f>
        <v>0</v>
      </c>
      <c r="X1359">
        <f>'Transaction Log'!H1361</f>
        <v>0</v>
      </c>
    </row>
    <row r="1360" spans="1:24">
      <c r="A1360" s="206"/>
      <c r="B1360" s="206"/>
      <c r="C1360" s="206"/>
      <c r="D1360" s="206"/>
      <c r="V1360">
        <f>'Transaction Log'!F1362</f>
        <v>0</v>
      </c>
      <c r="W1360">
        <f>'Transaction Log'!G1362</f>
        <v>0</v>
      </c>
      <c r="X1360">
        <f>'Transaction Log'!H1362</f>
        <v>0</v>
      </c>
    </row>
    <row r="1361" spans="1:24">
      <c r="A1361" s="206"/>
      <c r="B1361" s="206"/>
      <c r="C1361" s="206"/>
      <c r="D1361" s="206"/>
      <c r="V1361">
        <f>'Transaction Log'!F1363</f>
        <v>0</v>
      </c>
      <c r="W1361">
        <f>'Transaction Log'!G1363</f>
        <v>0</v>
      </c>
      <c r="X1361">
        <f>'Transaction Log'!H1363</f>
        <v>0</v>
      </c>
    </row>
    <row r="1362" spans="1:24">
      <c r="A1362" s="206"/>
      <c r="B1362" s="206"/>
      <c r="C1362" s="206"/>
      <c r="D1362" s="206"/>
      <c r="V1362">
        <f>'Transaction Log'!F1364</f>
        <v>0</v>
      </c>
      <c r="W1362">
        <f>'Transaction Log'!G1364</f>
        <v>0</v>
      </c>
      <c r="X1362">
        <f>'Transaction Log'!H1364</f>
        <v>0</v>
      </c>
    </row>
    <row r="1363" spans="1:24">
      <c r="A1363" s="206"/>
      <c r="B1363" s="206"/>
      <c r="C1363" s="206"/>
      <c r="D1363" s="206"/>
      <c r="V1363">
        <f>'Transaction Log'!F1365</f>
        <v>0</v>
      </c>
      <c r="W1363">
        <f>'Transaction Log'!G1365</f>
        <v>0</v>
      </c>
      <c r="X1363">
        <f>'Transaction Log'!H1365</f>
        <v>0</v>
      </c>
    </row>
    <row r="1364" spans="1:24">
      <c r="A1364" s="206"/>
      <c r="B1364" s="206"/>
      <c r="C1364" s="206"/>
      <c r="D1364" s="206"/>
      <c r="V1364">
        <f>'Transaction Log'!F1366</f>
        <v>0</v>
      </c>
      <c r="W1364">
        <f>'Transaction Log'!G1366</f>
        <v>0</v>
      </c>
      <c r="X1364">
        <f>'Transaction Log'!H1366</f>
        <v>0</v>
      </c>
    </row>
    <row r="1365" spans="1:24">
      <c r="A1365" s="206"/>
      <c r="B1365" s="206"/>
      <c r="C1365" s="206"/>
      <c r="D1365" s="206"/>
      <c r="V1365">
        <f>'Transaction Log'!F1367</f>
        <v>1</v>
      </c>
      <c r="W1365">
        <f>'Transaction Log'!G1367</f>
        <v>0</v>
      </c>
      <c r="X1365">
        <f>'Transaction Log'!H1367</f>
        <v>0</v>
      </c>
    </row>
    <row r="1366" spans="1:24">
      <c r="A1366" s="206"/>
      <c r="B1366" s="206"/>
      <c r="C1366" s="206"/>
      <c r="D1366" s="206"/>
      <c r="V1366">
        <f>'Transaction Log'!F1368</f>
        <v>0</v>
      </c>
      <c r="W1366">
        <f>'Transaction Log'!G1368</f>
        <v>1</v>
      </c>
      <c r="X1366">
        <f>'Transaction Log'!H1368</f>
        <v>0</v>
      </c>
    </row>
    <row r="1367" spans="1:24">
      <c r="A1367" s="206"/>
      <c r="B1367" s="206"/>
      <c r="C1367" s="206"/>
      <c r="D1367" s="206"/>
      <c r="V1367">
        <f>'Transaction Log'!F1369</f>
        <v>0</v>
      </c>
      <c r="W1367">
        <f>'Transaction Log'!G1369</f>
        <v>0</v>
      </c>
      <c r="X1367">
        <f>'Transaction Log'!H1369</f>
        <v>0</v>
      </c>
    </row>
    <row r="1368" spans="1:24">
      <c r="A1368" s="206"/>
      <c r="B1368" s="206"/>
      <c r="C1368" s="206"/>
      <c r="D1368" s="206"/>
      <c r="V1368">
        <f>'Transaction Log'!F1370</f>
        <v>1</v>
      </c>
      <c r="W1368">
        <f>'Transaction Log'!G1370</f>
        <v>0</v>
      </c>
      <c r="X1368">
        <f>'Transaction Log'!H1370</f>
        <v>0</v>
      </c>
    </row>
    <row r="1369" spans="1:24">
      <c r="A1369" s="206"/>
      <c r="B1369" s="206"/>
      <c r="C1369" s="206"/>
      <c r="D1369" s="206"/>
      <c r="V1369">
        <f>'Transaction Log'!F1371</f>
        <v>0</v>
      </c>
      <c r="W1369">
        <f>'Transaction Log'!G1371</f>
        <v>0</v>
      </c>
      <c r="X1369">
        <f>'Transaction Log'!H1371</f>
        <v>0</v>
      </c>
    </row>
    <row r="1370" spans="1:24">
      <c r="A1370" s="206"/>
      <c r="B1370" s="206"/>
      <c r="C1370" s="206"/>
      <c r="D1370" s="206"/>
      <c r="V1370">
        <f>'Transaction Log'!F1372</f>
        <v>0</v>
      </c>
      <c r="W1370">
        <f>'Transaction Log'!G1372</f>
        <v>0</v>
      </c>
      <c r="X1370">
        <f>'Transaction Log'!H1372</f>
        <v>0</v>
      </c>
    </row>
    <row r="1371" spans="1:24">
      <c r="A1371" s="206"/>
      <c r="B1371" s="206"/>
      <c r="C1371" s="206"/>
      <c r="D1371" s="206"/>
      <c r="V1371">
        <f>'Transaction Log'!F1373</f>
        <v>0</v>
      </c>
      <c r="W1371">
        <f>'Transaction Log'!G1373</f>
        <v>0</v>
      </c>
      <c r="X1371">
        <f>'Transaction Log'!H1373</f>
        <v>0</v>
      </c>
    </row>
    <row r="1372" spans="1:24">
      <c r="A1372" s="206"/>
      <c r="B1372" s="206"/>
      <c r="C1372" s="206"/>
      <c r="D1372" s="206"/>
      <c r="V1372">
        <f>'Transaction Log'!F1374</f>
        <v>0</v>
      </c>
      <c r="W1372">
        <f>'Transaction Log'!G1374</f>
        <v>0</v>
      </c>
      <c r="X1372">
        <f>'Transaction Log'!H1374</f>
        <v>0</v>
      </c>
    </row>
    <row r="1373" spans="1:24">
      <c r="A1373" s="206"/>
      <c r="B1373" s="206"/>
      <c r="C1373" s="206"/>
      <c r="D1373" s="206"/>
      <c r="V1373">
        <f>'Transaction Log'!F1375</f>
        <v>0</v>
      </c>
      <c r="W1373">
        <f>'Transaction Log'!G1375</f>
        <v>0</v>
      </c>
      <c r="X1373">
        <f>'Transaction Log'!H1375</f>
        <v>0</v>
      </c>
    </row>
    <row r="1374" spans="1:24">
      <c r="A1374" s="206"/>
      <c r="B1374" s="206"/>
      <c r="C1374" s="206"/>
      <c r="D1374" s="206"/>
      <c r="V1374">
        <f>'Transaction Log'!F1376</f>
        <v>0</v>
      </c>
      <c r="W1374">
        <f>'Transaction Log'!G1376</f>
        <v>0</v>
      </c>
      <c r="X1374">
        <f>'Transaction Log'!H1376</f>
        <v>0</v>
      </c>
    </row>
    <row r="1375" spans="1:24">
      <c r="A1375" s="206"/>
      <c r="B1375" s="206"/>
      <c r="C1375" s="206"/>
      <c r="D1375" s="206"/>
      <c r="V1375">
        <f>'Transaction Log'!F1377</f>
        <v>0</v>
      </c>
      <c r="W1375">
        <f>'Transaction Log'!G1377</f>
        <v>0</v>
      </c>
      <c r="X1375">
        <f>'Transaction Log'!H1377</f>
        <v>0</v>
      </c>
    </row>
    <row r="1376" spans="1:24">
      <c r="A1376" s="206"/>
      <c r="B1376" s="206"/>
      <c r="C1376" s="206"/>
      <c r="D1376" s="206"/>
      <c r="V1376">
        <f>'Transaction Log'!F1378</f>
        <v>0</v>
      </c>
      <c r="W1376">
        <f>'Transaction Log'!G1378</f>
        <v>0</v>
      </c>
      <c r="X1376">
        <f>'Transaction Log'!H1378</f>
        <v>0</v>
      </c>
    </row>
    <row r="1377" spans="1:24">
      <c r="A1377" s="206"/>
      <c r="B1377" s="206"/>
      <c r="C1377" s="206"/>
      <c r="D1377" s="206"/>
      <c r="V1377">
        <f>'Transaction Log'!F1379</f>
        <v>0</v>
      </c>
      <c r="W1377">
        <f>'Transaction Log'!G1379</f>
        <v>0</v>
      </c>
      <c r="X1377">
        <f>'Transaction Log'!H1379</f>
        <v>0</v>
      </c>
    </row>
    <row r="1378" spans="1:24">
      <c r="A1378" s="206"/>
      <c r="B1378" s="206"/>
      <c r="C1378" s="206"/>
      <c r="D1378" s="206"/>
      <c r="V1378">
        <f>'Transaction Log'!F1380</f>
        <v>0</v>
      </c>
      <c r="W1378">
        <f>'Transaction Log'!G1380</f>
        <v>0</v>
      </c>
      <c r="X1378">
        <f>'Transaction Log'!H1380</f>
        <v>0</v>
      </c>
    </row>
    <row r="1379" spans="1:24">
      <c r="A1379" s="206"/>
      <c r="B1379" s="206"/>
      <c r="C1379" s="206"/>
      <c r="D1379" s="206"/>
      <c r="V1379">
        <f>'Transaction Log'!F1381</f>
        <v>0</v>
      </c>
      <c r="W1379">
        <f>'Transaction Log'!G1381</f>
        <v>0</v>
      </c>
      <c r="X1379">
        <f>'Transaction Log'!H1381</f>
        <v>0</v>
      </c>
    </row>
    <row r="1380" spans="1:24">
      <c r="A1380" s="206"/>
      <c r="B1380" s="206"/>
      <c r="C1380" s="206"/>
      <c r="D1380" s="206"/>
      <c r="V1380">
        <f>'Transaction Log'!F1382</f>
        <v>0</v>
      </c>
      <c r="W1380">
        <f>'Transaction Log'!G1382</f>
        <v>0</v>
      </c>
      <c r="X1380">
        <f>'Transaction Log'!H1382</f>
        <v>0</v>
      </c>
    </row>
    <row r="1381" spans="1:24">
      <c r="A1381" s="206"/>
      <c r="B1381" s="206"/>
      <c r="C1381" s="206"/>
      <c r="D1381" s="206"/>
      <c r="V1381">
        <f>'Transaction Log'!F1383</f>
        <v>0</v>
      </c>
      <c r="W1381">
        <f>'Transaction Log'!G1383</f>
        <v>0</v>
      </c>
      <c r="X1381">
        <f>'Transaction Log'!H1383</f>
        <v>0</v>
      </c>
    </row>
    <row r="1382" spans="1:24">
      <c r="A1382" s="206"/>
      <c r="B1382" s="206"/>
      <c r="C1382" s="206"/>
      <c r="D1382" s="206"/>
      <c r="V1382">
        <f>'Transaction Log'!F1384</f>
        <v>0</v>
      </c>
      <c r="W1382">
        <f>'Transaction Log'!G1384</f>
        <v>0</v>
      </c>
      <c r="X1382">
        <f>'Transaction Log'!H1384</f>
        <v>0</v>
      </c>
    </row>
    <row r="1383" spans="1:24">
      <c r="A1383" s="206"/>
      <c r="B1383" s="206"/>
      <c r="C1383" s="206"/>
      <c r="D1383" s="206"/>
      <c r="V1383">
        <f>'Transaction Log'!F1385</f>
        <v>0</v>
      </c>
      <c r="W1383">
        <f>'Transaction Log'!G1385</f>
        <v>0</v>
      </c>
      <c r="X1383">
        <f>'Transaction Log'!H1385</f>
        <v>0</v>
      </c>
    </row>
    <row r="1384" spans="1:24">
      <c r="A1384" s="206"/>
      <c r="B1384" s="206"/>
      <c r="C1384" s="206"/>
      <c r="D1384" s="206"/>
      <c r="V1384">
        <f>'Transaction Log'!F1386</f>
        <v>0</v>
      </c>
      <c r="W1384">
        <f>'Transaction Log'!G1386</f>
        <v>0</v>
      </c>
      <c r="X1384">
        <f>'Transaction Log'!H1386</f>
        <v>0</v>
      </c>
    </row>
    <row r="1385" spans="1:24">
      <c r="A1385" s="206"/>
      <c r="B1385" s="206"/>
      <c r="C1385" s="206"/>
      <c r="D1385" s="206"/>
      <c r="V1385">
        <f>'Transaction Log'!F1387</f>
        <v>0</v>
      </c>
      <c r="W1385">
        <f>'Transaction Log'!G1387</f>
        <v>0</v>
      </c>
      <c r="X1385">
        <f>'Transaction Log'!H1387</f>
        <v>0</v>
      </c>
    </row>
    <row r="1386" spans="1:24">
      <c r="A1386" s="206"/>
      <c r="B1386" s="206"/>
      <c r="C1386" s="206"/>
      <c r="D1386" s="206"/>
      <c r="V1386">
        <f>'Transaction Log'!F1388</f>
        <v>0</v>
      </c>
      <c r="W1386">
        <f>'Transaction Log'!G1388</f>
        <v>0</v>
      </c>
      <c r="X1386">
        <f>'Transaction Log'!H1388</f>
        <v>0</v>
      </c>
    </row>
    <row r="1387" spans="1:24">
      <c r="A1387" s="206"/>
      <c r="B1387" s="206"/>
      <c r="C1387" s="206"/>
      <c r="D1387" s="206"/>
      <c r="V1387">
        <f>'Transaction Log'!F1389</f>
        <v>0</v>
      </c>
      <c r="W1387">
        <f>'Transaction Log'!G1389</f>
        <v>0</v>
      </c>
      <c r="X1387">
        <f>'Transaction Log'!H1389</f>
        <v>0</v>
      </c>
    </row>
    <row r="1388" spans="1:24">
      <c r="A1388" s="206"/>
      <c r="B1388" s="206"/>
      <c r="C1388" s="206"/>
      <c r="D1388" s="206"/>
      <c r="V1388">
        <f>'Transaction Log'!F1390</f>
        <v>0</v>
      </c>
      <c r="W1388">
        <f>'Transaction Log'!G1390</f>
        <v>0</v>
      </c>
      <c r="X1388">
        <f>'Transaction Log'!H1390</f>
        <v>0</v>
      </c>
    </row>
    <row r="1389" spans="1:24">
      <c r="A1389" s="206"/>
      <c r="B1389" s="206"/>
      <c r="C1389" s="206"/>
      <c r="D1389" s="206"/>
      <c r="V1389">
        <f>'Transaction Log'!F1391</f>
        <v>0</v>
      </c>
      <c r="W1389">
        <f>'Transaction Log'!G1391</f>
        <v>0</v>
      </c>
      <c r="X1389">
        <f>'Transaction Log'!H1391</f>
        <v>0</v>
      </c>
    </row>
    <row r="1390" spans="1:24">
      <c r="A1390" s="206"/>
      <c r="B1390" s="206"/>
      <c r="C1390" s="206"/>
      <c r="D1390" s="206"/>
      <c r="V1390">
        <f>'Transaction Log'!F1392</f>
        <v>0</v>
      </c>
      <c r="W1390">
        <f>'Transaction Log'!G1392</f>
        <v>0</v>
      </c>
      <c r="X1390">
        <f>'Transaction Log'!H1392</f>
        <v>0</v>
      </c>
    </row>
    <row r="1391" spans="1:24">
      <c r="A1391" s="206"/>
      <c r="B1391" s="206"/>
      <c r="C1391" s="206"/>
      <c r="D1391" s="206"/>
      <c r="V1391">
        <f>'Transaction Log'!F1393</f>
        <v>0</v>
      </c>
      <c r="W1391">
        <f>'Transaction Log'!G1393</f>
        <v>0</v>
      </c>
      <c r="X1391">
        <f>'Transaction Log'!H1393</f>
        <v>0</v>
      </c>
    </row>
    <row r="1392" spans="1:24">
      <c r="A1392" s="206"/>
      <c r="B1392" s="206"/>
      <c r="C1392" s="206"/>
      <c r="D1392" s="206"/>
      <c r="V1392">
        <f>'Transaction Log'!F1394</f>
        <v>0</v>
      </c>
      <c r="W1392">
        <f>'Transaction Log'!G1394</f>
        <v>0</v>
      </c>
      <c r="X1392">
        <f>'Transaction Log'!H1394</f>
        <v>0</v>
      </c>
    </row>
    <row r="1393" spans="1:24">
      <c r="A1393" s="206"/>
      <c r="B1393" s="206"/>
      <c r="C1393" s="206"/>
      <c r="D1393" s="206"/>
      <c r="V1393">
        <f>'Transaction Log'!F1395</f>
        <v>0</v>
      </c>
      <c r="W1393">
        <f>'Transaction Log'!G1395</f>
        <v>0</v>
      </c>
      <c r="X1393">
        <f>'Transaction Log'!H1395</f>
        <v>0</v>
      </c>
    </row>
    <row r="1394" spans="1:24">
      <c r="A1394" s="206"/>
      <c r="B1394" s="206"/>
      <c r="C1394" s="206"/>
      <c r="D1394" s="206"/>
      <c r="V1394">
        <f>'Transaction Log'!F1396</f>
        <v>0</v>
      </c>
      <c r="W1394">
        <f>'Transaction Log'!G1396</f>
        <v>0</v>
      </c>
      <c r="X1394">
        <f>'Transaction Log'!H1396</f>
        <v>0</v>
      </c>
    </row>
    <row r="1395" spans="1:24">
      <c r="A1395" s="206"/>
      <c r="B1395" s="206"/>
      <c r="C1395" s="206"/>
      <c r="D1395" s="206"/>
      <c r="V1395">
        <f>'Transaction Log'!F1397</f>
        <v>0</v>
      </c>
      <c r="W1395">
        <f>'Transaction Log'!G1397</f>
        <v>0</v>
      </c>
      <c r="X1395">
        <f>'Transaction Log'!H1397</f>
        <v>0</v>
      </c>
    </row>
    <row r="1396" spans="1:24">
      <c r="A1396" s="206"/>
      <c r="B1396" s="206"/>
      <c r="C1396" s="206"/>
      <c r="D1396" s="206"/>
      <c r="V1396">
        <f>'Transaction Log'!F1398</f>
        <v>0</v>
      </c>
      <c r="W1396">
        <f>'Transaction Log'!G1398</f>
        <v>0</v>
      </c>
      <c r="X1396">
        <f>'Transaction Log'!H1398</f>
        <v>0</v>
      </c>
    </row>
    <row r="1397" spans="1:24">
      <c r="A1397" s="206"/>
      <c r="B1397" s="206"/>
      <c r="C1397" s="206"/>
      <c r="D1397" s="206"/>
      <c r="V1397">
        <f>'Transaction Log'!F1399</f>
        <v>0</v>
      </c>
      <c r="W1397">
        <f>'Transaction Log'!G1399</f>
        <v>0</v>
      </c>
      <c r="X1397">
        <f>'Transaction Log'!H1399</f>
        <v>0</v>
      </c>
    </row>
    <row r="1398" spans="1:24">
      <c r="A1398" s="206"/>
      <c r="B1398" s="206"/>
      <c r="C1398" s="206"/>
      <c r="D1398" s="206"/>
      <c r="V1398">
        <f>'Transaction Log'!F1400</f>
        <v>0</v>
      </c>
      <c r="W1398">
        <f>'Transaction Log'!G1400</f>
        <v>0</v>
      </c>
      <c r="X1398">
        <f>'Transaction Log'!H1400</f>
        <v>0</v>
      </c>
    </row>
    <row r="1399" spans="1:24">
      <c r="A1399" s="206"/>
      <c r="B1399" s="206"/>
      <c r="C1399" s="206"/>
      <c r="D1399" s="206"/>
      <c r="V1399">
        <f>'Transaction Log'!F1401</f>
        <v>0</v>
      </c>
      <c r="W1399">
        <f>'Transaction Log'!G1401</f>
        <v>0</v>
      </c>
      <c r="X1399">
        <f>'Transaction Log'!H1401</f>
        <v>0</v>
      </c>
    </row>
    <row r="1400" spans="1:24">
      <c r="A1400" s="206"/>
      <c r="B1400" s="206"/>
      <c r="C1400" s="206"/>
      <c r="D1400" s="206"/>
      <c r="V1400">
        <f>'Transaction Log'!F1402</f>
        <v>0</v>
      </c>
      <c r="W1400">
        <f>'Transaction Log'!G1402</f>
        <v>0</v>
      </c>
      <c r="X1400">
        <f>'Transaction Log'!H1402</f>
        <v>0</v>
      </c>
    </row>
    <row r="1401" spans="1:24">
      <c r="A1401" s="206"/>
      <c r="B1401" s="206"/>
      <c r="C1401" s="206"/>
      <c r="D1401" s="206"/>
      <c r="V1401">
        <f>'Transaction Log'!F1403</f>
        <v>0</v>
      </c>
      <c r="W1401">
        <f>'Transaction Log'!G1403</f>
        <v>0</v>
      </c>
      <c r="X1401">
        <f>'Transaction Log'!H1403</f>
        <v>0</v>
      </c>
    </row>
    <row r="1402" spans="1:24">
      <c r="A1402" s="206"/>
      <c r="B1402" s="206"/>
      <c r="C1402" s="206"/>
      <c r="D1402" s="206"/>
      <c r="V1402">
        <f>'Transaction Log'!F1404</f>
        <v>0</v>
      </c>
      <c r="W1402">
        <f>'Transaction Log'!G1404</f>
        <v>0</v>
      </c>
      <c r="X1402">
        <f>'Transaction Log'!H1404</f>
        <v>0</v>
      </c>
    </row>
    <row r="1403" spans="1:24">
      <c r="A1403" s="206"/>
      <c r="B1403" s="206"/>
      <c r="C1403" s="206"/>
      <c r="D1403" s="206"/>
      <c r="V1403">
        <f>'Transaction Log'!F1405</f>
        <v>0</v>
      </c>
      <c r="W1403">
        <f>'Transaction Log'!G1405</f>
        <v>0</v>
      </c>
      <c r="X1403">
        <f>'Transaction Log'!H1405</f>
        <v>0</v>
      </c>
    </row>
    <row r="1404" spans="1:24">
      <c r="A1404" s="206"/>
      <c r="B1404" s="206"/>
      <c r="C1404" s="206"/>
      <c r="D1404" s="206"/>
      <c r="V1404">
        <f>'Transaction Log'!F1406</f>
        <v>0</v>
      </c>
      <c r="W1404">
        <f>'Transaction Log'!G1406</f>
        <v>0</v>
      </c>
      <c r="X1404">
        <f>'Transaction Log'!H1406</f>
        <v>0</v>
      </c>
    </row>
    <row r="1405" spans="1:24">
      <c r="A1405" s="206"/>
      <c r="B1405" s="206"/>
      <c r="C1405" s="206"/>
      <c r="D1405" s="206"/>
      <c r="V1405">
        <f>'Transaction Log'!F1407</f>
        <v>0</v>
      </c>
      <c r="W1405">
        <f>'Transaction Log'!G1407</f>
        <v>0</v>
      </c>
      <c r="X1405">
        <f>'Transaction Log'!H1407</f>
        <v>0</v>
      </c>
    </row>
    <row r="1406" spans="1:24">
      <c r="A1406" s="206"/>
      <c r="B1406" s="206"/>
      <c r="C1406" s="206"/>
      <c r="D1406" s="206"/>
      <c r="V1406">
        <f>'Transaction Log'!F1408</f>
        <v>0</v>
      </c>
      <c r="W1406">
        <f>'Transaction Log'!G1408</f>
        <v>0</v>
      </c>
      <c r="X1406">
        <f>'Transaction Log'!H1408</f>
        <v>0</v>
      </c>
    </row>
    <row r="1407" spans="1:24">
      <c r="A1407" s="206"/>
      <c r="B1407" s="206"/>
      <c r="C1407" s="206"/>
      <c r="D1407" s="206"/>
      <c r="V1407">
        <f>'Transaction Log'!F1409</f>
        <v>0</v>
      </c>
      <c r="W1407">
        <f>'Transaction Log'!G1409</f>
        <v>0</v>
      </c>
      <c r="X1407">
        <f>'Transaction Log'!H1409</f>
        <v>0</v>
      </c>
    </row>
    <row r="1408" spans="1:24">
      <c r="A1408" s="206"/>
      <c r="B1408" s="206"/>
      <c r="C1408" s="206"/>
      <c r="D1408" s="206"/>
      <c r="V1408">
        <f>'Transaction Log'!F1410</f>
        <v>0</v>
      </c>
      <c r="W1408">
        <f>'Transaction Log'!G1410</f>
        <v>0</v>
      </c>
      <c r="X1408">
        <f>'Transaction Log'!H1410</f>
        <v>0</v>
      </c>
    </row>
    <row r="1409" spans="1:24">
      <c r="A1409" s="206"/>
      <c r="B1409" s="206"/>
      <c r="C1409" s="206"/>
      <c r="D1409" s="206"/>
      <c r="V1409">
        <f>'Transaction Log'!F1411</f>
        <v>0</v>
      </c>
      <c r="W1409">
        <f>'Transaction Log'!G1411</f>
        <v>0</v>
      </c>
      <c r="X1409">
        <f>'Transaction Log'!H1411</f>
        <v>0</v>
      </c>
    </row>
    <row r="1410" spans="1:24">
      <c r="A1410" s="206"/>
      <c r="B1410" s="206"/>
      <c r="C1410" s="206"/>
      <c r="D1410" s="206"/>
      <c r="V1410">
        <f>'Transaction Log'!F1412</f>
        <v>0</v>
      </c>
      <c r="W1410">
        <f>'Transaction Log'!G1412</f>
        <v>0</v>
      </c>
      <c r="X1410">
        <f>'Transaction Log'!H1412</f>
        <v>0</v>
      </c>
    </row>
    <row r="1411" spans="1:24">
      <c r="A1411" s="206"/>
      <c r="B1411" s="206"/>
      <c r="C1411" s="206"/>
      <c r="D1411" s="206"/>
      <c r="V1411">
        <f>'Transaction Log'!F1413</f>
        <v>0</v>
      </c>
      <c r="W1411">
        <f>'Transaction Log'!G1413</f>
        <v>0</v>
      </c>
      <c r="X1411">
        <f>'Transaction Log'!H1413</f>
        <v>0</v>
      </c>
    </row>
    <row r="1412" spans="1:24">
      <c r="A1412" s="206"/>
      <c r="B1412" s="206"/>
      <c r="C1412" s="206"/>
      <c r="D1412" s="206"/>
      <c r="V1412">
        <f>'Transaction Log'!F1414</f>
        <v>0</v>
      </c>
      <c r="W1412">
        <f>'Transaction Log'!G1414</f>
        <v>0</v>
      </c>
      <c r="X1412">
        <f>'Transaction Log'!H1414</f>
        <v>0</v>
      </c>
    </row>
    <row r="1413" spans="1:24">
      <c r="A1413" s="206"/>
      <c r="B1413" s="206"/>
      <c r="C1413" s="206"/>
      <c r="D1413" s="206"/>
      <c r="V1413">
        <f>'Transaction Log'!F1415</f>
        <v>0</v>
      </c>
      <c r="W1413">
        <f>'Transaction Log'!G1415</f>
        <v>0</v>
      </c>
      <c r="X1413">
        <f>'Transaction Log'!H1415</f>
        <v>0</v>
      </c>
    </row>
    <row r="1414" spans="1:24">
      <c r="A1414" s="206"/>
      <c r="B1414" s="206"/>
      <c r="C1414" s="206"/>
      <c r="D1414" s="206"/>
      <c r="V1414">
        <f>'Transaction Log'!F1416</f>
        <v>0</v>
      </c>
      <c r="W1414">
        <f>'Transaction Log'!G1416</f>
        <v>0</v>
      </c>
      <c r="X1414">
        <f>'Transaction Log'!H1416</f>
        <v>0</v>
      </c>
    </row>
    <row r="1415" spans="1:24">
      <c r="A1415" s="206"/>
      <c r="B1415" s="206"/>
      <c r="C1415" s="206"/>
      <c r="D1415" s="206"/>
      <c r="V1415">
        <f>'Transaction Log'!F1417</f>
        <v>0</v>
      </c>
      <c r="W1415">
        <f>'Transaction Log'!G1417</f>
        <v>0</v>
      </c>
      <c r="X1415">
        <f>'Transaction Log'!H1417</f>
        <v>0</v>
      </c>
    </row>
    <row r="1416" spans="1:24">
      <c r="A1416" s="206"/>
      <c r="B1416" s="206"/>
      <c r="C1416" s="206"/>
      <c r="D1416" s="206"/>
      <c r="V1416">
        <f>'Transaction Log'!F1418</f>
        <v>0</v>
      </c>
      <c r="W1416">
        <f>'Transaction Log'!G1418</f>
        <v>0</v>
      </c>
      <c r="X1416">
        <f>'Transaction Log'!H1418</f>
        <v>0</v>
      </c>
    </row>
    <row r="1417" spans="1:24">
      <c r="A1417" s="206"/>
      <c r="B1417" s="206"/>
      <c r="C1417" s="206"/>
      <c r="D1417" s="206"/>
      <c r="V1417">
        <f>'Transaction Log'!F1419</f>
        <v>0</v>
      </c>
      <c r="W1417">
        <f>'Transaction Log'!G1419</f>
        <v>0</v>
      </c>
      <c r="X1417">
        <f>'Transaction Log'!H1419</f>
        <v>0</v>
      </c>
    </row>
    <row r="1418" spans="1:24">
      <c r="A1418" s="206"/>
      <c r="B1418" s="206"/>
      <c r="C1418" s="206"/>
      <c r="D1418" s="206"/>
      <c r="V1418">
        <f>'Transaction Log'!F1420</f>
        <v>0</v>
      </c>
      <c r="W1418">
        <f>'Transaction Log'!G1420</f>
        <v>0</v>
      </c>
      <c r="X1418">
        <f>'Transaction Log'!H1420</f>
        <v>0</v>
      </c>
    </row>
    <row r="1419" spans="1:24">
      <c r="A1419" s="206"/>
      <c r="B1419" s="206"/>
      <c r="C1419" s="206"/>
      <c r="D1419" s="206"/>
      <c r="V1419">
        <f>'Transaction Log'!F1421</f>
        <v>0</v>
      </c>
      <c r="W1419">
        <f>'Transaction Log'!G1421</f>
        <v>0</v>
      </c>
      <c r="X1419">
        <f>'Transaction Log'!H1421</f>
        <v>0</v>
      </c>
    </row>
    <row r="1420" spans="1:24">
      <c r="A1420" s="206"/>
      <c r="B1420" s="206"/>
      <c r="C1420" s="206"/>
      <c r="D1420" s="206"/>
      <c r="V1420">
        <f>'Transaction Log'!F1422</f>
        <v>0</v>
      </c>
      <c r="W1420">
        <f>'Transaction Log'!G1422</f>
        <v>0</v>
      </c>
      <c r="X1420">
        <f>'Transaction Log'!H1422</f>
        <v>0</v>
      </c>
    </row>
    <row r="1421" spans="1:24">
      <c r="A1421" s="206"/>
      <c r="B1421" s="206"/>
      <c r="C1421" s="206"/>
      <c r="D1421" s="206"/>
      <c r="V1421">
        <f>'Transaction Log'!F1423</f>
        <v>0</v>
      </c>
      <c r="W1421">
        <f>'Transaction Log'!G1423</f>
        <v>0</v>
      </c>
      <c r="X1421">
        <f>'Transaction Log'!H1423</f>
        <v>0</v>
      </c>
    </row>
    <row r="1422" spans="1:24">
      <c r="A1422" s="206"/>
      <c r="B1422" s="206"/>
      <c r="C1422" s="206"/>
      <c r="D1422" s="206"/>
      <c r="V1422">
        <f>'Transaction Log'!F1424</f>
        <v>0</v>
      </c>
      <c r="W1422">
        <f>'Transaction Log'!G1424</f>
        <v>1</v>
      </c>
      <c r="X1422">
        <f>'Transaction Log'!H1424</f>
        <v>0</v>
      </c>
    </row>
    <row r="1423" spans="1:24">
      <c r="A1423" s="206"/>
      <c r="B1423" s="206"/>
      <c r="C1423" s="206"/>
      <c r="D1423" s="206"/>
      <c r="V1423">
        <f>'Transaction Log'!F1425</f>
        <v>0</v>
      </c>
      <c r="W1423">
        <f>'Transaction Log'!G1425</f>
        <v>0</v>
      </c>
      <c r="X1423">
        <f>'Transaction Log'!H1425</f>
        <v>0</v>
      </c>
    </row>
    <row r="1424" spans="1:24">
      <c r="A1424" s="206"/>
      <c r="B1424" s="206"/>
      <c r="C1424" s="206"/>
      <c r="D1424" s="206"/>
      <c r="V1424">
        <f>'Transaction Log'!F1426</f>
        <v>0</v>
      </c>
      <c r="W1424">
        <f>'Transaction Log'!G1426</f>
        <v>0</v>
      </c>
      <c r="X1424">
        <f>'Transaction Log'!H1426</f>
        <v>0</v>
      </c>
    </row>
    <row r="1425" spans="1:24">
      <c r="A1425" s="206"/>
      <c r="B1425" s="206"/>
      <c r="C1425" s="206"/>
      <c r="D1425" s="206"/>
      <c r="V1425">
        <f>'Transaction Log'!F1427</f>
        <v>0</v>
      </c>
      <c r="W1425">
        <f>'Transaction Log'!G1427</f>
        <v>0</v>
      </c>
      <c r="X1425">
        <f>'Transaction Log'!H1427</f>
        <v>0</v>
      </c>
    </row>
    <row r="1426" spans="1:24">
      <c r="A1426" s="206"/>
      <c r="B1426" s="206"/>
      <c r="C1426" s="206"/>
      <c r="D1426" s="206"/>
      <c r="V1426">
        <f>'Transaction Log'!F1428</f>
        <v>1</v>
      </c>
      <c r="W1426">
        <f>'Transaction Log'!G1428</f>
        <v>0</v>
      </c>
      <c r="X1426">
        <f>'Transaction Log'!H1428</f>
        <v>0</v>
      </c>
    </row>
    <row r="1427" spans="1:24">
      <c r="A1427" s="206"/>
      <c r="B1427" s="206"/>
      <c r="C1427" s="206"/>
      <c r="D1427" s="206"/>
      <c r="V1427">
        <f>'Transaction Log'!F1429</f>
        <v>0</v>
      </c>
      <c r="W1427">
        <f>'Transaction Log'!G1429</f>
        <v>0</v>
      </c>
      <c r="X1427">
        <f>'Transaction Log'!H1429</f>
        <v>0</v>
      </c>
    </row>
    <row r="1428" spans="1:24">
      <c r="A1428" s="206"/>
      <c r="B1428" s="206"/>
      <c r="C1428" s="206"/>
      <c r="D1428" s="206"/>
      <c r="V1428">
        <f>'Transaction Log'!F1430</f>
        <v>0</v>
      </c>
      <c r="W1428">
        <f>'Transaction Log'!G1430</f>
        <v>0</v>
      </c>
      <c r="X1428">
        <f>'Transaction Log'!H1430</f>
        <v>0</v>
      </c>
    </row>
    <row r="1429" spans="1:24">
      <c r="A1429" s="206"/>
      <c r="B1429" s="206"/>
      <c r="C1429" s="206"/>
      <c r="D1429" s="206"/>
      <c r="V1429">
        <f>'Transaction Log'!F1431</f>
        <v>0</v>
      </c>
      <c r="W1429">
        <f>'Transaction Log'!G1431</f>
        <v>0</v>
      </c>
      <c r="X1429">
        <f>'Transaction Log'!H1431</f>
        <v>0</v>
      </c>
    </row>
    <row r="1430" spans="1:24">
      <c r="A1430" s="206"/>
      <c r="B1430" s="206"/>
      <c r="C1430" s="206"/>
      <c r="D1430" s="206"/>
      <c r="V1430">
        <f>'Transaction Log'!F1432</f>
        <v>0</v>
      </c>
      <c r="W1430">
        <f>'Transaction Log'!G1432</f>
        <v>0</v>
      </c>
      <c r="X1430">
        <f>'Transaction Log'!H1432</f>
        <v>0</v>
      </c>
    </row>
    <row r="1431" spans="1:24">
      <c r="A1431" s="206"/>
      <c r="B1431" s="206"/>
      <c r="C1431" s="206"/>
      <c r="D1431" s="206"/>
      <c r="V1431">
        <f>'Transaction Log'!F1433</f>
        <v>0</v>
      </c>
      <c r="W1431">
        <f>'Transaction Log'!G1433</f>
        <v>0</v>
      </c>
      <c r="X1431">
        <f>'Transaction Log'!H1433</f>
        <v>0</v>
      </c>
    </row>
    <row r="1432" spans="1:24">
      <c r="A1432" s="206"/>
      <c r="B1432" s="206"/>
      <c r="C1432" s="206"/>
      <c r="D1432" s="206"/>
      <c r="V1432">
        <f>'Transaction Log'!F1434</f>
        <v>0</v>
      </c>
      <c r="W1432">
        <f>'Transaction Log'!G1434</f>
        <v>0</v>
      </c>
      <c r="X1432">
        <f>'Transaction Log'!H1434</f>
        <v>0</v>
      </c>
    </row>
    <row r="1433" spans="1:24">
      <c r="A1433" s="206"/>
      <c r="B1433" s="206"/>
      <c r="C1433" s="206"/>
      <c r="D1433" s="206"/>
      <c r="V1433">
        <f>'Transaction Log'!F1435</f>
        <v>0</v>
      </c>
      <c r="W1433">
        <f>'Transaction Log'!G1435</f>
        <v>0</v>
      </c>
      <c r="X1433">
        <f>'Transaction Log'!H1435</f>
        <v>0</v>
      </c>
    </row>
    <row r="1434" spans="1:24">
      <c r="A1434" s="206"/>
      <c r="B1434" s="206"/>
      <c r="C1434" s="206"/>
      <c r="D1434" s="206"/>
      <c r="V1434">
        <f>'Transaction Log'!F1436</f>
        <v>1</v>
      </c>
      <c r="W1434">
        <f>'Transaction Log'!G1436</f>
        <v>0</v>
      </c>
      <c r="X1434">
        <f>'Transaction Log'!H1436</f>
        <v>0</v>
      </c>
    </row>
    <row r="1435" spans="1:24">
      <c r="A1435" s="206"/>
      <c r="B1435" s="206"/>
      <c r="C1435" s="206"/>
      <c r="D1435" s="206"/>
      <c r="V1435">
        <f>'Transaction Log'!F1437</f>
        <v>0</v>
      </c>
      <c r="W1435">
        <f>'Transaction Log'!G1437</f>
        <v>0</v>
      </c>
      <c r="X1435">
        <f>'Transaction Log'!H1437</f>
        <v>0</v>
      </c>
    </row>
    <row r="1436" spans="1:24">
      <c r="A1436" s="206"/>
      <c r="B1436" s="206"/>
      <c r="C1436" s="206"/>
      <c r="D1436" s="206"/>
      <c r="V1436">
        <f>'Transaction Log'!F1438</f>
        <v>0</v>
      </c>
      <c r="W1436">
        <f>'Transaction Log'!G1438</f>
        <v>0</v>
      </c>
      <c r="X1436">
        <f>'Transaction Log'!H1438</f>
        <v>0</v>
      </c>
    </row>
    <row r="1437" spans="1:24">
      <c r="A1437" s="206"/>
      <c r="B1437" s="206"/>
      <c r="C1437" s="206"/>
      <c r="D1437" s="206"/>
      <c r="V1437">
        <f>'Transaction Log'!F1439</f>
        <v>0</v>
      </c>
      <c r="W1437">
        <f>'Transaction Log'!G1439</f>
        <v>0</v>
      </c>
      <c r="X1437">
        <f>'Transaction Log'!H1439</f>
        <v>0</v>
      </c>
    </row>
    <row r="1438" spans="1:24">
      <c r="A1438" s="206"/>
      <c r="B1438" s="206"/>
      <c r="C1438" s="206"/>
      <c r="D1438" s="206"/>
      <c r="V1438">
        <f>'Transaction Log'!F1440</f>
        <v>0</v>
      </c>
      <c r="W1438">
        <f>'Transaction Log'!G1440</f>
        <v>0</v>
      </c>
      <c r="X1438">
        <f>'Transaction Log'!H1440</f>
        <v>0</v>
      </c>
    </row>
    <row r="1439" spans="1:24">
      <c r="A1439" s="206"/>
      <c r="B1439" s="206"/>
      <c r="C1439" s="206"/>
      <c r="D1439" s="206"/>
      <c r="V1439">
        <f>'Transaction Log'!F1441</f>
        <v>1</v>
      </c>
      <c r="W1439">
        <f>'Transaction Log'!G1441</f>
        <v>0</v>
      </c>
      <c r="X1439">
        <f>'Transaction Log'!H1441</f>
        <v>0</v>
      </c>
    </row>
    <row r="1440" spans="1:24">
      <c r="A1440" s="206"/>
      <c r="B1440" s="206"/>
      <c r="C1440" s="206"/>
      <c r="D1440" s="206"/>
      <c r="V1440">
        <f>'Transaction Log'!F1442</f>
        <v>1</v>
      </c>
      <c r="W1440">
        <f>'Transaction Log'!G1442</f>
        <v>0</v>
      </c>
      <c r="X1440">
        <f>'Transaction Log'!H1442</f>
        <v>0</v>
      </c>
    </row>
    <row r="1441" spans="1:24">
      <c r="A1441" s="206"/>
      <c r="B1441" s="206"/>
      <c r="C1441" s="206"/>
      <c r="D1441" s="206"/>
      <c r="V1441">
        <f>'Transaction Log'!F1443</f>
        <v>0</v>
      </c>
      <c r="W1441">
        <f>'Transaction Log'!G1443</f>
        <v>0</v>
      </c>
      <c r="X1441">
        <f>'Transaction Log'!H1443</f>
        <v>0</v>
      </c>
    </row>
    <row r="1442" spans="1:24">
      <c r="A1442" s="206"/>
      <c r="B1442" s="206"/>
      <c r="C1442" s="206"/>
      <c r="D1442" s="206"/>
      <c r="V1442">
        <f>'Transaction Log'!F1444</f>
        <v>0</v>
      </c>
      <c r="W1442">
        <f>'Transaction Log'!G1444</f>
        <v>0</v>
      </c>
      <c r="X1442">
        <f>'Transaction Log'!H1444</f>
        <v>0</v>
      </c>
    </row>
    <row r="1443" spans="1:24">
      <c r="A1443" s="206"/>
      <c r="B1443" s="206"/>
      <c r="C1443" s="206"/>
      <c r="D1443" s="206"/>
      <c r="V1443">
        <f>'Transaction Log'!F1445</f>
        <v>0</v>
      </c>
      <c r="W1443">
        <f>'Transaction Log'!G1445</f>
        <v>0</v>
      </c>
      <c r="X1443">
        <f>'Transaction Log'!H1445</f>
        <v>0</v>
      </c>
    </row>
    <row r="1444" spans="1:24">
      <c r="A1444" s="206"/>
      <c r="B1444" s="206"/>
      <c r="C1444" s="206"/>
      <c r="D1444" s="206"/>
      <c r="V1444">
        <f>'Transaction Log'!F1446</f>
        <v>1</v>
      </c>
      <c r="W1444">
        <f>'Transaction Log'!G1446</f>
        <v>0</v>
      </c>
      <c r="X1444">
        <f>'Transaction Log'!H1446</f>
        <v>0</v>
      </c>
    </row>
    <row r="1445" spans="1:24">
      <c r="A1445" s="206"/>
      <c r="B1445" s="206"/>
      <c r="C1445" s="206"/>
      <c r="D1445" s="206"/>
      <c r="V1445">
        <f>'Transaction Log'!F1447</f>
        <v>0</v>
      </c>
      <c r="W1445">
        <f>'Transaction Log'!G1447</f>
        <v>0</v>
      </c>
      <c r="X1445">
        <f>'Transaction Log'!H1447</f>
        <v>0</v>
      </c>
    </row>
    <row r="1446" spans="1:24">
      <c r="A1446" s="206"/>
      <c r="B1446" s="206"/>
      <c r="C1446" s="206"/>
      <c r="D1446" s="206"/>
      <c r="V1446">
        <f>'Transaction Log'!F1448</f>
        <v>0</v>
      </c>
      <c r="W1446">
        <f>'Transaction Log'!G1448</f>
        <v>0</v>
      </c>
      <c r="X1446">
        <f>'Transaction Log'!H1448</f>
        <v>0</v>
      </c>
    </row>
    <row r="1447" spans="1:24">
      <c r="A1447" s="206"/>
      <c r="B1447" s="206"/>
      <c r="C1447" s="206"/>
      <c r="D1447" s="206"/>
      <c r="V1447">
        <f>'Transaction Log'!F1449</f>
        <v>0</v>
      </c>
      <c r="W1447">
        <f>'Transaction Log'!G1449</f>
        <v>0</v>
      </c>
      <c r="X1447">
        <f>'Transaction Log'!H1449</f>
        <v>0</v>
      </c>
    </row>
    <row r="1448" spans="1:24">
      <c r="A1448" s="206"/>
      <c r="B1448" s="206"/>
      <c r="C1448" s="206"/>
      <c r="D1448" s="206"/>
      <c r="V1448">
        <f>'Transaction Log'!F1450</f>
        <v>0</v>
      </c>
      <c r="W1448">
        <f>'Transaction Log'!G1450</f>
        <v>0</v>
      </c>
      <c r="X1448">
        <f>'Transaction Log'!H1450</f>
        <v>0</v>
      </c>
    </row>
    <row r="1449" spans="1:24">
      <c r="A1449" s="206"/>
      <c r="B1449" s="206"/>
      <c r="C1449" s="206"/>
      <c r="D1449" s="206"/>
      <c r="V1449">
        <f>'Transaction Log'!F1451</f>
        <v>0</v>
      </c>
      <c r="W1449">
        <f>'Transaction Log'!G1451</f>
        <v>0</v>
      </c>
      <c r="X1449">
        <f>'Transaction Log'!H1451</f>
        <v>0</v>
      </c>
    </row>
    <row r="1450" spans="1:24">
      <c r="A1450" s="206"/>
      <c r="B1450" s="206"/>
      <c r="C1450" s="206"/>
      <c r="D1450" s="206"/>
      <c r="V1450">
        <f>'Transaction Log'!F1452</f>
        <v>0</v>
      </c>
      <c r="W1450">
        <f>'Transaction Log'!G1452</f>
        <v>0</v>
      </c>
      <c r="X1450">
        <f>'Transaction Log'!H1452</f>
        <v>0</v>
      </c>
    </row>
    <row r="1451" spans="1:24">
      <c r="A1451" s="206"/>
      <c r="B1451" s="206"/>
      <c r="C1451" s="206"/>
      <c r="D1451" s="206"/>
      <c r="V1451">
        <f>'Transaction Log'!F1453</f>
        <v>0</v>
      </c>
      <c r="W1451">
        <f>'Transaction Log'!G1453</f>
        <v>0</v>
      </c>
      <c r="X1451">
        <f>'Transaction Log'!H1453</f>
        <v>0</v>
      </c>
    </row>
    <row r="1452" spans="1:24">
      <c r="A1452" s="206"/>
      <c r="B1452" s="206"/>
      <c r="C1452" s="206"/>
      <c r="D1452" s="206"/>
      <c r="V1452">
        <f>'Transaction Log'!F1454</f>
        <v>0</v>
      </c>
      <c r="W1452">
        <f>'Transaction Log'!G1454</f>
        <v>0</v>
      </c>
      <c r="X1452">
        <f>'Transaction Log'!H1454</f>
        <v>0</v>
      </c>
    </row>
    <row r="1453" spans="1:24">
      <c r="A1453" s="206"/>
      <c r="B1453" s="206"/>
      <c r="C1453" s="206"/>
      <c r="D1453" s="206"/>
      <c r="V1453">
        <f>'Transaction Log'!F1455</f>
        <v>0</v>
      </c>
      <c r="W1453">
        <f>'Transaction Log'!G1455</f>
        <v>0</v>
      </c>
      <c r="X1453">
        <f>'Transaction Log'!H1455</f>
        <v>0</v>
      </c>
    </row>
    <row r="1454" spans="1:24">
      <c r="A1454" s="206"/>
      <c r="B1454" s="206"/>
      <c r="C1454" s="206"/>
      <c r="D1454" s="206"/>
      <c r="V1454">
        <f>'Transaction Log'!F1456</f>
        <v>0</v>
      </c>
      <c r="W1454">
        <f>'Transaction Log'!G1456</f>
        <v>0</v>
      </c>
      <c r="X1454">
        <f>'Transaction Log'!H1456</f>
        <v>0</v>
      </c>
    </row>
    <row r="1455" spans="1:24">
      <c r="A1455" s="206"/>
      <c r="B1455" s="206"/>
      <c r="C1455" s="206"/>
      <c r="D1455" s="206"/>
      <c r="V1455">
        <f>'Transaction Log'!F1457</f>
        <v>0</v>
      </c>
      <c r="W1455">
        <f>'Transaction Log'!G1457</f>
        <v>0</v>
      </c>
      <c r="X1455">
        <f>'Transaction Log'!H1457</f>
        <v>0</v>
      </c>
    </row>
    <row r="1456" spans="1:24">
      <c r="A1456" s="206"/>
      <c r="B1456" s="206"/>
      <c r="C1456" s="206"/>
      <c r="D1456" s="206"/>
      <c r="V1456">
        <f>'Transaction Log'!F1458</f>
        <v>0</v>
      </c>
      <c r="W1456">
        <f>'Transaction Log'!G1458</f>
        <v>0</v>
      </c>
      <c r="X1456">
        <f>'Transaction Log'!H1458</f>
        <v>0</v>
      </c>
    </row>
    <row r="1457" spans="1:24">
      <c r="A1457" s="206"/>
      <c r="B1457" s="206"/>
      <c r="C1457" s="206"/>
      <c r="D1457" s="206"/>
      <c r="V1457">
        <f>'Transaction Log'!F1459</f>
        <v>1</v>
      </c>
      <c r="W1457">
        <f>'Transaction Log'!G1459</f>
        <v>0</v>
      </c>
      <c r="X1457">
        <f>'Transaction Log'!H1459</f>
        <v>0</v>
      </c>
    </row>
    <row r="1458" spans="1:24">
      <c r="A1458" s="206"/>
      <c r="B1458" s="206"/>
      <c r="C1458" s="206"/>
      <c r="D1458" s="206"/>
      <c r="V1458">
        <f>'Transaction Log'!F1460</f>
        <v>0</v>
      </c>
      <c r="W1458">
        <f>'Transaction Log'!G1460</f>
        <v>0</v>
      </c>
      <c r="X1458">
        <f>'Transaction Log'!H1460</f>
        <v>0</v>
      </c>
    </row>
    <row r="1459" spans="1:24">
      <c r="A1459" s="206"/>
      <c r="B1459" s="206"/>
      <c r="C1459" s="206"/>
      <c r="D1459" s="206"/>
      <c r="V1459">
        <f>'Transaction Log'!F1461</f>
        <v>0</v>
      </c>
      <c r="W1459">
        <f>'Transaction Log'!G1461</f>
        <v>0</v>
      </c>
      <c r="X1459">
        <f>'Transaction Log'!H1461</f>
        <v>0</v>
      </c>
    </row>
    <row r="1460" spans="1:24">
      <c r="A1460" s="206"/>
      <c r="B1460" s="206"/>
      <c r="C1460" s="206"/>
      <c r="D1460" s="206"/>
      <c r="V1460">
        <f>'Transaction Log'!F1462</f>
        <v>0</v>
      </c>
      <c r="W1460">
        <f>'Transaction Log'!G1462</f>
        <v>0</v>
      </c>
      <c r="X1460">
        <f>'Transaction Log'!H1462</f>
        <v>0</v>
      </c>
    </row>
    <row r="1461" spans="1:24">
      <c r="A1461" s="206"/>
      <c r="B1461" s="206"/>
      <c r="C1461" s="206"/>
      <c r="D1461" s="206"/>
      <c r="V1461">
        <f>'Transaction Log'!F1463</f>
        <v>0</v>
      </c>
      <c r="W1461">
        <f>'Transaction Log'!G1463</f>
        <v>0</v>
      </c>
      <c r="X1461">
        <f>'Transaction Log'!H1463</f>
        <v>0</v>
      </c>
    </row>
    <row r="1462" spans="1:24">
      <c r="A1462" s="206"/>
      <c r="B1462" s="206"/>
      <c r="C1462" s="206"/>
      <c r="D1462" s="206"/>
      <c r="V1462">
        <f>'Transaction Log'!F1464</f>
        <v>0</v>
      </c>
      <c r="W1462">
        <f>'Transaction Log'!G1464</f>
        <v>0</v>
      </c>
      <c r="X1462">
        <f>'Transaction Log'!H1464</f>
        <v>0</v>
      </c>
    </row>
    <row r="1463" spans="1:24">
      <c r="A1463" s="206"/>
      <c r="B1463" s="206"/>
      <c r="C1463" s="206"/>
      <c r="D1463" s="206"/>
      <c r="V1463">
        <f>'Transaction Log'!F1465</f>
        <v>0</v>
      </c>
      <c r="W1463">
        <f>'Transaction Log'!G1465</f>
        <v>0</v>
      </c>
      <c r="X1463">
        <f>'Transaction Log'!H1465</f>
        <v>0</v>
      </c>
    </row>
    <row r="1464" spans="1:24">
      <c r="A1464" s="206"/>
      <c r="B1464" s="206"/>
      <c r="C1464" s="206"/>
      <c r="D1464" s="206"/>
      <c r="V1464">
        <f>'Transaction Log'!F1466</f>
        <v>0</v>
      </c>
      <c r="W1464">
        <f>'Transaction Log'!G1466</f>
        <v>0</v>
      </c>
      <c r="X1464">
        <f>'Transaction Log'!H1466</f>
        <v>0</v>
      </c>
    </row>
    <row r="1465" spans="1:24">
      <c r="A1465" s="206"/>
      <c r="B1465" s="206"/>
      <c r="C1465" s="206"/>
      <c r="D1465" s="206"/>
      <c r="V1465">
        <f>'Transaction Log'!F1467</f>
        <v>0</v>
      </c>
      <c r="W1465">
        <f>'Transaction Log'!G1467</f>
        <v>0</v>
      </c>
      <c r="X1465">
        <f>'Transaction Log'!H1467</f>
        <v>0</v>
      </c>
    </row>
    <row r="1466" spans="1:24">
      <c r="A1466" s="206"/>
      <c r="B1466" s="206"/>
      <c r="C1466" s="206"/>
      <c r="D1466" s="206"/>
      <c r="V1466">
        <f>'Transaction Log'!F1468</f>
        <v>0</v>
      </c>
      <c r="W1466">
        <f>'Transaction Log'!G1468</f>
        <v>0</v>
      </c>
      <c r="X1466">
        <f>'Transaction Log'!H1468</f>
        <v>0</v>
      </c>
    </row>
    <row r="1467" spans="1:24">
      <c r="A1467" s="206"/>
      <c r="B1467" s="206"/>
      <c r="C1467" s="206"/>
      <c r="D1467" s="206"/>
      <c r="V1467">
        <f>'Transaction Log'!F1469</f>
        <v>0</v>
      </c>
      <c r="W1467">
        <f>'Transaction Log'!G1469</f>
        <v>0</v>
      </c>
      <c r="X1467">
        <f>'Transaction Log'!H1469</f>
        <v>0</v>
      </c>
    </row>
    <row r="1468" spans="1:24">
      <c r="A1468" s="206"/>
      <c r="B1468" s="206"/>
      <c r="C1468" s="206"/>
      <c r="D1468" s="206"/>
      <c r="V1468">
        <f>'Transaction Log'!F1470</f>
        <v>0</v>
      </c>
      <c r="W1468">
        <f>'Transaction Log'!G1470</f>
        <v>0</v>
      </c>
      <c r="X1468">
        <f>'Transaction Log'!H1470</f>
        <v>0</v>
      </c>
    </row>
    <row r="1469" spans="1:24">
      <c r="A1469" s="206"/>
      <c r="B1469" s="206"/>
      <c r="C1469" s="206"/>
      <c r="D1469" s="206"/>
      <c r="V1469">
        <f>'Transaction Log'!F1471</f>
        <v>0</v>
      </c>
      <c r="W1469">
        <f>'Transaction Log'!G1471</f>
        <v>0</v>
      </c>
      <c r="X1469">
        <f>'Transaction Log'!H1471</f>
        <v>0</v>
      </c>
    </row>
    <row r="1470" spans="1:24">
      <c r="A1470" s="206"/>
      <c r="B1470" s="206"/>
      <c r="C1470" s="206"/>
      <c r="D1470" s="206"/>
      <c r="V1470">
        <f>'Transaction Log'!F1472</f>
        <v>0</v>
      </c>
      <c r="W1470">
        <f>'Transaction Log'!G1472</f>
        <v>1</v>
      </c>
      <c r="X1470">
        <f>'Transaction Log'!H1472</f>
        <v>0</v>
      </c>
    </row>
    <row r="1471" spans="1:24">
      <c r="A1471" s="206"/>
      <c r="B1471" s="206"/>
      <c r="C1471" s="206"/>
      <c r="D1471" s="206"/>
      <c r="V1471">
        <f>'Transaction Log'!F1473</f>
        <v>0</v>
      </c>
      <c r="W1471">
        <f>'Transaction Log'!G1473</f>
        <v>0</v>
      </c>
      <c r="X1471">
        <f>'Transaction Log'!H1473</f>
        <v>0</v>
      </c>
    </row>
    <row r="1472" spans="1:24">
      <c r="A1472" s="206"/>
      <c r="B1472" s="206"/>
      <c r="C1472" s="206"/>
      <c r="D1472" s="206"/>
      <c r="V1472">
        <f>'Transaction Log'!F1474</f>
        <v>0</v>
      </c>
      <c r="W1472">
        <f>'Transaction Log'!G1474</f>
        <v>0</v>
      </c>
      <c r="X1472">
        <f>'Transaction Log'!H1474</f>
        <v>0</v>
      </c>
    </row>
    <row r="1473" spans="1:24">
      <c r="A1473" s="206"/>
      <c r="B1473" s="206"/>
      <c r="C1473" s="206"/>
      <c r="D1473" s="206"/>
      <c r="V1473">
        <f>'Transaction Log'!F1475</f>
        <v>0</v>
      </c>
      <c r="W1473">
        <f>'Transaction Log'!G1475</f>
        <v>0</v>
      </c>
      <c r="X1473">
        <f>'Transaction Log'!H1475</f>
        <v>0</v>
      </c>
    </row>
    <row r="1474" spans="1:24">
      <c r="A1474" s="206"/>
      <c r="B1474" s="206"/>
      <c r="C1474" s="206"/>
      <c r="D1474" s="206"/>
      <c r="V1474">
        <f>'Transaction Log'!F1476</f>
        <v>0</v>
      </c>
      <c r="W1474">
        <f>'Transaction Log'!G1476</f>
        <v>0</v>
      </c>
      <c r="X1474">
        <f>'Transaction Log'!H1476</f>
        <v>0</v>
      </c>
    </row>
    <row r="1475" spans="1:24">
      <c r="A1475" s="206"/>
      <c r="B1475" s="206"/>
      <c r="C1475" s="206"/>
      <c r="D1475" s="206"/>
      <c r="V1475">
        <f>'Transaction Log'!F1477</f>
        <v>0</v>
      </c>
      <c r="W1475">
        <f>'Transaction Log'!G1477</f>
        <v>0</v>
      </c>
      <c r="X1475">
        <f>'Transaction Log'!H1477</f>
        <v>0</v>
      </c>
    </row>
    <row r="1476" spans="1:24">
      <c r="A1476" s="206"/>
      <c r="B1476" s="206"/>
      <c r="C1476" s="206"/>
      <c r="D1476" s="206"/>
      <c r="V1476">
        <f>'Transaction Log'!F1478</f>
        <v>0</v>
      </c>
      <c r="W1476">
        <f>'Transaction Log'!G1478</f>
        <v>0</v>
      </c>
      <c r="X1476">
        <f>'Transaction Log'!H1478</f>
        <v>0</v>
      </c>
    </row>
    <row r="1477" spans="1:24">
      <c r="A1477" s="206"/>
      <c r="B1477" s="206"/>
      <c r="C1477" s="206"/>
      <c r="D1477" s="206"/>
      <c r="V1477">
        <f>'Transaction Log'!F1479</f>
        <v>0</v>
      </c>
      <c r="W1477">
        <f>'Transaction Log'!G1479</f>
        <v>0</v>
      </c>
      <c r="X1477">
        <f>'Transaction Log'!H1479</f>
        <v>0</v>
      </c>
    </row>
    <row r="1478" spans="1:24">
      <c r="A1478" s="206"/>
      <c r="B1478" s="206"/>
      <c r="C1478" s="206"/>
      <c r="D1478" s="206"/>
      <c r="V1478">
        <f>'Transaction Log'!F1480</f>
        <v>0</v>
      </c>
      <c r="W1478">
        <f>'Transaction Log'!G1480</f>
        <v>0</v>
      </c>
      <c r="X1478">
        <f>'Transaction Log'!H1480</f>
        <v>0</v>
      </c>
    </row>
    <row r="1479" spans="1:24">
      <c r="A1479" s="206"/>
      <c r="B1479" s="206"/>
      <c r="C1479" s="206"/>
      <c r="D1479" s="206"/>
      <c r="V1479">
        <f>'Transaction Log'!F1481</f>
        <v>0</v>
      </c>
      <c r="W1479">
        <f>'Transaction Log'!G1481</f>
        <v>0</v>
      </c>
      <c r="X1479">
        <f>'Transaction Log'!H1481</f>
        <v>0</v>
      </c>
    </row>
    <row r="1480" spans="1:24">
      <c r="A1480" s="206"/>
      <c r="B1480" s="206"/>
      <c r="C1480" s="206"/>
      <c r="D1480" s="206"/>
      <c r="V1480">
        <f>'Transaction Log'!F1482</f>
        <v>0</v>
      </c>
      <c r="W1480">
        <f>'Transaction Log'!G1482</f>
        <v>0</v>
      </c>
      <c r="X1480">
        <f>'Transaction Log'!H1482</f>
        <v>0</v>
      </c>
    </row>
    <row r="1481" spans="1:24">
      <c r="A1481" s="206"/>
      <c r="B1481" s="206"/>
      <c r="C1481" s="206"/>
      <c r="D1481" s="206"/>
      <c r="V1481">
        <f>'Transaction Log'!F1483</f>
        <v>0</v>
      </c>
      <c r="W1481">
        <f>'Transaction Log'!G1483</f>
        <v>0</v>
      </c>
      <c r="X1481">
        <f>'Transaction Log'!H1483</f>
        <v>0</v>
      </c>
    </row>
    <row r="1482" spans="1:24">
      <c r="A1482" s="206"/>
      <c r="B1482" s="206"/>
      <c r="C1482" s="206"/>
      <c r="D1482" s="206"/>
      <c r="V1482">
        <f>'Transaction Log'!F1484</f>
        <v>0</v>
      </c>
      <c r="W1482">
        <f>'Transaction Log'!G1484</f>
        <v>0</v>
      </c>
      <c r="X1482">
        <f>'Transaction Log'!H1484</f>
        <v>0</v>
      </c>
    </row>
    <row r="1483" spans="1:24">
      <c r="A1483" s="206"/>
      <c r="B1483" s="206"/>
      <c r="C1483" s="206"/>
      <c r="D1483" s="206"/>
      <c r="V1483">
        <f>'Transaction Log'!F1485</f>
        <v>0</v>
      </c>
      <c r="W1483">
        <f>'Transaction Log'!G1485</f>
        <v>0</v>
      </c>
      <c r="X1483">
        <f>'Transaction Log'!H1485</f>
        <v>0</v>
      </c>
    </row>
    <row r="1484" spans="1:24">
      <c r="A1484" s="206"/>
      <c r="B1484" s="206"/>
      <c r="C1484" s="206"/>
      <c r="D1484" s="206"/>
      <c r="V1484">
        <f>'Transaction Log'!F1486</f>
        <v>1</v>
      </c>
      <c r="W1484">
        <f>'Transaction Log'!G1486</f>
        <v>0</v>
      </c>
      <c r="X1484">
        <f>'Transaction Log'!H1486</f>
        <v>0</v>
      </c>
    </row>
    <row r="1485" spans="1:24">
      <c r="A1485" s="206"/>
      <c r="B1485" s="206"/>
      <c r="C1485" s="206"/>
      <c r="D1485" s="206"/>
      <c r="V1485">
        <f>'Transaction Log'!F1487</f>
        <v>0</v>
      </c>
      <c r="W1485">
        <f>'Transaction Log'!G1487</f>
        <v>0</v>
      </c>
      <c r="X1485">
        <f>'Transaction Log'!H1487</f>
        <v>0</v>
      </c>
    </row>
    <row r="1486" spans="1:24">
      <c r="A1486" s="206"/>
      <c r="B1486" s="206"/>
      <c r="C1486" s="206"/>
      <c r="D1486" s="206"/>
      <c r="V1486">
        <f>'Transaction Log'!F1488</f>
        <v>0</v>
      </c>
      <c r="W1486">
        <f>'Transaction Log'!G1488</f>
        <v>0</v>
      </c>
      <c r="X1486">
        <f>'Transaction Log'!H1488</f>
        <v>0</v>
      </c>
    </row>
    <row r="1487" spans="1:24">
      <c r="A1487" s="206"/>
      <c r="B1487" s="206"/>
      <c r="C1487" s="206"/>
      <c r="D1487" s="206"/>
      <c r="V1487">
        <f>'Transaction Log'!F1489</f>
        <v>0</v>
      </c>
      <c r="W1487">
        <f>'Transaction Log'!G1489</f>
        <v>0</v>
      </c>
      <c r="X1487">
        <f>'Transaction Log'!H1489</f>
        <v>0</v>
      </c>
    </row>
    <row r="1488" spans="1:24">
      <c r="A1488" s="206"/>
      <c r="B1488" s="206"/>
      <c r="C1488" s="206"/>
      <c r="D1488" s="206"/>
      <c r="V1488">
        <f>'Transaction Log'!F1490</f>
        <v>0</v>
      </c>
      <c r="W1488">
        <f>'Transaction Log'!G1490</f>
        <v>0</v>
      </c>
      <c r="X1488">
        <f>'Transaction Log'!H1490</f>
        <v>0</v>
      </c>
    </row>
    <row r="1489" spans="1:24">
      <c r="A1489" s="206"/>
      <c r="B1489" s="206"/>
      <c r="C1489" s="206"/>
      <c r="D1489" s="206"/>
      <c r="V1489">
        <f>'Transaction Log'!F1491</f>
        <v>0</v>
      </c>
      <c r="W1489">
        <f>'Transaction Log'!G1491</f>
        <v>0</v>
      </c>
      <c r="X1489">
        <f>'Transaction Log'!H1491</f>
        <v>0</v>
      </c>
    </row>
    <row r="1490" spans="1:24">
      <c r="A1490" s="206"/>
      <c r="B1490" s="206"/>
      <c r="C1490" s="206"/>
      <c r="D1490" s="206"/>
      <c r="V1490">
        <f>'Transaction Log'!F1492</f>
        <v>0</v>
      </c>
      <c r="W1490">
        <f>'Transaction Log'!G1492</f>
        <v>0</v>
      </c>
      <c r="X1490">
        <f>'Transaction Log'!H1492</f>
        <v>0</v>
      </c>
    </row>
    <row r="1491" spans="1:24">
      <c r="A1491" s="206"/>
      <c r="B1491" s="206"/>
      <c r="C1491" s="206"/>
      <c r="D1491" s="206"/>
      <c r="V1491">
        <f>'Transaction Log'!F1493</f>
        <v>0</v>
      </c>
      <c r="W1491">
        <f>'Transaction Log'!G1493</f>
        <v>0</v>
      </c>
      <c r="X1491">
        <f>'Transaction Log'!H1493</f>
        <v>0</v>
      </c>
    </row>
    <row r="1492" spans="1:24">
      <c r="A1492" s="206"/>
      <c r="B1492" s="206"/>
      <c r="C1492" s="206"/>
      <c r="D1492" s="206"/>
      <c r="V1492">
        <f>'Transaction Log'!F1494</f>
        <v>0</v>
      </c>
      <c r="W1492">
        <f>'Transaction Log'!G1494</f>
        <v>0</v>
      </c>
      <c r="X1492">
        <f>'Transaction Log'!H1494</f>
        <v>0</v>
      </c>
    </row>
    <row r="1493" spans="1:24">
      <c r="A1493" s="206"/>
      <c r="B1493" s="206"/>
      <c r="C1493" s="206"/>
      <c r="D1493" s="206"/>
      <c r="V1493">
        <f>'Transaction Log'!F1495</f>
        <v>1</v>
      </c>
      <c r="W1493">
        <f>'Transaction Log'!G1495</f>
        <v>0</v>
      </c>
      <c r="X1493">
        <f>'Transaction Log'!H1495</f>
        <v>0</v>
      </c>
    </row>
    <row r="1494" spans="1:24">
      <c r="A1494" s="206"/>
      <c r="B1494" s="206"/>
      <c r="C1494" s="206"/>
      <c r="D1494" s="206"/>
      <c r="V1494">
        <f>'Transaction Log'!F1496</f>
        <v>0</v>
      </c>
      <c r="W1494">
        <f>'Transaction Log'!G1496</f>
        <v>0</v>
      </c>
      <c r="X1494">
        <f>'Transaction Log'!H1496</f>
        <v>0</v>
      </c>
    </row>
    <row r="1495" spans="1:24">
      <c r="A1495" s="206"/>
      <c r="B1495" s="206"/>
      <c r="C1495" s="206"/>
      <c r="D1495" s="206"/>
      <c r="V1495">
        <f>'Transaction Log'!F1497</f>
        <v>1</v>
      </c>
      <c r="W1495">
        <f>'Transaction Log'!G1497</f>
        <v>0</v>
      </c>
      <c r="X1495">
        <f>'Transaction Log'!H1497</f>
        <v>0</v>
      </c>
    </row>
    <row r="1496" spans="1:24">
      <c r="A1496" s="206"/>
      <c r="B1496" s="206"/>
      <c r="C1496" s="206"/>
      <c r="D1496" s="206"/>
      <c r="V1496">
        <f>'Transaction Log'!F1498</f>
        <v>0</v>
      </c>
      <c r="W1496">
        <f>'Transaction Log'!G1498</f>
        <v>0</v>
      </c>
      <c r="X1496">
        <f>'Transaction Log'!H1498</f>
        <v>0</v>
      </c>
    </row>
    <row r="1497" spans="1:24">
      <c r="A1497" s="206"/>
      <c r="B1497" s="206"/>
      <c r="C1497" s="206"/>
      <c r="D1497" s="206"/>
      <c r="V1497">
        <f>'Transaction Log'!F1499</f>
        <v>0</v>
      </c>
      <c r="W1497">
        <f>'Transaction Log'!G1499</f>
        <v>0</v>
      </c>
      <c r="X1497">
        <f>'Transaction Log'!H1499</f>
        <v>0</v>
      </c>
    </row>
    <row r="1498" spans="1:24">
      <c r="A1498" s="206"/>
      <c r="B1498" s="206"/>
      <c r="C1498" s="206"/>
      <c r="D1498" s="206"/>
      <c r="V1498">
        <f>'Transaction Log'!F1500</f>
        <v>0</v>
      </c>
      <c r="W1498">
        <f>'Transaction Log'!G1500</f>
        <v>0</v>
      </c>
      <c r="X1498">
        <f>'Transaction Log'!H1500</f>
        <v>0</v>
      </c>
    </row>
    <row r="1499" spans="1:24">
      <c r="A1499" s="206"/>
      <c r="B1499" s="206"/>
      <c r="C1499" s="206"/>
      <c r="D1499" s="206"/>
      <c r="V1499">
        <f>'Transaction Log'!F1501</f>
        <v>0</v>
      </c>
      <c r="W1499">
        <f>'Transaction Log'!G1501</f>
        <v>0</v>
      </c>
      <c r="X1499">
        <f>'Transaction Log'!H1501</f>
        <v>0</v>
      </c>
    </row>
    <row r="1500" spans="1:24">
      <c r="A1500" s="206"/>
      <c r="B1500" s="206"/>
      <c r="C1500" s="206"/>
      <c r="D1500" s="206"/>
      <c r="V1500">
        <f>'Transaction Log'!F1502</f>
        <v>0</v>
      </c>
      <c r="W1500">
        <f>'Transaction Log'!G1502</f>
        <v>0</v>
      </c>
      <c r="X1500">
        <f>'Transaction Log'!H1502</f>
        <v>0</v>
      </c>
    </row>
    <row r="1501" spans="1:24">
      <c r="A1501" s="206"/>
      <c r="B1501" s="206"/>
      <c r="C1501" s="206"/>
      <c r="D1501" s="206"/>
      <c r="V1501">
        <f>'Transaction Log'!F1503</f>
        <v>0</v>
      </c>
      <c r="W1501">
        <f>'Transaction Log'!G1503</f>
        <v>0</v>
      </c>
      <c r="X1501">
        <f>'Transaction Log'!H1503</f>
        <v>0</v>
      </c>
    </row>
    <row r="1502" spans="1:24">
      <c r="A1502" s="206"/>
      <c r="B1502" s="206"/>
      <c r="C1502" s="206"/>
      <c r="D1502" s="206"/>
      <c r="V1502">
        <f>'Transaction Log'!F1504</f>
        <v>0</v>
      </c>
      <c r="W1502">
        <f>'Transaction Log'!G1504</f>
        <v>0</v>
      </c>
      <c r="X1502">
        <f>'Transaction Log'!H1504</f>
        <v>0</v>
      </c>
    </row>
    <row r="1503" spans="1:24">
      <c r="A1503" s="206"/>
      <c r="B1503" s="206"/>
      <c r="C1503" s="206"/>
      <c r="D1503" s="206"/>
      <c r="V1503">
        <f>'Transaction Log'!F1505</f>
        <v>1</v>
      </c>
      <c r="W1503">
        <f>'Transaction Log'!G1505</f>
        <v>0</v>
      </c>
      <c r="X1503">
        <f>'Transaction Log'!H1505</f>
        <v>0</v>
      </c>
    </row>
    <row r="1504" spans="1:24">
      <c r="A1504" s="206"/>
      <c r="B1504" s="206"/>
      <c r="C1504" s="206"/>
      <c r="D1504" s="206"/>
      <c r="V1504">
        <f>'Transaction Log'!F1506</f>
        <v>0</v>
      </c>
      <c r="W1504">
        <f>'Transaction Log'!G1506</f>
        <v>0</v>
      </c>
      <c r="X1504">
        <f>'Transaction Log'!H1506</f>
        <v>0</v>
      </c>
    </row>
    <row r="1505" spans="1:24">
      <c r="A1505" s="206"/>
      <c r="B1505" s="206"/>
      <c r="C1505" s="206"/>
      <c r="D1505" s="206"/>
      <c r="V1505">
        <f>'Transaction Log'!F1507</f>
        <v>0</v>
      </c>
      <c r="W1505">
        <f>'Transaction Log'!G1507</f>
        <v>0</v>
      </c>
      <c r="X1505">
        <f>'Transaction Log'!H1507</f>
        <v>0</v>
      </c>
    </row>
    <row r="1506" spans="1:24">
      <c r="A1506" s="206"/>
      <c r="B1506" s="206"/>
      <c r="C1506" s="206"/>
      <c r="D1506" s="206"/>
      <c r="V1506">
        <f>'Transaction Log'!F1508</f>
        <v>0</v>
      </c>
      <c r="W1506">
        <f>'Transaction Log'!G1508</f>
        <v>0</v>
      </c>
      <c r="X1506">
        <f>'Transaction Log'!H1508</f>
        <v>0</v>
      </c>
    </row>
    <row r="1507" spans="1:24">
      <c r="A1507" s="206"/>
      <c r="B1507" s="206"/>
      <c r="C1507" s="206"/>
      <c r="D1507" s="206"/>
      <c r="V1507">
        <f>'Transaction Log'!F1509</f>
        <v>0</v>
      </c>
      <c r="W1507">
        <f>'Transaction Log'!G1509</f>
        <v>0</v>
      </c>
      <c r="X1507">
        <f>'Transaction Log'!H1509</f>
        <v>0</v>
      </c>
    </row>
    <row r="1508" spans="1:24">
      <c r="A1508" s="206"/>
      <c r="B1508" s="206"/>
      <c r="C1508" s="206"/>
      <c r="D1508" s="206"/>
      <c r="V1508">
        <f>'Transaction Log'!F1510</f>
        <v>0</v>
      </c>
      <c r="W1508">
        <f>'Transaction Log'!G1510</f>
        <v>0</v>
      </c>
      <c r="X1508">
        <f>'Transaction Log'!H1510</f>
        <v>0</v>
      </c>
    </row>
    <row r="1509" spans="1:24">
      <c r="A1509" s="206"/>
      <c r="B1509" s="206"/>
      <c r="C1509" s="206"/>
      <c r="D1509" s="206"/>
      <c r="V1509">
        <f>'Transaction Log'!F1511</f>
        <v>0</v>
      </c>
      <c r="W1509">
        <f>'Transaction Log'!G1511</f>
        <v>0</v>
      </c>
      <c r="X1509">
        <f>'Transaction Log'!H1511</f>
        <v>0</v>
      </c>
    </row>
    <row r="1510" spans="1:24">
      <c r="A1510" s="206"/>
      <c r="B1510" s="206"/>
      <c r="C1510" s="206"/>
      <c r="D1510" s="206"/>
      <c r="V1510">
        <f>'Transaction Log'!F1512</f>
        <v>0</v>
      </c>
      <c r="W1510">
        <f>'Transaction Log'!G1512</f>
        <v>0</v>
      </c>
      <c r="X1510">
        <f>'Transaction Log'!H1512</f>
        <v>0</v>
      </c>
    </row>
    <row r="1511" spans="1:24">
      <c r="A1511" s="206"/>
      <c r="B1511" s="206"/>
      <c r="C1511" s="206"/>
      <c r="D1511" s="206"/>
      <c r="V1511">
        <f>'Transaction Log'!F1513</f>
        <v>0</v>
      </c>
      <c r="W1511">
        <f>'Transaction Log'!G1513</f>
        <v>0</v>
      </c>
      <c r="X1511">
        <f>'Transaction Log'!H1513</f>
        <v>0</v>
      </c>
    </row>
    <row r="1512" spans="1:24">
      <c r="A1512" s="206"/>
      <c r="B1512" s="206"/>
      <c r="C1512" s="206"/>
      <c r="D1512" s="206"/>
      <c r="V1512">
        <f>'Transaction Log'!F1514</f>
        <v>0</v>
      </c>
      <c r="W1512">
        <f>'Transaction Log'!G1514</f>
        <v>0</v>
      </c>
      <c r="X1512">
        <f>'Transaction Log'!H1514</f>
        <v>0</v>
      </c>
    </row>
    <row r="1513" spans="1:24">
      <c r="A1513" s="206"/>
      <c r="B1513" s="206"/>
      <c r="C1513" s="206"/>
      <c r="D1513" s="206"/>
      <c r="V1513">
        <f>'Transaction Log'!F1515</f>
        <v>0</v>
      </c>
      <c r="W1513">
        <f>'Transaction Log'!G1515</f>
        <v>0</v>
      </c>
      <c r="X1513">
        <f>'Transaction Log'!H1515</f>
        <v>0</v>
      </c>
    </row>
    <row r="1514" spans="1:24">
      <c r="A1514" s="206"/>
      <c r="B1514" s="206"/>
      <c r="C1514" s="206"/>
      <c r="D1514" s="206"/>
      <c r="V1514">
        <f>'Transaction Log'!F1516</f>
        <v>0</v>
      </c>
      <c r="W1514">
        <f>'Transaction Log'!G1516</f>
        <v>0</v>
      </c>
      <c r="X1514">
        <f>'Transaction Log'!H1516</f>
        <v>0</v>
      </c>
    </row>
    <row r="1515" spans="1:24">
      <c r="A1515" s="206"/>
      <c r="B1515" s="206"/>
      <c r="C1515" s="206"/>
      <c r="D1515" s="206"/>
      <c r="V1515">
        <f>'Transaction Log'!F1517</f>
        <v>0</v>
      </c>
      <c r="W1515">
        <f>'Transaction Log'!G1517</f>
        <v>0</v>
      </c>
      <c r="X1515">
        <f>'Transaction Log'!H1517</f>
        <v>0</v>
      </c>
    </row>
    <row r="1516" spans="1:24">
      <c r="A1516" s="206"/>
      <c r="B1516" s="206"/>
      <c r="C1516" s="206"/>
      <c r="D1516" s="206"/>
      <c r="V1516">
        <f>'Transaction Log'!F1518</f>
        <v>0</v>
      </c>
      <c r="W1516">
        <f>'Transaction Log'!G1518</f>
        <v>0</v>
      </c>
      <c r="X1516">
        <f>'Transaction Log'!H1518</f>
        <v>0</v>
      </c>
    </row>
    <row r="1517" spans="1:24">
      <c r="A1517" s="206"/>
      <c r="B1517" s="206"/>
      <c r="C1517" s="206"/>
      <c r="D1517" s="206"/>
      <c r="V1517">
        <f>'Transaction Log'!F1519</f>
        <v>0</v>
      </c>
      <c r="W1517">
        <f>'Transaction Log'!G1519</f>
        <v>0</v>
      </c>
      <c r="X1517">
        <f>'Transaction Log'!H1519</f>
        <v>0</v>
      </c>
    </row>
    <row r="1518" spans="1:24">
      <c r="A1518" s="206"/>
      <c r="B1518" s="206"/>
      <c r="C1518" s="206"/>
      <c r="D1518" s="206"/>
      <c r="V1518">
        <f>'Transaction Log'!F1520</f>
        <v>0</v>
      </c>
      <c r="W1518">
        <f>'Transaction Log'!G1520</f>
        <v>0</v>
      </c>
      <c r="X1518">
        <f>'Transaction Log'!H1520</f>
        <v>0</v>
      </c>
    </row>
    <row r="1519" spans="1:24">
      <c r="A1519" s="206"/>
      <c r="B1519" s="206"/>
      <c r="C1519" s="206"/>
      <c r="D1519" s="206"/>
      <c r="V1519">
        <f>'Transaction Log'!F1521</f>
        <v>0</v>
      </c>
      <c r="W1519">
        <f>'Transaction Log'!G1521</f>
        <v>0</v>
      </c>
      <c r="X1519">
        <f>'Transaction Log'!H1521</f>
        <v>0</v>
      </c>
    </row>
    <row r="1520" spans="1:24">
      <c r="A1520" s="206"/>
      <c r="B1520" s="206"/>
      <c r="C1520" s="206"/>
      <c r="D1520" s="206"/>
      <c r="V1520">
        <f>'Transaction Log'!F1522</f>
        <v>0</v>
      </c>
      <c r="W1520">
        <f>'Transaction Log'!G1522</f>
        <v>0</v>
      </c>
      <c r="X1520">
        <f>'Transaction Log'!H1522</f>
        <v>0</v>
      </c>
    </row>
    <row r="1521" spans="1:24">
      <c r="A1521" s="206"/>
      <c r="B1521" s="206"/>
      <c r="C1521" s="206"/>
      <c r="D1521" s="206"/>
      <c r="V1521">
        <f>'Transaction Log'!F1523</f>
        <v>0</v>
      </c>
      <c r="W1521">
        <f>'Transaction Log'!G1523</f>
        <v>0</v>
      </c>
      <c r="X1521">
        <f>'Transaction Log'!H1523</f>
        <v>0</v>
      </c>
    </row>
    <row r="1522" spans="1:24">
      <c r="A1522" s="206"/>
      <c r="B1522" s="206"/>
      <c r="C1522" s="206"/>
      <c r="D1522" s="206"/>
      <c r="V1522">
        <f>'Transaction Log'!F1524</f>
        <v>0</v>
      </c>
      <c r="W1522">
        <f>'Transaction Log'!G1524</f>
        <v>0</v>
      </c>
      <c r="X1522">
        <f>'Transaction Log'!H1524</f>
        <v>0</v>
      </c>
    </row>
    <row r="1523" spans="1:24">
      <c r="A1523" s="206"/>
      <c r="B1523" s="206"/>
      <c r="C1523" s="206"/>
      <c r="D1523" s="206"/>
      <c r="V1523">
        <f>'Transaction Log'!F1525</f>
        <v>1</v>
      </c>
      <c r="W1523">
        <f>'Transaction Log'!G1525</f>
        <v>0</v>
      </c>
      <c r="X1523">
        <f>'Transaction Log'!H1525</f>
        <v>0</v>
      </c>
    </row>
    <row r="1524" spans="1:24">
      <c r="A1524" s="206"/>
      <c r="B1524" s="206"/>
      <c r="C1524" s="206"/>
      <c r="D1524" s="206"/>
      <c r="V1524">
        <f>'Transaction Log'!F1526</f>
        <v>0</v>
      </c>
      <c r="W1524">
        <f>'Transaction Log'!G1526</f>
        <v>0</v>
      </c>
      <c r="X1524">
        <f>'Transaction Log'!H1526</f>
        <v>0</v>
      </c>
    </row>
    <row r="1525" spans="1:24">
      <c r="A1525" s="206"/>
      <c r="B1525" s="206"/>
      <c r="C1525" s="206"/>
      <c r="D1525" s="206"/>
      <c r="V1525">
        <f>'Transaction Log'!F1527</f>
        <v>0</v>
      </c>
      <c r="W1525">
        <f>'Transaction Log'!G1527</f>
        <v>0</v>
      </c>
      <c r="X1525">
        <f>'Transaction Log'!H1527</f>
        <v>0</v>
      </c>
    </row>
    <row r="1526" spans="1:24">
      <c r="A1526" s="206"/>
      <c r="B1526" s="206"/>
      <c r="C1526" s="206"/>
      <c r="D1526" s="206"/>
      <c r="V1526">
        <f>'Transaction Log'!F1528</f>
        <v>0</v>
      </c>
      <c r="W1526">
        <f>'Transaction Log'!G1528</f>
        <v>0</v>
      </c>
      <c r="X1526">
        <f>'Transaction Log'!H1528</f>
        <v>0</v>
      </c>
    </row>
    <row r="1527" spans="1:24">
      <c r="A1527" s="206"/>
      <c r="B1527" s="206"/>
      <c r="C1527" s="206"/>
      <c r="D1527" s="206"/>
      <c r="V1527">
        <f>'Transaction Log'!F1529</f>
        <v>0</v>
      </c>
      <c r="W1527">
        <f>'Transaction Log'!G1529</f>
        <v>0</v>
      </c>
      <c r="X1527">
        <f>'Transaction Log'!H1529</f>
        <v>0</v>
      </c>
    </row>
    <row r="1528" spans="1:24">
      <c r="A1528" s="206"/>
      <c r="B1528" s="206"/>
      <c r="C1528" s="206"/>
      <c r="D1528" s="206"/>
      <c r="V1528">
        <f>'Transaction Log'!F1530</f>
        <v>0</v>
      </c>
      <c r="W1528">
        <f>'Transaction Log'!G1530</f>
        <v>0</v>
      </c>
      <c r="X1528">
        <f>'Transaction Log'!H1530</f>
        <v>0</v>
      </c>
    </row>
    <row r="1529" spans="1:24">
      <c r="A1529" s="206"/>
      <c r="B1529" s="206"/>
      <c r="C1529" s="206"/>
      <c r="D1529" s="206"/>
      <c r="V1529">
        <f>'Transaction Log'!F1531</f>
        <v>0</v>
      </c>
      <c r="W1529">
        <f>'Transaction Log'!G1531</f>
        <v>0</v>
      </c>
      <c r="X1529">
        <f>'Transaction Log'!H1531</f>
        <v>0</v>
      </c>
    </row>
    <row r="1530" spans="1:24">
      <c r="A1530" s="206"/>
      <c r="B1530" s="206"/>
      <c r="C1530" s="206"/>
      <c r="D1530" s="206"/>
      <c r="V1530">
        <f>'Transaction Log'!F1532</f>
        <v>0</v>
      </c>
      <c r="W1530">
        <f>'Transaction Log'!G1532</f>
        <v>0</v>
      </c>
      <c r="X1530">
        <f>'Transaction Log'!H1532</f>
        <v>0</v>
      </c>
    </row>
    <row r="1531" spans="1:24">
      <c r="A1531" s="206"/>
      <c r="B1531" s="206"/>
      <c r="C1531" s="206"/>
      <c r="D1531" s="206"/>
      <c r="V1531">
        <f>'Transaction Log'!F1533</f>
        <v>0</v>
      </c>
      <c r="W1531">
        <f>'Transaction Log'!G1533</f>
        <v>0</v>
      </c>
      <c r="X1531">
        <f>'Transaction Log'!H1533</f>
        <v>0</v>
      </c>
    </row>
    <row r="1532" spans="1:24">
      <c r="A1532" s="206"/>
      <c r="B1532" s="206"/>
      <c r="C1532" s="206"/>
      <c r="D1532" s="206"/>
      <c r="V1532">
        <f>'Transaction Log'!F1534</f>
        <v>0</v>
      </c>
      <c r="W1532">
        <f>'Transaction Log'!G1534</f>
        <v>0</v>
      </c>
      <c r="X1532">
        <f>'Transaction Log'!H1534</f>
        <v>0</v>
      </c>
    </row>
    <row r="1533" spans="1:24">
      <c r="A1533" s="206"/>
      <c r="B1533" s="206"/>
      <c r="C1533" s="206"/>
      <c r="D1533" s="206"/>
      <c r="V1533">
        <f>'Transaction Log'!F1535</f>
        <v>0</v>
      </c>
      <c r="W1533">
        <f>'Transaction Log'!G1535</f>
        <v>0</v>
      </c>
      <c r="X1533">
        <f>'Transaction Log'!H1535</f>
        <v>0</v>
      </c>
    </row>
    <row r="1534" spans="1:24">
      <c r="A1534" s="206"/>
      <c r="B1534" s="206"/>
      <c r="C1534" s="206"/>
      <c r="D1534" s="206"/>
      <c r="V1534">
        <f>'Transaction Log'!F1536</f>
        <v>0</v>
      </c>
      <c r="W1534">
        <f>'Transaction Log'!G1536</f>
        <v>0</v>
      </c>
      <c r="X1534">
        <f>'Transaction Log'!H1536</f>
        <v>0</v>
      </c>
    </row>
    <row r="1535" spans="1:24">
      <c r="A1535" s="206"/>
      <c r="B1535" s="206"/>
      <c r="C1535" s="206"/>
      <c r="D1535" s="206"/>
      <c r="V1535">
        <f>'Transaction Log'!F1537</f>
        <v>0</v>
      </c>
      <c r="W1535">
        <f>'Transaction Log'!G1537</f>
        <v>0</v>
      </c>
      <c r="X1535">
        <f>'Transaction Log'!H1537</f>
        <v>0</v>
      </c>
    </row>
    <row r="1536" spans="1:24">
      <c r="A1536" s="206"/>
      <c r="B1536" s="206"/>
      <c r="C1536" s="206"/>
      <c r="D1536" s="206"/>
      <c r="V1536">
        <f>'Transaction Log'!F1538</f>
        <v>0</v>
      </c>
      <c r="W1536">
        <f>'Transaction Log'!G1538</f>
        <v>0</v>
      </c>
      <c r="X1536">
        <f>'Transaction Log'!H1538</f>
        <v>0</v>
      </c>
    </row>
    <row r="1537" spans="1:24">
      <c r="A1537" s="206"/>
      <c r="B1537" s="206"/>
      <c r="C1537" s="206"/>
      <c r="D1537" s="206"/>
      <c r="V1537">
        <f>'Transaction Log'!F1539</f>
        <v>0</v>
      </c>
      <c r="W1537">
        <f>'Transaction Log'!G1539</f>
        <v>0</v>
      </c>
      <c r="X1537">
        <f>'Transaction Log'!H1539</f>
        <v>0</v>
      </c>
    </row>
    <row r="1538" spans="1:24">
      <c r="A1538" s="206"/>
      <c r="B1538" s="206"/>
      <c r="C1538" s="206"/>
      <c r="D1538" s="206"/>
      <c r="V1538">
        <f>'Transaction Log'!F1540</f>
        <v>0</v>
      </c>
      <c r="W1538">
        <f>'Transaction Log'!G1540</f>
        <v>0</v>
      </c>
      <c r="X1538">
        <f>'Transaction Log'!H1540</f>
        <v>0</v>
      </c>
    </row>
    <row r="1539" spans="1:24">
      <c r="A1539" s="206"/>
      <c r="B1539" s="206"/>
      <c r="C1539" s="206"/>
      <c r="D1539" s="206"/>
      <c r="V1539">
        <f>'Transaction Log'!F1541</f>
        <v>0</v>
      </c>
      <c r="W1539">
        <f>'Transaction Log'!G1541</f>
        <v>0</v>
      </c>
      <c r="X1539">
        <f>'Transaction Log'!H1541</f>
        <v>0</v>
      </c>
    </row>
    <row r="1540" spans="1:24">
      <c r="A1540" s="206"/>
      <c r="B1540" s="206"/>
      <c r="C1540" s="206"/>
      <c r="D1540" s="206"/>
      <c r="V1540">
        <f>'Transaction Log'!F1542</f>
        <v>0</v>
      </c>
      <c r="W1540">
        <f>'Transaction Log'!G1542</f>
        <v>0</v>
      </c>
      <c r="X1540">
        <f>'Transaction Log'!H1542</f>
        <v>0</v>
      </c>
    </row>
    <row r="1541" spans="1:24">
      <c r="A1541" s="206"/>
      <c r="B1541" s="206"/>
      <c r="C1541" s="206"/>
      <c r="D1541" s="206"/>
      <c r="V1541">
        <f>'Transaction Log'!F1543</f>
        <v>0</v>
      </c>
      <c r="W1541">
        <f>'Transaction Log'!G1543</f>
        <v>0</v>
      </c>
      <c r="X1541">
        <f>'Transaction Log'!H1543</f>
        <v>0</v>
      </c>
    </row>
    <row r="1542" spans="1:24">
      <c r="A1542" s="206"/>
      <c r="B1542" s="206"/>
      <c r="C1542" s="206"/>
      <c r="D1542" s="206"/>
      <c r="V1542">
        <f>'Transaction Log'!F1544</f>
        <v>0</v>
      </c>
      <c r="W1542">
        <f>'Transaction Log'!G1544</f>
        <v>0</v>
      </c>
      <c r="X1542">
        <f>'Transaction Log'!H1544</f>
        <v>0</v>
      </c>
    </row>
    <row r="1543" spans="1:24">
      <c r="A1543" s="206"/>
      <c r="B1543" s="206"/>
      <c r="C1543" s="206"/>
      <c r="D1543" s="206"/>
      <c r="V1543">
        <f>'Transaction Log'!F1545</f>
        <v>1</v>
      </c>
      <c r="W1543">
        <f>'Transaction Log'!G1545</f>
        <v>0</v>
      </c>
      <c r="X1543">
        <f>'Transaction Log'!H1545</f>
        <v>0</v>
      </c>
    </row>
    <row r="1544" spans="1:24">
      <c r="A1544" s="206"/>
      <c r="B1544" s="206"/>
      <c r="C1544" s="206"/>
      <c r="D1544" s="206"/>
      <c r="V1544">
        <f>'Transaction Log'!F1546</f>
        <v>0</v>
      </c>
      <c r="W1544">
        <f>'Transaction Log'!G1546</f>
        <v>0</v>
      </c>
      <c r="X1544">
        <f>'Transaction Log'!H1546</f>
        <v>0</v>
      </c>
    </row>
    <row r="1545" spans="1:24">
      <c r="A1545" s="206"/>
      <c r="B1545" s="206"/>
      <c r="C1545" s="206"/>
      <c r="D1545" s="206"/>
      <c r="V1545">
        <f>'Transaction Log'!F1547</f>
        <v>0</v>
      </c>
      <c r="W1545">
        <f>'Transaction Log'!G1547</f>
        <v>0</v>
      </c>
      <c r="X1545">
        <f>'Transaction Log'!H1547</f>
        <v>0</v>
      </c>
    </row>
    <row r="1546" spans="1:24">
      <c r="A1546" s="206"/>
      <c r="B1546" s="206"/>
      <c r="C1546" s="206"/>
      <c r="D1546" s="206"/>
      <c r="V1546">
        <f>'Transaction Log'!F1548</f>
        <v>0</v>
      </c>
      <c r="W1546">
        <f>'Transaction Log'!G1548</f>
        <v>0</v>
      </c>
      <c r="X1546">
        <f>'Transaction Log'!H1548</f>
        <v>0</v>
      </c>
    </row>
    <row r="1547" spans="1:24">
      <c r="A1547" s="206"/>
      <c r="B1547" s="206"/>
      <c r="C1547" s="206"/>
      <c r="D1547" s="206"/>
      <c r="V1547">
        <f>'Transaction Log'!F1549</f>
        <v>0</v>
      </c>
      <c r="W1547">
        <f>'Transaction Log'!G1549</f>
        <v>0</v>
      </c>
      <c r="X1547">
        <f>'Transaction Log'!H1549</f>
        <v>0</v>
      </c>
    </row>
    <row r="1548" spans="1:24">
      <c r="A1548" s="206"/>
      <c r="B1548" s="206"/>
      <c r="C1548" s="206"/>
      <c r="D1548" s="206"/>
      <c r="V1548">
        <f>'Transaction Log'!F1550</f>
        <v>0</v>
      </c>
      <c r="W1548">
        <f>'Transaction Log'!G1550</f>
        <v>0</v>
      </c>
      <c r="X1548">
        <f>'Transaction Log'!H1550</f>
        <v>0</v>
      </c>
    </row>
    <row r="1549" spans="1:24">
      <c r="A1549" s="206"/>
      <c r="B1549" s="206"/>
      <c r="C1549" s="206"/>
      <c r="D1549" s="206"/>
      <c r="V1549">
        <f>'Transaction Log'!F1551</f>
        <v>0</v>
      </c>
      <c r="W1549">
        <f>'Transaction Log'!G1551</f>
        <v>0</v>
      </c>
      <c r="X1549">
        <f>'Transaction Log'!H1551</f>
        <v>0</v>
      </c>
    </row>
    <row r="1550" spans="1:24">
      <c r="A1550" s="206"/>
      <c r="B1550" s="206"/>
      <c r="C1550" s="206"/>
      <c r="D1550" s="206"/>
      <c r="V1550">
        <f>'Transaction Log'!F1552</f>
        <v>0</v>
      </c>
      <c r="W1550">
        <f>'Transaction Log'!G1552</f>
        <v>0</v>
      </c>
      <c r="X1550">
        <f>'Transaction Log'!H1552</f>
        <v>0</v>
      </c>
    </row>
    <row r="1551" spans="1:24">
      <c r="A1551" s="206"/>
      <c r="B1551" s="206"/>
      <c r="C1551" s="206"/>
      <c r="D1551" s="206"/>
      <c r="V1551">
        <f>'Transaction Log'!F1553</f>
        <v>0</v>
      </c>
      <c r="W1551">
        <f>'Transaction Log'!G1553</f>
        <v>0</v>
      </c>
      <c r="X1551">
        <f>'Transaction Log'!H1553</f>
        <v>0</v>
      </c>
    </row>
    <row r="1552" spans="1:24">
      <c r="A1552" s="206"/>
      <c r="B1552" s="206"/>
      <c r="C1552" s="206"/>
      <c r="D1552" s="206"/>
      <c r="V1552">
        <f>'Transaction Log'!F1554</f>
        <v>0</v>
      </c>
      <c r="W1552">
        <f>'Transaction Log'!G1554</f>
        <v>0</v>
      </c>
      <c r="X1552">
        <f>'Transaction Log'!H1554</f>
        <v>0</v>
      </c>
    </row>
    <row r="1553" spans="1:24">
      <c r="A1553" s="206"/>
      <c r="B1553" s="206"/>
      <c r="C1553" s="206"/>
      <c r="D1553" s="206"/>
      <c r="V1553">
        <f>'Transaction Log'!F1555</f>
        <v>0</v>
      </c>
      <c r="W1553">
        <f>'Transaction Log'!G1555</f>
        <v>0</v>
      </c>
      <c r="X1553">
        <f>'Transaction Log'!H1555</f>
        <v>0</v>
      </c>
    </row>
    <row r="1554" spans="1:24">
      <c r="A1554" s="206"/>
      <c r="B1554" s="206"/>
      <c r="C1554" s="206"/>
      <c r="D1554" s="206"/>
      <c r="V1554">
        <f>'Transaction Log'!F1556</f>
        <v>0</v>
      </c>
      <c r="W1554">
        <f>'Transaction Log'!G1556</f>
        <v>0</v>
      </c>
      <c r="X1554">
        <f>'Transaction Log'!H1556</f>
        <v>0</v>
      </c>
    </row>
    <row r="1555" spans="1:24">
      <c r="A1555" s="206"/>
      <c r="B1555" s="206"/>
      <c r="C1555" s="206"/>
      <c r="D1555" s="206"/>
      <c r="V1555">
        <f>'Transaction Log'!F1557</f>
        <v>0</v>
      </c>
      <c r="W1555">
        <f>'Transaction Log'!G1557</f>
        <v>0</v>
      </c>
      <c r="X1555">
        <f>'Transaction Log'!H1557</f>
        <v>0</v>
      </c>
    </row>
    <row r="1556" spans="1:24">
      <c r="A1556" s="206"/>
      <c r="B1556" s="206"/>
      <c r="C1556" s="206"/>
      <c r="D1556" s="206"/>
      <c r="V1556">
        <f>'Transaction Log'!F1558</f>
        <v>0</v>
      </c>
      <c r="W1556">
        <f>'Transaction Log'!G1558</f>
        <v>0</v>
      </c>
      <c r="X1556">
        <f>'Transaction Log'!H1558</f>
        <v>0</v>
      </c>
    </row>
    <row r="1557" spans="1:24">
      <c r="A1557" s="206"/>
      <c r="B1557" s="206"/>
      <c r="C1557" s="206"/>
      <c r="D1557" s="206"/>
      <c r="V1557">
        <f>'Transaction Log'!F1559</f>
        <v>1</v>
      </c>
      <c r="W1557">
        <f>'Transaction Log'!G1559</f>
        <v>0</v>
      </c>
      <c r="X1557">
        <f>'Transaction Log'!H1559</f>
        <v>0</v>
      </c>
    </row>
    <row r="1558" spans="1:24">
      <c r="A1558" s="206"/>
      <c r="B1558" s="206"/>
      <c r="C1558" s="206"/>
      <c r="D1558" s="206"/>
      <c r="V1558">
        <f>'Transaction Log'!F1560</f>
        <v>0</v>
      </c>
      <c r="W1558">
        <f>'Transaction Log'!G1560</f>
        <v>0</v>
      </c>
      <c r="X1558">
        <f>'Transaction Log'!H1560</f>
        <v>0</v>
      </c>
    </row>
    <row r="1559" spans="1:24">
      <c r="A1559" s="206"/>
      <c r="B1559" s="206"/>
      <c r="C1559" s="206"/>
      <c r="D1559" s="206"/>
      <c r="V1559">
        <f>'Transaction Log'!F1561</f>
        <v>0</v>
      </c>
      <c r="W1559">
        <f>'Transaction Log'!G1561</f>
        <v>0</v>
      </c>
      <c r="X1559">
        <f>'Transaction Log'!H1561</f>
        <v>0</v>
      </c>
    </row>
    <row r="1560" spans="1:24">
      <c r="A1560" s="206"/>
      <c r="B1560" s="206"/>
      <c r="C1560" s="206"/>
      <c r="D1560" s="206"/>
      <c r="V1560">
        <f>'Transaction Log'!F1562</f>
        <v>0</v>
      </c>
      <c r="W1560">
        <f>'Transaction Log'!G1562</f>
        <v>0</v>
      </c>
      <c r="X1560">
        <f>'Transaction Log'!H1562</f>
        <v>0</v>
      </c>
    </row>
    <row r="1561" spans="1:24">
      <c r="A1561" s="206"/>
      <c r="B1561" s="206"/>
      <c r="C1561" s="206"/>
      <c r="D1561" s="206"/>
      <c r="V1561">
        <f>'Transaction Log'!F1563</f>
        <v>1</v>
      </c>
      <c r="W1561">
        <f>'Transaction Log'!G1563</f>
        <v>0</v>
      </c>
      <c r="X1561">
        <f>'Transaction Log'!H1563</f>
        <v>0</v>
      </c>
    </row>
    <row r="1562" spans="1:24">
      <c r="A1562" s="206"/>
      <c r="B1562" s="206"/>
      <c r="C1562" s="206"/>
      <c r="D1562" s="206"/>
      <c r="V1562">
        <f>'Transaction Log'!F1564</f>
        <v>0</v>
      </c>
      <c r="W1562">
        <f>'Transaction Log'!G1564</f>
        <v>0</v>
      </c>
      <c r="X1562">
        <f>'Transaction Log'!H1564</f>
        <v>0</v>
      </c>
    </row>
    <row r="1563" spans="1:24">
      <c r="A1563" s="206"/>
      <c r="B1563" s="206"/>
      <c r="C1563" s="206"/>
      <c r="D1563" s="206"/>
      <c r="V1563">
        <f>'Transaction Log'!F1565</f>
        <v>0</v>
      </c>
      <c r="W1563">
        <f>'Transaction Log'!G1565</f>
        <v>0</v>
      </c>
      <c r="X1563">
        <f>'Transaction Log'!H1565</f>
        <v>0</v>
      </c>
    </row>
    <row r="1564" spans="1:24">
      <c r="A1564" s="206"/>
      <c r="B1564" s="206"/>
      <c r="C1564" s="206"/>
      <c r="D1564" s="206"/>
      <c r="V1564">
        <f>'Transaction Log'!F1566</f>
        <v>0</v>
      </c>
      <c r="W1564">
        <f>'Transaction Log'!G1566</f>
        <v>0</v>
      </c>
      <c r="X1564">
        <f>'Transaction Log'!H1566</f>
        <v>0</v>
      </c>
    </row>
    <row r="1565" spans="1:24">
      <c r="A1565" s="206"/>
      <c r="B1565" s="206"/>
      <c r="C1565" s="206"/>
      <c r="D1565" s="206"/>
      <c r="V1565">
        <f>'Transaction Log'!F1567</f>
        <v>0</v>
      </c>
      <c r="W1565">
        <f>'Transaction Log'!G1567</f>
        <v>0</v>
      </c>
      <c r="X1565">
        <f>'Transaction Log'!H1567</f>
        <v>0</v>
      </c>
    </row>
    <row r="1566" spans="1:24">
      <c r="A1566" s="206"/>
      <c r="B1566" s="206"/>
      <c r="C1566" s="206"/>
      <c r="D1566" s="206"/>
      <c r="V1566">
        <f>'Transaction Log'!F1568</f>
        <v>0</v>
      </c>
      <c r="W1566">
        <f>'Transaction Log'!G1568</f>
        <v>0</v>
      </c>
      <c r="X1566">
        <f>'Transaction Log'!H1568</f>
        <v>0</v>
      </c>
    </row>
    <row r="1567" spans="1:24">
      <c r="A1567" s="206"/>
      <c r="B1567" s="206"/>
      <c r="C1567" s="206"/>
      <c r="D1567" s="206"/>
      <c r="V1567">
        <f>'Transaction Log'!F1569</f>
        <v>0</v>
      </c>
      <c r="W1567">
        <f>'Transaction Log'!G1569</f>
        <v>0</v>
      </c>
      <c r="X1567">
        <f>'Transaction Log'!H1569</f>
        <v>0</v>
      </c>
    </row>
    <row r="1568" spans="1:24">
      <c r="A1568" s="206"/>
      <c r="B1568" s="206"/>
      <c r="C1568" s="206"/>
      <c r="D1568" s="206"/>
      <c r="V1568">
        <f>'Transaction Log'!F1570</f>
        <v>0</v>
      </c>
      <c r="W1568">
        <f>'Transaction Log'!G1570</f>
        <v>0</v>
      </c>
      <c r="X1568">
        <f>'Transaction Log'!H1570</f>
        <v>0</v>
      </c>
    </row>
    <row r="1569" spans="1:24">
      <c r="A1569" s="206"/>
      <c r="B1569" s="206"/>
      <c r="C1569" s="206"/>
      <c r="D1569" s="206"/>
      <c r="V1569">
        <f>'Transaction Log'!F1571</f>
        <v>0</v>
      </c>
      <c r="W1569">
        <f>'Transaction Log'!G1571</f>
        <v>0</v>
      </c>
      <c r="X1569">
        <f>'Transaction Log'!H1571</f>
        <v>0</v>
      </c>
    </row>
    <row r="1570" spans="1:24">
      <c r="A1570" s="206"/>
      <c r="B1570" s="206"/>
      <c r="C1570" s="206"/>
      <c r="D1570" s="206"/>
      <c r="V1570">
        <f>'Transaction Log'!F1572</f>
        <v>0</v>
      </c>
      <c r="W1570">
        <f>'Transaction Log'!G1572</f>
        <v>0</v>
      </c>
      <c r="X1570">
        <f>'Transaction Log'!H1572</f>
        <v>0</v>
      </c>
    </row>
    <row r="1571" spans="1:24">
      <c r="A1571" s="206"/>
      <c r="B1571" s="206"/>
      <c r="C1571" s="206"/>
      <c r="D1571" s="206"/>
      <c r="V1571">
        <f>'Transaction Log'!F1573</f>
        <v>0</v>
      </c>
      <c r="W1571">
        <f>'Transaction Log'!G1573</f>
        <v>0</v>
      </c>
      <c r="X1571">
        <f>'Transaction Log'!H1573</f>
        <v>0</v>
      </c>
    </row>
    <row r="1572" spans="1:24">
      <c r="A1572" s="206"/>
      <c r="B1572" s="206"/>
      <c r="C1572" s="206"/>
      <c r="D1572" s="206"/>
      <c r="V1572">
        <f>'Transaction Log'!F1574</f>
        <v>0</v>
      </c>
      <c r="W1572">
        <f>'Transaction Log'!G1574</f>
        <v>0</v>
      </c>
      <c r="X1572">
        <f>'Transaction Log'!H1574</f>
        <v>0</v>
      </c>
    </row>
    <row r="1573" spans="1:24">
      <c r="A1573" s="206"/>
      <c r="B1573" s="206"/>
      <c r="C1573" s="206"/>
      <c r="D1573" s="206"/>
      <c r="V1573">
        <f>'Transaction Log'!F1575</f>
        <v>0</v>
      </c>
      <c r="W1573">
        <f>'Transaction Log'!G1575</f>
        <v>0</v>
      </c>
      <c r="X1573">
        <f>'Transaction Log'!H1575</f>
        <v>0</v>
      </c>
    </row>
    <row r="1574" spans="1:24">
      <c r="A1574" s="206"/>
      <c r="B1574" s="206"/>
      <c r="C1574" s="206"/>
      <c r="D1574" s="206"/>
      <c r="V1574">
        <f>'Transaction Log'!F1576</f>
        <v>0</v>
      </c>
      <c r="W1574">
        <f>'Transaction Log'!G1576</f>
        <v>0</v>
      </c>
      <c r="X1574">
        <f>'Transaction Log'!H1576</f>
        <v>0</v>
      </c>
    </row>
    <row r="1575" spans="1:24">
      <c r="A1575" s="206"/>
      <c r="B1575" s="206"/>
      <c r="C1575" s="206"/>
      <c r="D1575" s="206"/>
      <c r="V1575">
        <f>'Transaction Log'!F1577</f>
        <v>0</v>
      </c>
      <c r="W1575">
        <f>'Transaction Log'!G1577</f>
        <v>0</v>
      </c>
      <c r="X1575">
        <f>'Transaction Log'!H1577</f>
        <v>0</v>
      </c>
    </row>
    <row r="1576" spans="1:24">
      <c r="A1576" s="206"/>
      <c r="B1576" s="206"/>
      <c r="C1576" s="206"/>
      <c r="D1576" s="206"/>
      <c r="V1576">
        <f>'Transaction Log'!F1578</f>
        <v>0</v>
      </c>
      <c r="W1576">
        <f>'Transaction Log'!G1578</f>
        <v>0</v>
      </c>
      <c r="X1576">
        <f>'Transaction Log'!H1578</f>
        <v>0</v>
      </c>
    </row>
    <row r="1577" spans="1:24">
      <c r="A1577" s="206"/>
      <c r="B1577" s="206"/>
      <c r="C1577" s="206"/>
      <c r="D1577" s="206"/>
      <c r="V1577">
        <f>'Transaction Log'!F1579</f>
        <v>0</v>
      </c>
      <c r="W1577">
        <f>'Transaction Log'!G1579</f>
        <v>0</v>
      </c>
      <c r="X1577">
        <f>'Transaction Log'!H1579</f>
        <v>0</v>
      </c>
    </row>
    <row r="1578" spans="1:24">
      <c r="A1578" s="206"/>
      <c r="B1578" s="206"/>
      <c r="C1578" s="206"/>
      <c r="D1578" s="206"/>
      <c r="V1578">
        <f>'Transaction Log'!F1580</f>
        <v>0</v>
      </c>
      <c r="W1578">
        <f>'Transaction Log'!G1580</f>
        <v>0</v>
      </c>
      <c r="X1578">
        <f>'Transaction Log'!H1580</f>
        <v>0</v>
      </c>
    </row>
    <row r="1579" spans="1:24">
      <c r="A1579" s="206"/>
      <c r="B1579" s="206"/>
      <c r="C1579" s="206"/>
      <c r="D1579" s="206"/>
      <c r="V1579">
        <f>'Transaction Log'!F1581</f>
        <v>0</v>
      </c>
      <c r="W1579">
        <f>'Transaction Log'!G1581</f>
        <v>0</v>
      </c>
      <c r="X1579">
        <f>'Transaction Log'!H1581</f>
        <v>0</v>
      </c>
    </row>
    <row r="1580" spans="1:24">
      <c r="A1580" s="206"/>
      <c r="B1580" s="206"/>
      <c r="C1580" s="206"/>
      <c r="D1580" s="206"/>
      <c r="V1580">
        <f>'Transaction Log'!F1582</f>
        <v>0</v>
      </c>
      <c r="W1580">
        <f>'Transaction Log'!G1582</f>
        <v>0</v>
      </c>
      <c r="X1580">
        <f>'Transaction Log'!H1582</f>
        <v>0</v>
      </c>
    </row>
    <row r="1581" spans="1:24">
      <c r="A1581" s="206"/>
      <c r="B1581" s="206"/>
      <c r="C1581" s="206"/>
      <c r="D1581" s="206"/>
      <c r="V1581">
        <f>'Transaction Log'!F1583</f>
        <v>0</v>
      </c>
      <c r="W1581">
        <f>'Transaction Log'!G1583</f>
        <v>0</v>
      </c>
      <c r="X1581">
        <f>'Transaction Log'!H1583</f>
        <v>0</v>
      </c>
    </row>
    <row r="1582" spans="1:24">
      <c r="A1582" s="206"/>
      <c r="B1582" s="206"/>
      <c r="C1582" s="206"/>
      <c r="D1582" s="206"/>
      <c r="V1582">
        <f>'Transaction Log'!F1584</f>
        <v>1</v>
      </c>
      <c r="W1582">
        <f>'Transaction Log'!G1584</f>
        <v>0</v>
      </c>
      <c r="X1582">
        <f>'Transaction Log'!H1584</f>
        <v>0</v>
      </c>
    </row>
    <row r="1583" spans="1:24">
      <c r="A1583" s="206"/>
      <c r="B1583" s="206"/>
      <c r="C1583" s="206"/>
      <c r="D1583" s="206"/>
      <c r="V1583">
        <f>'Transaction Log'!F1585</f>
        <v>0</v>
      </c>
      <c r="W1583">
        <f>'Transaction Log'!G1585</f>
        <v>0</v>
      </c>
      <c r="X1583">
        <f>'Transaction Log'!H1585</f>
        <v>0</v>
      </c>
    </row>
    <row r="1584" spans="1:24">
      <c r="A1584" s="206"/>
      <c r="B1584" s="206"/>
      <c r="C1584" s="206"/>
      <c r="D1584" s="206"/>
      <c r="V1584">
        <f>'Transaction Log'!F1586</f>
        <v>0</v>
      </c>
      <c r="W1584">
        <f>'Transaction Log'!G1586</f>
        <v>0</v>
      </c>
      <c r="X1584">
        <f>'Transaction Log'!H1586</f>
        <v>0</v>
      </c>
    </row>
    <row r="1585" spans="1:24">
      <c r="A1585" s="206"/>
      <c r="B1585" s="206"/>
      <c r="C1585" s="206"/>
      <c r="D1585" s="206"/>
      <c r="V1585">
        <f>'Transaction Log'!F1587</f>
        <v>0</v>
      </c>
      <c r="W1585">
        <f>'Transaction Log'!G1587</f>
        <v>0</v>
      </c>
      <c r="X1585">
        <f>'Transaction Log'!H1587</f>
        <v>0</v>
      </c>
    </row>
    <row r="1586" spans="1:24">
      <c r="A1586" s="206"/>
      <c r="B1586" s="206"/>
      <c r="C1586" s="206"/>
      <c r="D1586" s="206"/>
      <c r="V1586">
        <f>'Transaction Log'!F1588</f>
        <v>0</v>
      </c>
      <c r="W1586">
        <f>'Transaction Log'!G1588</f>
        <v>0</v>
      </c>
      <c r="X1586">
        <f>'Transaction Log'!H1588</f>
        <v>0</v>
      </c>
    </row>
    <row r="1587" spans="1:24">
      <c r="A1587" s="206"/>
      <c r="B1587" s="206"/>
      <c r="C1587" s="206"/>
      <c r="D1587" s="206"/>
      <c r="V1587">
        <f>'Transaction Log'!F1589</f>
        <v>0</v>
      </c>
      <c r="W1587">
        <f>'Transaction Log'!G1589</f>
        <v>0</v>
      </c>
      <c r="X1587">
        <f>'Transaction Log'!H1589</f>
        <v>0</v>
      </c>
    </row>
    <row r="1588" spans="1:24">
      <c r="A1588" s="206"/>
      <c r="B1588" s="206"/>
      <c r="C1588" s="206"/>
      <c r="D1588" s="206"/>
      <c r="V1588">
        <f>'Transaction Log'!F1590</f>
        <v>0</v>
      </c>
      <c r="W1588">
        <f>'Transaction Log'!G1590</f>
        <v>0</v>
      </c>
      <c r="X1588">
        <f>'Transaction Log'!H1590</f>
        <v>0</v>
      </c>
    </row>
    <row r="1589" spans="1:24">
      <c r="A1589" s="206"/>
      <c r="B1589" s="206"/>
      <c r="C1589" s="206"/>
      <c r="D1589" s="206"/>
      <c r="V1589">
        <f>'Transaction Log'!F1591</f>
        <v>0</v>
      </c>
      <c r="W1589">
        <f>'Transaction Log'!G1591</f>
        <v>0</v>
      </c>
      <c r="X1589">
        <f>'Transaction Log'!H1591</f>
        <v>0</v>
      </c>
    </row>
    <row r="1590" spans="1:24">
      <c r="A1590" s="206"/>
      <c r="B1590" s="206"/>
      <c r="C1590" s="206"/>
      <c r="D1590" s="206"/>
      <c r="V1590">
        <f>'Transaction Log'!F1592</f>
        <v>0</v>
      </c>
      <c r="W1590">
        <f>'Transaction Log'!G1592</f>
        <v>0</v>
      </c>
      <c r="X1590">
        <f>'Transaction Log'!H1592</f>
        <v>0</v>
      </c>
    </row>
    <row r="1591" spans="1:24">
      <c r="A1591" s="206"/>
      <c r="B1591" s="206"/>
      <c r="C1591" s="206"/>
      <c r="D1591" s="206"/>
      <c r="V1591">
        <f>'Transaction Log'!F1593</f>
        <v>0</v>
      </c>
      <c r="W1591">
        <f>'Transaction Log'!G1593</f>
        <v>0</v>
      </c>
      <c r="X1591">
        <f>'Transaction Log'!H1593</f>
        <v>0</v>
      </c>
    </row>
    <row r="1592" spans="1:24">
      <c r="A1592" s="206"/>
      <c r="B1592" s="206"/>
      <c r="C1592" s="206"/>
      <c r="D1592" s="206"/>
      <c r="V1592">
        <f>'Transaction Log'!F1594</f>
        <v>0</v>
      </c>
      <c r="W1592">
        <f>'Transaction Log'!G1594</f>
        <v>0</v>
      </c>
      <c r="X1592">
        <f>'Transaction Log'!H1594</f>
        <v>0</v>
      </c>
    </row>
    <row r="1593" spans="1:24">
      <c r="A1593" s="206"/>
      <c r="B1593" s="206"/>
      <c r="C1593" s="206"/>
      <c r="D1593" s="206"/>
      <c r="V1593">
        <f>'Transaction Log'!F1595</f>
        <v>0</v>
      </c>
      <c r="W1593">
        <f>'Transaction Log'!G1595</f>
        <v>0</v>
      </c>
      <c r="X1593">
        <f>'Transaction Log'!H1595</f>
        <v>0</v>
      </c>
    </row>
    <row r="1594" spans="1:24">
      <c r="A1594" s="206"/>
      <c r="B1594" s="206"/>
      <c r="C1594" s="206"/>
      <c r="D1594" s="206"/>
      <c r="V1594">
        <f>'Transaction Log'!F1596</f>
        <v>0</v>
      </c>
      <c r="W1594">
        <f>'Transaction Log'!G1596</f>
        <v>0</v>
      </c>
      <c r="X1594">
        <f>'Transaction Log'!H1596</f>
        <v>0</v>
      </c>
    </row>
    <row r="1595" spans="1:24">
      <c r="A1595" s="206"/>
      <c r="B1595" s="206"/>
      <c r="C1595" s="206"/>
      <c r="D1595" s="206"/>
      <c r="V1595">
        <f>'Transaction Log'!F1597</f>
        <v>0</v>
      </c>
      <c r="W1595">
        <f>'Transaction Log'!G1597</f>
        <v>0</v>
      </c>
      <c r="X1595">
        <f>'Transaction Log'!H1597</f>
        <v>0</v>
      </c>
    </row>
    <row r="1596" spans="1:24">
      <c r="A1596" s="206"/>
      <c r="B1596" s="206"/>
      <c r="C1596" s="206"/>
      <c r="D1596" s="206"/>
      <c r="V1596">
        <f>'Transaction Log'!F1598</f>
        <v>0</v>
      </c>
      <c r="W1596">
        <f>'Transaction Log'!G1598</f>
        <v>0</v>
      </c>
      <c r="X1596">
        <f>'Transaction Log'!H1598</f>
        <v>0</v>
      </c>
    </row>
    <row r="1597" spans="1:24">
      <c r="A1597" s="206"/>
      <c r="B1597" s="206"/>
      <c r="C1597" s="206"/>
      <c r="D1597" s="206"/>
      <c r="V1597">
        <f>'Transaction Log'!F1599</f>
        <v>0</v>
      </c>
      <c r="W1597">
        <f>'Transaction Log'!G1599</f>
        <v>0</v>
      </c>
      <c r="X1597">
        <f>'Transaction Log'!H1599</f>
        <v>0</v>
      </c>
    </row>
    <row r="1598" spans="1:24">
      <c r="A1598" s="206"/>
      <c r="B1598" s="206"/>
      <c r="C1598" s="206"/>
      <c r="D1598" s="206"/>
      <c r="V1598">
        <f>'Transaction Log'!F1600</f>
        <v>0</v>
      </c>
      <c r="W1598">
        <f>'Transaction Log'!G1600</f>
        <v>0</v>
      </c>
      <c r="X1598">
        <f>'Transaction Log'!H1600</f>
        <v>0</v>
      </c>
    </row>
    <row r="1599" spans="1:24">
      <c r="A1599" s="206"/>
      <c r="B1599" s="206"/>
      <c r="C1599" s="206"/>
      <c r="D1599" s="206"/>
      <c r="V1599">
        <f>'Transaction Log'!F1601</f>
        <v>0</v>
      </c>
      <c r="W1599">
        <f>'Transaction Log'!G1601</f>
        <v>0</v>
      </c>
      <c r="X1599">
        <f>'Transaction Log'!H1601</f>
        <v>0</v>
      </c>
    </row>
    <row r="1600" spans="1:24">
      <c r="A1600" s="206"/>
      <c r="B1600" s="206"/>
      <c r="C1600" s="206"/>
      <c r="D1600" s="206"/>
      <c r="V1600">
        <f>'Transaction Log'!F1602</f>
        <v>0</v>
      </c>
      <c r="W1600">
        <f>'Transaction Log'!G1602</f>
        <v>0</v>
      </c>
      <c r="X1600">
        <f>'Transaction Log'!H1602</f>
        <v>0</v>
      </c>
    </row>
    <row r="1601" spans="1:24">
      <c r="A1601" s="206"/>
      <c r="B1601" s="206"/>
      <c r="C1601" s="206"/>
      <c r="D1601" s="206"/>
      <c r="V1601">
        <f>'Transaction Log'!F1603</f>
        <v>0</v>
      </c>
      <c r="W1601">
        <f>'Transaction Log'!G1603</f>
        <v>0</v>
      </c>
      <c r="X1601">
        <f>'Transaction Log'!H1603</f>
        <v>0</v>
      </c>
    </row>
    <row r="1602" spans="1:24">
      <c r="A1602" s="206"/>
      <c r="B1602" s="206"/>
      <c r="C1602" s="206"/>
      <c r="D1602" s="206"/>
      <c r="V1602">
        <f>'Transaction Log'!F1604</f>
        <v>0</v>
      </c>
      <c r="W1602">
        <f>'Transaction Log'!G1604</f>
        <v>0</v>
      </c>
      <c r="X1602">
        <f>'Transaction Log'!H1604</f>
        <v>0</v>
      </c>
    </row>
    <row r="1603" spans="1:24">
      <c r="A1603" s="206"/>
      <c r="B1603" s="206"/>
      <c r="C1603" s="206"/>
      <c r="D1603" s="206"/>
      <c r="V1603">
        <f>'Transaction Log'!F1605</f>
        <v>0</v>
      </c>
      <c r="W1603">
        <f>'Transaction Log'!G1605</f>
        <v>0</v>
      </c>
      <c r="X1603">
        <f>'Transaction Log'!H1605</f>
        <v>0</v>
      </c>
    </row>
    <row r="1604" spans="1:24">
      <c r="A1604" s="206"/>
      <c r="B1604" s="206"/>
      <c r="C1604" s="206"/>
      <c r="D1604" s="206"/>
      <c r="V1604">
        <f>'Transaction Log'!F1606</f>
        <v>0</v>
      </c>
      <c r="W1604">
        <f>'Transaction Log'!G1606</f>
        <v>0</v>
      </c>
      <c r="X1604">
        <f>'Transaction Log'!H1606</f>
        <v>0</v>
      </c>
    </row>
    <row r="1605" spans="1:24">
      <c r="A1605" s="206"/>
      <c r="B1605" s="206"/>
      <c r="C1605" s="206"/>
      <c r="D1605" s="206"/>
      <c r="V1605">
        <f>'Transaction Log'!F1607</f>
        <v>0</v>
      </c>
      <c r="W1605">
        <f>'Transaction Log'!G1607</f>
        <v>0</v>
      </c>
      <c r="X1605">
        <f>'Transaction Log'!H1607</f>
        <v>0</v>
      </c>
    </row>
    <row r="1606" spans="1:24">
      <c r="A1606" s="206"/>
      <c r="B1606" s="206"/>
      <c r="C1606" s="206"/>
      <c r="D1606" s="206"/>
      <c r="V1606">
        <f>'Transaction Log'!F1608</f>
        <v>0</v>
      </c>
      <c r="W1606">
        <f>'Transaction Log'!G1608</f>
        <v>0</v>
      </c>
      <c r="X1606">
        <f>'Transaction Log'!H1608</f>
        <v>0</v>
      </c>
    </row>
    <row r="1607" spans="1:24">
      <c r="A1607" s="206"/>
      <c r="B1607" s="206"/>
      <c r="C1607" s="206"/>
      <c r="D1607" s="206"/>
      <c r="V1607">
        <f>'Transaction Log'!F1609</f>
        <v>0</v>
      </c>
      <c r="W1607">
        <f>'Transaction Log'!G1609</f>
        <v>0</v>
      </c>
      <c r="X1607">
        <f>'Transaction Log'!H1609</f>
        <v>0</v>
      </c>
    </row>
    <row r="1608" spans="1:24">
      <c r="A1608" s="206"/>
      <c r="B1608" s="206"/>
      <c r="C1608" s="206"/>
      <c r="D1608" s="206"/>
      <c r="V1608">
        <f>'Transaction Log'!F1610</f>
        <v>0</v>
      </c>
      <c r="W1608">
        <f>'Transaction Log'!G1610</f>
        <v>0</v>
      </c>
      <c r="X1608">
        <f>'Transaction Log'!H1610</f>
        <v>0</v>
      </c>
    </row>
    <row r="1609" spans="1:24">
      <c r="A1609" s="206"/>
      <c r="B1609" s="206"/>
      <c r="C1609" s="206"/>
      <c r="D1609" s="206"/>
      <c r="V1609">
        <f>'Transaction Log'!F1611</f>
        <v>0</v>
      </c>
      <c r="W1609">
        <f>'Transaction Log'!G1611</f>
        <v>0</v>
      </c>
      <c r="X1609">
        <f>'Transaction Log'!H1611</f>
        <v>0</v>
      </c>
    </row>
    <row r="1610" spans="1:24">
      <c r="A1610" s="206"/>
      <c r="B1610" s="206"/>
      <c r="C1610" s="206"/>
      <c r="D1610" s="206"/>
      <c r="V1610">
        <f>'Transaction Log'!F1612</f>
        <v>0</v>
      </c>
      <c r="W1610">
        <f>'Transaction Log'!G1612</f>
        <v>0</v>
      </c>
      <c r="X1610">
        <f>'Transaction Log'!H1612</f>
        <v>0</v>
      </c>
    </row>
    <row r="1611" spans="1:24">
      <c r="A1611" s="206"/>
      <c r="B1611" s="206"/>
      <c r="C1611" s="206"/>
      <c r="D1611" s="206"/>
      <c r="V1611">
        <f>'Transaction Log'!F1613</f>
        <v>0</v>
      </c>
      <c r="W1611">
        <f>'Transaction Log'!G1613</f>
        <v>0</v>
      </c>
      <c r="X1611">
        <f>'Transaction Log'!H1613</f>
        <v>0</v>
      </c>
    </row>
    <row r="1612" spans="1:24">
      <c r="A1612" s="206"/>
      <c r="B1612" s="206"/>
      <c r="C1612" s="206"/>
      <c r="D1612" s="206"/>
      <c r="V1612">
        <f>'Transaction Log'!F1614</f>
        <v>1</v>
      </c>
      <c r="W1612">
        <f>'Transaction Log'!G1614</f>
        <v>0</v>
      </c>
      <c r="X1612">
        <f>'Transaction Log'!H1614</f>
        <v>0</v>
      </c>
    </row>
    <row r="1613" spans="1:24">
      <c r="A1613" s="206"/>
      <c r="B1613" s="206"/>
      <c r="C1613" s="206"/>
      <c r="D1613" s="206"/>
      <c r="V1613">
        <f>'Transaction Log'!F1615</f>
        <v>0</v>
      </c>
      <c r="W1613">
        <f>'Transaction Log'!G1615</f>
        <v>0</v>
      </c>
      <c r="X1613">
        <f>'Transaction Log'!H1615</f>
        <v>0</v>
      </c>
    </row>
    <row r="1614" spans="1:24">
      <c r="A1614" s="206"/>
      <c r="B1614" s="206"/>
      <c r="C1614" s="206"/>
      <c r="D1614" s="206"/>
      <c r="V1614">
        <f>'Transaction Log'!F1616</f>
        <v>0</v>
      </c>
      <c r="W1614">
        <f>'Transaction Log'!G1616</f>
        <v>0</v>
      </c>
      <c r="X1614">
        <f>'Transaction Log'!H1616</f>
        <v>0</v>
      </c>
    </row>
    <row r="1615" spans="1:24">
      <c r="A1615" s="206"/>
      <c r="B1615" s="206"/>
      <c r="C1615" s="206"/>
      <c r="D1615" s="206"/>
      <c r="V1615">
        <f>'Transaction Log'!F1617</f>
        <v>0</v>
      </c>
      <c r="W1615">
        <f>'Transaction Log'!G1617</f>
        <v>0</v>
      </c>
      <c r="X1615">
        <f>'Transaction Log'!H1617</f>
        <v>0</v>
      </c>
    </row>
    <row r="1616" spans="1:24">
      <c r="A1616" s="206"/>
      <c r="B1616" s="206"/>
      <c r="C1616" s="206"/>
      <c r="D1616" s="206"/>
      <c r="V1616">
        <f>'Transaction Log'!F1618</f>
        <v>0</v>
      </c>
      <c r="W1616">
        <f>'Transaction Log'!G1618</f>
        <v>0</v>
      </c>
      <c r="X1616">
        <f>'Transaction Log'!H1618</f>
        <v>0</v>
      </c>
    </row>
    <row r="1617" spans="1:24">
      <c r="A1617" s="206"/>
      <c r="B1617" s="206"/>
      <c r="C1617" s="206"/>
      <c r="D1617" s="206"/>
      <c r="V1617">
        <f>'Transaction Log'!F1619</f>
        <v>0</v>
      </c>
      <c r="W1617">
        <f>'Transaction Log'!G1619</f>
        <v>0</v>
      </c>
      <c r="X1617">
        <f>'Transaction Log'!H1619</f>
        <v>0</v>
      </c>
    </row>
    <row r="1618" spans="1:24">
      <c r="A1618" s="206"/>
      <c r="B1618" s="206"/>
      <c r="C1618" s="206"/>
      <c r="D1618" s="206"/>
      <c r="V1618">
        <f>'Transaction Log'!F1620</f>
        <v>0</v>
      </c>
      <c r="W1618">
        <f>'Transaction Log'!G1620</f>
        <v>0</v>
      </c>
      <c r="X1618">
        <f>'Transaction Log'!H1620</f>
        <v>0</v>
      </c>
    </row>
    <row r="1619" spans="1:24">
      <c r="A1619" s="206"/>
      <c r="B1619" s="206"/>
      <c r="C1619" s="206"/>
      <c r="D1619" s="206"/>
      <c r="V1619">
        <f>'Transaction Log'!F1621</f>
        <v>0</v>
      </c>
      <c r="W1619">
        <f>'Transaction Log'!G1621</f>
        <v>0</v>
      </c>
      <c r="X1619">
        <f>'Transaction Log'!H1621</f>
        <v>0</v>
      </c>
    </row>
    <row r="1620" spans="1:24">
      <c r="A1620" s="206"/>
      <c r="B1620" s="206"/>
      <c r="C1620" s="206"/>
      <c r="D1620" s="206"/>
      <c r="V1620">
        <f>'Transaction Log'!F1622</f>
        <v>1</v>
      </c>
      <c r="W1620">
        <f>'Transaction Log'!G1622</f>
        <v>0</v>
      </c>
      <c r="X1620">
        <f>'Transaction Log'!H1622</f>
        <v>0</v>
      </c>
    </row>
    <row r="1621" spans="1:24">
      <c r="A1621" s="206"/>
      <c r="B1621" s="206"/>
      <c r="C1621" s="206"/>
      <c r="D1621" s="206"/>
      <c r="V1621">
        <f>'Transaction Log'!F1623</f>
        <v>0</v>
      </c>
      <c r="W1621">
        <f>'Transaction Log'!G1623</f>
        <v>0</v>
      </c>
      <c r="X1621">
        <f>'Transaction Log'!H1623</f>
        <v>0</v>
      </c>
    </row>
    <row r="1622" spans="1:24">
      <c r="A1622" s="206"/>
      <c r="B1622" s="206"/>
      <c r="C1622" s="206"/>
      <c r="D1622" s="206"/>
      <c r="V1622">
        <f>'Transaction Log'!F1624</f>
        <v>0</v>
      </c>
      <c r="W1622">
        <f>'Transaction Log'!G1624</f>
        <v>0</v>
      </c>
      <c r="X1622">
        <f>'Transaction Log'!H1624</f>
        <v>0</v>
      </c>
    </row>
    <row r="1623" spans="1:24">
      <c r="A1623" s="206"/>
      <c r="B1623" s="206"/>
      <c r="C1623" s="206"/>
      <c r="D1623" s="206"/>
      <c r="V1623">
        <f>'Transaction Log'!F1625</f>
        <v>0</v>
      </c>
      <c r="W1623">
        <f>'Transaction Log'!G1625</f>
        <v>0</v>
      </c>
      <c r="X1623">
        <f>'Transaction Log'!H1625</f>
        <v>0</v>
      </c>
    </row>
    <row r="1624" spans="1:24">
      <c r="A1624" s="206"/>
      <c r="B1624" s="206"/>
      <c r="C1624" s="206"/>
      <c r="D1624" s="206"/>
      <c r="V1624">
        <f>'Transaction Log'!F1626</f>
        <v>0</v>
      </c>
      <c r="W1624">
        <f>'Transaction Log'!G1626</f>
        <v>0</v>
      </c>
      <c r="X1624">
        <f>'Transaction Log'!H1626</f>
        <v>0</v>
      </c>
    </row>
    <row r="1625" spans="1:24">
      <c r="A1625" s="206"/>
      <c r="B1625" s="206"/>
      <c r="C1625" s="206"/>
      <c r="D1625" s="206"/>
      <c r="V1625">
        <f>'Transaction Log'!F1627</f>
        <v>0</v>
      </c>
      <c r="W1625">
        <f>'Transaction Log'!G1627</f>
        <v>0</v>
      </c>
      <c r="X1625">
        <f>'Transaction Log'!H1627</f>
        <v>0</v>
      </c>
    </row>
    <row r="1626" spans="1:24">
      <c r="A1626" s="206"/>
      <c r="B1626" s="206"/>
      <c r="C1626" s="206"/>
      <c r="D1626" s="206"/>
      <c r="V1626">
        <f>'Transaction Log'!F1628</f>
        <v>0</v>
      </c>
      <c r="W1626">
        <f>'Transaction Log'!G1628</f>
        <v>0</v>
      </c>
      <c r="X1626">
        <f>'Transaction Log'!H1628</f>
        <v>0</v>
      </c>
    </row>
    <row r="1627" spans="1:24">
      <c r="A1627" s="206"/>
      <c r="B1627" s="206"/>
      <c r="C1627" s="206"/>
      <c r="D1627" s="206"/>
      <c r="V1627">
        <f>'Transaction Log'!F1629</f>
        <v>0</v>
      </c>
      <c r="W1627">
        <f>'Transaction Log'!G1629</f>
        <v>0</v>
      </c>
      <c r="X1627">
        <f>'Transaction Log'!H1629</f>
        <v>0</v>
      </c>
    </row>
    <row r="1628" spans="1:24">
      <c r="A1628" s="206"/>
      <c r="B1628" s="206"/>
      <c r="C1628" s="206"/>
      <c r="D1628" s="206"/>
      <c r="V1628">
        <f>'Transaction Log'!F1630</f>
        <v>0</v>
      </c>
      <c r="W1628">
        <f>'Transaction Log'!G1630</f>
        <v>0</v>
      </c>
      <c r="X1628">
        <f>'Transaction Log'!H1630</f>
        <v>0</v>
      </c>
    </row>
    <row r="1629" spans="1:24">
      <c r="A1629" s="206"/>
      <c r="B1629" s="206"/>
      <c r="C1629" s="206"/>
      <c r="D1629" s="206"/>
      <c r="V1629">
        <f>'Transaction Log'!F1631</f>
        <v>0</v>
      </c>
      <c r="W1629">
        <f>'Transaction Log'!G1631</f>
        <v>0</v>
      </c>
      <c r="X1629">
        <f>'Transaction Log'!H1631</f>
        <v>0</v>
      </c>
    </row>
    <row r="1630" spans="1:24">
      <c r="A1630" s="206"/>
      <c r="B1630" s="206"/>
      <c r="C1630" s="206"/>
      <c r="D1630" s="206"/>
      <c r="V1630">
        <f>'Transaction Log'!F1632</f>
        <v>0</v>
      </c>
      <c r="W1630">
        <f>'Transaction Log'!G1632</f>
        <v>0</v>
      </c>
      <c r="X1630">
        <f>'Transaction Log'!H1632</f>
        <v>0</v>
      </c>
    </row>
    <row r="1631" spans="1:24">
      <c r="A1631" s="206"/>
      <c r="B1631" s="206"/>
      <c r="C1631" s="206"/>
      <c r="D1631" s="206"/>
      <c r="V1631">
        <f>'Transaction Log'!F1633</f>
        <v>0</v>
      </c>
      <c r="W1631">
        <f>'Transaction Log'!G1633</f>
        <v>0</v>
      </c>
      <c r="X1631">
        <f>'Transaction Log'!H1633</f>
        <v>0</v>
      </c>
    </row>
    <row r="1632" spans="1:24">
      <c r="A1632" s="206"/>
      <c r="B1632" s="206"/>
      <c r="C1632" s="206"/>
      <c r="D1632" s="206"/>
      <c r="V1632">
        <f>'Transaction Log'!F1634</f>
        <v>0</v>
      </c>
      <c r="W1632">
        <f>'Transaction Log'!G1634</f>
        <v>0</v>
      </c>
      <c r="X1632">
        <f>'Transaction Log'!H1634</f>
        <v>0</v>
      </c>
    </row>
    <row r="1633" spans="1:24">
      <c r="A1633" s="206"/>
      <c r="B1633" s="206"/>
      <c r="C1633" s="206"/>
      <c r="D1633" s="206"/>
      <c r="V1633">
        <f>'Transaction Log'!F1635</f>
        <v>1</v>
      </c>
      <c r="W1633">
        <f>'Transaction Log'!G1635</f>
        <v>0</v>
      </c>
      <c r="X1633">
        <f>'Transaction Log'!H1635</f>
        <v>0</v>
      </c>
    </row>
    <row r="1634" spans="1:24">
      <c r="A1634" s="206"/>
      <c r="B1634" s="206"/>
      <c r="C1634" s="206"/>
      <c r="D1634" s="206"/>
      <c r="V1634">
        <f>'Transaction Log'!F1636</f>
        <v>0</v>
      </c>
      <c r="W1634">
        <f>'Transaction Log'!G1636</f>
        <v>0</v>
      </c>
      <c r="X1634">
        <f>'Transaction Log'!H1636</f>
        <v>0</v>
      </c>
    </row>
    <row r="1635" spans="1:24">
      <c r="A1635" s="206"/>
      <c r="B1635" s="206"/>
      <c r="C1635" s="206"/>
      <c r="D1635" s="206"/>
      <c r="V1635">
        <f>'Transaction Log'!F1637</f>
        <v>0</v>
      </c>
      <c r="W1635">
        <f>'Transaction Log'!G1637</f>
        <v>0</v>
      </c>
      <c r="X1635">
        <f>'Transaction Log'!H1637</f>
        <v>0</v>
      </c>
    </row>
    <row r="1636" spans="1:24">
      <c r="A1636" s="206"/>
      <c r="B1636" s="206"/>
      <c r="C1636" s="206"/>
      <c r="D1636" s="206"/>
      <c r="V1636">
        <f>'Transaction Log'!F1638</f>
        <v>0</v>
      </c>
      <c r="W1636">
        <f>'Transaction Log'!G1638</f>
        <v>0</v>
      </c>
      <c r="X1636">
        <f>'Transaction Log'!H1638</f>
        <v>0</v>
      </c>
    </row>
    <row r="1637" spans="1:24">
      <c r="A1637" s="206"/>
      <c r="B1637" s="206"/>
      <c r="C1637" s="206"/>
      <c r="D1637" s="206"/>
      <c r="V1637">
        <f>'Transaction Log'!F1639</f>
        <v>0</v>
      </c>
      <c r="W1637">
        <f>'Transaction Log'!G1639</f>
        <v>0</v>
      </c>
      <c r="X1637">
        <f>'Transaction Log'!H1639</f>
        <v>0</v>
      </c>
    </row>
    <row r="1638" spans="1:24">
      <c r="A1638" s="206"/>
      <c r="B1638" s="206"/>
      <c r="C1638" s="206"/>
      <c r="D1638" s="206"/>
      <c r="V1638">
        <f>'Transaction Log'!F1640</f>
        <v>0</v>
      </c>
      <c r="W1638">
        <f>'Transaction Log'!G1640</f>
        <v>0</v>
      </c>
      <c r="X1638">
        <f>'Transaction Log'!H1640</f>
        <v>0</v>
      </c>
    </row>
    <row r="1639" spans="1:24">
      <c r="A1639" s="206"/>
      <c r="B1639" s="206"/>
      <c r="C1639" s="206"/>
      <c r="D1639" s="206"/>
      <c r="V1639">
        <f>'Transaction Log'!F1641</f>
        <v>0</v>
      </c>
      <c r="W1639">
        <f>'Transaction Log'!G1641</f>
        <v>0</v>
      </c>
      <c r="X1639">
        <f>'Transaction Log'!H1641</f>
        <v>0</v>
      </c>
    </row>
    <row r="1640" spans="1:24">
      <c r="A1640" s="206"/>
      <c r="B1640" s="206"/>
      <c r="C1640" s="206"/>
      <c r="D1640" s="206"/>
      <c r="V1640">
        <f>'Transaction Log'!F1642</f>
        <v>0</v>
      </c>
      <c r="W1640">
        <f>'Transaction Log'!G1642</f>
        <v>0</v>
      </c>
      <c r="X1640">
        <f>'Transaction Log'!H1642</f>
        <v>0</v>
      </c>
    </row>
    <row r="1641" spans="1:24">
      <c r="A1641" s="206"/>
      <c r="B1641" s="206"/>
      <c r="C1641" s="206"/>
      <c r="D1641" s="206"/>
      <c r="V1641">
        <f>'Transaction Log'!F1643</f>
        <v>0</v>
      </c>
      <c r="W1641">
        <f>'Transaction Log'!G1643</f>
        <v>0</v>
      </c>
      <c r="X1641">
        <f>'Transaction Log'!H1643</f>
        <v>0</v>
      </c>
    </row>
    <row r="1642" spans="1:24">
      <c r="A1642" s="206"/>
      <c r="B1642" s="206"/>
      <c r="C1642" s="206"/>
      <c r="D1642" s="206"/>
      <c r="V1642">
        <f>'Transaction Log'!F1644</f>
        <v>0</v>
      </c>
      <c r="W1642">
        <f>'Transaction Log'!G1644</f>
        <v>0</v>
      </c>
      <c r="X1642">
        <f>'Transaction Log'!H1644</f>
        <v>0</v>
      </c>
    </row>
    <row r="1643" spans="1:24">
      <c r="A1643" s="206"/>
      <c r="B1643" s="206"/>
      <c r="C1643" s="206"/>
      <c r="D1643" s="206"/>
      <c r="V1643">
        <f>'Transaction Log'!F1645</f>
        <v>0</v>
      </c>
      <c r="W1643">
        <f>'Transaction Log'!G1645</f>
        <v>0</v>
      </c>
      <c r="X1643">
        <f>'Transaction Log'!H1645</f>
        <v>0</v>
      </c>
    </row>
    <row r="1644" spans="1:24">
      <c r="A1644" s="206"/>
      <c r="B1644" s="206"/>
      <c r="C1644" s="206"/>
      <c r="D1644" s="206"/>
      <c r="V1644">
        <f>'Transaction Log'!F1646</f>
        <v>0</v>
      </c>
      <c r="W1644">
        <f>'Transaction Log'!G1646</f>
        <v>0</v>
      </c>
      <c r="X1644">
        <f>'Transaction Log'!H1646</f>
        <v>0</v>
      </c>
    </row>
    <row r="1645" spans="1:24">
      <c r="A1645" s="206"/>
      <c r="B1645" s="206"/>
      <c r="C1645" s="206"/>
      <c r="D1645" s="206"/>
      <c r="V1645">
        <f>'Transaction Log'!F1647</f>
        <v>0</v>
      </c>
      <c r="W1645">
        <f>'Transaction Log'!G1647</f>
        <v>0</v>
      </c>
      <c r="X1645">
        <f>'Transaction Log'!H1647</f>
        <v>0</v>
      </c>
    </row>
    <row r="1646" spans="1:24">
      <c r="A1646" s="206"/>
      <c r="B1646" s="206"/>
      <c r="C1646" s="206"/>
      <c r="D1646" s="206"/>
      <c r="V1646">
        <f>'Transaction Log'!F1648</f>
        <v>0</v>
      </c>
      <c r="W1646">
        <f>'Transaction Log'!G1648</f>
        <v>0</v>
      </c>
      <c r="X1646">
        <f>'Transaction Log'!H1648</f>
        <v>0</v>
      </c>
    </row>
    <row r="1647" spans="1:24">
      <c r="A1647" s="206"/>
      <c r="B1647" s="206"/>
      <c r="C1647" s="206"/>
      <c r="D1647" s="206"/>
      <c r="V1647">
        <f>'Transaction Log'!F1649</f>
        <v>0</v>
      </c>
      <c r="W1647">
        <f>'Transaction Log'!G1649</f>
        <v>0</v>
      </c>
      <c r="X1647">
        <f>'Transaction Log'!H1649</f>
        <v>0</v>
      </c>
    </row>
    <row r="1648" spans="1:24">
      <c r="A1648" s="206"/>
      <c r="B1648" s="206"/>
      <c r="C1648" s="206"/>
      <c r="D1648" s="206"/>
      <c r="V1648">
        <f>'Transaction Log'!F1650</f>
        <v>0</v>
      </c>
      <c r="W1648">
        <f>'Transaction Log'!G1650</f>
        <v>0</v>
      </c>
      <c r="X1648">
        <f>'Transaction Log'!H1650</f>
        <v>0</v>
      </c>
    </row>
    <row r="1649" spans="1:24">
      <c r="A1649" s="206"/>
      <c r="B1649" s="206"/>
      <c r="C1649" s="206"/>
      <c r="D1649" s="206"/>
      <c r="V1649">
        <f>'Transaction Log'!F1651</f>
        <v>0</v>
      </c>
      <c r="W1649">
        <f>'Transaction Log'!G1651</f>
        <v>0</v>
      </c>
      <c r="X1649">
        <f>'Transaction Log'!H1651</f>
        <v>0</v>
      </c>
    </row>
    <row r="1650" spans="1:24">
      <c r="A1650" s="206"/>
      <c r="B1650" s="206"/>
      <c r="C1650" s="206"/>
      <c r="D1650" s="206"/>
      <c r="V1650">
        <f>'Transaction Log'!F1652</f>
        <v>0</v>
      </c>
      <c r="W1650">
        <f>'Transaction Log'!G1652</f>
        <v>0</v>
      </c>
      <c r="X1650">
        <f>'Transaction Log'!H1652</f>
        <v>0</v>
      </c>
    </row>
    <row r="1651" spans="1:24">
      <c r="A1651" s="206"/>
      <c r="B1651" s="206"/>
      <c r="C1651" s="206"/>
      <c r="D1651" s="206"/>
      <c r="V1651">
        <f>'Transaction Log'!F1653</f>
        <v>0</v>
      </c>
      <c r="W1651">
        <f>'Transaction Log'!G1653</f>
        <v>0</v>
      </c>
      <c r="X1651">
        <f>'Transaction Log'!H1653</f>
        <v>0</v>
      </c>
    </row>
    <row r="1652" spans="1:24">
      <c r="A1652" s="206"/>
      <c r="B1652" s="206"/>
      <c r="C1652" s="206"/>
      <c r="D1652" s="206"/>
      <c r="V1652">
        <f>'Transaction Log'!F1654</f>
        <v>0</v>
      </c>
      <c r="W1652">
        <f>'Transaction Log'!G1654</f>
        <v>0</v>
      </c>
      <c r="X1652">
        <f>'Transaction Log'!H1654</f>
        <v>0</v>
      </c>
    </row>
    <row r="1653" spans="1:24">
      <c r="A1653" s="206"/>
      <c r="B1653" s="206"/>
      <c r="C1653" s="206"/>
      <c r="D1653" s="206"/>
      <c r="V1653">
        <f>'Transaction Log'!F1655</f>
        <v>0</v>
      </c>
      <c r="W1653">
        <f>'Transaction Log'!G1655</f>
        <v>0</v>
      </c>
      <c r="X1653">
        <f>'Transaction Log'!H1655</f>
        <v>0</v>
      </c>
    </row>
    <row r="1654" spans="1:24">
      <c r="A1654" s="206"/>
      <c r="B1654" s="206"/>
      <c r="C1654" s="206"/>
      <c r="D1654" s="206"/>
      <c r="V1654">
        <f>'Transaction Log'!F1656</f>
        <v>0</v>
      </c>
      <c r="W1654">
        <f>'Transaction Log'!G1656</f>
        <v>0</v>
      </c>
      <c r="X1654">
        <f>'Transaction Log'!H1656</f>
        <v>0</v>
      </c>
    </row>
    <row r="1655" spans="1:24">
      <c r="A1655" s="206"/>
      <c r="B1655" s="206"/>
      <c r="C1655" s="206"/>
      <c r="D1655" s="206"/>
      <c r="V1655">
        <f>'Transaction Log'!F1657</f>
        <v>0</v>
      </c>
      <c r="W1655">
        <f>'Transaction Log'!G1657</f>
        <v>0</v>
      </c>
      <c r="X1655">
        <f>'Transaction Log'!H1657</f>
        <v>0</v>
      </c>
    </row>
    <row r="1656" spans="1:24">
      <c r="A1656" s="206"/>
      <c r="B1656" s="206"/>
      <c r="C1656" s="206"/>
      <c r="D1656" s="206"/>
      <c r="V1656">
        <f>'Transaction Log'!F1658</f>
        <v>0</v>
      </c>
      <c r="W1656">
        <f>'Transaction Log'!G1658</f>
        <v>0</v>
      </c>
      <c r="X1656">
        <f>'Transaction Log'!H1658</f>
        <v>0</v>
      </c>
    </row>
    <row r="1657" spans="1:24">
      <c r="A1657" s="206"/>
      <c r="B1657" s="206"/>
      <c r="C1657" s="206"/>
      <c r="D1657" s="206"/>
      <c r="V1657">
        <f>'Transaction Log'!F1659</f>
        <v>0</v>
      </c>
      <c r="W1657">
        <f>'Transaction Log'!G1659</f>
        <v>0</v>
      </c>
      <c r="X1657">
        <f>'Transaction Log'!H1659</f>
        <v>0</v>
      </c>
    </row>
    <row r="1658" spans="1:24">
      <c r="A1658" s="206"/>
      <c r="B1658" s="206"/>
      <c r="C1658" s="206"/>
      <c r="D1658" s="206"/>
      <c r="V1658">
        <f>'Transaction Log'!F1660</f>
        <v>0</v>
      </c>
      <c r="W1658">
        <f>'Transaction Log'!G1660</f>
        <v>0</v>
      </c>
      <c r="X1658">
        <f>'Transaction Log'!H1660</f>
        <v>0</v>
      </c>
    </row>
    <row r="1659" spans="1:24">
      <c r="A1659" s="206"/>
      <c r="B1659" s="206"/>
      <c r="C1659" s="206"/>
      <c r="D1659" s="206"/>
      <c r="V1659">
        <f>'Transaction Log'!F1661</f>
        <v>0</v>
      </c>
      <c r="W1659">
        <f>'Transaction Log'!G1661</f>
        <v>0</v>
      </c>
      <c r="X1659">
        <f>'Transaction Log'!H1661</f>
        <v>0</v>
      </c>
    </row>
    <row r="1660" spans="1:24">
      <c r="A1660" s="206"/>
      <c r="B1660" s="206"/>
      <c r="C1660" s="206"/>
      <c r="D1660" s="206"/>
      <c r="V1660">
        <f>'Transaction Log'!F1662</f>
        <v>0</v>
      </c>
      <c r="W1660">
        <f>'Transaction Log'!G1662</f>
        <v>0</v>
      </c>
      <c r="X1660">
        <f>'Transaction Log'!H1662</f>
        <v>0</v>
      </c>
    </row>
    <row r="1661" spans="1:24">
      <c r="A1661" s="206"/>
      <c r="B1661" s="206"/>
      <c r="C1661" s="206"/>
      <c r="D1661" s="206"/>
      <c r="V1661">
        <f>'Transaction Log'!F1663</f>
        <v>0</v>
      </c>
      <c r="W1661">
        <f>'Transaction Log'!G1663</f>
        <v>0</v>
      </c>
      <c r="X1661">
        <f>'Transaction Log'!H1663</f>
        <v>0</v>
      </c>
    </row>
    <row r="1662" spans="1:24">
      <c r="A1662" s="206"/>
      <c r="B1662" s="206"/>
      <c r="C1662" s="206"/>
      <c r="D1662" s="206"/>
      <c r="V1662">
        <f>'Transaction Log'!F1664</f>
        <v>0</v>
      </c>
      <c r="W1662">
        <f>'Transaction Log'!G1664</f>
        <v>0</v>
      </c>
      <c r="X1662">
        <f>'Transaction Log'!H1664</f>
        <v>0</v>
      </c>
    </row>
    <row r="1663" spans="1:24">
      <c r="A1663" s="206"/>
      <c r="B1663" s="206"/>
      <c r="C1663" s="206"/>
      <c r="D1663" s="206"/>
      <c r="V1663">
        <f>'Transaction Log'!F1665</f>
        <v>0</v>
      </c>
      <c r="W1663">
        <f>'Transaction Log'!G1665</f>
        <v>0</v>
      </c>
      <c r="X1663">
        <f>'Transaction Log'!H1665</f>
        <v>0</v>
      </c>
    </row>
    <row r="1664" spans="1:24">
      <c r="A1664" s="206"/>
      <c r="B1664" s="206"/>
      <c r="C1664" s="206"/>
      <c r="D1664" s="206"/>
      <c r="V1664">
        <f>'Transaction Log'!F1666</f>
        <v>0</v>
      </c>
      <c r="W1664">
        <f>'Transaction Log'!G1666</f>
        <v>0</v>
      </c>
      <c r="X1664">
        <f>'Transaction Log'!H1666</f>
        <v>0</v>
      </c>
    </row>
    <row r="1665" spans="1:24">
      <c r="A1665" s="206"/>
      <c r="B1665" s="206"/>
      <c r="C1665" s="206"/>
      <c r="D1665" s="206"/>
      <c r="V1665">
        <f>'Transaction Log'!F1667</f>
        <v>0</v>
      </c>
      <c r="W1665">
        <f>'Transaction Log'!G1667</f>
        <v>0</v>
      </c>
      <c r="X1665">
        <f>'Transaction Log'!H1667</f>
        <v>0</v>
      </c>
    </row>
    <row r="1666" spans="1:24">
      <c r="A1666" s="206"/>
      <c r="B1666" s="206"/>
      <c r="C1666" s="206"/>
      <c r="D1666" s="206"/>
      <c r="V1666">
        <f>'Transaction Log'!F1668</f>
        <v>0</v>
      </c>
      <c r="W1666">
        <f>'Transaction Log'!G1668</f>
        <v>0</v>
      </c>
      <c r="X1666">
        <f>'Transaction Log'!H1668</f>
        <v>0</v>
      </c>
    </row>
    <row r="1667" spans="1:24">
      <c r="A1667" s="206"/>
      <c r="B1667" s="206"/>
      <c r="C1667" s="206"/>
      <c r="D1667" s="206"/>
      <c r="V1667">
        <f>'Transaction Log'!F1669</f>
        <v>0</v>
      </c>
      <c r="W1667">
        <f>'Transaction Log'!G1669</f>
        <v>0</v>
      </c>
      <c r="X1667">
        <f>'Transaction Log'!H1669</f>
        <v>0</v>
      </c>
    </row>
    <row r="1668" spans="1:24">
      <c r="A1668" s="206"/>
      <c r="B1668" s="206"/>
      <c r="C1668" s="206"/>
      <c r="D1668" s="206"/>
      <c r="V1668">
        <f>'Transaction Log'!F1670</f>
        <v>0</v>
      </c>
      <c r="W1668">
        <f>'Transaction Log'!G1670</f>
        <v>0</v>
      </c>
      <c r="X1668">
        <f>'Transaction Log'!H1670</f>
        <v>0</v>
      </c>
    </row>
    <row r="1669" spans="1:24">
      <c r="A1669" s="206"/>
      <c r="B1669" s="206"/>
      <c r="C1669" s="206"/>
      <c r="D1669" s="206"/>
      <c r="V1669">
        <f>'Transaction Log'!F1671</f>
        <v>0</v>
      </c>
      <c r="W1669">
        <f>'Transaction Log'!G1671</f>
        <v>0</v>
      </c>
      <c r="X1669">
        <f>'Transaction Log'!H1671</f>
        <v>0</v>
      </c>
    </row>
    <row r="1670" spans="1:24">
      <c r="A1670" s="206"/>
      <c r="B1670" s="206"/>
      <c r="C1670" s="206"/>
      <c r="D1670" s="206"/>
      <c r="V1670">
        <f>'Transaction Log'!F1672</f>
        <v>0</v>
      </c>
      <c r="W1670">
        <f>'Transaction Log'!G1672</f>
        <v>0</v>
      </c>
      <c r="X1670">
        <f>'Transaction Log'!H1672</f>
        <v>0</v>
      </c>
    </row>
    <row r="1671" spans="1:24">
      <c r="A1671" s="206"/>
      <c r="B1671" s="206"/>
      <c r="C1671" s="206"/>
      <c r="D1671" s="206"/>
      <c r="V1671">
        <f>'Transaction Log'!F1673</f>
        <v>0</v>
      </c>
      <c r="W1671">
        <f>'Transaction Log'!G1673</f>
        <v>0</v>
      </c>
      <c r="X1671">
        <f>'Transaction Log'!H1673</f>
        <v>0</v>
      </c>
    </row>
    <row r="1672" spans="1:24">
      <c r="A1672" s="206"/>
      <c r="B1672" s="206"/>
      <c r="C1672" s="206"/>
      <c r="D1672" s="206"/>
      <c r="V1672">
        <f>'Transaction Log'!F1674</f>
        <v>0</v>
      </c>
      <c r="W1672">
        <f>'Transaction Log'!G1674</f>
        <v>1</v>
      </c>
      <c r="X1672">
        <f>'Transaction Log'!H1674</f>
        <v>0</v>
      </c>
    </row>
    <row r="1673" spans="1:24">
      <c r="A1673" s="206"/>
      <c r="B1673" s="206"/>
      <c r="C1673" s="206"/>
      <c r="D1673" s="206"/>
      <c r="V1673">
        <f>'Transaction Log'!F1675</f>
        <v>0</v>
      </c>
      <c r="W1673">
        <f>'Transaction Log'!G1675</f>
        <v>0</v>
      </c>
      <c r="X1673">
        <f>'Transaction Log'!H1675</f>
        <v>0</v>
      </c>
    </row>
    <row r="1674" spans="1:24">
      <c r="A1674" s="206"/>
      <c r="B1674" s="206"/>
      <c r="C1674" s="206"/>
      <c r="D1674" s="206"/>
      <c r="V1674">
        <f>'Transaction Log'!F1676</f>
        <v>0</v>
      </c>
      <c r="W1674">
        <f>'Transaction Log'!G1676</f>
        <v>0</v>
      </c>
      <c r="X1674">
        <f>'Transaction Log'!H1676</f>
        <v>0</v>
      </c>
    </row>
    <row r="1675" spans="1:24">
      <c r="A1675" s="206"/>
      <c r="B1675" s="206"/>
      <c r="C1675" s="206"/>
      <c r="D1675" s="206"/>
      <c r="V1675">
        <f>'Transaction Log'!F1677</f>
        <v>0</v>
      </c>
      <c r="W1675">
        <f>'Transaction Log'!G1677</f>
        <v>0</v>
      </c>
      <c r="X1675">
        <f>'Transaction Log'!H1677</f>
        <v>0</v>
      </c>
    </row>
    <row r="1676" spans="1:24">
      <c r="A1676" s="206"/>
      <c r="B1676" s="206"/>
      <c r="C1676" s="206"/>
      <c r="D1676" s="206"/>
      <c r="V1676">
        <f>'Transaction Log'!F1678</f>
        <v>0</v>
      </c>
      <c r="W1676">
        <f>'Transaction Log'!G1678</f>
        <v>0</v>
      </c>
      <c r="X1676">
        <f>'Transaction Log'!H1678</f>
        <v>0</v>
      </c>
    </row>
    <row r="1677" spans="1:24">
      <c r="A1677" s="206"/>
      <c r="B1677" s="206"/>
      <c r="C1677" s="206"/>
      <c r="D1677" s="206"/>
      <c r="V1677">
        <f>'Transaction Log'!F1679</f>
        <v>0</v>
      </c>
      <c r="W1677">
        <f>'Transaction Log'!G1679</f>
        <v>0</v>
      </c>
      <c r="X1677">
        <f>'Transaction Log'!H1679</f>
        <v>0</v>
      </c>
    </row>
    <row r="1678" spans="1:24">
      <c r="A1678" s="206"/>
      <c r="B1678" s="206"/>
      <c r="C1678" s="206"/>
      <c r="D1678" s="206"/>
      <c r="V1678">
        <f>'Transaction Log'!F1680</f>
        <v>0</v>
      </c>
      <c r="W1678">
        <f>'Transaction Log'!G1680</f>
        <v>0</v>
      </c>
      <c r="X1678">
        <f>'Transaction Log'!H1680</f>
        <v>0</v>
      </c>
    </row>
    <row r="1679" spans="1:24">
      <c r="A1679" s="206"/>
      <c r="B1679" s="206"/>
      <c r="C1679" s="206"/>
      <c r="D1679" s="206"/>
      <c r="V1679">
        <f>'Transaction Log'!F1681</f>
        <v>0</v>
      </c>
      <c r="W1679">
        <f>'Transaction Log'!G1681</f>
        <v>0</v>
      </c>
      <c r="X1679">
        <f>'Transaction Log'!H1681</f>
        <v>0</v>
      </c>
    </row>
    <row r="1680" spans="1:24">
      <c r="A1680" s="206"/>
      <c r="B1680" s="206"/>
      <c r="C1680" s="206"/>
      <c r="D1680" s="206"/>
      <c r="V1680">
        <f>'Transaction Log'!F1682</f>
        <v>0</v>
      </c>
      <c r="W1680">
        <f>'Transaction Log'!G1682</f>
        <v>0</v>
      </c>
      <c r="X1680">
        <f>'Transaction Log'!H1682</f>
        <v>0</v>
      </c>
    </row>
    <row r="1681" spans="1:24">
      <c r="A1681" s="206"/>
      <c r="B1681" s="206"/>
      <c r="C1681" s="206"/>
      <c r="D1681" s="206"/>
      <c r="V1681">
        <f>'Transaction Log'!F1683</f>
        <v>0</v>
      </c>
      <c r="W1681">
        <f>'Transaction Log'!G1683</f>
        <v>0</v>
      </c>
      <c r="X1681">
        <f>'Transaction Log'!H1683</f>
        <v>0</v>
      </c>
    </row>
    <row r="1682" spans="1:24">
      <c r="A1682" s="206"/>
      <c r="B1682" s="206"/>
      <c r="C1682" s="206"/>
      <c r="D1682" s="206"/>
      <c r="V1682">
        <f>'Transaction Log'!F1684</f>
        <v>0</v>
      </c>
      <c r="W1682">
        <f>'Transaction Log'!G1684</f>
        <v>0</v>
      </c>
      <c r="X1682">
        <f>'Transaction Log'!H1684</f>
        <v>0</v>
      </c>
    </row>
    <row r="1683" spans="1:24">
      <c r="A1683" s="206"/>
      <c r="B1683" s="206"/>
      <c r="C1683" s="206"/>
      <c r="D1683" s="206"/>
      <c r="V1683">
        <f>'Transaction Log'!F1685</f>
        <v>0</v>
      </c>
      <c r="W1683">
        <f>'Transaction Log'!G1685</f>
        <v>0</v>
      </c>
      <c r="X1683">
        <f>'Transaction Log'!H1685</f>
        <v>0</v>
      </c>
    </row>
    <row r="1684" spans="1:24">
      <c r="A1684" s="206"/>
      <c r="B1684" s="206"/>
      <c r="C1684" s="206"/>
      <c r="D1684" s="206"/>
      <c r="V1684">
        <f>'Transaction Log'!F1686</f>
        <v>0</v>
      </c>
      <c r="W1684">
        <f>'Transaction Log'!G1686</f>
        <v>0</v>
      </c>
      <c r="X1684">
        <f>'Transaction Log'!H1686</f>
        <v>0</v>
      </c>
    </row>
    <row r="1685" spans="1:24">
      <c r="A1685" s="206"/>
      <c r="B1685" s="206"/>
      <c r="C1685" s="206"/>
      <c r="D1685" s="206"/>
      <c r="V1685">
        <f>'Transaction Log'!F1687</f>
        <v>0</v>
      </c>
      <c r="W1685">
        <f>'Transaction Log'!G1687</f>
        <v>0</v>
      </c>
      <c r="X1685">
        <f>'Transaction Log'!H1687</f>
        <v>0</v>
      </c>
    </row>
    <row r="1686" spans="1:24">
      <c r="A1686" s="206"/>
      <c r="B1686" s="206"/>
      <c r="C1686" s="206"/>
      <c r="D1686" s="206"/>
      <c r="V1686">
        <f>'Transaction Log'!F1688</f>
        <v>0</v>
      </c>
      <c r="W1686">
        <f>'Transaction Log'!G1688</f>
        <v>0</v>
      </c>
      <c r="X1686">
        <f>'Transaction Log'!H1688</f>
        <v>0</v>
      </c>
    </row>
    <row r="1687" spans="1:24">
      <c r="A1687" s="206"/>
      <c r="B1687" s="206"/>
      <c r="C1687" s="206"/>
      <c r="D1687" s="206"/>
      <c r="V1687">
        <f>'Transaction Log'!F1689</f>
        <v>0</v>
      </c>
      <c r="W1687">
        <f>'Transaction Log'!G1689</f>
        <v>0</v>
      </c>
      <c r="X1687">
        <f>'Transaction Log'!H1689</f>
        <v>0</v>
      </c>
    </row>
    <row r="1688" spans="1:24">
      <c r="A1688" s="206"/>
      <c r="B1688" s="206"/>
      <c r="C1688" s="206"/>
      <c r="D1688" s="206"/>
      <c r="V1688">
        <f>'Transaction Log'!F1690</f>
        <v>0</v>
      </c>
      <c r="W1688">
        <f>'Transaction Log'!G1690</f>
        <v>0</v>
      </c>
      <c r="X1688">
        <f>'Transaction Log'!H1690</f>
        <v>0</v>
      </c>
    </row>
    <row r="1689" spans="1:24">
      <c r="A1689" s="206"/>
      <c r="B1689" s="206"/>
      <c r="C1689" s="206"/>
      <c r="D1689" s="206"/>
      <c r="V1689">
        <f>'Transaction Log'!F1691</f>
        <v>0</v>
      </c>
      <c r="W1689">
        <f>'Transaction Log'!G1691</f>
        <v>0</v>
      </c>
      <c r="X1689">
        <f>'Transaction Log'!H1691</f>
        <v>0</v>
      </c>
    </row>
    <row r="1690" spans="1:24">
      <c r="A1690" s="206"/>
      <c r="B1690" s="206"/>
      <c r="C1690" s="206"/>
      <c r="D1690" s="206"/>
      <c r="V1690">
        <f>'Transaction Log'!F1692</f>
        <v>1</v>
      </c>
      <c r="W1690">
        <f>'Transaction Log'!G1692</f>
        <v>0</v>
      </c>
      <c r="X1690">
        <f>'Transaction Log'!H1692</f>
        <v>0</v>
      </c>
    </row>
    <row r="1691" spans="1:24">
      <c r="A1691" s="206"/>
      <c r="B1691" s="206"/>
      <c r="C1691" s="206"/>
      <c r="D1691" s="206"/>
      <c r="V1691">
        <f>'Transaction Log'!F1693</f>
        <v>0</v>
      </c>
      <c r="W1691">
        <f>'Transaction Log'!G1693</f>
        <v>0</v>
      </c>
      <c r="X1691">
        <f>'Transaction Log'!H1693</f>
        <v>0</v>
      </c>
    </row>
    <row r="1692" spans="1:24">
      <c r="A1692" s="206"/>
      <c r="B1692" s="206"/>
      <c r="C1692" s="206"/>
      <c r="D1692" s="206"/>
      <c r="V1692">
        <f>'Transaction Log'!F1694</f>
        <v>0</v>
      </c>
      <c r="W1692">
        <f>'Transaction Log'!G1694</f>
        <v>0</v>
      </c>
      <c r="X1692">
        <f>'Transaction Log'!H1694</f>
        <v>0</v>
      </c>
    </row>
    <row r="1693" spans="1:24">
      <c r="A1693" s="206"/>
      <c r="B1693" s="206"/>
      <c r="C1693" s="206"/>
      <c r="D1693" s="206"/>
      <c r="V1693">
        <f>'Transaction Log'!F1695</f>
        <v>0</v>
      </c>
      <c r="W1693">
        <f>'Transaction Log'!G1695</f>
        <v>0</v>
      </c>
      <c r="X1693">
        <f>'Transaction Log'!H1695</f>
        <v>0</v>
      </c>
    </row>
    <row r="1694" spans="1:24">
      <c r="A1694" s="206"/>
      <c r="B1694" s="206"/>
      <c r="C1694" s="206"/>
      <c r="D1694" s="206"/>
      <c r="V1694">
        <f>'Transaction Log'!F1696</f>
        <v>0</v>
      </c>
      <c r="W1694">
        <f>'Transaction Log'!G1696</f>
        <v>0</v>
      </c>
      <c r="X1694">
        <f>'Transaction Log'!H1696</f>
        <v>0</v>
      </c>
    </row>
    <row r="1695" spans="1:24">
      <c r="A1695" s="206"/>
      <c r="B1695" s="206"/>
      <c r="C1695" s="206"/>
      <c r="D1695" s="206"/>
      <c r="V1695">
        <f>'Transaction Log'!F1697</f>
        <v>0</v>
      </c>
      <c r="W1695">
        <f>'Transaction Log'!G1697</f>
        <v>0</v>
      </c>
      <c r="X1695">
        <f>'Transaction Log'!H1697</f>
        <v>0</v>
      </c>
    </row>
    <row r="1696" spans="1:24">
      <c r="A1696" s="206"/>
      <c r="B1696" s="206"/>
      <c r="C1696" s="206"/>
      <c r="D1696" s="206"/>
      <c r="V1696">
        <f>'Transaction Log'!F1698</f>
        <v>0</v>
      </c>
      <c r="W1696">
        <f>'Transaction Log'!G1698</f>
        <v>0</v>
      </c>
      <c r="X1696">
        <f>'Transaction Log'!H1698</f>
        <v>0</v>
      </c>
    </row>
    <row r="1697" spans="1:24">
      <c r="A1697" s="206"/>
      <c r="B1697" s="206"/>
      <c r="C1697" s="206"/>
      <c r="D1697" s="206"/>
      <c r="V1697">
        <f>'Transaction Log'!F1699</f>
        <v>0</v>
      </c>
      <c r="W1697">
        <f>'Transaction Log'!G1699</f>
        <v>0</v>
      </c>
      <c r="X1697">
        <f>'Transaction Log'!H1699</f>
        <v>0</v>
      </c>
    </row>
    <row r="1698" spans="1:24">
      <c r="A1698" s="206"/>
      <c r="B1698" s="206"/>
      <c r="C1698" s="206"/>
      <c r="D1698" s="206"/>
      <c r="V1698">
        <f>'Transaction Log'!F1700</f>
        <v>0</v>
      </c>
      <c r="W1698">
        <f>'Transaction Log'!G1700</f>
        <v>0</v>
      </c>
      <c r="X1698">
        <f>'Transaction Log'!H1700</f>
        <v>0</v>
      </c>
    </row>
    <row r="1699" spans="1:24">
      <c r="A1699" s="206"/>
      <c r="B1699" s="206"/>
      <c r="C1699" s="206"/>
      <c r="D1699" s="206"/>
      <c r="V1699">
        <f>'Transaction Log'!F1701</f>
        <v>0</v>
      </c>
      <c r="W1699">
        <f>'Transaction Log'!G1701</f>
        <v>0</v>
      </c>
      <c r="X1699">
        <f>'Transaction Log'!H1701</f>
        <v>0</v>
      </c>
    </row>
    <row r="1700" spans="1:24">
      <c r="A1700" s="206"/>
      <c r="B1700" s="206"/>
      <c r="C1700" s="206"/>
      <c r="D1700" s="206"/>
      <c r="V1700">
        <f>'Transaction Log'!F1702</f>
        <v>0</v>
      </c>
      <c r="W1700">
        <f>'Transaction Log'!G1702</f>
        <v>0</v>
      </c>
      <c r="X1700">
        <f>'Transaction Log'!H1702</f>
        <v>0</v>
      </c>
    </row>
    <row r="1701" spans="1:24">
      <c r="A1701" s="206"/>
      <c r="B1701" s="206"/>
      <c r="C1701" s="206"/>
      <c r="D1701" s="206"/>
      <c r="V1701">
        <f>'Transaction Log'!F1703</f>
        <v>0</v>
      </c>
      <c r="W1701">
        <f>'Transaction Log'!G1703</f>
        <v>0</v>
      </c>
      <c r="X1701">
        <f>'Transaction Log'!H1703</f>
        <v>0</v>
      </c>
    </row>
    <row r="1702" spans="1:24">
      <c r="A1702" s="206"/>
      <c r="B1702" s="206"/>
      <c r="C1702" s="206"/>
      <c r="D1702" s="206"/>
      <c r="V1702">
        <f>'Transaction Log'!F1704</f>
        <v>0</v>
      </c>
      <c r="W1702">
        <f>'Transaction Log'!G1704</f>
        <v>0</v>
      </c>
      <c r="X1702">
        <f>'Transaction Log'!H1704</f>
        <v>0</v>
      </c>
    </row>
    <row r="1703" spans="1:24">
      <c r="A1703" s="206"/>
      <c r="B1703" s="206"/>
      <c r="C1703" s="206"/>
      <c r="D1703" s="206"/>
      <c r="V1703">
        <f>'Transaction Log'!F1705</f>
        <v>0</v>
      </c>
      <c r="W1703">
        <f>'Transaction Log'!G1705</f>
        <v>0</v>
      </c>
      <c r="X1703">
        <f>'Transaction Log'!H1705</f>
        <v>0</v>
      </c>
    </row>
    <row r="1704" spans="1:24">
      <c r="A1704" s="206"/>
      <c r="B1704" s="206"/>
      <c r="C1704" s="206"/>
      <c r="D1704" s="206"/>
      <c r="V1704">
        <f>'Transaction Log'!F1706</f>
        <v>0</v>
      </c>
      <c r="W1704">
        <f>'Transaction Log'!G1706</f>
        <v>0</v>
      </c>
      <c r="X1704">
        <f>'Transaction Log'!H1706</f>
        <v>0</v>
      </c>
    </row>
    <row r="1705" spans="1:24">
      <c r="A1705" s="206"/>
      <c r="B1705" s="206"/>
      <c r="C1705" s="206"/>
      <c r="D1705" s="206"/>
      <c r="V1705">
        <f>'Transaction Log'!F1707</f>
        <v>0</v>
      </c>
      <c r="W1705">
        <f>'Transaction Log'!G1707</f>
        <v>0</v>
      </c>
      <c r="X1705">
        <f>'Transaction Log'!H1707</f>
        <v>0</v>
      </c>
    </row>
    <row r="1706" spans="1:24">
      <c r="A1706" s="206"/>
      <c r="B1706" s="206"/>
      <c r="C1706" s="206"/>
      <c r="D1706" s="206"/>
      <c r="V1706">
        <f>'Transaction Log'!F1708</f>
        <v>0</v>
      </c>
      <c r="W1706">
        <f>'Transaction Log'!G1708</f>
        <v>0</v>
      </c>
      <c r="X1706">
        <f>'Transaction Log'!H1708</f>
        <v>0</v>
      </c>
    </row>
    <row r="1707" spans="1:24">
      <c r="A1707" s="206"/>
      <c r="B1707" s="206"/>
      <c r="C1707" s="206"/>
      <c r="D1707" s="206"/>
      <c r="V1707">
        <f>'Transaction Log'!F1709</f>
        <v>0</v>
      </c>
      <c r="W1707">
        <f>'Transaction Log'!G1709</f>
        <v>0</v>
      </c>
      <c r="X1707">
        <f>'Transaction Log'!H1709</f>
        <v>0</v>
      </c>
    </row>
    <row r="1708" spans="1:24">
      <c r="A1708" s="206"/>
      <c r="B1708" s="206"/>
      <c r="C1708" s="206"/>
      <c r="D1708" s="206"/>
      <c r="V1708">
        <f>'Transaction Log'!F1710</f>
        <v>0</v>
      </c>
      <c r="W1708">
        <f>'Transaction Log'!G1710</f>
        <v>0</v>
      </c>
      <c r="X1708">
        <f>'Transaction Log'!H1710</f>
        <v>0</v>
      </c>
    </row>
    <row r="1709" spans="1:24">
      <c r="A1709" s="206"/>
      <c r="B1709" s="206"/>
      <c r="C1709" s="206"/>
      <c r="D1709" s="206"/>
      <c r="V1709">
        <f>'Transaction Log'!F1711</f>
        <v>0</v>
      </c>
      <c r="W1709">
        <f>'Transaction Log'!G1711</f>
        <v>0</v>
      </c>
      <c r="X1709">
        <f>'Transaction Log'!H1711</f>
        <v>0</v>
      </c>
    </row>
    <row r="1710" spans="1:24">
      <c r="A1710" s="206"/>
      <c r="B1710" s="206"/>
      <c r="C1710" s="206"/>
      <c r="D1710" s="206"/>
      <c r="V1710">
        <f>'Transaction Log'!F1712</f>
        <v>0</v>
      </c>
      <c r="W1710">
        <f>'Transaction Log'!G1712</f>
        <v>0</v>
      </c>
      <c r="X1710">
        <f>'Transaction Log'!H1712</f>
        <v>0</v>
      </c>
    </row>
    <row r="1711" spans="1:24">
      <c r="A1711" s="206"/>
      <c r="B1711" s="206"/>
      <c r="C1711" s="206"/>
      <c r="D1711" s="206"/>
      <c r="V1711">
        <f>'Transaction Log'!F1713</f>
        <v>0</v>
      </c>
      <c r="W1711">
        <f>'Transaction Log'!G1713</f>
        <v>0</v>
      </c>
      <c r="X1711">
        <f>'Transaction Log'!H1713</f>
        <v>0</v>
      </c>
    </row>
    <row r="1712" spans="1:24">
      <c r="A1712" s="206"/>
      <c r="B1712" s="206"/>
      <c r="C1712" s="206"/>
      <c r="D1712" s="206"/>
      <c r="V1712">
        <f>'Transaction Log'!F1714</f>
        <v>0</v>
      </c>
      <c r="W1712">
        <f>'Transaction Log'!G1714</f>
        <v>0</v>
      </c>
      <c r="X1712">
        <f>'Transaction Log'!H1714</f>
        <v>0</v>
      </c>
    </row>
    <row r="1713" spans="1:24">
      <c r="A1713" s="206"/>
      <c r="B1713" s="206"/>
      <c r="C1713" s="206"/>
      <c r="D1713" s="206"/>
      <c r="V1713">
        <f>'Transaction Log'!F1715</f>
        <v>0</v>
      </c>
      <c r="W1713">
        <f>'Transaction Log'!G1715</f>
        <v>0</v>
      </c>
      <c r="X1713">
        <f>'Transaction Log'!H1715</f>
        <v>0</v>
      </c>
    </row>
    <row r="1714" spans="1:24">
      <c r="A1714" s="206"/>
      <c r="B1714" s="206"/>
      <c r="C1714" s="206"/>
      <c r="D1714" s="206"/>
      <c r="V1714">
        <f>'Transaction Log'!F1716</f>
        <v>0</v>
      </c>
      <c r="W1714">
        <f>'Transaction Log'!G1716</f>
        <v>0</v>
      </c>
      <c r="X1714">
        <f>'Transaction Log'!H1716</f>
        <v>0</v>
      </c>
    </row>
    <row r="1715" spans="1:24">
      <c r="A1715" s="206"/>
      <c r="B1715" s="206"/>
      <c r="C1715" s="206"/>
      <c r="D1715" s="206"/>
      <c r="V1715">
        <f>'Transaction Log'!F1717</f>
        <v>0</v>
      </c>
      <c r="W1715">
        <f>'Transaction Log'!G1717</f>
        <v>0</v>
      </c>
      <c r="X1715">
        <f>'Transaction Log'!H1717</f>
        <v>0</v>
      </c>
    </row>
    <row r="1716" spans="1:24">
      <c r="A1716" s="206"/>
      <c r="B1716" s="206"/>
      <c r="C1716" s="206"/>
      <c r="D1716" s="206"/>
      <c r="V1716">
        <f>'Transaction Log'!F1718</f>
        <v>0</v>
      </c>
      <c r="W1716">
        <f>'Transaction Log'!G1718</f>
        <v>0</v>
      </c>
      <c r="X1716">
        <f>'Transaction Log'!H1718</f>
        <v>0</v>
      </c>
    </row>
    <row r="1717" spans="1:24">
      <c r="A1717" s="206"/>
      <c r="B1717" s="206"/>
      <c r="C1717" s="206"/>
      <c r="D1717" s="206"/>
      <c r="V1717">
        <f>'Transaction Log'!F1719</f>
        <v>0</v>
      </c>
      <c r="W1717">
        <f>'Transaction Log'!G1719</f>
        <v>0</v>
      </c>
      <c r="X1717">
        <f>'Transaction Log'!H1719</f>
        <v>0</v>
      </c>
    </row>
    <row r="1718" spans="1:24">
      <c r="A1718" s="206"/>
      <c r="B1718" s="206"/>
      <c r="C1718" s="206"/>
      <c r="D1718" s="206"/>
      <c r="V1718">
        <f>'Transaction Log'!F1720</f>
        <v>0</v>
      </c>
      <c r="W1718">
        <f>'Transaction Log'!G1720</f>
        <v>0</v>
      </c>
      <c r="X1718">
        <f>'Transaction Log'!H1720</f>
        <v>0</v>
      </c>
    </row>
    <row r="1719" spans="1:24">
      <c r="A1719" s="206"/>
      <c r="B1719" s="206"/>
      <c r="C1719" s="206"/>
      <c r="D1719" s="206"/>
      <c r="V1719">
        <f>'Transaction Log'!F1721</f>
        <v>0</v>
      </c>
      <c r="W1719">
        <f>'Transaction Log'!G1721</f>
        <v>0</v>
      </c>
      <c r="X1719">
        <f>'Transaction Log'!H1721</f>
        <v>0</v>
      </c>
    </row>
    <row r="1720" spans="1:24">
      <c r="A1720" s="206"/>
      <c r="B1720" s="206"/>
      <c r="C1720" s="206"/>
      <c r="D1720" s="206"/>
      <c r="V1720">
        <f>'Transaction Log'!F1722</f>
        <v>0</v>
      </c>
      <c r="W1720">
        <f>'Transaction Log'!G1722</f>
        <v>0</v>
      </c>
      <c r="X1720">
        <f>'Transaction Log'!H1722</f>
        <v>0</v>
      </c>
    </row>
    <row r="1721" spans="1:24">
      <c r="A1721" s="206"/>
      <c r="B1721" s="206"/>
      <c r="C1721" s="206"/>
      <c r="D1721" s="206"/>
      <c r="V1721">
        <f>'Transaction Log'!F1723</f>
        <v>0</v>
      </c>
      <c r="W1721">
        <f>'Transaction Log'!G1723</f>
        <v>0</v>
      </c>
      <c r="X1721">
        <f>'Transaction Log'!H1723</f>
        <v>0</v>
      </c>
    </row>
    <row r="1722" spans="1:24">
      <c r="A1722" s="206"/>
      <c r="B1722" s="206"/>
      <c r="C1722" s="206"/>
      <c r="D1722" s="206"/>
      <c r="V1722">
        <f>'Transaction Log'!F1724</f>
        <v>0</v>
      </c>
      <c r="W1722">
        <f>'Transaction Log'!G1724</f>
        <v>0</v>
      </c>
      <c r="X1722">
        <f>'Transaction Log'!H1724</f>
        <v>0</v>
      </c>
    </row>
    <row r="1723" spans="1:24">
      <c r="A1723" s="206"/>
      <c r="B1723" s="206"/>
      <c r="C1723" s="206"/>
      <c r="D1723" s="206"/>
      <c r="V1723">
        <f>'Transaction Log'!F1725</f>
        <v>0</v>
      </c>
      <c r="W1723">
        <f>'Transaction Log'!G1725</f>
        <v>0</v>
      </c>
      <c r="X1723">
        <f>'Transaction Log'!H1725</f>
        <v>0</v>
      </c>
    </row>
    <row r="1724" spans="1:24">
      <c r="A1724" s="206"/>
      <c r="B1724" s="206"/>
      <c r="C1724" s="206"/>
      <c r="D1724" s="206"/>
      <c r="V1724">
        <f>'Transaction Log'!F1726</f>
        <v>0</v>
      </c>
      <c r="W1724">
        <f>'Transaction Log'!G1726</f>
        <v>0</v>
      </c>
      <c r="X1724">
        <f>'Transaction Log'!H1726</f>
        <v>0</v>
      </c>
    </row>
    <row r="1725" spans="1:24">
      <c r="A1725" s="206"/>
      <c r="B1725" s="206"/>
      <c r="C1725" s="206"/>
      <c r="D1725" s="206"/>
      <c r="V1725">
        <f>'Transaction Log'!F1727</f>
        <v>0</v>
      </c>
      <c r="W1725">
        <f>'Transaction Log'!G1727</f>
        <v>0</v>
      </c>
      <c r="X1725">
        <f>'Transaction Log'!H1727</f>
        <v>0</v>
      </c>
    </row>
    <row r="1726" spans="1:24">
      <c r="A1726" s="206"/>
      <c r="B1726" s="206"/>
      <c r="C1726" s="206"/>
      <c r="D1726" s="206"/>
      <c r="V1726">
        <f>'Transaction Log'!F1728</f>
        <v>0</v>
      </c>
      <c r="W1726">
        <f>'Transaction Log'!G1728</f>
        <v>0</v>
      </c>
      <c r="X1726">
        <f>'Transaction Log'!H1728</f>
        <v>0</v>
      </c>
    </row>
    <row r="1727" spans="1:24">
      <c r="A1727" s="206"/>
      <c r="B1727" s="206"/>
      <c r="C1727" s="206"/>
      <c r="D1727" s="206"/>
      <c r="V1727">
        <f>'Transaction Log'!F1729</f>
        <v>0</v>
      </c>
      <c r="W1727">
        <f>'Transaction Log'!G1729</f>
        <v>0</v>
      </c>
      <c r="X1727">
        <f>'Transaction Log'!H1729</f>
        <v>0</v>
      </c>
    </row>
    <row r="1728" spans="1:24">
      <c r="A1728" s="206"/>
      <c r="B1728" s="206"/>
      <c r="C1728" s="206"/>
      <c r="D1728" s="206"/>
      <c r="V1728">
        <f>'Transaction Log'!F1730</f>
        <v>0</v>
      </c>
      <c r="W1728">
        <f>'Transaction Log'!G1730</f>
        <v>0</v>
      </c>
      <c r="X1728">
        <f>'Transaction Log'!H1730</f>
        <v>0</v>
      </c>
    </row>
    <row r="1729" spans="1:24">
      <c r="A1729" s="206"/>
      <c r="B1729" s="206"/>
      <c r="C1729" s="206"/>
      <c r="D1729" s="206"/>
      <c r="V1729">
        <f>'Transaction Log'!F1731</f>
        <v>0</v>
      </c>
      <c r="W1729">
        <f>'Transaction Log'!G1731</f>
        <v>0</v>
      </c>
      <c r="X1729">
        <f>'Transaction Log'!H1731</f>
        <v>0</v>
      </c>
    </row>
    <row r="1730" spans="1:24">
      <c r="A1730" s="206"/>
      <c r="B1730" s="206"/>
      <c r="C1730" s="206"/>
      <c r="D1730" s="206"/>
      <c r="V1730">
        <f>'Transaction Log'!F1732</f>
        <v>0</v>
      </c>
      <c r="W1730">
        <f>'Transaction Log'!G1732</f>
        <v>0</v>
      </c>
      <c r="X1730">
        <f>'Transaction Log'!H1732</f>
        <v>0</v>
      </c>
    </row>
    <row r="1731" spans="1:24">
      <c r="A1731" s="206"/>
      <c r="B1731" s="206"/>
      <c r="C1731" s="206"/>
      <c r="D1731" s="206"/>
      <c r="V1731">
        <f>'Transaction Log'!F1733</f>
        <v>0</v>
      </c>
      <c r="W1731">
        <f>'Transaction Log'!G1733</f>
        <v>0</v>
      </c>
      <c r="X1731">
        <f>'Transaction Log'!H1733</f>
        <v>0</v>
      </c>
    </row>
    <row r="1732" spans="1:24">
      <c r="A1732" s="206"/>
      <c r="B1732" s="206"/>
      <c r="C1732" s="206"/>
      <c r="D1732" s="206"/>
      <c r="V1732">
        <f>'Transaction Log'!F1734</f>
        <v>0</v>
      </c>
      <c r="W1732">
        <f>'Transaction Log'!G1734</f>
        <v>0</v>
      </c>
      <c r="X1732">
        <f>'Transaction Log'!H1734</f>
        <v>0</v>
      </c>
    </row>
    <row r="1733" spans="1:24">
      <c r="A1733" s="206"/>
      <c r="B1733" s="206"/>
      <c r="C1733" s="206"/>
      <c r="D1733" s="206"/>
      <c r="V1733">
        <f>'Transaction Log'!F1735</f>
        <v>0</v>
      </c>
      <c r="W1733">
        <f>'Transaction Log'!G1735</f>
        <v>0</v>
      </c>
      <c r="X1733">
        <f>'Transaction Log'!H1735</f>
        <v>0</v>
      </c>
    </row>
    <row r="1734" spans="1:24">
      <c r="A1734" s="206"/>
      <c r="B1734" s="206"/>
      <c r="C1734" s="206"/>
      <c r="D1734" s="206"/>
      <c r="V1734">
        <f>'Transaction Log'!F1736</f>
        <v>0</v>
      </c>
      <c r="W1734">
        <f>'Transaction Log'!G1736</f>
        <v>0</v>
      </c>
      <c r="X1734">
        <f>'Transaction Log'!H1736</f>
        <v>0</v>
      </c>
    </row>
    <row r="1735" spans="1:24">
      <c r="A1735" s="206"/>
      <c r="B1735" s="206"/>
      <c r="C1735" s="206"/>
      <c r="D1735" s="206"/>
      <c r="V1735">
        <f>'Transaction Log'!F1737</f>
        <v>0</v>
      </c>
      <c r="W1735">
        <f>'Transaction Log'!G1737</f>
        <v>0</v>
      </c>
      <c r="X1735">
        <f>'Transaction Log'!H1737</f>
        <v>0</v>
      </c>
    </row>
    <row r="1736" spans="1:24">
      <c r="A1736" s="206"/>
      <c r="B1736" s="206"/>
      <c r="C1736" s="206"/>
      <c r="D1736" s="206"/>
      <c r="V1736">
        <f>'Transaction Log'!F1738</f>
        <v>0</v>
      </c>
      <c r="W1736">
        <f>'Transaction Log'!G1738</f>
        <v>0</v>
      </c>
      <c r="X1736">
        <f>'Transaction Log'!H1738</f>
        <v>0</v>
      </c>
    </row>
    <row r="1737" spans="1:24">
      <c r="A1737" s="206"/>
      <c r="B1737" s="206"/>
      <c r="C1737" s="206"/>
      <c r="D1737" s="206"/>
      <c r="V1737">
        <f>'Transaction Log'!F1739</f>
        <v>0</v>
      </c>
      <c r="W1737">
        <f>'Transaction Log'!G1739</f>
        <v>0</v>
      </c>
      <c r="X1737">
        <f>'Transaction Log'!H1739</f>
        <v>0</v>
      </c>
    </row>
    <row r="1738" spans="1:24">
      <c r="A1738" s="206"/>
      <c r="B1738" s="206"/>
      <c r="C1738" s="206"/>
      <c r="D1738" s="206"/>
      <c r="V1738">
        <f>'Transaction Log'!F1740</f>
        <v>0</v>
      </c>
      <c r="W1738">
        <f>'Transaction Log'!G1740</f>
        <v>0</v>
      </c>
      <c r="X1738">
        <f>'Transaction Log'!H1740</f>
        <v>0</v>
      </c>
    </row>
    <row r="1739" spans="1:24">
      <c r="A1739" s="206"/>
      <c r="B1739" s="206"/>
      <c r="C1739" s="206"/>
      <c r="D1739" s="206"/>
      <c r="V1739">
        <f>'Transaction Log'!F1741</f>
        <v>0</v>
      </c>
      <c r="W1739">
        <f>'Transaction Log'!G1741</f>
        <v>0</v>
      </c>
      <c r="X1739">
        <f>'Transaction Log'!H1741</f>
        <v>0</v>
      </c>
    </row>
    <row r="1740" spans="1:24">
      <c r="A1740" s="206"/>
      <c r="B1740" s="206"/>
      <c r="C1740" s="206"/>
      <c r="D1740" s="206"/>
      <c r="V1740">
        <f>'Transaction Log'!F1742</f>
        <v>0</v>
      </c>
      <c r="W1740">
        <f>'Transaction Log'!G1742</f>
        <v>0</v>
      </c>
      <c r="X1740">
        <f>'Transaction Log'!H1742</f>
        <v>0</v>
      </c>
    </row>
    <row r="1741" spans="1:24">
      <c r="A1741" s="206"/>
      <c r="B1741" s="206"/>
      <c r="C1741" s="206"/>
      <c r="D1741" s="206"/>
      <c r="V1741">
        <f>'Transaction Log'!F1743</f>
        <v>0</v>
      </c>
      <c r="W1741">
        <f>'Transaction Log'!G1743</f>
        <v>0</v>
      </c>
      <c r="X1741">
        <f>'Transaction Log'!H1743</f>
        <v>0</v>
      </c>
    </row>
    <row r="1742" spans="1:24">
      <c r="A1742" s="206"/>
      <c r="B1742" s="206"/>
      <c r="C1742" s="206"/>
      <c r="D1742" s="206"/>
      <c r="V1742">
        <f>'Transaction Log'!F1744</f>
        <v>0</v>
      </c>
      <c r="W1742">
        <f>'Transaction Log'!G1744</f>
        <v>0</v>
      </c>
      <c r="X1742">
        <f>'Transaction Log'!H1744</f>
        <v>0</v>
      </c>
    </row>
    <row r="1743" spans="1:24">
      <c r="A1743" s="206"/>
      <c r="B1743" s="206"/>
      <c r="C1743" s="206"/>
      <c r="D1743" s="206"/>
      <c r="V1743">
        <f>'Transaction Log'!F1745</f>
        <v>0</v>
      </c>
      <c r="W1743">
        <f>'Transaction Log'!G1745</f>
        <v>0</v>
      </c>
      <c r="X1743">
        <f>'Transaction Log'!H1745</f>
        <v>0</v>
      </c>
    </row>
    <row r="1744" spans="1:24">
      <c r="A1744" s="206"/>
      <c r="B1744" s="206"/>
      <c r="C1744" s="206"/>
      <c r="D1744" s="206"/>
      <c r="V1744">
        <f>'Transaction Log'!F1746</f>
        <v>0</v>
      </c>
      <c r="W1744">
        <f>'Transaction Log'!G1746</f>
        <v>0</v>
      </c>
      <c r="X1744">
        <f>'Transaction Log'!H1746</f>
        <v>0</v>
      </c>
    </row>
    <row r="1745" spans="1:24">
      <c r="A1745" s="206"/>
      <c r="B1745" s="206"/>
      <c r="C1745" s="206"/>
      <c r="D1745" s="206"/>
      <c r="V1745">
        <f>'Transaction Log'!F1747</f>
        <v>0</v>
      </c>
      <c r="W1745">
        <f>'Transaction Log'!G1747</f>
        <v>0</v>
      </c>
      <c r="X1745">
        <f>'Transaction Log'!H1747</f>
        <v>0</v>
      </c>
    </row>
    <row r="1746" spans="1:24">
      <c r="A1746" s="206"/>
      <c r="B1746" s="206"/>
      <c r="C1746" s="206"/>
      <c r="D1746" s="206"/>
      <c r="V1746">
        <f>'Transaction Log'!F1748</f>
        <v>1</v>
      </c>
      <c r="W1746">
        <f>'Transaction Log'!G1748</f>
        <v>0</v>
      </c>
      <c r="X1746">
        <f>'Transaction Log'!H1748</f>
        <v>0</v>
      </c>
    </row>
    <row r="1747" spans="1:24">
      <c r="A1747" s="206"/>
      <c r="B1747" s="206"/>
      <c r="C1747" s="206"/>
      <c r="D1747" s="206"/>
      <c r="V1747">
        <f>'Transaction Log'!F1749</f>
        <v>0</v>
      </c>
      <c r="W1747">
        <f>'Transaction Log'!G1749</f>
        <v>0</v>
      </c>
      <c r="X1747">
        <f>'Transaction Log'!H1749</f>
        <v>0</v>
      </c>
    </row>
    <row r="1748" spans="1:24">
      <c r="A1748" s="206"/>
      <c r="B1748" s="206"/>
      <c r="C1748" s="206"/>
      <c r="D1748" s="206"/>
      <c r="V1748">
        <f>'Transaction Log'!F1750</f>
        <v>0</v>
      </c>
      <c r="W1748">
        <f>'Transaction Log'!G1750</f>
        <v>0</v>
      </c>
      <c r="X1748">
        <f>'Transaction Log'!H1750</f>
        <v>0</v>
      </c>
    </row>
    <row r="1749" spans="1:24">
      <c r="A1749" s="206"/>
      <c r="B1749" s="206"/>
      <c r="C1749" s="206"/>
      <c r="D1749" s="206"/>
      <c r="V1749">
        <f>'Transaction Log'!F1751</f>
        <v>0</v>
      </c>
      <c r="W1749">
        <f>'Transaction Log'!G1751</f>
        <v>0</v>
      </c>
      <c r="X1749">
        <f>'Transaction Log'!H1751</f>
        <v>0</v>
      </c>
    </row>
    <row r="1750" spans="1:24">
      <c r="A1750" s="206"/>
      <c r="B1750" s="206"/>
      <c r="C1750" s="206"/>
      <c r="D1750" s="206"/>
      <c r="V1750">
        <f>'Transaction Log'!F1752</f>
        <v>0</v>
      </c>
      <c r="W1750">
        <f>'Transaction Log'!G1752</f>
        <v>0</v>
      </c>
      <c r="X1750">
        <f>'Transaction Log'!H1752</f>
        <v>0</v>
      </c>
    </row>
    <row r="1751" spans="1:24">
      <c r="A1751" s="206"/>
      <c r="B1751" s="206"/>
      <c r="C1751" s="206"/>
      <c r="D1751" s="206"/>
      <c r="V1751">
        <f>'Transaction Log'!F1753</f>
        <v>0</v>
      </c>
      <c r="W1751">
        <f>'Transaction Log'!G1753</f>
        <v>0</v>
      </c>
      <c r="X1751">
        <f>'Transaction Log'!H1753</f>
        <v>0</v>
      </c>
    </row>
    <row r="1752" spans="1:24">
      <c r="A1752" s="206"/>
      <c r="B1752" s="206"/>
      <c r="C1752" s="206"/>
      <c r="D1752" s="206"/>
      <c r="V1752">
        <f>'Transaction Log'!F1754</f>
        <v>0</v>
      </c>
      <c r="W1752">
        <f>'Transaction Log'!G1754</f>
        <v>0</v>
      </c>
      <c r="X1752">
        <f>'Transaction Log'!H1754</f>
        <v>0</v>
      </c>
    </row>
    <row r="1753" spans="1:24">
      <c r="A1753" s="206"/>
      <c r="B1753" s="206"/>
      <c r="C1753" s="206"/>
      <c r="D1753" s="206"/>
      <c r="V1753">
        <f>'Transaction Log'!F1755</f>
        <v>1</v>
      </c>
      <c r="W1753">
        <f>'Transaction Log'!G1755</f>
        <v>0</v>
      </c>
      <c r="X1753">
        <f>'Transaction Log'!H1755</f>
        <v>0</v>
      </c>
    </row>
    <row r="1754" spans="1:24">
      <c r="A1754" s="206"/>
      <c r="B1754" s="206"/>
      <c r="C1754" s="206"/>
      <c r="D1754" s="206"/>
      <c r="V1754">
        <f>'Transaction Log'!F1756</f>
        <v>0</v>
      </c>
      <c r="W1754">
        <f>'Transaction Log'!G1756</f>
        <v>0</v>
      </c>
      <c r="X1754">
        <f>'Transaction Log'!H1756</f>
        <v>0</v>
      </c>
    </row>
    <row r="1755" spans="1:24">
      <c r="A1755" s="206"/>
      <c r="B1755" s="206"/>
      <c r="C1755" s="206"/>
      <c r="D1755" s="206"/>
      <c r="V1755">
        <f>'Transaction Log'!F1757</f>
        <v>0</v>
      </c>
      <c r="W1755">
        <f>'Transaction Log'!G1757</f>
        <v>0</v>
      </c>
      <c r="X1755">
        <f>'Transaction Log'!H1757</f>
        <v>0</v>
      </c>
    </row>
    <row r="1756" spans="1:24">
      <c r="A1756" s="206"/>
      <c r="B1756" s="206"/>
      <c r="C1756" s="206"/>
      <c r="D1756" s="206"/>
      <c r="V1756">
        <f>'Transaction Log'!F1758</f>
        <v>0</v>
      </c>
      <c r="W1756">
        <f>'Transaction Log'!G1758</f>
        <v>0</v>
      </c>
      <c r="X1756">
        <f>'Transaction Log'!H1758</f>
        <v>0</v>
      </c>
    </row>
    <row r="1757" spans="1:24">
      <c r="A1757" s="206"/>
      <c r="B1757" s="206"/>
      <c r="C1757" s="206"/>
      <c r="D1757" s="206"/>
      <c r="V1757">
        <f>'Transaction Log'!F1759</f>
        <v>0</v>
      </c>
      <c r="W1757">
        <f>'Transaction Log'!G1759</f>
        <v>0</v>
      </c>
      <c r="X1757">
        <f>'Transaction Log'!H1759</f>
        <v>0</v>
      </c>
    </row>
    <row r="1758" spans="1:24">
      <c r="A1758" s="206"/>
      <c r="B1758" s="206"/>
      <c r="C1758" s="206"/>
      <c r="D1758" s="206"/>
      <c r="V1758">
        <f>'Transaction Log'!F1760</f>
        <v>0</v>
      </c>
      <c r="W1758">
        <f>'Transaction Log'!G1760</f>
        <v>0</v>
      </c>
      <c r="X1758">
        <f>'Transaction Log'!H1760</f>
        <v>0</v>
      </c>
    </row>
    <row r="1759" spans="1:24">
      <c r="A1759" s="206"/>
      <c r="B1759" s="206"/>
      <c r="C1759" s="206"/>
      <c r="D1759" s="206"/>
      <c r="V1759">
        <f>'Transaction Log'!F1761</f>
        <v>0</v>
      </c>
      <c r="W1759">
        <f>'Transaction Log'!G1761</f>
        <v>0</v>
      </c>
      <c r="X1759">
        <f>'Transaction Log'!H1761</f>
        <v>0</v>
      </c>
    </row>
    <row r="1760" spans="1:24">
      <c r="A1760" s="206"/>
      <c r="B1760" s="206"/>
      <c r="C1760" s="206"/>
      <c r="D1760" s="206"/>
      <c r="V1760">
        <f>'Transaction Log'!F1762</f>
        <v>0</v>
      </c>
      <c r="W1760">
        <f>'Transaction Log'!G1762</f>
        <v>0</v>
      </c>
      <c r="X1760">
        <f>'Transaction Log'!H1762</f>
        <v>0</v>
      </c>
    </row>
    <row r="1761" spans="1:24">
      <c r="A1761" s="206"/>
      <c r="B1761" s="206"/>
      <c r="C1761" s="206"/>
      <c r="D1761" s="206"/>
      <c r="V1761">
        <f>'Transaction Log'!F1763</f>
        <v>0</v>
      </c>
      <c r="W1761">
        <f>'Transaction Log'!G1763</f>
        <v>0</v>
      </c>
      <c r="X1761">
        <f>'Transaction Log'!H1763</f>
        <v>0</v>
      </c>
    </row>
    <row r="1762" spans="1:24">
      <c r="A1762" s="206"/>
      <c r="B1762" s="206"/>
      <c r="C1762" s="206"/>
      <c r="D1762" s="206"/>
      <c r="V1762">
        <f>'Transaction Log'!F1764</f>
        <v>0</v>
      </c>
      <c r="W1762">
        <f>'Transaction Log'!G1764</f>
        <v>0</v>
      </c>
      <c r="X1762">
        <f>'Transaction Log'!H1764</f>
        <v>0</v>
      </c>
    </row>
    <row r="1763" spans="1:24">
      <c r="A1763" s="206"/>
      <c r="B1763" s="206"/>
      <c r="C1763" s="206"/>
      <c r="D1763" s="206"/>
      <c r="V1763">
        <f>'Transaction Log'!F1765</f>
        <v>0</v>
      </c>
      <c r="W1763">
        <f>'Transaction Log'!G1765</f>
        <v>0</v>
      </c>
      <c r="X1763">
        <f>'Transaction Log'!H1765</f>
        <v>0</v>
      </c>
    </row>
    <row r="1764" spans="1:24">
      <c r="A1764" s="206"/>
      <c r="B1764" s="206"/>
      <c r="C1764" s="206"/>
      <c r="D1764" s="206"/>
      <c r="V1764">
        <f>'Transaction Log'!F1766</f>
        <v>0</v>
      </c>
      <c r="W1764">
        <f>'Transaction Log'!G1766</f>
        <v>1</v>
      </c>
      <c r="X1764">
        <f>'Transaction Log'!H1766</f>
        <v>0</v>
      </c>
    </row>
    <row r="1765" spans="1:24">
      <c r="A1765" s="206"/>
      <c r="B1765" s="206"/>
      <c r="C1765" s="206"/>
      <c r="D1765" s="206"/>
      <c r="V1765">
        <f>'Transaction Log'!F1767</f>
        <v>0</v>
      </c>
      <c r="W1765">
        <f>'Transaction Log'!G1767</f>
        <v>0</v>
      </c>
      <c r="X1765">
        <f>'Transaction Log'!H1767</f>
        <v>0</v>
      </c>
    </row>
    <row r="1766" spans="1:24">
      <c r="A1766" s="206"/>
      <c r="B1766" s="206"/>
      <c r="C1766" s="206"/>
      <c r="D1766" s="206"/>
      <c r="V1766">
        <f>'Transaction Log'!F1768</f>
        <v>0</v>
      </c>
      <c r="W1766">
        <f>'Transaction Log'!G1768</f>
        <v>0</v>
      </c>
      <c r="X1766">
        <f>'Transaction Log'!H1768</f>
        <v>0</v>
      </c>
    </row>
    <row r="1767" spans="1:24">
      <c r="A1767" s="206"/>
      <c r="B1767" s="206"/>
      <c r="C1767" s="206"/>
      <c r="D1767" s="206"/>
      <c r="V1767">
        <f>'Transaction Log'!F1769</f>
        <v>0</v>
      </c>
      <c r="W1767">
        <f>'Transaction Log'!G1769</f>
        <v>0</v>
      </c>
      <c r="X1767">
        <f>'Transaction Log'!H1769</f>
        <v>0</v>
      </c>
    </row>
    <row r="1768" spans="1:24">
      <c r="A1768" s="206"/>
      <c r="B1768" s="206"/>
      <c r="C1768" s="206"/>
      <c r="D1768" s="206"/>
      <c r="V1768">
        <f>'Transaction Log'!F1770</f>
        <v>0</v>
      </c>
      <c r="W1768">
        <f>'Transaction Log'!G1770</f>
        <v>0</v>
      </c>
      <c r="X1768">
        <f>'Transaction Log'!H1770</f>
        <v>0</v>
      </c>
    </row>
    <row r="1769" spans="1:24">
      <c r="A1769" s="206"/>
      <c r="B1769" s="206"/>
      <c r="C1769" s="206"/>
      <c r="D1769" s="206"/>
      <c r="V1769">
        <f>'Transaction Log'!F1771</f>
        <v>0</v>
      </c>
      <c r="W1769">
        <f>'Transaction Log'!G1771</f>
        <v>0</v>
      </c>
      <c r="X1769">
        <f>'Transaction Log'!H1771</f>
        <v>0</v>
      </c>
    </row>
    <row r="1770" spans="1:24">
      <c r="A1770" s="206"/>
      <c r="B1770" s="206"/>
      <c r="C1770" s="206"/>
      <c r="D1770" s="206"/>
      <c r="V1770">
        <f>'Transaction Log'!F1772</f>
        <v>0</v>
      </c>
      <c r="W1770">
        <f>'Transaction Log'!G1772</f>
        <v>0</v>
      </c>
      <c r="X1770">
        <f>'Transaction Log'!H1772</f>
        <v>0</v>
      </c>
    </row>
    <row r="1771" spans="1:24">
      <c r="A1771" s="206"/>
      <c r="B1771" s="206"/>
      <c r="C1771" s="206"/>
      <c r="D1771" s="206"/>
      <c r="V1771">
        <f>'Transaction Log'!F1773</f>
        <v>0</v>
      </c>
      <c r="W1771">
        <f>'Transaction Log'!G1773</f>
        <v>0</v>
      </c>
      <c r="X1771">
        <f>'Transaction Log'!H1773</f>
        <v>0</v>
      </c>
    </row>
    <row r="1772" spans="1:24">
      <c r="A1772" s="206"/>
      <c r="B1772" s="206"/>
      <c r="C1772" s="206"/>
      <c r="D1772" s="206"/>
      <c r="V1772">
        <f>'Transaction Log'!F1774</f>
        <v>0</v>
      </c>
      <c r="W1772">
        <f>'Transaction Log'!G1774</f>
        <v>0</v>
      </c>
      <c r="X1772">
        <f>'Transaction Log'!H1774</f>
        <v>0</v>
      </c>
    </row>
    <row r="1773" spans="1:24">
      <c r="A1773" s="206"/>
      <c r="B1773" s="206"/>
      <c r="C1773" s="206"/>
      <c r="D1773" s="206"/>
      <c r="V1773">
        <f>'Transaction Log'!F1775</f>
        <v>0</v>
      </c>
      <c r="W1773">
        <f>'Transaction Log'!G1775</f>
        <v>0</v>
      </c>
      <c r="X1773">
        <f>'Transaction Log'!H1775</f>
        <v>0</v>
      </c>
    </row>
    <row r="1774" spans="1:24">
      <c r="A1774" s="206"/>
      <c r="B1774" s="206"/>
      <c r="C1774" s="206"/>
      <c r="D1774" s="206"/>
      <c r="V1774">
        <f>'Transaction Log'!F1776</f>
        <v>0</v>
      </c>
      <c r="W1774">
        <f>'Transaction Log'!G1776</f>
        <v>0</v>
      </c>
      <c r="X1774">
        <f>'Transaction Log'!H1776</f>
        <v>0</v>
      </c>
    </row>
    <row r="1775" spans="1:24">
      <c r="A1775" s="206"/>
      <c r="B1775" s="206"/>
      <c r="C1775" s="206"/>
      <c r="D1775" s="206"/>
      <c r="V1775">
        <f>'Transaction Log'!F1777</f>
        <v>0</v>
      </c>
      <c r="W1775">
        <f>'Transaction Log'!G1777</f>
        <v>0</v>
      </c>
      <c r="X1775">
        <f>'Transaction Log'!H1777</f>
        <v>0</v>
      </c>
    </row>
    <row r="1776" spans="1:24">
      <c r="A1776" s="206"/>
      <c r="B1776" s="206"/>
      <c r="C1776" s="206"/>
      <c r="D1776" s="206"/>
      <c r="V1776">
        <f>'Transaction Log'!F1778</f>
        <v>0</v>
      </c>
      <c r="W1776">
        <f>'Transaction Log'!G1778</f>
        <v>0</v>
      </c>
      <c r="X1776">
        <f>'Transaction Log'!H1778</f>
        <v>0</v>
      </c>
    </row>
    <row r="1777" spans="1:24">
      <c r="A1777" s="206"/>
      <c r="B1777" s="206"/>
      <c r="C1777" s="206"/>
      <c r="D1777" s="206"/>
      <c r="V1777">
        <f>'Transaction Log'!F1779</f>
        <v>0</v>
      </c>
      <c r="W1777">
        <f>'Transaction Log'!G1779</f>
        <v>0</v>
      </c>
      <c r="X1777">
        <f>'Transaction Log'!H1779</f>
        <v>0</v>
      </c>
    </row>
    <row r="1778" spans="1:24">
      <c r="A1778" s="206"/>
      <c r="B1778" s="206"/>
      <c r="C1778" s="206"/>
      <c r="D1778" s="206"/>
      <c r="V1778">
        <f>'Transaction Log'!F1780</f>
        <v>0</v>
      </c>
      <c r="W1778">
        <f>'Transaction Log'!G1780</f>
        <v>0</v>
      </c>
      <c r="X1778">
        <f>'Transaction Log'!H1780</f>
        <v>0</v>
      </c>
    </row>
    <row r="1779" spans="1:24">
      <c r="A1779" s="206"/>
      <c r="B1779" s="206"/>
      <c r="C1779" s="206"/>
      <c r="D1779" s="206"/>
      <c r="V1779">
        <f>'Transaction Log'!F1781</f>
        <v>0</v>
      </c>
      <c r="W1779">
        <f>'Transaction Log'!G1781</f>
        <v>0</v>
      </c>
      <c r="X1779">
        <f>'Transaction Log'!H1781</f>
        <v>0</v>
      </c>
    </row>
    <row r="1780" spans="1:24">
      <c r="A1780" s="206"/>
      <c r="B1780" s="206"/>
      <c r="C1780" s="206"/>
      <c r="D1780" s="206"/>
      <c r="V1780">
        <f>'Transaction Log'!F1782</f>
        <v>0</v>
      </c>
      <c r="W1780">
        <f>'Transaction Log'!G1782</f>
        <v>0</v>
      </c>
      <c r="X1780">
        <f>'Transaction Log'!H1782</f>
        <v>0</v>
      </c>
    </row>
    <row r="1781" spans="1:24">
      <c r="A1781" s="206"/>
      <c r="B1781" s="206"/>
      <c r="C1781" s="206"/>
      <c r="D1781" s="206"/>
      <c r="V1781">
        <f>'Transaction Log'!F1783</f>
        <v>0</v>
      </c>
      <c r="W1781">
        <f>'Transaction Log'!G1783</f>
        <v>1</v>
      </c>
      <c r="X1781">
        <f>'Transaction Log'!H1783</f>
        <v>0</v>
      </c>
    </row>
    <row r="1782" spans="1:24">
      <c r="A1782" s="206"/>
      <c r="B1782" s="206"/>
      <c r="C1782" s="206"/>
      <c r="D1782" s="206"/>
      <c r="V1782">
        <f>'Transaction Log'!F1784</f>
        <v>0</v>
      </c>
      <c r="W1782">
        <f>'Transaction Log'!G1784</f>
        <v>0</v>
      </c>
      <c r="X1782">
        <f>'Transaction Log'!H1784</f>
        <v>0</v>
      </c>
    </row>
    <row r="1783" spans="1:24">
      <c r="A1783" s="206"/>
      <c r="B1783" s="206"/>
      <c r="C1783" s="206"/>
      <c r="D1783" s="206"/>
      <c r="V1783">
        <f>'Transaction Log'!F1785</f>
        <v>0</v>
      </c>
      <c r="W1783">
        <f>'Transaction Log'!G1785</f>
        <v>0</v>
      </c>
      <c r="X1783">
        <f>'Transaction Log'!H1785</f>
        <v>0</v>
      </c>
    </row>
    <row r="1784" spans="1:24">
      <c r="A1784" s="206"/>
      <c r="B1784" s="206"/>
      <c r="C1784" s="206"/>
      <c r="D1784" s="206"/>
      <c r="V1784">
        <f>'Transaction Log'!F1786</f>
        <v>0</v>
      </c>
      <c r="W1784">
        <f>'Transaction Log'!G1786</f>
        <v>0</v>
      </c>
      <c r="X1784">
        <f>'Transaction Log'!H1786</f>
        <v>0</v>
      </c>
    </row>
    <row r="1785" spans="1:24">
      <c r="A1785" s="206"/>
      <c r="B1785" s="206"/>
      <c r="C1785" s="206"/>
      <c r="D1785" s="206"/>
      <c r="V1785">
        <f>'Transaction Log'!F1787</f>
        <v>0</v>
      </c>
      <c r="W1785">
        <f>'Transaction Log'!G1787</f>
        <v>0</v>
      </c>
      <c r="X1785">
        <f>'Transaction Log'!H1787</f>
        <v>0</v>
      </c>
    </row>
    <row r="1786" spans="1:24">
      <c r="A1786" s="206"/>
      <c r="B1786" s="206"/>
      <c r="C1786" s="206"/>
      <c r="D1786" s="206"/>
      <c r="V1786">
        <f>'Transaction Log'!F1788</f>
        <v>0</v>
      </c>
      <c r="W1786">
        <f>'Transaction Log'!G1788</f>
        <v>0</v>
      </c>
      <c r="X1786">
        <f>'Transaction Log'!H1788</f>
        <v>0</v>
      </c>
    </row>
    <row r="1787" spans="1:24">
      <c r="A1787" s="206"/>
      <c r="B1787" s="206"/>
      <c r="C1787" s="206"/>
      <c r="D1787" s="206"/>
      <c r="V1787">
        <f>'Transaction Log'!F1789</f>
        <v>0</v>
      </c>
      <c r="W1787">
        <f>'Transaction Log'!G1789</f>
        <v>0</v>
      </c>
      <c r="X1787">
        <f>'Transaction Log'!H1789</f>
        <v>0</v>
      </c>
    </row>
    <row r="1788" spans="1:24">
      <c r="A1788" s="206"/>
      <c r="B1788" s="206"/>
      <c r="C1788" s="206"/>
      <c r="D1788" s="206"/>
      <c r="V1788">
        <f>'Transaction Log'!F1790</f>
        <v>0</v>
      </c>
      <c r="W1788">
        <f>'Transaction Log'!G1790</f>
        <v>0</v>
      </c>
      <c r="X1788">
        <f>'Transaction Log'!H1790</f>
        <v>0</v>
      </c>
    </row>
    <row r="1789" spans="1:24">
      <c r="A1789" s="206"/>
      <c r="B1789" s="206"/>
      <c r="C1789" s="206"/>
      <c r="D1789" s="206"/>
      <c r="V1789">
        <f>'Transaction Log'!F1791</f>
        <v>0</v>
      </c>
      <c r="W1789">
        <f>'Transaction Log'!G1791</f>
        <v>0</v>
      </c>
      <c r="X1789">
        <f>'Transaction Log'!H1791</f>
        <v>0</v>
      </c>
    </row>
    <row r="1790" spans="1:24">
      <c r="A1790" s="206"/>
      <c r="B1790" s="206"/>
      <c r="C1790" s="206"/>
      <c r="D1790" s="206"/>
      <c r="V1790">
        <f>'Transaction Log'!F1792</f>
        <v>0</v>
      </c>
      <c r="W1790">
        <f>'Transaction Log'!G1792</f>
        <v>0</v>
      </c>
      <c r="X1790">
        <f>'Transaction Log'!H1792</f>
        <v>0</v>
      </c>
    </row>
    <row r="1791" spans="1:24">
      <c r="A1791" s="206"/>
      <c r="B1791" s="206"/>
      <c r="C1791" s="206"/>
      <c r="D1791" s="206"/>
      <c r="V1791">
        <f>'Transaction Log'!F1793</f>
        <v>0</v>
      </c>
      <c r="W1791">
        <f>'Transaction Log'!G1793</f>
        <v>0</v>
      </c>
      <c r="X1791">
        <f>'Transaction Log'!H1793</f>
        <v>0</v>
      </c>
    </row>
    <row r="1792" spans="1:24">
      <c r="A1792" s="206"/>
      <c r="B1792" s="206"/>
      <c r="C1792" s="206"/>
      <c r="D1792" s="206"/>
      <c r="V1792">
        <f>'Transaction Log'!F1794</f>
        <v>0</v>
      </c>
      <c r="W1792">
        <f>'Transaction Log'!G1794</f>
        <v>0</v>
      </c>
      <c r="X1792">
        <f>'Transaction Log'!H1794</f>
        <v>0</v>
      </c>
    </row>
    <row r="1793" spans="1:24">
      <c r="A1793" s="206"/>
      <c r="B1793" s="206"/>
      <c r="C1793" s="206"/>
      <c r="D1793" s="206"/>
      <c r="V1793">
        <f>'Transaction Log'!F1795</f>
        <v>0</v>
      </c>
      <c r="W1793">
        <f>'Transaction Log'!G1795</f>
        <v>0</v>
      </c>
      <c r="X1793">
        <f>'Transaction Log'!H1795</f>
        <v>0</v>
      </c>
    </row>
    <row r="1794" spans="1:24">
      <c r="A1794" s="206"/>
      <c r="B1794" s="206"/>
      <c r="C1794" s="206"/>
      <c r="D1794" s="206"/>
      <c r="V1794">
        <f>'Transaction Log'!F1796</f>
        <v>0</v>
      </c>
      <c r="W1794">
        <f>'Transaction Log'!G1796</f>
        <v>0</v>
      </c>
      <c r="X1794">
        <f>'Transaction Log'!H1796</f>
        <v>0</v>
      </c>
    </row>
    <row r="1795" spans="1:24">
      <c r="A1795" s="206"/>
      <c r="B1795" s="206"/>
      <c r="C1795" s="206"/>
      <c r="D1795" s="206"/>
      <c r="V1795">
        <f>'Transaction Log'!F1797</f>
        <v>0</v>
      </c>
      <c r="W1795">
        <f>'Transaction Log'!G1797</f>
        <v>0</v>
      </c>
      <c r="X1795">
        <f>'Transaction Log'!H1797</f>
        <v>0</v>
      </c>
    </row>
    <row r="1796" spans="1:24">
      <c r="A1796" s="206"/>
      <c r="B1796" s="206"/>
      <c r="C1796" s="206"/>
      <c r="D1796" s="206"/>
      <c r="V1796">
        <f>'Transaction Log'!F1798</f>
        <v>0</v>
      </c>
      <c r="W1796">
        <f>'Transaction Log'!G1798</f>
        <v>0</v>
      </c>
      <c r="X1796">
        <f>'Transaction Log'!H1798</f>
        <v>0</v>
      </c>
    </row>
    <row r="1797" spans="1:24">
      <c r="A1797" s="206"/>
      <c r="B1797" s="206"/>
      <c r="C1797" s="206"/>
      <c r="D1797" s="206"/>
      <c r="V1797">
        <f>'Transaction Log'!F1799</f>
        <v>0</v>
      </c>
      <c r="W1797">
        <f>'Transaction Log'!G1799</f>
        <v>0</v>
      </c>
      <c r="X1797">
        <f>'Transaction Log'!H1799</f>
        <v>0</v>
      </c>
    </row>
    <row r="1798" spans="1:24">
      <c r="A1798" s="206"/>
      <c r="B1798" s="206"/>
      <c r="C1798" s="206"/>
      <c r="D1798" s="206"/>
      <c r="V1798">
        <f>'Transaction Log'!F1800</f>
        <v>0</v>
      </c>
      <c r="W1798">
        <f>'Transaction Log'!G1800</f>
        <v>0</v>
      </c>
      <c r="X1798">
        <f>'Transaction Log'!H1800</f>
        <v>0</v>
      </c>
    </row>
    <row r="1799" spans="1:24">
      <c r="A1799" s="206"/>
      <c r="B1799" s="206"/>
      <c r="C1799" s="206"/>
      <c r="D1799" s="206"/>
      <c r="V1799">
        <f>'Transaction Log'!F1801</f>
        <v>0</v>
      </c>
      <c r="W1799">
        <f>'Transaction Log'!G1801</f>
        <v>0</v>
      </c>
      <c r="X1799">
        <f>'Transaction Log'!H1801</f>
        <v>0</v>
      </c>
    </row>
    <row r="1800" spans="1:24">
      <c r="A1800" s="206"/>
      <c r="B1800" s="206"/>
      <c r="C1800" s="206"/>
      <c r="D1800" s="206"/>
      <c r="V1800">
        <f>'Transaction Log'!F1802</f>
        <v>0</v>
      </c>
      <c r="W1800">
        <f>'Transaction Log'!G1802</f>
        <v>0</v>
      </c>
      <c r="X1800">
        <f>'Transaction Log'!H1802</f>
        <v>0</v>
      </c>
    </row>
    <row r="1801" spans="1:24">
      <c r="A1801" s="206"/>
      <c r="B1801" s="206"/>
      <c r="C1801" s="206"/>
      <c r="D1801" s="206"/>
      <c r="V1801">
        <f>'Transaction Log'!F1803</f>
        <v>0</v>
      </c>
      <c r="W1801">
        <f>'Transaction Log'!G1803</f>
        <v>0</v>
      </c>
      <c r="X1801">
        <f>'Transaction Log'!H1803</f>
        <v>0</v>
      </c>
    </row>
    <row r="1802" spans="1:24">
      <c r="A1802" s="206"/>
      <c r="B1802" s="206"/>
      <c r="C1802" s="206"/>
      <c r="D1802" s="206"/>
      <c r="V1802">
        <f>'Transaction Log'!F1804</f>
        <v>0</v>
      </c>
      <c r="W1802">
        <f>'Transaction Log'!G1804</f>
        <v>0</v>
      </c>
      <c r="X1802">
        <f>'Transaction Log'!H1804</f>
        <v>0</v>
      </c>
    </row>
    <row r="1803" spans="1:24">
      <c r="A1803" s="206"/>
      <c r="B1803" s="206"/>
      <c r="C1803" s="206"/>
      <c r="D1803" s="206"/>
      <c r="V1803">
        <f>'Transaction Log'!F1805</f>
        <v>0</v>
      </c>
      <c r="W1803">
        <f>'Transaction Log'!G1805</f>
        <v>0</v>
      </c>
      <c r="X1803">
        <f>'Transaction Log'!H1805</f>
        <v>0</v>
      </c>
    </row>
    <row r="1804" spans="1:24">
      <c r="A1804" s="206"/>
      <c r="B1804" s="206"/>
      <c r="C1804" s="206"/>
      <c r="D1804" s="206"/>
      <c r="V1804">
        <f>'Transaction Log'!F1806</f>
        <v>0</v>
      </c>
      <c r="W1804">
        <f>'Transaction Log'!G1806</f>
        <v>0</v>
      </c>
      <c r="X1804">
        <f>'Transaction Log'!H1806</f>
        <v>0</v>
      </c>
    </row>
    <row r="1805" spans="1:24">
      <c r="A1805" s="206"/>
      <c r="B1805" s="206"/>
      <c r="C1805" s="206"/>
      <c r="D1805" s="206"/>
      <c r="V1805">
        <f>'Transaction Log'!F1807</f>
        <v>0</v>
      </c>
      <c r="W1805">
        <f>'Transaction Log'!G1807</f>
        <v>0</v>
      </c>
      <c r="X1805">
        <f>'Transaction Log'!H1807</f>
        <v>0</v>
      </c>
    </row>
    <row r="1806" spans="1:24">
      <c r="A1806" s="206"/>
      <c r="B1806" s="206"/>
      <c r="C1806" s="206"/>
      <c r="D1806" s="206"/>
      <c r="V1806">
        <f>'Transaction Log'!F1808</f>
        <v>0</v>
      </c>
      <c r="W1806">
        <f>'Transaction Log'!G1808</f>
        <v>0</v>
      </c>
      <c r="X1806">
        <f>'Transaction Log'!H1808</f>
        <v>0</v>
      </c>
    </row>
    <row r="1807" spans="1:24">
      <c r="A1807" s="206"/>
      <c r="B1807" s="206"/>
      <c r="C1807" s="206"/>
      <c r="D1807" s="206"/>
      <c r="V1807">
        <f>'Transaction Log'!F1809</f>
        <v>0</v>
      </c>
      <c r="W1807">
        <f>'Transaction Log'!G1809</f>
        <v>0</v>
      </c>
      <c r="X1807">
        <f>'Transaction Log'!H1809</f>
        <v>0</v>
      </c>
    </row>
    <row r="1808" spans="1:24">
      <c r="A1808" s="206"/>
      <c r="B1808" s="206"/>
      <c r="C1808" s="206"/>
      <c r="D1808" s="206"/>
      <c r="V1808">
        <f>'Transaction Log'!F1810</f>
        <v>0</v>
      </c>
      <c r="W1808">
        <f>'Transaction Log'!G1810</f>
        <v>0</v>
      </c>
      <c r="X1808">
        <f>'Transaction Log'!H1810</f>
        <v>0</v>
      </c>
    </row>
    <row r="1809" spans="1:24">
      <c r="A1809" s="206"/>
      <c r="B1809" s="206"/>
      <c r="C1809" s="206"/>
      <c r="D1809" s="206"/>
      <c r="V1809">
        <f>'Transaction Log'!F1811</f>
        <v>0</v>
      </c>
      <c r="W1809">
        <f>'Transaction Log'!G1811</f>
        <v>0</v>
      </c>
      <c r="X1809">
        <f>'Transaction Log'!H1811</f>
        <v>0</v>
      </c>
    </row>
    <row r="1810" spans="1:24">
      <c r="A1810" s="206"/>
      <c r="B1810" s="206"/>
      <c r="C1810" s="206"/>
      <c r="D1810" s="206"/>
      <c r="V1810">
        <f>'Transaction Log'!F1812</f>
        <v>0</v>
      </c>
      <c r="W1810">
        <f>'Transaction Log'!G1812</f>
        <v>0</v>
      </c>
      <c r="X1810">
        <f>'Transaction Log'!H1812</f>
        <v>0</v>
      </c>
    </row>
    <row r="1811" spans="1:24">
      <c r="A1811" s="206"/>
      <c r="B1811" s="206"/>
      <c r="C1811" s="206"/>
      <c r="D1811" s="206"/>
      <c r="V1811">
        <f>'Transaction Log'!F1813</f>
        <v>0</v>
      </c>
      <c r="W1811">
        <f>'Transaction Log'!G1813</f>
        <v>0</v>
      </c>
      <c r="X1811">
        <f>'Transaction Log'!H1813</f>
        <v>0</v>
      </c>
    </row>
    <row r="1812" spans="1:24">
      <c r="A1812" s="206"/>
      <c r="B1812" s="206"/>
      <c r="C1812" s="206"/>
      <c r="D1812" s="206"/>
      <c r="V1812">
        <f>'Transaction Log'!F1814</f>
        <v>0</v>
      </c>
      <c r="W1812">
        <f>'Transaction Log'!G1814</f>
        <v>0</v>
      </c>
      <c r="X1812">
        <f>'Transaction Log'!H1814</f>
        <v>0</v>
      </c>
    </row>
    <row r="1813" spans="1:24">
      <c r="A1813" s="206"/>
      <c r="B1813" s="206"/>
      <c r="C1813" s="206"/>
      <c r="D1813" s="206"/>
      <c r="V1813">
        <f>'Transaction Log'!F1815</f>
        <v>0</v>
      </c>
      <c r="W1813">
        <f>'Transaction Log'!G1815</f>
        <v>0</v>
      </c>
      <c r="X1813">
        <f>'Transaction Log'!H1815</f>
        <v>0</v>
      </c>
    </row>
    <row r="1814" spans="1:24">
      <c r="A1814" s="206"/>
      <c r="B1814" s="206"/>
      <c r="C1814" s="206"/>
      <c r="D1814" s="206"/>
      <c r="V1814">
        <f>'Transaction Log'!F1816</f>
        <v>0</v>
      </c>
      <c r="W1814">
        <f>'Transaction Log'!G1816</f>
        <v>0</v>
      </c>
      <c r="X1814">
        <f>'Transaction Log'!H1816</f>
        <v>0</v>
      </c>
    </row>
    <row r="1815" spans="1:24">
      <c r="A1815" s="206"/>
      <c r="B1815" s="206"/>
      <c r="C1815" s="206"/>
      <c r="D1815" s="206"/>
      <c r="V1815">
        <f>'Transaction Log'!F1817</f>
        <v>0</v>
      </c>
      <c r="W1815">
        <f>'Transaction Log'!G1817</f>
        <v>0</v>
      </c>
      <c r="X1815">
        <f>'Transaction Log'!H1817</f>
        <v>0</v>
      </c>
    </row>
    <row r="1816" spans="1:24">
      <c r="A1816" s="206"/>
      <c r="B1816" s="206"/>
      <c r="C1816" s="206"/>
      <c r="D1816" s="206"/>
      <c r="V1816">
        <f>'Transaction Log'!F1818</f>
        <v>0</v>
      </c>
      <c r="W1816">
        <f>'Transaction Log'!G1818</f>
        <v>0</v>
      </c>
      <c r="X1816">
        <f>'Transaction Log'!H1818</f>
        <v>0</v>
      </c>
    </row>
    <row r="1817" spans="1:24">
      <c r="A1817" s="206"/>
      <c r="B1817" s="206"/>
      <c r="C1817" s="206"/>
      <c r="D1817" s="206"/>
      <c r="V1817">
        <f>'Transaction Log'!F1819</f>
        <v>0</v>
      </c>
      <c r="W1817">
        <f>'Transaction Log'!G1819</f>
        <v>0</v>
      </c>
      <c r="X1817">
        <f>'Transaction Log'!H1819</f>
        <v>0</v>
      </c>
    </row>
    <row r="1818" spans="1:24">
      <c r="A1818" s="206"/>
      <c r="B1818" s="206"/>
      <c r="C1818" s="206"/>
      <c r="D1818" s="206"/>
      <c r="V1818">
        <f>'Transaction Log'!F1820</f>
        <v>0</v>
      </c>
      <c r="W1818">
        <f>'Transaction Log'!G1820</f>
        <v>0</v>
      </c>
      <c r="X1818">
        <f>'Transaction Log'!H1820</f>
        <v>0</v>
      </c>
    </row>
    <row r="1819" spans="1:24">
      <c r="A1819" s="206"/>
      <c r="B1819" s="206"/>
      <c r="C1819" s="206"/>
      <c r="D1819" s="206"/>
      <c r="V1819">
        <f>'Transaction Log'!F1821</f>
        <v>0</v>
      </c>
      <c r="W1819">
        <f>'Transaction Log'!G1821</f>
        <v>0</v>
      </c>
      <c r="X1819">
        <f>'Transaction Log'!H1821</f>
        <v>0</v>
      </c>
    </row>
    <row r="1820" spans="1:24">
      <c r="A1820" s="206"/>
      <c r="B1820" s="206"/>
      <c r="C1820" s="206"/>
      <c r="D1820" s="206"/>
      <c r="V1820">
        <f>'Transaction Log'!F1822</f>
        <v>0</v>
      </c>
      <c r="W1820">
        <f>'Transaction Log'!G1822</f>
        <v>0</v>
      </c>
      <c r="X1820">
        <f>'Transaction Log'!H1822</f>
        <v>0</v>
      </c>
    </row>
    <row r="1821" spans="1:24">
      <c r="A1821" s="206"/>
      <c r="B1821" s="206"/>
      <c r="C1821" s="206"/>
      <c r="D1821" s="206"/>
      <c r="V1821">
        <f>'Transaction Log'!F1823</f>
        <v>0</v>
      </c>
      <c r="W1821">
        <f>'Transaction Log'!G1823</f>
        <v>0</v>
      </c>
      <c r="X1821">
        <f>'Transaction Log'!H1823</f>
        <v>0</v>
      </c>
    </row>
    <row r="1822" spans="1:24">
      <c r="A1822" s="206"/>
      <c r="B1822" s="206"/>
      <c r="C1822" s="206"/>
      <c r="D1822" s="206"/>
      <c r="V1822">
        <f>'Transaction Log'!F1824</f>
        <v>0</v>
      </c>
      <c r="W1822">
        <f>'Transaction Log'!G1824</f>
        <v>0</v>
      </c>
      <c r="X1822">
        <f>'Transaction Log'!H1824</f>
        <v>0</v>
      </c>
    </row>
    <row r="1823" spans="1:24">
      <c r="A1823" s="206"/>
      <c r="B1823" s="206"/>
      <c r="C1823" s="206"/>
      <c r="D1823" s="206"/>
      <c r="V1823">
        <f>'Transaction Log'!F1825</f>
        <v>0</v>
      </c>
      <c r="W1823">
        <f>'Transaction Log'!G1825</f>
        <v>0</v>
      </c>
      <c r="X1823">
        <f>'Transaction Log'!H1825</f>
        <v>0</v>
      </c>
    </row>
    <row r="1824" spans="1:24">
      <c r="A1824" s="206"/>
      <c r="B1824" s="206"/>
      <c r="C1824" s="206"/>
      <c r="D1824" s="206"/>
      <c r="V1824">
        <f>'Transaction Log'!F1826</f>
        <v>0</v>
      </c>
      <c r="W1824">
        <f>'Transaction Log'!G1826</f>
        <v>0</v>
      </c>
      <c r="X1824">
        <f>'Transaction Log'!H1826</f>
        <v>0</v>
      </c>
    </row>
    <row r="1825" spans="1:24">
      <c r="A1825" s="206"/>
      <c r="B1825" s="206"/>
      <c r="C1825" s="206"/>
      <c r="D1825" s="206"/>
      <c r="V1825">
        <f>'Transaction Log'!F1827</f>
        <v>0</v>
      </c>
      <c r="W1825">
        <f>'Transaction Log'!G1827</f>
        <v>0</v>
      </c>
      <c r="X1825">
        <f>'Transaction Log'!H1827</f>
        <v>0</v>
      </c>
    </row>
    <row r="1826" spans="1:24">
      <c r="A1826" s="206"/>
      <c r="B1826" s="206"/>
      <c r="C1826" s="206"/>
      <c r="D1826" s="206"/>
      <c r="V1826">
        <f>'Transaction Log'!F1828</f>
        <v>0</v>
      </c>
      <c r="W1826">
        <f>'Transaction Log'!G1828</f>
        <v>0</v>
      </c>
      <c r="X1826">
        <f>'Transaction Log'!H1828</f>
        <v>0</v>
      </c>
    </row>
    <row r="1827" spans="1:24">
      <c r="A1827" s="206"/>
      <c r="B1827" s="206"/>
      <c r="C1827" s="206"/>
      <c r="D1827" s="206"/>
      <c r="V1827">
        <f>'Transaction Log'!F1829</f>
        <v>0</v>
      </c>
      <c r="W1827">
        <f>'Transaction Log'!G1829</f>
        <v>0</v>
      </c>
      <c r="X1827">
        <f>'Transaction Log'!H1829</f>
        <v>0</v>
      </c>
    </row>
    <row r="1828" spans="1:24">
      <c r="A1828" s="206"/>
      <c r="B1828" s="206"/>
      <c r="C1828" s="206"/>
      <c r="D1828" s="206"/>
      <c r="V1828">
        <f>'Transaction Log'!F1830</f>
        <v>0</v>
      </c>
      <c r="W1828">
        <f>'Transaction Log'!G1830</f>
        <v>0</v>
      </c>
      <c r="X1828">
        <f>'Transaction Log'!H1830</f>
        <v>0</v>
      </c>
    </row>
    <row r="1829" spans="1:24">
      <c r="A1829" s="206"/>
      <c r="B1829" s="206"/>
      <c r="C1829" s="206"/>
      <c r="D1829" s="206"/>
      <c r="V1829">
        <f>'Transaction Log'!F1831</f>
        <v>0</v>
      </c>
      <c r="W1829">
        <f>'Transaction Log'!G1831</f>
        <v>0</v>
      </c>
      <c r="X1829">
        <f>'Transaction Log'!H1831</f>
        <v>0</v>
      </c>
    </row>
    <row r="1830" spans="1:24">
      <c r="A1830" s="206"/>
      <c r="B1830" s="206"/>
      <c r="C1830" s="206"/>
      <c r="D1830" s="206"/>
      <c r="V1830">
        <f>'Transaction Log'!F1832</f>
        <v>0</v>
      </c>
      <c r="W1830">
        <f>'Transaction Log'!G1832</f>
        <v>0</v>
      </c>
      <c r="X1830">
        <f>'Transaction Log'!H1832</f>
        <v>0</v>
      </c>
    </row>
    <row r="1831" spans="1:24">
      <c r="A1831" s="206"/>
      <c r="B1831" s="206"/>
      <c r="C1831" s="206"/>
      <c r="D1831" s="206"/>
      <c r="V1831">
        <f>'Transaction Log'!F1833</f>
        <v>0</v>
      </c>
      <c r="W1831">
        <f>'Transaction Log'!G1833</f>
        <v>0</v>
      </c>
      <c r="X1831">
        <f>'Transaction Log'!H1833</f>
        <v>0</v>
      </c>
    </row>
    <row r="1832" spans="1:24">
      <c r="A1832" s="206"/>
      <c r="B1832" s="206"/>
      <c r="C1832" s="206"/>
      <c r="D1832" s="206"/>
      <c r="V1832">
        <f>'Transaction Log'!F1834</f>
        <v>0</v>
      </c>
      <c r="W1832">
        <f>'Transaction Log'!G1834</f>
        <v>0</v>
      </c>
      <c r="X1832">
        <f>'Transaction Log'!H1834</f>
        <v>0</v>
      </c>
    </row>
    <row r="1833" spans="1:24">
      <c r="A1833" s="206"/>
      <c r="B1833" s="206"/>
      <c r="C1833" s="206"/>
      <c r="D1833" s="206"/>
      <c r="V1833">
        <f>'Transaction Log'!F1835</f>
        <v>0</v>
      </c>
      <c r="W1833">
        <f>'Transaction Log'!G1835</f>
        <v>0</v>
      </c>
      <c r="X1833">
        <f>'Transaction Log'!H1835</f>
        <v>0</v>
      </c>
    </row>
    <row r="1834" spans="1:24">
      <c r="A1834" s="206"/>
      <c r="B1834" s="206"/>
      <c r="C1834" s="206"/>
      <c r="D1834" s="206"/>
      <c r="V1834">
        <f>'Transaction Log'!F1836</f>
        <v>0</v>
      </c>
      <c r="W1834">
        <f>'Transaction Log'!G1836</f>
        <v>0</v>
      </c>
      <c r="X1834">
        <f>'Transaction Log'!H1836</f>
        <v>0</v>
      </c>
    </row>
    <row r="1835" spans="1:24">
      <c r="A1835" s="206"/>
      <c r="B1835" s="206"/>
      <c r="C1835" s="206"/>
      <c r="D1835" s="206"/>
      <c r="V1835">
        <f>'Transaction Log'!F1837</f>
        <v>0</v>
      </c>
      <c r="W1835">
        <f>'Transaction Log'!G1837</f>
        <v>0</v>
      </c>
      <c r="X1835">
        <f>'Transaction Log'!H1837</f>
        <v>0</v>
      </c>
    </row>
    <row r="1836" spans="1:24">
      <c r="A1836" s="206"/>
      <c r="B1836" s="206"/>
      <c r="C1836" s="206"/>
      <c r="D1836" s="206"/>
      <c r="V1836">
        <f>'Transaction Log'!F1838</f>
        <v>0</v>
      </c>
      <c r="W1836">
        <f>'Transaction Log'!G1838</f>
        <v>0</v>
      </c>
      <c r="X1836">
        <f>'Transaction Log'!H1838</f>
        <v>0</v>
      </c>
    </row>
    <row r="1837" spans="1:24">
      <c r="A1837" s="206"/>
      <c r="B1837" s="206"/>
      <c r="C1837" s="206"/>
      <c r="D1837" s="206"/>
      <c r="V1837">
        <f>'Transaction Log'!F1839</f>
        <v>0</v>
      </c>
      <c r="W1837">
        <f>'Transaction Log'!G1839</f>
        <v>0</v>
      </c>
      <c r="X1837">
        <f>'Transaction Log'!H1839</f>
        <v>0</v>
      </c>
    </row>
    <row r="1838" spans="1:24">
      <c r="A1838" s="206"/>
      <c r="B1838" s="206"/>
      <c r="C1838" s="206"/>
      <c r="D1838" s="206"/>
      <c r="V1838">
        <f>'Transaction Log'!F1840</f>
        <v>0</v>
      </c>
      <c r="W1838">
        <f>'Transaction Log'!G1840</f>
        <v>0</v>
      </c>
      <c r="X1838">
        <f>'Transaction Log'!H1840</f>
        <v>0</v>
      </c>
    </row>
    <row r="1839" spans="1:24">
      <c r="A1839" s="206"/>
      <c r="B1839" s="206"/>
      <c r="C1839" s="206"/>
      <c r="D1839" s="206"/>
      <c r="V1839">
        <f>'Transaction Log'!F1841</f>
        <v>0</v>
      </c>
      <c r="W1839">
        <f>'Transaction Log'!G1841</f>
        <v>0</v>
      </c>
      <c r="X1839">
        <f>'Transaction Log'!H1841</f>
        <v>0</v>
      </c>
    </row>
    <row r="1840" spans="1:24">
      <c r="A1840" s="206"/>
      <c r="B1840" s="206"/>
      <c r="C1840" s="206"/>
      <c r="D1840" s="206"/>
      <c r="V1840">
        <f>'Transaction Log'!F1842</f>
        <v>0</v>
      </c>
      <c r="W1840">
        <f>'Transaction Log'!G1842</f>
        <v>0</v>
      </c>
      <c r="X1840">
        <f>'Transaction Log'!H1842</f>
        <v>0</v>
      </c>
    </row>
    <row r="1841" spans="1:24">
      <c r="A1841" s="206"/>
      <c r="B1841" s="206"/>
      <c r="C1841" s="206"/>
      <c r="D1841" s="206"/>
      <c r="V1841">
        <f>'Transaction Log'!F1843</f>
        <v>0</v>
      </c>
      <c r="W1841">
        <f>'Transaction Log'!G1843</f>
        <v>0</v>
      </c>
      <c r="X1841">
        <f>'Transaction Log'!H1843</f>
        <v>0</v>
      </c>
    </row>
    <row r="1842" spans="1:24">
      <c r="A1842" s="206"/>
      <c r="B1842" s="206"/>
      <c r="C1842" s="206"/>
      <c r="D1842" s="206"/>
      <c r="V1842">
        <f>'Transaction Log'!F1844</f>
        <v>0</v>
      </c>
      <c r="W1842">
        <f>'Transaction Log'!G1844</f>
        <v>0</v>
      </c>
      <c r="X1842">
        <f>'Transaction Log'!H1844</f>
        <v>0</v>
      </c>
    </row>
    <row r="1843" spans="1:24">
      <c r="A1843" s="206"/>
      <c r="B1843" s="206"/>
      <c r="C1843" s="206"/>
      <c r="D1843" s="206"/>
      <c r="V1843">
        <f>'Transaction Log'!F1845</f>
        <v>0</v>
      </c>
      <c r="W1843">
        <f>'Transaction Log'!G1845</f>
        <v>0</v>
      </c>
      <c r="X1843">
        <f>'Transaction Log'!H1845</f>
        <v>0</v>
      </c>
    </row>
    <row r="1844" spans="1:24">
      <c r="A1844" s="206"/>
      <c r="B1844" s="206"/>
      <c r="C1844" s="206"/>
      <c r="D1844" s="206"/>
      <c r="V1844">
        <f>'Transaction Log'!F1846</f>
        <v>0</v>
      </c>
      <c r="W1844">
        <f>'Transaction Log'!G1846</f>
        <v>0</v>
      </c>
      <c r="X1844">
        <f>'Transaction Log'!H1846</f>
        <v>0</v>
      </c>
    </row>
    <row r="1845" spans="1:24">
      <c r="A1845" s="206"/>
      <c r="B1845" s="206"/>
      <c r="C1845" s="206"/>
      <c r="D1845" s="206"/>
      <c r="V1845">
        <f>'Transaction Log'!F1847</f>
        <v>0</v>
      </c>
      <c r="W1845">
        <f>'Transaction Log'!G1847</f>
        <v>0</v>
      </c>
      <c r="X1845">
        <f>'Transaction Log'!H1847</f>
        <v>0</v>
      </c>
    </row>
    <row r="1846" spans="1:24">
      <c r="A1846" s="206"/>
      <c r="B1846" s="206"/>
      <c r="C1846" s="206"/>
      <c r="D1846" s="206"/>
      <c r="V1846">
        <f>'Transaction Log'!F1848</f>
        <v>0</v>
      </c>
      <c r="W1846">
        <f>'Transaction Log'!G1848</f>
        <v>0</v>
      </c>
      <c r="X1846">
        <f>'Transaction Log'!H1848</f>
        <v>0</v>
      </c>
    </row>
    <row r="1847" spans="1:24">
      <c r="A1847" s="206"/>
      <c r="B1847" s="206"/>
      <c r="C1847" s="206"/>
      <c r="D1847" s="206"/>
      <c r="V1847">
        <f>'Transaction Log'!F1849</f>
        <v>0</v>
      </c>
      <c r="W1847">
        <f>'Transaction Log'!G1849</f>
        <v>0</v>
      </c>
      <c r="X1847">
        <f>'Transaction Log'!H1849</f>
        <v>0</v>
      </c>
    </row>
    <row r="1848" spans="1:24">
      <c r="A1848" s="206"/>
      <c r="B1848" s="206"/>
      <c r="C1848" s="206"/>
      <c r="D1848" s="206"/>
      <c r="V1848">
        <f>'Transaction Log'!F1850</f>
        <v>1</v>
      </c>
      <c r="W1848">
        <f>'Transaction Log'!G1850</f>
        <v>0</v>
      </c>
      <c r="X1848">
        <f>'Transaction Log'!H1850</f>
        <v>0</v>
      </c>
    </row>
    <row r="1849" spans="1:24">
      <c r="A1849" s="206"/>
      <c r="B1849" s="206"/>
      <c r="C1849" s="206"/>
      <c r="D1849" s="206"/>
      <c r="V1849">
        <f>'Transaction Log'!F1851</f>
        <v>0</v>
      </c>
      <c r="W1849">
        <f>'Transaction Log'!G1851</f>
        <v>0</v>
      </c>
      <c r="X1849">
        <f>'Transaction Log'!H1851</f>
        <v>0</v>
      </c>
    </row>
    <row r="1850" spans="1:24">
      <c r="A1850" s="206"/>
      <c r="B1850" s="206"/>
      <c r="C1850" s="206"/>
      <c r="D1850" s="206"/>
      <c r="V1850">
        <f>'Transaction Log'!F1852</f>
        <v>0</v>
      </c>
      <c r="W1850">
        <f>'Transaction Log'!G1852</f>
        <v>0</v>
      </c>
      <c r="X1850">
        <f>'Transaction Log'!H1852</f>
        <v>0</v>
      </c>
    </row>
    <row r="1851" spans="1:24">
      <c r="A1851" s="206"/>
      <c r="B1851" s="206"/>
      <c r="C1851" s="206"/>
      <c r="D1851" s="206"/>
      <c r="V1851">
        <f>'Transaction Log'!F1853</f>
        <v>0</v>
      </c>
      <c r="W1851">
        <f>'Transaction Log'!G1853</f>
        <v>0</v>
      </c>
      <c r="X1851">
        <f>'Transaction Log'!H1853</f>
        <v>0</v>
      </c>
    </row>
    <row r="1852" spans="1:24">
      <c r="A1852" s="206"/>
      <c r="B1852" s="206"/>
      <c r="C1852" s="206"/>
      <c r="D1852" s="206"/>
      <c r="V1852">
        <f>'Transaction Log'!F1854</f>
        <v>0</v>
      </c>
      <c r="W1852">
        <f>'Transaction Log'!G1854</f>
        <v>0</v>
      </c>
      <c r="X1852">
        <f>'Transaction Log'!H1854</f>
        <v>0</v>
      </c>
    </row>
    <row r="1853" spans="1:24">
      <c r="A1853" s="206"/>
      <c r="B1853" s="206"/>
      <c r="C1853" s="206"/>
      <c r="D1853" s="206"/>
      <c r="V1853">
        <f>'Transaction Log'!F1855</f>
        <v>0</v>
      </c>
      <c r="W1853">
        <f>'Transaction Log'!G1855</f>
        <v>0</v>
      </c>
      <c r="X1853">
        <f>'Transaction Log'!H1855</f>
        <v>0</v>
      </c>
    </row>
    <row r="1854" spans="1:24">
      <c r="A1854" s="206"/>
      <c r="B1854" s="206"/>
      <c r="C1854" s="206"/>
      <c r="D1854" s="206"/>
      <c r="V1854">
        <f>'Transaction Log'!F1856</f>
        <v>0</v>
      </c>
      <c r="W1854">
        <f>'Transaction Log'!G1856</f>
        <v>0</v>
      </c>
      <c r="X1854">
        <f>'Transaction Log'!H1856</f>
        <v>0</v>
      </c>
    </row>
    <row r="1855" spans="1:24">
      <c r="A1855" s="206"/>
      <c r="B1855" s="206"/>
      <c r="C1855" s="206"/>
      <c r="D1855" s="206"/>
      <c r="V1855">
        <f>'Transaction Log'!F1857</f>
        <v>0</v>
      </c>
      <c r="W1855">
        <f>'Transaction Log'!G1857</f>
        <v>0</v>
      </c>
      <c r="X1855">
        <f>'Transaction Log'!H1857</f>
        <v>0</v>
      </c>
    </row>
    <row r="1856" spans="1:24">
      <c r="A1856" s="206"/>
      <c r="B1856" s="206"/>
      <c r="C1856" s="206"/>
      <c r="D1856" s="206"/>
      <c r="V1856">
        <f>'Transaction Log'!F1858</f>
        <v>0</v>
      </c>
      <c r="W1856">
        <f>'Transaction Log'!G1858</f>
        <v>0</v>
      </c>
      <c r="X1856">
        <f>'Transaction Log'!H1858</f>
        <v>0</v>
      </c>
    </row>
    <row r="1857" spans="1:24">
      <c r="A1857" s="206"/>
      <c r="B1857" s="206"/>
      <c r="C1857" s="206"/>
      <c r="D1857" s="206"/>
      <c r="V1857">
        <f>'Transaction Log'!F1859</f>
        <v>0</v>
      </c>
      <c r="W1857">
        <f>'Transaction Log'!G1859</f>
        <v>0</v>
      </c>
      <c r="X1857">
        <f>'Transaction Log'!H1859</f>
        <v>0</v>
      </c>
    </row>
    <row r="1858" spans="1:24">
      <c r="A1858" s="206"/>
      <c r="B1858" s="206"/>
      <c r="C1858" s="206"/>
      <c r="D1858" s="206"/>
      <c r="V1858">
        <f>'Transaction Log'!F1860</f>
        <v>0</v>
      </c>
      <c r="W1858">
        <f>'Transaction Log'!G1860</f>
        <v>0</v>
      </c>
      <c r="X1858">
        <f>'Transaction Log'!H1860</f>
        <v>0</v>
      </c>
    </row>
    <row r="1859" spans="1:24">
      <c r="A1859" s="206"/>
      <c r="B1859" s="206"/>
      <c r="C1859" s="206"/>
      <c r="D1859" s="206"/>
      <c r="V1859">
        <f>'Transaction Log'!F1861</f>
        <v>0</v>
      </c>
      <c r="W1859">
        <f>'Transaction Log'!G1861</f>
        <v>0</v>
      </c>
      <c r="X1859">
        <f>'Transaction Log'!H1861</f>
        <v>0</v>
      </c>
    </row>
    <row r="1860" spans="1:24">
      <c r="A1860" s="206"/>
      <c r="B1860" s="206"/>
      <c r="C1860" s="206"/>
      <c r="D1860" s="206"/>
      <c r="V1860">
        <f>'Transaction Log'!F1862</f>
        <v>0</v>
      </c>
      <c r="W1860">
        <f>'Transaction Log'!G1862</f>
        <v>0</v>
      </c>
      <c r="X1860">
        <f>'Transaction Log'!H1862</f>
        <v>0</v>
      </c>
    </row>
    <row r="1861" spans="1:24">
      <c r="A1861" s="206"/>
      <c r="B1861" s="206"/>
      <c r="C1861" s="206"/>
      <c r="D1861" s="206"/>
      <c r="V1861">
        <f>'Transaction Log'!F1863</f>
        <v>0</v>
      </c>
      <c r="W1861">
        <f>'Transaction Log'!G1863</f>
        <v>0</v>
      </c>
      <c r="X1861">
        <f>'Transaction Log'!H1863</f>
        <v>0</v>
      </c>
    </row>
    <row r="1862" spans="1:24">
      <c r="A1862" s="206"/>
      <c r="B1862" s="206"/>
      <c r="C1862" s="206"/>
      <c r="D1862" s="206"/>
      <c r="V1862">
        <f>'Transaction Log'!F1864</f>
        <v>0</v>
      </c>
      <c r="W1862">
        <f>'Transaction Log'!G1864</f>
        <v>0</v>
      </c>
      <c r="X1862">
        <f>'Transaction Log'!H1864</f>
        <v>0</v>
      </c>
    </row>
    <row r="1863" spans="1:24">
      <c r="A1863" s="206"/>
      <c r="B1863" s="206"/>
      <c r="C1863" s="206"/>
      <c r="D1863" s="206"/>
      <c r="V1863">
        <f>'Transaction Log'!F1865</f>
        <v>1</v>
      </c>
      <c r="W1863">
        <f>'Transaction Log'!G1865</f>
        <v>0</v>
      </c>
      <c r="X1863">
        <f>'Transaction Log'!H1865</f>
        <v>0</v>
      </c>
    </row>
    <row r="1864" spans="1:24">
      <c r="A1864" s="206"/>
      <c r="B1864" s="206"/>
      <c r="C1864" s="206"/>
      <c r="D1864" s="206"/>
      <c r="V1864">
        <f>'Transaction Log'!F1866</f>
        <v>0</v>
      </c>
      <c r="W1864">
        <f>'Transaction Log'!G1866</f>
        <v>0</v>
      </c>
      <c r="X1864">
        <f>'Transaction Log'!H1866</f>
        <v>0</v>
      </c>
    </row>
    <row r="1865" spans="1:24">
      <c r="A1865" s="206"/>
      <c r="B1865" s="206"/>
      <c r="C1865" s="206"/>
      <c r="D1865" s="206"/>
      <c r="V1865">
        <f>'Transaction Log'!F1867</f>
        <v>0</v>
      </c>
      <c r="W1865">
        <f>'Transaction Log'!G1867</f>
        <v>0</v>
      </c>
      <c r="X1865">
        <f>'Transaction Log'!H1867</f>
        <v>0</v>
      </c>
    </row>
    <row r="1866" spans="1:24">
      <c r="A1866" s="206"/>
      <c r="B1866" s="206"/>
      <c r="C1866" s="206"/>
      <c r="D1866" s="206"/>
      <c r="V1866">
        <f>'Transaction Log'!F1868</f>
        <v>0</v>
      </c>
      <c r="W1866">
        <f>'Transaction Log'!G1868</f>
        <v>0</v>
      </c>
      <c r="X1866">
        <f>'Transaction Log'!H1868</f>
        <v>0</v>
      </c>
    </row>
    <row r="1867" spans="1:24">
      <c r="A1867" s="206"/>
      <c r="B1867" s="206"/>
      <c r="C1867" s="206"/>
      <c r="D1867" s="206"/>
      <c r="V1867">
        <f>'Transaction Log'!F1869</f>
        <v>0</v>
      </c>
      <c r="W1867">
        <f>'Transaction Log'!G1869</f>
        <v>0</v>
      </c>
      <c r="X1867">
        <f>'Transaction Log'!H1869</f>
        <v>0</v>
      </c>
    </row>
    <row r="1868" spans="1:24">
      <c r="A1868" s="206"/>
      <c r="B1868" s="206"/>
      <c r="C1868" s="206"/>
      <c r="D1868" s="206"/>
      <c r="V1868">
        <f>'Transaction Log'!F1870</f>
        <v>0</v>
      </c>
      <c r="W1868">
        <f>'Transaction Log'!G1870</f>
        <v>0</v>
      </c>
      <c r="X1868">
        <f>'Transaction Log'!H1870</f>
        <v>0</v>
      </c>
    </row>
    <row r="1869" spans="1:24">
      <c r="A1869" s="206"/>
      <c r="B1869" s="206"/>
      <c r="C1869" s="206"/>
      <c r="D1869" s="206"/>
      <c r="V1869">
        <f>'Transaction Log'!F1871</f>
        <v>0</v>
      </c>
      <c r="W1869">
        <f>'Transaction Log'!G1871</f>
        <v>0</v>
      </c>
      <c r="X1869">
        <f>'Transaction Log'!H1871</f>
        <v>0</v>
      </c>
    </row>
    <row r="1870" spans="1:24">
      <c r="A1870" s="206"/>
      <c r="B1870" s="206"/>
      <c r="C1870" s="206"/>
      <c r="D1870" s="206"/>
      <c r="V1870">
        <f>'Transaction Log'!F1872</f>
        <v>0</v>
      </c>
      <c r="W1870">
        <f>'Transaction Log'!G1872</f>
        <v>0</v>
      </c>
      <c r="X1870">
        <f>'Transaction Log'!H1872</f>
        <v>0</v>
      </c>
    </row>
    <row r="1871" spans="1:24">
      <c r="A1871" s="206"/>
      <c r="B1871" s="206"/>
      <c r="C1871" s="206"/>
      <c r="D1871" s="206"/>
      <c r="V1871">
        <f>'Transaction Log'!F1873</f>
        <v>0</v>
      </c>
      <c r="W1871">
        <f>'Transaction Log'!G1873</f>
        <v>0</v>
      </c>
      <c r="X1871">
        <f>'Transaction Log'!H1873</f>
        <v>0</v>
      </c>
    </row>
    <row r="1872" spans="1:24">
      <c r="A1872" s="206"/>
      <c r="B1872" s="206"/>
      <c r="C1872" s="206"/>
      <c r="D1872" s="206"/>
      <c r="V1872">
        <f>'Transaction Log'!F1874</f>
        <v>0</v>
      </c>
      <c r="W1872">
        <f>'Transaction Log'!G1874</f>
        <v>0</v>
      </c>
      <c r="X1872">
        <f>'Transaction Log'!H1874</f>
        <v>0</v>
      </c>
    </row>
    <row r="1873" spans="1:24">
      <c r="A1873" s="206"/>
      <c r="B1873" s="206"/>
      <c r="C1873" s="206"/>
      <c r="D1873" s="206"/>
      <c r="V1873">
        <f>'Transaction Log'!F1875</f>
        <v>0</v>
      </c>
      <c r="W1873">
        <f>'Transaction Log'!G1875</f>
        <v>0</v>
      </c>
      <c r="X1873">
        <f>'Transaction Log'!H1875</f>
        <v>0</v>
      </c>
    </row>
    <row r="1874" spans="1:24">
      <c r="A1874" s="206"/>
      <c r="B1874" s="206"/>
      <c r="C1874" s="206"/>
      <c r="D1874" s="206"/>
      <c r="V1874">
        <f>'Transaction Log'!F1876</f>
        <v>1</v>
      </c>
      <c r="W1874">
        <f>'Transaction Log'!G1876</f>
        <v>0</v>
      </c>
      <c r="X1874">
        <f>'Transaction Log'!H1876</f>
        <v>0</v>
      </c>
    </row>
    <row r="1875" spans="1:24">
      <c r="A1875" s="206"/>
      <c r="B1875" s="206"/>
      <c r="C1875" s="206"/>
      <c r="D1875" s="206"/>
      <c r="V1875">
        <f>'Transaction Log'!F1877</f>
        <v>0</v>
      </c>
      <c r="W1875">
        <f>'Transaction Log'!G1877</f>
        <v>0</v>
      </c>
      <c r="X1875">
        <f>'Transaction Log'!H1877</f>
        <v>0</v>
      </c>
    </row>
    <row r="1876" spans="1:24">
      <c r="A1876" s="206"/>
      <c r="B1876" s="206"/>
      <c r="C1876" s="206"/>
      <c r="D1876" s="206"/>
      <c r="V1876">
        <f>'Transaction Log'!F1878</f>
        <v>0</v>
      </c>
      <c r="W1876">
        <f>'Transaction Log'!G1878</f>
        <v>0</v>
      </c>
      <c r="X1876">
        <f>'Transaction Log'!H1878</f>
        <v>0</v>
      </c>
    </row>
    <row r="1877" spans="1:24">
      <c r="A1877" s="206"/>
      <c r="B1877" s="206"/>
      <c r="C1877" s="206"/>
      <c r="D1877" s="206"/>
      <c r="V1877">
        <f>'Transaction Log'!F1879</f>
        <v>0</v>
      </c>
      <c r="W1877">
        <f>'Transaction Log'!G1879</f>
        <v>0</v>
      </c>
      <c r="X1877">
        <f>'Transaction Log'!H1879</f>
        <v>0</v>
      </c>
    </row>
    <row r="1878" spans="1:24">
      <c r="A1878" s="206"/>
      <c r="B1878" s="206"/>
      <c r="C1878" s="206"/>
      <c r="D1878" s="206"/>
      <c r="V1878">
        <f>'Transaction Log'!F1880</f>
        <v>0</v>
      </c>
      <c r="W1878">
        <f>'Transaction Log'!G1880</f>
        <v>0</v>
      </c>
      <c r="X1878">
        <f>'Transaction Log'!H1880</f>
        <v>0</v>
      </c>
    </row>
    <row r="1879" spans="1:24">
      <c r="A1879" s="206"/>
      <c r="B1879" s="206"/>
      <c r="C1879" s="206"/>
      <c r="D1879" s="206"/>
      <c r="V1879">
        <f>'Transaction Log'!F1881</f>
        <v>0</v>
      </c>
      <c r="W1879">
        <f>'Transaction Log'!G1881</f>
        <v>0</v>
      </c>
      <c r="X1879">
        <f>'Transaction Log'!H1881</f>
        <v>0</v>
      </c>
    </row>
    <row r="1880" spans="1:24">
      <c r="A1880" s="206"/>
      <c r="B1880" s="206"/>
      <c r="C1880" s="206"/>
      <c r="D1880" s="206"/>
      <c r="V1880">
        <f>'Transaction Log'!F1882</f>
        <v>0</v>
      </c>
      <c r="W1880">
        <f>'Transaction Log'!G1882</f>
        <v>0</v>
      </c>
      <c r="X1880">
        <f>'Transaction Log'!H1882</f>
        <v>0</v>
      </c>
    </row>
    <row r="1881" spans="1:24">
      <c r="A1881" s="206"/>
      <c r="B1881" s="206"/>
      <c r="C1881" s="206"/>
      <c r="D1881" s="206"/>
      <c r="V1881">
        <f>'Transaction Log'!F1883</f>
        <v>0</v>
      </c>
      <c r="W1881">
        <f>'Transaction Log'!G1883</f>
        <v>0</v>
      </c>
      <c r="X1881">
        <f>'Transaction Log'!H1883</f>
        <v>0</v>
      </c>
    </row>
    <row r="1882" spans="1:24">
      <c r="A1882" s="206"/>
      <c r="B1882" s="206"/>
      <c r="C1882" s="206"/>
      <c r="D1882" s="206"/>
      <c r="V1882">
        <f>'Transaction Log'!F1884</f>
        <v>0</v>
      </c>
      <c r="W1882">
        <f>'Transaction Log'!G1884</f>
        <v>0</v>
      </c>
      <c r="X1882">
        <f>'Transaction Log'!H1884</f>
        <v>0</v>
      </c>
    </row>
    <row r="1883" spans="1:24">
      <c r="A1883" s="206"/>
      <c r="B1883" s="206"/>
      <c r="C1883" s="206"/>
      <c r="D1883" s="206"/>
      <c r="V1883">
        <f>'Transaction Log'!F1885</f>
        <v>0</v>
      </c>
      <c r="W1883">
        <f>'Transaction Log'!G1885</f>
        <v>0</v>
      </c>
      <c r="X1883">
        <f>'Transaction Log'!H1885</f>
        <v>0</v>
      </c>
    </row>
    <row r="1884" spans="1:24">
      <c r="A1884" s="206"/>
      <c r="B1884" s="206"/>
      <c r="C1884" s="206"/>
      <c r="D1884" s="206"/>
      <c r="V1884">
        <f>'Transaction Log'!F1886</f>
        <v>0</v>
      </c>
      <c r="W1884">
        <f>'Transaction Log'!G1886</f>
        <v>0</v>
      </c>
      <c r="X1884">
        <f>'Transaction Log'!H1886</f>
        <v>0</v>
      </c>
    </row>
    <row r="1885" spans="1:24">
      <c r="A1885" s="206"/>
      <c r="B1885" s="206"/>
      <c r="C1885" s="206"/>
      <c r="D1885" s="206"/>
      <c r="V1885">
        <f>'Transaction Log'!F1887</f>
        <v>0</v>
      </c>
      <c r="W1885">
        <f>'Transaction Log'!G1887</f>
        <v>0</v>
      </c>
      <c r="X1885">
        <f>'Transaction Log'!H1887</f>
        <v>0</v>
      </c>
    </row>
    <row r="1886" spans="1:24">
      <c r="A1886" s="206"/>
      <c r="B1886" s="206"/>
      <c r="C1886" s="206"/>
      <c r="D1886" s="206"/>
      <c r="V1886">
        <f>'Transaction Log'!F1888</f>
        <v>0</v>
      </c>
      <c r="W1886">
        <f>'Transaction Log'!G1888</f>
        <v>0</v>
      </c>
      <c r="X1886">
        <f>'Transaction Log'!H1888</f>
        <v>0</v>
      </c>
    </row>
    <row r="1887" spans="1:24">
      <c r="A1887" s="206"/>
      <c r="B1887" s="206"/>
      <c r="C1887" s="206"/>
      <c r="D1887" s="206"/>
      <c r="V1887">
        <f>'Transaction Log'!F1889</f>
        <v>0</v>
      </c>
      <c r="W1887">
        <f>'Transaction Log'!G1889</f>
        <v>0</v>
      </c>
      <c r="X1887">
        <f>'Transaction Log'!H1889</f>
        <v>0</v>
      </c>
    </row>
    <row r="1888" spans="1:24">
      <c r="A1888" s="206"/>
      <c r="B1888" s="206"/>
      <c r="C1888" s="206"/>
      <c r="D1888" s="206"/>
      <c r="V1888">
        <f>'Transaction Log'!F1890</f>
        <v>0</v>
      </c>
      <c r="W1888">
        <f>'Transaction Log'!G1890</f>
        <v>0</v>
      </c>
      <c r="X1888">
        <f>'Transaction Log'!H1890</f>
        <v>0</v>
      </c>
    </row>
    <row r="1889" spans="1:24">
      <c r="A1889" s="206"/>
      <c r="B1889" s="206"/>
      <c r="C1889" s="206"/>
      <c r="D1889" s="206"/>
      <c r="V1889">
        <f>'Transaction Log'!F1891</f>
        <v>0</v>
      </c>
      <c r="W1889">
        <f>'Transaction Log'!G1891</f>
        <v>0</v>
      </c>
      <c r="X1889">
        <f>'Transaction Log'!H1891</f>
        <v>0</v>
      </c>
    </row>
    <row r="1890" spans="1:24">
      <c r="A1890" s="206"/>
      <c r="B1890" s="206"/>
      <c r="C1890" s="206"/>
      <c r="D1890" s="206"/>
      <c r="V1890">
        <f>'Transaction Log'!F1892</f>
        <v>0</v>
      </c>
      <c r="W1890">
        <f>'Transaction Log'!G1892</f>
        <v>0</v>
      </c>
      <c r="X1890">
        <f>'Transaction Log'!H1892</f>
        <v>0</v>
      </c>
    </row>
    <row r="1891" spans="1:24">
      <c r="A1891" s="206"/>
      <c r="B1891" s="206"/>
      <c r="C1891" s="206"/>
      <c r="D1891" s="206"/>
      <c r="V1891">
        <f>'Transaction Log'!F1893</f>
        <v>0</v>
      </c>
      <c r="W1891">
        <f>'Transaction Log'!G1893</f>
        <v>0</v>
      </c>
      <c r="X1891">
        <f>'Transaction Log'!H1893</f>
        <v>0</v>
      </c>
    </row>
    <row r="1892" spans="1:24">
      <c r="A1892" s="206"/>
      <c r="B1892" s="206"/>
      <c r="C1892" s="206"/>
      <c r="D1892" s="206"/>
      <c r="V1892">
        <f>'Transaction Log'!F1894</f>
        <v>0</v>
      </c>
      <c r="W1892">
        <f>'Transaction Log'!G1894</f>
        <v>0</v>
      </c>
      <c r="X1892">
        <f>'Transaction Log'!H1894</f>
        <v>0</v>
      </c>
    </row>
    <row r="1893" spans="1:24">
      <c r="A1893" s="206"/>
      <c r="B1893" s="206"/>
      <c r="C1893" s="206"/>
      <c r="D1893" s="206"/>
      <c r="V1893">
        <f>'Transaction Log'!F1895</f>
        <v>0</v>
      </c>
      <c r="W1893">
        <f>'Transaction Log'!G1895</f>
        <v>0</v>
      </c>
      <c r="X1893">
        <f>'Transaction Log'!H1895</f>
        <v>0</v>
      </c>
    </row>
    <row r="1894" spans="1:24">
      <c r="A1894" s="206"/>
      <c r="B1894" s="206"/>
      <c r="C1894" s="206"/>
      <c r="D1894" s="206"/>
      <c r="V1894">
        <f>'Transaction Log'!F1896</f>
        <v>0</v>
      </c>
      <c r="W1894">
        <f>'Transaction Log'!G1896</f>
        <v>0</v>
      </c>
      <c r="X1894">
        <f>'Transaction Log'!H1896</f>
        <v>0</v>
      </c>
    </row>
    <row r="1895" spans="1:24">
      <c r="A1895" s="206"/>
      <c r="B1895" s="206"/>
      <c r="C1895" s="206"/>
      <c r="D1895" s="206"/>
      <c r="V1895">
        <f>'Transaction Log'!F1897</f>
        <v>0</v>
      </c>
      <c r="W1895">
        <f>'Transaction Log'!G1897</f>
        <v>0</v>
      </c>
      <c r="X1895">
        <f>'Transaction Log'!H1897</f>
        <v>0</v>
      </c>
    </row>
    <row r="1896" spans="1:24">
      <c r="A1896" s="206"/>
      <c r="B1896" s="206"/>
      <c r="C1896" s="206"/>
      <c r="D1896" s="206"/>
      <c r="V1896">
        <f>'Transaction Log'!F1898</f>
        <v>0</v>
      </c>
      <c r="W1896">
        <f>'Transaction Log'!G1898</f>
        <v>0</v>
      </c>
      <c r="X1896">
        <f>'Transaction Log'!H1898</f>
        <v>0</v>
      </c>
    </row>
    <row r="1897" spans="1:24">
      <c r="A1897" s="206"/>
      <c r="B1897" s="206"/>
      <c r="C1897" s="206"/>
      <c r="D1897" s="206"/>
      <c r="V1897">
        <f>'Transaction Log'!F1899</f>
        <v>0</v>
      </c>
      <c r="W1897">
        <f>'Transaction Log'!G1899</f>
        <v>1</v>
      </c>
      <c r="X1897">
        <f>'Transaction Log'!H1899</f>
        <v>0</v>
      </c>
    </row>
    <row r="1898" spans="1:24">
      <c r="A1898" s="206"/>
      <c r="B1898" s="206"/>
      <c r="C1898" s="206"/>
      <c r="D1898" s="206"/>
      <c r="V1898">
        <f>'Transaction Log'!F1900</f>
        <v>0</v>
      </c>
      <c r="W1898">
        <f>'Transaction Log'!G1900</f>
        <v>0</v>
      </c>
      <c r="X1898">
        <f>'Transaction Log'!H1900</f>
        <v>0</v>
      </c>
    </row>
    <row r="1899" spans="1:24">
      <c r="A1899" s="206"/>
      <c r="B1899" s="206"/>
      <c r="C1899" s="206"/>
      <c r="D1899" s="206"/>
      <c r="V1899">
        <f>'Transaction Log'!F1901</f>
        <v>0</v>
      </c>
      <c r="W1899">
        <f>'Transaction Log'!G1901</f>
        <v>0</v>
      </c>
      <c r="X1899">
        <f>'Transaction Log'!H1901</f>
        <v>0</v>
      </c>
    </row>
    <row r="1900" spans="1:24">
      <c r="A1900" s="206"/>
      <c r="B1900" s="206"/>
      <c r="C1900" s="206"/>
      <c r="D1900" s="206"/>
      <c r="V1900">
        <f>'Transaction Log'!F1902</f>
        <v>0</v>
      </c>
      <c r="W1900">
        <f>'Transaction Log'!G1902</f>
        <v>0</v>
      </c>
      <c r="X1900">
        <f>'Transaction Log'!H1902</f>
        <v>0</v>
      </c>
    </row>
    <row r="1901" spans="1:24">
      <c r="A1901" s="206"/>
      <c r="B1901" s="206"/>
      <c r="C1901" s="206"/>
      <c r="D1901" s="206"/>
      <c r="V1901">
        <f>'Transaction Log'!F1903</f>
        <v>0</v>
      </c>
      <c r="W1901">
        <f>'Transaction Log'!G1903</f>
        <v>0</v>
      </c>
      <c r="X1901">
        <f>'Transaction Log'!H1903</f>
        <v>0</v>
      </c>
    </row>
    <row r="1902" spans="1:24">
      <c r="A1902" s="206"/>
      <c r="B1902" s="206"/>
      <c r="C1902" s="206"/>
      <c r="D1902" s="206"/>
      <c r="V1902">
        <f>'Transaction Log'!F1904</f>
        <v>0</v>
      </c>
      <c r="W1902">
        <f>'Transaction Log'!G1904</f>
        <v>0</v>
      </c>
      <c r="X1902">
        <f>'Transaction Log'!H1904</f>
        <v>0</v>
      </c>
    </row>
    <row r="1903" spans="1:24">
      <c r="A1903" s="206"/>
      <c r="B1903" s="206"/>
      <c r="C1903" s="206"/>
      <c r="D1903" s="206"/>
      <c r="V1903">
        <f>'Transaction Log'!F1905</f>
        <v>0</v>
      </c>
      <c r="W1903">
        <f>'Transaction Log'!G1905</f>
        <v>0</v>
      </c>
      <c r="X1903">
        <f>'Transaction Log'!H1905</f>
        <v>0</v>
      </c>
    </row>
    <row r="1904" spans="1:24">
      <c r="A1904" s="206"/>
      <c r="B1904" s="206"/>
      <c r="C1904" s="206"/>
      <c r="D1904" s="206"/>
      <c r="V1904">
        <f>'Transaction Log'!F1906</f>
        <v>0</v>
      </c>
      <c r="W1904">
        <f>'Transaction Log'!G1906</f>
        <v>0</v>
      </c>
      <c r="X1904">
        <f>'Transaction Log'!H1906</f>
        <v>0</v>
      </c>
    </row>
    <row r="1905" spans="1:24">
      <c r="A1905" s="206"/>
      <c r="B1905" s="206"/>
      <c r="C1905" s="206"/>
      <c r="D1905" s="206"/>
      <c r="V1905">
        <f>'Transaction Log'!F1907</f>
        <v>0</v>
      </c>
      <c r="W1905">
        <f>'Transaction Log'!G1907</f>
        <v>0</v>
      </c>
      <c r="X1905">
        <f>'Transaction Log'!H1907</f>
        <v>0</v>
      </c>
    </row>
    <row r="1906" spans="1:24">
      <c r="A1906" s="206"/>
      <c r="B1906" s="206"/>
      <c r="C1906" s="206"/>
      <c r="D1906" s="206"/>
      <c r="V1906">
        <f>'Transaction Log'!F1908</f>
        <v>0</v>
      </c>
      <c r="W1906">
        <f>'Transaction Log'!G1908</f>
        <v>0</v>
      </c>
      <c r="X1906">
        <f>'Transaction Log'!H1908</f>
        <v>0</v>
      </c>
    </row>
    <row r="1907" spans="1:24">
      <c r="A1907" s="206"/>
      <c r="B1907" s="206"/>
      <c r="C1907" s="206"/>
      <c r="D1907" s="206"/>
      <c r="V1907">
        <f>'Transaction Log'!F1909</f>
        <v>0</v>
      </c>
      <c r="W1907">
        <f>'Transaction Log'!G1909</f>
        <v>0</v>
      </c>
      <c r="X1907">
        <f>'Transaction Log'!H1909</f>
        <v>0</v>
      </c>
    </row>
    <row r="1908" spans="1:24">
      <c r="A1908" s="206"/>
      <c r="B1908" s="206"/>
      <c r="C1908" s="206"/>
      <c r="D1908" s="206"/>
      <c r="V1908">
        <f>'Transaction Log'!F1910</f>
        <v>0</v>
      </c>
      <c r="W1908">
        <f>'Transaction Log'!G1910</f>
        <v>0</v>
      </c>
      <c r="X1908">
        <f>'Transaction Log'!H1910</f>
        <v>0</v>
      </c>
    </row>
    <row r="1909" spans="1:24">
      <c r="A1909" s="206"/>
      <c r="B1909" s="206"/>
      <c r="C1909" s="206"/>
      <c r="D1909" s="206"/>
      <c r="V1909">
        <f>'Transaction Log'!F1911</f>
        <v>0</v>
      </c>
      <c r="W1909">
        <f>'Transaction Log'!G1911</f>
        <v>0</v>
      </c>
      <c r="X1909">
        <f>'Transaction Log'!H1911</f>
        <v>0</v>
      </c>
    </row>
    <row r="1910" spans="1:24">
      <c r="A1910" s="206"/>
      <c r="B1910" s="206"/>
      <c r="C1910" s="206"/>
      <c r="D1910" s="206"/>
      <c r="V1910">
        <f>'Transaction Log'!F1912</f>
        <v>0</v>
      </c>
      <c r="W1910">
        <f>'Transaction Log'!G1912</f>
        <v>0</v>
      </c>
      <c r="X1910">
        <f>'Transaction Log'!H1912</f>
        <v>0</v>
      </c>
    </row>
    <row r="1911" spans="1:24">
      <c r="A1911" s="206"/>
      <c r="B1911" s="206"/>
      <c r="C1911" s="206"/>
      <c r="D1911" s="206"/>
      <c r="V1911">
        <f>'Transaction Log'!F1913</f>
        <v>0</v>
      </c>
      <c r="W1911">
        <f>'Transaction Log'!G1913</f>
        <v>0</v>
      </c>
      <c r="X1911">
        <f>'Transaction Log'!H1913</f>
        <v>0</v>
      </c>
    </row>
    <row r="1912" spans="1:24">
      <c r="A1912" s="206"/>
      <c r="B1912" s="206"/>
      <c r="C1912" s="206"/>
      <c r="D1912" s="206"/>
      <c r="V1912">
        <f>'Transaction Log'!F1914</f>
        <v>0</v>
      </c>
      <c r="W1912">
        <f>'Transaction Log'!G1914</f>
        <v>0</v>
      </c>
      <c r="X1912">
        <f>'Transaction Log'!H1914</f>
        <v>0</v>
      </c>
    </row>
    <row r="1913" spans="1:24">
      <c r="A1913" s="206"/>
      <c r="B1913" s="206"/>
      <c r="C1913" s="206"/>
      <c r="D1913" s="206"/>
      <c r="V1913">
        <f>'Transaction Log'!F1915</f>
        <v>0</v>
      </c>
      <c r="W1913">
        <f>'Transaction Log'!G1915</f>
        <v>0</v>
      </c>
      <c r="X1913">
        <f>'Transaction Log'!H1915</f>
        <v>0</v>
      </c>
    </row>
    <row r="1914" spans="1:24">
      <c r="A1914" s="206"/>
      <c r="B1914" s="206"/>
      <c r="C1914" s="206"/>
      <c r="D1914" s="206"/>
      <c r="V1914">
        <f>'Transaction Log'!F1916</f>
        <v>0</v>
      </c>
      <c r="W1914">
        <f>'Transaction Log'!G1916</f>
        <v>0</v>
      </c>
      <c r="X1914">
        <f>'Transaction Log'!H1916</f>
        <v>0</v>
      </c>
    </row>
    <row r="1915" spans="1:24">
      <c r="A1915" s="206"/>
      <c r="B1915" s="206"/>
      <c r="C1915" s="206"/>
      <c r="D1915" s="206"/>
      <c r="V1915">
        <f>'Transaction Log'!F1917</f>
        <v>0</v>
      </c>
      <c r="W1915">
        <f>'Transaction Log'!G1917</f>
        <v>0</v>
      </c>
      <c r="X1915">
        <f>'Transaction Log'!H1917</f>
        <v>0</v>
      </c>
    </row>
    <row r="1916" spans="1:24">
      <c r="A1916" s="206"/>
      <c r="B1916" s="206"/>
      <c r="C1916" s="206"/>
      <c r="D1916" s="206"/>
      <c r="V1916">
        <f>'Transaction Log'!F1918</f>
        <v>0</v>
      </c>
      <c r="W1916">
        <f>'Transaction Log'!G1918</f>
        <v>0</v>
      </c>
      <c r="X1916">
        <f>'Transaction Log'!H1918</f>
        <v>0</v>
      </c>
    </row>
    <row r="1917" spans="1:24">
      <c r="A1917" s="206"/>
      <c r="B1917" s="206"/>
      <c r="C1917" s="206"/>
      <c r="D1917" s="206"/>
      <c r="V1917">
        <f>'Transaction Log'!F1919</f>
        <v>0</v>
      </c>
      <c r="W1917">
        <f>'Transaction Log'!G1919</f>
        <v>0</v>
      </c>
      <c r="X1917">
        <f>'Transaction Log'!H1919</f>
        <v>0</v>
      </c>
    </row>
    <row r="1918" spans="1:24">
      <c r="A1918" s="206"/>
      <c r="B1918" s="206"/>
      <c r="C1918" s="206"/>
      <c r="D1918" s="206"/>
      <c r="V1918">
        <f>'Transaction Log'!F1920</f>
        <v>0</v>
      </c>
      <c r="W1918">
        <f>'Transaction Log'!G1920</f>
        <v>0</v>
      </c>
      <c r="X1918">
        <f>'Transaction Log'!H1920</f>
        <v>0</v>
      </c>
    </row>
    <row r="1919" spans="1:24">
      <c r="A1919" s="206"/>
      <c r="B1919" s="206"/>
      <c r="C1919" s="206"/>
      <c r="D1919" s="206"/>
      <c r="V1919">
        <f>'Transaction Log'!F1921</f>
        <v>0</v>
      </c>
      <c r="W1919">
        <f>'Transaction Log'!G1921</f>
        <v>0</v>
      </c>
      <c r="X1919">
        <f>'Transaction Log'!H1921</f>
        <v>0</v>
      </c>
    </row>
    <row r="1920" spans="1:24">
      <c r="A1920" s="206"/>
      <c r="B1920" s="206"/>
      <c r="C1920" s="206"/>
      <c r="D1920" s="206"/>
      <c r="V1920">
        <f>'Transaction Log'!F1922</f>
        <v>0</v>
      </c>
      <c r="W1920">
        <f>'Transaction Log'!G1922</f>
        <v>0</v>
      </c>
      <c r="X1920">
        <f>'Transaction Log'!H1922</f>
        <v>0</v>
      </c>
    </row>
    <row r="1921" spans="1:24">
      <c r="A1921" s="206"/>
      <c r="B1921" s="206"/>
      <c r="C1921" s="206"/>
      <c r="D1921" s="206"/>
      <c r="V1921">
        <f>'Transaction Log'!F1923</f>
        <v>0</v>
      </c>
      <c r="W1921">
        <f>'Transaction Log'!G1923</f>
        <v>0</v>
      </c>
      <c r="X1921">
        <f>'Transaction Log'!H1923</f>
        <v>0</v>
      </c>
    </row>
    <row r="1922" spans="1:24">
      <c r="A1922" s="206"/>
      <c r="B1922" s="206"/>
      <c r="C1922" s="206"/>
      <c r="D1922" s="206"/>
      <c r="V1922">
        <f>'Transaction Log'!F1924</f>
        <v>0</v>
      </c>
      <c r="W1922">
        <f>'Transaction Log'!G1924</f>
        <v>0</v>
      </c>
      <c r="X1922">
        <f>'Transaction Log'!H1924</f>
        <v>0</v>
      </c>
    </row>
    <row r="1923" spans="1:24">
      <c r="A1923" s="206"/>
      <c r="B1923" s="206"/>
      <c r="C1923" s="206"/>
      <c r="D1923" s="206"/>
      <c r="V1923">
        <f>'Transaction Log'!F1925</f>
        <v>0</v>
      </c>
      <c r="W1923">
        <f>'Transaction Log'!G1925</f>
        <v>0</v>
      </c>
      <c r="X1923">
        <f>'Transaction Log'!H1925</f>
        <v>0</v>
      </c>
    </row>
    <row r="1924" spans="1:24">
      <c r="A1924" s="206"/>
      <c r="B1924" s="206"/>
      <c r="C1924" s="206"/>
      <c r="D1924" s="206"/>
      <c r="V1924">
        <f>'Transaction Log'!F1926</f>
        <v>0</v>
      </c>
      <c r="W1924">
        <f>'Transaction Log'!G1926</f>
        <v>0</v>
      </c>
      <c r="X1924">
        <f>'Transaction Log'!H1926</f>
        <v>0</v>
      </c>
    </row>
    <row r="1925" spans="1:24">
      <c r="A1925" s="206"/>
      <c r="B1925" s="206"/>
      <c r="C1925" s="206"/>
      <c r="D1925" s="206"/>
      <c r="V1925">
        <f>'Transaction Log'!F1927</f>
        <v>0</v>
      </c>
      <c r="W1925">
        <f>'Transaction Log'!G1927</f>
        <v>0</v>
      </c>
      <c r="X1925">
        <f>'Transaction Log'!H1927</f>
        <v>0</v>
      </c>
    </row>
    <row r="1926" spans="1:24">
      <c r="A1926" s="206"/>
      <c r="B1926" s="206"/>
      <c r="C1926" s="206"/>
      <c r="D1926" s="206"/>
      <c r="V1926">
        <f>'Transaction Log'!F1928</f>
        <v>0</v>
      </c>
      <c r="W1926">
        <f>'Transaction Log'!G1928</f>
        <v>0</v>
      </c>
      <c r="X1926">
        <f>'Transaction Log'!H1928</f>
        <v>0</v>
      </c>
    </row>
    <row r="1927" spans="1:24">
      <c r="A1927" s="206"/>
      <c r="B1927" s="206"/>
      <c r="C1927" s="206"/>
      <c r="D1927" s="206"/>
      <c r="V1927">
        <f>'Transaction Log'!F1929</f>
        <v>0</v>
      </c>
      <c r="W1927">
        <f>'Transaction Log'!G1929</f>
        <v>0</v>
      </c>
      <c r="X1927">
        <f>'Transaction Log'!H1929</f>
        <v>0</v>
      </c>
    </row>
    <row r="1928" spans="1:24">
      <c r="A1928" s="206"/>
      <c r="B1928" s="206"/>
      <c r="C1928" s="206"/>
      <c r="D1928" s="206"/>
      <c r="V1928">
        <f>'Transaction Log'!F1930</f>
        <v>0</v>
      </c>
      <c r="W1928">
        <f>'Transaction Log'!G1930</f>
        <v>0</v>
      </c>
      <c r="X1928">
        <f>'Transaction Log'!H1930</f>
        <v>0</v>
      </c>
    </row>
    <row r="1929" spans="1:24">
      <c r="A1929" s="206"/>
      <c r="B1929" s="206"/>
      <c r="C1929" s="206"/>
      <c r="D1929" s="206"/>
      <c r="V1929">
        <f>'Transaction Log'!F1931</f>
        <v>0</v>
      </c>
      <c r="W1929">
        <f>'Transaction Log'!G1931</f>
        <v>0</v>
      </c>
      <c r="X1929">
        <f>'Transaction Log'!H1931</f>
        <v>0</v>
      </c>
    </row>
    <row r="1930" spans="1:24">
      <c r="A1930" s="206"/>
      <c r="B1930" s="206"/>
      <c r="C1930" s="206"/>
      <c r="D1930" s="206"/>
      <c r="V1930">
        <f>'Transaction Log'!F1932</f>
        <v>0</v>
      </c>
      <c r="W1930">
        <f>'Transaction Log'!G1932</f>
        <v>0</v>
      </c>
      <c r="X1930">
        <f>'Transaction Log'!H1932</f>
        <v>0</v>
      </c>
    </row>
    <row r="1931" spans="1:24">
      <c r="A1931" s="206"/>
      <c r="B1931" s="206"/>
      <c r="C1931" s="206"/>
      <c r="D1931" s="206"/>
      <c r="V1931">
        <f>'Transaction Log'!F1933</f>
        <v>0</v>
      </c>
      <c r="W1931">
        <f>'Transaction Log'!G1933</f>
        <v>0</v>
      </c>
      <c r="X1931">
        <f>'Transaction Log'!H1933</f>
        <v>0</v>
      </c>
    </row>
    <row r="1932" spans="1:24">
      <c r="A1932" s="206"/>
      <c r="B1932" s="206"/>
      <c r="C1932" s="206"/>
      <c r="D1932" s="206"/>
      <c r="V1932">
        <f>'Transaction Log'!F1934</f>
        <v>0</v>
      </c>
      <c r="W1932">
        <f>'Transaction Log'!G1934</f>
        <v>0</v>
      </c>
      <c r="X1932">
        <f>'Transaction Log'!H1934</f>
        <v>0</v>
      </c>
    </row>
    <row r="1933" spans="1:24">
      <c r="A1933" s="206"/>
      <c r="B1933" s="206"/>
      <c r="C1933" s="206"/>
      <c r="D1933" s="206"/>
      <c r="V1933">
        <f>'Transaction Log'!F1935</f>
        <v>0</v>
      </c>
      <c r="W1933">
        <f>'Transaction Log'!G1935</f>
        <v>0</v>
      </c>
      <c r="X1933">
        <f>'Transaction Log'!H1935</f>
        <v>0</v>
      </c>
    </row>
    <row r="1934" spans="1:24">
      <c r="A1934" s="206"/>
      <c r="B1934" s="206"/>
      <c r="C1934" s="206"/>
      <c r="D1934" s="206"/>
      <c r="V1934">
        <f>'Transaction Log'!F1936</f>
        <v>0</v>
      </c>
      <c r="W1934">
        <f>'Transaction Log'!G1936</f>
        <v>0</v>
      </c>
      <c r="X1934">
        <f>'Transaction Log'!H1936</f>
        <v>0</v>
      </c>
    </row>
    <row r="1935" spans="1:24">
      <c r="A1935" s="206"/>
      <c r="B1935" s="206"/>
      <c r="C1935" s="206"/>
      <c r="D1935" s="206"/>
      <c r="V1935">
        <f>'Transaction Log'!F1937</f>
        <v>0</v>
      </c>
      <c r="W1935">
        <f>'Transaction Log'!G1937</f>
        <v>0</v>
      </c>
      <c r="X1935">
        <f>'Transaction Log'!H1937</f>
        <v>0</v>
      </c>
    </row>
    <row r="1936" spans="1:24">
      <c r="A1936" s="206"/>
      <c r="B1936" s="206"/>
      <c r="C1936" s="206"/>
      <c r="D1936" s="206"/>
      <c r="V1936">
        <f>'Transaction Log'!F1938</f>
        <v>0</v>
      </c>
      <c r="W1936">
        <f>'Transaction Log'!G1938</f>
        <v>0</v>
      </c>
      <c r="X1936">
        <f>'Transaction Log'!H1938</f>
        <v>0</v>
      </c>
    </row>
    <row r="1937" spans="1:24">
      <c r="A1937" s="206"/>
      <c r="B1937" s="206"/>
      <c r="C1937" s="206"/>
      <c r="D1937" s="206"/>
      <c r="V1937">
        <f>'Transaction Log'!F1939</f>
        <v>0</v>
      </c>
      <c r="W1937">
        <f>'Transaction Log'!G1939</f>
        <v>1</v>
      </c>
      <c r="X1937">
        <f>'Transaction Log'!H1939</f>
        <v>0</v>
      </c>
    </row>
    <row r="1938" spans="1:24">
      <c r="A1938" s="206"/>
      <c r="B1938" s="206"/>
      <c r="C1938" s="206"/>
      <c r="D1938" s="206"/>
      <c r="V1938">
        <f>'Transaction Log'!F1940</f>
        <v>0</v>
      </c>
      <c r="W1938">
        <f>'Transaction Log'!G1940</f>
        <v>0</v>
      </c>
      <c r="X1938">
        <f>'Transaction Log'!H1940</f>
        <v>0</v>
      </c>
    </row>
    <row r="1939" spans="1:24">
      <c r="A1939" s="206"/>
      <c r="B1939" s="206"/>
      <c r="C1939" s="206"/>
      <c r="D1939" s="206"/>
      <c r="V1939">
        <f>'Transaction Log'!F1941</f>
        <v>0</v>
      </c>
      <c r="W1939">
        <f>'Transaction Log'!G1941</f>
        <v>0</v>
      </c>
      <c r="X1939">
        <f>'Transaction Log'!H1941</f>
        <v>0</v>
      </c>
    </row>
    <row r="1940" spans="1:24">
      <c r="A1940" s="206"/>
      <c r="B1940" s="206"/>
      <c r="C1940" s="206"/>
      <c r="D1940" s="206"/>
      <c r="V1940">
        <f>'Transaction Log'!F1942</f>
        <v>0</v>
      </c>
      <c r="W1940">
        <f>'Transaction Log'!G1942</f>
        <v>0</v>
      </c>
      <c r="X1940">
        <f>'Transaction Log'!H1942</f>
        <v>0</v>
      </c>
    </row>
    <row r="1941" spans="1:24">
      <c r="A1941" s="206"/>
      <c r="B1941" s="206"/>
      <c r="C1941" s="206"/>
      <c r="D1941" s="206"/>
      <c r="V1941">
        <f>'Transaction Log'!F1943</f>
        <v>0</v>
      </c>
      <c r="W1941">
        <f>'Transaction Log'!G1943</f>
        <v>0</v>
      </c>
      <c r="X1941">
        <f>'Transaction Log'!H1943</f>
        <v>0</v>
      </c>
    </row>
    <row r="1942" spans="1:24">
      <c r="A1942" s="206"/>
      <c r="B1942" s="206"/>
      <c r="C1942" s="206"/>
      <c r="D1942" s="206"/>
      <c r="V1942">
        <f>'Transaction Log'!F1944</f>
        <v>0</v>
      </c>
      <c r="W1942">
        <f>'Transaction Log'!G1944</f>
        <v>0</v>
      </c>
      <c r="X1942">
        <f>'Transaction Log'!H1944</f>
        <v>0</v>
      </c>
    </row>
    <row r="1943" spans="1:24">
      <c r="A1943" s="206"/>
      <c r="B1943" s="206"/>
      <c r="C1943" s="206"/>
      <c r="D1943" s="206"/>
      <c r="V1943">
        <f>'Transaction Log'!F1945</f>
        <v>0</v>
      </c>
      <c r="W1943">
        <f>'Transaction Log'!G1945</f>
        <v>0</v>
      </c>
      <c r="X1943">
        <f>'Transaction Log'!H1945</f>
        <v>0</v>
      </c>
    </row>
    <row r="1944" spans="1:24">
      <c r="A1944" s="206"/>
      <c r="B1944" s="206"/>
      <c r="C1944" s="206"/>
      <c r="D1944" s="206"/>
      <c r="V1944">
        <f>'Transaction Log'!F1946</f>
        <v>0</v>
      </c>
      <c r="W1944">
        <f>'Transaction Log'!G1946</f>
        <v>0</v>
      </c>
      <c r="X1944">
        <f>'Transaction Log'!H1946</f>
        <v>0</v>
      </c>
    </row>
    <row r="1945" spans="1:24">
      <c r="A1945" s="206"/>
      <c r="B1945" s="206"/>
      <c r="C1945" s="206"/>
      <c r="D1945" s="206"/>
      <c r="V1945">
        <f>'Transaction Log'!F1947</f>
        <v>0</v>
      </c>
      <c r="W1945">
        <f>'Transaction Log'!G1947</f>
        <v>0</v>
      </c>
      <c r="X1945">
        <f>'Transaction Log'!H1947</f>
        <v>0</v>
      </c>
    </row>
    <row r="1946" spans="1:24">
      <c r="A1946" s="206"/>
      <c r="B1946" s="206"/>
      <c r="C1946" s="206"/>
      <c r="D1946" s="206"/>
      <c r="V1946">
        <f>'Transaction Log'!F1948</f>
        <v>0</v>
      </c>
      <c r="W1946">
        <f>'Transaction Log'!G1948</f>
        <v>0</v>
      </c>
      <c r="X1946">
        <f>'Transaction Log'!H1948</f>
        <v>0</v>
      </c>
    </row>
    <row r="1947" spans="1:24">
      <c r="A1947" s="206"/>
      <c r="B1947" s="206"/>
      <c r="C1947" s="206"/>
      <c r="D1947" s="206"/>
      <c r="V1947">
        <f>'Transaction Log'!F1949</f>
        <v>0</v>
      </c>
      <c r="W1947">
        <f>'Transaction Log'!G1949</f>
        <v>0</v>
      </c>
      <c r="X1947">
        <f>'Transaction Log'!H1949</f>
        <v>0</v>
      </c>
    </row>
    <row r="1948" spans="1:24">
      <c r="A1948" s="206"/>
      <c r="B1948" s="206"/>
      <c r="C1948" s="206"/>
      <c r="D1948" s="206"/>
      <c r="V1948">
        <f>'Transaction Log'!F1950</f>
        <v>0</v>
      </c>
      <c r="W1948">
        <f>'Transaction Log'!G1950</f>
        <v>0</v>
      </c>
      <c r="X1948">
        <f>'Transaction Log'!H1950</f>
        <v>0</v>
      </c>
    </row>
    <row r="1949" spans="1:24">
      <c r="A1949" s="206"/>
      <c r="B1949" s="206"/>
      <c r="C1949" s="206"/>
      <c r="D1949" s="206"/>
      <c r="V1949">
        <f>'Transaction Log'!F1951</f>
        <v>0</v>
      </c>
      <c r="W1949">
        <f>'Transaction Log'!G1951</f>
        <v>0</v>
      </c>
      <c r="X1949">
        <f>'Transaction Log'!H1951</f>
        <v>0</v>
      </c>
    </row>
    <row r="1950" spans="1:24">
      <c r="A1950" s="206"/>
      <c r="B1950" s="206"/>
      <c r="C1950" s="206"/>
      <c r="D1950" s="206"/>
      <c r="V1950">
        <f>'Transaction Log'!F1952</f>
        <v>0</v>
      </c>
      <c r="W1950">
        <f>'Transaction Log'!G1952</f>
        <v>0</v>
      </c>
      <c r="X1950">
        <f>'Transaction Log'!H1952</f>
        <v>0</v>
      </c>
    </row>
    <row r="1951" spans="1:24">
      <c r="A1951" s="206"/>
      <c r="B1951" s="206"/>
      <c r="C1951" s="206"/>
      <c r="D1951" s="206"/>
      <c r="V1951">
        <f>'Transaction Log'!F1953</f>
        <v>0</v>
      </c>
      <c r="W1951">
        <f>'Transaction Log'!G1953</f>
        <v>0</v>
      </c>
      <c r="X1951">
        <f>'Transaction Log'!H1953</f>
        <v>0</v>
      </c>
    </row>
    <row r="1952" spans="1:24">
      <c r="A1952" s="206"/>
      <c r="B1952" s="206"/>
      <c r="C1952" s="206"/>
      <c r="D1952" s="206"/>
      <c r="V1952">
        <f>'Transaction Log'!F1954</f>
        <v>0</v>
      </c>
      <c r="W1952">
        <f>'Transaction Log'!G1954</f>
        <v>0</v>
      </c>
      <c r="X1952">
        <f>'Transaction Log'!H1954</f>
        <v>0</v>
      </c>
    </row>
    <row r="1953" spans="1:24">
      <c r="A1953" s="206"/>
      <c r="B1953" s="206"/>
      <c r="C1953" s="206"/>
      <c r="D1953" s="206"/>
      <c r="V1953">
        <f>'Transaction Log'!F1955</f>
        <v>0</v>
      </c>
      <c r="W1953">
        <f>'Transaction Log'!G1955</f>
        <v>0</v>
      </c>
      <c r="X1953">
        <f>'Transaction Log'!H1955</f>
        <v>0</v>
      </c>
    </row>
    <row r="1954" spans="1:24">
      <c r="A1954" s="206"/>
      <c r="B1954" s="206"/>
      <c r="C1954" s="206"/>
      <c r="D1954" s="206"/>
      <c r="V1954">
        <f>'Transaction Log'!F1956</f>
        <v>0</v>
      </c>
      <c r="W1954">
        <f>'Transaction Log'!G1956</f>
        <v>0</v>
      </c>
      <c r="X1954">
        <f>'Transaction Log'!H1956</f>
        <v>0</v>
      </c>
    </row>
    <row r="1955" spans="1:24">
      <c r="A1955" s="206"/>
      <c r="B1955" s="206"/>
      <c r="C1955" s="206"/>
      <c r="D1955" s="206"/>
      <c r="V1955">
        <f>'Transaction Log'!F1957</f>
        <v>0</v>
      </c>
      <c r="W1955">
        <f>'Transaction Log'!G1957</f>
        <v>0</v>
      </c>
      <c r="X1955">
        <f>'Transaction Log'!H1957</f>
        <v>0</v>
      </c>
    </row>
    <row r="1956" spans="1:24">
      <c r="A1956" s="206"/>
      <c r="B1956" s="206"/>
      <c r="C1956" s="206"/>
      <c r="D1956" s="206"/>
      <c r="V1956">
        <f>'Transaction Log'!F1958</f>
        <v>0</v>
      </c>
      <c r="W1956">
        <f>'Transaction Log'!G1958</f>
        <v>0</v>
      </c>
      <c r="X1956">
        <f>'Transaction Log'!H1958</f>
        <v>0</v>
      </c>
    </row>
    <row r="1957" spans="1:24">
      <c r="A1957" s="206"/>
      <c r="B1957" s="206"/>
      <c r="C1957" s="206"/>
      <c r="D1957" s="206"/>
      <c r="V1957">
        <f>'Transaction Log'!F1959</f>
        <v>0</v>
      </c>
      <c r="W1957">
        <f>'Transaction Log'!G1959</f>
        <v>0</v>
      </c>
      <c r="X1957">
        <f>'Transaction Log'!H1959</f>
        <v>0</v>
      </c>
    </row>
    <row r="1958" spans="1:24">
      <c r="A1958" s="206"/>
      <c r="B1958" s="206"/>
      <c r="C1958" s="206"/>
      <c r="D1958" s="206"/>
      <c r="V1958">
        <f>'Transaction Log'!F1960</f>
        <v>0</v>
      </c>
      <c r="W1958">
        <f>'Transaction Log'!G1960</f>
        <v>0</v>
      </c>
      <c r="X1958">
        <f>'Transaction Log'!H1960</f>
        <v>0</v>
      </c>
    </row>
    <row r="1959" spans="1:24">
      <c r="A1959" s="206"/>
      <c r="B1959" s="206"/>
      <c r="C1959" s="206"/>
      <c r="D1959" s="206"/>
      <c r="V1959">
        <f>'Transaction Log'!F1961</f>
        <v>0</v>
      </c>
      <c r="W1959">
        <f>'Transaction Log'!G1961</f>
        <v>0</v>
      </c>
      <c r="X1959">
        <f>'Transaction Log'!H1961</f>
        <v>0</v>
      </c>
    </row>
    <row r="1960" spans="1:24">
      <c r="A1960" s="206"/>
      <c r="B1960" s="206"/>
      <c r="C1960" s="206"/>
      <c r="D1960" s="206"/>
      <c r="V1960">
        <f>'Transaction Log'!F1962</f>
        <v>0</v>
      </c>
      <c r="W1960">
        <f>'Transaction Log'!G1962</f>
        <v>0</v>
      </c>
      <c r="X1960">
        <f>'Transaction Log'!H1962</f>
        <v>0</v>
      </c>
    </row>
    <row r="1961" spans="1:24">
      <c r="A1961" s="206"/>
      <c r="B1961" s="206"/>
      <c r="C1961" s="206"/>
      <c r="D1961" s="206"/>
      <c r="V1961">
        <f>'Transaction Log'!F1963</f>
        <v>0</v>
      </c>
      <c r="W1961">
        <f>'Transaction Log'!G1963</f>
        <v>0</v>
      </c>
      <c r="X1961">
        <f>'Transaction Log'!H1963</f>
        <v>0</v>
      </c>
    </row>
    <row r="1962" spans="1:24">
      <c r="A1962" s="206"/>
      <c r="B1962" s="206"/>
      <c r="C1962" s="206"/>
      <c r="D1962" s="206"/>
      <c r="V1962">
        <f>'Transaction Log'!F1964</f>
        <v>1</v>
      </c>
      <c r="W1962">
        <f>'Transaction Log'!G1964</f>
        <v>0</v>
      </c>
      <c r="X1962">
        <f>'Transaction Log'!H1964</f>
        <v>0</v>
      </c>
    </row>
    <row r="1963" spans="1:24">
      <c r="A1963" s="206"/>
      <c r="B1963" s="206"/>
      <c r="C1963" s="206"/>
      <c r="D1963" s="206"/>
      <c r="V1963">
        <f>'Transaction Log'!F1965</f>
        <v>0</v>
      </c>
      <c r="W1963">
        <f>'Transaction Log'!G1965</f>
        <v>0</v>
      </c>
      <c r="X1963">
        <f>'Transaction Log'!H1965</f>
        <v>0</v>
      </c>
    </row>
    <row r="1964" spans="1:24">
      <c r="A1964" s="206"/>
      <c r="B1964" s="206"/>
      <c r="C1964" s="206"/>
      <c r="D1964" s="206"/>
      <c r="V1964">
        <f>'Transaction Log'!F1966</f>
        <v>0</v>
      </c>
      <c r="W1964">
        <f>'Transaction Log'!G1966</f>
        <v>0</v>
      </c>
      <c r="X1964">
        <f>'Transaction Log'!H1966</f>
        <v>0</v>
      </c>
    </row>
    <row r="1965" spans="1:24">
      <c r="A1965" s="206"/>
      <c r="B1965" s="206"/>
      <c r="C1965" s="206"/>
      <c r="D1965" s="206"/>
      <c r="V1965">
        <f>'Transaction Log'!F1967</f>
        <v>0</v>
      </c>
      <c r="W1965">
        <f>'Transaction Log'!G1967</f>
        <v>0</v>
      </c>
      <c r="X1965">
        <f>'Transaction Log'!H1967</f>
        <v>0</v>
      </c>
    </row>
    <row r="1966" spans="1:24">
      <c r="A1966" s="206"/>
      <c r="B1966" s="206"/>
      <c r="C1966" s="206"/>
      <c r="D1966" s="206"/>
      <c r="V1966">
        <f>'Transaction Log'!F1968</f>
        <v>0</v>
      </c>
      <c r="W1966">
        <f>'Transaction Log'!G1968</f>
        <v>0</v>
      </c>
      <c r="X1966">
        <f>'Transaction Log'!H1968</f>
        <v>0</v>
      </c>
    </row>
    <row r="1967" spans="1:24">
      <c r="A1967" s="206"/>
      <c r="B1967" s="206"/>
      <c r="C1967" s="206"/>
      <c r="D1967" s="206"/>
      <c r="V1967">
        <f>'Transaction Log'!F1969</f>
        <v>0</v>
      </c>
      <c r="W1967">
        <f>'Transaction Log'!G1969</f>
        <v>0</v>
      </c>
      <c r="X1967">
        <f>'Transaction Log'!H1969</f>
        <v>0</v>
      </c>
    </row>
    <row r="1968" spans="1:24">
      <c r="A1968" s="206"/>
      <c r="B1968" s="206"/>
      <c r="C1968" s="206"/>
      <c r="D1968" s="206"/>
      <c r="V1968">
        <f>'Transaction Log'!F1970</f>
        <v>0</v>
      </c>
      <c r="W1968">
        <f>'Transaction Log'!G1970</f>
        <v>0</v>
      </c>
      <c r="X1968">
        <f>'Transaction Log'!H1970</f>
        <v>0</v>
      </c>
    </row>
    <row r="1969" spans="1:24">
      <c r="A1969" s="206"/>
      <c r="B1969" s="206"/>
      <c r="C1969" s="206"/>
      <c r="D1969" s="206"/>
      <c r="V1969">
        <f>'Transaction Log'!F1971</f>
        <v>0</v>
      </c>
      <c r="W1969">
        <f>'Transaction Log'!G1971</f>
        <v>0</v>
      </c>
      <c r="X1969">
        <f>'Transaction Log'!H1971</f>
        <v>0</v>
      </c>
    </row>
    <row r="1970" spans="1:24">
      <c r="A1970" s="206"/>
      <c r="B1970" s="206"/>
      <c r="C1970" s="206"/>
      <c r="D1970" s="206"/>
      <c r="V1970">
        <f>'Transaction Log'!F1972</f>
        <v>0</v>
      </c>
      <c r="W1970">
        <f>'Transaction Log'!G1972</f>
        <v>0</v>
      </c>
      <c r="X1970">
        <f>'Transaction Log'!H1972</f>
        <v>0</v>
      </c>
    </row>
    <row r="1971" spans="1:24">
      <c r="A1971" s="206"/>
      <c r="B1971" s="206"/>
      <c r="C1971" s="206"/>
      <c r="D1971" s="206"/>
      <c r="V1971">
        <f>'Transaction Log'!F1973</f>
        <v>0</v>
      </c>
      <c r="W1971">
        <f>'Transaction Log'!G1973</f>
        <v>0</v>
      </c>
      <c r="X1971">
        <f>'Transaction Log'!H1973</f>
        <v>0</v>
      </c>
    </row>
    <row r="1972" spans="1:24">
      <c r="A1972" s="206"/>
      <c r="B1972" s="206"/>
      <c r="C1972" s="206"/>
      <c r="D1972" s="206"/>
      <c r="V1972">
        <f>'Transaction Log'!F1974</f>
        <v>0</v>
      </c>
      <c r="W1972">
        <f>'Transaction Log'!G1974</f>
        <v>0</v>
      </c>
      <c r="X1972">
        <f>'Transaction Log'!H1974</f>
        <v>0</v>
      </c>
    </row>
    <row r="1973" spans="1:24">
      <c r="A1973" s="206"/>
      <c r="B1973" s="206"/>
      <c r="C1973" s="206"/>
      <c r="D1973" s="206"/>
      <c r="V1973">
        <f>'Transaction Log'!F1975</f>
        <v>0</v>
      </c>
      <c r="W1973">
        <f>'Transaction Log'!G1975</f>
        <v>0</v>
      </c>
      <c r="X1973">
        <f>'Transaction Log'!H1975</f>
        <v>0</v>
      </c>
    </row>
    <row r="1974" spans="1:24">
      <c r="A1974" s="206"/>
      <c r="B1974" s="206"/>
      <c r="C1974" s="206"/>
      <c r="D1974" s="206"/>
      <c r="V1974">
        <f>'Transaction Log'!F1976</f>
        <v>0</v>
      </c>
      <c r="W1974">
        <f>'Transaction Log'!G1976</f>
        <v>0</v>
      </c>
      <c r="X1974">
        <f>'Transaction Log'!H1976</f>
        <v>0</v>
      </c>
    </row>
    <row r="1975" spans="1:24">
      <c r="A1975" s="206"/>
      <c r="B1975" s="206"/>
      <c r="C1975" s="206"/>
      <c r="D1975" s="206"/>
      <c r="V1975">
        <f>'Transaction Log'!F1977</f>
        <v>0</v>
      </c>
      <c r="W1975">
        <f>'Transaction Log'!G1977</f>
        <v>0</v>
      </c>
      <c r="X1975">
        <f>'Transaction Log'!H1977</f>
        <v>0</v>
      </c>
    </row>
    <row r="1976" spans="1:24">
      <c r="A1976" s="206"/>
      <c r="B1976" s="206"/>
      <c r="C1976" s="206"/>
      <c r="D1976" s="206"/>
      <c r="V1976">
        <f>'Transaction Log'!F1978</f>
        <v>0</v>
      </c>
      <c r="W1976">
        <f>'Transaction Log'!G1978</f>
        <v>0</v>
      </c>
      <c r="X1976">
        <f>'Transaction Log'!H1978</f>
        <v>0</v>
      </c>
    </row>
    <row r="1977" spans="1:24">
      <c r="A1977" s="206"/>
      <c r="B1977" s="206"/>
      <c r="C1977" s="206"/>
      <c r="D1977" s="206"/>
      <c r="V1977">
        <f>'Transaction Log'!F1979</f>
        <v>0</v>
      </c>
      <c r="W1977">
        <f>'Transaction Log'!G1979</f>
        <v>0</v>
      </c>
      <c r="X1977">
        <f>'Transaction Log'!H1979</f>
        <v>0</v>
      </c>
    </row>
    <row r="1978" spans="1:24">
      <c r="A1978" s="206"/>
      <c r="B1978" s="206"/>
      <c r="C1978" s="206"/>
      <c r="D1978" s="206"/>
      <c r="V1978">
        <f>'Transaction Log'!F1980</f>
        <v>0</v>
      </c>
      <c r="W1978">
        <f>'Transaction Log'!G1980</f>
        <v>0</v>
      </c>
      <c r="X1978">
        <f>'Transaction Log'!H1980</f>
        <v>0</v>
      </c>
    </row>
    <row r="1979" spans="1:24">
      <c r="A1979" s="206"/>
      <c r="B1979" s="206"/>
      <c r="C1979" s="206"/>
      <c r="D1979" s="206"/>
      <c r="V1979">
        <f>'Transaction Log'!F1981</f>
        <v>0</v>
      </c>
      <c r="W1979">
        <f>'Transaction Log'!G1981</f>
        <v>0</v>
      </c>
      <c r="X1979">
        <f>'Transaction Log'!H1981</f>
        <v>0</v>
      </c>
    </row>
    <row r="1980" spans="1:24">
      <c r="A1980" s="206"/>
      <c r="B1980" s="206"/>
      <c r="C1980" s="206"/>
      <c r="D1980" s="206"/>
      <c r="V1980">
        <f>'Transaction Log'!F1982</f>
        <v>0</v>
      </c>
      <c r="W1980">
        <f>'Transaction Log'!G1982</f>
        <v>0</v>
      </c>
      <c r="X1980">
        <f>'Transaction Log'!H1982</f>
        <v>0</v>
      </c>
    </row>
    <row r="1981" spans="1:24">
      <c r="A1981" s="206"/>
      <c r="B1981" s="206"/>
      <c r="C1981" s="206"/>
      <c r="D1981" s="206"/>
      <c r="V1981">
        <f>'Transaction Log'!F1983</f>
        <v>0</v>
      </c>
      <c r="W1981">
        <f>'Transaction Log'!G1983</f>
        <v>0</v>
      </c>
      <c r="X1981">
        <f>'Transaction Log'!H1983</f>
        <v>0</v>
      </c>
    </row>
    <row r="1982" spans="1:24">
      <c r="A1982" s="206"/>
      <c r="B1982" s="206"/>
      <c r="C1982" s="206"/>
      <c r="D1982" s="206"/>
      <c r="V1982">
        <f>'Transaction Log'!F1984</f>
        <v>1</v>
      </c>
      <c r="W1982">
        <f>'Transaction Log'!G1984</f>
        <v>0</v>
      </c>
      <c r="X1982">
        <f>'Transaction Log'!H1984</f>
        <v>0</v>
      </c>
    </row>
    <row r="1983" spans="1:24">
      <c r="A1983" s="206"/>
      <c r="B1983" s="206"/>
      <c r="C1983" s="206"/>
      <c r="D1983" s="206"/>
      <c r="V1983">
        <f>'Transaction Log'!F1985</f>
        <v>0</v>
      </c>
      <c r="W1983">
        <f>'Transaction Log'!G1985</f>
        <v>0</v>
      </c>
      <c r="X1983">
        <f>'Transaction Log'!H1985</f>
        <v>0</v>
      </c>
    </row>
    <row r="1984" spans="1:24">
      <c r="A1984" s="206"/>
      <c r="B1984" s="206"/>
      <c r="C1984" s="206"/>
      <c r="D1984" s="206"/>
      <c r="V1984">
        <f>'Transaction Log'!F1986</f>
        <v>0</v>
      </c>
      <c r="W1984">
        <f>'Transaction Log'!G1986</f>
        <v>0</v>
      </c>
      <c r="X1984">
        <f>'Transaction Log'!H1986</f>
        <v>0</v>
      </c>
    </row>
    <row r="1985" spans="1:24">
      <c r="A1985" s="206"/>
      <c r="B1985" s="206"/>
      <c r="C1985" s="206"/>
      <c r="D1985" s="206"/>
      <c r="V1985">
        <f>'Transaction Log'!F1987</f>
        <v>0</v>
      </c>
      <c r="W1985">
        <f>'Transaction Log'!G1987</f>
        <v>0</v>
      </c>
      <c r="X1985">
        <f>'Transaction Log'!H1987</f>
        <v>0</v>
      </c>
    </row>
    <row r="1986" spans="1:24">
      <c r="A1986" s="206"/>
      <c r="B1986" s="206"/>
      <c r="C1986" s="206"/>
      <c r="D1986" s="206"/>
      <c r="V1986">
        <f>'Transaction Log'!F1988</f>
        <v>0</v>
      </c>
      <c r="W1986">
        <f>'Transaction Log'!G1988</f>
        <v>0</v>
      </c>
      <c r="X1986">
        <f>'Transaction Log'!H1988</f>
        <v>0</v>
      </c>
    </row>
    <row r="1987" spans="1:24">
      <c r="A1987" s="206"/>
      <c r="B1987" s="206"/>
      <c r="C1987" s="206"/>
      <c r="D1987" s="206"/>
      <c r="V1987">
        <f>'Transaction Log'!F1989</f>
        <v>0</v>
      </c>
      <c r="W1987">
        <f>'Transaction Log'!G1989</f>
        <v>0</v>
      </c>
      <c r="X1987">
        <f>'Transaction Log'!H1989</f>
        <v>0</v>
      </c>
    </row>
    <row r="1988" spans="1:24">
      <c r="A1988" s="206"/>
      <c r="B1988" s="206"/>
      <c r="C1988" s="206"/>
      <c r="D1988" s="206"/>
      <c r="V1988">
        <f>'Transaction Log'!F1990</f>
        <v>0</v>
      </c>
      <c r="W1988">
        <f>'Transaction Log'!G1990</f>
        <v>0</v>
      </c>
      <c r="X1988">
        <f>'Transaction Log'!H1990</f>
        <v>0</v>
      </c>
    </row>
    <row r="1989" spans="1:24">
      <c r="A1989" s="206"/>
      <c r="B1989" s="206"/>
      <c r="C1989" s="206"/>
      <c r="D1989" s="206"/>
      <c r="V1989">
        <f>'Transaction Log'!F1991</f>
        <v>0</v>
      </c>
      <c r="W1989">
        <f>'Transaction Log'!G1991</f>
        <v>0</v>
      </c>
      <c r="X1989">
        <f>'Transaction Log'!H1991</f>
        <v>0</v>
      </c>
    </row>
    <row r="1990" spans="1:24">
      <c r="A1990" s="206"/>
      <c r="B1990" s="206"/>
      <c r="C1990" s="206"/>
      <c r="D1990" s="206"/>
      <c r="V1990">
        <f>'Transaction Log'!F1992</f>
        <v>0</v>
      </c>
      <c r="W1990">
        <f>'Transaction Log'!G1992</f>
        <v>0</v>
      </c>
      <c r="X1990">
        <f>'Transaction Log'!H1992</f>
        <v>0</v>
      </c>
    </row>
    <row r="1991" spans="1:24">
      <c r="A1991" s="206"/>
      <c r="B1991" s="206"/>
      <c r="C1991" s="206"/>
      <c r="D1991" s="206"/>
      <c r="V1991">
        <f>'Transaction Log'!F1993</f>
        <v>0</v>
      </c>
      <c r="W1991">
        <f>'Transaction Log'!G1993</f>
        <v>0</v>
      </c>
      <c r="X1991">
        <f>'Transaction Log'!H1993</f>
        <v>0</v>
      </c>
    </row>
    <row r="1992" spans="1:24">
      <c r="A1992" s="206"/>
      <c r="B1992" s="206"/>
      <c r="C1992" s="206"/>
      <c r="D1992" s="206"/>
      <c r="V1992">
        <f>'Transaction Log'!F1994</f>
        <v>0</v>
      </c>
      <c r="W1992">
        <f>'Transaction Log'!G1994</f>
        <v>0</v>
      </c>
      <c r="X1992">
        <f>'Transaction Log'!H1994</f>
        <v>0</v>
      </c>
    </row>
    <row r="1993" spans="1:24">
      <c r="A1993" s="206"/>
      <c r="B1993" s="206"/>
      <c r="C1993" s="206"/>
      <c r="D1993" s="206"/>
      <c r="V1993">
        <f>'Transaction Log'!F1995</f>
        <v>0</v>
      </c>
      <c r="W1993">
        <f>'Transaction Log'!G1995</f>
        <v>0</v>
      </c>
      <c r="X1993">
        <f>'Transaction Log'!H1995</f>
        <v>0</v>
      </c>
    </row>
    <row r="1994" spans="1:24">
      <c r="A1994" s="206"/>
      <c r="B1994" s="206"/>
      <c r="C1994" s="206"/>
      <c r="D1994" s="206"/>
      <c r="V1994">
        <f>'Transaction Log'!F1996</f>
        <v>0</v>
      </c>
      <c r="W1994">
        <f>'Transaction Log'!G1996</f>
        <v>0</v>
      </c>
      <c r="X1994">
        <f>'Transaction Log'!H1996</f>
        <v>0</v>
      </c>
    </row>
    <row r="1995" spans="1:24">
      <c r="A1995" s="206"/>
      <c r="B1995" s="206"/>
      <c r="C1995" s="206"/>
      <c r="D1995" s="206"/>
      <c r="V1995">
        <f>'Transaction Log'!F1997</f>
        <v>0</v>
      </c>
      <c r="W1995">
        <f>'Transaction Log'!G1997</f>
        <v>0</v>
      </c>
      <c r="X1995">
        <f>'Transaction Log'!H1997</f>
        <v>0</v>
      </c>
    </row>
    <row r="1996" spans="1:24">
      <c r="A1996" s="206"/>
      <c r="B1996" s="206"/>
      <c r="C1996" s="206"/>
      <c r="D1996" s="206"/>
      <c r="V1996">
        <f>'Transaction Log'!F1998</f>
        <v>0</v>
      </c>
      <c r="W1996">
        <f>'Transaction Log'!G1998</f>
        <v>0</v>
      </c>
      <c r="X1996">
        <f>'Transaction Log'!H1998</f>
        <v>0</v>
      </c>
    </row>
    <row r="1997" spans="1:24">
      <c r="A1997" s="206"/>
      <c r="B1997" s="206"/>
      <c r="C1997" s="206"/>
      <c r="D1997" s="206"/>
      <c r="V1997">
        <f>'Transaction Log'!F1999</f>
        <v>0</v>
      </c>
      <c r="W1997">
        <f>'Transaction Log'!G1999</f>
        <v>0</v>
      </c>
      <c r="X1997">
        <f>'Transaction Log'!H1999</f>
        <v>0</v>
      </c>
    </row>
    <row r="1998" spans="1:24">
      <c r="A1998" s="206"/>
      <c r="B1998" s="206"/>
      <c r="C1998" s="206"/>
      <c r="D1998" s="206"/>
      <c r="V1998">
        <f>'Transaction Log'!F2000</f>
        <v>0</v>
      </c>
      <c r="W1998">
        <f>'Transaction Log'!G2000</f>
        <v>0</v>
      </c>
      <c r="X1998">
        <f>'Transaction Log'!H2000</f>
        <v>0</v>
      </c>
    </row>
    <row r="1999" spans="1:24">
      <c r="A1999" s="206"/>
      <c r="B1999" s="206"/>
      <c r="C1999" s="206"/>
      <c r="D1999" s="206"/>
      <c r="V1999">
        <f>'Transaction Log'!F2001</f>
        <v>0</v>
      </c>
      <c r="W1999">
        <f>'Transaction Log'!G2001</f>
        <v>0</v>
      </c>
      <c r="X1999">
        <f>'Transaction Log'!H2001</f>
        <v>0</v>
      </c>
    </row>
    <row r="2000" spans="1:24">
      <c r="A2000" s="206"/>
      <c r="B2000" s="206"/>
      <c r="C2000" s="206"/>
      <c r="D2000" s="206"/>
      <c r="V2000">
        <f>'Transaction Log'!F2002</f>
        <v>0</v>
      </c>
      <c r="W2000">
        <f>'Transaction Log'!G2002</f>
        <v>0</v>
      </c>
      <c r="X2000">
        <f>'Transaction Log'!H2002</f>
        <v>0</v>
      </c>
    </row>
    <row r="2001" spans="1:24">
      <c r="A2001" s="206"/>
      <c r="B2001" s="206"/>
      <c r="C2001" s="206"/>
      <c r="D2001" s="206"/>
      <c r="V2001">
        <f>'Transaction Log'!F2003</f>
        <v>0</v>
      </c>
      <c r="W2001">
        <f>'Transaction Log'!G2003</f>
        <v>0</v>
      </c>
      <c r="X2001">
        <f>'Transaction Log'!H2003</f>
        <v>0</v>
      </c>
    </row>
    <row r="2002" spans="1:24">
      <c r="A2002" s="206"/>
      <c r="B2002" s="206"/>
      <c r="C2002" s="206"/>
      <c r="D2002" s="206"/>
      <c r="V2002">
        <f>'Transaction Log'!F2004</f>
        <v>0</v>
      </c>
      <c r="W2002">
        <f>'Transaction Log'!G2004</f>
        <v>0</v>
      </c>
      <c r="X2002">
        <f>'Transaction Log'!H2004</f>
        <v>0</v>
      </c>
    </row>
    <row r="2003" spans="1:24">
      <c r="A2003" s="206"/>
      <c r="B2003" s="206"/>
      <c r="C2003" s="206"/>
      <c r="D2003" s="206"/>
      <c r="V2003">
        <f>'Transaction Log'!F2005</f>
        <v>0</v>
      </c>
      <c r="W2003">
        <f>'Transaction Log'!G2005</f>
        <v>0</v>
      </c>
      <c r="X2003">
        <f>'Transaction Log'!H2005</f>
        <v>0</v>
      </c>
    </row>
    <row r="2004" spans="1:24">
      <c r="A2004" s="206"/>
      <c r="B2004" s="206"/>
      <c r="C2004" s="206"/>
      <c r="D2004" s="206"/>
      <c r="V2004">
        <f>'Transaction Log'!F2006</f>
        <v>0</v>
      </c>
      <c r="W2004">
        <f>'Transaction Log'!G2006</f>
        <v>0</v>
      </c>
      <c r="X2004">
        <f>'Transaction Log'!H2006</f>
        <v>0</v>
      </c>
    </row>
    <row r="2005" spans="1:24">
      <c r="A2005" s="206"/>
      <c r="B2005" s="206"/>
      <c r="C2005" s="206"/>
      <c r="D2005" s="206"/>
      <c r="V2005">
        <f>'Transaction Log'!F2007</f>
        <v>0</v>
      </c>
      <c r="W2005">
        <f>'Transaction Log'!G2007</f>
        <v>0</v>
      </c>
      <c r="X2005">
        <f>'Transaction Log'!H2007</f>
        <v>0</v>
      </c>
    </row>
    <row r="2006" spans="1:24">
      <c r="A2006" s="206"/>
      <c r="B2006" s="206"/>
      <c r="C2006" s="206"/>
      <c r="D2006" s="206"/>
      <c r="V2006">
        <f>'Transaction Log'!F2008</f>
        <v>0</v>
      </c>
      <c r="W2006">
        <f>'Transaction Log'!G2008</f>
        <v>0</v>
      </c>
      <c r="X2006">
        <f>'Transaction Log'!H2008</f>
        <v>0</v>
      </c>
    </row>
    <row r="2007" spans="1:24">
      <c r="A2007" s="206"/>
      <c r="B2007" s="206"/>
      <c r="C2007" s="206"/>
      <c r="D2007" s="206"/>
      <c r="V2007">
        <f>'Transaction Log'!F2009</f>
        <v>0</v>
      </c>
      <c r="W2007">
        <f>'Transaction Log'!G2009</f>
        <v>0</v>
      </c>
      <c r="X2007">
        <f>'Transaction Log'!H2009</f>
        <v>0</v>
      </c>
    </row>
    <row r="2008" spans="1:24">
      <c r="A2008" s="206"/>
      <c r="B2008" s="206"/>
      <c r="C2008" s="206"/>
      <c r="D2008" s="206"/>
      <c r="V2008">
        <f>'Transaction Log'!F2010</f>
        <v>0</v>
      </c>
      <c r="W2008">
        <f>'Transaction Log'!G2010</f>
        <v>0</v>
      </c>
      <c r="X2008">
        <f>'Transaction Log'!H2010</f>
        <v>0</v>
      </c>
    </row>
    <row r="2009" spans="1:24">
      <c r="A2009" s="206"/>
      <c r="B2009" s="206"/>
      <c r="C2009" s="206"/>
      <c r="D2009" s="206"/>
      <c r="V2009">
        <f>'Transaction Log'!F2011</f>
        <v>0</v>
      </c>
      <c r="W2009">
        <f>'Transaction Log'!G2011</f>
        <v>0</v>
      </c>
      <c r="X2009">
        <f>'Transaction Log'!H2011</f>
        <v>0</v>
      </c>
    </row>
    <row r="2010" spans="1:24">
      <c r="A2010" s="206"/>
      <c r="B2010" s="206"/>
      <c r="C2010" s="206"/>
      <c r="D2010" s="206"/>
      <c r="V2010">
        <f>'Transaction Log'!F2012</f>
        <v>0</v>
      </c>
      <c r="W2010">
        <f>'Transaction Log'!G2012</f>
        <v>0</v>
      </c>
      <c r="X2010">
        <f>'Transaction Log'!H2012</f>
        <v>0</v>
      </c>
    </row>
    <row r="2011" spans="1:24">
      <c r="A2011" s="206"/>
      <c r="B2011" s="206"/>
      <c r="C2011" s="206"/>
      <c r="D2011" s="206"/>
      <c r="V2011">
        <f>'Transaction Log'!F2013</f>
        <v>0</v>
      </c>
      <c r="W2011">
        <f>'Transaction Log'!G2013</f>
        <v>0</v>
      </c>
      <c r="X2011">
        <f>'Transaction Log'!H2013</f>
        <v>0</v>
      </c>
    </row>
    <row r="2012" spans="1:24">
      <c r="A2012" s="206"/>
      <c r="B2012" s="206"/>
      <c r="C2012" s="206"/>
      <c r="D2012" s="206"/>
      <c r="V2012">
        <f>'Transaction Log'!F2014</f>
        <v>0</v>
      </c>
      <c r="W2012">
        <f>'Transaction Log'!G2014</f>
        <v>0</v>
      </c>
      <c r="X2012">
        <f>'Transaction Log'!H2014</f>
        <v>0</v>
      </c>
    </row>
    <row r="2013" spans="1:24">
      <c r="A2013" s="206"/>
      <c r="B2013" s="206"/>
      <c r="C2013" s="206"/>
      <c r="D2013" s="206"/>
      <c r="V2013">
        <f>'Transaction Log'!F2015</f>
        <v>0</v>
      </c>
      <c r="W2013">
        <f>'Transaction Log'!G2015</f>
        <v>0</v>
      </c>
      <c r="X2013">
        <f>'Transaction Log'!H2015</f>
        <v>0</v>
      </c>
    </row>
    <row r="2014" spans="1:24">
      <c r="A2014" s="206"/>
      <c r="B2014" s="206"/>
      <c r="C2014" s="206"/>
      <c r="D2014" s="206"/>
      <c r="V2014">
        <f>'Transaction Log'!F2016</f>
        <v>0</v>
      </c>
      <c r="W2014">
        <f>'Transaction Log'!G2016</f>
        <v>0</v>
      </c>
      <c r="X2014">
        <f>'Transaction Log'!H2016</f>
        <v>0</v>
      </c>
    </row>
    <row r="2015" spans="1:24">
      <c r="A2015" s="206"/>
      <c r="B2015" s="206"/>
      <c r="C2015" s="206"/>
      <c r="D2015" s="206"/>
      <c r="V2015">
        <f>'Transaction Log'!F2017</f>
        <v>0</v>
      </c>
      <c r="W2015">
        <f>'Transaction Log'!G2017</f>
        <v>0</v>
      </c>
      <c r="X2015">
        <f>'Transaction Log'!H2017</f>
        <v>0</v>
      </c>
    </row>
    <row r="2016" spans="1:24">
      <c r="A2016" s="206"/>
      <c r="B2016" s="206"/>
      <c r="C2016" s="206"/>
      <c r="D2016" s="206"/>
      <c r="V2016">
        <f>'Transaction Log'!F2018</f>
        <v>0</v>
      </c>
      <c r="W2016">
        <f>'Transaction Log'!G2018</f>
        <v>0</v>
      </c>
      <c r="X2016">
        <f>'Transaction Log'!H2018</f>
        <v>0</v>
      </c>
    </row>
    <row r="2017" spans="1:24">
      <c r="A2017" s="206"/>
      <c r="B2017" s="206"/>
      <c r="C2017" s="206"/>
      <c r="D2017" s="206"/>
      <c r="V2017">
        <f>'Transaction Log'!F2019</f>
        <v>0</v>
      </c>
      <c r="W2017">
        <f>'Transaction Log'!G2019</f>
        <v>0</v>
      </c>
      <c r="X2017">
        <f>'Transaction Log'!H2019</f>
        <v>0</v>
      </c>
    </row>
    <row r="2018" spans="1:24">
      <c r="A2018" s="206"/>
      <c r="B2018" s="206"/>
      <c r="C2018" s="206"/>
      <c r="D2018" s="206"/>
      <c r="V2018">
        <f>'Transaction Log'!F2020</f>
        <v>0</v>
      </c>
      <c r="W2018">
        <f>'Transaction Log'!G2020</f>
        <v>0</v>
      </c>
      <c r="X2018">
        <f>'Transaction Log'!H2020</f>
        <v>0</v>
      </c>
    </row>
    <row r="2019" spans="1:24">
      <c r="A2019" s="206"/>
      <c r="B2019" s="206"/>
      <c r="C2019" s="206"/>
      <c r="D2019" s="206"/>
      <c r="V2019">
        <f>'Transaction Log'!F2021</f>
        <v>0</v>
      </c>
      <c r="W2019">
        <f>'Transaction Log'!G2021</f>
        <v>0</v>
      </c>
      <c r="X2019">
        <f>'Transaction Log'!H2021</f>
        <v>0</v>
      </c>
    </row>
    <row r="2020" spans="1:24">
      <c r="A2020" s="206"/>
      <c r="B2020" s="206"/>
      <c r="C2020" s="206"/>
      <c r="D2020" s="206"/>
      <c r="V2020">
        <f>'Transaction Log'!F2022</f>
        <v>0</v>
      </c>
      <c r="W2020">
        <f>'Transaction Log'!G2022</f>
        <v>0</v>
      </c>
      <c r="X2020">
        <f>'Transaction Log'!H2022</f>
        <v>0</v>
      </c>
    </row>
    <row r="2021" spans="1:24">
      <c r="A2021" s="206"/>
      <c r="B2021" s="206"/>
      <c r="C2021" s="206"/>
      <c r="D2021" s="206"/>
      <c r="V2021">
        <f>'Transaction Log'!F2023</f>
        <v>0</v>
      </c>
      <c r="W2021">
        <f>'Transaction Log'!G2023</f>
        <v>0</v>
      </c>
      <c r="X2021">
        <f>'Transaction Log'!H2023</f>
        <v>0</v>
      </c>
    </row>
    <row r="2022" spans="1:24">
      <c r="A2022" s="206"/>
      <c r="B2022" s="206"/>
      <c r="C2022" s="206"/>
      <c r="D2022" s="206"/>
      <c r="V2022">
        <f>'Transaction Log'!F2024</f>
        <v>0</v>
      </c>
      <c r="W2022">
        <f>'Transaction Log'!G2024</f>
        <v>0</v>
      </c>
      <c r="X2022">
        <f>'Transaction Log'!H2024</f>
        <v>0</v>
      </c>
    </row>
    <row r="2023" spans="1:24">
      <c r="A2023" s="206"/>
      <c r="B2023" s="206"/>
      <c r="C2023" s="206"/>
      <c r="D2023" s="206"/>
      <c r="V2023">
        <f>'Transaction Log'!F2025</f>
        <v>0</v>
      </c>
      <c r="W2023">
        <f>'Transaction Log'!G2025</f>
        <v>0</v>
      </c>
      <c r="X2023">
        <f>'Transaction Log'!H2025</f>
        <v>0</v>
      </c>
    </row>
    <row r="2024" spans="1:24">
      <c r="A2024" s="206"/>
      <c r="B2024" s="206"/>
      <c r="C2024" s="206"/>
      <c r="D2024" s="206"/>
      <c r="V2024">
        <f>'Transaction Log'!F2026</f>
        <v>0</v>
      </c>
      <c r="W2024">
        <f>'Transaction Log'!G2026</f>
        <v>0</v>
      </c>
      <c r="X2024">
        <f>'Transaction Log'!H2026</f>
        <v>0</v>
      </c>
    </row>
    <row r="2025" spans="1:24">
      <c r="A2025" s="206"/>
      <c r="B2025" s="206"/>
      <c r="C2025" s="206"/>
      <c r="D2025" s="206"/>
      <c r="V2025">
        <f>'Transaction Log'!F2027</f>
        <v>0</v>
      </c>
      <c r="W2025">
        <f>'Transaction Log'!G2027</f>
        <v>0</v>
      </c>
      <c r="X2025">
        <f>'Transaction Log'!H2027</f>
        <v>0</v>
      </c>
    </row>
    <row r="2026" spans="1:24">
      <c r="A2026" s="206"/>
      <c r="B2026" s="206"/>
      <c r="C2026" s="206"/>
      <c r="D2026" s="206"/>
      <c r="V2026">
        <f>'Transaction Log'!F2028</f>
        <v>0</v>
      </c>
      <c r="W2026">
        <f>'Transaction Log'!G2028</f>
        <v>0</v>
      </c>
      <c r="X2026">
        <f>'Transaction Log'!H2028</f>
        <v>0</v>
      </c>
    </row>
    <row r="2027" spans="1:24">
      <c r="A2027" s="206"/>
      <c r="B2027" s="206"/>
      <c r="C2027" s="206"/>
      <c r="D2027" s="206"/>
      <c r="V2027">
        <f>'Transaction Log'!F2029</f>
        <v>0</v>
      </c>
      <c r="W2027">
        <f>'Transaction Log'!G2029</f>
        <v>0</v>
      </c>
      <c r="X2027">
        <f>'Transaction Log'!H2029</f>
        <v>0</v>
      </c>
    </row>
    <row r="2028" spans="1:24">
      <c r="A2028" s="206"/>
      <c r="B2028" s="206"/>
      <c r="C2028" s="206"/>
      <c r="D2028" s="206"/>
      <c r="V2028">
        <f>'Transaction Log'!F2030</f>
        <v>0</v>
      </c>
      <c r="W2028">
        <f>'Transaction Log'!G2030</f>
        <v>0</v>
      </c>
      <c r="X2028">
        <f>'Transaction Log'!H2030</f>
        <v>0</v>
      </c>
    </row>
    <row r="2029" spans="1:24">
      <c r="A2029" s="206"/>
      <c r="B2029" s="206"/>
      <c r="C2029" s="206"/>
      <c r="D2029" s="206"/>
      <c r="V2029">
        <f>'Transaction Log'!F2031</f>
        <v>0</v>
      </c>
      <c r="W2029">
        <f>'Transaction Log'!G2031</f>
        <v>0</v>
      </c>
      <c r="X2029">
        <f>'Transaction Log'!H2031</f>
        <v>0</v>
      </c>
    </row>
    <row r="2030" spans="1:24">
      <c r="A2030" s="206"/>
      <c r="B2030" s="206"/>
      <c r="C2030" s="206"/>
      <c r="D2030" s="206"/>
      <c r="V2030">
        <f>'Transaction Log'!F2032</f>
        <v>0</v>
      </c>
      <c r="W2030">
        <f>'Transaction Log'!G2032</f>
        <v>0</v>
      </c>
      <c r="X2030">
        <f>'Transaction Log'!H2032</f>
        <v>0</v>
      </c>
    </row>
    <row r="2031" spans="1:24">
      <c r="A2031" s="206"/>
      <c r="B2031" s="206"/>
      <c r="C2031" s="206"/>
      <c r="D2031" s="206"/>
      <c r="V2031">
        <f>'Transaction Log'!F2033</f>
        <v>0</v>
      </c>
      <c r="W2031">
        <f>'Transaction Log'!G2033</f>
        <v>0</v>
      </c>
      <c r="X2031">
        <f>'Transaction Log'!H2033</f>
        <v>0</v>
      </c>
    </row>
    <row r="2032" spans="1:24">
      <c r="A2032" s="206"/>
      <c r="B2032" s="206"/>
      <c r="C2032" s="206"/>
      <c r="D2032" s="206"/>
      <c r="V2032">
        <f>'Transaction Log'!F2034</f>
        <v>0</v>
      </c>
      <c r="W2032">
        <f>'Transaction Log'!G2034</f>
        <v>0</v>
      </c>
      <c r="X2032">
        <f>'Transaction Log'!H2034</f>
        <v>0</v>
      </c>
    </row>
    <row r="2033" spans="1:24">
      <c r="A2033" s="206"/>
      <c r="B2033" s="206"/>
      <c r="C2033" s="206"/>
      <c r="D2033" s="206"/>
      <c r="V2033">
        <f>'Transaction Log'!F2035</f>
        <v>0</v>
      </c>
      <c r="W2033">
        <f>'Transaction Log'!G2035</f>
        <v>0</v>
      </c>
      <c r="X2033">
        <f>'Transaction Log'!H2035</f>
        <v>0</v>
      </c>
    </row>
    <row r="2034" spans="1:24">
      <c r="A2034" s="206"/>
      <c r="B2034" s="206"/>
      <c r="C2034" s="206"/>
      <c r="D2034" s="206"/>
      <c r="V2034">
        <f>'Transaction Log'!F2036</f>
        <v>0</v>
      </c>
      <c r="W2034">
        <f>'Transaction Log'!G2036</f>
        <v>0</v>
      </c>
      <c r="X2034">
        <f>'Transaction Log'!H2036</f>
        <v>0</v>
      </c>
    </row>
    <row r="2035" spans="1:24">
      <c r="A2035" s="206"/>
      <c r="B2035" s="206"/>
      <c r="C2035" s="206"/>
      <c r="D2035" s="206"/>
      <c r="V2035">
        <f>'Transaction Log'!F2037</f>
        <v>1</v>
      </c>
      <c r="W2035">
        <f>'Transaction Log'!G2037</f>
        <v>0</v>
      </c>
      <c r="X2035">
        <f>'Transaction Log'!H2037</f>
        <v>0</v>
      </c>
    </row>
    <row r="2036" spans="1:24">
      <c r="A2036" s="206"/>
      <c r="B2036" s="206"/>
      <c r="C2036" s="206"/>
      <c r="D2036" s="206"/>
      <c r="V2036">
        <f>'Transaction Log'!F2038</f>
        <v>0</v>
      </c>
      <c r="W2036">
        <f>'Transaction Log'!G2038</f>
        <v>0</v>
      </c>
      <c r="X2036">
        <f>'Transaction Log'!H2038</f>
        <v>0</v>
      </c>
    </row>
    <row r="2037" spans="1:24">
      <c r="A2037" s="206"/>
      <c r="B2037" s="206"/>
      <c r="C2037" s="206"/>
      <c r="D2037" s="206"/>
      <c r="V2037">
        <f>'Transaction Log'!F2039</f>
        <v>0</v>
      </c>
      <c r="W2037">
        <f>'Transaction Log'!G2039</f>
        <v>0</v>
      </c>
      <c r="X2037">
        <f>'Transaction Log'!H2039</f>
        <v>0</v>
      </c>
    </row>
    <row r="2038" spans="1:24">
      <c r="A2038" s="206"/>
      <c r="B2038" s="206"/>
      <c r="C2038" s="206"/>
      <c r="D2038" s="206"/>
      <c r="V2038">
        <f>'Transaction Log'!F2040</f>
        <v>0</v>
      </c>
      <c r="W2038">
        <f>'Transaction Log'!G2040</f>
        <v>1</v>
      </c>
      <c r="X2038">
        <f>'Transaction Log'!H2040</f>
        <v>0</v>
      </c>
    </row>
    <row r="2039" spans="1:24">
      <c r="A2039" s="206"/>
      <c r="B2039" s="206"/>
      <c r="C2039" s="206"/>
      <c r="D2039" s="206"/>
      <c r="V2039">
        <f>'Transaction Log'!F2041</f>
        <v>0</v>
      </c>
      <c r="W2039">
        <f>'Transaction Log'!G2041</f>
        <v>0</v>
      </c>
      <c r="X2039">
        <f>'Transaction Log'!H2041</f>
        <v>0</v>
      </c>
    </row>
    <row r="2040" spans="1:24">
      <c r="A2040" s="206"/>
      <c r="B2040" s="206"/>
      <c r="C2040" s="206"/>
      <c r="D2040" s="206"/>
      <c r="V2040">
        <f>'Transaction Log'!F2042</f>
        <v>0</v>
      </c>
      <c r="W2040">
        <f>'Transaction Log'!G2042</f>
        <v>0</v>
      </c>
      <c r="X2040">
        <f>'Transaction Log'!H2042</f>
        <v>0</v>
      </c>
    </row>
    <row r="2041" spans="1:24">
      <c r="A2041" s="206"/>
      <c r="B2041" s="206"/>
      <c r="C2041" s="206"/>
      <c r="D2041" s="206"/>
      <c r="V2041">
        <f>'Transaction Log'!F2043</f>
        <v>0</v>
      </c>
      <c r="W2041">
        <f>'Transaction Log'!G2043</f>
        <v>0</v>
      </c>
      <c r="X2041">
        <f>'Transaction Log'!H2043</f>
        <v>0</v>
      </c>
    </row>
    <row r="2042" spans="1:24">
      <c r="A2042" s="206"/>
      <c r="B2042" s="206"/>
      <c r="C2042" s="206"/>
      <c r="D2042" s="206"/>
      <c r="V2042">
        <f>'Transaction Log'!F2044</f>
        <v>0</v>
      </c>
      <c r="W2042">
        <f>'Transaction Log'!G2044</f>
        <v>0</v>
      </c>
      <c r="X2042">
        <f>'Transaction Log'!H2044</f>
        <v>0</v>
      </c>
    </row>
    <row r="2043" spans="1:24">
      <c r="A2043" s="206"/>
      <c r="B2043" s="206"/>
      <c r="C2043" s="206"/>
      <c r="D2043" s="206"/>
      <c r="V2043">
        <f>'Transaction Log'!F2045</f>
        <v>0</v>
      </c>
      <c r="W2043">
        <f>'Transaction Log'!G2045</f>
        <v>0</v>
      </c>
      <c r="X2043">
        <f>'Transaction Log'!H2045</f>
        <v>0</v>
      </c>
    </row>
    <row r="2044" spans="1:24">
      <c r="A2044" s="206"/>
      <c r="B2044" s="206"/>
      <c r="C2044" s="206"/>
      <c r="D2044" s="206"/>
      <c r="V2044">
        <f>'Transaction Log'!F2046</f>
        <v>0</v>
      </c>
      <c r="W2044">
        <f>'Transaction Log'!G2046</f>
        <v>0</v>
      </c>
      <c r="X2044">
        <f>'Transaction Log'!H2046</f>
        <v>0</v>
      </c>
    </row>
    <row r="2045" spans="1:24">
      <c r="A2045" s="206"/>
      <c r="B2045" s="206"/>
      <c r="C2045" s="206"/>
      <c r="D2045" s="206"/>
      <c r="V2045">
        <f>'Transaction Log'!F2047</f>
        <v>0</v>
      </c>
      <c r="W2045">
        <f>'Transaction Log'!G2047</f>
        <v>0</v>
      </c>
      <c r="X2045">
        <f>'Transaction Log'!H2047</f>
        <v>0</v>
      </c>
    </row>
    <row r="2046" spans="1:24">
      <c r="A2046" s="206"/>
      <c r="B2046" s="206"/>
      <c r="C2046" s="206"/>
      <c r="D2046" s="206"/>
      <c r="V2046">
        <f>'Transaction Log'!F2048</f>
        <v>0</v>
      </c>
      <c r="W2046">
        <f>'Transaction Log'!G2048</f>
        <v>0</v>
      </c>
      <c r="X2046">
        <f>'Transaction Log'!H2048</f>
        <v>0</v>
      </c>
    </row>
    <row r="2047" spans="1:24">
      <c r="A2047" s="206"/>
      <c r="B2047" s="206"/>
      <c r="C2047" s="206"/>
      <c r="D2047" s="206"/>
      <c r="V2047">
        <f>'Transaction Log'!F2049</f>
        <v>0</v>
      </c>
      <c r="W2047">
        <f>'Transaction Log'!G2049</f>
        <v>0</v>
      </c>
      <c r="X2047">
        <f>'Transaction Log'!H2049</f>
        <v>0</v>
      </c>
    </row>
    <row r="2048" spans="1:24">
      <c r="A2048" s="206"/>
      <c r="B2048" s="206"/>
      <c r="C2048" s="206"/>
      <c r="D2048" s="206"/>
      <c r="V2048">
        <f>'Transaction Log'!F2050</f>
        <v>0</v>
      </c>
      <c r="W2048">
        <f>'Transaction Log'!G2050</f>
        <v>0</v>
      </c>
      <c r="X2048">
        <f>'Transaction Log'!H2050</f>
        <v>0</v>
      </c>
    </row>
    <row r="2049" spans="1:24">
      <c r="A2049" s="206"/>
      <c r="B2049" s="206"/>
      <c r="C2049" s="206"/>
      <c r="D2049" s="206"/>
      <c r="V2049">
        <f>'Transaction Log'!F2051</f>
        <v>0</v>
      </c>
      <c r="W2049">
        <f>'Transaction Log'!G2051</f>
        <v>0</v>
      </c>
      <c r="X2049">
        <f>'Transaction Log'!H2051</f>
        <v>0</v>
      </c>
    </row>
    <row r="2050" spans="1:24">
      <c r="A2050" s="206"/>
      <c r="B2050" s="206"/>
      <c r="C2050" s="206"/>
      <c r="D2050" s="206"/>
      <c r="V2050">
        <f>'Transaction Log'!F2052</f>
        <v>0</v>
      </c>
      <c r="W2050">
        <f>'Transaction Log'!G2052</f>
        <v>0</v>
      </c>
      <c r="X2050">
        <f>'Transaction Log'!H2052</f>
        <v>0</v>
      </c>
    </row>
    <row r="2051" spans="1:24">
      <c r="A2051" s="206"/>
      <c r="B2051" s="206"/>
      <c r="C2051" s="206"/>
      <c r="D2051" s="206"/>
      <c r="V2051">
        <f>'Transaction Log'!F2053</f>
        <v>0</v>
      </c>
      <c r="W2051">
        <f>'Transaction Log'!G2053</f>
        <v>0</v>
      </c>
      <c r="X2051">
        <f>'Transaction Log'!H2053</f>
        <v>0</v>
      </c>
    </row>
    <row r="2052" spans="1:24">
      <c r="A2052" s="206"/>
      <c r="B2052" s="206"/>
      <c r="C2052" s="206"/>
      <c r="D2052" s="206"/>
      <c r="V2052">
        <f>'Transaction Log'!F2054</f>
        <v>0</v>
      </c>
      <c r="W2052">
        <f>'Transaction Log'!G2054</f>
        <v>0</v>
      </c>
      <c r="X2052">
        <f>'Transaction Log'!H2054</f>
        <v>0</v>
      </c>
    </row>
    <row r="2053" spans="1:24">
      <c r="A2053" s="206"/>
      <c r="B2053" s="206"/>
      <c r="C2053" s="206"/>
      <c r="D2053" s="206"/>
      <c r="V2053">
        <f>'Transaction Log'!F2055</f>
        <v>0</v>
      </c>
      <c r="W2053">
        <f>'Transaction Log'!G2055</f>
        <v>0</v>
      </c>
      <c r="X2053">
        <f>'Transaction Log'!H2055</f>
        <v>0</v>
      </c>
    </row>
    <row r="2054" spans="1:24">
      <c r="A2054" s="206"/>
      <c r="B2054" s="206"/>
      <c r="C2054" s="206"/>
      <c r="D2054" s="206"/>
      <c r="V2054">
        <f>'Transaction Log'!F2056</f>
        <v>1</v>
      </c>
      <c r="W2054">
        <f>'Transaction Log'!G2056</f>
        <v>0</v>
      </c>
      <c r="X2054">
        <f>'Transaction Log'!H2056</f>
        <v>0</v>
      </c>
    </row>
    <row r="2055" spans="1:24">
      <c r="A2055" s="206"/>
      <c r="B2055" s="206"/>
      <c r="C2055" s="206"/>
      <c r="D2055" s="206"/>
      <c r="V2055">
        <f>'Transaction Log'!F2057</f>
        <v>0</v>
      </c>
      <c r="W2055">
        <f>'Transaction Log'!G2057</f>
        <v>0</v>
      </c>
      <c r="X2055">
        <f>'Transaction Log'!H2057</f>
        <v>0</v>
      </c>
    </row>
    <row r="2056" spans="1:24">
      <c r="A2056" s="206"/>
      <c r="B2056" s="206"/>
      <c r="C2056" s="206"/>
      <c r="D2056" s="206"/>
      <c r="V2056">
        <f>'Transaction Log'!F2058</f>
        <v>0</v>
      </c>
      <c r="W2056">
        <f>'Transaction Log'!G2058</f>
        <v>0</v>
      </c>
      <c r="X2056">
        <f>'Transaction Log'!H2058</f>
        <v>0</v>
      </c>
    </row>
    <row r="2057" spans="1:24">
      <c r="A2057" s="206"/>
      <c r="B2057" s="206"/>
      <c r="C2057" s="206"/>
      <c r="D2057" s="206"/>
      <c r="V2057">
        <f>'Transaction Log'!F2059</f>
        <v>0</v>
      </c>
      <c r="W2057">
        <f>'Transaction Log'!G2059</f>
        <v>0</v>
      </c>
      <c r="X2057">
        <f>'Transaction Log'!H2059</f>
        <v>0</v>
      </c>
    </row>
    <row r="2058" spans="1:24">
      <c r="A2058" s="206"/>
      <c r="B2058" s="206"/>
      <c r="C2058" s="206"/>
      <c r="D2058" s="206"/>
      <c r="V2058">
        <f>'Transaction Log'!F2060</f>
        <v>0</v>
      </c>
      <c r="W2058">
        <f>'Transaction Log'!G2060</f>
        <v>0</v>
      </c>
      <c r="X2058">
        <f>'Transaction Log'!H2060</f>
        <v>0</v>
      </c>
    </row>
    <row r="2059" spans="1:24">
      <c r="A2059" s="206"/>
      <c r="B2059" s="206"/>
      <c r="C2059" s="206"/>
      <c r="D2059" s="206"/>
      <c r="V2059">
        <f>'Transaction Log'!F2061</f>
        <v>0</v>
      </c>
      <c r="W2059">
        <f>'Transaction Log'!G2061</f>
        <v>0</v>
      </c>
      <c r="X2059">
        <f>'Transaction Log'!H2061</f>
        <v>0</v>
      </c>
    </row>
    <row r="2060" spans="1:24">
      <c r="A2060" s="206"/>
      <c r="B2060" s="206"/>
      <c r="C2060" s="206"/>
      <c r="D2060" s="206"/>
      <c r="V2060">
        <f>'Transaction Log'!F2062</f>
        <v>0</v>
      </c>
      <c r="W2060">
        <f>'Transaction Log'!G2062</f>
        <v>0</v>
      </c>
      <c r="X2060">
        <f>'Transaction Log'!H2062</f>
        <v>0</v>
      </c>
    </row>
    <row r="2061" spans="1:24">
      <c r="A2061" s="206"/>
      <c r="B2061" s="206"/>
      <c r="C2061" s="206"/>
      <c r="D2061" s="206"/>
      <c r="V2061">
        <f>'Transaction Log'!F2063</f>
        <v>0</v>
      </c>
      <c r="W2061">
        <f>'Transaction Log'!G2063</f>
        <v>0</v>
      </c>
      <c r="X2061">
        <f>'Transaction Log'!H2063</f>
        <v>0</v>
      </c>
    </row>
    <row r="2062" spans="1:24">
      <c r="A2062" s="206"/>
      <c r="B2062" s="206"/>
      <c r="C2062" s="206"/>
      <c r="D2062" s="206"/>
      <c r="V2062">
        <f>'Transaction Log'!F2064</f>
        <v>0</v>
      </c>
      <c r="W2062">
        <f>'Transaction Log'!G2064</f>
        <v>0</v>
      </c>
      <c r="X2062">
        <f>'Transaction Log'!H2064</f>
        <v>0</v>
      </c>
    </row>
    <row r="2063" spans="1:24">
      <c r="A2063" s="206"/>
      <c r="B2063" s="206"/>
      <c r="C2063" s="206"/>
      <c r="D2063" s="206"/>
      <c r="V2063">
        <f>'Transaction Log'!F2065</f>
        <v>0</v>
      </c>
      <c r="W2063">
        <f>'Transaction Log'!G2065</f>
        <v>0</v>
      </c>
      <c r="X2063">
        <f>'Transaction Log'!H2065</f>
        <v>0</v>
      </c>
    </row>
    <row r="2064" spans="1:24">
      <c r="A2064" s="206"/>
      <c r="B2064" s="206"/>
      <c r="C2064" s="206"/>
      <c r="D2064" s="206"/>
      <c r="V2064">
        <f>'Transaction Log'!F2066</f>
        <v>0</v>
      </c>
      <c r="W2064">
        <f>'Transaction Log'!G2066</f>
        <v>0</v>
      </c>
      <c r="X2064">
        <f>'Transaction Log'!H2066</f>
        <v>0</v>
      </c>
    </row>
    <row r="2065" spans="1:24">
      <c r="A2065" s="206"/>
      <c r="B2065" s="206"/>
      <c r="C2065" s="206"/>
      <c r="D2065" s="206"/>
      <c r="V2065">
        <f>'Transaction Log'!F2067</f>
        <v>0</v>
      </c>
      <c r="W2065">
        <f>'Transaction Log'!G2067</f>
        <v>0</v>
      </c>
      <c r="X2065">
        <f>'Transaction Log'!H2067</f>
        <v>0</v>
      </c>
    </row>
    <row r="2066" spans="1:24">
      <c r="A2066" s="206"/>
      <c r="B2066" s="206"/>
      <c r="C2066" s="206"/>
      <c r="D2066" s="206"/>
      <c r="V2066">
        <f>'Transaction Log'!F2068</f>
        <v>1</v>
      </c>
      <c r="W2066">
        <f>'Transaction Log'!G2068</f>
        <v>0</v>
      </c>
      <c r="X2066">
        <f>'Transaction Log'!H2068</f>
        <v>0</v>
      </c>
    </row>
    <row r="2067" spans="1:24">
      <c r="A2067" s="206"/>
      <c r="B2067" s="206"/>
      <c r="C2067" s="206"/>
      <c r="D2067" s="206"/>
      <c r="V2067">
        <f>'Transaction Log'!F2069</f>
        <v>0</v>
      </c>
      <c r="W2067">
        <f>'Transaction Log'!G2069</f>
        <v>0</v>
      </c>
      <c r="X2067">
        <f>'Transaction Log'!H2069</f>
        <v>0</v>
      </c>
    </row>
    <row r="2068" spans="1:24">
      <c r="A2068" s="206"/>
      <c r="B2068" s="206"/>
      <c r="C2068" s="206"/>
      <c r="D2068" s="206"/>
      <c r="V2068">
        <f>'Transaction Log'!F2070</f>
        <v>1</v>
      </c>
      <c r="W2068">
        <f>'Transaction Log'!G2070</f>
        <v>0</v>
      </c>
      <c r="X2068">
        <f>'Transaction Log'!H2070</f>
        <v>0</v>
      </c>
    </row>
    <row r="2069" spans="1:24">
      <c r="A2069" s="206"/>
      <c r="B2069" s="206"/>
      <c r="C2069" s="206"/>
      <c r="D2069" s="206"/>
      <c r="V2069">
        <f>'Transaction Log'!F2071</f>
        <v>0</v>
      </c>
      <c r="W2069">
        <f>'Transaction Log'!G2071</f>
        <v>0</v>
      </c>
      <c r="X2069">
        <f>'Transaction Log'!H2071</f>
        <v>0</v>
      </c>
    </row>
    <row r="2070" spans="1:24">
      <c r="A2070" s="206"/>
      <c r="B2070" s="206"/>
      <c r="C2070" s="206"/>
      <c r="D2070" s="206"/>
      <c r="V2070">
        <f>'Transaction Log'!F2072</f>
        <v>0</v>
      </c>
      <c r="W2070">
        <f>'Transaction Log'!G2072</f>
        <v>0</v>
      </c>
      <c r="X2070">
        <f>'Transaction Log'!H2072</f>
        <v>0</v>
      </c>
    </row>
    <row r="2071" spans="1:24">
      <c r="A2071" s="206"/>
      <c r="B2071" s="206"/>
      <c r="C2071" s="206"/>
      <c r="D2071" s="206"/>
      <c r="V2071">
        <f>'Transaction Log'!F2073</f>
        <v>0</v>
      </c>
      <c r="W2071">
        <f>'Transaction Log'!G2073</f>
        <v>0</v>
      </c>
      <c r="X2071">
        <f>'Transaction Log'!H2073</f>
        <v>0</v>
      </c>
    </row>
    <row r="2072" spans="1:24">
      <c r="A2072" s="206"/>
      <c r="B2072" s="206"/>
      <c r="C2072" s="206"/>
      <c r="D2072" s="206"/>
      <c r="V2072">
        <f>'Transaction Log'!F2074</f>
        <v>0</v>
      </c>
      <c r="W2072">
        <f>'Transaction Log'!G2074</f>
        <v>0</v>
      </c>
      <c r="X2072">
        <f>'Transaction Log'!H2074</f>
        <v>0</v>
      </c>
    </row>
    <row r="2073" spans="1:24">
      <c r="A2073" s="206"/>
      <c r="B2073" s="206"/>
      <c r="C2073" s="206"/>
      <c r="D2073" s="206"/>
      <c r="V2073">
        <f>'Transaction Log'!F2075</f>
        <v>0</v>
      </c>
      <c r="W2073">
        <f>'Transaction Log'!G2075</f>
        <v>0</v>
      </c>
      <c r="X2073">
        <f>'Transaction Log'!H2075</f>
        <v>0</v>
      </c>
    </row>
    <row r="2074" spans="1:24">
      <c r="A2074" s="206"/>
      <c r="B2074" s="206"/>
      <c r="C2074" s="206"/>
      <c r="D2074" s="206"/>
      <c r="V2074">
        <f>'Transaction Log'!F2076</f>
        <v>0</v>
      </c>
      <c r="W2074">
        <f>'Transaction Log'!G2076</f>
        <v>0</v>
      </c>
      <c r="X2074">
        <f>'Transaction Log'!H2076</f>
        <v>0</v>
      </c>
    </row>
    <row r="2075" spans="1:24">
      <c r="A2075" s="206"/>
      <c r="B2075" s="206"/>
      <c r="C2075" s="206"/>
      <c r="D2075" s="206"/>
      <c r="V2075">
        <f>'Transaction Log'!F2077</f>
        <v>1</v>
      </c>
      <c r="W2075">
        <f>'Transaction Log'!G2077</f>
        <v>0</v>
      </c>
      <c r="X2075">
        <f>'Transaction Log'!H2077</f>
        <v>0</v>
      </c>
    </row>
    <row r="2076" spans="1:24">
      <c r="A2076" s="207"/>
      <c r="B2076" s="207"/>
      <c r="C2076" s="207"/>
      <c r="D2076" s="207"/>
      <c r="V2076">
        <f>'Transaction Log'!F2078</f>
        <v>0</v>
      </c>
      <c r="W2076">
        <f>'Transaction Log'!G2078</f>
        <v>0</v>
      </c>
      <c r="X2076">
        <f>'Transaction Log'!H2078</f>
        <v>0</v>
      </c>
    </row>
    <row r="2077" spans="1:24">
      <c r="A2077" s="207"/>
      <c r="B2077" s="207"/>
      <c r="C2077" s="207"/>
      <c r="D2077" s="207"/>
      <c r="V2077">
        <f>'Transaction Log'!F2079</f>
        <v>0</v>
      </c>
      <c r="W2077">
        <f>'Transaction Log'!G2079</f>
        <v>0</v>
      </c>
      <c r="X2077">
        <f>'Transaction Log'!H2079</f>
        <v>0</v>
      </c>
    </row>
    <row r="2078" spans="1:24">
      <c r="A2078" s="207"/>
      <c r="B2078" s="207"/>
      <c r="C2078" s="207"/>
      <c r="D2078" s="207"/>
      <c r="V2078">
        <f>'Transaction Log'!F2080</f>
        <v>0</v>
      </c>
      <c r="W2078">
        <f>'Transaction Log'!G2080</f>
        <v>0</v>
      </c>
      <c r="X2078">
        <f>'Transaction Log'!H2080</f>
        <v>0</v>
      </c>
    </row>
    <row r="2079" spans="1:24">
      <c r="A2079" s="207"/>
      <c r="B2079" s="207"/>
      <c r="C2079" s="207"/>
      <c r="D2079" s="207"/>
      <c r="V2079">
        <f>'Transaction Log'!F2081</f>
        <v>0</v>
      </c>
      <c r="W2079">
        <f>'Transaction Log'!G2081</f>
        <v>0</v>
      </c>
      <c r="X2079">
        <f>'Transaction Log'!H2081</f>
        <v>0</v>
      </c>
    </row>
    <row r="2080" spans="1:24">
      <c r="A2080" s="207"/>
      <c r="B2080" s="207"/>
      <c r="C2080" s="207"/>
      <c r="D2080" s="207"/>
      <c r="V2080">
        <f>'Transaction Log'!F2082</f>
        <v>0</v>
      </c>
      <c r="W2080">
        <f>'Transaction Log'!G2082</f>
        <v>0</v>
      </c>
      <c r="X2080">
        <f>'Transaction Log'!H2082</f>
        <v>0</v>
      </c>
    </row>
    <row r="2081" spans="1:24">
      <c r="A2081" s="207"/>
      <c r="B2081" s="207"/>
      <c r="C2081" s="207"/>
      <c r="D2081" s="207"/>
      <c r="V2081">
        <f>'Transaction Log'!F2083</f>
        <v>0</v>
      </c>
      <c r="W2081">
        <f>'Transaction Log'!G2083</f>
        <v>0</v>
      </c>
      <c r="X2081">
        <f>'Transaction Log'!H2083</f>
        <v>0</v>
      </c>
    </row>
    <row r="2082" spans="1:24">
      <c r="A2082" s="207"/>
      <c r="B2082" s="207"/>
      <c r="C2082" s="207"/>
      <c r="D2082" s="207"/>
    </row>
    <row r="2083" spans="1:24">
      <c r="A2083" s="207"/>
      <c r="B2083" s="207"/>
      <c r="C2083" s="207"/>
      <c r="D2083" s="207"/>
    </row>
    <row r="2084" spans="1:24">
      <c r="A2084" s="207"/>
      <c r="B2084" s="207"/>
      <c r="C2084" s="207"/>
      <c r="D2084" s="207"/>
    </row>
    <row r="2085" spans="1:24">
      <c r="A2085" s="207"/>
      <c r="B2085" s="207"/>
      <c r="C2085" s="207"/>
      <c r="D2085" s="207"/>
    </row>
    <row r="2086" spans="1:24">
      <c r="A2086" s="207"/>
      <c r="B2086" s="207"/>
      <c r="C2086" s="207"/>
      <c r="D2086" s="207"/>
    </row>
    <row r="2087" spans="1:24">
      <c r="A2087" s="207"/>
      <c r="B2087" s="207"/>
      <c r="C2087" s="207"/>
      <c r="D2087" s="207"/>
    </row>
    <row r="2088" spans="1:24">
      <c r="A2088" s="207"/>
      <c r="B2088" s="207"/>
      <c r="C2088" s="207"/>
      <c r="D2088" s="207"/>
    </row>
    <row r="2089" spans="1:24">
      <c r="A2089" s="207"/>
      <c r="B2089" s="207"/>
      <c r="C2089" s="207"/>
      <c r="D2089" s="207"/>
    </row>
    <row r="2090" spans="1:24">
      <c r="A2090" s="207"/>
      <c r="B2090" s="207"/>
      <c r="C2090" s="207"/>
      <c r="D2090" s="207"/>
    </row>
    <row r="2091" spans="1:24">
      <c r="A2091" s="207"/>
      <c r="B2091" s="207"/>
      <c r="C2091" s="207"/>
      <c r="D2091" s="207"/>
    </row>
    <row r="2092" spans="1:24">
      <c r="A2092" s="207"/>
      <c r="B2092" s="207"/>
      <c r="C2092" s="207"/>
      <c r="D2092" s="207"/>
    </row>
    <row r="2093" spans="1:24">
      <c r="A2093" s="207"/>
      <c r="B2093" s="207"/>
      <c r="C2093" s="207"/>
      <c r="D2093" s="20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ButtonError_Click">
                <anchor moveWithCells="1" sizeWithCells="1">
                  <from>
                    <xdr:col>2</xdr:col>
                    <xdr:colOff>7620</xdr:colOff>
                    <xdr:row>9</xdr:row>
                    <xdr:rowOff>60960</xdr:rowOff>
                  </from>
                  <to>
                    <xdr:col>4</xdr:col>
                    <xdr:colOff>30480</xdr:colOff>
                    <xdr:row>12</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4027133-68F9-44B6-82D6-498292746492}">
          <x14:formula1>
            <xm:f>'Air Index'!$G$3:$G$12</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595AB-0A4F-4B64-9DCA-7EDFF945730A}">
  <sheetPr codeName="Sheet10">
    <tabColor theme="4"/>
  </sheetPr>
  <dimension ref="A1:Q2084"/>
  <sheetViews>
    <sheetView showGridLines="0" tabSelected="1" topLeftCell="G11" workbookViewId="0">
      <selection activeCell="Q9" sqref="Q9"/>
    </sheetView>
  </sheetViews>
  <sheetFormatPr defaultRowHeight="14.4"/>
  <cols>
    <col min="1" max="1" width="24.77734375" customWidth="1"/>
    <col min="2" max="2" width="19.88671875" customWidth="1"/>
    <col min="3" max="3" width="19.5546875" customWidth="1"/>
    <col min="4" max="4" width="24.77734375" customWidth="1"/>
    <col min="5" max="5" width="21.21875" customWidth="1"/>
    <col min="6" max="8" width="8.88671875" customWidth="1"/>
    <col min="9" max="9" width="16.5546875" customWidth="1"/>
    <col min="11" max="11" width="10.6640625" customWidth="1"/>
  </cols>
  <sheetData>
    <row r="1" spans="1:17" s="166" customFormat="1" ht="80.400000000000006" hidden="1" customHeight="1">
      <c r="A1" t="s">
        <v>12</v>
      </c>
      <c r="B1" t="s">
        <v>297</v>
      </c>
      <c r="C1" t="s">
        <v>296</v>
      </c>
      <c r="D1" t="s">
        <v>295</v>
      </c>
      <c r="E1" t="s">
        <v>294</v>
      </c>
    </row>
    <row r="2" spans="1:17">
      <c r="B2" t="s">
        <v>313</v>
      </c>
      <c r="C2" t="s">
        <v>313</v>
      </c>
      <c r="D2" t="s">
        <v>313</v>
      </c>
      <c r="E2" t="s">
        <v>313</v>
      </c>
      <c r="F2" t="s">
        <v>297</v>
      </c>
      <c r="G2" t="s">
        <v>5172</v>
      </c>
      <c r="H2" t="s">
        <v>5162</v>
      </c>
    </row>
    <row r="3" spans="1:17">
      <c r="B3" t="s">
        <v>299</v>
      </c>
      <c r="D3" t="s">
        <v>298</v>
      </c>
      <c r="E3" t="s">
        <v>298</v>
      </c>
      <c r="F3" t="s">
        <v>5201</v>
      </c>
      <c r="G3" t="s">
        <v>5201</v>
      </c>
      <c r="H3" t="s">
        <v>5201</v>
      </c>
      <c r="J3" t="s">
        <v>337</v>
      </c>
      <c r="K3" t="s">
        <v>5202</v>
      </c>
      <c r="L3" t="s">
        <v>5203</v>
      </c>
    </row>
    <row r="4" spans="1:17">
      <c r="A4" s="116">
        <v>0.55746527777777777</v>
      </c>
      <c r="B4">
        <v>-496.40541009999998</v>
      </c>
      <c r="C4">
        <v>15983.746859999999</v>
      </c>
      <c r="D4">
        <v>1.2978636219999999</v>
      </c>
      <c r="E4">
        <v>2.2269670119999998</v>
      </c>
      <c r="F4">
        <f>IFERROR(_xlfn.IFS(B4&lt;'Benchmark Data'!$I$7,1,'Transaction Log'!B4&gt;'Benchmark Data'!$M$7,1),0)</f>
        <v>0</v>
      </c>
      <c r="G4">
        <f>IFERROR(_xlfn.IFS(D4&lt;'Benchmark Data'!$I$13,1,'Transaction Log'!D4&gt;'Benchmark Data'!$M$13,1),0)</f>
        <v>0</v>
      </c>
      <c r="H4">
        <f>IFERROR(_xlfn.IFS(E4&lt;'Benchmark Data'!$I$19,1,'Transaction Log'!E4&gt;'Benchmark Data'!$M$19,1),0)</f>
        <v>0</v>
      </c>
      <c r="J4">
        <f>AVERAGE(B4:B1048576)</f>
        <v>-496.4009820114361</v>
      </c>
      <c r="K4">
        <f t="array" ref="K4">D4:D1048576</f>
        <v>1.2978636219999999</v>
      </c>
      <c r="L4">
        <f>E4:E1048576</f>
        <v>2.2269670119999998</v>
      </c>
    </row>
    <row r="5" spans="1:17">
      <c r="A5" s="116">
        <v>0.55748842592592596</v>
      </c>
      <c r="B5">
        <v>-496.40476640000003</v>
      </c>
      <c r="C5">
        <v>15985.51622</v>
      </c>
      <c r="D5">
        <v>1.3000575679999999</v>
      </c>
      <c r="E5">
        <v>2.22778009</v>
      </c>
      <c r="F5">
        <f>IFERROR(_xlfn.IFS(B5&lt;'Benchmark Data'!$I$7,1,'Transaction Log'!B5&gt;'Benchmark Data'!$M$7,1),0)</f>
        <v>0</v>
      </c>
      <c r="G5">
        <f>IFERROR(_xlfn.IFS(D5&lt;'Benchmark Data'!$I$13,1,'Transaction Log'!D5&gt;'Benchmark Data'!$M$13,1),0)</f>
        <v>0</v>
      </c>
      <c r="H5">
        <f>IFERROR(_xlfn.IFS(E5&lt;'Benchmark Data'!$I$19,1,'Transaction Log'!E5&gt;'Benchmark Data'!$M$19,1),0)</f>
        <v>0</v>
      </c>
      <c r="J5" t="s">
        <v>5197</v>
      </c>
      <c r="K5" t="s">
        <v>5198</v>
      </c>
      <c r="L5" t="s">
        <v>5199</v>
      </c>
      <c r="M5" t="s">
        <v>5200</v>
      </c>
    </row>
    <row r="6" spans="1:17">
      <c r="A6" s="116">
        <v>0.55751157407407403</v>
      </c>
      <c r="B6">
        <v>-496.39631800000001</v>
      </c>
      <c r="C6">
        <v>15981.836569999999</v>
      </c>
      <c r="D6">
        <v>1.299212931</v>
      </c>
      <c r="E6">
        <v>2.2258991419999998</v>
      </c>
      <c r="F6">
        <f>IFERROR(_xlfn.IFS(B6&lt;'Benchmark Data'!$I$7,1,'Transaction Log'!B6&gt;'Benchmark Data'!$M$7,1),0)</f>
        <v>0</v>
      </c>
      <c r="G6">
        <f>IFERROR(_xlfn.IFS(D6&lt;'Benchmark Data'!$I$13,1,'Transaction Log'!D6&gt;'Benchmark Data'!$M$13,1),0)</f>
        <v>0</v>
      </c>
      <c r="H6">
        <f>IFERROR(_xlfn.IFS(E6&lt;'Benchmark Data'!$I$19,1,'Transaction Log'!E6&gt;'Benchmark Data'!$M$19,1),0)</f>
        <v>0</v>
      </c>
      <c r="J6" s="194">
        <f>SUM(F4:F2084)/COUNT(F4:F2084)</f>
        <v>5.430081691494474E-2</v>
      </c>
      <c r="K6" s="194">
        <f>SUM(G4:G2084)/COUNT(G4:G2084)</f>
        <v>1.4416146083613647E-2</v>
      </c>
      <c r="L6" s="194">
        <f>SUM(H4:H2084)/COUNT(H4:H2084)</f>
        <v>0</v>
      </c>
      <c r="M6" s="127">
        <f>(J6*0.5)+(K6*0.25)+(L6*0.25)</f>
        <v>3.0754444978375782E-2</v>
      </c>
    </row>
    <row r="7" spans="1:17">
      <c r="A7" s="116">
        <v>0.55753472222222222</v>
      </c>
      <c r="B7">
        <v>-496.39267139999998</v>
      </c>
      <c r="C7">
        <v>15981.26874</v>
      </c>
      <c r="D7">
        <v>1.301387979</v>
      </c>
      <c r="E7">
        <v>2.228681806</v>
      </c>
      <c r="F7">
        <f>IFERROR(_xlfn.IFS(B7&lt;'Benchmark Data'!$I$7,1,'Transaction Log'!B7&gt;'Benchmark Data'!$M$7,1),0)</f>
        <v>0</v>
      </c>
      <c r="G7">
        <f>IFERROR(_xlfn.IFS(D7&lt;'Benchmark Data'!$I$13,1,'Transaction Log'!D7&gt;'Benchmark Data'!$M$13,1),0)</f>
        <v>1</v>
      </c>
      <c r="H7">
        <f>IFERROR(_xlfn.IFS(E7&lt;'Benchmark Data'!$I$19,1,'Transaction Log'!E7&gt;'Benchmark Data'!$M$19,1),0)</f>
        <v>0</v>
      </c>
    </row>
    <row r="8" spans="1:17" ht="28.8">
      <c r="A8" s="116">
        <v>0.55755787037037041</v>
      </c>
      <c r="B8">
        <v>-496.40155920000001</v>
      </c>
      <c r="C8">
        <v>15979.872289999999</v>
      </c>
      <c r="D8">
        <v>1.3002710019999999</v>
      </c>
      <c r="E8">
        <v>2.2268229370000001</v>
      </c>
      <c r="F8">
        <f>IFERROR(_xlfn.IFS(B8&lt;'Benchmark Data'!$I$7,1,'Transaction Log'!B8&gt;'Benchmark Data'!$M$7,1),0)</f>
        <v>0</v>
      </c>
      <c r="G8">
        <f>IFERROR(_xlfn.IFS(D8&lt;'Benchmark Data'!$I$13,1,'Transaction Log'!D8&gt;'Benchmark Data'!$M$13,1),0)</f>
        <v>0</v>
      </c>
      <c r="H8">
        <f>IFERROR(_xlfn.IFS(E8&lt;'Benchmark Data'!$I$19,1,'Transaction Log'!E8&gt;'Benchmark Data'!$M$19,1),0)</f>
        <v>0</v>
      </c>
      <c r="J8" s="195">
        <f>SUM(F4:$F$2084)/COUNT($F$4:$F$2084)</f>
        <v>5.430081691494474E-2</v>
      </c>
      <c r="K8" s="223" t="s">
        <v>5204</v>
      </c>
      <c r="L8" s="195">
        <f>SUM(G4:$G$2084)/COUNT(G4:$G$2084)</f>
        <v>1.4416146083613647E-2</v>
      </c>
      <c r="M8" s="224" t="s">
        <v>5205</v>
      </c>
      <c r="N8" s="195">
        <f>SUM($H$4:$H$2084)/COUNT($H$4:$H$2084)</f>
        <v>0</v>
      </c>
      <c r="O8" s="225" t="s">
        <v>5206</v>
      </c>
      <c r="P8" s="195"/>
      <c r="Q8" s="224" t="s">
        <v>5207</v>
      </c>
    </row>
    <row r="9" spans="1:17">
      <c r="A9" s="116">
        <v>0.55758101851851849</v>
      </c>
      <c r="B9">
        <v>-496.39025709999999</v>
      </c>
      <c r="C9">
        <v>15976.74358</v>
      </c>
      <c r="D9">
        <v>1.3004934939999999</v>
      </c>
      <c r="E9">
        <v>2.2277584180000001</v>
      </c>
      <c r="F9">
        <f>IFERROR(_xlfn.IFS(B9&lt;'Benchmark Data'!$I$7,1,'Transaction Log'!B9&gt;'Benchmark Data'!$M$7,1),0)</f>
        <v>0</v>
      </c>
      <c r="G9">
        <f>IFERROR(_xlfn.IFS(D9&lt;'Benchmark Data'!$I$13,1,'Transaction Log'!D9&gt;'Benchmark Data'!$M$13,1),0)</f>
        <v>0</v>
      </c>
      <c r="H9">
        <f>IFERROR(_xlfn.IFS(E9&lt;'Benchmark Data'!$I$19,1,'Transaction Log'!E9&gt;'Benchmark Data'!$M$19,1),0)</f>
        <v>0</v>
      </c>
      <c r="J9" s="196">
        <v>0.99</v>
      </c>
      <c r="K9" s="197">
        <v>0.21095627102354636</v>
      </c>
      <c r="L9" s="196">
        <v>0.99</v>
      </c>
      <c r="M9" s="198">
        <v>7.9769341662662183E-2</v>
      </c>
      <c r="N9" s="196">
        <v>0.99</v>
      </c>
      <c r="O9" s="199">
        <v>1</v>
      </c>
      <c r="P9" s="196">
        <v>0.99</v>
      </c>
      <c r="Q9" s="200">
        <f t="shared" ref="Q9:Q72" si="0">K9*50%+M9*25%+O9*25%</f>
        <v>0.37542047092743869</v>
      </c>
    </row>
    <row r="10" spans="1:17">
      <c r="A10" s="116">
        <v>0.55760416666666668</v>
      </c>
      <c r="B10">
        <v>-496.40844199999998</v>
      </c>
      <c r="C10">
        <v>15976.72401</v>
      </c>
      <c r="D10">
        <v>1.298779707</v>
      </c>
      <c r="E10">
        <v>2.2258001759999999</v>
      </c>
      <c r="F10">
        <f>IFERROR(_xlfn.IFS(B10&lt;'Benchmark Data'!$I$7,1,'Transaction Log'!B10&gt;'Benchmark Data'!$M$7,1),0)</f>
        <v>0</v>
      </c>
      <c r="G10">
        <f>IFERROR(_xlfn.IFS(D10&lt;'Benchmark Data'!$I$13,1,'Transaction Log'!D10&gt;'Benchmark Data'!$M$13,1),0)</f>
        <v>0</v>
      </c>
      <c r="H10">
        <f>IFERROR(_xlfn.IFS(E10&lt;'Benchmark Data'!$I$19,1,'Transaction Log'!E10&gt;'Benchmark Data'!$M$19,1),0)</f>
        <v>0</v>
      </c>
      <c r="J10" s="196">
        <v>0.99009999999999998</v>
      </c>
      <c r="K10" s="198">
        <v>0.21095627102354636</v>
      </c>
      <c r="L10" s="196">
        <v>0.99009999999999998</v>
      </c>
      <c r="M10" s="198">
        <v>7.9769341662662183E-2</v>
      </c>
      <c r="N10" s="196">
        <v>0.99009999999999998</v>
      </c>
      <c r="O10" s="199">
        <v>1</v>
      </c>
      <c r="P10" s="196">
        <v>0.99009999999999998</v>
      </c>
      <c r="Q10" s="200">
        <f t="shared" si="0"/>
        <v>0.37542047092743869</v>
      </c>
    </row>
    <row r="11" spans="1:17">
      <c r="A11" s="116">
        <v>0.55762731481481487</v>
      </c>
      <c r="B11">
        <v>-496.40208719999998</v>
      </c>
      <c r="C11">
        <v>15976.4265</v>
      </c>
      <c r="D11">
        <v>1.3003220950000001</v>
      </c>
      <c r="E11">
        <v>2.227655441</v>
      </c>
      <c r="F11">
        <f>IFERROR(_xlfn.IFS(B11&lt;'Benchmark Data'!$I$7,1,'Transaction Log'!B11&gt;'Benchmark Data'!$M$7,1),0)</f>
        <v>0</v>
      </c>
      <c r="G11">
        <f>IFERROR(_xlfn.IFS(D11&lt;'Benchmark Data'!$I$13,1,'Transaction Log'!D11&gt;'Benchmark Data'!$M$13,1),0)</f>
        <v>0</v>
      </c>
      <c r="H11">
        <f>IFERROR(_xlfn.IFS(E11&lt;'Benchmark Data'!$I$19,1,'Transaction Log'!E11&gt;'Benchmark Data'!$M$19,1),0)</f>
        <v>0</v>
      </c>
      <c r="J11" s="196">
        <v>0.99019999999999997</v>
      </c>
      <c r="K11" s="197">
        <v>0.20999519461797214</v>
      </c>
      <c r="L11" s="196">
        <v>0.99019999999999997</v>
      </c>
      <c r="M11" s="198">
        <v>7.8808265257087937E-2</v>
      </c>
      <c r="N11" s="196">
        <v>0.99019999999999997</v>
      </c>
      <c r="O11" s="199">
        <v>1</v>
      </c>
      <c r="P11" s="196">
        <v>0.99019999999999997</v>
      </c>
      <c r="Q11" s="200">
        <f t="shared" si="0"/>
        <v>0.37469966362325807</v>
      </c>
    </row>
    <row r="12" spans="1:17">
      <c r="A12" s="116">
        <v>0.55765046296296295</v>
      </c>
      <c r="B12">
        <v>-496.40510089999998</v>
      </c>
      <c r="C12">
        <v>15976.03052</v>
      </c>
      <c r="D12">
        <v>1.300072839</v>
      </c>
      <c r="E12">
        <v>2.227292228</v>
      </c>
      <c r="F12">
        <f>IFERROR(_xlfn.IFS(B12&lt;'Benchmark Data'!$I$7,1,'Transaction Log'!B12&gt;'Benchmark Data'!$M$7,1),0)</f>
        <v>0</v>
      </c>
      <c r="G12">
        <f>IFERROR(_xlfn.IFS(D12&lt;'Benchmark Data'!$I$13,1,'Transaction Log'!D12&gt;'Benchmark Data'!$M$13,1),0)</f>
        <v>0</v>
      </c>
      <c r="H12">
        <f>IFERROR(_xlfn.IFS(E12&lt;'Benchmark Data'!$I$19,1,'Transaction Log'!E12&gt;'Benchmark Data'!$M$19,1),0)</f>
        <v>0</v>
      </c>
      <c r="J12" s="196">
        <v>0.99029999999999996</v>
      </c>
      <c r="K12" s="197">
        <v>0.2090341182123979</v>
      </c>
      <c r="L12" s="196">
        <v>0.99029999999999996</v>
      </c>
      <c r="M12" s="198">
        <v>7.8808265257087937E-2</v>
      </c>
      <c r="N12" s="196">
        <v>0.99029999999999996</v>
      </c>
      <c r="O12" s="199">
        <v>1</v>
      </c>
      <c r="P12" s="196">
        <v>0.99029999999999996</v>
      </c>
      <c r="Q12" s="200">
        <f t="shared" si="0"/>
        <v>0.37421912542047092</v>
      </c>
    </row>
    <row r="13" spans="1:17">
      <c r="A13" s="116">
        <v>0.55767361111111113</v>
      </c>
      <c r="B13">
        <v>-496.3960965</v>
      </c>
      <c r="C13">
        <v>15973.522430000001</v>
      </c>
      <c r="D13">
        <v>1.300150814</v>
      </c>
      <c r="E13">
        <v>2.225814749</v>
      </c>
      <c r="F13">
        <f>IFERROR(_xlfn.IFS(B13&lt;'Benchmark Data'!$I$7,1,'Transaction Log'!B13&gt;'Benchmark Data'!$M$7,1),0)</f>
        <v>0</v>
      </c>
      <c r="G13">
        <f>IFERROR(_xlfn.IFS(D13&lt;'Benchmark Data'!$I$13,1,'Transaction Log'!D13&gt;'Benchmark Data'!$M$13,1),0)</f>
        <v>0</v>
      </c>
      <c r="H13">
        <f>IFERROR(_xlfn.IFS(E13&lt;'Benchmark Data'!$I$19,1,'Transaction Log'!E13&gt;'Benchmark Data'!$M$19,1),0)</f>
        <v>0</v>
      </c>
      <c r="J13" s="196">
        <v>0.99039999999999995</v>
      </c>
      <c r="K13" s="197">
        <v>0.2071119654012494</v>
      </c>
      <c r="L13" s="196">
        <v>0.99039999999999995</v>
      </c>
      <c r="M13" s="198">
        <v>7.8808265257087937E-2</v>
      </c>
      <c r="N13" s="196">
        <v>0.99039999999999995</v>
      </c>
      <c r="O13" s="199">
        <v>1</v>
      </c>
      <c r="P13" s="196">
        <v>0.99039999999999995</v>
      </c>
      <c r="Q13" s="200">
        <f t="shared" si="0"/>
        <v>0.37325804901489668</v>
      </c>
    </row>
    <row r="14" spans="1:17">
      <c r="A14" s="116">
        <v>0.55769675925925932</v>
      </c>
      <c r="B14">
        <v>-496.3837719</v>
      </c>
      <c r="C14">
        <v>15973.88997</v>
      </c>
      <c r="D14">
        <v>1.2991993420000001</v>
      </c>
      <c r="E14">
        <v>2.226925708</v>
      </c>
      <c r="F14">
        <f>IFERROR(_xlfn.IFS(B14&lt;'Benchmark Data'!$I$7,1,'Transaction Log'!B14&gt;'Benchmark Data'!$M$7,1),0)</f>
        <v>1</v>
      </c>
      <c r="G14">
        <f>IFERROR(_xlfn.IFS(D14&lt;'Benchmark Data'!$I$13,1,'Transaction Log'!D14&gt;'Benchmark Data'!$M$13,1),0)</f>
        <v>0</v>
      </c>
      <c r="H14">
        <f>IFERROR(_xlfn.IFS(E14&lt;'Benchmark Data'!$I$19,1,'Transaction Log'!E14&gt;'Benchmark Data'!$M$19,1),0)</f>
        <v>0</v>
      </c>
      <c r="J14" s="196">
        <v>0.99050000000000005</v>
      </c>
      <c r="K14" s="197">
        <v>0.20663142719846228</v>
      </c>
      <c r="L14" s="196">
        <v>0.99050000000000005</v>
      </c>
      <c r="M14" s="198">
        <v>7.8327727054300814E-2</v>
      </c>
      <c r="N14" s="196">
        <v>0.99050000000000005</v>
      </c>
      <c r="O14" s="199">
        <v>1</v>
      </c>
      <c r="P14" s="196">
        <v>0.99050000000000005</v>
      </c>
      <c r="Q14" s="200">
        <f t="shared" si="0"/>
        <v>0.37289764536280634</v>
      </c>
    </row>
    <row r="15" spans="1:17">
      <c r="A15" s="116">
        <v>0.5577199074074074</v>
      </c>
      <c r="B15">
        <v>-496.41243550000002</v>
      </c>
      <c r="C15">
        <v>15972.394990000001</v>
      </c>
      <c r="D15">
        <v>1.298825702</v>
      </c>
      <c r="E15">
        <v>2.2277785589999999</v>
      </c>
      <c r="F15">
        <f>IFERROR(_xlfn.IFS(B15&lt;'Benchmark Data'!$I$7,1,'Transaction Log'!B15&gt;'Benchmark Data'!$M$7,1),0)</f>
        <v>0</v>
      </c>
      <c r="G15">
        <f>IFERROR(_xlfn.IFS(D15&lt;'Benchmark Data'!$I$13,1,'Transaction Log'!D15&gt;'Benchmark Data'!$M$13,1),0)</f>
        <v>0</v>
      </c>
      <c r="H15">
        <f>IFERROR(_xlfn.IFS(E15&lt;'Benchmark Data'!$I$19,1,'Transaction Log'!E15&gt;'Benchmark Data'!$M$19,1),0)</f>
        <v>0</v>
      </c>
      <c r="J15" s="196">
        <v>0.99060000000000004</v>
      </c>
      <c r="K15" s="197">
        <v>0.20567035079288803</v>
      </c>
      <c r="L15" s="196">
        <v>0.99060000000000004</v>
      </c>
      <c r="M15" s="198">
        <v>7.6886112445939458E-2</v>
      </c>
      <c r="N15" s="196">
        <v>0.99060000000000004</v>
      </c>
      <c r="O15" s="199">
        <v>1</v>
      </c>
      <c r="P15" s="196">
        <v>0.99060000000000004</v>
      </c>
      <c r="Q15" s="200">
        <f t="shared" si="0"/>
        <v>0.37205670350792885</v>
      </c>
    </row>
    <row r="16" spans="1:17">
      <c r="A16" s="116">
        <v>0.55774305555555559</v>
      </c>
      <c r="B16">
        <v>-496.40736800000002</v>
      </c>
      <c r="C16">
        <v>15968.559600000001</v>
      </c>
      <c r="D16">
        <v>1.3007146890000001</v>
      </c>
      <c r="E16">
        <v>2.2266060049999998</v>
      </c>
      <c r="F16">
        <f>IFERROR(_xlfn.IFS(B16&lt;'Benchmark Data'!$I$7,1,'Transaction Log'!B16&gt;'Benchmark Data'!$M$7,1),0)</f>
        <v>0</v>
      </c>
      <c r="G16">
        <f>IFERROR(_xlfn.IFS(D16&lt;'Benchmark Data'!$I$13,1,'Transaction Log'!D16&gt;'Benchmark Data'!$M$13,1),0)</f>
        <v>0</v>
      </c>
      <c r="H16">
        <f>IFERROR(_xlfn.IFS(E16&lt;'Benchmark Data'!$I$19,1,'Transaction Log'!E16&gt;'Benchmark Data'!$M$19,1),0)</f>
        <v>0</v>
      </c>
      <c r="J16" s="196">
        <v>0.99070000000000003</v>
      </c>
      <c r="K16" s="197">
        <v>0.20567035079288803</v>
      </c>
      <c r="L16" s="196">
        <v>0.99070000000000003</v>
      </c>
      <c r="M16" s="198">
        <v>7.6886112445939458E-2</v>
      </c>
      <c r="N16" s="196">
        <v>0.99070000000000003</v>
      </c>
      <c r="O16" s="199">
        <v>1</v>
      </c>
      <c r="P16" s="196">
        <v>0.99070000000000003</v>
      </c>
      <c r="Q16" s="200">
        <f t="shared" si="0"/>
        <v>0.37205670350792885</v>
      </c>
    </row>
    <row r="17" spans="1:17">
      <c r="A17" s="116">
        <v>0.55776620370370367</v>
      </c>
      <c r="B17">
        <v>-496.39224009999998</v>
      </c>
      <c r="C17">
        <v>15969.12444</v>
      </c>
      <c r="D17">
        <v>1.29834538</v>
      </c>
      <c r="E17">
        <v>2.2273042260000002</v>
      </c>
      <c r="F17">
        <f>IFERROR(_xlfn.IFS(B17&lt;'Benchmark Data'!$I$7,1,'Transaction Log'!B17&gt;'Benchmark Data'!$M$7,1),0)</f>
        <v>0</v>
      </c>
      <c r="G17">
        <f>IFERROR(_xlfn.IFS(D17&lt;'Benchmark Data'!$I$13,1,'Transaction Log'!D17&gt;'Benchmark Data'!$M$13,1),0)</f>
        <v>0</v>
      </c>
      <c r="H17">
        <f>IFERROR(_xlfn.IFS(E17&lt;'Benchmark Data'!$I$19,1,'Transaction Log'!E17&gt;'Benchmark Data'!$M$19,1),0)</f>
        <v>0</v>
      </c>
      <c r="J17" s="196">
        <v>0.99080000000000001</v>
      </c>
      <c r="K17" s="197">
        <v>0.20518981259010091</v>
      </c>
      <c r="L17" s="196">
        <v>0.99080000000000001</v>
      </c>
      <c r="M17" s="198">
        <v>7.6405574243152335E-2</v>
      </c>
      <c r="N17" s="196">
        <v>0.99080000000000001</v>
      </c>
      <c r="O17" s="199">
        <v>1</v>
      </c>
      <c r="P17" s="196">
        <v>0.99080000000000001</v>
      </c>
      <c r="Q17" s="200">
        <f t="shared" si="0"/>
        <v>0.37169629985583852</v>
      </c>
    </row>
    <row r="18" spans="1:17">
      <c r="A18" s="116">
        <v>0.55778935185185186</v>
      </c>
      <c r="B18">
        <v>-496.39178390000001</v>
      </c>
      <c r="C18">
        <v>15968.512419999999</v>
      </c>
      <c r="D18">
        <v>1.298412159</v>
      </c>
      <c r="E18">
        <v>2.228473755</v>
      </c>
      <c r="F18">
        <f>IFERROR(_xlfn.IFS(B18&lt;'Benchmark Data'!$I$7,1,'Transaction Log'!B18&gt;'Benchmark Data'!$M$7,1),0)</f>
        <v>0</v>
      </c>
      <c r="G18">
        <f>IFERROR(_xlfn.IFS(D18&lt;'Benchmark Data'!$I$13,1,'Transaction Log'!D18&gt;'Benchmark Data'!$M$13,1),0)</f>
        <v>0</v>
      </c>
      <c r="H18">
        <f>IFERROR(_xlfn.IFS(E18&lt;'Benchmark Data'!$I$19,1,'Transaction Log'!E18&gt;'Benchmark Data'!$M$19,1),0)</f>
        <v>0</v>
      </c>
      <c r="J18" s="196">
        <v>0.9909</v>
      </c>
      <c r="K18" s="197">
        <v>0.20374819798173954</v>
      </c>
      <c r="L18" s="196">
        <v>0.9909</v>
      </c>
      <c r="M18" s="198">
        <v>7.6405574243152335E-2</v>
      </c>
      <c r="N18" s="196">
        <v>0.9909</v>
      </c>
      <c r="O18" s="199">
        <v>1</v>
      </c>
      <c r="P18" s="196">
        <v>0.9909</v>
      </c>
      <c r="Q18" s="200">
        <f t="shared" si="0"/>
        <v>0.37097549255165785</v>
      </c>
    </row>
    <row r="19" spans="1:17">
      <c r="A19" s="116">
        <v>0.55781249999999993</v>
      </c>
      <c r="B19">
        <v>-496.39765190000003</v>
      </c>
      <c r="C19">
        <v>15968.15041</v>
      </c>
      <c r="D19">
        <v>1.2998567059999999</v>
      </c>
      <c r="E19">
        <v>2.2277252239999998</v>
      </c>
      <c r="F19">
        <f>IFERROR(_xlfn.IFS(B19&lt;'Benchmark Data'!$I$7,1,'Transaction Log'!B19&gt;'Benchmark Data'!$M$7,1),0)</f>
        <v>0</v>
      </c>
      <c r="G19">
        <f>IFERROR(_xlfn.IFS(D19&lt;'Benchmark Data'!$I$13,1,'Transaction Log'!D19&gt;'Benchmark Data'!$M$13,1),0)</f>
        <v>0</v>
      </c>
      <c r="H19">
        <f>IFERROR(_xlfn.IFS(E19&lt;'Benchmark Data'!$I$19,1,'Transaction Log'!E19&gt;'Benchmark Data'!$M$19,1),0)</f>
        <v>0</v>
      </c>
      <c r="J19" s="196">
        <v>0.99099999999999999</v>
      </c>
      <c r="K19" s="197">
        <v>0.20326765977895242</v>
      </c>
      <c r="L19" s="196">
        <v>0.99099999999999999</v>
      </c>
      <c r="M19" s="198">
        <v>7.6405574243152335E-2</v>
      </c>
      <c r="N19" s="196">
        <v>0.99099999999999999</v>
      </c>
      <c r="O19" s="199">
        <v>1</v>
      </c>
      <c r="P19" s="196">
        <v>0.99099999999999999</v>
      </c>
      <c r="Q19" s="200">
        <f t="shared" si="0"/>
        <v>0.37073522345026433</v>
      </c>
    </row>
    <row r="20" spans="1:17">
      <c r="A20" s="116">
        <v>0.55783564814814812</v>
      </c>
      <c r="B20">
        <v>-496.39701179999997</v>
      </c>
      <c r="C20">
        <v>15968.731540000001</v>
      </c>
      <c r="D20">
        <v>1.3002649180000001</v>
      </c>
      <c r="E20">
        <v>2.2284281500000001</v>
      </c>
      <c r="F20">
        <f>IFERROR(_xlfn.IFS(B20&lt;'Benchmark Data'!$I$7,1,'Transaction Log'!B20&gt;'Benchmark Data'!$M$7,1),0)</f>
        <v>0</v>
      </c>
      <c r="G20">
        <f>IFERROR(_xlfn.IFS(D20&lt;'Benchmark Data'!$I$13,1,'Transaction Log'!D20&gt;'Benchmark Data'!$M$13,1),0)</f>
        <v>0</v>
      </c>
      <c r="H20">
        <f>IFERROR(_xlfn.IFS(E20&lt;'Benchmark Data'!$I$19,1,'Transaction Log'!E20&gt;'Benchmark Data'!$M$19,1),0)</f>
        <v>0</v>
      </c>
      <c r="J20" s="196">
        <v>0.99109999999999998</v>
      </c>
      <c r="K20" s="197">
        <v>0.20326765977895242</v>
      </c>
      <c r="L20" s="196">
        <v>0.99109999999999998</v>
      </c>
      <c r="M20" s="198">
        <v>7.6405574243152335E-2</v>
      </c>
      <c r="N20" s="196">
        <v>0.99109999999999998</v>
      </c>
      <c r="O20" s="199">
        <v>1</v>
      </c>
      <c r="P20" s="196">
        <v>0.99109999999999998</v>
      </c>
      <c r="Q20" s="200">
        <f t="shared" si="0"/>
        <v>0.37073522345026433</v>
      </c>
    </row>
    <row r="21" spans="1:17">
      <c r="A21" s="116">
        <v>0.55785879629629631</v>
      </c>
      <c r="B21">
        <v>-496.3935879</v>
      </c>
      <c r="C21">
        <v>15965.79342</v>
      </c>
      <c r="D21">
        <v>1.2988772099999999</v>
      </c>
      <c r="E21">
        <v>2.2271381770000001</v>
      </c>
      <c r="F21">
        <f>IFERROR(_xlfn.IFS(B21&lt;'Benchmark Data'!$I$7,1,'Transaction Log'!B21&gt;'Benchmark Data'!$M$7,1),0)</f>
        <v>0</v>
      </c>
      <c r="G21">
        <f>IFERROR(_xlfn.IFS(D21&lt;'Benchmark Data'!$I$13,1,'Transaction Log'!D21&gt;'Benchmark Data'!$M$13,1),0)</f>
        <v>0</v>
      </c>
      <c r="H21">
        <f>IFERROR(_xlfn.IFS(E21&lt;'Benchmark Data'!$I$19,1,'Transaction Log'!E21&gt;'Benchmark Data'!$M$19,1),0)</f>
        <v>0</v>
      </c>
      <c r="J21" s="196">
        <v>0.99119999999999997</v>
      </c>
      <c r="K21" s="197">
        <v>0.20230658337337817</v>
      </c>
      <c r="L21" s="196">
        <v>0.99119999999999997</v>
      </c>
      <c r="M21" s="198">
        <v>7.5925036040365212E-2</v>
      </c>
      <c r="N21" s="196">
        <v>0.99119999999999997</v>
      </c>
      <c r="O21" s="199">
        <v>1</v>
      </c>
      <c r="P21" s="196">
        <v>0.99119999999999997</v>
      </c>
      <c r="Q21" s="200">
        <f t="shared" si="0"/>
        <v>0.37013455069678036</v>
      </c>
    </row>
    <row r="22" spans="1:17">
      <c r="A22" s="116">
        <v>0.55788194444444439</v>
      </c>
      <c r="B22">
        <v>-496.39801180000001</v>
      </c>
      <c r="C22">
        <v>15964.48674</v>
      </c>
      <c r="D22">
        <v>1.300183772</v>
      </c>
      <c r="E22">
        <v>2.2269430520000002</v>
      </c>
      <c r="F22">
        <f>IFERROR(_xlfn.IFS(B22&lt;'Benchmark Data'!$I$7,1,'Transaction Log'!B22&gt;'Benchmark Data'!$M$7,1),0)</f>
        <v>0</v>
      </c>
      <c r="G22">
        <f>IFERROR(_xlfn.IFS(D22&lt;'Benchmark Data'!$I$13,1,'Transaction Log'!D22&gt;'Benchmark Data'!$M$13,1),0)</f>
        <v>0</v>
      </c>
      <c r="H22">
        <f>IFERROR(_xlfn.IFS(E22&lt;'Benchmark Data'!$I$19,1,'Transaction Log'!E22&gt;'Benchmark Data'!$M$19,1),0)</f>
        <v>0</v>
      </c>
      <c r="J22" s="196">
        <v>0.99129999999999996</v>
      </c>
      <c r="K22" s="197">
        <v>0.20230658337337817</v>
      </c>
      <c r="L22" s="196">
        <v>0.99129999999999996</v>
      </c>
      <c r="M22" s="198">
        <v>7.5444497837578089E-2</v>
      </c>
      <c r="N22" s="196">
        <v>0.99129999999999996</v>
      </c>
      <c r="O22" s="199">
        <v>1</v>
      </c>
      <c r="P22" s="196">
        <v>0.99129999999999996</v>
      </c>
      <c r="Q22" s="200">
        <f t="shared" si="0"/>
        <v>0.3700144161460836</v>
      </c>
    </row>
    <row r="23" spans="1:17">
      <c r="A23" s="116">
        <v>0.55790509259259258</v>
      </c>
      <c r="B23">
        <v>-496.40386769999998</v>
      </c>
      <c r="C23">
        <v>15965.981239999999</v>
      </c>
      <c r="D23">
        <v>1.2996051319999999</v>
      </c>
      <c r="E23">
        <v>2.2269829470000002</v>
      </c>
      <c r="F23">
        <f>IFERROR(_xlfn.IFS(B23&lt;'Benchmark Data'!$I$7,1,'Transaction Log'!B23&gt;'Benchmark Data'!$M$7,1),0)</f>
        <v>0</v>
      </c>
      <c r="G23">
        <f>IFERROR(_xlfn.IFS(D23&lt;'Benchmark Data'!$I$13,1,'Transaction Log'!D23&gt;'Benchmark Data'!$M$13,1),0)</f>
        <v>0</v>
      </c>
      <c r="H23">
        <f>IFERROR(_xlfn.IFS(E23&lt;'Benchmark Data'!$I$19,1,'Transaction Log'!E23&gt;'Benchmark Data'!$M$19,1),0)</f>
        <v>0</v>
      </c>
      <c r="J23" s="196">
        <v>0.99139999999999995</v>
      </c>
      <c r="K23" s="197">
        <v>0.20182604517059105</v>
      </c>
      <c r="L23" s="196">
        <v>0.99139999999999995</v>
      </c>
      <c r="M23" s="198">
        <v>7.5444497837578089E-2</v>
      </c>
      <c r="N23" s="196">
        <v>0.99139999999999995</v>
      </c>
      <c r="O23" s="199">
        <v>1</v>
      </c>
      <c r="P23" s="196">
        <v>0.99139999999999995</v>
      </c>
      <c r="Q23" s="200">
        <f t="shared" si="0"/>
        <v>0.36977414704469003</v>
      </c>
    </row>
    <row r="24" spans="1:17">
      <c r="A24" s="116">
        <v>0.55792824074074077</v>
      </c>
      <c r="B24">
        <v>-496.40475290000001</v>
      </c>
      <c r="C24">
        <v>15963.145189999999</v>
      </c>
      <c r="D24">
        <v>1.299730075</v>
      </c>
      <c r="E24">
        <v>2.2283416109999998</v>
      </c>
      <c r="F24">
        <f>IFERROR(_xlfn.IFS(B24&lt;'Benchmark Data'!$I$7,1,'Transaction Log'!B24&gt;'Benchmark Data'!$M$7,1),0)</f>
        <v>0</v>
      </c>
      <c r="G24">
        <f>IFERROR(_xlfn.IFS(D24&lt;'Benchmark Data'!$I$13,1,'Transaction Log'!D24&gt;'Benchmark Data'!$M$13,1),0)</f>
        <v>0</v>
      </c>
      <c r="H24">
        <f>IFERROR(_xlfn.IFS(E24&lt;'Benchmark Data'!$I$19,1,'Transaction Log'!E24&gt;'Benchmark Data'!$M$19,1),0)</f>
        <v>0</v>
      </c>
      <c r="J24" s="196">
        <v>0.99150000000000005</v>
      </c>
      <c r="K24" s="197">
        <v>0.20086496876501683</v>
      </c>
      <c r="L24" s="196">
        <v>0.99150000000000005</v>
      </c>
      <c r="M24" s="198">
        <v>7.5444497837578089E-2</v>
      </c>
      <c r="N24" s="196">
        <v>0.99150000000000005</v>
      </c>
      <c r="O24" s="199">
        <v>1</v>
      </c>
      <c r="P24" s="196">
        <v>0.99150000000000005</v>
      </c>
      <c r="Q24" s="200">
        <f t="shared" si="0"/>
        <v>0.36929360884190293</v>
      </c>
    </row>
    <row r="25" spans="1:17">
      <c r="A25" s="116">
        <v>0.55795138888888884</v>
      </c>
      <c r="B25">
        <v>-496.41618620000003</v>
      </c>
      <c r="C25">
        <v>15962.84878</v>
      </c>
      <c r="D25">
        <v>1.298775035</v>
      </c>
      <c r="E25">
        <v>2.2281511530000002</v>
      </c>
      <c r="F25">
        <f>IFERROR(_xlfn.IFS(B25&lt;'Benchmark Data'!$I$7,1,'Transaction Log'!B25&gt;'Benchmark Data'!$M$7,1),0)</f>
        <v>0</v>
      </c>
      <c r="G25">
        <f>IFERROR(_xlfn.IFS(D25&lt;'Benchmark Data'!$I$13,1,'Transaction Log'!D25&gt;'Benchmark Data'!$M$13,1),0)</f>
        <v>0</v>
      </c>
      <c r="H25">
        <f>IFERROR(_xlfn.IFS(E25&lt;'Benchmark Data'!$I$19,1,'Transaction Log'!E25&gt;'Benchmark Data'!$M$19,1),0)</f>
        <v>0</v>
      </c>
      <c r="J25" s="196">
        <v>0.99160000000000004</v>
      </c>
      <c r="K25" s="197">
        <v>0.19942335415665546</v>
      </c>
      <c r="L25" s="196">
        <v>0.99160000000000004</v>
      </c>
      <c r="M25" s="198">
        <v>7.4963959634790966E-2</v>
      </c>
      <c r="N25" s="196">
        <v>0.99160000000000004</v>
      </c>
      <c r="O25" s="199">
        <v>1</v>
      </c>
      <c r="P25" s="196">
        <v>0.99160000000000004</v>
      </c>
      <c r="Q25" s="200">
        <f t="shared" si="0"/>
        <v>0.3684526669870255</v>
      </c>
    </row>
    <row r="26" spans="1:17">
      <c r="A26" s="116">
        <v>0.55797453703703703</v>
      </c>
      <c r="B26">
        <v>-496.39927119999999</v>
      </c>
      <c r="C26">
        <v>15963.30826</v>
      </c>
      <c r="D26">
        <v>1.298598301</v>
      </c>
      <c r="E26">
        <v>2.228124159</v>
      </c>
      <c r="F26">
        <f>IFERROR(_xlfn.IFS(B26&lt;'Benchmark Data'!$I$7,1,'Transaction Log'!B26&gt;'Benchmark Data'!$M$7,1),0)</f>
        <v>0</v>
      </c>
      <c r="G26">
        <f>IFERROR(_xlfn.IFS(D26&lt;'Benchmark Data'!$I$13,1,'Transaction Log'!D26&gt;'Benchmark Data'!$M$13,1),0)</f>
        <v>0</v>
      </c>
      <c r="H26">
        <f>IFERROR(_xlfn.IFS(E26&lt;'Benchmark Data'!$I$19,1,'Transaction Log'!E26&gt;'Benchmark Data'!$M$19,1),0)</f>
        <v>0</v>
      </c>
      <c r="J26" s="196">
        <v>0.99170000000000003</v>
      </c>
      <c r="K26" s="197">
        <v>0.19894281595386834</v>
      </c>
      <c r="L26" s="196">
        <v>0.99170000000000003</v>
      </c>
      <c r="M26" s="198">
        <v>7.4483421432003843E-2</v>
      </c>
      <c r="N26" s="196">
        <v>0.99170000000000003</v>
      </c>
      <c r="O26" s="199">
        <v>1</v>
      </c>
      <c r="P26" s="196">
        <v>0.99170000000000003</v>
      </c>
      <c r="Q26" s="200">
        <f t="shared" si="0"/>
        <v>0.36809226333493517</v>
      </c>
    </row>
    <row r="27" spans="1:17">
      <c r="A27" s="116">
        <v>0.55799768518518522</v>
      </c>
      <c r="B27">
        <v>-496.40405550000003</v>
      </c>
      <c r="C27">
        <v>15960.0749</v>
      </c>
      <c r="D27">
        <v>1.2992071169999999</v>
      </c>
      <c r="E27">
        <v>2.227886217</v>
      </c>
      <c r="F27">
        <f>IFERROR(_xlfn.IFS(B27&lt;'Benchmark Data'!$I$7,1,'Transaction Log'!B27&gt;'Benchmark Data'!$M$7,1),0)</f>
        <v>0</v>
      </c>
      <c r="G27">
        <f>IFERROR(_xlfn.IFS(D27&lt;'Benchmark Data'!$I$13,1,'Transaction Log'!D27&gt;'Benchmark Data'!$M$13,1),0)</f>
        <v>0</v>
      </c>
      <c r="H27">
        <f>IFERROR(_xlfn.IFS(E27&lt;'Benchmark Data'!$I$19,1,'Transaction Log'!E27&gt;'Benchmark Data'!$M$19,1),0)</f>
        <v>0</v>
      </c>
      <c r="J27" s="196">
        <v>0.99180000000000001</v>
      </c>
      <c r="K27" s="197">
        <v>0.19894281595386834</v>
      </c>
      <c r="L27" s="196">
        <v>0.99180000000000001</v>
      </c>
      <c r="M27" s="198">
        <v>7.400288322921672E-2</v>
      </c>
      <c r="N27" s="196">
        <v>0.99180000000000001</v>
      </c>
      <c r="O27" s="199">
        <v>1</v>
      </c>
      <c r="P27" s="196">
        <v>0.99180000000000001</v>
      </c>
      <c r="Q27" s="200">
        <f t="shared" si="0"/>
        <v>0.36797212878423835</v>
      </c>
    </row>
    <row r="28" spans="1:17">
      <c r="A28" s="116">
        <v>0.5580208333333333</v>
      </c>
      <c r="B28">
        <v>-496.38996539999999</v>
      </c>
      <c r="C28">
        <v>15958.07849</v>
      </c>
      <c r="D28">
        <v>1.3007290199999999</v>
      </c>
      <c r="E28">
        <v>2.2271355329999998</v>
      </c>
      <c r="F28">
        <f>IFERROR(_xlfn.IFS(B28&lt;'Benchmark Data'!$I$7,1,'Transaction Log'!B28&gt;'Benchmark Data'!$M$7,1),0)</f>
        <v>0</v>
      </c>
      <c r="G28">
        <f>IFERROR(_xlfn.IFS(D28&lt;'Benchmark Data'!$I$13,1,'Transaction Log'!D28&gt;'Benchmark Data'!$M$13,1),0)</f>
        <v>0</v>
      </c>
      <c r="H28">
        <f>IFERROR(_xlfn.IFS(E28&lt;'Benchmark Data'!$I$19,1,'Transaction Log'!E28&gt;'Benchmark Data'!$M$19,1),0)</f>
        <v>0</v>
      </c>
      <c r="J28" s="196">
        <v>0.9919</v>
      </c>
      <c r="K28" s="197">
        <v>0.19798173954829409</v>
      </c>
      <c r="L28" s="196">
        <v>0.9919</v>
      </c>
      <c r="M28" s="198">
        <v>7.3522345026429597E-2</v>
      </c>
      <c r="N28" s="196">
        <v>0.9919</v>
      </c>
      <c r="O28" s="199">
        <v>1</v>
      </c>
      <c r="P28" s="196">
        <v>0.9919</v>
      </c>
      <c r="Q28" s="200">
        <f t="shared" si="0"/>
        <v>0.36737145603075444</v>
      </c>
    </row>
    <row r="29" spans="1:17">
      <c r="A29" s="116">
        <v>0.55804398148148149</v>
      </c>
      <c r="B29">
        <v>-496.40249260000002</v>
      </c>
      <c r="C29">
        <v>15955.11507</v>
      </c>
      <c r="D29">
        <v>1.298598438</v>
      </c>
      <c r="E29">
        <v>2.2270546819999999</v>
      </c>
      <c r="F29">
        <f>IFERROR(_xlfn.IFS(B29&lt;'Benchmark Data'!$I$7,1,'Transaction Log'!B29&gt;'Benchmark Data'!$M$7,1),0)</f>
        <v>0</v>
      </c>
      <c r="G29">
        <f>IFERROR(_xlfn.IFS(D29&lt;'Benchmark Data'!$I$13,1,'Transaction Log'!D29&gt;'Benchmark Data'!$M$13,1),0)</f>
        <v>0</v>
      </c>
      <c r="H29">
        <f>IFERROR(_xlfn.IFS(E29&lt;'Benchmark Data'!$I$19,1,'Transaction Log'!E29&gt;'Benchmark Data'!$M$19,1),0)</f>
        <v>0</v>
      </c>
      <c r="J29" s="196">
        <v>0.99199999999999999</v>
      </c>
      <c r="K29" s="197">
        <v>0.19702066314271985</v>
      </c>
      <c r="L29" s="196">
        <v>0.99199999999999999</v>
      </c>
      <c r="M29" s="198">
        <v>7.3041806823642474E-2</v>
      </c>
      <c r="N29" s="196">
        <v>0.99199999999999999</v>
      </c>
      <c r="O29" s="199">
        <v>1</v>
      </c>
      <c r="P29" s="196">
        <v>0.99199999999999999</v>
      </c>
      <c r="Q29" s="200">
        <f t="shared" si="0"/>
        <v>0.36677078327727053</v>
      </c>
    </row>
    <row r="30" spans="1:17">
      <c r="A30" s="116">
        <v>0.55806712962962968</v>
      </c>
      <c r="B30">
        <v>-496.39838209999999</v>
      </c>
      <c r="C30">
        <v>15955.78066</v>
      </c>
      <c r="D30">
        <v>1.2990826820000001</v>
      </c>
      <c r="E30">
        <v>2.2257120279999998</v>
      </c>
      <c r="F30">
        <f>IFERROR(_xlfn.IFS(B30&lt;'Benchmark Data'!$I$7,1,'Transaction Log'!B30&gt;'Benchmark Data'!$M$7,1),0)</f>
        <v>0</v>
      </c>
      <c r="G30">
        <f>IFERROR(_xlfn.IFS(D30&lt;'Benchmark Data'!$I$13,1,'Transaction Log'!D30&gt;'Benchmark Data'!$M$13,1),0)</f>
        <v>0</v>
      </c>
      <c r="H30">
        <f>IFERROR(_xlfn.IFS(E30&lt;'Benchmark Data'!$I$19,1,'Transaction Log'!E30&gt;'Benchmark Data'!$M$19,1),0)</f>
        <v>0</v>
      </c>
      <c r="J30" s="196">
        <v>0.99209999999999998</v>
      </c>
      <c r="K30" s="197">
        <v>0.1960595867371456</v>
      </c>
      <c r="L30" s="196">
        <v>0.99209999999999998</v>
      </c>
      <c r="M30" s="198">
        <v>7.3041806823642474E-2</v>
      </c>
      <c r="N30" s="196">
        <v>0.99209999999999998</v>
      </c>
      <c r="O30" s="199">
        <v>1</v>
      </c>
      <c r="P30" s="196">
        <v>0.99209999999999998</v>
      </c>
      <c r="Q30" s="200">
        <f t="shared" si="0"/>
        <v>0.36629024507448343</v>
      </c>
    </row>
    <row r="31" spans="1:17">
      <c r="A31" s="116">
        <v>0.55809027777777775</v>
      </c>
      <c r="B31">
        <v>-496.38453820000001</v>
      </c>
      <c r="C31">
        <v>15955.00244</v>
      </c>
      <c r="D31">
        <v>1.2998279960000001</v>
      </c>
      <c r="E31">
        <v>2.226335459</v>
      </c>
      <c r="F31">
        <f>IFERROR(_xlfn.IFS(B31&lt;'Benchmark Data'!$I$7,1,'Transaction Log'!B31&gt;'Benchmark Data'!$M$7,1),0)</f>
        <v>1</v>
      </c>
      <c r="G31">
        <f>IFERROR(_xlfn.IFS(D31&lt;'Benchmark Data'!$I$13,1,'Transaction Log'!D31&gt;'Benchmark Data'!$M$13,1),0)</f>
        <v>0</v>
      </c>
      <c r="H31">
        <f>IFERROR(_xlfn.IFS(E31&lt;'Benchmark Data'!$I$19,1,'Transaction Log'!E31&gt;'Benchmark Data'!$M$19,1),0)</f>
        <v>0</v>
      </c>
      <c r="J31" s="196">
        <v>0.99219999999999997</v>
      </c>
      <c r="K31" s="197">
        <v>0.1960595867371456</v>
      </c>
      <c r="L31" s="196">
        <v>0.99219999999999997</v>
      </c>
      <c r="M31" s="198">
        <v>7.3041806823642474E-2</v>
      </c>
      <c r="N31" s="196">
        <v>0.99219999999999997</v>
      </c>
      <c r="O31" s="199">
        <v>1</v>
      </c>
      <c r="P31" s="196">
        <v>0.99219999999999997</v>
      </c>
      <c r="Q31" s="200">
        <f t="shared" si="0"/>
        <v>0.36629024507448343</v>
      </c>
    </row>
    <row r="32" spans="1:17">
      <c r="A32" s="116">
        <v>0.55811342592592594</v>
      </c>
      <c r="B32">
        <v>-496.40185780000002</v>
      </c>
      <c r="C32">
        <v>15953.68852</v>
      </c>
      <c r="D32">
        <v>1.299057685</v>
      </c>
      <c r="E32">
        <v>2.2257629680000002</v>
      </c>
      <c r="F32">
        <f>IFERROR(_xlfn.IFS(B32&lt;'Benchmark Data'!$I$7,1,'Transaction Log'!B32&gt;'Benchmark Data'!$M$7,1),0)</f>
        <v>0</v>
      </c>
      <c r="G32">
        <f>IFERROR(_xlfn.IFS(D32&lt;'Benchmark Data'!$I$13,1,'Transaction Log'!D32&gt;'Benchmark Data'!$M$13,1),0)</f>
        <v>0</v>
      </c>
      <c r="H32">
        <f>IFERROR(_xlfn.IFS(E32&lt;'Benchmark Data'!$I$19,1,'Transaction Log'!E32&gt;'Benchmark Data'!$M$19,1),0)</f>
        <v>0</v>
      </c>
      <c r="J32" s="196">
        <v>0.99229999999999996</v>
      </c>
      <c r="K32" s="197">
        <v>0.1960595867371456</v>
      </c>
      <c r="L32" s="196">
        <v>0.99229999999999996</v>
      </c>
      <c r="M32" s="198">
        <v>7.2561268620855351E-2</v>
      </c>
      <c r="N32" s="196">
        <v>0.99229999999999996</v>
      </c>
      <c r="O32" s="199">
        <v>1</v>
      </c>
      <c r="P32" s="196">
        <v>0.99229999999999996</v>
      </c>
      <c r="Q32" s="200">
        <f t="shared" si="0"/>
        <v>0.36617011052378667</v>
      </c>
    </row>
    <row r="33" spans="1:17">
      <c r="A33" s="116">
        <v>0.55813657407407413</v>
      </c>
      <c r="B33">
        <v>-496.3916097</v>
      </c>
      <c r="C33">
        <v>15954.536190000001</v>
      </c>
      <c r="D33">
        <v>1.2998951080000001</v>
      </c>
      <c r="E33">
        <v>2.226110679</v>
      </c>
      <c r="F33">
        <f>IFERROR(_xlfn.IFS(B33&lt;'Benchmark Data'!$I$7,1,'Transaction Log'!B33&gt;'Benchmark Data'!$M$7,1),0)</f>
        <v>0</v>
      </c>
      <c r="G33">
        <f>IFERROR(_xlfn.IFS(D33&lt;'Benchmark Data'!$I$13,1,'Transaction Log'!D33&gt;'Benchmark Data'!$M$13,1),0)</f>
        <v>0</v>
      </c>
      <c r="H33">
        <f>IFERROR(_xlfn.IFS(E33&lt;'Benchmark Data'!$I$19,1,'Transaction Log'!E33&gt;'Benchmark Data'!$M$19,1),0)</f>
        <v>0</v>
      </c>
      <c r="J33" s="196">
        <v>0.99239999999999995</v>
      </c>
      <c r="K33" s="197">
        <v>0.19557904853435848</v>
      </c>
      <c r="L33" s="196">
        <v>0.99239999999999995</v>
      </c>
      <c r="M33" s="198">
        <v>7.2080730418068242E-2</v>
      </c>
      <c r="N33" s="196">
        <v>0.99239999999999995</v>
      </c>
      <c r="O33" s="199">
        <v>1</v>
      </c>
      <c r="P33" s="196">
        <v>0.99239999999999995</v>
      </c>
      <c r="Q33" s="200">
        <f t="shared" si="0"/>
        <v>0.36580970687169628</v>
      </c>
    </row>
    <row r="34" spans="1:17">
      <c r="A34" s="116">
        <v>0.55815972222222221</v>
      </c>
      <c r="B34">
        <v>-496.39097859999998</v>
      </c>
      <c r="C34">
        <v>15953.432580000001</v>
      </c>
      <c r="D34">
        <v>1.300437501</v>
      </c>
      <c r="E34">
        <v>2.2261914169999999</v>
      </c>
      <c r="F34">
        <f>IFERROR(_xlfn.IFS(B34&lt;'Benchmark Data'!$I$7,1,'Transaction Log'!B34&gt;'Benchmark Data'!$M$7,1),0)</f>
        <v>0</v>
      </c>
      <c r="G34">
        <f>IFERROR(_xlfn.IFS(D34&lt;'Benchmark Data'!$I$13,1,'Transaction Log'!D34&gt;'Benchmark Data'!$M$13,1),0)</f>
        <v>0</v>
      </c>
      <c r="H34">
        <f>IFERROR(_xlfn.IFS(E34&lt;'Benchmark Data'!$I$19,1,'Transaction Log'!E34&gt;'Benchmark Data'!$M$19,1),0)</f>
        <v>0</v>
      </c>
      <c r="J34" s="196">
        <v>0.99250000000000005</v>
      </c>
      <c r="K34" s="197">
        <v>0.19413743392599711</v>
      </c>
      <c r="L34" s="196">
        <v>0.99250000000000005</v>
      </c>
      <c r="M34" s="198">
        <v>7.1119654012493996E-2</v>
      </c>
      <c r="N34" s="196">
        <v>0.99250000000000005</v>
      </c>
      <c r="O34" s="199">
        <v>1</v>
      </c>
      <c r="P34" s="196">
        <v>0.99250000000000005</v>
      </c>
      <c r="Q34" s="200">
        <f t="shared" si="0"/>
        <v>0.36484863046612204</v>
      </c>
    </row>
    <row r="35" spans="1:17">
      <c r="A35" s="116">
        <v>0.5581828703703704</v>
      </c>
      <c r="B35">
        <v>-496.3905757</v>
      </c>
      <c r="C35">
        <v>15950.13205</v>
      </c>
      <c r="D35">
        <v>1.2989082810000001</v>
      </c>
      <c r="E35">
        <v>2.228541984</v>
      </c>
      <c r="F35">
        <f>IFERROR(_xlfn.IFS(B35&lt;'Benchmark Data'!$I$7,1,'Transaction Log'!B35&gt;'Benchmark Data'!$M$7,1),0)</f>
        <v>0</v>
      </c>
      <c r="G35">
        <f>IFERROR(_xlfn.IFS(D35&lt;'Benchmark Data'!$I$13,1,'Transaction Log'!D35&gt;'Benchmark Data'!$M$13,1),0)</f>
        <v>0</v>
      </c>
      <c r="H35">
        <f>IFERROR(_xlfn.IFS(E35&lt;'Benchmark Data'!$I$19,1,'Transaction Log'!E35&gt;'Benchmark Data'!$M$19,1),0)</f>
        <v>0</v>
      </c>
      <c r="J35" s="196">
        <v>0.99260000000000004</v>
      </c>
      <c r="K35" s="197">
        <v>0.19365689572320999</v>
      </c>
      <c r="L35" s="196">
        <v>0.99260000000000004</v>
      </c>
      <c r="M35" s="198">
        <v>7.1119654012493996E-2</v>
      </c>
      <c r="N35" s="196">
        <v>0.99260000000000004</v>
      </c>
      <c r="O35" s="199">
        <v>1</v>
      </c>
      <c r="P35" s="196">
        <v>0.99260000000000004</v>
      </c>
      <c r="Q35" s="200">
        <f t="shared" si="0"/>
        <v>0.36460836136472852</v>
      </c>
    </row>
    <row r="36" spans="1:17">
      <c r="A36" s="116">
        <v>0.55820601851851859</v>
      </c>
      <c r="B36">
        <v>-496.40528460000002</v>
      </c>
      <c r="C36">
        <v>15949.9982</v>
      </c>
      <c r="D36">
        <v>1.2998955750000001</v>
      </c>
      <c r="E36">
        <v>2.2275961440000001</v>
      </c>
      <c r="F36">
        <f>IFERROR(_xlfn.IFS(B36&lt;'Benchmark Data'!$I$7,1,'Transaction Log'!B36&gt;'Benchmark Data'!$M$7,1),0)</f>
        <v>0</v>
      </c>
      <c r="G36">
        <f>IFERROR(_xlfn.IFS(D36&lt;'Benchmark Data'!$I$13,1,'Transaction Log'!D36&gt;'Benchmark Data'!$M$13,1),0)</f>
        <v>0</v>
      </c>
      <c r="H36">
        <f>IFERROR(_xlfn.IFS(E36&lt;'Benchmark Data'!$I$19,1,'Transaction Log'!E36&gt;'Benchmark Data'!$M$19,1),0)</f>
        <v>0</v>
      </c>
      <c r="J36" s="196">
        <v>0.99270000000000003</v>
      </c>
      <c r="K36" s="197">
        <v>0.19317635752042286</v>
      </c>
      <c r="L36" s="196">
        <v>0.99270000000000003</v>
      </c>
      <c r="M36" s="198">
        <v>7.0639115809706873E-2</v>
      </c>
      <c r="N36" s="196">
        <v>0.99270000000000003</v>
      </c>
      <c r="O36" s="199">
        <v>1</v>
      </c>
      <c r="P36" s="196">
        <v>0.99270000000000003</v>
      </c>
      <c r="Q36" s="200">
        <f t="shared" si="0"/>
        <v>0.36424795771263818</v>
      </c>
    </row>
    <row r="37" spans="1:17">
      <c r="A37" s="116">
        <v>0.55822916666666667</v>
      </c>
      <c r="B37">
        <v>-496.41288459999998</v>
      </c>
      <c r="C37">
        <v>15948.78692</v>
      </c>
      <c r="D37">
        <v>1.2989598090000001</v>
      </c>
      <c r="E37">
        <v>2.2287901140000002</v>
      </c>
      <c r="F37">
        <f>IFERROR(_xlfn.IFS(B37&lt;'Benchmark Data'!$I$7,1,'Transaction Log'!B37&gt;'Benchmark Data'!$M$7,1),0)</f>
        <v>0</v>
      </c>
      <c r="G37">
        <f>IFERROR(_xlfn.IFS(D37&lt;'Benchmark Data'!$I$13,1,'Transaction Log'!D37&gt;'Benchmark Data'!$M$13,1),0)</f>
        <v>0</v>
      </c>
      <c r="H37">
        <f>IFERROR(_xlfn.IFS(E37&lt;'Benchmark Data'!$I$19,1,'Transaction Log'!E37&gt;'Benchmark Data'!$M$19,1),0)</f>
        <v>0</v>
      </c>
      <c r="J37" s="196">
        <v>0.99280000000000002</v>
      </c>
      <c r="K37" s="197">
        <v>0.19317635752042286</v>
      </c>
      <c r="L37" s="196">
        <v>0.99280000000000002</v>
      </c>
      <c r="M37" s="198">
        <v>7.015857760691975E-2</v>
      </c>
      <c r="N37" s="196">
        <v>0.99280000000000002</v>
      </c>
      <c r="O37" s="199">
        <v>1</v>
      </c>
      <c r="P37" s="196">
        <v>0.99280000000000002</v>
      </c>
      <c r="Q37" s="200">
        <f t="shared" si="0"/>
        <v>0.36412782316194137</v>
      </c>
    </row>
    <row r="38" spans="1:17">
      <c r="A38" s="116">
        <v>0.55825231481481474</v>
      </c>
      <c r="B38">
        <v>-496.38745929999999</v>
      </c>
      <c r="C38">
        <v>15948.667670000001</v>
      </c>
      <c r="D38">
        <v>1.300489644</v>
      </c>
      <c r="E38">
        <v>2.2257940710000002</v>
      </c>
      <c r="F38">
        <f>IFERROR(_xlfn.IFS(B38&lt;'Benchmark Data'!$I$7,1,'Transaction Log'!B38&gt;'Benchmark Data'!$M$7,1),0)</f>
        <v>0</v>
      </c>
      <c r="G38">
        <f>IFERROR(_xlfn.IFS(D38&lt;'Benchmark Data'!$I$13,1,'Transaction Log'!D38&gt;'Benchmark Data'!$M$13,1),0)</f>
        <v>0</v>
      </c>
      <c r="H38">
        <f>IFERROR(_xlfn.IFS(E38&lt;'Benchmark Data'!$I$19,1,'Transaction Log'!E38&gt;'Benchmark Data'!$M$19,1),0)</f>
        <v>0</v>
      </c>
      <c r="J38" s="196">
        <v>0.9929</v>
      </c>
      <c r="K38" s="197">
        <v>0.19317635752042286</v>
      </c>
      <c r="L38" s="196">
        <v>0.9929</v>
      </c>
      <c r="M38" s="198">
        <v>7.015857760691975E-2</v>
      </c>
      <c r="N38" s="196">
        <v>0.9929</v>
      </c>
      <c r="O38" s="199">
        <v>1</v>
      </c>
      <c r="P38" s="196">
        <v>0.9929</v>
      </c>
      <c r="Q38" s="200">
        <f t="shared" si="0"/>
        <v>0.36412782316194137</v>
      </c>
    </row>
    <row r="39" spans="1:17">
      <c r="A39" s="116">
        <v>0.55827546296296293</v>
      </c>
      <c r="B39">
        <v>-496.39486640000001</v>
      </c>
      <c r="C39">
        <v>15947.248530000001</v>
      </c>
      <c r="D39">
        <v>1.2989855400000001</v>
      </c>
      <c r="E39">
        <v>2.2263468209999999</v>
      </c>
      <c r="F39">
        <f>IFERROR(_xlfn.IFS(B39&lt;'Benchmark Data'!$I$7,1,'Transaction Log'!B39&gt;'Benchmark Data'!$M$7,1),0)</f>
        <v>0</v>
      </c>
      <c r="G39">
        <f>IFERROR(_xlfn.IFS(D39&lt;'Benchmark Data'!$I$13,1,'Transaction Log'!D39&gt;'Benchmark Data'!$M$13,1),0)</f>
        <v>0</v>
      </c>
      <c r="H39">
        <f>IFERROR(_xlfn.IFS(E39&lt;'Benchmark Data'!$I$19,1,'Transaction Log'!E39&gt;'Benchmark Data'!$M$19,1),0)</f>
        <v>0</v>
      </c>
      <c r="J39" s="196">
        <v>0.99299999999999999</v>
      </c>
      <c r="K39" s="197">
        <v>0.1917347429120615</v>
      </c>
      <c r="L39" s="196">
        <v>0.99299999999999999</v>
      </c>
      <c r="M39" s="198">
        <v>7.015857760691975E-2</v>
      </c>
      <c r="N39" s="196">
        <v>0.99299999999999999</v>
      </c>
      <c r="O39" s="199">
        <v>1</v>
      </c>
      <c r="P39" s="196">
        <v>0.99299999999999999</v>
      </c>
      <c r="Q39" s="200">
        <f t="shared" si="0"/>
        <v>0.3634070158577607</v>
      </c>
    </row>
    <row r="40" spans="1:17">
      <c r="A40" s="116">
        <v>0.55829861111111112</v>
      </c>
      <c r="B40">
        <v>-496.40155559999999</v>
      </c>
      <c r="C40">
        <v>15945.69139</v>
      </c>
      <c r="D40">
        <v>1.300947643</v>
      </c>
      <c r="E40">
        <v>2.2258583170000001</v>
      </c>
      <c r="F40">
        <f>IFERROR(_xlfn.IFS(B40&lt;'Benchmark Data'!$I$7,1,'Transaction Log'!B40&gt;'Benchmark Data'!$M$7,1),0)</f>
        <v>0</v>
      </c>
      <c r="G40">
        <f>IFERROR(_xlfn.IFS(D40&lt;'Benchmark Data'!$I$13,1,'Transaction Log'!D40&gt;'Benchmark Data'!$M$13,1),0)</f>
        <v>0</v>
      </c>
      <c r="H40">
        <f>IFERROR(_xlfn.IFS(E40&lt;'Benchmark Data'!$I$19,1,'Transaction Log'!E40&gt;'Benchmark Data'!$M$19,1),0)</f>
        <v>0</v>
      </c>
      <c r="J40" s="196">
        <v>0.99309999999999998</v>
      </c>
      <c r="K40" s="197">
        <v>0.1912542047092744</v>
      </c>
      <c r="L40" s="196">
        <v>0.99309999999999998</v>
      </c>
      <c r="M40" s="198">
        <v>6.9678039404132627E-2</v>
      </c>
      <c r="N40" s="196">
        <v>0.99309999999999998</v>
      </c>
      <c r="O40" s="199">
        <v>1</v>
      </c>
      <c r="P40" s="196">
        <v>0.99309999999999998</v>
      </c>
      <c r="Q40" s="200">
        <f t="shared" si="0"/>
        <v>0.36304661220567036</v>
      </c>
    </row>
    <row r="41" spans="1:17">
      <c r="A41" s="116">
        <v>0.5583217592592592</v>
      </c>
      <c r="B41">
        <v>-496.39852680000001</v>
      </c>
      <c r="C41">
        <v>15942.06012</v>
      </c>
      <c r="D41">
        <v>1.3004070750000001</v>
      </c>
      <c r="E41">
        <v>2.2257031870000001</v>
      </c>
      <c r="F41">
        <f>IFERROR(_xlfn.IFS(B41&lt;'Benchmark Data'!$I$7,1,'Transaction Log'!B41&gt;'Benchmark Data'!$M$7,1),0)</f>
        <v>0</v>
      </c>
      <c r="G41">
        <f>IFERROR(_xlfn.IFS(D41&lt;'Benchmark Data'!$I$13,1,'Transaction Log'!D41&gt;'Benchmark Data'!$M$13,1),0)</f>
        <v>0</v>
      </c>
      <c r="H41">
        <f>IFERROR(_xlfn.IFS(E41&lt;'Benchmark Data'!$I$19,1,'Transaction Log'!E41&gt;'Benchmark Data'!$M$19,1),0)</f>
        <v>0</v>
      </c>
      <c r="J41" s="196">
        <v>0.99319999999999997</v>
      </c>
      <c r="K41" s="197">
        <v>0.19077366650648728</v>
      </c>
      <c r="L41" s="196">
        <v>0.99319999999999997</v>
      </c>
      <c r="M41" s="198">
        <v>6.9678039404132627E-2</v>
      </c>
      <c r="N41" s="196">
        <v>0.99319999999999997</v>
      </c>
      <c r="O41" s="199">
        <v>1</v>
      </c>
      <c r="P41" s="196">
        <v>0.99319999999999997</v>
      </c>
      <c r="Q41" s="200">
        <f t="shared" si="0"/>
        <v>0.36280634310427679</v>
      </c>
    </row>
    <row r="42" spans="1:17">
      <c r="A42" s="116">
        <v>0.55834490740740739</v>
      </c>
      <c r="B42">
        <v>-496.41926439999997</v>
      </c>
      <c r="C42">
        <v>15942.084430000001</v>
      </c>
      <c r="D42">
        <v>1.299574818</v>
      </c>
      <c r="E42">
        <v>2.226838479</v>
      </c>
      <c r="F42">
        <f>IFERROR(_xlfn.IFS(B42&lt;'Benchmark Data'!$I$7,1,'Transaction Log'!B42&gt;'Benchmark Data'!$M$7,1),0)</f>
        <v>1</v>
      </c>
      <c r="G42">
        <f>IFERROR(_xlfn.IFS(D42&lt;'Benchmark Data'!$I$13,1,'Transaction Log'!D42&gt;'Benchmark Data'!$M$13,1),0)</f>
        <v>0</v>
      </c>
      <c r="H42">
        <f>IFERROR(_xlfn.IFS(E42&lt;'Benchmark Data'!$I$19,1,'Transaction Log'!E42&gt;'Benchmark Data'!$M$19,1),0)</f>
        <v>0</v>
      </c>
      <c r="J42" s="196">
        <v>0.99329999999999996</v>
      </c>
      <c r="K42" s="197">
        <v>0.18933205189812591</v>
      </c>
      <c r="L42" s="196">
        <v>0.99329999999999996</v>
      </c>
      <c r="M42" s="198">
        <v>6.9678039404132627E-2</v>
      </c>
      <c r="N42" s="196">
        <v>0.99329999999999996</v>
      </c>
      <c r="O42" s="199">
        <v>1</v>
      </c>
      <c r="P42" s="196">
        <v>0.99329999999999996</v>
      </c>
      <c r="Q42" s="200">
        <f t="shared" si="0"/>
        <v>0.36208553580009611</v>
      </c>
    </row>
    <row r="43" spans="1:17">
      <c r="A43" s="116">
        <v>0.55836805555555558</v>
      </c>
      <c r="B43">
        <v>-496.39996129999997</v>
      </c>
      <c r="C43">
        <v>15943.16264</v>
      </c>
      <c r="D43">
        <v>1.3001068499999999</v>
      </c>
      <c r="E43">
        <v>2.2269473359999998</v>
      </c>
      <c r="F43">
        <f>IFERROR(_xlfn.IFS(B43&lt;'Benchmark Data'!$I$7,1,'Transaction Log'!B43&gt;'Benchmark Data'!$M$7,1),0)</f>
        <v>0</v>
      </c>
      <c r="G43">
        <f>IFERROR(_xlfn.IFS(D43&lt;'Benchmark Data'!$I$13,1,'Transaction Log'!D43&gt;'Benchmark Data'!$M$13,1),0)</f>
        <v>0</v>
      </c>
      <c r="H43">
        <f>IFERROR(_xlfn.IFS(E43&lt;'Benchmark Data'!$I$19,1,'Transaction Log'!E43&gt;'Benchmark Data'!$M$19,1),0)</f>
        <v>0</v>
      </c>
      <c r="J43" s="196">
        <v>0.99339999999999995</v>
      </c>
      <c r="K43" s="197">
        <v>0.18837097549255166</v>
      </c>
      <c r="L43" s="196">
        <v>0.99339999999999995</v>
      </c>
      <c r="M43" s="198">
        <v>6.9197501201345504E-2</v>
      </c>
      <c r="N43" s="196">
        <v>0.99339999999999995</v>
      </c>
      <c r="O43" s="199">
        <v>1</v>
      </c>
      <c r="P43" s="196">
        <v>0.99339999999999995</v>
      </c>
      <c r="Q43" s="200">
        <f t="shared" si="0"/>
        <v>0.3614848630466122</v>
      </c>
    </row>
    <row r="44" spans="1:17">
      <c r="A44" s="116">
        <v>0.55839120370370365</v>
      </c>
      <c r="B44">
        <v>-496.39229069999999</v>
      </c>
      <c r="C44">
        <v>15942.74864</v>
      </c>
      <c r="D44">
        <v>1.2983045440000001</v>
      </c>
      <c r="E44">
        <v>2.2265285650000002</v>
      </c>
      <c r="F44">
        <f>IFERROR(_xlfn.IFS(B44&lt;'Benchmark Data'!$I$7,1,'Transaction Log'!B44&gt;'Benchmark Data'!$M$7,1),0)</f>
        <v>0</v>
      </c>
      <c r="G44">
        <f>IFERROR(_xlfn.IFS(D44&lt;'Benchmark Data'!$I$13,1,'Transaction Log'!D44&gt;'Benchmark Data'!$M$13,1),0)</f>
        <v>0</v>
      </c>
      <c r="H44">
        <f>IFERROR(_xlfn.IFS(E44&lt;'Benchmark Data'!$I$19,1,'Transaction Log'!E44&gt;'Benchmark Data'!$M$19,1),0)</f>
        <v>0</v>
      </c>
      <c r="J44" s="196">
        <v>0.99350000000000005</v>
      </c>
      <c r="K44" s="197">
        <v>0.18740989908697742</v>
      </c>
      <c r="L44" s="196">
        <v>0.99350000000000005</v>
      </c>
      <c r="M44" s="198">
        <v>6.8716962998558381E-2</v>
      </c>
      <c r="N44" s="196">
        <v>0.99350000000000005</v>
      </c>
      <c r="O44" s="199">
        <v>1</v>
      </c>
      <c r="P44" s="196">
        <v>0.99350000000000005</v>
      </c>
      <c r="Q44" s="200">
        <f t="shared" si="0"/>
        <v>0.36088419029312829</v>
      </c>
    </row>
    <row r="45" spans="1:17">
      <c r="A45" s="116">
        <v>0.55841435185185184</v>
      </c>
      <c r="B45">
        <v>-496.4188163</v>
      </c>
      <c r="C45">
        <v>15939.6165</v>
      </c>
      <c r="D45">
        <v>1.29973155</v>
      </c>
      <c r="E45">
        <v>2.2258832989999999</v>
      </c>
      <c r="F45">
        <f>IFERROR(_xlfn.IFS(B45&lt;'Benchmark Data'!$I$7,1,'Transaction Log'!B45&gt;'Benchmark Data'!$M$7,1),0)</f>
        <v>1</v>
      </c>
      <c r="G45">
        <f>IFERROR(_xlfn.IFS(D45&lt;'Benchmark Data'!$I$13,1,'Transaction Log'!D45&gt;'Benchmark Data'!$M$13,1),0)</f>
        <v>0</v>
      </c>
      <c r="H45">
        <f>IFERROR(_xlfn.IFS(E45&lt;'Benchmark Data'!$I$19,1,'Transaction Log'!E45&gt;'Benchmark Data'!$M$19,1),0)</f>
        <v>0</v>
      </c>
      <c r="J45" s="196">
        <v>0.99360000000000004</v>
      </c>
      <c r="K45" s="197">
        <v>0.1850072080730418</v>
      </c>
      <c r="L45" s="196">
        <v>0.99360000000000004</v>
      </c>
      <c r="M45" s="198">
        <v>6.8716962998558381E-2</v>
      </c>
      <c r="N45" s="196">
        <v>0.99360000000000004</v>
      </c>
      <c r="O45" s="199">
        <v>1</v>
      </c>
      <c r="P45" s="196">
        <v>0.99360000000000004</v>
      </c>
      <c r="Q45" s="200">
        <f t="shared" si="0"/>
        <v>0.35968284478616053</v>
      </c>
    </row>
    <row r="46" spans="1:17">
      <c r="A46" s="116">
        <v>0.55843750000000003</v>
      </c>
      <c r="B46">
        <v>-496.3975183</v>
      </c>
      <c r="C46">
        <v>15937.228950000001</v>
      </c>
      <c r="D46">
        <v>1.2997285700000001</v>
      </c>
      <c r="E46">
        <v>2.227913177</v>
      </c>
      <c r="F46">
        <f>IFERROR(_xlfn.IFS(B46&lt;'Benchmark Data'!$I$7,1,'Transaction Log'!B46&gt;'Benchmark Data'!$M$7,1),0)</f>
        <v>0</v>
      </c>
      <c r="G46">
        <f>IFERROR(_xlfn.IFS(D46&lt;'Benchmark Data'!$I$13,1,'Transaction Log'!D46&gt;'Benchmark Data'!$M$13,1),0)</f>
        <v>0</v>
      </c>
      <c r="H46">
        <f>IFERROR(_xlfn.IFS(E46&lt;'Benchmark Data'!$I$19,1,'Transaction Log'!E46&gt;'Benchmark Data'!$M$19,1),0)</f>
        <v>0</v>
      </c>
      <c r="J46" s="196">
        <v>0.99370000000000003</v>
      </c>
      <c r="K46" s="197">
        <v>0.18452666987025468</v>
      </c>
      <c r="L46" s="196">
        <v>0.99370000000000003</v>
      </c>
      <c r="M46" s="198">
        <v>6.8236424795771258E-2</v>
      </c>
      <c r="N46" s="196">
        <v>0.99370000000000003</v>
      </c>
      <c r="O46" s="199">
        <v>1</v>
      </c>
      <c r="P46" s="196">
        <v>0.99370000000000003</v>
      </c>
      <c r="Q46" s="200">
        <f t="shared" si="0"/>
        <v>0.35932244113407014</v>
      </c>
    </row>
    <row r="47" spans="1:17">
      <c r="A47" s="116">
        <v>0.55846064814814811</v>
      </c>
      <c r="B47">
        <v>-496.41569709999999</v>
      </c>
      <c r="C47">
        <v>15937.22179</v>
      </c>
      <c r="D47">
        <v>1.3002257479999999</v>
      </c>
      <c r="E47">
        <v>2.226718376</v>
      </c>
      <c r="F47">
        <f>IFERROR(_xlfn.IFS(B47&lt;'Benchmark Data'!$I$7,1,'Transaction Log'!B47&gt;'Benchmark Data'!$M$7,1),0)</f>
        <v>0</v>
      </c>
      <c r="G47">
        <f>IFERROR(_xlfn.IFS(D47&lt;'Benchmark Data'!$I$13,1,'Transaction Log'!D47&gt;'Benchmark Data'!$M$13,1),0)</f>
        <v>0</v>
      </c>
      <c r="H47">
        <f>IFERROR(_xlfn.IFS(E47&lt;'Benchmark Data'!$I$19,1,'Transaction Log'!E47&gt;'Benchmark Data'!$M$19,1),0)</f>
        <v>0</v>
      </c>
      <c r="J47" s="196">
        <v>0.99380000000000002</v>
      </c>
      <c r="K47" s="197">
        <v>0.18452666987025468</v>
      </c>
      <c r="L47" s="196">
        <v>0.99380000000000002</v>
      </c>
      <c r="M47" s="198">
        <v>6.8236424795771258E-2</v>
      </c>
      <c r="N47" s="196">
        <v>0.99380000000000002</v>
      </c>
      <c r="O47" s="199">
        <v>1</v>
      </c>
      <c r="P47" s="196">
        <v>0.99380000000000002</v>
      </c>
      <c r="Q47" s="200">
        <f t="shared" si="0"/>
        <v>0.35932244113407014</v>
      </c>
    </row>
    <row r="48" spans="1:17">
      <c r="A48" s="116">
        <v>0.5584837962962963</v>
      </c>
      <c r="B48">
        <v>-496.40622189999999</v>
      </c>
      <c r="C48">
        <v>15933.78512</v>
      </c>
      <c r="D48">
        <v>1.3012401010000001</v>
      </c>
      <c r="E48">
        <v>2.2278433280000001</v>
      </c>
      <c r="F48">
        <f>IFERROR(_xlfn.IFS(B48&lt;'Benchmark Data'!$I$7,1,'Transaction Log'!B48&gt;'Benchmark Data'!$M$7,1),0)</f>
        <v>0</v>
      </c>
      <c r="G48">
        <f>IFERROR(_xlfn.IFS(D48&lt;'Benchmark Data'!$I$13,1,'Transaction Log'!D48&gt;'Benchmark Data'!$M$13,1),0)</f>
        <v>1</v>
      </c>
      <c r="H48">
        <f>IFERROR(_xlfn.IFS(E48&lt;'Benchmark Data'!$I$19,1,'Transaction Log'!E48&gt;'Benchmark Data'!$M$19,1),0)</f>
        <v>0</v>
      </c>
      <c r="J48" s="196">
        <v>0.99390000000000001</v>
      </c>
      <c r="K48" s="197">
        <v>0.18452666987025468</v>
      </c>
      <c r="L48" s="196">
        <v>0.99390000000000001</v>
      </c>
      <c r="M48" s="198">
        <v>6.8236424795771258E-2</v>
      </c>
      <c r="N48" s="196">
        <v>0.99390000000000001</v>
      </c>
      <c r="O48" s="199">
        <v>1</v>
      </c>
      <c r="P48" s="196">
        <v>0.99390000000000001</v>
      </c>
      <c r="Q48" s="200">
        <f t="shared" si="0"/>
        <v>0.35932244113407014</v>
      </c>
    </row>
    <row r="49" spans="1:17">
      <c r="A49" s="116">
        <v>0.55850694444444449</v>
      </c>
      <c r="B49">
        <v>-496.41079159999998</v>
      </c>
      <c r="C49">
        <v>15933.80919</v>
      </c>
      <c r="D49">
        <v>1.298506682</v>
      </c>
      <c r="E49">
        <v>2.2261002959999998</v>
      </c>
      <c r="F49">
        <f>IFERROR(_xlfn.IFS(B49&lt;'Benchmark Data'!$I$7,1,'Transaction Log'!B49&gt;'Benchmark Data'!$M$7,1),0)</f>
        <v>0</v>
      </c>
      <c r="G49">
        <f>IFERROR(_xlfn.IFS(D49&lt;'Benchmark Data'!$I$13,1,'Transaction Log'!D49&gt;'Benchmark Data'!$M$13,1),0)</f>
        <v>0</v>
      </c>
      <c r="H49">
        <f>IFERROR(_xlfn.IFS(E49&lt;'Benchmark Data'!$I$19,1,'Transaction Log'!E49&gt;'Benchmark Data'!$M$19,1),0)</f>
        <v>0</v>
      </c>
      <c r="J49" s="196">
        <v>0.99399999999999999</v>
      </c>
      <c r="K49" s="197">
        <v>0.18404613166746756</v>
      </c>
      <c r="L49" s="196">
        <v>0.99399999999999999</v>
      </c>
      <c r="M49" s="198">
        <v>6.7275348390197026E-2</v>
      </c>
      <c r="N49" s="196">
        <v>0.99399999999999999</v>
      </c>
      <c r="O49" s="199">
        <v>1</v>
      </c>
      <c r="P49" s="196">
        <v>0.99399999999999999</v>
      </c>
      <c r="Q49" s="200">
        <f t="shared" si="0"/>
        <v>0.35884190293128304</v>
      </c>
    </row>
    <row r="50" spans="1:17">
      <c r="A50" s="116">
        <v>0.55853009259259256</v>
      </c>
      <c r="B50">
        <v>-496.41977320000001</v>
      </c>
      <c r="C50">
        <v>15930.73857</v>
      </c>
      <c r="D50">
        <v>1.2995146820000001</v>
      </c>
      <c r="E50">
        <v>2.226440073</v>
      </c>
      <c r="F50">
        <f>IFERROR(_xlfn.IFS(B50&lt;'Benchmark Data'!$I$7,1,'Transaction Log'!B50&gt;'Benchmark Data'!$M$7,1),0)</f>
        <v>1</v>
      </c>
      <c r="G50">
        <f>IFERROR(_xlfn.IFS(D50&lt;'Benchmark Data'!$I$13,1,'Transaction Log'!D50&gt;'Benchmark Data'!$M$13,1),0)</f>
        <v>0</v>
      </c>
      <c r="H50">
        <f>IFERROR(_xlfn.IFS(E50&lt;'Benchmark Data'!$I$19,1,'Transaction Log'!E50&gt;'Benchmark Data'!$M$19,1),0)</f>
        <v>0</v>
      </c>
      <c r="J50" s="196">
        <v>0.99409999999999998</v>
      </c>
      <c r="K50" s="197">
        <v>0.18308505526189331</v>
      </c>
      <c r="L50" s="196">
        <v>0.99409999999999998</v>
      </c>
      <c r="M50" s="198">
        <v>6.631427198462278E-2</v>
      </c>
      <c r="N50" s="196">
        <v>0.99409999999999998</v>
      </c>
      <c r="O50" s="199">
        <v>1</v>
      </c>
      <c r="P50" s="196">
        <v>0.99409999999999998</v>
      </c>
      <c r="Q50" s="200">
        <f t="shared" si="0"/>
        <v>0.35812109562710237</v>
      </c>
    </row>
    <row r="51" spans="1:17">
      <c r="A51" s="116">
        <v>0.55855324074074075</v>
      </c>
      <c r="B51">
        <v>-496.42144680000001</v>
      </c>
      <c r="C51">
        <v>15930.326870000001</v>
      </c>
      <c r="D51">
        <v>1.298844895</v>
      </c>
      <c r="E51">
        <v>2.2287316819999998</v>
      </c>
      <c r="F51">
        <f>IFERROR(_xlfn.IFS(B51&lt;'Benchmark Data'!$I$7,1,'Transaction Log'!B51&gt;'Benchmark Data'!$M$7,1),0)</f>
        <v>1</v>
      </c>
      <c r="G51">
        <f>IFERROR(_xlfn.IFS(D51&lt;'Benchmark Data'!$I$13,1,'Transaction Log'!D51&gt;'Benchmark Data'!$M$13,1),0)</f>
        <v>0</v>
      </c>
      <c r="H51">
        <f>IFERROR(_xlfn.IFS(E51&lt;'Benchmark Data'!$I$19,1,'Transaction Log'!E51&gt;'Benchmark Data'!$M$19,1),0)</f>
        <v>0</v>
      </c>
      <c r="J51" s="196">
        <v>0.99419999999999997</v>
      </c>
      <c r="K51" s="197">
        <v>0.18260451705910619</v>
      </c>
      <c r="L51" s="196">
        <v>0.99419999999999997</v>
      </c>
      <c r="M51" s="198">
        <v>6.5833733781835657E-2</v>
      </c>
      <c r="N51" s="196">
        <v>0.99419999999999997</v>
      </c>
      <c r="O51" s="199">
        <v>1</v>
      </c>
      <c r="P51" s="196">
        <v>0.99419999999999997</v>
      </c>
      <c r="Q51" s="200">
        <f t="shared" si="0"/>
        <v>0.35776069197501204</v>
      </c>
    </row>
    <row r="52" spans="1:17">
      <c r="A52" s="116">
        <v>0.55857638888888894</v>
      </c>
      <c r="B52">
        <v>-496.39765670000003</v>
      </c>
      <c r="C52">
        <v>15929.21011</v>
      </c>
      <c r="D52">
        <v>1.299538501</v>
      </c>
      <c r="E52">
        <v>2.2277017369999998</v>
      </c>
      <c r="F52">
        <f>IFERROR(_xlfn.IFS(B52&lt;'Benchmark Data'!$I$7,1,'Transaction Log'!B52&gt;'Benchmark Data'!$M$7,1),0)</f>
        <v>0</v>
      </c>
      <c r="G52">
        <f>IFERROR(_xlfn.IFS(D52&lt;'Benchmark Data'!$I$13,1,'Transaction Log'!D52&gt;'Benchmark Data'!$M$13,1),0)</f>
        <v>0</v>
      </c>
      <c r="H52">
        <f>IFERROR(_xlfn.IFS(E52&lt;'Benchmark Data'!$I$19,1,'Transaction Log'!E52&gt;'Benchmark Data'!$M$19,1),0)</f>
        <v>0</v>
      </c>
      <c r="J52" s="196">
        <v>0.99429999999999996</v>
      </c>
      <c r="K52" s="197">
        <v>0.18068236424795772</v>
      </c>
      <c r="L52" s="196">
        <v>0.99429999999999996</v>
      </c>
      <c r="M52" s="198">
        <v>6.4872657376261411E-2</v>
      </c>
      <c r="N52" s="196">
        <v>0.99429999999999996</v>
      </c>
      <c r="O52" s="199">
        <v>1</v>
      </c>
      <c r="P52" s="196">
        <v>0.99429999999999996</v>
      </c>
      <c r="Q52" s="200">
        <f t="shared" si="0"/>
        <v>0.35655934646804421</v>
      </c>
    </row>
    <row r="53" spans="1:17">
      <c r="A53" s="116">
        <v>0.55859953703703702</v>
      </c>
      <c r="B53">
        <v>-496.41670210000001</v>
      </c>
      <c r="C53">
        <v>15928.55539</v>
      </c>
      <c r="D53">
        <v>1.300148809</v>
      </c>
      <c r="E53">
        <v>2.226989428</v>
      </c>
      <c r="F53">
        <f>IFERROR(_xlfn.IFS(B53&lt;'Benchmark Data'!$I$7,1,'Transaction Log'!B53&gt;'Benchmark Data'!$M$7,1),0)</f>
        <v>0</v>
      </c>
      <c r="G53">
        <f>IFERROR(_xlfn.IFS(D53&lt;'Benchmark Data'!$I$13,1,'Transaction Log'!D53&gt;'Benchmark Data'!$M$13,1),0)</f>
        <v>0</v>
      </c>
      <c r="H53">
        <f>IFERROR(_xlfn.IFS(E53&lt;'Benchmark Data'!$I$19,1,'Transaction Log'!E53&gt;'Benchmark Data'!$M$19,1),0)</f>
        <v>0</v>
      </c>
      <c r="J53" s="196">
        <v>0.99439999999999995</v>
      </c>
      <c r="K53" s="197">
        <v>0.17827967323402211</v>
      </c>
      <c r="L53" s="196">
        <v>0.99439999999999995</v>
      </c>
      <c r="M53" s="198">
        <v>6.4872657376261411E-2</v>
      </c>
      <c r="N53" s="196">
        <v>0.99439999999999995</v>
      </c>
      <c r="O53" s="199">
        <v>1</v>
      </c>
      <c r="P53" s="196">
        <v>0.99439999999999995</v>
      </c>
      <c r="Q53" s="200">
        <f t="shared" si="0"/>
        <v>0.35535800096107639</v>
      </c>
    </row>
    <row r="54" spans="1:17">
      <c r="A54" s="116">
        <v>0.55862268518518521</v>
      </c>
      <c r="B54">
        <v>-496.39411699999999</v>
      </c>
      <c r="C54">
        <v>15928.123750000001</v>
      </c>
      <c r="D54">
        <v>1.300766138</v>
      </c>
      <c r="E54">
        <v>2.2279462639999998</v>
      </c>
      <c r="F54">
        <f>IFERROR(_xlfn.IFS(B54&lt;'Benchmark Data'!$I$7,1,'Transaction Log'!B54&gt;'Benchmark Data'!$M$7,1),0)</f>
        <v>0</v>
      </c>
      <c r="G54">
        <f>IFERROR(_xlfn.IFS(D54&lt;'Benchmark Data'!$I$13,1,'Transaction Log'!D54&gt;'Benchmark Data'!$M$13,1),0)</f>
        <v>0</v>
      </c>
      <c r="H54">
        <f>IFERROR(_xlfn.IFS(E54&lt;'Benchmark Data'!$I$19,1,'Transaction Log'!E54&gt;'Benchmark Data'!$M$19,1),0)</f>
        <v>0</v>
      </c>
      <c r="J54" s="196">
        <v>0.99449999999999905</v>
      </c>
      <c r="K54" s="197">
        <v>0.17683805862566074</v>
      </c>
      <c r="L54" s="196">
        <v>0.99449999999999905</v>
      </c>
      <c r="M54" s="198">
        <v>6.3431042767900042E-2</v>
      </c>
      <c r="N54" s="196">
        <v>0.99449999999999905</v>
      </c>
      <c r="O54" s="199">
        <v>1</v>
      </c>
      <c r="P54" s="196">
        <v>0.99449999999999905</v>
      </c>
      <c r="Q54" s="200">
        <f t="shared" si="0"/>
        <v>0.35427679000480539</v>
      </c>
    </row>
    <row r="55" spans="1:17">
      <c r="A55" s="116">
        <v>0.5586458333333334</v>
      </c>
      <c r="B55">
        <v>-496.39427599999999</v>
      </c>
      <c r="C55">
        <v>15925.305899999999</v>
      </c>
      <c r="D55">
        <v>1.3001259000000001</v>
      </c>
      <c r="E55">
        <v>2.2281137960000001</v>
      </c>
      <c r="F55">
        <f>IFERROR(_xlfn.IFS(B55&lt;'Benchmark Data'!$I$7,1,'Transaction Log'!B55&gt;'Benchmark Data'!$M$7,1),0)</f>
        <v>0</v>
      </c>
      <c r="G55">
        <f>IFERROR(_xlfn.IFS(D55&lt;'Benchmark Data'!$I$13,1,'Transaction Log'!D55&gt;'Benchmark Data'!$M$13,1),0)</f>
        <v>0</v>
      </c>
      <c r="H55">
        <f>IFERROR(_xlfn.IFS(E55&lt;'Benchmark Data'!$I$19,1,'Transaction Log'!E55&gt;'Benchmark Data'!$M$19,1),0)</f>
        <v>0</v>
      </c>
      <c r="J55" s="196">
        <v>0.99459999999999904</v>
      </c>
      <c r="K55" s="197">
        <v>0.17683805862566074</v>
      </c>
      <c r="L55" s="196">
        <v>0.99459999999999904</v>
      </c>
      <c r="M55" s="198">
        <v>6.2950504565112933E-2</v>
      </c>
      <c r="N55" s="196">
        <v>0.99459999999999904</v>
      </c>
      <c r="O55" s="199">
        <v>1</v>
      </c>
      <c r="P55" s="196">
        <v>0.99459999999999904</v>
      </c>
      <c r="Q55" s="200">
        <f t="shared" si="0"/>
        <v>0.35415665545410857</v>
      </c>
    </row>
    <row r="56" spans="1:17">
      <c r="A56" s="116">
        <v>0.55866898148148147</v>
      </c>
      <c r="B56">
        <v>-496.40214609999998</v>
      </c>
      <c r="C56">
        <v>15922.81263</v>
      </c>
      <c r="D56">
        <v>1.2996612030000001</v>
      </c>
      <c r="E56">
        <v>2.226193447</v>
      </c>
      <c r="F56">
        <f>IFERROR(_xlfn.IFS(B56&lt;'Benchmark Data'!$I$7,1,'Transaction Log'!B56&gt;'Benchmark Data'!$M$7,1),0)</f>
        <v>0</v>
      </c>
      <c r="G56">
        <f>IFERROR(_xlfn.IFS(D56&lt;'Benchmark Data'!$I$13,1,'Transaction Log'!D56&gt;'Benchmark Data'!$M$13,1),0)</f>
        <v>0</v>
      </c>
      <c r="H56">
        <f>IFERROR(_xlfn.IFS(E56&lt;'Benchmark Data'!$I$19,1,'Transaction Log'!E56&gt;'Benchmark Data'!$M$19,1),0)</f>
        <v>0</v>
      </c>
      <c r="J56" s="196">
        <v>0.99469999999999903</v>
      </c>
      <c r="K56" s="197">
        <v>0.17635752042287361</v>
      </c>
      <c r="L56" s="196">
        <v>0.99469999999999903</v>
      </c>
      <c r="M56" s="198">
        <v>6.2469966362325803E-2</v>
      </c>
      <c r="N56" s="196">
        <v>0.99469999999999903</v>
      </c>
      <c r="O56" s="199">
        <v>1</v>
      </c>
      <c r="P56" s="196">
        <v>0.99469999999999903</v>
      </c>
      <c r="Q56" s="200">
        <f t="shared" si="0"/>
        <v>0.35379625180201824</v>
      </c>
    </row>
    <row r="57" spans="1:17">
      <c r="A57" s="116">
        <v>0.55869212962962966</v>
      </c>
      <c r="B57">
        <v>-496.4083698</v>
      </c>
      <c r="C57">
        <v>15923.34662</v>
      </c>
      <c r="D57">
        <v>1.2995074879999999</v>
      </c>
      <c r="E57">
        <v>2.2277247509999998</v>
      </c>
      <c r="F57">
        <f>IFERROR(_xlfn.IFS(B57&lt;'Benchmark Data'!$I$7,1,'Transaction Log'!B57&gt;'Benchmark Data'!$M$7,1),0)</f>
        <v>0</v>
      </c>
      <c r="G57">
        <f>IFERROR(_xlfn.IFS(D57&lt;'Benchmark Data'!$I$13,1,'Transaction Log'!D57&gt;'Benchmark Data'!$M$13,1),0)</f>
        <v>0</v>
      </c>
      <c r="H57">
        <f>IFERROR(_xlfn.IFS(E57&lt;'Benchmark Data'!$I$19,1,'Transaction Log'!E57&gt;'Benchmark Data'!$M$19,1),0)</f>
        <v>0</v>
      </c>
      <c r="J57" s="196">
        <v>0.99479999999999902</v>
      </c>
      <c r="K57" s="197">
        <v>0.17587698222008649</v>
      </c>
      <c r="L57" s="196">
        <v>0.99479999999999902</v>
      </c>
      <c r="M57" s="198">
        <v>6.1028351753964441E-2</v>
      </c>
      <c r="N57" s="196">
        <v>0.99479999999999902</v>
      </c>
      <c r="O57" s="199">
        <v>1</v>
      </c>
      <c r="P57" s="196">
        <v>0.99479999999999902</v>
      </c>
      <c r="Q57" s="200">
        <f t="shared" si="0"/>
        <v>0.35319557904853438</v>
      </c>
    </row>
    <row r="58" spans="1:17">
      <c r="A58" s="116">
        <v>0.55871527777777785</v>
      </c>
      <c r="B58">
        <v>-496.40582380000001</v>
      </c>
      <c r="C58">
        <v>15924.05704</v>
      </c>
      <c r="D58">
        <v>1.2984363210000001</v>
      </c>
      <c r="E58">
        <v>2.2275146330000002</v>
      </c>
      <c r="F58">
        <f>IFERROR(_xlfn.IFS(B58&lt;'Benchmark Data'!$I$7,1,'Transaction Log'!B58&gt;'Benchmark Data'!$M$7,1),0)</f>
        <v>0</v>
      </c>
      <c r="G58">
        <f>IFERROR(_xlfn.IFS(D58&lt;'Benchmark Data'!$I$13,1,'Transaction Log'!D58&gt;'Benchmark Data'!$M$13,1),0)</f>
        <v>0</v>
      </c>
      <c r="H58">
        <f>IFERROR(_xlfn.IFS(E58&lt;'Benchmark Data'!$I$19,1,'Transaction Log'!E58&gt;'Benchmark Data'!$M$19,1),0)</f>
        <v>0</v>
      </c>
      <c r="J58" s="196">
        <v>0.99489999999999901</v>
      </c>
      <c r="K58" s="197">
        <v>0.17587698222008649</v>
      </c>
      <c r="L58" s="196">
        <v>0.99489999999999901</v>
      </c>
      <c r="M58" s="198">
        <v>5.9586737145603072E-2</v>
      </c>
      <c r="N58" s="196">
        <v>0.99489999999999901</v>
      </c>
      <c r="O58" s="199">
        <v>1</v>
      </c>
      <c r="P58" s="196">
        <v>0.99489999999999901</v>
      </c>
      <c r="Q58" s="200">
        <f t="shared" si="0"/>
        <v>0.35283517539644405</v>
      </c>
    </row>
    <row r="59" spans="1:17">
      <c r="A59" s="116">
        <v>0.55873842592592593</v>
      </c>
      <c r="B59">
        <v>-496.40456540000002</v>
      </c>
      <c r="C59">
        <v>15921.62772</v>
      </c>
      <c r="D59">
        <v>1.300919648</v>
      </c>
      <c r="E59">
        <v>2.2283067390000002</v>
      </c>
      <c r="F59">
        <f>IFERROR(_xlfn.IFS(B59&lt;'Benchmark Data'!$I$7,1,'Transaction Log'!B59&gt;'Benchmark Data'!$M$7,1),0)</f>
        <v>0</v>
      </c>
      <c r="G59">
        <f>IFERROR(_xlfn.IFS(D59&lt;'Benchmark Data'!$I$13,1,'Transaction Log'!D59&gt;'Benchmark Data'!$M$13,1),0)</f>
        <v>0</v>
      </c>
      <c r="H59">
        <f>IFERROR(_xlfn.IFS(E59&lt;'Benchmark Data'!$I$19,1,'Transaction Log'!E59&gt;'Benchmark Data'!$M$19,1),0)</f>
        <v>0</v>
      </c>
      <c r="J59" s="196">
        <v>0.994999999999999</v>
      </c>
      <c r="K59" s="197">
        <v>0.17491590581451225</v>
      </c>
      <c r="L59" s="196">
        <v>0.994999999999999</v>
      </c>
      <c r="M59" s="198">
        <v>5.9106198942815956E-2</v>
      </c>
      <c r="N59" s="196">
        <v>0.994999999999999</v>
      </c>
      <c r="O59" s="199">
        <v>1</v>
      </c>
      <c r="P59" s="196">
        <v>0.994999999999999</v>
      </c>
      <c r="Q59" s="200">
        <f t="shared" si="0"/>
        <v>0.35223450264296008</v>
      </c>
    </row>
    <row r="60" spans="1:17">
      <c r="A60" s="116">
        <v>0.55876157407407401</v>
      </c>
      <c r="B60">
        <v>-496.40141019999999</v>
      </c>
      <c r="C60">
        <v>15920.685439999999</v>
      </c>
      <c r="D60">
        <v>1.2993786060000001</v>
      </c>
      <c r="E60">
        <v>2.228187057</v>
      </c>
      <c r="F60">
        <f>IFERROR(_xlfn.IFS(B60&lt;'Benchmark Data'!$I$7,1,'Transaction Log'!B60&gt;'Benchmark Data'!$M$7,1),0)</f>
        <v>0</v>
      </c>
      <c r="G60">
        <f>IFERROR(_xlfn.IFS(D60&lt;'Benchmark Data'!$I$13,1,'Transaction Log'!D60&gt;'Benchmark Data'!$M$13,1),0)</f>
        <v>0</v>
      </c>
      <c r="H60">
        <f>IFERROR(_xlfn.IFS(E60&lt;'Benchmark Data'!$I$19,1,'Transaction Log'!E60&gt;'Benchmark Data'!$M$19,1),0)</f>
        <v>0</v>
      </c>
      <c r="J60" s="196">
        <v>0.99509999999999899</v>
      </c>
      <c r="K60" s="197">
        <v>0.17347429120615088</v>
      </c>
      <c r="L60" s="196">
        <v>0.99509999999999899</v>
      </c>
      <c r="M60" s="198">
        <v>5.8625660740028833E-2</v>
      </c>
      <c r="N60" s="196">
        <v>0.99509999999999899</v>
      </c>
      <c r="O60" s="199">
        <v>1</v>
      </c>
      <c r="P60" s="196">
        <v>0.99509999999999899</v>
      </c>
      <c r="Q60" s="200">
        <f t="shared" si="0"/>
        <v>0.35139356078808265</v>
      </c>
    </row>
    <row r="61" spans="1:17">
      <c r="A61" s="116">
        <v>0.5587847222222222</v>
      </c>
      <c r="B61">
        <v>-496.40720279999999</v>
      </c>
      <c r="C61">
        <v>15920.12701</v>
      </c>
      <c r="D61">
        <v>1.3011013789999999</v>
      </c>
      <c r="E61">
        <v>2.2257647949999999</v>
      </c>
      <c r="F61">
        <f>IFERROR(_xlfn.IFS(B61&lt;'Benchmark Data'!$I$7,1,'Transaction Log'!B61&gt;'Benchmark Data'!$M$7,1),0)</f>
        <v>0</v>
      </c>
      <c r="G61">
        <f>IFERROR(_xlfn.IFS(D61&lt;'Benchmark Data'!$I$13,1,'Transaction Log'!D61&gt;'Benchmark Data'!$M$13,1),0)</f>
        <v>0</v>
      </c>
      <c r="H61">
        <f>IFERROR(_xlfn.IFS(E61&lt;'Benchmark Data'!$I$19,1,'Transaction Log'!E61&gt;'Benchmark Data'!$M$19,1),0)</f>
        <v>0</v>
      </c>
      <c r="J61" s="196">
        <v>0.99519999999999897</v>
      </c>
      <c r="K61" s="197">
        <v>0.17203267659778954</v>
      </c>
      <c r="L61" s="196">
        <v>0.99519999999999897</v>
      </c>
      <c r="M61" s="198">
        <v>5.814512253724171E-2</v>
      </c>
      <c r="N61" s="196">
        <v>0.99519999999999897</v>
      </c>
      <c r="O61" s="199">
        <v>1</v>
      </c>
      <c r="P61" s="196">
        <v>0.99519999999999897</v>
      </c>
      <c r="Q61" s="200">
        <f t="shared" si="0"/>
        <v>0.35055261893320522</v>
      </c>
    </row>
    <row r="62" spans="1:17">
      <c r="A62" s="116">
        <v>0.55880787037037039</v>
      </c>
      <c r="B62">
        <v>-496.40830369999998</v>
      </c>
      <c r="C62">
        <v>15919.499030000001</v>
      </c>
      <c r="D62">
        <v>1.300607222</v>
      </c>
      <c r="E62">
        <v>2.2257982699999999</v>
      </c>
      <c r="F62">
        <f>IFERROR(_xlfn.IFS(B62&lt;'Benchmark Data'!$I$7,1,'Transaction Log'!B62&gt;'Benchmark Data'!$M$7,1),0)</f>
        <v>0</v>
      </c>
      <c r="G62">
        <f>IFERROR(_xlfn.IFS(D62&lt;'Benchmark Data'!$I$13,1,'Transaction Log'!D62&gt;'Benchmark Data'!$M$13,1),0)</f>
        <v>0</v>
      </c>
      <c r="H62">
        <f>IFERROR(_xlfn.IFS(E62&lt;'Benchmark Data'!$I$19,1,'Transaction Log'!E62&gt;'Benchmark Data'!$M$19,1),0)</f>
        <v>0</v>
      </c>
      <c r="J62" s="196">
        <v>0.99529999999999896</v>
      </c>
      <c r="K62" s="197">
        <v>0.17011052378664104</v>
      </c>
      <c r="L62" s="196">
        <v>0.99529999999999896</v>
      </c>
      <c r="M62" s="198">
        <v>5.7184046131667471E-2</v>
      </c>
      <c r="N62" s="196">
        <v>0.99529999999999896</v>
      </c>
      <c r="O62" s="199">
        <v>1</v>
      </c>
      <c r="P62" s="196">
        <v>0.99529999999999896</v>
      </c>
      <c r="Q62" s="200">
        <f t="shared" si="0"/>
        <v>0.3493512734262374</v>
      </c>
    </row>
    <row r="63" spans="1:17">
      <c r="A63" s="116">
        <v>0.55883101851851846</v>
      </c>
      <c r="B63">
        <v>-496.40682140000001</v>
      </c>
      <c r="C63">
        <v>15916.80636</v>
      </c>
      <c r="D63">
        <v>1.298532472</v>
      </c>
      <c r="E63">
        <v>2.2277157839999999</v>
      </c>
      <c r="F63">
        <f>IFERROR(_xlfn.IFS(B63&lt;'Benchmark Data'!$I$7,1,'Transaction Log'!B63&gt;'Benchmark Data'!$M$7,1),0)</f>
        <v>0</v>
      </c>
      <c r="G63">
        <f>IFERROR(_xlfn.IFS(D63&lt;'Benchmark Data'!$I$13,1,'Transaction Log'!D63&gt;'Benchmark Data'!$M$13,1),0)</f>
        <v>0</v>
      </c>
      <c r="H63">
        <f>IFERROR(_xlfn.IFS(E63&lt;'Benchmark Data'!$I$19,1,'Transaction Log'!E63&gt;'Benchmark Data'!$M$19,1),0)</f>
        <v>0</v>
      </c>
      <c r="J63" s="196">
        <v>0.99539999999999895</v>
      </c>
      <c r="K63" s="197">
        <v>0.16962998558385392</v>
      </c>
      <c r="L63" s="196">
        <v>0.99539999999999895</v>
      </c>
      <c r="M63" s="198">
        <v>5.6222969726093225E-2</v>
      </c>
      <c r="N63" s="196">
        <v>0.99539999999999895</v>
      </c>
      <c r="O63" s="199">
        <v>1</v>
      </c>
      <c r="P63" s="196">
        <v>0.99539999999999895</v>
      </c>
      <c r="Q63" s="200">
        <f t="shared" si="0"/>
        <v>0.34887073522345025</v>
      </c>
    </row>
    <row r="64" spans="1:17">
      <c r="A64" s="116">
        <v>0.55885416666666665</v>
      </c>
      <c r="B64">
        <v>-496.40056149999998</v>
      </c>
      <c r="C64">
        <v>15914.408380000001</v>
      </c>
      <c r="D64">
        <v>1.300078871</v>
      </c>
      <c r="E64">
        <v>2.228379404</v>
      </c>
      <c r="F64">
        <f>IFERROR(_xlfn.IFS(B64&lt;'Benchmark Data'!$I$7,1,'Transaction Log'!B64&gt;'Benchmark Data'!$M$7,1),0)</f>
        <v>0</v>
      </c>
      <c r="G64">
        <f>IFERROR(_xlfn.IFS(D64&lt;'Benchmark Data'!$I$13,1,'Transaction Log'!D64&gt;'Benchmark Data'!$M$13,1),0)</f>
        <v>0</v>
      </c>
      <c r="H64">
        <f>IFERROR(_xlfn.IFS(E64&lt;'Benchmark Data'!$I$19,1,'Transaction Log'!E64&gt;'Benchmark Data'!$M$19,1),0)</f>
        <v>0</v>
      </c>
      <c r="J64" s="196">
        <v>0.99549999999999905</v>
      </c>
      <c r="K64" s="197">
        <v>0.16866890917827967</v>
      </c>
      <c r="L64" s="196">
        <v>0.99549999999999905</v>
      </c>
      <c r="M64" s="198">
        <v>5.6222969726093225E-2</v>
      </c>
      <c r="N64" s="196">
        <v>0.99549999999999905</v>
      </c>
      <c r="O64" s="199">
        <v>1</v>
      </c>
      <c r="P64" s="196">
        <v>0.99549999999999905</v>
      </c>
      <c r="Q64" s="200">
        <f t="shared" si="0"/>
        <v>0.34839019702066315</v>
      </c>
    </row>
    <row r="65" spans="1:17">
      <c r="A65" s="116">
        <v>0.55887731481481484</v>
      </c>
      <c r="B65">
        <v>-496.39186089999998</v>
      </c>
      <c r="C65">
        <v>15913.89651</v>
      </c>
      <c r="D65">
        <v>1.2994603899999999</v>
      </c>
      <c r="E65">
        <v>2.2282877569999999</v>
      </c>
      <c r="F65">
        <f>IFERROR(_xlfn.IFS(B65&lt;'Benchmark Data'!$I$7,1,'Transaction Log'!B65&gt;'Benchmark Data'!$M$7,1),0)</f>
        <v>0</v>
      </c>
      <c r="G65">
        <f>IFERROR(_xlfn.IFS(D65&lt;'Benchmark Data'!$I$13,1,'Transaction Log'!D65&gt;'Benchmark Data'!$M$13,1),0)</f>
        <v>0</v>
      </c>
      <c r="H65">
        <f>IFERROR(_xlfn.IFS(E65&lt;'Benchmark Data'!$I$19,1,'Transaction Log'!E65&gt;'Benchmark Data'!$M$19,1),0)</f>
        <v>0</v>
      </c>
      <c r="J65" s="196">
        <v>0.99559999999999904</v>
      </c>
      <c r="K65" s="197">
        <v>0.16770783277270543</v>
      </c>
      <c r="L65" s="196">
        <v>0.99559999999999904</v>
      </c>
      <c r="M65" s="198">
        <v>5.5742431523306102E-2</v>
      </c>
      <c r="N65" s="196">
        <v>0.99559999999999904</v>
      </c>
      <c r="O65" s="199">
        <v>1</v>
      </c>
      <c r="P65" s="196">
        <v>0.99559999999999904</v>
      </c>
      <c r="Q65" s="200">
        <f t="shared" si="0"/>
        <v>0.34778952426717924</v>
      </c>
    </row>
    <row r="66" spans="1:17">
      <c r="A66" s="116">
        <v>0.55890046296296292</v>
      </c>
      <c r="B66">
        <v>-496.4161853</v>
      </c>
      <c r="C66">
        <v>15913.03314</v>
      </c>
      <c r="D66">
        <v>1.2990328090000001</v>
      </c>
      <c r="E66">
        <v>2.2264231739999998</v>
      </c>
      <c r="F66">
        <f>IFERROR(_xlfn.IFS(B66&lt;'Benchmark Data'!$I$7,1,'Transaction Log'!B66&gt;'Benchmark Data'!$M$7,1),0)</f>
        <v>0</v>
      </c>
      <c r="G66">
        <f>IFERROR(_xlfn.IFS(D66&lt;'Benchmark Data'!$I$13,1,'Transaction Log'!D66&gt;'Benchmark Data'!$M$13,1),0)</f>
        <v>0</v>
      </c>
      <c r="H66">
        <f>IFERROR(_xlfn.IFS(E66&lt;'Benchmark Data'!$I$19,1,'Transaction Log'!E66&gt;'Benchmark Data'!$M$19,1),0)</f>
        <v>0</v>
      </c>
      <c r="J66" s="196">
        <v>0.99569999999999903</v>
      </c>
      <c r="K66" s="197">
        <v>0.16578567996155694</v>
      </c>
      <c r="L66" s="196">
        <v>0.99569999999999903</v>
      </c>
      <c r="M66" s="198">
        <v>5.5261893320518979E-2</v>
      </c>
      <c r="N66" s="196">
        <v>0.99569999999999903</v>
      </c>
      <c r="O66" s="199">
        <v>1</v>
      </c>
      <c r="P66" s="196">
        <v>0.99569999999999903</v>
      </c>
      <c r="Q66" s="200">
        <f t="shared" si="0"/>
        <v>0.34670831331090823</v>
      </c>
    </row>
    <row r="67" spans="1:17">
      <c r="A67" s="116">
        <v>0.55892361111111111</v>
      </c>
      <c r="B67">
        <v>-496.4077782</v>
      </c>
      <c r="C67">
        <v>15912.275149999999</v>
      </c>
      <c r="D67">
        <v>1.300158935</v>
      </c>
      <c r="E67">
        <v>2.2274428980000001</v>
      </c>
      <c r="F67">
        <f>IFERROR(_xlfn.IFS(B67&lt;'Benchmark Data'!$I$7,1,'Transaction Log'!B67&gt;'Benchmark Data'!$M$7,1),0)</f>
        <v>0</v>
      </c>
      <c r="G67">
        <f>IFERROR(_xlfn.IFS(D67&lt;'Benchmark Data'!$I$13,1,'Transaction Log'!D67&gt;'Benchmark Data'!$M$13,1),0)</f>
        <v>0</v>
      </c>
      <c r="H67">
        <f>IFERROR(_xlfn.IFS(E67&lt;'Benchmark Data'!$I$19,1,'Transaction Log'!E67&gt;'Benchmark Data'!$M$19,1),0)</f>
        <v>0</v>
      </c>
      <c r="J67" s="196">
        <v>0.99579999999999902</v>
      </c>
      <c r="K67" s="197">
        <v>0.16434406535319557</v>
      </c>
      <c r="L67" s="196">
        <v>0.99579999999999902</v>
      </c>
      <c r="M67" s="198">
        <v>5.4781355117731863E-2</v>
      </c>
      <c r="N67" s="196">
        <v>0.99579999999999902</v>
      </c>
      <c r="O67" s="199">
        <v>1</v>
      </c>
      <c r="P67" s="196">
        <v>0.99579999999999902</v>
      </c>
      <c r="Q67" s="200">
        <f t="shared" si="0"/>
        <v>0.34586737145603075</v>
      </c>
    </row>
    <row r="68" spans="1:17">
      <c r="A68" s="116">
        <v>0.5589467592592593</v>
      </c>
      <c r="B68">
        <v>-496.39923169999997</v>
      </c>
      <c r="C68">
        <v>15911.931920000001</v>
      </c>
      <c r="D68">
        <v>1.2998406410000001</v>
      </c>
      <c r="E68">
        <v>2.2283920840000002</v>
      </c>
      <c r="F68">
        <f>IFERROR(_xlfn.IFS(B68&lt;'Benchmark Data'!$I$7,1,'Transaction Log'!B68&gt;'Benchmark Data'!$M$7,1),0)</f>
        <v>0</v>
      </c>
      <c r="G68">
        <f>IFERROR(_xlfn.IFS(D68&lt;'Benchmark Data'!$I$13,1,'Transaction Log'!D68&gt;'Benchmark Data'!$M$13,1),0)</f>
        <v>0</v>
      </c>
      <c r="H68">
        <f>IFERROR(_xlfn.IFS(E68&lt;'Benchmark Data'!$I$19,1,'Transaction Log'!E68&gt;'Benchmark Data'!$M$19,1),0)</f>
        <v>0</v>
      </c>
      <c r="J68" s="196">
        <v>0.99589999999999901</v>
      </c>
      <c r="K68" s="197">
        <v>0.16386352715040844</v>
      </c>
      <c r="L68" s="196">
        <v>0.99589999999999901</v>
      </c>
      <c r="M68" s="198">
        <v>5.3820278712157617E-2</v>
      </c>
      <c r="N68" s="196">
        <v>0.99589999999999901</v>
      </c>
      <c r="O68" s="199">
        <v>1</v>
      </c>
      <c r="P68" s="196">
        <v>0.99589999999999901</v>
      </c>
      <c r="Q68" s="200">
        <f t="shared" si="0"/>
        <v>0.3453868332532436</v>
      </c>
    </row>
    <row r="69" spans="1:17">
      <c r="A69" s="116">
        <v>0.55896990740740737</v>
      </c>
      <c r="B69">
        <v>-496.39127059999998</v>
      </c>
      <c r="C69">
        <v>15911.178040000001</v>
      </c>
      <c r="D69">
        <v>1.300049907</v>
      </c>
      <c r="E69">
        <v>2.2278586950000001</v>
      </c>
      <c r="F69">
        <f>IFERROR(_xlfn.IFS(B69&lt;'Benchmark Data'!$I$7,1,'Transaction Log'!B69&gt;'Benchmark Data'!$M$7,1),0)</f>
        <v>0</v>
      </c>
      <c r="G69">
        <f>IFERROR(_xlfn.IFS(D69&lt;'Benchmark Data'!$I$13,1,'Transaction Log'!D69&gt;'Benchmark Data'!$M$13,1),0)</f>
        <v>0</v>
      </c>
      <c r="H69">
        <f>IFERROR(_xlfn.IFS(E69&lt;'Benchmark Data'!$I$19,1,'Transaction Log'!E69&gt;'Benchmark Data'!$M$19,1),0)</f>
        <v>0</v>
      </c>
      <c r="J69" s="196">
        <v>0.995999999999999</v>
      </c>
      <c r="K69" s="197">
        <v>0.16290245074483423</v>
      </c>
      <c r="L69" s="196">
        <v>0.995999999999999</v>
      </c>
      <c r="M69" s="198">
        <v>5.3820278712157617E-2</v>
      </c>
      <c r="N69" s="196">
        <v>0.995999999999999</v>
      </c>
      <c r="O69" s="199">
        <v>1</v>
      </c>
      <c r="P69" s="196">
        <v>0.995999999999999</v>
      </c>
      <c r="Q69" s="200">
        <f t="shared" si="0"/>
        <v>0.3449062950504565</v>
      </c>
    </row>
    <row r="70" spans="1:17">
      <c r="A70" s="116">
        <v>0.55899305555555556</v>
      </c>
      <c r="B70">
        <v>-496.39165709999997</v>
      </c>
      <c r="C70">
        <v>15910.248750000001</v>
      </c>
      <c r="D70">
        <v>1.2995089609999999</v>
      </c>
      <c r="E70">
        <v>2.2261432029999999</v>
      </c>
      <c r="F70">
        <f>IFERROR(_xlfn.IFS(B70&lt;'Benchmark Data'!$I$7,1,'Transaction Log'!B70&gt;'Benchmark Data'!$M$7,1),0)</f>
        <v>0</v>
      </c>
      <c r="G70">
        <f>IFERROR(_xlfn.IFS(D70&lt;'Benchmark Data'!$I$13,1,'Transaction Log'!D70&gt;'Benchmark Data'!$M$13,1),0)</f>
        <v>0</v>
      </c>
      <c r="H70">
        <f>IFERROR(_xlfn.IFS(E70&lt;'Benchmark Data'!$I$19,1,'Transaction Log'!E70&gt;'Benchmark Data'!$M$19,1),0)</f>
        <v>0</v>
      </c>
      <c r="J70" s="196">
        <v>0.99609999999999899</v>
      </c>
      <c r="K70" s="197">
        <v>0.16098029793368573</v>
      </c>
      <c r="L70" s="196">
        <v>0.99609999999999899</v>
      </c>
      <c r="M70" s="198">
        <v>5.2378664103796255E-2</v>
      </c>
      <c r="N70" s="196">
        <v>0.99609999999999899</v>
      </c>
      <c r="O70" s="199">
        <v>1</v>
      </c>
      <c r="P70" s="196">
        <v>0.99609999999999899</v>
      </c>
      <c r="Q70" s="200">
        <f t="shared" si="0"/>
        <v>0.34358481499279192</v>
      </c>
    </row>
    <row r="71" spans="1:17">
      <c r="A71" s="116">
        <v>0.55901620370370375</v>
      </c>
      <c r="B71">
        <v>-496.40717480000001</v>
      </c>
      <c r="C71">
        <v>15908.44508</v>
      </c>
      <c r="D71">
        <v>1.29917927</v>
      </c>
      <c r="E71">
        <v>2.2274277950000001</v>
      </c>
      <c r="F71">
        <f>IFERROR(_xlfn.IFS(B71&lt;'Benchmark Data'!$I$7,1,'Transaction Log'!B71&gt;'Benchmark Data'!$M$7,1),0)</f>
        <v>0</v>
      </c>
      <c r="G71">
        <f>IFERROR(_xlfn.IFS(D71&lt;'Benchmark Data'!$I$13,1,'Transaction Log'!D71&gt;'Benchmark Data'!$M$13,1),0)</f>
        <v>0</v>
      </c>
      <c r="H71">
        <f>IFERROR(_xlfn.IFS(E71&lt;'Benchmark Data'!$I$19,1,'Transaction Log'!E71&gt;'Benchmark Data'!$M$19,1),0)</f>
        <v>0</v>
      </c>
      <c r="J71" s="196">
        <v>0.99619999999999898</v>
      </c>
      <c r="K71" s="197">
        <v>0.16001922152811149</v>
      </c>
      <c r="L71" s="196">
        <v>0.99619999999999898</v>
      </c>
      <c r="M71" s="198">
        <v>5.2378664103796255E-2</v>
      </c>
      <c r="N71" s="196">
        <v>0.99619999999999898</v>
      </c>
      <c r="O71" s="199">
        <v>1</v>
      </c>
      <c r="P71" s="196">
        <v>0.99619999999999898</v>
      </c>
      <c r="Q71" s="200">
        <f t="shared" si="0"/>
        <v>0.34310427679000483</v>
      </c>
    </row>
    <row r="72" spans="1:17">
      <c r="A72" s="116">
        <v>0.55903935185185183</v>
      </c>
      <c r="B72">
        <v>-496.40019749999999</v>
      </c>
      <c r="C72">
        <v>15909.7189</v>
      </c>
      <c r="D72">
        <v>1.3006837979999999</v>
      </c>
      <c r="E72">
        <v>2.228631064</v>
      </c>
      <c r="F72">
        <f>IFERROR(_xlfn.IFS(B72&lt;'Benchmark Data'!$I$7,1,'Transaction Log'!B72&gt;'Benchmark Data'!$M$7,1),0)</f>
        <v>0</v>
      </c>
      <c r="G72">
        <f>IFERROR(_xlfn.IFS(D72&lt;'Benchmark Data'!$I$13,1,'Transaction Log'!D72&gt;'Benchmark Data'!$M$13,1),0)</f>
        <v>0</v>
      </c>
      <c r="H72">
        <f>IFERROR(_xlfn.IFS(E72&lt;'Benchmark Data'!$I$19,1,'Transaction Log'!E72&gt;'Benchmark Data'!$M$19,1),0)</f>
        <v>0</v>
      </c>
      <c r="J72" s="196">
        <v>0.99629999999999896</v>
      </c>
      <c r="K72" s="197">
        <v>0.15905814512253724</v>
      </c>
      <c r="L72" s="196">
        <v>0.99629999999999896</v>
      </c>
      <c r="M72" s="198">
        <v>5.1898125901009132E-2</v>
      </c>
      <c r="N72" s="196">
        <v>0.99629999999999896</v>
      </c>
      <c r="O72" s="199">
        <v>1</v>
      </c>
      <c r="P72" s="196">
        <v>0.99629999999999896</v>
      </c>
      <c r="Q72" s="200">
        <f t="shared" si="0"/>
        <v>0.34250360403652091</v>
      </c>
    </row>
    <row r="73" spans="1:17">
      <c r="A73" s="116">
        <v>0.55906250000000002</v>
      </c>
      <c r="B73">
        <v>-496.39233139999999</v>
      </c>
      <c r="C73">
        <v>15906.75138</v>
      </c>
      <c r="D73">
        <v>1.299061131</v>
      </c>
      <c r="E73">
        <v>2.2273527350000002</v>
      </c>
      <c r="F73">
        <f>IFERROR(_xlfn.IFS(B73&lt;'Benchmark Data'!$I$7,1,'Transaction Log'!B73&gt;'Benchmark Data'!$M$7,1),0)</f>
        <v>0</v>
      </c>
      <c r="G73">
        <f>IFERROR(_xlfn.IFS(D73&lt;'Benchmark Data'!$I$13,1,'Transaction Log'!D73&gt;'Benchmark Data'!$M$13,1),0)</f>
        <v>0</v>
      </c>
      <c r="H73">
        <f>IFERROR(_xlfn.IFS(E73&lt;'Benchmark Data'!$I$19,1,'Transaction Log'!E73&gt;'Benchmark Data'!$M$19,1),0)</f>
        <v>0</v>
      </c>
      <c r="J73" s="196">
        <v>0.99639999999999895</v>
      </c>
      <c r="K73" s="197">
        <v>0.15761653051417587</v>
      </c>
      <c r="L73" s="196">
        <v>0.99639999999999895</v>
      </c>
      <c r="M73" s="198">
        <v>5.0937049495434886E-2</v>
      </c>
      <c r="N73" s="196">
        <v>0.99639999999999895</v>
      </c>
      <c r="O73" s="199">
        <v>1</v>
      </c>
      <c r="P73" s="196">
        <v>0.99639999999999895</v>
      </c>
      <c r="Q73" s="200">
        <f t="shared" ref="Q73:Q109" si="1">K73*50%+M73*25%+O73*25%</f>
        <v>0.34154252763094667</v>
      </c>
    </row>
    <row r="74" spans="1:17">
      <c r="A74" s="116">
        <v>0.55908564814814821</v>
      </c>
      <c r="B74">
        <v>-496.39951330000002</v>
      </c>
      <c r="C74">
        <v>15905.19591</v>
      </c>
      <c r="D74">
        <v>1.298963871</v>
      </c>
      <c r="E74">
        <v>2.2279861670000001</v>
      </c>
      <c r="F74">
        <f>IFERROR(_xlfn.IFS(B74&lt;'Benchmark Data'!$I$7,1,'Transaction Log'!B74&gt;'Benchmark Data'!$M$7,1),0)</f>
        <v>0</v>
      </c>
      <c r="G74">
        <f>IFERROR(_xlfn.IFS(D74&lt;'Benchmark Data'!$I$13,1,'Transaction Log'!D74&gt;'Benchmark Data'!$M$13,1),0)</f>
        <v>0</v>
      </c>
      <c r="H74">
        <f>IFERROR(_xlfn.IFS(E74&lt;'Benchmark Data'!$I$19,1,'Transaction Log'!E74&gt;'Benchmark Data'!$M$19,1),0)</f>
        <v>0</v>
      </c>
      <c r="J74" s="196">
        <v>0.99649999999999905</v>
      </c>
      <c r="K74" s="197">
        <v>0.15665545410860163</v>
      </c>
      <c r="L74" s="196">
        <v>0.99649999999999905</v>
      </c>
      <c r="M74" s="198">
        <v>5.0456511292647763E-2</v>
      </c>
      <c r="N74" s="196">
        <v>0.99649999999999905</v>
      </c>
      <c r="O74" s="199">
        <v>1</v>
      </c>
      <c r="P74" s="196">
        <v>0.99649999999999905</v>
      </c>
      <c r="Q74" s="200">
        <f t="shared" si="1"/>
        <v>0.34094185487746276</v>
      </c>
    </row>
    <row r="75" spans="1:17">
      <c r="A75" s="116">
        <v>0.55910879629629628</v>
      </c>
      <c r="B75">
        <v>-496.40834410000002</v>
      </c>
      <c r="C75">
        <v>15906.89964</v>
      </c>
      <c r="D75">
        <v>1.2999789340000001</v>
      </c>
      <c r="E75">
        <v>2.2284406639999998</v>
      </c>
      <c r="F75">
        <f>IFERROR(_xlfn.IFS(B75&lt;'Benchmark Data'!$I$7,1,'Transaction Log'!B75&gt;'Benchmark Data'!$M$7,1),0)</f>
        <v>0</v>
      </c>
      <c r="G75">
        <f>IFERROR(_xlfn.IFS(D75&lt;'Benchmark Data'!$I$13,1,'Transaction Log'!D75&gt;'Benchmark Data'!$M$13,1),0)</f>
        <v>0</v>
      </c>
      <c r="H75">
        <f>IFERROR(_xlfn.IFS(E75&lt;'Benchmark Data'!$I$19,1,'Transaction Log'!E75&gt;'Benchmark Data'!$M$19,1),0)</f>
        <v>0</v>
      </c>
      <c r="J75" s="196">
        <v>0.99659999999999904</v>
      </c>
      <c r="K75" s="197">
        <v>0.15425276309466601</v>
      </c>
      <c r="L75" s="196">
        <v>0.99659999999999904</v>
      </c>
      <c r="M75" s="198">
        <v>4.9495434887073524E-2</v>
      </c>
      <c r="N75" s="196">
        <v>0.99659999999999904</v>
      </c>
      <c r="O75" s="199">
        <v>1</v>
      </c>
      <c r="P75" s="196">
        <v>0.99659999999999904</v>
      </c>
      <c r="Q75" s="200">
        <f t="shared" si="1"/>
        <v>0.33950024026910142</v>
      </c>
    </row>
    <row r="76" spans="1:17">
      <c r="A76" s="116">
        <v>0.55913194444444447</v>
      </c>
      <c r="B76">
        <v>-496.4021884</v>
      </c>
      <c r="C76">
        <v>15905.26304</v>
      </c>
      <c r="D76">
        <v>1.3005350339999999</v>
      </c>
      <c r="E76">
        <v>2.2266845270000002</v>
      </c>
      <c r="F76">
        <f>IFERROR(_xlfn.IFS(B76&lt;'Benchmark Data'!$I$7,1,'Transaction Log'!B76&gt;'Benchmark Data'!$M$7,1),0)</f>
        <v>0</v>
      </c>
      <c r="G76">
        <f>IFERROR(_xlfn.IFS(D76&lt;'Benchmark Data'!$I$13,1,'Transaction Log'!D76&gt;'Benchmark Data'!$M$13,1),0)</f>
        <v>0</v>
      </c>
      <c r="H76">
        <f>IFERROR(_xlfn.IFS(E76&lt;'Benchmark Data'!$I$19,1,'Transaction Log'!E76&gt;'Benchmark Data'!$M$19,1),0)</f>
        <v>0</v>
      </c>
      <c r="J76" s="196">
        <v>0.99669999999999903</v>
      </c>
      <c r="K76" s="197">
        <v>0.15377222489187892</v>
      </c>
      <c r="L76" s="196">
        <v>0.99669999999999903</v>
      </c>
      <c r="M76" s="198">
        <v>4.9495434887073524E-2</v>
      </c>
      <c r="N76" s="196">
        <v>0.99669999999999903</v>
      </c>
      <c r="O76" s="199">
        <v>1</v>
      </c>
      <c r="P76" s="196">
        <v>0.99669999999999903</v>
      </c>
      <c r="Q76" s="200">
        <f t="shared" si="1"/>
        <v>0.33925997116770784</v>
      </c>
    </row>
    <row r="77" spans="1:17">
      <c r="A77" s="116">
        <v>0.55915509259259266</v>
      </c>
      <c r="B77">
        <v>-496.40042399999999</v>
      </c>
      <c r="C77">
        <v>15903.481019999999</v>
      </c>
      <c r="D77">
        <v>1.2997600300000001</v>
      </c>
      <c r="E77">
        <v>2.2280353750000002</v>
      </c>
      <c r="F77">
        <f>IFERROR(_xlfn.IFS(B77&lt;'Benchmark Data'!$I$7,1,'Transaction Log'!B77&gt;'Benchmark Data'!$M$7,1),0)</f>
        <v>0</v>
      </c>
      <c r="G77">
        <f>IFERROR(_xlfn.IFS(D77&lt;'Benchmark Data'!$I$13,1,'Transaction Log'!D77&gt;'Benchmark Data'!$M$13,1),0)</f>
        <v>0</v>
      </c>
      <c r="H77">
        <f>IFERROR(_xlfn.IFS(E77&lt;'Benchmark Data'!$I$19,1,'Transaction Log'!E77&gt;'Benchmark Data'!$M$19,1),0)</f>
        <v>0</v>
      </c>
      <c r="J77" s="196">
        <v>0.99679999999999902</v>
      </c>
      <c r="K77" s="197">
        <v>0.15281114848630467</v>
      </c>
      <c r="L77" s="196">
        <v>0.99679999999999902</v>
      </c>
      <c r="M77" s="198">
        <v>4.9014896684286401E-2</v>
      </c>
      <c r="N77" s="196">
        <v>0.99679999999999902</v>
      </c>
      <c r="O77" s="199">
        <v>1</v>
      </c>
      <c r="P77" s="196">
        <v>0.99679999999999902</v>
      </c>
      <c r="Q77" s="200">
        <f t="shared" si="1"/>
        <v>0.33865929841422393</v>
      </c>
    </row>
    <row r="78" spans="1:17">
      <c r="A78" s="116">
        <v>0.55917824074074074</v>
      </c>
      <c r="B78">
        <v>-496.39762009999998</v>
      </c>
      <c r="C78">
        <v>15904.9671</v>
      </c>
      <c r="D78">
        <v>1.2998913110000001</v>
      </c>
      <c r="E78">
        <v>2.228196209</v>
      </c>
      <c r="F78">
        <f>IFERROR(_xlfn.IFS(B78&lt;'Benchmark Data'!$I$7,1,'Transaction Log'!B78&gt;'Benchmark Data'!$M$7,1),0)</f>
        <v>0</v>
      </c>
      <c r="G78">
        <f>IFERROR(_xlfn.IFS(D78&lt;'Benchmark Data'!$I$13,1,'Transaction Log'!D78&gt;'Benchmark Data'!$M$13,1),0)</f>
        <v>0</v>
      </c>
      <c r="H78">
        <f>IFERROR(_xlfn.IFS(E78&lt;'Benchmark Data'!$I$19,1,'Transaction Log'!E78&gt;'Benchmark Data'!$M$19,1),0)</f>
        <v>0</v>
      </c>
      <c r="J78" s="196">
        <v>0.99689999999999901</v>
      </c>
      <c r="K78" s="197">
        <v>0.15088899567515618</v>
      </c>
      <c r="L78" s="196">
        <v>0.99689999999999901</v>
      </c>
      <c r="M78" s="198">
        <v>4.9014896684286401E-2</v>
      </c>
      <c r="N78" s="196">
        <v>0.99689999999999901</v>
      </c>
      <c r="O78" s="199">
        <v>1</v>
      </c>
      <c r="P78" s="196">
        <v>0.99689999999999901</v>
      </c>
      <c r="Q78" s="200">
        <f t="shared" si="1"/>
        <v>0.33769822200864968</v>
      </c>
    </row>
    <row r="79" spans="1:17">
      <c r="A79" s="116">
        <v>0.55920138888888882</v>
      </c>
      <c r="B79">
        <v>-496.40421070000002</v>
      </c>
      <c r="C79">
        <v>15904.60772</v>
      </c>
      <c r="D79">
        <v>1.2992545600000001</v>
      </c>
      <c r="E79">
        <v>2.2274346020000002</v>
      </c>
      <c r="F79">
        <f>IFERROR(_xlfn.IFS(B79&lt;'Benchmark Data'!$I$7,1,'Transaction Log'!B79&gt;'Benchmark Data'!$M$7,1),0)</f>
        <v>0</v>
      </c>
      <c r="G79">
        <f>IFERROR(_xlfn.IFS(D79&lt;'Benchmark Data'!$I$13,1,'Transaction Log'!D79&gt;'Benchmark Data'!$M$13,1),0)</f>
        <v>0</v>
      </c>
      <c r="H79">
        <f>IFERROR(_xlfn.IFS(E79&lt;'Benchmark Data'!$I$19,1,'Transaction Log'!E79&gt;'Benchmark Data'!$M$19,1),0)</f>
        <v>0</v>
      </c>
      <c r="J79" s="196">
        <v>0.996999999999999</v>
      </c>
      <c r="K79" s="197">
        <v>0.14896684286400769</v>
      </c>
      <c r="L79" s="196">
        <v>0.996999999999999</v>
      </c>
      <c r="M79" s="198">
        <v>4.8534358481499278E-2</v>
      </c>
      <c r="N79" s="196">
        <v>0.996999999999999</v>
      </c>
      <c r="O79" s="199">
        <v>1</v>
      </c>
      <c r="P79" s="196">
        <v>0.996999999999999</v>
      </c>
      <c r="Q79" s="200">
        <f t="shared" si="1"/>
        <v>0.33661701105237868</v>
      </c>
    </row>
    <row r="80" spans="1:17">
      <c r="A80" s="116">
        <v>0.55922453703703701</v>
      </c>
      <c r="B80">
        <v>-496.40162199999997</v>
      </c>
      <c r="C80">
        <v>15902.95191</v>
      </c>
      <c r="D80">
        <v>1.2998790730000001</v>
      </c>
      <c r="E80">
        <v>2.228269692</v>
      </c>
      <c r="F80">
        <f>IFERROR(_xlfn.IFS(B80&lt;'Benchmark Data'!$I$7,1,'Transaction Log'!B80&gt;'Benchmark Data'!$M$7,1),0)</f>
        <v>0</v>
      </c>
      <c r="G80">
        <f>IFERROR(_xlfn.IFS(D80&lt;'Benchmark Data'!$I$13,1,'Transaction Log'!D80&gt;'Benchmark Data'!$M$13,1),0)</f>
        <v>0</v>
      </c>
      <c r="H80">
        <f>IFERROR(_xlfn.IFS(E80&lt;'Benchmark Data'!$I$19,1,'Transaction Log'!E80&gt;'Benchmark Data'!$M$19,1),0)</f>
        <v>0</v>
      </c>
      <c r="J80" s="196">
        <v>0.99709999999999899</v>
      </c>
      <c r="K80" s="197">
        <v>0.14848630466122056</v>
      </c>
      <c r="L80" s="196">
        <v>0.99709999999999899</v>
      </c>
      <c r="M80" s="198">
        <v>4.8534358481499278E-2</v>
      </c>
      <c r="N80" s="196">
        <v>0.99709999999999899</v>
      </c>
      <c r="O80" s="199">
        <v>1</v>
      </c>
      <c r="P80" s="196">
        <v>0.99709999999999899</v>
      </c>
      <c r="Q80" s="200">
        <f t="shared" si="1"/>
        <v>0.3363767419509851</v>
      </c>
    </row>
    <row r="81" spans="1:17">
      <c r="A81" s="116">
        <v>0.55924768518518519</v>
      </c>
      <c r="B81">
        <v>-496.39736010000001</v>
      </c>
      <c r="C81">
        <v>15901.024310000001</v>
      </c>
      <c r="D81">
        <v>1.3002636160000001</v>
      </c>
      <c r="E81">
        <v>2.2275273910000002</v>
      </c>
      <c r="F81">
        <f>IFERROR(_xlfn.IFS(B81&lt;'Benchmark Data'!$I$7,1,'Transaction Log'!B81&gt;'Benchmark Data'!$M$7,1),0)</f>
        <v>0</v>
      </c>
      <c r="G81">
        <f>IFERROR(_xlfn.IFS(D81&lt;'Benchmark Data'!$I$13,1,'Transaction Log'!D81&gt;'Benchmark Data'!$M$13,1),0)</f>
        <v>0</v>
      </c>
      <c r="H81">
        <f>IFERROR(_xlfn.IFS(E81&lt;'Benchmark Data'!$I$19,1,'Transaction Log'!E81&gt;'Benchmark Data'!$M$19,1),0)</f>
        <v>0</v>
      </c>
      <c r="J81" s="196">
        <v>0.99719999999999898</v>
      </c>
      <c r="K81" s="197">
        <v>0.14656415185007207</v>
      </c>
      <c r="L81" s="196">
        <v>0.99719999999999898</v>
      </c>
      <c r="M81" s="198">
        <v>4.7573282075925039E-2</v>
      </c>
      <c r="N81" s="196">
        <v>0.99719999999999898</v>
      </c>
      <c r="O81" s="199">
        <v>1</v>
      </c>
      <c r="P81" s="196">
        <v>0.99719999999999898</v>
      </c>
      <c r="Q81" s="200">
        <f t="shared" si="1"/>
        <v>0.33517539644401728</v>
      </c>
    </row>
    <row r="82" spans="1:17">
      <c r="A82" s="116">
        <v>0.55927083333333327</v>
      </c>
      <c r="B82">
        <v>-496.40359790000002</v>
      </c>
      <c r="C82">
        <v>15900.1646</v>
      </c>
      <c r="D82">
        <v>1.2998589190000001</v>
      </c>
      <c r="E82">
        <v>2.2259378289999998</v>
      </c>
      <c r="F82">
        <f>IFERROR(_xlfn.IFS(B82&lt;'Benchmark Data'!$I$7,1,'Transaction Log'!B82&gt;'Benchmark Data'!$M$7,1),0)</f>
        <v>0</v>
      </c>
      <c r="G82">
        <f>IFERROR(_xlfn.IFS(D82&lt;'Benchmark Data'!$I$13,1,'Transaction Log'!D82&gt;'Benchmark Data'!$M$13,1),0)</f>
        <v>0</v>
      </c>
      <c r="H82">
        <f>IFERROR(_xlfn.IFS(E82&lt;'Benchmark Data'!$I$19,1,'Transaction Log'!E82&gt;'Benchmark Data'!$M$19,1),0)</f>
        <v>0</v>
      </c>
      <c r="J82" s="196">
        <v>0.99729999999999897</v>
      </c>
      <c r="K82" s="197">
        <v>0.14560307544449783</v>
      </c>
      <c r="L82" s="196">
        <v>0.99729999999999897</v>
      </c>
      <c r="M82" s="198">
        <v>4.613166746756367E-2</v>
      </c>
      <c r="N82" s="196">
        <v>0.99729999999999897</v>
      </c>
      <c r="O82" s="199">
        <v>1</v>
      </c>
      <c r="P82" s="196">
        <v>0.99729999999999897</v>
      </c>
      <c r="Q82" s="200">
        <f t="shared" si="1"/>
        <v>0.3343344545891398</v>
      </c>
    </row>
    <row r="83" spans="1:17">
      <c r="A83" s="116">
        <v>0.55929398148148146</v>
      </c>
      <c r="B83">
        <v>-496.41236190000001</v>
      </c>
      <c r="C83">
        <v>15898.90769</v>
      </c>
      <c r="D83">
        <v>1.2981724809999999</v>
      </c>
      <c r="E83">
        <v>2.2265505459999999</v>
      </c>
      <c r="F83">
        <f>IFERROR(_xlfn.IFS(B83&lt;'Benchmark Data'!$I$7,1,'Transaction Log'!B83&gt;'Benchmark Data'!$M$7,1),0)</f>
        <v>0</v>
      </c>
      <c r="G83">
        <f>IFERROR(_xlfn.IFS(D83&lt;'Benchmark Data'!$I$13,1,'Transaction Log'!D83&gt;'Benchmark Data'!$M$13,1),0)</f>
        <v>0</v>
      </c>
      <c r="H83">
        <f>IFERROR(_xlfn.IFS(E83&lt;'Benchmark Data'!$I$19,1,'Transaction Log'!E83&gt;'Benchmark Data'!$M$19,1),0)</f>
        <v>0</v>
      </c>
      <c r="J83" s="196">
        <v>0.99739999999999895</v>
      </c>
      <c r="K83" s="197">
        <v>0.14271984622777512</v>
      </c>
      <c r="L83" s="196">
        <v>0.99739999999999895</v>
      </c>
      <c r="M83" s="198">
        <v>4.5651129264776547E-2</v>
      </c>
      <c r="N83" s="196">
        <v>0.99739999999999895</v>
      </c>
      <c r="O83" s="199">
        <v>1</v>
      </c>
      <c r="P83" s="196">
        <v>0.99739999999999895</v>
      </c>
      <c r="Q83" s="200">
        <f t="shared" si="1"/>
        <v>0.33277270543008169</v>
      </c>
    </row>
    <row r="84" spans="1:17">
      <c r="A84" s="116">
        <v>0.55931712962962965</v>
      </c>
      <c r="B84">
        <v>-496.39574349999998</v>
      </c>
      <c r="C84">
        <v>15898.08799</v>
      </c>
      <c r="D84">
        <v>1.2997952209999999</v>
      </c>
      <c r="E84">
        <v>2.226357819</v>
      </c>
      <c r="F84">
        <f>IFERROR(_xlfn.IFS(B84&lt;'Benchmark Data'!$I$7,1,'Transaction Log'!B84&gt;'Benchmark Data'!$M$7,1),0)</f>
        <v>0</v>
      </c>
      <c r="G84">
        <f>IFERROR(_xlfn.IFS(D84&lt;'Benchmark Data'!$I$13,1,'Transaction Log'!D84&gt;'Benchmark Data'!$M$13,1),0)</f>
        <v>0</v>
      </c>
      <c r="H84">
        <f>IFERROR(_xlfn.IFS(E84&lt;'Benchmark Data'!$I$19,1,'Transaction Log'!E84&gt;'Benchmark Data'!$M$19,1),0)</f>
        <v>0</v>
      </c>
      <c r="J84" s="196">
        <v>0.99749999999999905</v>
      </c>
      <c r="K84" s="197">
        <v>0.14127823161941375</v>
      </c>
      <c r="L84" s="196">
        <v>0.99749999999999905</v>
      </c>
      <c r="M84" s="198">
        <v>4.5651129264776547E-2</v>
      </c>
      <c r="N84" s="196">
        <v>0.99749999999999905</v>
      </c>
      <c r="O84" s="199">
        <v>1</v>
      </c>
      <c r="P84" s="196">
        <v>0.99749999999999905</v>
      </c>
      <c r="Q84" s="200">
        <f t="shared" si="1"/>
        <v>0.33205189812590102</v>
      </c>
    </row>
    <row r="85" spans="1:17">
      <c r="A85" s="116">
        <v>0.55934027777777773</v>
      </c>
      <c r="B85">
        <v>-496.38494559999998</v>
      </c>
      <c r="C85">
        <v>15898.72824</v>
      </c>
      <c r="D85">
        <v>1.298886081</v>
      </c>
      <c r="E85">
        <v>2.2275613230000002</v>
      </c>
      <c r="F85">
        <f>IFERROR(_xlfn.IFS(B85&lt;'Benchmark Data'!$I$7,1,'Transaction Log'!B85&gt;'Benchmark Data'!$M$7,1),0)</f>
        <v>0</v>
      </c>
      <c r="G85">
        <f>IFERROR(_xlfn.IFS(D85&lt;'Benchmark Data'!$I$13,1,'Transaction Log'!D85&gt;'Benchmark Data'!$M$13,1),0)</f>
        <v>0</v>
      </c>
      <c r="H85">
        <f>IFERROR(_xlfn.IFS(E85&lt;'Benchmark Data'!$I$19,1,'Transaction Log'!E85&gt;'Benchmark Data'!$M$19,1),0)</f>
        <v>0</v>
      </c>
      <c r="J85" s="196">
        <v>0.99759999999999904</v>
      </c>
      <c r="K85" s="197">
        <v>0.1403171552138395</v>
      </c>
      <c r="L85" s="196">
        <v>0.99759999999999904</v>
      </c>
      <c r="M85" s="198">
        <v>4.4690052859202307E-2</v>
      </c>
      <c r="N85" s="196">
        <v>0.99759999999999904</v>
      </c>
      <c r="O85" s="199">
        <v>1</v>
      </c>
      <c r="P85" s="196">
        <v>0.99759999999999904</v>
      </c>
      <c r="Q85" s="200">
        <f t="shared" si="1"/>
        <v>0.3313310908217203</v>
      </c>
    </row>
    <row r="86" spans="1:17">
      <c r="A86" s="116">
        <v>0.55936342592592592</v>
      </c>
      <c r="B86">
        <v>-496.3921388</v>
      </c>
      <c r="C86">
        <v>15897.470499999999</v>
      </c>
      <c r="D86">
        <v>1.2997977089999999</v>
      </c>
      <c r="E86">
        <v>2.2275070210000001</v>
      </c>
      <c r="F86">
        <f>IFERROR(_xlfn.IFS(B86&lt;'Benchmark Data'!$I$7,1,'Transaction Log'!B86&gt;'Benchmark Data'!$M$7,1),0)</f>
        <v>0</v>
      </c>
      <c r="G86">
        <f>IFERROR(_xlfn.IFS(D86&lt;'Benchmark Data'!$I$13,1,'Transaction Log'!D86&gt;'Benchmark Data'!$M$13,1),0)</f>
        <v>0</v>
      </c>
      <c r="H86">
        <f>IFERROR(_xlfn.IFS(E86&lt;'Benchmark Data'!$I$19,1,'Transaction Log'!E86&gt;'Benchmark Data'!$M$19,1),0)</f>
        <v>0</v>
      </c>
      <c r="J86" s="196">
        <v>0.99769999999999903</v>
      </c>
      <c r="K86" s="197">
        <v>0.13695338779432964</v>
      </c>
      <c r="L86" s="196">
        <v>0.99769999999999903</v>
      </c>
      <c r="M86" s="198">
        <v>4.2767900048053822E-2</v>
      </c>
      <c r="N86" s="196">
        <v>0.99769999999999903</v>
      </c>
      <c r="O86" s="199">
        <v>1</v>
      </c>
      <c r="P86" s="196">
        <v>0.99769999999999903</v>
      </c>
      <c r="Q86" s="200">
        <f t="shared" si="1"/>
        <v>0.32916866890917829</v>
      </c>
    </row>
    <row r="87" spans="1:17">
      <c r="A87" s="116">
        <v>0.55938657407407411</v>
      </c>
      <c r="B87">
        <v>-496.41985640000001</v>
      </c>
      <c r="C87">
        <v>15894.789870000001</v>
      </c>
      <c r="D87">
        <v>1.2998592950000001</v>
      </c>
      <c r="E87">
        <v>2.22697536</v>
      </c>
      <c r="F87">
        <f>IFERROR(_xlfn.IFS(B87&lt;'Benchmark Data'!$I$7,1,'Transaction Log'!B87&gt;'Benchmark Data'!$M$7,1),0)</f>
        <v>1</v>
      </c>
      <c r="G87">
        <f>IFERROR(_xlfn.IFS(D87&lt;'Benchmark Data'!$I$13,1,'Transaction Log'!D87&gt;'Benchmark Data'!$M$13,1),0)</f>
        <v>0</v>
      </c>
      <c r="H87">
        <f>IFERROR(_xlfn.IFS(E87&lt;'Benchmark Data'!$I$19,1,'Transaction Log'!E87&gt;'Benchmark Data'!$M$19,1),0)</f>
        <v>0</v>
      </c>
      <c r="J87" s="196">
        <v>0.99779999999999902</v>
      </c>
      <c r="K87" s="197">
        <v>0.13647284959154252</v>
      </c>
      <c r="L87" s="196">
        <v>0.99779999999999902</v>
      </c>
      <c r="M87" s="198">
        <v>4.2287361845266699E-2</v>
      </c>
      <c r="N87" s="196">
        <v>0.99779999999999902</v>
      </c>
      <c r="O87" s="199">
        <v>1</v>
      </c>
      <c r="P87" s="196">
        <v>0.99779999999999902</v>
      </c>
      <c r="Q87" s="200">
        <f t="shared" si="1"/>
        <v>0.32880826525708795</v>
      </c>
    </row>
    <row r="88" spans="1:17">
      <c r="A88" s="116">
        <v>0.55940972222222218</v>
      </c>
      <c r="B88">
        <v>-496.39971459999998</v>
      </c>
      <c r="C88">
        <v>15894.180909999999</v>
      </c>
      <c r="D88">
        <v>1.2996714199999999</v>
      </c>
      <c r="E88">
        <v>2.2274707889999998</v>
      </c>
      <c r="F88">
        <f>IFERROR(_xlfn.IFS(B88&lt;'Benchmark Data'!$I$7,1,'Transaction Log'!B88&gt;'Benchmark Data'!$M$7,1),0)</f>
        <v>0</v>
      </c>
      <c r="G88">
        <f>IFERROR(_xlfn.IFS(D88&lt;'Benchmark Data'!$I$13,1,'Transaction Log'!D88&gt;'Benchmark Data'!$M$13,1),0)</f>
        <v>0</v>
      </c>
      <c r="H88">
        <f>IFERROR(_xlfn.IFS(E88&lt;'Benchmark Data'!$I$19,1,'Transaction Log'!E88&gt;'Benchmark Data'!$M$19,1),0)</f>
        <v>0</v>
      </c>
      <c r="J88" s="196">
        <v>0.99789999999999901</v>
      </c>
      <c r="K88" s="197">
        <v>0.13455069678039405</v>
      </c>
      <c r="L88" s="196">
        <v>0.99789999999999901</v>
      </c>
      <c r="M88" s="198">
        <v>4.1806823642479576E-2</v>
      </c>
      <c r="N88" s="196">
        <v>0.99789999999999901</v>
      </c>
      <c r="O88" s="199">
        <v>1</v>
      </c>
      <c r="P88" s="196">
        <v>0.99789999999999901</v>
      </c>
      <c r="Q88" s="200">
        <f t="shared" si="1"/>
        <v>0.32772705430081694</v>
      </c>
    </row>
    <row r="89" spans="1:17">
      <c r="A89" s="116">
        <v>0.55943287037037037</v>
      </c>
      <c r="B89">
        <v>-496.40352510000002</v>
      </c>
      <c r="C89">
        <v>15890.14328</v>
      </c>
      <c r="D89">
        <v>1.2990464799999999</v>
      </c>
      <c r="E89">
        <v>2.2280004330000001</v>
      </c>
      <c r="F89">
        <f>IFERROR(_xlfn.IFS(B89&lt;'Benchmark Data'!$I$7,1,'Transaction Log'!B89&gt;'Benchmark Data'!$M$7,1),0)</f>
        <v>0</v>
      </c>
      <c r="G89">
        <f>IFERROR(_xlfn.IFS(D89&lt;'Benchmark Data'!$I$13,1,'Transaction Log'!D89&gt;'Benchmark Data'!$M$13,1),0)</f>
        <v>0</v>
      </c>
      <c r="H89">
        <f>IFERROR(_xlfn.IFS(E89&lt;'Benchmark Data'!$I$19,1,'Transaction Log'!E89&gt;'Benchmark Data'!$M$19,1),0)</f>
        <v>0</v>
      </c>
      <c r="J89" s="196">
        <v>0.997999999999999</v>
      </c>
      <c r="K89" s="197">
        <v>0.13310908217203268</v>
      </c>
      <c r="L89" s="196">
        <v>0.997999999999999</v>
      </c>
      <c r="M89" s="198">
        <v>4.0845747236905337E-2</v>
      </c>
      <c r="N89" s="196">
        <v>0.997999999999999</v>
      </c>
      <c r="O89" s="199">
        <v>1</v>
      </c>
      <c r="P89" s="196">
        <v>0.997999999999999</v>
      </c>
      <c r="Q89" s="200">
        <f t="shared" si="1"/>
        <v>0.32676597789524264</v>
      </c>
    </row>
    <row r="90" spans="1:17">
      <c r="A90" s="116">
        <v>0.55945601851851856</v>
      </c>
      <c r="B90">
        <v>-496.40404380000001</v>
      </c>
      <c r="C90">
        <v>15890.963180000001</v>
      </c>
      <c r="D90">
        <v>1.300219161</v>
      </c>
      <c r="E90">
        <v>2.2265629059999998</v>
      </c>
      <c r="F90">
        <f>IFERROR(_xlfn.IFS(B90&lt;'Benchmark Data'!$I$7,1,'Transaction Log'!B90&gt;'Benchmark Data'!$M$7,1),0)</f>
        <v>0</v>
      </c>
      <c r="G90">
        <f>IFERROR(_xlfn.IFS(D90&lt;'Benchmark Data'!$I$13,1,'Transaction Log'!D90&gt;'Benchmark Data'!$M$13,1),0)</f>
        <v>0</v>
      </c>
      <c r="H90">
        <f>IFERROR(_xlfn.IFS(E90&lt;'Benchmark Data'!$I$19,1,'Transaction Log'!E90&gt;'Benchmark Data'!$M$19,1),0)</f>
        <v>0</v>
      </c>
      <c r="J90" s="196">
        <v>0.99809999999999899</v>
      </c>
      <c r="K90" s="197">
        <v>0.13022585295530995</v>
      </c>
      <c r="L90" s="196">
        <v>0.99809999999999899</v>
      </c>
      <c r="M90" s="198">
        <v>4.0845747236905337E-2</v>
      </c>
      <c r="N90" s="196">
        <v>0.99809999999999899</v>
      </c>
      <c r="O90" s="199">
        <v>1</v>
      </c>
      <c r="P90" s="196">
        <v>0.99809999999999899</v>
      </c>
      <c r="Q90" s="200">
        <f t="shared" si="1"/>
        <v>0.3253243632868813</v>
      </c>
    </row>
    <row r="91" spans="1:17">
      <c r="A91" s="116">
        <v>0.55947916666666664</v>
      </c>
      <c r="B91">
        <v>-496.39291900000001</v>
      </c>
      <c r="C91">
        <v>15888.12033</v>
      </c>
      <c r="D91">
        <v>1.298828756</v>
      </c>
      <c r="E91">
        <v>2.2267275660000001</v>
      </c>
      <c r="F91">
        <f>IFERROR(_xlfn.IFS(B91&lt;'Benchmark Data'!$I$7,1,'Transaction Log'!B91&gt;'Benchmark Data'!$M$7,1),0)</f>
        <v>0</v>
      </c>
      <c r="G91">
        <f>IFERROR(_xlfn.IFS(D91&lt;'Benchmark Data'!$I$13,1,'Transaction Log'!D91&gt;'Benchmark Data'!$M$13,1),0)</f>
        <v>0</v>
      </c>
      <c r="H91">
        <f>IFERROR(_xlfn.IFS(E91&lt;'Benchmark Data'!$I$19,1,'Transaction Log'!E91&gt;'Benchmark Data'!$M$19,1),0)</f>
        <v>0</v>
      </c>
      <c r="J91" s="196">
        <v>0.99819999999999898</v>
      </c>
      <c r="K91" s="197">
        <v>0.12878423834694858</v>
      </c>
      <c r="L91" s="196">
        <v>0.99819999999999898</v>
      </c>
      <c r="M91" s="198">
        <v>4.0365209034118214E-2</v>
      </c>
      <c r="N91" s="196">
        <v>0.99819999999999898</v>
      </c>
      <c r="O91" s="199">
        <v>1</v>
      </c>
      <c r="P91" s="196">
        <v>0.99819999999999898</v>
      </c>
      <c r="Q91" s="200">
        <f t="shared" si="1"/>
        <v>0.32448342143200382</v>
      </c>
    </row>
    <row r="92" spans="1:17">
      <c r="A92" s="116">
        <v>0.55950231481481483</v>
      </c>
      <c r="B92">
        <v>-496.40507330000003</v>
      </c>
      <c r="C92">
        <v>15889.379790000001</v>
      </c>
      <c r="D92">
        <v>1.2996367740000001</v>
      </c>
      <c r="E92">
        <v>2.2266747320000002</v>
      </c>
      <c r="F92">
        <f>IFERROR(_xlfn.IFS(B92&lt;'Benchmark Data'!$I$7,1,'Transaction Log'!B92&gt;'Benchmark Data'!$M$7,1),0)</f>
        <v>0</v>
      </c>
      <c r="G92">
        <f>IFERROR(_xlfn.IFS(D92&lt;'Benchmark Data'!$I$13,1,'Transaction Log'!D92&gt;'Benchmark Data'!$M$13,1),0)</f>
        <v>0</v>
      </c>
      <c r="H92">
        <f>IFERROR(_xlfn.IFS(E92&lt;'Benchmark Data'!$I$19,1,'Transaction Log'!E92&gt;'Benchmark Data'!$M$19,1),0)</f>
        <v>0</v>
      </c>
      <c r="J92" s="196">
        <v>0.99829999999999897</v>
      </c>
      <c r="K92" s="197">
        <v>0.12830370014416145</v>
      </c>
      <c r="L92" s="196">
        <v>0.99829999999999897</v>
      </c>
      <c r="M92" s="198">
        <v>3.9404132628543968E-2</v>
      </c>
      <c r="N92" s="196">
        <v>0.99829999999999897</v>
      </c>
      <c r="O92" s="199">
        <v>1</v>
      </c>
      <c r="P92" s="196">
        <v>0.99829999999999897</v>
      </c>
      <c r="Q92" s="200">
        <f t="shared" si="1"/>
        <v>0.32400288322921672</v>
      </c>
    </row>
    <row r="93" spans="1:17">
      <c r="A93" s="116">
        <v>0.55952546296296302</v>
      </c>
      <c r="B93">
        <v>-496.40855399999998</v>
      </c>
      <c r="C93">
        <v>15886.504440000001</v>
      </c>
      <c r="D93">
        <v>1.2995613800000001</v>
      </c>
      <c r="E93">
        <v>2.2268451360000001</v>
      </c>
      <c r="F93">
        <f>IFERROR(_xlfn.IFS(B93&lt;'Benchmark Data'!$I$7,1,'Transaction Log'!B93&gt;'Benchmark Data'!$M$7,1),0)</f>
        <v>0</v>
      </c>
      <c r="G93">
        <f>IFERROR(_xlfn.IFS(D93&lt;'Benchmark Data'!$I$13,1,'Transaction Log'!D93&gt;'Benchmark Data'!$M$13,1),0)</f>
        <v>0</v>
      </c>
      <c r="H93">
        <f>IFERROR(_xlfn.IFS(E93&lt;'Benchmark Data'!$I$19,1,'Transaction Log'!E93&gt;'Benchmark Data'!$M$19,1),0)</f>
        <v>0</v>
      </c>
      <c r="J93" s="196">
        <v>0.99839999999999895</v>
      </c>
      <c r="K93" s="197">
        <v>0.12686208553580008</v>
      </c>
      <c r="L93" s="196">
        <v>0.99839999999999895</v>
      </c>
      <c r="M93" s="198">
        <v>3.9404132628543968E-2</v>
      </c>
      <c r="N93" s="196">
        <v>0.99839999999999895</v>
      </c>
      <c r="O93" s="199">
        <v>1</v>
      </c>
      <c r="P93" s="196">
        <v>0.99839999999999895</v>
      </c>
      <c r="Q93" s="200">
        <f t="shared" si="1"/>
        <v>0.32328207592503605</v>
      </c>
    </row>
    <row r="94" spans="1:17">
      <c r="A94" s="116">
        <v>0.55954861111111109</v>
      </c>
      <c r="B94">
        <v>-496.40508349999999</v>
      </c>
      <c r="C94">
        <v>15886.717259999999</v>
      </c>
      <c r="D94">
        <v>1.2994691</v>
      </c>
      <c r="E94">
        <v>2.226434179</v>
      </c>
      <c r="F94">
        <f>IFERROR(_xlfn.IFS(B94&lt;'Benchmark Data'!$I$7,1,'Transaction Log'!B94&gt;'Benchmark Data'!$M$7,1),0)</f>
        <v>0</v>
      </c>
      <c r="G94">
        <f>IFERROR(_xlfn.IFS(D94&lt;'Benchmark Data'!$I$13,1,'Transaction Log'!D94&gt;'Benchmark Data'!$M$13,1),0)</f>
        <v>0</v>
      </c>
      <c r="H94">
        <f>IFERROR(_xlfn.IFS(E94&lt;'Benchmark Data'!$I$19,1,'Transaction Log'!E94&gt;'Benchmark Data'!$M$19,1),0)</f>
        <v>0</v>
      </c>
      <c r="J94" s="196">
        <v>0.99849999999999905</v>
      </c>
      <c r="K94" s="197">
        <v>0.12445939452186448</v>
      </c>
      <c r="L94" s="196">
        <v>0.99849999999999905</v>
      </c>
      <c r="M94" s="198">
        <v>3.8443056222969729E-2</v>
      </c>
      <c r="N94" s="196">
        <v>0.99849999999999905</v>
      </c>
      <c r="O94" s="199">
        <v>1</v>
      </c>
      <c r="P94" s="196">
        <v>0.99849999999999905</v>
      </c>
      <c r="Q94" s="200">
        <f t="shared" si="1"/>
        <v>0.32184046131667465</v>
      </c>
    </row>
    <row r="95" spans="1:17">
      <c r="A95" s="116">
        <v>0.55957175925925928</v>
      </c>
      <c r="B95">
        <v>-496.38821819999998</v>
      </c>
      <c r="C95">
        <v>15885.24288</v>
      </c>
      <c r="D95">
        <v>1.299171461</v>
      </c>
      <c r="E95">
        <v>2.226571388</v>
      </c>
      <c r="F95">
        <f>IFERROR(_xlfn.IFS(B95&lt;'Benchmark Data'!$I$7,1,'Transaction Log'!B95&gt;'Benchmark Data'!$M$7,1),0)</f>
        <v>0</v>
      </c>
      <c r="G95">
        <f>IFERROR(_xlfn.IFS(D95&lt;'Benchmark Data'!$I$13,1,'Transaction Log'!D95&gt;'Benchmark Data'!$M$13,1),0)</f>
        <v>0</v>
      </c>
      <c r="H95">
        <f>IFERROR(_xlfn.IFS(E95&lt;'Benchmark Data'!$I$19,1,'Transaction Log'!E95&gt;'Benchmark Data'!$M$19,1),0)</f>
        <v>0</v>
      </c>
      <c r="J95" s="196">
        <v>0.99859999999999904</v>
      </c>
      <c r="K95" s="197">
        <v>0.12013455069678039</v>
      </c>
      <c r="L95" s="196">
        <v>0.99859999999999904</v>
      </c>
      <c r="M95" s="198">
        <v>3.7962518020182606E-2</v>
      </c>
      <c r="N95" s="196">
        <v>0.99859999999999904</v>
      </c>
      <c r="O95" s="199">
        <v>1</v>
      </c>
      <c r="P95" s="196">
        <v>0.99859999999999904</v>
      </c>
      <c r="Q95" s="200">
        <f t="shared" si="1"/>
        <v>0.31955790485343583</v>
      </c>
    </row>
    <row r="96" spans="1:17">
      <c r="A96" s="116">
        <v>0.55959490740740747</v>
      </c>
      <c r="B96">
        <v>-496.40619620000001</v>
      </c>
      <c r="C96">
        <v>15884.50957</v>
      </c>
      <c r="D96">
        <v>1.29889213</v>
      </c>
      <c r="E96">
        <v>2.2269673139999999</v>
      </c>
      <c r="F96">
        <f>IFERROR(_xlfn.IFS(B96&lt;'Benchmark Data'!$I$7,1,'Transaction Log'!B96&gt;'Benchmark Data'!$M$7,1),0)</f>
        <v>0</v>
      </c>
      <c r="G96">
        <f>IFERROR(_xlfn.IFS(D96&lt;'Benchmark Data'!$I$13,1,'Transaction Log'!D96&gt;'Benchmark Data'!$M$13,1),0)</f>
        <v>0</v>
      </c>
      <c r="H96">
        <f>IFERROR(_xlfn.IFS(E96&lt;'Benchmark Data'!$I$19,1,'Transaction Log'!E96&gt;'Benchmark Data'!$M$19,1),0)</f>
        <v>0</v>
      </c>
      <c r="J96" s="196">
        <v>0.99869999999999903</v>
      </c>
      <c r="K96" s="197">
        <v>0.11725132148005767</v>
      </c>
      <c r="L96" s="196">
        <v>0.99869999999999903</v>
      </c>
      <c r="M96" s="198">
        <v>3.6520903411821237E-2</v>
      </c>
      <c r="N96" s="196">
        <v>0.99869999999999903</v>
      </c>
      <c r="O96" s="199">
        <v>1</v>
      </c>
      <c r="P96" s="196">
        <v>0.99869999999999903</v>
      </c>
      <c r="Q96" s="200">
        <f t="shared" si="1"/>
        <v>0.31775588659298415</v>
      </c>
    </row>
    <row r="97" spans="1:17">
      <c r="A97" s="116">
        <v>0.55961805555555555</v>
      </c>
      <c r="B97">
        <v>-496.4152292</v>
      </c>
      <c r="C97">
        <v>15881.842280000001</v>
      </c>
      <c r="D97">
        <v>1.2999844599999999</v>
      </c>
      <c r="E97">
        <v>2.228147098</v>
      </c>
      <c r="F97">
        <f>IFERROR(_xlfn.IFS(B97&lt;'Benchmark Data'!$I$7,1,'Transaction Log'!B97&gt;'Benchmark Data'!$M$7,1),0)</f>
        <v>0</v>
      </c>
      <c r="G97">
        <f>IFERROR(_xlfn.IFS(D97&lt;'Benchmark Data'!$I$13,1,'Transaction Log'!D97&gt;'Benchmark Data'!$M$13,1),0)</f>
        <v>0</v>
      </c>
      <c r="H97">
        <f>IFERROR(_xlfn.IFS(E97&lt;'Benchmark Data'!$I$19,1,'Transaction Log'!E97&gt;'Benchmark Data'!$M$19,1),0)</f>
        <v>0</v>
      </c>
      <c r="J97" s="196">
        <v>0.99879999999999902</v>
      </c>
      <c r="K97" s="197">
        <v>0.11436809226333494</v>
      </c>
      <c r="L97" s="196">
        <v>0.99879999999999902</v>
      </c>
      <c r="M97" s="198">
        <v>3.5079288803459875E-2</v>
      </c>
      <c r="N97" s="196">
        <v>0.99879999999999902</v>
      </c>
      <c r="O97" s="199">
        <v>1</v>
      </c>
      <c r="P97" s="196">
        <v>0.99879999999999902</v>
      </c>
      <c r="Q97" s="200">
        <f t="shared" si="1"/>
        <v>0.31595386833253247</v>
      </c>
    </row>
    <row r="98" spans="1:17">
      <c r="A98" s="116">
        <v>0.55964120370370374</v>
      </c>
      <c r="B98">
        <v>-496.39481319999999</v>
      </c>
      <c r="C98">
        <v>15882.29837</v>
      </c>
      <c r="D98">
        <v>1.2992147300000001</v>
      </c>
      <c r="E98">
        <v>2.227841744</v>
      </c>
      <c r="F98">
        <f>IFERROR(_xlfn.IFS(B98&lt;'Benchmark Data'!$I$7,1,'Transaction Log'!B98&gt;'Benchmark Data'!$M$7,1),0)</f>
        <v>0</v>
      </c>
      <c r="G98">
        <f>IFERROR(_xlfn.IFS(D98&lt;'Benchmark Data'!$I$13,1,'Transaction Log'!D98&gt;'Benchmark Data'!$M$13,1),0)</f>
        <v>0</v>
      </c>
      <c r="H98">
        <f>IFERROR(_xlfn.IFS(E98&lt;'Benchmark Data'!$I$19,1,'Transaction Log'!E98&gt;'Benchmark Data'!$M$19,1),0)</f>
        <v>0</v>
      </c>
      <c r="J98" s="196">
        <v>0.99889999999999901</v>
      </c>
      <c r="K98" s="197">
        <v>0.1114848630466122</v>
      </c>
      <c r="L98" s="196">
        <v>0.99889999999999901</v>
      </c>
      <c r="M98" s="198">
        <v>3.5079288803459875E-2</v>
      </c>
      <c r="N98" s="196">
        <v>0.99889999999999901</v>
      </c>
      <c r="O98" s="199">
        <v>1</v>
      </c>
      <c r="P98" s="196">
        <v>0.99889999999999901</v>
      </c>
      <c r="Q98" s="200">
        <f t="shared" si="1"/>
        <v>0.31451225372417108</v>
      </c>
    </row>
    <row r="99" spans="1:17">
      <c r="A99" s="116">
        <v>0.55966435185185182</v>
      </c>
      <c r="B99">
        <v>-496.40838710000003</v>
      </c>
      <c r="C99">
        <v>15882.327810000001</v>
      </c>
      <c r="D99">
        <v>1.29977272</v>
      </c>
      <c r="E99">
        <v>2.2258705710000002</v>
      </c>
      <c r="F99">
        <f>IFERROR(_xlfn.IFS(B99&lt;'Benchmark Data'!$I$7,1,'Transaction Log'!B99&gt;'Benchmark Data'!$M$7,1),0)</f>
        <v>0</v>
      </c>
      <c r="G99">
        <f>IFERROR(_xlfn.IFS(D99&lt;'Benchmark Data'!$I$13,1,'Transaction Log'!D99&gt;'Benchmark Data'!$M$13,1),0)</f>
        <v>0</v>
      </c>
      <c r="H99">
        <f>IFERROR(_xlfn.IFS(E99&lt;'Benchmark Data'!$I$19,1,'Transaction Log'!E99&gt;'Benchmark Data'!$M$19,1),0)</f>
        <v>0</v>
      </c>
      <c r="J99" s="196">
        <v>0.998999999999999</v>
      </c>
      <c r="K99" s="197">
        <v>0.10764055742431523</v>
      </c>
      <c r="L99" s="196">
        <v>0.998999999999999</v>
      </c>
      <c r="M99" s="198">
        <v>3.3637674195098513E-2</v>
      </c>
      <c r="N99" s="196">
        <v>0.998999999999999</v>
      </c>
      <c r="O99" s="199">
        <v>1</v>
      </c>
      <c r="P99" s="196">
        <v>0.998999999999999</v>
      </c>
      <c r="Q99" s="200">
        <f t="shared" si="1"/>
        <v>0.31222969726093225</v>
      </c>
    </row>
    <row r="100" spans="1:17">
      <c r="A100" s="116">
        <v>0.5596875</v>
      </c>
      <c r="B100">
        <v>-496.39233660000002</v>
      </c>
      <c r="C100">
        <v>15881.308919999999</v>
      </c>
      <c r="D100">
        <v>1.299368834</v>
      </c>
      <c r="E100">
        <v>2.2269066</v>
      </c>
      <c r="F100">
        <f>IFERROR(_xlfn.IFS(B100&lt;'Benchmark Data'!$I$7,1,'Transaction Log'!B100&gt;'Benchmark Data'!$M$7,1),0)</f>
        <v>0</v>
      </c>
      <c r="G100">
        <f>IFERROR(_xlfn.IFS(D100&lt;'Benchmark Data'!$I$13,1,'Transaction Log'!D100&gt;'Benchmark Data'!$M$13,1),0)</f>
        <v>0</v>
      </c>
      <c r="H100">
        <f>IFERROR(_xlfn.IFS(E100&lt;'Benchmark Data'!$I$19,1,'Transaction Log'!E100&gt;'Benchmark Data'!$M$19,1),0)</f>
        <v>0</v>
      </c>
      <c r="J100" s="196">
        <v>0.99909999999999899</v>
      </c>
      <c r="K100" s="197">
        <v>0.10427679000480539</v>
      </c>
      <c r="L100" s="196">
        <v>0.99909999999999899</v>
      </c>
      <c r="M100" s="198">
        <v>3.2196059586737144E-2</v>
      </c>
      <c r="N100" s="196">
        <v>0.99909999999999899</v>
      </c>
      <c r="O100" s="199">
        <v>1</v>
      </c>
      <c r="P100" s="196">
        <v>0.99909999999999899</v>
      </c>
      <c r="Q100" s="200">
        <f t="shared" si="1"/>
        <v>0.310187409899087</v>
      </c>
    </row>
    <row r="101" spans="1:17">
      <c r="A101" s="116">
        <v>0.55971064814814808</v>
      </c>
      <c r="B101">
        <v>-496.40805499999999</v>
      </c>
      <c r="C101">
        <v>15880.13834</v>
      </c>
      <c r="D101">
        <v>1.2997395220000001</v>
      </c>
      <c r="E101">
        <v>2.2258413789999998</v>
      </c>
      <c r="F101">
        <f>IFERROR(_xlfn.IFS(B101&lt;'Benchmark Data'!$I$7,1,'Transaction Log'!B101&gt;'Benchmark Data'!$M$7,1),0)</f>
        <v>0</v>
      </c>
      <c r="G101">
        <f>IFERROR(_xlfn.IFS(D101&lt;'Benchmark Data'!$I$13,1,'Transaction Log'!D101&gt;'Benchmark Data'!$M$13,1),0)</f>
        <v>0</v>
      </c>
      <c r="H101">
        <f>IFERROR(_xlfn.IFS(E101&lt;'Benchmark Data'!$I$19,1,'Transaction Log'!E101&gt;'Benchmark Data'!$M$19,1),0)</f>
        <v>0</v>
      </c>
      <c r="J101" s="196">
        <v>0.99919999999999898</v>
      </c>
      <c r="K101" s="197">
        <v>9.9951946179721293E-2</v>
      </c>
      <c r="L101" s="196">
        <v>0.99919999999999898</v>
      </c>
      <c r="M101" s="198">
        <v>3.2196059586737144E-2</v>
      </c>
      <c r="N101" s="196">
        <v>0.99919999999999898</v>
      </c>
      <c r="O101" s="199">
        <v>1</v>
      </c>
      <c r="P101" s="196">
        <v>0.99919999999999898</v>
      </c>
      <c r="Q101" s="200">
        <f t="shared" si="1"/>
        <v>0.30802498798654493</v>
      </c>
    </row>
    <row r="102" spans="1:17">
      <c r="A102" s="116">
        <v>0.55973379629629627</v>
      </c>
      <c r="B102">
        <v>-496.42213240000001</v>
      </c>
      <c r="C102">
        <v>15878.31006</v>
      </c>
      <c r="D102">
        <v>1.2996276870000001</v>
      </c>
      <c r="E102">
        <v>2.2279685339999999</v>
      </c>
      <c r="F102">
        <f>IFERROR(_xlfn.IFS(B102&lt;'Benchmark Data'!$I$7,1,'Transaction Log'!B102&gt;'Benchmark Data'!$M$7,1),0)</f>
        <v>1</v>
      </c>
      <c r="G102">
        <f>IFERROR(_xlfn.IFS(D102&lt;'Benchmark Data'!$I$13,1,'Transaction Log'!D102&gt;'Benchmark Data'!$M$13,1),0)</f>
        <v>0</v>
      </c>
      <c r="H102">
        <f>IFERROR(_xlfn.IFS(E102&lt;'Benchmark Data'!$I$19,1,'Transaction Log'!E102&gt;'Benchmark Data'!$M$19,1),0)</f>
        <v>0</v>
      </c>
      <c r="J102" s="196">
        <v>0.99929999999999897</v>
      </c>
      <c r="K102" s="197">
        <v>9.56271023546372E-2</v>
      </c>
      <c r="L102" s="196">
        <v>0.99929999999999897</v>
      </c>
      <c r="M102" s="198">
        <v>2.9793368572801536E-2</v>
      </c>
      <c r="N102" s="196">
        <v>0.99929999999999897</v>
      </c>
      <c r="O102" s="199">
        <v>1</v>
      </c>
      <c r="P102" s="196">
        <v>0.99929999999999897</v>
      </c>
      <c r="Q102" s="200">
        <f t="shared" si="1"/>
        <v>0.30526189332051901</v>
      </c>
    </row>
    <row r="103" spans="1:17">
      <c r="A103" s="116">
        <v>0.55975694444444446</v>
      </c>
      <c r="B103">
        <v>-496.41124810000002</v>
      </c>
      <c r="C103">
        <v>15878.237209999999</v>
      </c>
      <c r="D103">
        <v>1.30014718</v>
      </c>
      <c r="E103">
        <v>2.2266815489999998</v>
      </c>
      <c r="F103">
        <f>IFERROR(_xlfn.IFS(B103&lt;'Benchmark Data'!$I$7,1,'Transaction Log'!B103&gt;'Benchmark Data'!$M$7,1),0)</f>
        <v>0</v>
      </c>
      <c r="G103">
        <f>IFERROR(_xlfn.IFS(D103&lt;'Benchmark Data'!$I$13,1,'Transaction Log'!D103&gt;'Benchmark Data'!$M$13,1),0)</f>
        <v>0</v>
      </c>
      <c r="H103">
        <f>IFERROR(_xlfn.IFS(E103&lt;'Benchmark Data'!$I$19,1,'Transaction Log'!E103&gt;'Benchmark Data'!$M$19,1),0)</f>
        <v>0</v>
      </c>
      <c r="J103" s="196">
        <v>0.99939999999999896</v>
      </c>
      <c r="K103" s="197">
        <v>9.0341182123978861E-2</v>
      </c>
      <c r="L103" s="196">
        <v>0.99939999999999896</v>
      </c>
      <c r="M103" s="198">
        <v>2.8351753964440174E-2</v>
      </c>
      <c r="N103" s="196">
        <v>0.99939999999999896</v>
      </c>
      <c r="O103" s="199">
        <v>1</v>
      </c>
      <c r="P103" s="196">
        <v>0.99939999999999896</v>
      </c>
      <c r="Q103" s="200">
        <f t="shared" si="1"/>
        <v>0.30225852955309945</v>
      </c>
    </row>
    <row r="104" spans="1:17">
      <c r="A104" s="116">
        <v>0.55978009259259254</v>
      </c>
      <c r="B104">
        <v>-496.39093759999997</v>
      </c>
      <c r="C104">
        <v>15877.63321</v>
      </c>
      <c r="D104">
        <v>1.2997905999999999</v>
      </c>
      <c r="E104">
        <v>2.2284013890000001</v>
      </c>
      <c r="F104">
        <f>IFERROR(_xlfn.IFS(B104&lt;'Benchmark Data'!$I$7,1,'Transaction Log'!B104&gt;'Benchmark Data'!$M$7,1),0)</f>
        <v>0</v>
      </c>
      <c r="G104">
        <f>IFERROR(_xlfn.IFS(D104&lt;'Benchmark Data'!$I$13,1,'Transaction Log'!D104&gt;'Benchmark Data'!$M$13,1),0)</f>
        <v>0</v>
      </c>
      <c r="H104">
        <f>IFERROR(_xlfn.IFS(E104&lt;'Benchmark Data'!$I$19,1,'Transaction Log'!E104&gt;'Benchmark Data'!$M$19,1),0)</f>
        <v>0</v>
      </c>
      <c r="J104" s="196">
        <v>0.99949999999999894</v>
      </c>
      <c r="K104" s="197">
        <v>8.6977414704469E-2</v>
      </c>
      <c r="L104" s="196">
        <v>0.99949999999999894</v>
      </c>
      <c r="M104" s="198">
        <v>2.45074483421432E-2</v>
      </c>
      <c r="N104" s="196">
        <v>0.99949999999999894</v>
      </c>
      <c r="O104" s="199">
        <v>1</v>
      </c>
      <c r="P104" s="196">
        <v>0.99949999999999894</v>
      </c>
      <c r="Q104" s="200">
        <f t="shared" si="1"/>
        <v>0.29961556943777029</v>
      </c>
    </row>
    <row r="105" spans="1:17">
      <c r="A105" s="116">
        <v>0.55980324074074073</v>
      </c>
      <c r="B105">
        <v>-496.39983599999999</v>
      </c>
      <c r="C105">
        <v>15876.14826</v>
      </c>
      <c r="D105">
        <v>1.298355207</v>
      </c>
      <c r="E105">
        <v>2.22636828</v>
      </c>
      <c r="F105">
        <f>IFERROR(_xlfn.IFS(B105&lt;'Benchmark Data'!$I$7,1,'Transaction Log'!B105&gt;'Benchmark Data'!$M$7,1),0)</f>
        <v>0</v>
      </c>
      <c r="G105">
        <f>IFERROR(_xlfn.IFS(D105&lt;'Benchmark Data'!$I$13,1,'Transaction Log'!D105&gt;'Benchmark Data'!$M$13,1),0)</f>
        <v>0</v>
      </c>
      <c r="H105">
        <f>IFERROR(_xlfn.IFS(E105&lt;'Benchmark Data'!$I$19,1,'Transaction Log'!E105&gt;'Benchmark Data'!$M$19,1),0)</f>
        <v>0</v>
      </c>
      <c r="J105" s="196">
        <v>0.99959999999999904</v>
      </c>
      <c r="K105" s="197">
        <v>8.0730418068236429E-2</v>
      </c>
      <c r="L105" s="196">
        <v>0.99959999999999904</v>
      </c>
      <c r="M105" s="198">
        <v>2.2585295530994715E-2</v>
      </c>
      <c r="N105" s="196">
        <v>0.99959999999999904</v>
      </c>
      <c r="O105" s="199">
        <v>1</v>
      </c>
      <c r="P105" s="196">
        <v>0.99959999999999904</v>
      </c>
      <c r="Q105" s="200">
        <f t="shared" si="1"/>
        <v>0.29601153291686688</v>
      </c>
    </row>
    <row r="106" spans="1:17">
      <c r="A106" s="116">
        <v>0.55982638888888892</v>
      </c>
      <c r="B106">
        <v>-496.39606900000001</v>
      </c>
      <c r="C106">
        <v>15875.3002</v>
      </c>
      <c r="D106">
        <v>1.298753724</v>
      </c>
      <c r="E106">
        <v>2.2279178549999998</v>
      </c>
      <c r="F106">
        <f>IFERROR(_xlfn.IFS(B106&lt;'Benchmark Data'!$I$7,1,'Transaction Log'!B106&gt;'Benchmark Data'!$M$7,1),0)</f>
        <v>0</v>
      </c>
      <c r="G106">
        <f>IFERROR(_xlfn.IFS(D106&lt;'Benchmark Data'!$I$13,1,'Transaction Log'!D106&gt;'Benchmark Data'!$M$13,1),0)</f>
        <v>0</v>
      </c>
      <c r="H106">
        <f>IFERROR(_xlfn.IFS(E106&lt;'Benchmark Data'!$I$19,1,'Transaction Log'!E106&gt;'Benchmark Data'!$M$19,1),0)</f>
        <v>0</v>
      </c>
      <c r="J106" s="196">
        <v>0.99969999999999903</v>
      </c>
      <c r="K106" s="197">
        <v>7.2080730418068242E-2</v>
      </c>
      <c r="L106" s="196">
        <v>0.99969999999999903</v>
      </c>
      <c r="M106" s="198">
        <v>1.9702066314271984E-2</v>
      </c>
      <c r="N106" s="196">
        <v>0.99969999999999903</v>
      </c>
      <c r="O106" s="199">
        <v>1</v>
      </c>
      <c r="P106" s="196">
        <v>0.99969999999999903</v>
      </c>
      <c r="Q106" s="200">
        <f t="shared" si="1"/>
        <v>0.29096588178760213</v>
      </c>
    </row>
    <row r="107" spans="1:17">
      <c r="A107" s="116">
        <v>0.55984953703703699</v>
      </c>
      <c r="B107">
        <v>-496.40624739999998</v>
      </c>
      <c r="C107">
        <v>15873.295179999999</v>
      </c>
      <c r="D107">
        <v>1.301114949</v>
      </c>
      <c r="E107">
        <v>2.2257043630000002</v>
      </c>
      <c r="F107">
        <f>IFERROR(_xlfn.IFS(B107&lt;'Benchmark Data'!$I$7,1,'Transaction Log'!B107&gt;'Benchmark Data'!$M$7,1),0)</f>
        <v>0</v>
      </c>
      <c r="G107">
        <f>IFERROR(_xlfn.IFS(D107&lt;'Benchmark Data'!$I$13,1,'Transaction Log'!D107&gt;'Benchmark Data'!$M$13,1),0)</f>
        <v>0</v>
      </c>
      <c r="H107">
        <f>IFERROR(_xlfn.IFS(E107&lt;'Benchmark Data'!$I$19,1,'Transaction Log'!E107&gt;'Benchmark Data'!$M$19,1),0)</f>
        <v>0</v>
      </c>
      <c r="J107" s="196">
        <v>0.99979999999999902</v>
      </c>
      <c r="K107" s="197">
        <v>6.5353195579048534E-2</v>
      </c>
      <c r="L107" s="196">
        <v>0.99979999999999902</v>
      </c>
      <c r="M107" s="198">
        <v>1.6818837097549257E-2</v>
      </c>
      <c r="N107" s="196">
        <v>0.99979999999999902</v>
      </c>
      <c r="O107" s="199">
        <v>1</v>
      </c>
      <c r="P107" s="196">
        <v>0.99979999999999902</v>
      </c>
      <c r="Q107" s="200">
        <f t="shared" si="1"/>
        <v>0.28688130706391157</v>
      </c>
    </row>
    <row r="108" spans="1:17">
      <c r="A108" s="116">
        <v>0.55987268518518518</v>
      </c>
      <c r="B108">
        <v>-496.41096859999999</v>
      </c>
      <c r="C108">
        <v>15871.23149</v>
      </c>
      <c r="D108">
        <v>1.299687338</v>
      </c>
      <c r="E108">
        <v>2.226918865</v>
      </c>
      <c r="F108">
        <f>IFERROR(_xlfn.IFS(B108&lt;'Benchmark Data'!$I$7,1,'Transaction Log'!B108&gt;'Benchmark Data'!$M$7,1),0)</f>
        <v>0</v>
      </c>
      <c r="G108">
        <f>IFERROR(_xlfn.IFS(D108&lt;'Benchmark Data'!$I$13,1,'Transaction Log'!D108&gt;'Benchmark Data'!$M$13,1),0)</f>
        <v>0</v>
      </c>
      <c r="H108">
        <f>IFERROR(_xlfn.IFS(E108&lt;'Benchmark Data'!$I$19,1,'Transaction Log'!E108&gt;'Benchmark Data'!$M$19,1),0)</f>
        <v>0</v>
      </c>
      <c r="J108" s="196">
        <v>0.99989999999999901</v>
      </c>
      <c r="K108" s="197">
        <v>5.3339740509370494E-2</v>
      </c>
      <c r="L108" s="196">
        <v>0.99989999999999901</v>
      </c>
      <c r="M108" s="198">
        <v>1.1532916866890917E-2</v>
      </c>
      <c r="N108" s="196">
        <v>0.99989999999999901</v>
      </c>
      <c r="O108" s="199">
        <v>1</v>
      </c>
      <c r="P108" s="196">
        <v>0.99989999999999901</v>
      </c>
      <c r="Q108" s="200">
        <f t="shared" si="1"/>
        <v>0.279553099471408</v>
      </c>
    </row>
    <row r="109" spans="1:17">
      <c r="A109" s="116">
        <v>0.55989583333333337</v>
      </c>
      <c r="B109">
        <v>-496.40885170000001</v>
      </c>
      <c r="C109">
        <v>15869.638569999999</v>
      </c>
      <c r="D109">
        <v>1.3000522750000001</v>
      </c>
      <c r="E109">
        <v>2.2286069450000001</v>
      </c>
      <c r="F109">
        <f>IFERROR(_xlfn.IFS(B109&lt;'Benchmark Data'!$I$7,1,'Transaction Log'!B109&gt;'Benchmark Data'!$M$7,1),0)</f>
        <v>0</v>
      </c>
      <c r="G109">
        <f>IFERROR(_xlfn.IFS(D109&lt;'Benchmark Data'!$I$13,1,'Transaction Log'!D109&gt;'Benchmark Data'!$M$13,1),0)</f>
        <v>0</v>
      </c>
      <c r="H109">
        <f>IFERROR(_xlfn.IFS(E109&lt;'Benchmark Data'!$I$19,1,'Transaction Log'!E109&gt;'Benchmark Data'!$M$19,1),0)</f>
        <v>0</v>
      </c>
      <c r="J109" s="196">
        <v>0.999999999999999</v>
      </c>
      <c r="K109" s="197">
        <v>0</v>
      </c>
      <c r="L109" s="196">
        <v>0.999999999999999</v>
      </c>
      <c r="M109" s="198">
        <v>0</v>
      </c>
      <c r="N109" s="196">
        <v>0.999999999999999</v>
      </c>
      <c r="O109" s="199">
        <v>0</v>
      </c>
      <c r="P109" s="196">
        <v>0.999999999999999</v>
      </c>
      <c r="Q109" s="200">
        <f t="shared" si="1"/>
        <v>0</v>
      </c>
    </row>
    <row r="110" spans="1:17">
      <c r="A110" s="116">
        <v>0.55991898148148145</v>
      </c>
      <c r="B110">
        <v>-496.41069220000003</v>
      </c>
      <c r="C110">
        <v>15868.84698</v>
      </c>
      <c r="D110">
        <v>1.299907476</v>
      </c>
      <c r="E110">
        <v>2.228249012</v>
      </c>
      <c r="F110">
        <f>IFERROR(_xlfn.IFS(B110&lt;'Benchmark Data'!$I$7,1,'Transaction Log'!B110&gt;'Benchmark Data'!$M$7,1),0)</f>
        <v>0</v>
      </c>
      <c r="G110">
        <f>IFERROR(_xlfn.IFS(D110&lt;'Benchmark Data'!$I$13,1,'Transaction Log'!D110&gt;'Benchmark Data'!$M$13,1),0)</f>
        <v>0</v>
      </c>
      <c r="H110">
        <f>IFERROR(_xlfn.IFS(E110&lt;'Benchmark Data'!$I$19,1,'Transaction Log'!E110&gt;'Benchmark Data'!$M$19,1),0)</f>
        <v>0</v>
      </c>
    </row>
    <row r="111" spans="1:17">
      <c r="A111" s="116">
        <v>0.55994212962962964</v>
      </c>
      <c r="B111">
        <v>-496.4058728</v>
      </c>
      <c r="C111">
        <v>15870.448399999999</v>
      </c>
      <c r="D111">
        <v>1.29939731</v>
      </c>
      <c r="E111">
        <v>2.2284994829999998</v>
      </c>
      <c r="F111">
        <f>IFERROR(_xlfn.IFS(B111&lt;'Benchmark Data'!$I$7,1,'Transaction Log'!B111&gt;'Benchmark Data'!$M$7,1),0)</f>
        <v>0</v>
      </c>
      <c r="G111">
        <f>IFERROR(_xlfn.IFS(D111&lt;'Benchmark Data'!$I$13,1,'Transaction Log'!D111&gt;'Benchmark Data'!$M$13,1),0)</f>
        <v>0</v>
      </c>
      <c r="H111">
        <f>IFERROR(_xlfn.IFS(E111&lt;'Benchmark Data'!$I$19,1,'Transaction Log'!E111&gt;'Benchmark Data'!$M$19,1),0)</f>
        <v>0</v>
      </c>
    </row>
    <row r="112" spans="1:17">
      <c r="A112" s="116">
        <v>0.55996527777777783</v>
      </c>
      <c r="B112">
        <v>-496.39253380000002</v>
      </c>
      <c r="C112">
        <v>15870.98414</v>
      </c>
      <c r="D112">
        <v>1.300323691</v>
      </c>
      <c r="E112">
        <v>2.2281244149999999</v>
      </c>
      <c r="F112">
        <f>IFERROR(_xlfn.IFS(B112&lt;'Benchmark Data'!$I$7,1,'Transaction Log'!B112&gt;'Benchmark Data'!$M$7,1),0)</f>
        <v>0</v>
      </c>
      <c r="G112">
        <f>IFERROR(_xlfn.IFS(D112&lt;'Benchmark Data'!$I$13,1,'Transaction Log'!D112&gt;'Benchmark Data'!$M$13,1),0)</f>
        <v>0</v>
      </c>
      <c r="H112">
        <f>IFERROR(_xlfn.IFS(E112&lt;'Benchmark Data'!$I$19,1,'Transaction Log'!E112&gt;'Benchmark Data'!$M$19,1),0)</f>
        <v>0</v>
      </c>
    </row>
    <row r="113" spans="1:8">
      <c r="A113" s="116">
        <v>0.5599884259259259</v>
      </c>
      <c r="B113">
        <v>-496.40235460000002</v>
      </c>
      <c r="C113">
        <v>15867.94348</v>
      </c>
      <c r="D113">
        <v>1.2992561460000001</v>
      </c>
      <c r="E113">
        <v>2.2262899799999998</v>
      </c>
      <c r="F113">
        <f>IFERROR(_xlfn.IFS(B113&lt;'Benchmark Data'!$I$7,1,'Transaction Log'!B113&gt;'Benchmark Data'!$M$7,1),0)</f>
        <v>0</v>
      </c>
      <c r="G113">
        <f>IFERROR(_xlfn.IFS(D113&lt;'Benchmark Data'!$I$13,1,'Transaction Log'!D113&gt;'Benchmark Data'!$M$13,1),0)</f>
        <v>0</v>
      </c>
      <c r="H113">
        <f>IFERROR(_xlfn.IFS(E113&lt;'Benchmark Data'!$I$19,1,'Transaction Log'!E113&gt;'Benchmark Data'!$M$19,1),0)</f>
        <v>0</v>
      </c>
    </row>
    <row r="114" spans="1:8">
      <c r="A114" s="116">
        <v>0.56001157407407409</v>
      </c>
      <c r="B114">
        <v>-496.41131410000003</v>
      </c>
      <c r="C114">
        <v>15867.85267</v>
      </c>
      <c r="D114">
        <v>1.300310421</v>
      </c>
      <c r="E114">
        <v>2.2271490950000001</v>
      </c>
      <c r="F114">
        <f>IFERROR(_xlfn.IFS(B114&lt;'Benchmark Data'!$I$7,1,'Transaction Log'!B114&gt;'Benchmark Data'!$M$7,1),0)</f>
        <v>0</v>
      </c>
      <c r="G114">
        <f>IFERROR(_xlfn.IFS(D114&lt;'Benchmark Data'!$I$13,1,'Transaction Log'!D114&gt;'Benchmark Data'!$M$13,1),0)</f>
        <v>0</v>
      </c>
      <c r="H114">
        <f>IFERROR(_xlfn.IFS(E114&lt;'Benchmark Data'!$I$19,1,'Transaction Log'!E114&gt;'Benchmark Data'!$M$19,1),0)</f>
        <v>0</v>
      </c>
    </row>
    <row r="115" spans="1:8">
      <c r="A115" s="116">
        <v>0.56003472222222228</v>
      </c>
      <c r="B115">
        <v>-496.4015508</v>
      </c>
      <c r="C115">
        <v>15865.96377</v>
      </c>
      <c r="D115">
        <v>1.2990435890000001</v>
      </c>
      <c r="E115">
        <v>2.227789858</v>
      </c>
      <c r="F115">
        <f>IFERROR(_xlfn.IFS(B115&lt;'Benchmark Data'!$I$7,1,'Transaction Log'!B115&gt;'Benchmark Data'!$M$7,1),0)</f>
        <v>0</v>
      </c>
      <c r="G115">
        <f>IFERROR(_xlfn.IFS(D115&lt;'Benchmark Data'!$I$13,1,'Transaction Log'!D115&gt;'Benchmark Data'!$M$13,1),0)</f>
        <v>0</v>
      </c>
      <c r="H115">
        <f>IFERROR(_xlfn.IFS(E115&lt;'Benchmark Data'!$I$19,1,'Transaction Log'!E115&gt;'Benchmark Data'!$M$19,1),0)</f>
        <v>0</v>
      </c>
    </row>
    <row r="116" spans="1:8">
      <c r="A116" s="116">
        <v>0.56005787037037036</v>
      </c>
      <c r="B116">
        <v>-496.40952770000001</v>
      </c>
      <c r="C116">
        <v>15865.990390000001</v>
      </c>
      <c r="D116">
        <v>1.2997174330000001</v>
      </c>
      <c r="E116">
        <v>2.226106234</v>
      </c>
      <c r="F116">
        <f>IFERROR(_xlfn.IFS(B116&lt;'Benchmark Data'!$I$7,1,'Transaction Log'!B116&gt;'Benchmark Data'!$M$7,1),0)</f>
        <v>0</v>
      </c>
      <c r="G116">
        <f>IFERROR(_xlfn.IFS(D116&lt;'Benchmark Data'!$I$13,1,'Transaction Log'!D116&gt;'Benchmark Data'!$M$13,1),0)</f>
        <v>0</v>
      </c>
      <c r="H116">
        <f>IFERROR(_xlfn.IFS(E116&lt;'Benchmark Data'!$I$19,1,'Transaction Log'!E116&gt;'Benchmark Data'!$M$19,1),0)</f>
        <v>0</v>
      </c>
    </row>
    <row r="117" spans="1:8">
      <c r="A117" s="116">
        <v>0.56008101851851855</v>
      </c>
      <c r="B117">
        <v>-496.40174450000001</v>
      </c>
      <c r="C117">
        <v>15863.685450000001</v>
      </c>
      <c r="D117">
        <v>1.299290968</v>
      </c>
      <c r="E117">
        <v>2.2256177369999999</v>
      </c>
      <c r="F117">
        <f>IFERROR(_xlfn.IFS(B117&lt;'Benchmark Data'!$I$7,1,'Transaction Log'!B117&gt;'Benchmark Data'!$M$7,1),0)</f>
        <v>0</v>
      </c>
      <c r="G117">
        <f>IFERROR(_xlfn.IFS(D117&lt;'Benchmark Data'!$I$13,1,'Transaction Log'!D117&gt;'Benchmark Data'!$M$13,1),0)</f>
        <v>0</v>
      </c>
      <c r="H117">
        <f>IFERROR(_xlfn.IFS(E117&lt;'Benchmark Data'!$I$19,1,'Transaction Log'!E117&gt;'Benchmark Data'!$M$19,1),0)</f>
        <v>0</v>
      </c>
    </row>
    <row r="118" spans="1:8">
      <c r="A118" s="116">
        <v>0.56010416666666674</v>
      </c>
      <c r="B118">
        <v>-496.40062399999999</v>
      </c>
      <c r="C118">
        <v>15863.206539999999</v>
      </c>
      <c r="D118">
        <v>1.2999738540000001</v>
      </c>
      <c r="E118">
        <v>2.2259622170000002</v>
      </c>
      <c r="F118">
        <f>IFERROR(_xlfn.IFS(B118&lt;'Benchmark Data'!$I$7,1,'Transaction Log'!B118&gt;'Benchmark Data'!$M$7,1),0)</f>
        <v>0</v>
      </c>
      <c r="G118">
        <f>IFERROR(_xlfn.IFS(D118&lt;'Benchmark Data'!$I$13,1,'Transaction Log'!D118&gt;'Benchmark Data'!$M$13,1),0)</f>
        <v>0</v>
      </c>
      <c r="H118">
        <f>IFERROR(_xlfn.IFS(E118&lt;'Benchmark Data'!$I$19,1,'Transaction Log'!E118&gt;'Benchmark Data'!$M$19,1),0)</f>
        <v>0</v>
      </c>
    </row>
    <row r="119" spans="1:8">
      <c r="A119" s="116">
        <v>0.56012731481481481</v>
      </c>
      <c r="B119">
        <v>-496.397514</v>
      </c>
      <c r="C119">
        <v>15862.85133</v>
      </c>
      <c r="D119">
        <v>1.300323533</v>
      </c>
      <c r="E119">
        <v>2.2262820890000001</v>
      </c>
      <c r="F119">
        <f>IFERROR(_xlfn.IFS(B119&lt;'Benchmark Data'!$I$7,1,'Transaction Log'!B119&gt;'Benchmark Data'!$M$7,1),0)</f>
        <v>0</v>
      </c>
      <c r="G119">
        <f>IFERROR(_xlfn.IFS(D119&lt;'Benchmark Data'!$I$13,1,'Transaction Log'!D119&gt;'Benchmark Data'!$M$13,1),0)</f>
        <v>0</v>
      </c>
      <c r="H119">
        <f>IFERROR(_xlfn.IFS(E119&lt;'Benchmark Data'!$I$19,1,'Transaction Log'!E119&gt;'Benchmark Data'!$M$19,1),0)</f>
        <v>0</v>
      </c>
    </row>
    <row r="120" spans="1:8">
      <c r="A120" s="116">
        <v>0.56015046296296289</v>
      </c>
      <c r="B120">
        <v>-496.38832180000003</v>
      </c>
      <c r="C120">
        <v>15863.025</v>
      </c>
      <c r="D120">
        <v>1.298767617</v>
      </c>
      <c r="E120">
        <v>2.2277146490000002</v>
      </c>
      <c r="F120">
        <f>IFERROR(_xlfn.IFS(B120&lt;'Benchmark Data'!$I$7,1,'Transaction Log'!B120&gt;'Benchmark Data'!$M$7,1),0)</f>
        <v>0</v>
      </c>
      <c r="G120">
        <f>IFERROR(_xlfn.IFS(D120&lt;'Benchmark Data'!$I$13,1,'Transaction Log'!D120&gt;'Benchmark Data'!$M$13,1),0)</f>
        <v>0</v>
      </c>
      <c r="H120">
        <f>IFERROR(_xlfn.IFS(E120&lt;'Benchmark Data'!$I$19,1,'Transaction Log'!E120&gt;'Benchmark Data'!$M$19,1),0)</f>
        <v>0</v>
      </c>
    </row>
    <row r="121" spans="1:8">
      <c r="A121" s="116">
        <v>0.56017361111111108</v>
      </c>
      <c r="B121">
        <v>-496.3976313</v>
      </c>
      <c r="C121">
        <v>15860.007600000001</v>
      </c>
      <c r="D121">
        <v>1.298949235</v>
      </c>
      <c r="E121">
        <v>2.2272674970000002</v>
      </c>
      <c r="F121">
        <f>IFERROR(_xlfn.IFS(B121&lt;'Benchmark Data'!$I$7,1,'Transaction Log'!B121&gt;'Benchmark Data'!$M$7,1),0)</f>
        <v>0</v>
      </c>
      <c r="G121">
        <f>IFERROR(_xlfn.IFS(D121&lt;'Benchmark Data'!$I$13,1,'Transaction Log'!D121&gt;'Benchmark Data'!$M$13,1),0)</f>
        <v>0</v>
      </c>
      <c r="H121">
        <f>IFERROR(_xlfn.IFS(E121&lt;'Benchmark Data'!$I$19,1,'Transaction Log'!E121&gt;'Benchmark Data'!$M$19,1),0)</f>
        <v>0</v>
      </c>
    </row>
    <row r="122" spans="1:8">
      <c r="A122" s="116">
        <v>0.56019675925925927</v>
      </c>
      <c r="B122">
        <v>-496.39540460000001</v>
      </c>
      <c r="C122">
        <v>15860.421909999999</v>
      </c>
      <c r="D122">
        <v>1.298900307</v>
      </c>
      <c r="E122">
        <v>2.2258153900000002</v>
      </c>
      <c r="F122">
        <f>IFERROR(_xlfn.IFS(B122&lt;'Benchmark Data'!$I$7,1,'Transaction Log'!B122&gt;'Benchmark Data'!$M$7,1),0)</f>
        <v>0</v>
      </c>
      <c r="G122">
        <f>IFERROR(_xlfn.IFS(D122&lt;'Benchmark Data'!$I$13,1,'Transaction Log'!D122&gt;'Benchmark Data'!$M$13,1),0)</f>
        <v>0</v>
      </c>
      <c r="H122">
        <f>IFERROR(_xlfn.IFS(E122&lt;'Benchmark Data'!$I$19,1,'Transaction Log'!E122&gt;'Benchmark Data'!$M$19,1),0)</f>
        <v>0</v>
      </c>
    </row>
    <row r="123" spans="1:8">
      <c r="A123" s="116">
        <v>0.56021990740740735</v>
      </c>
      <c r="B123">
        <v>-496.39268029999999</v>
      </c>
      <c r="C123">
        <v>15859.40856</v>
      </c>
      <c r="D123">
        <v>1.2990192220000001</v>
      </c>
      <c r="E123">
        <v>2.2279582840000001</v>
      </c>
      <c r="F123">
        <f>IFERROR(_xlfn.IFS(B123&lt;'Benchmark Data'!$I$7,1,'Transaction Log'!B123&gt;'Benchmark Data'!$M$7,1),0)</f>
        <v>0</v>
      </c>
      <c r="G123">
        <f>IFERROR(_xlfn.IFS(D123&lt;'Benchmark Data'!$I$13,1,'Transaction Log'!D123&gt;'Benchmark Data'!$M$13,1),0)</f>
        <v>0</v>
      </c>
      <c r="H123">
        <f>IFERROR(_xlfn.IFS(E123&lt;'Benchmark Data'!$I$19,1,'Transaction Log'!E123&gt;'Benchmark Data'!$M$19,1),0)</f>
        <v>0</v>
      </c>
    </row>
    <row r="124" spans="1:8">
      <c r="A124" s="116">
        <v>0.56024305555555554</v>
      </c>
      <c r="B124">
        <v>-496.40350760000001</v>
      </c>
      <c r="C124">
        <v>15859.748540000001</v>
      </c>
      <c r="D124">
        <v>1.299353408</v>
      </c>
      <c r="E124">
        <v>2.227779151</v>
      </c>
      <c r="F124">
        <f>IFERROR(_xlfn.IFS(B124&lt;'Benchmark Data'!$I$7,1,'Transaction Log'!B124&gt;'Benchmark Data'!$M$7,1),0)</f>
        <v>0</v>
      </c>
      <c r="G124">
        <f>IFERROR(_xlfn.IFS(D124&lt;'Benchmark Data'!$I$13,1,'Transaction Log'!D124&gt;'Benchmark Data'!$M$13,1),0)</f>
        <v>0</v>
      </c>
      <c r="H124">
        <f>IFERROR(_xlfn.IFS(E124&lt;'Benchmark Data'!$I$19,1,'Transaction Log'!E124&gt;'Benchmark Data'!$M$19,1),0)</f>
        <v>0</v>
      </c>
    </row>
    <row r="125" spans="1:8">
      <c r="A125" s="116">
        <v>0.56026620370370372</v>
      </c>
      <c r="B125">
        <v>-496.41421059999999</v>
      </c>
      <c r="C125">
        <v>15858.98034</v>
      </c>
      <c r="D125">
        <v>1.2992550650000001</v>
      </c>
      <c r="E125">
        <v>2.2269259560000001</v>
      </c>
      <c r="F125">
        <f>IFERROR(_xlfn.IFS(B125&lt;'Benchmark Data'!$I$7,1,'Transaction Log'!B125&gt;'Benchmark Data'!$M$7,1),0)</f>
        <v>0</v>
      </c>
      <c r="G125">
        <f>IFERROR(_xlfn.IFS(D125&lt;'Benchmark Data'!$I$13,1,'Transaction Log'!D125&gt;'Benchmark Data'!$M$13,1),0)</f>
        <v>0</v>
      </c>
      <c r="H125">
        <f>IFERROR(_xlfn.IFS(E125&lt;'Benchmark Data'!$I$19,1,'Transaction Log'!E125&gt;'Benchmark Data'!$M$19,1),0)</f>
        <v>0</v>
      </c>
    </row>
    <row r="126" spans="1:8">
      <c r="A126" s="116">
        <v>0.5602893518518518</v>
      </c>
      <c r="B126">
        <v>-496.40564890000002</v>
      </c>
      <c r="C126">
        <v>15857.783020000001</v>
      </c>
      <c r="D126">
        <v>1.299169292</v>
      </c>
      <c r="E126">
        <v>2.2261997629999999</v>
      </c>
      <c r="F126">
        <f>IFERROR(_xlfn.IFS(B126&lt;'Benchmark Data'!$I$7,1,'Transaction Log'!B126&gt;'Benchmark Data'!$M$7,1),0)</f>
        <v>0</v>
      </c>
      <c r="G126">
        <f>IFERROR(_xlfn.IFS(D126&lt;'Benchmark Data'!$I$13,1,'Transaction Log'!D126&gt;'Benchmark Data'!$M$13,1),0)</f>
        <v>0</v>
      </c>
      <c r="H126">
        <f>IFERROR(_xlfn.IFS(E126&lt;'Benchmark Data'!$I$19,1,'Transaction Log'!E126&gt;'Benchmark Data'!$M$19,1),0)</f>
        <v>0</v>
      </c>
    </row>
    <row r="127" spans="1:8">
      <c r="A127" s="116">
        <v>0.56031249999999999</v>
      </c>
      <c r="B127">
        <v>-496.40530539999997</v>
      </c>
      <c r="C127">
        <v>15855.31007</v>
      </c>
      <c r="D127">
        <v>1.2996366239999999</v>
      </c>
      <c r="E127">
        <v>2.2274404219999999</v>
      </c>
      <c r="F127">
        <f>IFERROR(_xlfn.IFS(B127&lt;'Benchmark Data'!$I$7,1,'Transaction Log'!B127&gt;'Benchmark Data'!$M$7,1),0)</f>
        <v>0</v>
      </c>
      <c r="G127">
        <f>IFERROR(_xlfn.IFS(D127&lt;'Benchmark Data'!$I$13,1,'Transaction Log'!D127&gt;'Benchmark Data'!$M$13,1),0)</f>
        <v>0</v>
      </c>
      <c r="H127">
        <f>IFERROR(_xlfn.IFS(E127&lt;'Benchmark Data'!$I$19,1,'Transaction Log'!E127&gt;'Benchmark Data'!$M$19,1),0)</f>
        <v>0</v>
      </c>
    </row>
    <row r="128" spans="1:8">
      <c r="A128" s="116">
        <v>0.56033564814814818</v>
      </c>
      <c r="B128">
        <v>-496.39966229999999</v>
      </c>
      <c r="C128">
        <v>15855.34526</v>
      </c>
      <c r="D128">
        <v>1.3000473939999999</v>
      </c>
      <c r="E128">
        <v>2.2276035639999998</v>
      </c>
      <c r="F128">
        <f>IFERROR(_xlfn.IFS(B128&lt;'Benchmark Data'!$I$7,1,'Transaction Log'!B128&gt;'Benchmark Data'!$M$7,1),0)</f>
        <v>0</v>
      </c>
      <c r="G128">
        <f>IFERROR(_xlfn.IFS(D128&lt;'Benchmark Data'!$I$13,1,'Transaction Log'!D128&gt;'Benchmark Data'!$M$13,1),0)</f>
        <v>0</v>
      </c>
      <c r="H128">
        <f>IFERROR(_xlfn.IFS(E128&lt;'Benchmark Data'!$I$19,1,'Transaction Log'!E128&gt;'Benchmark Data'!$M$19,1),0)</f>
        <v>0</v>
      </c>
    </row>
    <row r="129" spans="1:8">
      <c r="A129" s="116">
        <v>0.56035879629629626</v>
      </c>
      <c r="B129">
        <v>-496.39900849999998</v>
      </c>
      <c r="C129">
        <v>15854.96608</v>
      </c>
      <c r="D129">
        <v>1.299577086</v>
      </c>
      <c r="E129">
        <v>2.2279699960000001</v>
      </c>
      <c r="F129">
        <f>IFERROR(_xlfn.IFS(B129&lt;'Benchmark Data'!$I$7,1,'Transaction Log'!B129&gt;'Benchmark Data'!$M$7,1),0)</f>
        <v>0</v>
      </c>
      <c r="G129">
        <f>IFERROR(_xlfn.IFS(D129&lt;'Benchmark Data'!$I$13,1,'Transaction Log'!D129&gt;'Benchmark Data'!$M$13,1),0)</f>
        <v>0</v>
      </c>
      <c r="H129">
        <f>IFERROR(_xlfn.IFS(E129&lt;'Benchmark Data'!$I$19,1,'Transaction Log'!E129&gt;'Benchmark Data'!$M$19,1),0)</f>
        <v>0</v>
      </c>
    </row>
    <row r="130" spans="1:8">
      <c r="A130" s="116">
        <v>0.56038194444444445</v>
      </c>
      <c r="B130">
        <v>-496.40195519999997</v>
      </c>
      <c r="C130">
        <v>15853.94101</v>
      </c>
      <c r="D130">
        <v>1.300569063</v>
      </c>
      <c r="E130">
        <v>2.226940296</v>
      </c>
      <c r="F130">
        <f>IFERROR(_xlfn.IFS(B130&lt;'Benchmark Data'!$I$7,1,'Transaction Log'!B130&gt;'Benchmark Data'!$M$7,1),0)</f>
        <v>0</v>
      </c>
      <c r="G130">
        <f>IFERROR(_xlfn.IFS(D130&lt;'Benchmark Data'!$I$13,1,'Transaction Log'!D130&gt;'Benchmark Data'!$M$13,1),0)</f>
        <v>0</v>
      </c>
      <c r="H130">
        <f>IFERROR(_xlfn.IFS(E130&lt;'Benchmark Data'!$I$19,1,'Transaction Log'!E130&gt;'Benchmark Data'!$M$19,1),0)</f>
        <v>0</v>
      </c>
    </row>
    <row r="131" spans="1:8">
      <c r="A131" s="116">
        <v>0.56040509259259264</v>
      </c>
      <c r="B131">
        <v>-496.39768240000001</v>
      </c>
      <c r="C131">
        <v>15853.688039999999</v>
      </c>
      <c r="D131">
        <v>1.3011231270000001</v>
      </c>
      <c r="E131">
        <v>2.2283414129999999</v>
      </c>
      <c r="F131">
        <f>IFERROR(_xlfn.IFS(B131&lt;'Benchmark Data'!$I$7,1,'Transaction Log'!B131&gt;'Benchmark Data'!$M$7,1),0)</f>
        <v>0</v>
      </c>
      <c r="G131">
        <f>IFERROR(_xlfn.IFS(D131&lt;'Benchmark Data'!$I$13,1,'Transaction Log'!D131&gt;'Benchmark Data'!$M$13,1),0)</f>
        <v>0</v>
      </c>
      <c r="H131">
        <f>IFERROR(_xlfn.IFS(E131&lt;'Benchmark Data'!$I$19,1,'Transaction Log'!E131&gt;'Benchmark Data'!$M$19,1),0)</f>
        <v>0</v>
      </c>
    </row>
    <row r="132" spans="1:8">
      <c r="A132" s="116">
        <v>0.56042824074074071</v>
      </c>
      <c r="B132">
        <v>-496.38532579999998</v>
      </c>
      <c r="C132">
        <v>15851.34354</v>
      </c>
      <c r="D132">
        <v>1.299261115</v>
      </c>
      <c r="E132">
        <v>2.2262795839999998</v>
      </c>
      <c r="F132">
        <f>IFERROR(_xlfn.IFS(B132&lt;'Benchmark Data'!$I$7,1,'Transaction Log'!B132&gt;'Benchmark Data'!$M$7,1),0)</f>
        <v>0</v>
      </c>
      <c r="G132">
        <f>IFERROR(_xlfn.IFS(D132&lt;'Benchmark Data'!$I$13,1,'Transaction Log'!D132&gt;'Benchmark Data'!$M$13,1),0)</f>
        <v>0</v>
      </c>
      <c r="H132">
        <f>IFERROR(_xlfn.IFS(E132&lt;'Benchmark Data'!$I$19,1,'Transaction Log'!E132&gt;'Benchmark Data'!$M$19,1),0)</f>
        <v>0</v>
      </c>
    </row>
    <row r="133" spans="1:8">
      <c r="A133" s="116">
        <v>0.5604513888888889</v>
      </c>
      <c r="B133">
        <v>-496.41278970000002</v>
      </c>
      <c r="C133">
        <v>15852.03364</v>
      </c>
      <c r="D133">
        <v>1.2994735159999999</v>
      </c>
      <c r="E133">
        <v>2.22641695</v>
      </c>
      <c r="F133">
        <f>IFERROR(_xlfn.IFS(B133&lt;'Benchmark Data'!$I$7,1,'Transaction Log'!B133&gt;'Benchmark Data'!$M$7,1),0)</f>
        <v>0</v>
      </c>
      <c r="G133">
        <f>IFERROR(_xlfn.IFS(D133&lt;'Benchmark Data'!$I$13,1,'Transaction Log'!D133&gt;'Benchmark Data'!$M$13,1),0)</f>
        <v>0</v>
      </c>
      <c r="H133">
        <f>IFERROR(_xlfn.IFS(E133&lt;'Benchmark Data'!$I$19,1,'Transaction Log'!E133&gt;'Benchmark Data'!$M$19,1),0)</f>
        <v>0</v>
      </c>
    </row>
    <row r="134" spans="1:8">
      <c r="A134" s="116">
        <v>0.56047453703703709</v>
      </c>
      <c r="B134">
        <v>-496.39349370000002</v>
      </c>
      <c r="C134">
        <v>15849.703299999999</v>
      </c>
      <c r="D134">
        <v>1.2990590200000001</v>
      </c>
      <c r="E134">
        <v>2.2279408329999999</v>
      </c>
      <c r="F134">
        <f>IFERROR(_xlfn.IFS(B134&lt;'Benchmark Data'!$I$7,1,'Transaction Log'!B134&gt;'Benchmark Data'!$M$7,1),0)</f>
        <v>0</v>
      </c>
      <c r="G134">
        <f>IFERROR(_xlfn.IFS(D134&lt;'Benchmark Data'!$I$13,1,'Transaction Log'!D134&gt;'Benchmark Data'!$M$13,1),0)</f>
        <v>0</v>
      </c>
      <c r="H134">
        <f>IFERROR(_xlfn.IFS(E134&lt;'Benchmark Data'!$I$19,1,'Transaction Log'!E134&gt;'Benchmark Data'!$M$19,1),0)</f>
        <v>0</v>
      </c>
    </row>
    <row r="135" spans="1:8">
      <c r="A135" s="116">
        <v>0.56049768518518517</v>
      </c>
      <c r="B135">
        <v>-496.40787549999999</v>
      </c>
      <c r="C135">
        <v>15851.066059999999</v>
      </c>
      <c r="D135">
        <v>1.2997451739999999</v>
      </c>
      <c r="E135">
        <v>2.2257851799999999</v>
      </c>
      <c r="F135">
        <f>IFERROR(_xlfn.IFS(B135&lt;'Benchmark Data'!$I$7,1,'Transaction Log'!B135&gt;'Benchmark Data'!$M$7,1),0)</f>
        <v>0</v>
      </c>
      <c r="G135">
        <f>IFERROR(_xlfn.IFS(D135&lt;'Benchmark Data'!$I$13,1,'Transaction Log'!D135&gt;'Benchmark Data'!$M$13,1),0)</f>
        <v>0</v>
      </c>
      <c r="H135">
        <f>IFERROR(_xlfn.IFS(E135&lt;'Benchmark Data'!$I$19,1,'Transaction Log'!E135&gt;'Benchmark Data'!$M$19,1),0)</f>
        <v>0</v>
      </c>
    </row>
    <row r="136" spans="1:8">
      <c r="A136" s="116">
        <v>0.56052083333333336</v>
      </c>
      <c r="B136">
        <v>-496.39405640000001</v>
      </c>
      <c r="C136">
        <v>15847.41541</v>
      </c>
      <c r="D136">
        <v>1.2995429839999999</v>
      </c>
      <c r="E136">
        <v>2.2283132829999999</v>
      </c>
      <c r="F136">
        <f>IFERROR(_xlfn.IFS(B136&lt;'Benchmark Data'!$I$7,1,'Transaction Log'!B136&gt;'Benchmark Data'!$M$7,1),0)</f>
        <v>0</v>
      </c>
      <c r="G136">
        <f>IFERROR(_xlfn.IFS(D136&lt;'Benchmark Data'!$I$13,1,'Transaction Log'!D136&gt;'Benchmark Data'!$M$13,1),0)</f>
        <v>0</v>
      </c>
      <c r="H136">
        <f>IFERROR(_xlfn.IFS(E136&lt;'Benchmark Data'!$I$19,1,'Transaction Log'!E136&gt;'Benchmark Data'!$M$19,1),0)</f>
        <v>0</v>
      </c>
    </row>
    <row r="137" spans="1:8">
      <c r="A137" s="116">
        <v>0.56054398148148155</v>
      </c>
      <c r="B137">
        <v>-496.39105510000002</v>
      </c>
      <c r="C137">
        <v>15847.850549999999</v>
      </c>
      <c r="D137">
        <v>1.297805106</v>
      </c>
      <c r="E137">
        <v>2.2275537700000001</v>
      </c>
      <c r="F137">
        <f>IFERROR(_xlfn.IFS(B137&lt;'Benchmark Data'!$I$7,1,'Transaction Log'!B137&gt;'Benchmark Data'!$M$7,1),0)</f>
        <v>0</v>
      </c>
      <c r="G137">
        <f>IFERROR(_xlfn.IFS(D137&lt;'Benchmark Data'!$I$13,1,'Transaction Log'!D137&gt;'Benchmark Data'!$M$13,1),0)</f>
        <v>0</v>
      </c>
      <c r="H137">
        <f>IFERROR(_xlfn.IFS(E137&lt;'Benchmark Data'!$I$19,1,'Transaction Log'!E137&gt;'Benchmark Data'!$M$19,1),0)</f>
        <v>0</v>
      </c>
    </row>
    <row r="138" spans="1:8">
      <c r="A138" s="116">
        <v>0.56056712962962962</v>
      </c>
      <c r="B138">
        <v>-496.38974789999997</v>
      </c>
      <c r="C138">
        <v>15847.67923</v>
      </c>
      <c r="D138">
        <v>1.300068293</v>
      </c>
      <c r="E138">
        <v>2.2261432220000001</v>
      </c>
      <c r="F138">
        <f>IFERROR(_xlfn.IFS(B138&lt;'Benchmark Data'!$I$7,1,'Transaction Log'!B138&gt;'Benchmark Data'!$M$7,1),0)</f>
        <v>0</v>
      </c>
      <c r="G138">
        <f>IFERROR(_xlfn.IFS(D138&lt;'Benchmark Data'!$I$13,1,'Transaction Log'!D138&gt;'Benchmark Data'!$M$13,1),0)</f>
        <v>0</v>
      </c>
      <c r="H138">
        <f>IFERROR(_xlfn.IFS(E138&lt;'Benchmark Data'!$I$19,1,'Transaction Log'!E138&gt;'Benchmark Data'!$M$19,1),0)</f>
        <v>0</v>
      </c>
    </row>
    <row r="139" spans="1:8">
      <c r="A139" s="116">
        <v>0.56059027777777781</v>
      </c>
      <c r="B139">
        <v>-496.40651880000001</v>
      </c>
      <c r="C139">
        <v>15844.80127</v>
      </c>
      <c r="D139">
        <v>1.3003323309999999</v>
      </c>
      <c r="E139">
        <v>2.2274489740000001</v>
      </c>
      <c r="F139">
        <f>IFERROR(_xlfn.IFS(B139&lt;'Benchmark Data'!$I$7,1,'Transaction Log'!B139&gt;'Benchmark Data'!$M$7,1),0)</f>
        <v>0</v>
      </c>
      <c r="G139">
        <f>IFERROR(_xlfn.IFS(D139&lt;'Benchmark Data'!$I$13,1,'Transaction Log'!D139&gt;'Benchmark Data'!$M$13,1),0)</f>
        <v>0</v>
      </c>
      <c r="H139">
        <f>IFERROR(_xlfn.IFS(E139&lt;'Benchmark Data'!$I$19,1,'Transaction Log'!E139&gt;'Benchmark Data'!$M$19,1),0)</f>
        <v>0</v>
      </c>
    </row>
    <row r="140" spans="1:8">
      <c r="A140" s="116">
        <v>0.560613425925926</v>
      </c>
      <c r="B140">
        <v>-496.40006720000002</v>
      </c>
      <c r="C140">
        <v>15844.97299</v>
      </c>
      <c r="D140">
        <v>1.298972555</v>
      </c>
      <c r="E140">
        <v>2.2275204710000001</v>
      </c>
      <c r="F140">
        <f>IFERROR(_xlfn.IFS(B140&lt;'Benchmark Data'!$I$7,1,'Transaction Log'!B140&gt;'Benchmark Data'!$M$7,1),0)</f>
        <v>0</v>
      </c>
      <c r="G140">
        <f>IFERROR(_xlfn.IFS(D140&lt;'Benchmark Data'!$I$13,1,'Transaction Log'!D140&gt;'Benchmark Data'!$M$13,1),0)</f>
        <v>0</v>
      </c>
      <c r="H140">
        <f>IFERROR(_xlfn.IFS(E140&lt;'Benchmark Data'!$I$19,1,'Transaction Log'!E140&gt;'Benchmark Data'!$M$19,1),0)</f>
        <v>0</v>
      </c>
    </row>
    <row r="141" spans="1:8">
      <c r="A141" s="116">
        <v>0.56063657407407408</v>
      </c>
      <c r="B141">
        <v>-496.40260769999998</v>
      </c>
      <c r="C141">
        <v>15843.88766</v>
      </c>
      <c r="D141">
        <v>1.2984182479999999</v>
      </c>
      <c r="E141">
        <v>2.2268626829999998</v>
      </c>
      <c r="F141">
        <f>IFERROR(_xlfn.IFS(B141&lt;'Benchmark Data'!$I$7,1,'Transaction Log'!B141&gt;'Benchmark Data'!$M$7,1),0)</f>
        <v>0</v>
      </c>
      <c r="G141">
        <f>IFERROR(_xlfn.IFS(D141&lt;'Benchmark Data'!$I$13,1,'Transaction Log'!D141&gt;'Benchmark Data'!$M$13,1),0)</f>
        <v>0</v>
      </c>
      <c r="H141">
        <f>IFERROR(_xlfn.IFS(E141&lt;'Benchmark Data'!$I$19,1,'Transaction Log'!E141&gt;'Benchmark Data'!$M$19,1),0)</f>
        <v>0</v>
      </c>
    </row>
    <row r="142" spans="1:8">
      <c r="A142" s="116">
        <v>0.56065972222222216</v>
      </c>
      <c r="B142">
        <v>-496.39239229999998</v>
      </c>
      <c r="C142">
        <v>15845.04183</v>
      </c>
      <c r="D142">
        <v>1.3004298510000001</v>
      </c>
      <c r="E142">
        <v>2.2264271440000001</v>
      </c>
      <c r="F142">
        <f>IFERROR(_xlfn.IFS(B142&lt;'Benchmark Data'!$I$7,1,'Transaction Log'!B142&gt;'Benchmark Data'!$M$7,1),0)</f>
        <v>0</v>
      </c>
      <c r="G142">
        <f>IFERROR(_xlfn.IFS(D142&lt;'Benchmark Data'!$I$13,1,'Transaction Log'!D142&gt;'Benchmark Data'!$M$13,1),0)</f>
        <v>0</v>
      </c>
      <c r="H142">
        <f>IFERROR(_xlfn.IFS(E142&lt;'Benchmark Data'!$I$19,1,'Transaction Log'!E142&gt;'Benchmark Data'!$M$19,1),0)</f>
        <v>0</v>
      </c>
    </row>
    <row r="143" spans="1:8">
      <c r="A143" s="116">
        <v>0.56068287037037035</v>
      </c>
      <c r="B143">
        <v>-496.40706269999998</v>
      </c>
      <c r="C143">
        <v>15840.84136</v>
      </c>
      <c r="D143">
        <v>1.2994260950000001</v>
      </c>
      <c r="E143">
        <v>2.2272612249999999</v>
      </c>
      <c r="F143">
        <f>IFERROR(_xlfn.IFS(B143&lt;'Benchmark Data'!$I$7,1,'Transaction Log'!B143&gt;'Benchmark Data'!$M$7,1),0)</f>
        <v>0</v>
      </c>
      <c r="G143">
        <f>IFERROR(_xlfn.IFS(D143&lt;'Benchmark Data'!$I$13,1,'Transaction Log'!D143&gt;'Benchmark Data'!$M$13,1),0)</f>
        <v>0</v>
      </c>
      <c r="H143">
        <f>IFERROR(_xlfn.IFS(E143&lt;'Benchmark Data'!$I$19,1,'Transaction Log'!E143&gt;'Benchmark Data'!$M$19,1),0)</f>
        <v>0</v>
      </c>
    </row>
    <row r="144" spans="1:8">
      <c r="A144" s="116">
        <v>0.56070601851851853</v>
      </c>
      <c r="B144">
        <v>-496.38810940000002</v>
      </c>
      <c r="C144">
        <v>15841.78606</v>
      </c>
      <c r="D144">
        <v>1.2991943029999999</v>
      </c>
      <c r="E144">
        <v>2.2286407869999998</v>
      </c>
      <c r="F144">
        <f>IFERROR(_xlfn.IFS(B144&lt;'Benchmark Data'!$I$7,1,'Transaction Log'!B144&gt;'Benchmark Data'!$M$7,1),0)</f>
        <v>0</v>
      </c>
      <c r="G144">
        <f>IFERROR(_xlfn.IFS(D144&lt;'Benchmark Data'!$I$13,1,'Transaction Log'!D144&gt;'Benchmark Data'!$M$13,1),0)</f>
        <v>0</v>
      </c>
      <c r="H144">
        <f>IFERROR(_xlfn.IFS(E144&lt;'Benchmark Data'!$I$19,1,'Transaction Log'!E144&gt;'Benchmark Data'!$M$19,1),0)</f>
        <v>0</v>
      </c>
    </row>
    <row r="145" spans="1:8">
      <c r="A145" s="116">
        <v>0.56072916666666661</v>
      </c>
      <c r="B145">
        <v>-496.40359990000002</v>
      </c>
      <c r="C145">
        <v>15839.69529</v>
      </c>
      <c r="D145">
        <v>1.301114866</v>
      </c>
      <c r="E145">
        <v>2.228040472</v>
      </c>
      <c r="F145">
        <f>IFERROR(_xlfn.IFS(B145&lt;'Benchmark Data'!$I$7,1,'Transaction Log'!B145&gt;'Benchmark Data'!$M$7,1),0)</f>
        <v>0</v>
      </c>
      <c r="G145">
        <f>IFERROR(_xlfn.IFS(D145&lt;'Benchmark Data'!$I$13,1,'Transaction Log'!D145&gt;'Benchmark Data'!$M$13,1),0)</f>
        <v>0</v>
      </c>
      <c r="H145">
        <f>IFERROR(_xlfn.IFS(E145&lt;'Benchmark Data'!$I$19,1,'Transaction Log'!E145&gt;'Benchmark Data'!$M$19,1),0)</f>
        <v>0</v>
      </c>
    </row>
    <row r="146" spans="1:8">
      <c r="A146" s="116">
        <v>0.5607523148148148</v>
      </c>
      <c r="B146">
        <v>-496.41372200000001</v>
      </c>
      <c r="C146">
        <v>15837.85288</v>
      </c>
      <c r="D146">
        <v>1.2987980880000001</v>
      </c>
      <c r="E146">
        <v>2.227536567</v>
      </c>
      <c r="F146">
        <f>IFERROR(_xlfn.IFS(B146&lt;'Benchmark Data'!$I$7,1,'Transaction Log'!B146&gt;'Benchmark Data'!$M$7,1),0)</f>
        <v>0</v>
      </c>
      <c r="G146">
        <f>IFERROR(_xlfn.IFS(D146&lt;'Benchmark Data'!$I$13,1,'Transaction Log'!D146&gt;'Benchmark Data'!$M$13,1),0)</f>
        <v>0</v>
      </c>
      <c r="H146">
        <f>IFERROR(_xlfn.IFS(E146&lt;'Benchmark Data'!$I$19,1,'Transaction Log'!E146&gt;'Benchmark Data'!$M$19,1),0)</f>
        <v>0</v>
      </c>
    </row>
    <row r="147" spans="1:8">
      <c r="A147" s="116">
        <v>0.56077546296296299</v>
      </c>
      <c r="B147">
        <v>-496.40040749999997</v>
      </c>
      <c r="C147">
        <v>15836.586929999999</v>
      </c>
      <c r="D147">
        <v>1.300013077</v>
      </c>
      <c r="E147">
        <v>2.2270054309999998</v>
      </c>
      <c r="F147">
        <f>IFERROR(_xlfn.IFS(B147&lt;'Benchmark Data'!$I$7,1,'Transaction Log'!B147&gt;'Benchmark Data'!$M$7,1),0)</f>
        <v>0</v>
      </c>
      <c r="G147">
        <f>IFERROR(_xlfn.IFS(D147&lt;'Benchmark Data'!$I$13,1,'Transaction Log'!D147&gt;'Benchmark Data'!$M$13,1),0)</f>
        <v>0</v>
      </c>
      <c r="H147">
        <f>IFERROR(_xlfn.IFS(E147&lt;'Benchmark Data'!$I$19,1,'Transaction Log'!E147&gt;'Benchmark Data'!$M$19,1),0)</f>
        <v>0</v>
      </c>
    </row>
    <row r="148" spans="1:8">
      <c r="A148" s="116">
        <v>0.56079861111111107</v>
      </c>
      <c r="B148">
        <v>-496.39330819999998</v>
      </c>
      <c r="C148">
        <v>15837.06639</v>
      </c>
      <c r="D148">
        <v>1.2991962850000001</v>
      </c>
      <c r="E148">
        <v>2.228282616</v>
      </c>
      <c r="F148">
        <f>IFERROR(_xlfn.IFS(B148&lt;'Benchmark Data'!$I$7,1,'Transaction Log'!B148&gt;'Benchmark Data'!$M$7,1),0)</f>
        <v>0</v>
      </c>
      <c r="G148">
        <f>IFERROR(_xlfn.IFS(D148&lt;'Benchmark Data'!$I$13,1,'Transaction Log'!D148&gt;'Benchmark Data'!$M$13,1),0)</f>
        <v>0</v>
      </c>
      <c r="H148">
        <f>IFERROR(_xlfn.IFS(E148&lt;'Benchmark Data'!$I$19,1,'Transaction Log'!E148&gt;'Benchmark Data'!$M$19,1),0)</f>
        <v>0</v>
      </c>
    </row>
    <row r="149" spans="1:8">
      <c r="A149" s="116">
        <v>0.56082175925925926</v>
      </c>
      <c r="B149">
        <v>-496.40627790000002</v>
      </c>
      <c r="C149">
        <v>15836.56191</v>
      </c>
      <c r="D149">
        <v>1.2992402709999999</v>
      </c>
      <c r="E149">
        <v>2.2283430540000002</v>
      </c>
      <c r="F149">
        <f>IFERROR(_xlfn.IFS(B149&lt;'Benchmark Data'!$I$7,1,'Transaction Log'!B149&gt;'Benchmark Data'!$M$7,1),0)</f>
        <v>0</v>
      </c>
      <c r="G149">
        <f>IFERROR(_xlfn.IFS(D149&lt;'Benchmark Data'!$I$13,1,'Transaction Log'!D149&gt;'Benchmark Data'!$M$13,1),0)</f>
        <v>0</v>
      </c>
      <c r="H149">
        <f>IFERROR(_xlfn.IFS(E149&lt;'Benchmark Data'!$I$19,1,'Transaction Log'!E149&gt;'Benchmark Data'!$M$19,1),0)</f>
        <v>0</v>
      </c>
    </row>
    <row r="150" spans="1:8">
      <c r="A150" s="116">
        <v>0.56084490740740744</v>
      </c>
      <c r="B150">
        <v>-496.39777600000002</v>
      </c>
      <c r="C150">
        <v>15834.304319999999</v>
      </c>
      <c r="D150">
        <v>1.301262935</v>
      </c>
      <c r="E150">
        <v>2.2271234139999998</v>
      </c>
      <c r="F150">
        <f>IFERROR(_xlfn.IFS(B150&lt;'Benchmark Data'!$I$7,1,'Transaction Log'!B150&gt;'Benchmark Data'!$M$7,1),0)</f>
        <v>0</v>
      </c>
      <c r="G150">
        <f>IFERROR(_xlfn.IFS(D150&lt;'Benchmark Data'!$I$13,1,'Transaction Log'!D150&gt;'Benchmark Data'!$M$13,1),0)</f>
        <v>1</v>
      </c>
      <c r="H150">
        <f>IFERROR(_xlfn.IFS(E150&lt;'Benchmark Data'!$I$19,1,'Transaction Log'!E150&gt;'Benchmark Data'!$M$19,1),0)</f>
        <v>0</v>
      </c>
    </row>
    <row r="151" spans="1:8">
      <c r="A151" s="116">
        <v>0.56086805555555552</v>
      </c>
      <c r="B151">
        <v>-496.40226310000003</v>
      </c>
      <c r="C151">
        <v>15833.87156</v>
      </c>
      <c r="D151">
        <v>1.2990244799999999</v>
      </c>
      <c r="E151">
        <v>2.2266696530000001</v>
      </c>
      <c r="F151">
        <f>IFERROR(_xlfn.IFS(B151&lt;'Benchmark Data'!$I$7,1,'Transaction Log'!B151&gt;'Benchmark Data'!$M$7,1),0)</f>
        <v>0</v>
      </c>
      <c r="G151">
        <f>IFERROR(_xlfn.IFS(D151&lt;'Benchmark Data'!$I$13,1,'Transaction Log'!D151&gt;'Benchmark Data'!$M$13,1),0)</f>
        <v>0</v>
      </c>
      <c r="H151">
        <f>IFERROR(_xlfn.IFS(E151&lt;'Benchmark Data'!$I$19,1,'Transaction Log'!E151&gt;'Benchmark Data'!$M$19,1),0)</f>
        <v>0</v>
      </c>
    </row>
    <row r="152" spans="1:8">
      <c r="A152" s="116">
        <v>0.56089120370370371</v>
      </c>
      <c r="B152">
        <v>-496.3846676</v>
      </c>
      <c r="C152">
        <v>15833.40547</v>
      </c>
      <c r="D152">
        <v>1.2991139490000001</v>
      </c>
      <c r="E152">
        <v>2.226699553</v>
      </c>
      <c r="F152">
        <f>IFERROR(_xlfn.IFS(B152&lt;'Benchmark Data'!$I$7,1,'Transaction Log'!B152&gt;'Benchmark Data'!$M$7,1),0)</f>
        <v>1</v>
      </c>
      <c r="G152">
        <f>IFERROR(_xlfn.IFS(D152&lt;'Benchmark Data'!$I$13,1,'Transaction Log'!D152&gt;'Benchmark Data'!$M$13,1),0)</f>
        <v>0</v>
      </c>
      <c r="H152">
        <f>IFERROR(_xlfn.IFS(E152&lt;'Benchmark Data'!$I$19,1,'Transaction Log'!E152&gt;'Benchmark Data'!$M$19,1),0)</f>
        <v>0</v>
      </c>
    </row>
    <row r="153" spans="1:8">
      <c r="A153" s="116">
        <v>0.5609143518518519</v>
      </c>
      <c r="B153">
        <v>-496.39214220000002</v>
      </c>
      <c r="C153">
        <v>15833.497380000001</v>
      </c>
      <c r="D153">
        <v>1.3000660129999999</v>
      </c>
      <c r="E153">
        <v>2.2277716889999999</v>
      </c>
      <c r="F153">
        <f>IFERROR(_xlfn.IFS(B153&lt;'Benchmark Data'!$I$7,1,'Transaction Log'!B153&gt;'Benchmark Data'!$M$7,1),0)</f>
        <v>0</v>
      </c>
      <c r="G153">
        <f>IFERROR(_xlfn.IFS(D153&lt;'Benchmark Data'!$I$13,1,'Transaction Log'!D153&gt;'Benchmark Data'!$M$13,1),0)</f>
        <v>0</v>
      </c>
      <c r="H153">
        <f>IFERROR(_xlfn.IFS(E153&lt;'Benchmark Data'!$I$19,1,'Transaction Log'!E153&gt;'Benchmark Data'!$M$19,1),0)</f>
        <v>0</v>
      </c>
    </row>
    <row r="154" spans="1:8">
      <c r="A154" s="116">
        <v>0.56093749999999998</v>
      </c>
      <c r="B154">
        <v>-496.38456150000002</v>
      </c>
      <c r="C154">
        <v>15832.153259999999</v>
      </c>
      <c r="D154">
        <v>1.2991677669999999</v>
      </c>
      <c r="E154">
        <v>2.2274563569999999</v>
      </c>
      <c r="F154">
        <f>IFERROR(_xlfn.IFS(B154&lt;'Benchmark Data'!$I$7,1,'Transaction Log'!B154&gt;'Benchmark Data'!$M$7,1),0)</f>
        <v>1</v>
      </c>
      <c r="G154">
        <f>IFERROR(_xlfn.IFS(D154&lt;'Benchmark Data'!$I$13,1,'Transaction Log'!D154&gt;'Benchmark Data'!$M$13,1),0)</f>
        <v>0</v>
      </c>
      <c r="H154">
        <f>IFERROR(_xlfn.IFS(E154&lt;'Benchmark Data'!$I$19,1,'Transaction Log'!E154&gt;'Benchmark Data'!$M$19,1),0)</f>
        <v>0</v>
      </c>
    </row>
    <row r="155" spans="1:8">
      <c r="A155" s="116">
        <v>0.56096064814814817</v>
      </c>
      <c r="B155">
        <v>-496.38578239999998</v>
      </c>
      <c r="C155">
        <v>15830.099819999999</v>
      </c>
      <c r="D155">
        <v>1.3008533259999999</v>
      </c>
      <c r="E155">
        <v>2.226440829</v>
      </c>
      <c r="F155">
        <f>IFERROR(_xlfn.IFS(B155&lt;'Benchmark Data'!$I$7,1,'Transaction Log'!B155&gt;'Benchmark Data'!$M$7,1),0)</f>
        <v>0</v>
      </c>
      <c r="G155">
        <f>IFERROR(_xlfn.IFS(D155&lt;'Benchmark Data'!$I$13,1,'Transaction Log'!D155&gt;'Benchmark Data'!$M$13,1),0)</f>
        <v>0</v>
      </c>
      <c r="H155">
        <f>IFERROR(_xlfn.IFS(E155&lt;'Benchmark Data'!$I$19,1,'Transaction Log'!E155&gt;'Benchmark Data'!$M$19,1),0)</f>
        <v>0</v>
      </c>
    </row>
    <row r="156" spans="1:8">
      <c r="A156" s="116">
        <v>0.56098379629629636</v>
      </c>
      <c r="B156">
        <v>-496.4039684</v>
      </c>
      <c r="C156">
        <v>15831.41409</v>
      </c>
      <c r="D156">
        <v>1.2986146620000001</v>
      </c>
      <c r="E156">
        <v>2.2279609169999999</v>
      </c>
      <c r="F156">
        <f>IFERROR(_xlfn.IFS(B156&lt;'Benchmark Data'!$I$7,1,'Transaction Log'!B156&gt;'Benchmark Data'!$M$7,1),0)</f>
        <v>0</v>
      </c>
      <c r="G156">
        <f>IFERROR(_xlfn.IFS(D156&lt;'Benchmark Data'!$I$13,1,'Transaction Log'!D156&gt;'Benchmark Data'!$M$13,1),0)</f>
        <v>0</v>
      </c>
      <c r="H156">
        <f>IFERROR(_xlfn.IFS(E156&lt;'Benchmark Data'!$I$19,1,'Transaction Log'!E156&gt;'Benchmark Data'!$M$19,1),0)</f>
        <v>0</v>
      </c>
    </row>
    <row r="157" spans="1:8">
      <c r="A157" s="116">
        <v>0.56100694444444443</v>
      </c>
      <c r="B157">
        <v>-496.40489680000002</v>
      </c>
      <c r="C157">
        <v>15829.91756</v>
      </c>
      <c r="D157">
        <v>1.299137888</v>
      </c>
      <c r="E157">
        <v>2.2266889559999998</v>
      </c>
      <c r="F157">
        <f>IFERROR(_xlfn.IFS(B157&lt;'Benchmark Data'!$I$7,1,'Transaction Log'!B157&gt;'Benchmark Data'!$M$7,1),0)</f>
        <v>0</v>
      </c>
      <c r="G157">
        <f>IFERROR(_xlfn.IFS(D157&lt;'Benchmark Data'!$I$13,1,'Transaction Log'!D157&gt;'Benchmark Data'!$M$13,1),0)</f>
        <v>0</v>
      </c>
      <c r="H157">
        <f>IFERROR(_xlfn.IFS(E157&lt;'Benchmark Data'!$I$19,1,'Transaction Log'!E157&gt;'Benchmark Data'!$M$19,1),0)</f>
        <v>0</v>
      </c>
    </row>
    <row r="158" spans="1:8">
      <c r="A158" s="116">
        <v>0.56103009259259262</v>
      </c>
      <c r="B158">
        <v>-496.39885859999998</v>
      </c>
      <c r="C158">
        <v>15829.475469999999</v>
      </c>
      <c r="D158">
        <v>1.299486556</v>
      </c>
      <c r="E158">
        <v>2.227203995</v>
      </c>
      <c r="F158">
        <f>IFERROR(_xlfn.IFS(B158&lt;'Benchmark Data'!$I$7,1,'Transaction Log'!B158&gt;'Benchmark Data'!$M$7,1),0)</f>
        <v>0</v>
      </c>
      <c r="G158">
        <f>IFERROR(_xlfn.IFS(D158&lt;'Benchmark Data'!$I$13,1,'Transaction Log'!D158&gt;'Benchmark Data'!$M$13,1),0)</f>
        <v>0</v>
      </c>
      <c r="H158">
        <f>IFERROR(_xlfn.IFS(E158&lt;'Benchmark Data'!$I$19,1,'Transaction Log'!E158&gt;'Benchmark Data'!$M$19,1),0)</f>
        <v>0</v>
      </c>
    </row>
    <row r="159" spans="1:8">
      <c r="A159" s="116">
        <v>0.56105324074074081</v>
      </c>
      <c r="B159">
        <v>-496.39100250000001</v>
      </c>
      <c r="C159">
        <v>15828.50202</v>
      </c>
      <c r="D159">
        <v>1.300382326</v>
      </c>
      <c r="E159">
        <v>2.2262230989999998</v>
      </c>
      <c r="F159">
        <f>IFERROR(_xlfn.IFS(B159&lt;'Benchmark Data'!$I$7,1,'Transaction Log'!B159&gt;'Benchmark Data'!$M$7,1),0)</f>
        <v>0</v>
      </c>
      <c r="G159">
        <f>IFERROR(_xlfn.IFS(D159&lt;'Benchmark Data'!$I$13,1,'Transaction Log'!D159&gt;'Benchmark Data'!$M$13,1),0)</f>
        <v>0</v>
      </c>
      <c r="H159">
        <f>IFERROR(_xlfn.IFS(E159&lt;'Benchmark Data'!$I$19,1,'Transaction Log'!E159&gt;'Benchmark Data'!$M$19,1),0)</f>
        <v>0</v>
      </c>
    </row>
    <row r="160" spans="1:8">
      <c r="A160" s="116">
        <v>0.56107638888888889</v>
      </c>
      <c r="B160">
        <v>-496.39726969999998</v>
      </c>
      <c r="C160">
        <v>15828.389719999999</v>
      </c>
      <c r="D160">
        <v>1.299373831</v>
      </c>
      <c r="E160">
        <v>2.226570395</v>
      </c>
      <c r="F160">
        <f>IFERROR(_xlfn.IFS(B160&lt;'Benchmark Data'!$I$7,1,'Transaction Log'!B160&gt;'Benchmark Data'!$M$7,1),0)</f>
        <v>0</v>
      </c>
      <c r="G160">
        <f>IFERROR(_xlfn.IFS(D160&lt;'Benchmark Data'!$I$13,1,'Transaction Log'!D160&gt;'Benchmark Data'!$M$13,1),0)</f>
        <v>0</v>
      </c>
      <c r="H160">
        <f>IFERROR(_xlfn.IFS(E160&lt;'Benchmark Data'!$I$19,1,'Transaction Log'!E160&gt;'Benchmark Data'!$M$19,1),0)</f>
        <v>0</v>
      </c>
    </row>
    <row r="161" spans="1:8">
      <c r="A161" s="116">
        <v>0.56109953703703697</v>
      </c>
      <c r="B161">
        <v>-496.41543430000002</v>
      </c>
      <c r="C161">
        <v>15827.4494</v>
      </c>
      <c r="D161">
        <v>1.299319779</v>
      </c>
      <c r="E161">
        <v>2.2273941929999999</v>
      </c>
      <c r="F161">
        <f>IFERROR(_xlfn.IFS(B161&lt;'Benchmark Data'!$I$7,1,'Transaction Log'!B161&gt;'Benchmark Data'!$M$7,1),0)</f>
        <v>0</v>
      </c>
      <c r="G161">
        <f>IFERROR(_xlfn.IFS(D161&lt;'Benchmark Data'!$I$13,1,'Transaction Log'!D161&gt;'Benchmark Data'!$M$13,1),0)</f>
        <v>0</v>
      </c>
      <c r="H161">
        <f>IFERROR(_xlfn.IFS(E161&lt;'Benchmark Data'!$I$19,1,'Transaction Log'!E161&gt;'Benchmark Data'!$M$19,1),0)</f>
        <v>0</v>
      </c>
    </row>
    <row r="162" spans="1:8">
      <c r="A162" s="116">
        <v>0.56112268518518515</v>
      </c>
      <c r="B162">
        <v>-496.39996939999997</v>
      </c>
      <c r="C162">
        <v>15827.691080000001</v>
      </c>
      <c r="D162">
        <v>1.299461975</v>
      </c>
      <c r="E162">
        <v>2.228340856</v>
      </c>
      <c r="F162">
        <f>IFERROR(_xlfn.IFS(B162&lt;'Benchmark Data'!$I$7,1,'Transaction Log'!B162&gt;'Benchmark Data'!$M$7,1),0)</f>
        <v>0</v>
      </c>
      <c r="G162">
        <f>IFERROR(_xlfn.IFS(D162&lt;'Benchmark Data'!$I$13,1,'Transaction Log'!D162&gt;'Benchmark Data'!$M$13,1),0)</f>
        <v>0</v>
      </c>
      <c r="H162">
        <f>IFERROR(_xlfn.IFS(E162&lt;'Benchmark Data'!$I$19,1,'Transaction Log'!E162&gt;'Benchmark Data'!$M$19,1),0)</f>
        <v>0</v>
      </c>
    </row>
    <row r="163" spans="1:8">
      <c r="A163" s="116">
        <v>0.56114583333333334</v>
      </c>
      <c r="B163">
        <v>-496.39933830000001</v>
      </c>
      <c r="C163">
        <v>15826.99963</v>
      </c>
      <c r="D163">
        <v>1.3003979619999999</v>
      </c>
      <c r="E163">
        <v>2.2272458049999999</v>
      </c>
      <c r="F163">
        <f>IFERROR(_xlfn.IFS(B163&lt;'Benchmark Data'!$I$7,1,'Transaction Log'!B163&gt;'Benchmark Data'!$M$7,1),0)</f>
        <v>0</v>
      </c>
      <c r="G163">
        <f>IFERROR(_xlfn.IFS(D163&lt;'Benchmark Data'!$I$13,1,'Transaction Log'!D163&gt;'Benchmark Data'!$M$13,1),0)</f>
        <v>0</v>
      </c>
      <c r="H163">
        <f>IFERROR(_xlfn.IFS(E163&lt;'Benchmark Data'!$I$19,1,'Transaction Log'!E163&gt;'Benchmark Data'!$M$19,1),0)</f>
        <v>0</v>
      </c>
    </row>
    <row r="164" spans="1:8">
      <c r="A164" s="116">
        <v>0.56116898148148142</v>
      </c>
      <c r="B164">
        <v>-496.38517619999999</v>
      </c>
      <c r="C164">
        <v>15824.78477</v>
      </c>
      <c r="D164">
        <v>1.2999440209999999</v>
      </c>
      <c r="E164">
        <v>2.2280816880000001</v>
      </c>
      <c r="F164">
        <f>IFERROR(_xlfn.IFS(B164&lt;'Benchmark Data'!$I$7,1,'Transaction Log'!B164&gt;'Benchmark Data'!$M$7,1),0)</f>
        <v>0</v>
      </c>
      <c r="G164">
        <f>IFERROR(_xlfn.IFS(D164&lt;'Benchmark Data'!$I$13,1,'Transaction Log'!D164&gt;'Benchmark Data'!$M$13,1),0)</f>
        <v>0</v>
      </c>
      <c r="H164">
        <f>IFERROR(_xlfn.IFS(E164&lt;'Benchmark Data'!$I$19,1,'Transaction Log'!E164&gt;'Benchmark Data'!$M$19,1),0)</f>
        <v>0</v>
      </c>
    </row>
    <row r="165" spans="1:8">
      <c r="A165" s="116">
        <v>0.56119212962962961</v>
      </c>
      <c r="B165">
        <v>-496.38475699999998</v>
      </c>
      <c r="C165">
        <v>15821.79321</v>
      </c>
      <c r="D165">
        <v>1.2991823549999999</v>
      </c>
      <c r="E165">
        <v>2.22732676</v>
      </c>
      <c r="F165">
        <f>IFERROR(_xlfn.IFS(B165&lt;'Benchmark Data'!$I$7,1,'Transaction Log'!B165&gt;'Benchmark Data'!$M$7,1),0)</f>
        <v>1</v>
      </c>
      <c r="G165">
        <f>IFERROR(_xlfn.IFS(D165&lt;'Benchmark Data'!$I$13,1,'Transaction Log'!D165&gt;'Benchmark Data'!$M$13,1),0)</f>
        <v>0</v>
      </c>
      <c r="H165">
        <f>IFERROR(_xlfn.IFS(E165&lt;'Benchmark Data'!$I$19,1,'Transaction Log'!E165&gt;'Benchmark Data'!$M$19,1),0)</f>
        <v>0</v>
      </c>
    </row>
    <row r="166" spans="1:8">
      <c r="A166" s="116">
        <v>0.5612152777777778</v>
      </c>
      <c r="B166">
        <v>-496.3942614</v>
      </c>
      <c r="C166">
        <v>15821.358990000001</v>
      </c>
      <c r="D166">
        <v>1.29827252</v>
      </c>
      <c r="E166">
        <v>2.2272784749999999</v>
      </c>
      <c r="F166">
        <f>IFERROR(_xlfn.IFS(B166&lt;'Benchmark Data'!$I$7,1,'Transaction Log'!B166&gt;'Benchmark Data'!$M$7,1),0)</f>
        <v>0</v>
      </c>
      <c r="G166">
        <f>IFERROR(_xlfn.IFS(D166&lt;'Benchmark Data'!$I$13,1,'Transaction Log'!D166&gt;'Benchmark Data'!$M$13,1),0)</f>
        <v>0</v>
      </c>
      <c r="H166">
        <f>IFERROR(_xlfn.IFS(E166&lt;'Benchmark Data'!$I$19,1,'Transaction Log'!E166&gt;'Benchmark Data'!$M$19,1),0)</f>
        <v>0</v>
      </c>
    </row>
    <row r="167" spans="1:8">
      <c r="A167" s="116">
        <v>0.56123842592592588</v>
      </c>
      <c r="B167">
        <v>-496.41256770000001</v>
      </c>
      <c r="C167">
        <v>15820.238719999999</v>
      </c>
      <c r="D167">
        <v>1.2995265899999999</v>
      </c>
      <c r="E167">
        <v>2.2263366379999998</v>
      </c>
      <c r="F167">
        <f>IFERROR(_xlfn.IFS(B167&lt;'Benchmark Data'!$I$7,1,'Transaction Log'!B167&gt;'Benchmark Data'!$M$7,1),0)</f>
        <v>0</v>
      </c>
      <c r="G167">
        <f>IFERROR(_xlfn.IFS(D167&lt;'Benchmark Data'!$I$13,1,'Transaction Log'!D167&gt;'Benchmark Data'!$M$13,1),0)</f>
        <v>0</v>
      </c>
      <c r="H167">
        <f>IFERROR(_xlfn.IFS(E167&lt;'Benchmark Data'!$I$19,1,'Transaction Log'!E167&gt;'Benchmark Data'!$M$19,1),0)</f>
        <v>0</v>
      </c>
    </row>
    <row r="168" spans="1:8">
      <c r="A168" s="116">
        <v>0.56126157407407407</v>
      </c>
      <c r="B168">
        <v>-496.3908088</v>
      </c>
      <c r="C168">
        <v>15819.649160000001</v>
      </c>
      <c r="D168">
        <v>1.2994954919999999</v>
      </c>
      <c r="E168">
        <v>2.2269538930000001</v>
      </c>
      <c r="F168">
        <f>IFERROR(_xlfn.IFS(B168&lt;'Benchmark Data'!$I$7,1,'Transaction Log'!B168&gt;'Benchmark Data'!$M$7,1),0)</f>
        <v>0</v>
      </c>
      <c r="G168">
        <f>IFERROR(_xlfn.IFS(D168&lt;'Benchmark Data'!$I$13,1,'Transaction Log'!D168&gt;'Benchmark Data'!$M$13,1),0)</f>
        <v>0</v>
      </c>
      <c r="H168">
        <f>IFERROR(_xlfn.IFS(E168&lt;'Benchmark Data'!$I$19,1,'Transaction Log'!E168&gt;'Benchmark Data'!$M$19,1),0)</f>
        <v>0</v>
      </c>
    </row>
    <row r="169" spans="1:8">
      <c r="A169" s="116">
        <v>0.56128472222222225</v>
      </c>
      <c r="B169">
        <v>-496.407963</v>
      </c>
      <c r="C169">
        <v>15818.773279999999</v>
      </c>
      <c r="D169">
        <v>1.2989143569999999</v>
      </c>
      <c r="E169">
        <v>2.2264156329999998</v>
      </c>
      <c r="F169">
        <f>IFERROR(_xlfn.IFS(B169&lt;'Benchmark Data'!$I$7,1,'Transaction Log'!B169&gt;'Benchmark Data'!$M$7,1),0)</f>
        <v>0</v>
      </c>
      <c r="G169">
        <f>IFERROR(_xlfn.IFS(D169&lt;'Benchmark Data'!$I$13,1,'Transaction Log'!D169&gt;'Benchmark Data'!$M$13,1),0)</f>
        <v>0</v>
      </c>
      <c r="H169">
        <f>IFERROR(_xlfn.IFS(E169&lt;'Benchmark Data'!$I$19,1,'Transaction Log'!E169&gt;'Benchmark Data'!$M$19,1),0)</f>
        <v>0</v>
      </c>
    </row>
    <row r="170" spans="1:8">
      <c r="A170" s="116">
        <v>0.56130787037037033</v>
      </c>
      <c r="B170">
        <v>-496.39306540000001</v>
      </c>
      <c r="C170">
        <v>15819.293589999999</v>
      </c>
      <c r="D170">
        <v>1.2982663720000001</v>
      </c>
      <c r="E170">
        <v>2.2258918859999999</v>
      </c>
      <c r="F170">
        <f>IFERROR(_xlfn.IFS(B170&lt;'Benchmark Data'!$I$7,1,'Transaction Log'!B170&gt;'Benchmark Data'!$M$7,1),0)</f>
        <v>0</v>
      </c>
      <c r="G170">
        <f>IFERROR(_xlfn.IFS(D170&lt;'Benchmark Data'!$I$13,1,'Transaction Log'!D170&gt;'Benchmark Data'!$M$13,1),0)</f>
        <v>0</v>
      </c>
      <c r="H170">
        <f>IFERROR(_xlfn.IFS(E170&lt;'Benchmark Data'!$I$19,1,'Transaction Log'!E170&gt;'Benchmark Data'!$M$19,1),0)</f>
        <v>0</v>
      </c>
    </row>
    <row r="171" spans="1:8">
      <c r="A171" s="116">
        <v>0.56133101851851852</v>
      </c>
      <c r="B171">
        <v>-496.40245629999998</v>
      </c>
      <c r="C171">
        <v>15818.250400000001</v>
      </c>
      <c r="D171">
        <v>1.300163849</v>
      </c>
      <c r="E171">
        <v>2.228311309</v>
      </c>
      <c r="F171">
        <f>IFERROR(_xlfn.IFS(B171&lt;'Benchmark Data'!$I$7,1,'Transaction Log'!B171&gt;'Benchmark Data'!$M$7,1),0)</f>
        <v>0</v>
      </c>
      <c r="G171">
        <f>IFERROR(_xlfn.IFS(D171&lt;'Benchmark Data'!$I$13,1,'Transaction Log'!D171&gt;'Benchmark Data'!$M$13,1),0)</f>
        <v>0</v>
      </c>
      <c r="H171">
        <f>IFERROR(_xlfn.IFS(E171&lt;'Benchmark Data'!$I$19,1,'Transaction Log'!E171&gt;'Benchmark Data'!$M$19,1),0)</f>
        <v>0</v>
      </c>
    </row>
    <row r="172" spans="1:8">
      <c r="A172" s="116">
        <v>0.56135416666666671</v>
      </c>
      <c r="B172">
        <v>-496.40138960000002</v>
      </c>
      <c r="C172">
        <v>15816.4229</v>
      </c>
      <c r="D172">
        <v>1.3003627339999999</v>
      </c>
      <c r="E172">
        <v>2.2278853199999999</v>
      </c>
      <c r="F172">
        <f>IFERROR(_xlfn.IFS(B172&lt;'Benchmark Data'!$I$7,1,'Transaction Log'!B172&gt;'Benchmark Data'!$M$7,1),0)</f>
        <v>0</v>
      </c>
      <c r="G172">
        <f>IFERROR(_xlfn.IFS(D172&lt;'Benchmark Data'!$I$13,1,'Transaction Log'!D172&gt;'Benchmark Data'!$M$13,1),0)</f>
        <v>0</v>
      </c>
      <c r="H172">
        <f>IFERROR(_xlfn.IFS(E172&lt;'Benchmark Data'!$I$19,1,'Transaction Log'!E172&gt;'Benchmark Data'!$M$19,1),0)</f>
        <v>0</v>
      </c>
    </row>
    <row r="173" spans="1:8">
      <c r="A173" s="116">
        <v>0.56137731481481479</v>
      </c>
      <c r="B173">
        <v>-496.39207820000001</v>
      </c>
      <c r="C173">
        <v>15814.45232</v>
      </c>
      <c r="D173">
        <v>1.2995003919999999</v>
      </c>
      <c r="E173">
        <v>2.2261740429999999</v>
      </c>
      <c r="F173">
        <f>IFERROR(_xlfn.IFS(B173&lt;'Benchmark Data'!$I$7,1,'Transaction Log'!B173&gt;'Benchmark Data'!$M$7,1),0)</f>
        <v>0</v>
      </c>
      <c r="G173">
        <f>IFERROR(_xlfn.IFS(D173&lt;'Benchmark Data'!$I$13,1,'Transaction Log'!D173&gt;'Benchmark Data'!$M$13,1),0)</f>
        <v>0</v>
      </c>
      <c r="H173">
        <f>IFERROR(_xlfn.IFS(E173&lt;'Benchmark Data'!$I$19,1,'Transaction Log'!E173&gt;'Benchmark Data'!$M$19,1),0)</f>
        <v>0</v>
      </c>
    </row>
    <row r="174" spans="1:8">
      <c r="A174" s="116">
        <v>0.56140046296296298</v>
      </c>
      <c r="B174">
        <v>-496.40975859999998</v>
      </c>
      <c r="C174">
        <v>15815.18194</v>
      </c>
      <c r="D174">
        <v>1.300668417</v>
      </c>
      <c r="E174">
        <v>2.2255834060000002</v>
      </c>
      <c r="F174">
        <f>IFERROR(_xlfn.IFS(B174&lt;'Benchmark Data'!$I$7,1,'Transaction Log'!B174&gt;'Benchmark Data'!$M$7,1),0)</f>
        <v>0</v>
      </c>
      <c r="G174">
        <f>IFERROR(_xlfn.IFS(D174&lt;'Benchmark Data'!$I$13,1,'Transaction Log'!D174&gt;'Benchmark Data'!$M$13,1),0)</f>
        <v>0</v>
      </c>
      <c r="H174">
        <f>IFERROR(_xlfn.IFS(E174&lt;'Benchmark Data'!$I$19,1,'Transaction Log'!E174&gt;'Benchmark Data'!$M$19,1),0)</f>
        <v>0</v>
      </c>
    </row>
    <row r="175" spans="1:8">
      <c r="A175" s="116">
        <v>0.56142361111111116</v>
      </c>
      <c r="B175">
        <v>-496.3955886</v>
      </c>
      <c r="C175">
        <v>15812.82979</v>
      </c>
      <c r="D175">
        <v>1.300037063</v>
      </c>
      <c r="E175">
        <v>2.2284456330000002</v>
      </c>
      <c r="F175">
        <f>IFERROR(_xlfn.IFS(B175&lt;'Benchmark Data'!$I$7,1,'Transaction Log'!B175&gt;'Benchmark Data'!$M$7,1),0)</f>
        <v>0</v>
      </c>
      <c r="G175">
        <f>IFERROR(_xlfn.IFS(D175&lt;'Benchmark Data'!$I$13,1,'Transaction Log'!D175&gt;'Benchmark Data'!$M$13,1),0)</f>
        <v>0</v>
      </c>
      <c r="H175">
        <f>IFERROR(_xlfn.IFS(E175&lt;'Benchmark Data'!$I$19,1,'Transaction Log'!E175&gt;'Benchmark Data'!$M$19,1),0)</f>
        <v>0</v>
      </c>
    </row>
    <row r="176" spans="1:8">
      <c r="A176" s="116">
        <v>0.56144675925925924</v>
      </c>
      <c r="B176">
        <v>-496.40884089999997</v>
      </c>
      <c r="C176">
        <v>15813.742770000001</v>
      </c>
      <c r="D176">
        <v>1.299450931</v>
      </c>
      <c r="E176">
        <v>2.2261251930000001</v>
      </c>
      <c r="F176">
        <f>IFERROR(_xlfn.IFS(B176&lt;'Benchmark Data'!$I$7,1,'Transaction Log'!B176&gt;'Benchmark Data'!$M$7,1),0)</f>
        <v>0</v>
      </c>
      <c r="G176">
        <f>IFERROR(_xlfn.IFS(D176&lt;'Benchmark Data'!$I$13,1,'Transaction Log'!D176&gt;'Benchmark Data'!$M$13,1),0)</f>
        <v>0</v>
      </c>
      <c r="H176">
        <f>IFERROR(_xlfn.IFS(E176&lt;'Benchmark Data'!$I$19,1,'Transaction Log'!E176&gt;'Benchmark Data'!$M$19,1),0)</f>
        <v>0</v>
      </c>
    </row>
    <row r="177" spans="1:8">
      <c r="A177" s="116">
        <v>0.56146990740740743</v>
      </c>
      <c r="B177">
        <v>-496.41016289999999</v>
      </c>
      <c r="C177">
        <v>15812.304539999999</v>
      </c>
      <c r="D177">
        <v>1.3005895890000001</v>
      </c>
      <c r="E177">
        <v>2.2260033479999999</v>
      </c>
      <c r="F177">
        <f>IFERROR(_xlfn.IFS(B177&lt;'Benchmark Data'!$I$7,1,'Transaction Log'!B177&gt;'Benchmark Data'!$M$7,1),0)</f>
        <v>0</v>
      </c>
      <c r="G177">
        <f>IFERROR(_xlfn.IFS(D177&lt;'Benchmark Data'!$I$13,1,'Transaction Log'!D177&gt;'Benchmark Data'!$M$13,1),0)</f>
        <v>0</v>
      </c>
      <c r="H177">
        <f>IFERROR(_xlfn.IFS(E177&lt;'Benchmark Data'!$I$19,1,'Transaction Log'!E177&gt;'Benchmark Data'!$M$19,1),0)</f>
        <v>0</v>
      </c>
    </row>
    <row r="178" spans="1:8">
      <c r="A178" s="116">
        <v>0.56149305555555562</v>
      </c>
      <c r="B178">
        <v>-496.4064424</v>
      </c>
      <c r="C178">
        <v>15811.52528</v>
      </c>
      <c r="D178">
        <v>1.299737766</v>
      </c>
      <c r="E178">
        <v>2.2267137610000001</v>
      </c>
      <c r="F178">
        <f>IFERROR(_xlfn.IFS(B178&lt;'Benchmark Data'!$I$7,1,'Transaction Log'!B178&gt;'Benchmark Data'!$M$7,1),0)</f>
        <v>0</v>
      </c>
      <c r="G178">
        <f>IFERROR(_xlfn.IFS(D178&lt;'Benchmark Data'!$I$13,1,'Transaction Log'!D178&gt;'Benchmark Data'!$M$13,1),0)</f>
        <v>0</v>
      </c>
      <c r="H178">
        <f>IFERROR(_xlfn.IFS(E178&lt;'Benchmark Data'!$I$19,1,'Transaction Log'!E178&gt;'Benchmark Data'!$M$19,1),0)</f>
        <v>0</v>
      </c>
    </row>
    <row r="179" spans="1:8">
      <c r="A179" s="116">
        <v>0.5615162037037037</v>
      </c>
      <c r="B179">
        <v>-496.38992109999998</v>
      </c>
      <c r="C179">
        <v>15811.26542</v>
      </c>
      <c r="D179">
        <v>1.3005568590000001</v>
      </c>
      <c r="E179">
        <v>2.227514158</v>
      </c>
      <c r="F179">
        <f>IFERROR(_xlfn.IFS(B179&lt;'Benchmark Data'!$I$7,1,'Transaction Log'!B179&gt;'Benchmark Data'!$M$7,1),0)</f>
        <v>0</v>
      </c>
      <c r="G179">
        <f>IFERROR(_xlfn.IFS(D179&lt;'Benchmark Data'!$I$13,1,'Transaction Log'!D179&gt;'Benchmark Data'!$M$13,1),0)</f>
        <v>0</v>
      </c>
      <c r="H179">
        <f>IFERROR(_xlfn.IFS(E179&lt;'Benchmark Data'!$I$19,1,'Transaction Log'!E179&gt;'Benchmark Data'!$M$19,1),0)</f>
        <v>0</v>
      </c>
    </row>
    <row r="180" spans="1:8">
      <c r="A180" s="116">
        <v>0.56153935185185189</v>
      </c>
      <c r="B180">
        <v>-496.39727069999998</v>
      </c>
      <c r="C180">
        <v>15809.803099999999</v>
      </c>
      <c r="D180">
        <v>1.3007568620000001</v>
      </c>
      <c r="E180">
        <v>2.2269111640000001</v>
      </c>
      <c r="F180">
        <f>IFERROR(_xlfn.IFS(B180&lt;'Benchmark Data'!$I$7,1,'Transaction Log'!B180&gt;'Benchmark Data'!$M$7,1),0)</f>
        <v>0</v>
      </c>
      <c r="G180">
        <f>IFERROR(_xlfn.IFS(D180&lt;'Benchmark Data'!$I$13,1,'Transaction Log'!D180&gt;'Benchmark Data'!$M$13,1),0)</f>
        <v>0</v>
      </c>
      <c r="H180">
        <f>IFERROR(_xlfn.IFS(E180&lt;'Benchmark Data'!$I$19,1,'Transaction Log'!E180&gt;'Benchmark Data'!$M$19,1),0)</f>
        <v>0</v>
      </c>
    </row>
    <row r="181" spans="1:8">
      <c r="A181" s="116">
        <v>0.56156249999999996</v>
      </c>
      <c r="B181">
        <v>-496.3897561</v>
      </c>
      <c r="C181">
        <v>15808.139160000001</v>
      </c>
      <c r="D181">
        <v>1.298441752</v>
      </c>
      <c r="E181">
        <v>2.2276326470000001</v>
      </c>
      <c r="F181">
        <f>IFERROR(_xlfn.IFS(B181&lt;'Benchmark Data'!$I$7,1,'Transaction Log'!B181&gt;'Benchmark Data'!$M$7,1),0)</f>
        <v>0</v>
      </c>
      <c r="G181">
        <f>IFERROR(_xlfn.IFS(D181&lt;'Benchmark Data'!$I$13,1,'Transaction Log'!D181&gt;'Benchmark Data'!$M$13,1),0)</f>
        <v>0</v>
      </c>
      <c r="H181">
        <f>IFERROR(_xlfn.IFS(E181&lt;'Benchmark Data'!$I$19,1,'Transaction Log'!E181&gt;'Benchmark Data'!$M$19,1),0)</f>
        <v>0</v>
      </c>
    </row>
    <row r="182" spans="1:8">
      <c r="A182" s="116">
        <v>0.56158564814814815</v>
      </c>
      <c r="B182">
        <v>-496.40090290000001</v>
      </c>
      <c r="C182">
        <v>15806.618640000001</v>
      </c>
      <c r="D182">
        <v>1.299646984</v>
      </c>
      <c r="E182">
        <v>2.225639036</v>
      </c>
      <c r="F182">
        <f>IFERROR(_xlfn.IFS(B182&lt;'Benchmark Data'!$I$7,1,'Transaction Log'!B182&gt;'Benchmark Data'!$M$7,1),0)</f>
        <v>0</v>
      </c>
      <c r="G182">
        <f>IFERROR(_xlfn.IFS(D182&lt;'Benchmark Data'!$I$13,1,'Transaction Log'!D182&gt;'Benchmark Data'!$M$13,1),0)</f>
        <v>0</v>
      </c>
      <c r="H182">
        <f>IFERROR(_xlfn.IFS(E182&lt;'Benchmark Data'!$I$19,1,'Transaction Log'!E182&gt;'Benchmark Data'!$M$19,1),0)</f>
        <v>0</v>
      </c>
    </row>
    <row r="183" spans="1:8">
      <c r="A183" s="116">
        <v>0.56160879629629623</v>
      </c>
      <c r="B183">
        <v>-496.39567310000001</v>
      </c>
      <c r="C183">
        <v>15803.72738</v>
      </c>
      <c r="D183">
        <v>1.3002392519999999</v>
      </c>
      <c r="E183">
        <v>2.2276273799999999</v>
      </c>
      <c r="F183">
        <f>IFERROR(_xlfn.IFS(B183&lt;'Benchmark Data'!$I$7,1,'Transaction Log'!B183&gt;'Benchmark Data'!$M$7,1),0)</f>
        <v>0</v>
      </c>
      <c r="G183">
        <f>IFERROR(_xlfn.IFS(D183&lt;'Benchmark Data'!$I$13,1,'Transaction Log'!D183&gt;'Benchmark Data'!$M$13,1),0)</f>
        <v>0</v>
      </c>
      <c r="H183">
        <f>IFERROR(_xlfn.IFS(E183&lt;'Benchmark Data'!$I$19,1,'Transaction Log'!E183&gt;'Benchmark Data'!$M$19,1),0)</f>
        <v>0</v>
      </c>
    </row>
    <row r="184" spans="1:8">
      <c r="A184" s="116">
        <v>0.56163194444444442</v>
      </c>
      <c r="B184">
        <v>-496.39973479999998</v>
      </c>
      <c r="C184">
        <v>15804.5352</v>
      </c>
      <c r="D184">
        <v>1.3008077600000001</v>
      </c>
      <c r="E184">
        <v>2.2264376600000002</v>
      </c>
      <c r="F184">
        <f>IFERROR(_xlfn.IFS(B184&lt;'Benchmark Data'!$I$7,1,'Transaction Log'!B184&gt;'Benchmark Data'!$M$7,1),0)</f>
        <v>0</v>
      </c>
      <c r="G184">
        <f>IFERROR(_xlfn.IFS(D184&lt;'Benchmark Data'!$I$13,1,'Transaction Log'!D184&gt;'Benchmark Data'!$M$13,1),0)</f>
        <v>0</v>
      </c>
      <c r="H184">
        <f>IFERROR(_xlfn.IFS(E184&lt;'Benchmark Data'!$I$19,1,'Transaction Log'!E184&gt;'Benchmark Data'!$M$19,1),0)</f>
        <v>0</v>
      </c>
    </row>
    <row r="185" spans="1:8">
      <c r="A185" s="116">
        <v>0.56165509259259261</v>
      </c>
      <c r="B185">
        <v>-496.39831479999998</v>
      </c>
      <c r="C185">
        <v>15802.806850000001</v>
      </c>
      <c r="D185">
        <v>1.301473903</v>
      </c>
      <c r="E185">
        <v>2.2265701189999998</v>
      </c>
      <c r="F185">
        <f>IFERROR(_xlfn.IFS(B185&lt;'Benchmark Data'!$I$7,1,'Transaction Log'!B185&gt;'Benchmark Data'!$M$7,1),0)</f>
        <v>0</v>
      </c>
      <c r="G185">
        <f>IFERROR(_xlfn.IFS(D185&lt;'Benchmark Data'!$I$13,1,'Transaction Log'!D185&gt;'Benchmark Data'!$M$13,1),0)</f>
        <v>1</v>
      </c>
      <c r="H185">
        <f>IFERROR(_xlfn.IFS(E185&lt;'Benchmark Data'!$I$19,1,'Transaction Log'!E185&gt;'Benchmark Data'!$M$19,1),0)</f>
        <v>0</v>
      </c>
    </row>
    <row r="186" spans="1:8">
      <c r="A186" s="116">
        <v>0.56167824074074069</v>
      </c>
      <c r="B186">
        <v>-496.38258869999999</v>
      </c>
      <c r="C186">
        <v>15800.64106</v>
      </c>
      <c r="D186">
        <v>1.2990259829999999</v>
      </c>
      <c r="E186">
        <v>2.226138299</v>
      </c>
      <c r="F186">
        <f>IFERROR(_xlfn.IFS(B186&lt;'Benchmark Data'!$I$7,1,'Transaction Log'!B186&gt;'Benchmark Data'!$M$7,1),0)</f>
        <v>1</v>
      </c>
      <c r="G186">
        <f>IFERROR(_xlfn.IFS(D186&lt;'Benchmark Data'!$I$13,1,'Transaction Log'!D186&gt;'Benchmark Data'!$M$13,1),0)</f>
        <v>0</v>
      </c>
      <c r="H186">
        <f>IFERROR(_xlfn.IFS(E186&lt;'Benchmark Data'!$I$19,1,'Transaction Log'!E186&gt;'Benchmark Data'!$M$19,1),0)</f>
        <v>0</v>
      </c>
    </row>
    <row r="187" spans="1:8">
      <c r="A187" s="116">
        <v>0.56170138888888888</v>
      </c>
      <c r="B187">
        <v>-496.40947770000002</v>
      </c>
      <c r="C187">
        <v>15798.340690000001</v>
      </c>
      <c r="D187">
        <v>1.2998058859999999</v>
      </c>
      <c r="E187">
        <v>2.2267913529999999</v>
      </c>
      <c r="F187">
        <f>IFERROR(_xlfn.IFS(B187&lt;'Benchmark Data'!$I$7,1,'Transaction Log'!B187&gt;'Benchmark Data'!$M$7,1),0)</f>
        <v>0</v>
      </c>
      <c r="G187">
        <f>IFERROR(_xlfn.IFS(D187&lt;'Benchmark Data'!$I$13,1,'Transaction Log'!D187&gt;'Benchmark Data'!$M$13,1),0)</f>
        <v>0</v>
      </c>
      <c r="H187">
        <f>IFERROR(_xlfn.IFS(E187&lt;'Benchmark Data'!$I$19,1,'Transaction Log'!E187&gt;'Benchmark Data'!$M$19,1),0)</f>
        <v>0</v>
      </c>
    </row>
    <row r="188" spans="1:8">
      <c r="A188" s="116">
        <v>0.56172453703703706</v>
      </c>
      <c r="B188">
        <v>-496.3891974</v>
      </c>
      <c r="C188">
        <v>15799.200629999999</v>
      </c>
      <c r="D188">
        <v>1.300619033</v>
      </c>
      <c r="E188">
        <v>2.2275916140000001</v>
      </c>
      <c r="F188">
        <f>IFERROR(_xlfn.IFS(B188&lt;'Benchmark Data'!$I$7,1,'Transaction Log'!B188&gt;'Benchmark Data'!$M$7,1),0)</f>
        <v>0</v>
      </c>
      <c r="G188">
        <f>IFERROR(_xlfn.IFS(D188&lt;'Benchmark Data'!$I$13,1,'Transaction Log'!D188&gt;'Benchmark Data'!$M$13,1),0)</f>
        <v>0</v>
      </c>
      <c r="H188">
        <f>IFERROR(_xlfn.IFS(E188&lt;'Benchmark Data'!$I$19,1,'Transaction Log'!E188&gt;'Benchmark Data'!$M$19,1),0)</f>
        <v>0</v>
      </c>
    </row>
    <row r="189" spans="1:8">
      <c r="A189" s="116">
        <v>0.56174768518518514</v>
      </c>
      <c r="B189">
        <v>-496.40432270000002</v>
      </c>
      <c r="C189">
        <v>15797.99741</v>
      </c>
      <c r="D189">
        <v>1.298569598</v>
      </c>
      <c r="E189">
        <v>2.226787764</v>
      </c>
      <c r="F189">
        <f>IFERROR(_xlfn.IFS(B189&lt;'Benchmark Data'!$I$7,1,'Transaction Log'!B189&gt;'Benchmark Data'!$M$7,1),0)</f>
        <v>0</v>
      </c>
      <c r="G189">
        <f>IFERROR(_xlfn.IFS(D189&lt;'Benchmark Data'!$I$13,1,'Transaction Log'!D189&gt;'Benchmark Data'!$M$13,1),0)</f>
        <v>0</v>
      </c>
      <c r="H189">
        <f>IFERROR(_xlfn.IFS(E189&lt;'Benchmark Data'!$I$19,1,'Transaction Log'!E189&gt;'Benchmark Data'!$M$19,1),0)</f>
        <v>0</v>
      </c>
    </row>
    <row r="190" spans="1:8">
      <c r="A190" s="116">
        <v>0.56177083333333333</v>
      </c>
      <c r="B190">
        <v>-496.38411180000003</v>
      </c>
      <c r="C190">
        <v>15797.108609999999</v>
      </c>
      <c r="D190">
        <v>1.299564261</v>
      </c>
      <c r="E190">
        <v>2.226337016</v>
      </c>
      <c r="F190">
        <f>IFERROR(_xlfn.IFS(B190&lt;'Benchmark Data'!$I$7,1,'Transaction Log'!B190&gt;'Benchmark Data'!$M$7,1),0)</f>
        <v>1</v>
      </c>
      <c r="G190">
        <f>IFERROR(_xlfn.IFS(D190&lt;'Benchmark Data'!$I$13,1,'Transaction Log'!D190&gt;'Benchmark Data'!$M$13,1),0)</f>
        <v>0</v>
      </c>
      <c r="H190">
        <f>IFERROR(_xlfn.IFS(E190&lt;'Benchmark Data'!$I$19,1,'Transaction Log'!E190&gt;'Benchmark Data'!$M$19,1),0)</f>
        <v>0</v>
      </c>
    </row>
    <row r="191" spans="1:8">
      <c r="A191" s="116">
        <v>0.56179398148148152</v>
      </c>
      <c r="B191">
        <v>-496.40383100000003</v>
      </c>
      <c r="C191">
        <v>15792.41777</v>
      </c>
      <c r="D191">
        <v>1.300080095</v>
      </c>
      <c r="E191">
        <v>2.2275843590000002</v>
      </c>
      <c r="F191">
        <f>IFERROR(_xlfn.IFS(B191&lt;'Benchmark Data'!$I$7,1,'Transaction Log'!B191&gt;'Benchmark Data'!$M$7,1),0)</f>
        <v>0</v>
      </c>
      <c r="G191">
        <f>IFERROR(_xlfn.IFS(D191&lt;'Benchmark Data'!$I$13,1,'Transaction Log'!D191&gt;'Benchmark Data'!$M$13,1),0)</f>
        <v>0</v>
      </c>
      <c r="H191">
        <f>IFERROR(_xlfn.IFS(E191&lt;'Benchmark Data'!$I$19,1,'Transaction Log'!E191&gt;'Benchmark Data'!$M$19,1),0)</f>
        <v>0</v>
      </c>
    </row>
    <row r="192" spans="1:8">
      <c r="A192" s="116">
        <v>0.5618171296296296</v>
      </c>
      <c r="B192">
        <v>-496.38988310000002</v>
      </c>
      <c r="C192">
        <v>15793.005279999999</v>
      </c>
      <c r="D192">
        <v>1.2996715860000001</v>
      </c>
      <c r="E192">
        <v>2.226142946</v>
      </c>
      <c r="F192">
        <f>IFERROR(_xlfn.IFS(B192&lt;'Benchmark Data'!$I$7,1,'Transaction Log'!B192&gt;'Benchmark Data'!$M$7,1),0)</f>
        <v>0</v>
      </c>
      <c r="G192">
        <f>IFERROR(_xlfn.IFS(D192&lt;'Benchmark Data'!$I$13,1,'Transaction Log'!D192&gt;'Benchmark Data'!$M$13,1),0)</f>
        <v>0</v>
      </c>
      <c r="H192">
        <f>IFERROR(_xlfn.IFS(E192&lt;'Benchmark Data'!$I$19,1,'Transaction Log'!E192&gt;'Benchmark Data'!$M$19,1),0)</f>
        <v>0</v>
      </c>
    </row>
    <row r="193" spans="1:8">
      <c r="A193" s="116">
        <v>0.56184027777777779</v>
      </c>
      <c r="B193">
        <v>-496.41187980000001</v>
      </c>
      <c r="C193">
        <v>15793.89078</v>
      </c>
      <c r="D193">
        <v>1.2997492939999999</v>
      </c>
      <c r="E193">
        <v>2.2283105070000002</v>
      </c>
      <c r="F193">
        <f>IFERROR(_xlfn.IFS(B193&lt;'Benchmark Data'!$I$7,1,'Transaction Log'!B193&gt;'Benchmark Data'!$M$7,1),0)</f>
        <v>0</v>
      </c>
      <c r="G193">
        <f>IFERROR(_xlfn.IFS(D193&lt;'Benchmark Data'!$I$13,1,'Transaction Log'!D193&gt;'Benchmark Data'!$M$13,1),0)</f>
        <v>0</v>
      </c>
      <c r="H193">
        <f>IFERROR(_xlfn.IFS(E193&lt;'Benchmark Data'!$I$19,1,'Transaction Log'!E193&gt;'Benchmark Data'!$M$19,1),0)</f>
        <v>0</v>
      </c>
    </row>
    <row r="194" spans="1:8">
      <c r="A194" s="116">
        <v>0.56186342592592597</v>
      </c>
      <c r="B194">
        <v>-496.41503879999999</v>
      </c>
      <c r="C194">
        <v>15790.54658</v>
      </c>
      <c r="D194">
        <v>1.3002654920000001</v>
      </c>
      <c r="E194">
        <v>2.2274821739999999</v>
      </c>
      <c r="F194">
        <f>IFERROR(_xlfn.IFS(B194&lt;'Benchmark Data'!$I$7,1,'Transaction Log'!B194&gt;'Benchmark Data'!$M$7,1),0)</f>
        <v>0</v>
      </c>
      <c r="G194">
        <f>IFERROR(_xlfn.IFS(D194&lt;'Benchmark Data'!$I$13,1,'Transaction Log'!D194&gt;'Benchmark Data'!$M$13,1),0)</f>
        <v>0</v>
      </c>
      <c r="H194">
        <f>IFERROR(_xlfn.IFS(E194&lt;'Benchmark Data'!$I$19,1,'Transaction Log'!E194&gt;'Benchmark Data'!$M$19,1),0)</f>
        <v>0</v>
      </c>
    </row>
    <row r="195" spans="1:8">
      <c r="A195" s="116">
        <v>0.56188657407407405</v>
      </c>
      <c r="B195">
        <v>-496.38927690000003</v>
      </c>
      <c r="C195">
        <v>15790.79552</v>
      </c>
      <c r="D195">
        <v>1.299061013</v>
      </c>
      <c r="E195">
        <v>2.2264911199999999</v>
      </c>
      <c r="F195">
        <f>IFERROR(_xlfn.IFS(B195&lt;'Benchmark Data'!$I$7,1,'Transaction Log'!B195&gt;'Benchmark Data'!$M$7,1),0)</f>
        <v>0</v>
      </c>
      <c r="G195">
        <f>IFERROR(_xlfn.IFS(D195&lt;'Benchmark Data'!$I$13,1,'Transaction Log'!D195&gt;'Benchmark Data'!$M$13,1),0)</f>
        <v>0</v>
      </c>
      <c r="H195">
        <f>IFERROR(_xlfn.IFS(E195&lt;'Benchmark Data'!$I$19,1,'Transaction Log'!E195&gt;'Benchmark Data'!$M$19,1),0)</f>
        <v>0</v>
      </c>
    </row>
    <row r="196" spans="1:8">
      <c r="A196" s="116">
        <v>0.56190972222222224</v>
      </c>
      <c r="B196">
        <v>-496.40845130000002</v>
      </c>
      <c r="C196">
        <v>15789.62888</v>
      </c>
      <c r="D196">
        <v>1.2998384009999999</v>
      </c>
      <c r="E196">
        <v>2.2259402050000001</v>
      </c>
      <c r="F196">
        <f>IFERROR(_xlfn.IFS(B196&lt;'Benchmark Data'!$I$7,1,'Transaction Log'!B196&gt;'Benchmark Data'!$M$7,1),0)</f>
        <v>0</v>
      </c>
      <c r="G196">
        <f>IFERROR(_xlfn.IFS(D196&lt;'Benchmark Data'!$I$13,1,'Transaction Log'!D196&gt;'Benchmark Data'!$M$13,1),0)</f>
        <v>0</v>
      </c>
      <c r="H196">
        <f>IFERROR(_xlfn.IFS(E196&lt;'Benchmark Data'!$I$19,1,'Transaction Log'!E196&gt;'Benchmark Data'!$M$19,1),0)</f>
        <v>0</v>
      </c>
    </row>
    <row r="197" spans="1:8">
      <c r="A197" s="116">
        <v>0.56193287037037043</v>
      </c>
      <c r="B197">
        <v>-496.40888769999998</v>
      </c>
      <c r="C197">
        <v>15787.199360000001</v>
      </c>
      <c r="D197">
        <v>1.298694147</v>
      </c>
      <c r="E197">
        <v>2.2264466039999999</v>
      </c>
      <c r="F197">
        <f>IFERROR(_xlfn.IFS(B197&lt;'Benchmark Data'!$I$7,1,'Transaction Log'!B197&gt;'Benchmark Data'!$M$7,1),0)</f>
        <v>0</v>
      </c>
      <c r="G197">
        <f>IFERROR(_xlfn.IFS(D197&lt;'Benchmark Data'!$I$13,1,'Transaction Log'!D197&gt;'Benchmark Data'!$M$13,1),0)</f>
        <v>0</v>
      </c>
      <c r="H197">
        <f>IFERROR(_xlfn.IFS(E197&lt;'Benchmark Data'!$I$19,1,'Transaction Log'!E197&gt;'Benchmark Data'!$M$19,1),0)</f>
        <v>0</v>
      </c>
    </row>
    <row r="198" spans="1:8">
      <c r="A198" s="116">
        <v>0.56195601851851851</v>
      </c>
      <c r="B198">
        <v>-496.41595430000001</v>
      </c>
      <c r="C198">
        <v>15786.525530000001</v>
      </c>
      <c r="D198">
        <v>1.298720831</v>
      </c>
      <c r="E198">
        <v>2.227949636</v>
      </c>
      <c r="F198">
        <f>IFERROR(_xlfn.IFS(B198&lt;'Benchmark Data'!$I$7,1,'Transaction Log'!B198&gt;'Benchmark Data'!$M$7,1),0)</f>
        <v>0</v>
      </c>
      <c r="G198">
        <f>IFERROR(_xlfn.IFS(D198&lt;'Benchmark Data'!$I$13,1,'Transaction Log'!D198&gt;'Benchmark Data'!$M$13,1),0)</f>
        <v>0</v>
      </c>
      <c r="H198">
        <f>IFERROR(_xlfn.IFS(E198&lt;'Benchmark Data'!$I$19,1,'Transaction Log'!E198&gt;'Benchmark Data'!$M$19,1),0)</f>
        <v>0</v>
      </c>
    </row>
    <row r="199" spans="1:8">
      <c r="A199" s="116">
        <v>0.5619791666666667</v>
      </c>
      <c r="B199">
        <v>-496.38752060000002</v>
      </c>
      <c r="C199">
        <v>15785.63452</v>
      </c>
      <c r="D199">
        <v>1.300704871</v>
      </c>
      <c r="E199">
        <v>2.2282629589999998</v>
      </c>
      <c r="F199">
        <f>IFERROR(_xlfn.IFS(B199&lt;'Benchmark Data'!$I$7,1,'Transaction Log'!B199&gt;'Benchmark Data'!$M$7,1),0)</f>
        <v>0</v>
      </c>
      <c r="G199">
        <f>IFERROR(_xlfn.IFS(D199&lt;'Benchmark Data'!$I$13,1,'Transaction Log'!D199&gt;'Benchmark Data'!$M$13,1),0)</f>
        <v>0</v>
      </c>
      <c r="H199">
        <f>IFERROR(_xlfn.IFS(E199&lt;'Benchmark Data'!$I$19,1,'Transaction Log'!E199&gt;'Benchmark Data'!$M$19,1),0)</f>
        <v>0</v>
      </c>
    </row>
    <row r="200" spans="1:8">
      <c r="A200" s="116">
        <v>0.56200231481481489</v>
      </c>
      <c r="B200">
        <v>-496.3916534</v>
      </c>
      <c r="C200">
        <v>15784.58987</v>
      </c>
      <c r="D200">
        <v>1.300230934</v>
      </c>
      <c r="E200">
        <v>2.2264989059999998</v>
      </c>
      <c r="F200">
        <f>IFERROR(_xlfn.IFS(B200&lt;'Benchmark Data'!$I$7,1,'Transaction Log'!B200&gt;'Benchmark Data'!$M$7,1),0)</f>
        <v>0</v>
      </c>
      <c r="G200">
        <f>IFERROR(_xlfn.IFS(D200&lt;'Benchmark Data'!$I$13,1,'Transaction Log'!D200&gt;'Benchmark Data'!$M$13,1),0)</f>
        <v>0</v>
      </c>
      <c r="H200">
        <f>IFERROR(_xlfn.IFS(E200&lt;'Benchmark Data'!$I$19,1,'Transaction Log'!E200&gt;'Benchmark Data'!$M$19,1),0)</f>
        <v>0</v>
      </c>
    </row>
    <row r="201" spans="1:8">
      <c r="A201" s="116">
        <v>0.56202546296296296</v>
      </c>
      <c r="B201">
        <v>-496.41232400000001</v>
      </c>
      <c r="C201">
        <v>15784.468510000001</v>
      </c>
      <c r="D201">
        <v>1.2996096100000001</v>
      </c>
      <c r="E201">
        <v>2.2269710589999998</v>
      </c>
      <c r="F201">
        <f>IFERROR(_xlfn.IFS(B201&lt;'Benchmark Data'!$I$7,1,'Transaction Log'!B201&gt;'Benchmark Data'!$M$7,1),0)</f>
        <v>0</v>
      </c>
      <c r="G201">
        <f>IFERROR(_xlfn.IFS(D201&lt;'Benchmark Data'!$I$13,1,'Transaction Log'!D201&gt;'Benchmark Data'!$M$13,1),0)</f>
        <v>0</v>
      </c>
      <c r="H201">
        <f>IFERROR(_xlfn.IFS(E201&lt;'Benchmark Data'!$I$19,1,'Transaction Log'!E201&gt;'Benchmark Data'!$M$19,1),0)</f>
        <v>0</v>
      </c>
    </row>
    <row r="202" spans="1:8">
      <c r="A202" s="116">
        <v>0.56204861111111104</v>
      </c>
      <c r="B202">
        <v>-496.39878470000002</v>
      </c>
      <c r="C202">
        <v>15784.119420000001</v>
      </c>
      <c r="D202">
        <v>1.298730159</v>
      </c>
      <c r="E202">
        <v>2.2278291619999999</v>
      </c>
      <c r="F202">
        <f>IFERROR(_xlfn.IFS(B202&lt;'Benchmark Data'!$I$7,1,'Transaction Log'!B202&gt;'Benchmark Data'!$M$7,1),0)</f>
        <v>0</v>
      </c>
      <c r="G202">
        <f>IFERROR(_xlfn.IFS(D202&lt;'Benchmark Data'!$I$13,1,'Transaction Log'!D202&gt;'Benchmark Data'!$M$13,1),0)</f>
        <v>0</v>
      </c>
      <c r="H202">
        <f>IFERROR(_xlfn.IFS(E202&lt;'Benchmark Data'!$I$19,1,'Transaction Log'!E202&gt;'Benchmark Data'!$M$19,1),0)</f>
        <v>0</v>
      </c>
    </row>
    <row r="203" spans="1:8">
      <c r="A203" s="116">
        <v>0.56207175925925923</v>
      </c>
      <c r="B203">
        <v>-496.39025190000001</v>
      </c>
      <c r="C203">
        <v>15781.60757</v>
      </c>
      <c r="D203">
        <v>1.3004758059999999</v>
      </c>
      <c r="E203">
        <v>2.2257603920000002</v>
      </c>
      <c r="F203">
        <f>IFERROR(_xlfn.IFS(B203&lt;'Benchmark Data'!$I$7,1,'Transaction Log'!B203&gt;'Benchmark Data'!$M$7,1),0)</f>
        <v>0</v>
      </c>
      <c r="G203">
        <f>IFERROR(_xlfn.IFS(D203&lt;'Benchmark Data'!$I$13,1,'Transaction Log'!D203&gt;'Benchmark Data'!$M$13,1),0)</f>
        <v>0</v>
      </c>
      <c r="H203">
        <f>IFERROR(_xlfn.IFS(E203&lt;'Benchmark Data'!$I$19,1,'Transaction Log'!E203&gt;'Benchmark Data'!$M$19,1),0)</f>
        <v>0</v>
      </c>
    </row>
    <row r="204" spans="1:8">
      <c r="A204" s="116">
        <v>0.56209490740740742</v>
      </c>
      <c r="B204">
        <v>-496.40290709999999</v>
      </c>
      <c r="C204">
        <v>15782.343870000001</v>
      </c>
      <c r="D204">
        <v>1.2998615149999999</v>
      </c>
      <c r="E204">
        <v>2.2257313760000002</v>
      </c>
      <c r="F204">
        <f>IFERROR(_xlfn.IFS(B204&lt;'Benchmark Data'!$I$7,1,'Transaction Log'!B204&gt;'Benchmark Data'!$M$7,1),0)</f>
        <v>0</v>
      </c>
      <c r="G204">
        <f>IFERROR(_xlfn.IFS(D204&lt;'Benchmark Data'!$I$13,1,'Transaction Log'!D204&gt;'Benchmark Data'!$M$13,1),0)</f>
        <v>0</v>
      </c>
      <c r="H204">
        <f>IFERROR(_xlfn.IFS(E204&lt;'Benchmark Data'!$I$19,1,'Transaction Log'!E204&gt;'Benchmark Data'!$M$19,1),0)</f>
        <v>0</v>
      </c>
    </row>
    <row r="205" spans="1:8">
      <c r="A205" s="116">
        <v>0.5621180555555555</v>
      </c>
      <c r="B205">
        <v>-496.38555200000002</v>
      </c>
      <c r="C205">
        <v>15781.14587</v>
      </c>
      <c r="D205">
        <v>1.300363084</v>
      </c>
      <c r="E205">
        <v>2.2266425810000001</v>
      </c>
      <c r="F205">
        <f>IFERROR(_xlfn.IFS(B205&lt;'Benchmark Data'!$I$7,1,'Transaction Log'!B205&gt;'Benchmark Data'!$M$7,1),0)</f>
        <v>0</v>
      </c>
      <c r="G205">
        <f>IFERROR(_xlfn.IFS(D205&lt;'Benchmark Data'!$I$13,1,'Transaction Log'!D205&gt;'Benchmark Data'!$M$13,1),0)</f>
        <v>0</v>
      </c>
      <c r="H205">
        <f>IFERROR(_xlfn.IFS(E205&lt;'Benchmark Data'!$I$19,1,'Transaction Log'!E205&gt;'Benchmark Data'!$M$19,1),0)</f>
        <v>0</v>
      </c>
    </row>
    <row r="206" spans="1:8">
      <c r="A206" s="116">
        <v>0.56214120370370368</v>
      </c>
      <c r="B206">
        <v>-496.39127930000001</v>
      </c>
      <c r="C206">
        <v>15780.19872</v>
      </c>
      <c r="D206">
        <v>1.3002647759999999</v>
      </c>
      <c r="E206">
        <v>2.2277744959999999</v>
      </c>
      <c r="F206">
        <f>IFERROR(_xlfn.IFS(B206&lt;'Benchmark Data'!$I$7,1,'Transaction Log'!B206&gt;'Benchmark Data'!$M$7,1),0)</f>
        <v>0</v>
      </c>
      <c r="G206">
        <f>IFERROR(_xlfn.IFS(D206&lt;'Benchmark Data'!$I$13,1,'Transaction Log'!D206&gt;'Benchmark Data'!$M$13,1),0)</f>
        <v>0</v>
      </c>
      <c r="H206">
        <f>IFERROR(_xlfn.IFS(E206&lt;'Benchmark Data'!$I$19,1,'Transaction Log'!E206&gt;'Benchmark Data'!$M$19,1),0)</f>
        <v>0</v>
      </c>
    </row>
    <row r="207" spans="1:8">
      <c r="A207" s="116">
        <v>0.56216435185185187</v>
      </c>
      <c r="B207">
        <v>-496.3986372</v>
      </c>
      <c r="C207">
        <v>15777.730159999999</v>
      </c>
      <c r="D207">
        <v>1.2989278280000001</v>
      </c>
      <c r="E207">
        <v>2.2281394259999998</v>
      </c>
      <c r="F207">
        <f>IFERROR(_xlfn.IFS(B207&lt;'Benchmark Data'!$I$7,1,'Transaction Log'!B207&gt;'Benchmark Data'!$M$7,1),0)</f>
        <v>0</v>
      </c>
      <c r="G207">
        <f>IFERROR(_xlfn.IFS(D207&lt;'Benchmark Data'!$I$13,1,'Transaction Log'!D207&gt;'Benchmark Data'!$M$13,1),0)</f>
        <v>0</v>
      </c>
      <c r="H207">
        <f>IFERROR(_xlfn.IFS(E207&lt;'Benchmark Data'!$I$19,1,'Transaction Log'!E207&gt;'Benchmark Data'!$M$19,1),0)</f>
        <v>0</v>
      </c>
    </row>
    <row r="208" spans="1:8">
      <c r="A208" s="116">
        <v>0.56218749999999995</v>
      </c>
      <c r="B208">
        <v>-496.3898605</v>
      </c>
      <c r="C208">
        <v>15778.52807</v>
      </c>
      <c r="D208">
        <v>1.2994500360000001</v>
      </c>
      <c r="E208">
        <v>2.2271206729999999</v>
      </c>
      <c r="F208">
        <f>IFERROR(_xlfn.IFS(B208&lt;'Benchmark Data'!$I$7,1,'Transaction Log'!B208&gt;'Benchmark Data'!$M$7,1),0)</f>
        <v>0</v>
      </c>
      <c r="G208">
        <f>IFERROR(_xlfn.IFS(D208&lt;'Benchmark Data'!$I$13,1,'Transaction Log'!D208&gt;'Benchmark Data'!$M$13,1),0)</f>
        <v>0</v>
      </c>
      <c r="H208">
        <f>IFERROR(_xlfn.IFS(E208&lt;'Benchmark Data'!$I$19,1,'Transaction Log'!E208&gt;'Benchmark Data'!$M$19,1),0)</f>
        <v>0</v>
      </c>
    </row>
    <row r="209" spans="1:8">
      <c r="A209" s="116">
        <v>0.56221064814814814</v>
      </c>
      <c r="B209">
        <v>-496.39879509999997</v>
      </c>
      <c r="C209">
        <v>15776.128059999999</v>
      </c>
      <c r="D209">
        <v>1.298365115</v>
      </c>
      <c r="E209">
        <v>2.2258730149999999</v>
      </c>
      <c r="F209">
        <f>IFERROR(_xlfn.IFS(B209&lt;'Benchmark Data'!$I$7,1,'Transaction Log'!B209&gt;'Benchmark Data'!$M$7,1),0)</f>
        <v>0</v>
      </c>
      <c r="G209">
        <f>IFERROR(_xlfn.IFS(D209&lt;'Benchmark Data'!$I$13,1,'Transaction Log'!D209&gt;'Benchmark Data'!$M$13,1),0)</f>
        <v>0</v>
      </c>
      <c r="H209">
        <f>IFERROR(_xlfn.IFS(E209&lt;'Benchmark Data'!$I$19,1,'Transaction Log'!E209&gt;'Benchmark Data'!$M$19,1),0)</f>
        <v>0</v>
      </c>
    </row>
    <row r="210" spans="1:8">
      <c r="A210" s="116">
        <v>0.56223379629629633</v>
      </c>
      <c r="B210">
        <v>-496.39809170000001</v>
      </c>
      <c r="C210">
        <v>15777.2536</v>
      </c>
      <c r="D210">
        <v>1.299548301</v>
      </c>
      <c r="E210">
        <v>2.2284430049999999</v>
      </c>
      <c r="F210">
        <f>IFERROR(_xlfn.IFS(B210&lt;'Benchmark Data'!$I$7,1,'Transaction Log'!B210&gt;'Benchmark Data'!$M$7,1),0)</f>
        <v>0</v>
      </c>
      <c r="G210">
        <f>IFERROR(_xlfn.IFS(D210&lt;'Benchmark Data'!$I$13,1,'Transaction Log'!D210&gt;'Benchmark Data'!$M$13,1),0)</f>
        <v>0</v>
      </c>
      <c r="H210">
        <f>IFERROR(_xlfn.IFS(E210&lt;'Benchmark Data'!$I$19,1,'Transaction Log'!E210&gt;'Benchmark Data'!$M$19,1),0)</f>
        <v>0</v>
      </c>
    </row>
    <row r="211" spans="1:8">
      <c r="A211" s="116">
        <v>0.56225694444444441</v>
      </c>
      <c r="B211">
        <v>-496.40432900000002</v>
      </c>
      <c r="C211">
        <v>15774.70342</v>
      </c>
      <c r="D211">
        <v>1.2997301939999999</v>
      </c>
      <c r="E211">
        <v>2.2274958310000001</v>
      </c>
      <c r="F211">
        <f>IFERROR(_xlfn.IFS(B211&lt;'Benchmark Data'!$I$7,1,'Transaction Log'!B211&gt;'Benchmark Data'!$M$7,1),0)</f>
        <v>0</v>
      </c>
      <c r="G211">
        <f>IFERROR(_xlfn.IFS(D211&lt;'Benchmark Data'!$I$13,1,'Transaction Log'!D211&gt;'Benchmark Data'!$M$13,1),0)</f>
        <v>0</v>
      </c>
      <c r="H211">
        <f>IFERROR(_xlfn.IFS(E211&lt;'Benchmark Data'!$I$19,1,'Transaction Log'!E211&gt;'Benchmark Data'!$M$19,1),0)</f>
        <v>0</v>
      </c>
    </row>
    <row r="212" spans="1:8">
      <c r="A212" s="116">
        <v>0.5622800925925926</v>
      </c>
      <c r="B212">
        <v>-496.3856151</v>
      </c>
      <c r="C212">
        <v>15771.081260000001</v>
      </c>
      <c r="D212">
        <v>1.300335657</v>
      </c>
      <c r="E212">
        <v>2.226288372</v>
      </c>
      <c r="F212">
        <f>IFERROR(_xlfn.IFS(B212&lt;'Benchmark Data'!$I$7,1,'Transaction Log'!B212&gt;'Benchmark Data'!$M$7,1),0)</f>
        <v>0</v>
      </c>
      <c r="G212">
        <f>IFERROR(_xlfn.IFS(D212&lt;'Benchmark Data'!$I$13,1,'Transaction Log'!D212&gt;'Benchmark Data'!$M$13,1),0)</f>
        <v>0</v>
      </c>
      <c r="H212">
        <f>IFERROR(_xlfn.IFS(E212&lt;'Benchmark Data'!$I$19,1,'Transaction Log'!E212&gt;'Benchmark Data'!$M$19,1),0)</f>
        <v>0</v>
      </c>
    </row>
    <row r="213" spans="1:8">
      <c r="A213" s="116">
        <v>0.56230324074074078</v>
      </c>
      <c r="B213">
        <v>-496.39108119999997</v>
      </c>
      <c r="C213">
        <v>15770.62982</v>
      </c>
      <c r="D213">
        <v>1.29974481</v>
      </c>
      <c r="E213">
        <v>2.228366903</v>
      </c>
      <c r="F213">
        <f>IFERROR(_xlfn.IFS(B213&lt;'Benchmark Data'!$I$7,1,'Transaction Log'!B213&gt;'Benchmark Data'!$M$7,1),0)</f>
        <v>0</v>
      </c>
      <c r="G213">
        <f>IFERROR(_xlfn.IFS(D213&lt;'Benchmark Data'!$I$13,1,'Transaction Log'!D213&gt;'Benchmark Data'!$M$13,1),0)</f>
        <v>0</v>
      </c>
      <c r="H213">
        <f>IFERROR(_xlfn.IFS(E213&lt;'Benchmark Data'!$I$19,1,'Transaction Log'!E213&gt;'Benchmark Data'!$M$19,1),0)</f>
        <v>0</v>
      </c>
    </row>
    <row r="214" spans="1:8">
      <c r="A214" s="116">
        <v>0.56232638888888886</v>
      </c>
      <c r="B214">
        <v>-496.41900609999999</v>
      </c>
      <c r="C214">
        <v>15768.585800000001</v>
      </c>
      <c r="D214">
        <v>1.3004615859999999</v>
      </c>
      <c r="E214">
        <v>2.2266327869999998</v>
      </c>
      <c r="F214">
        <f>IFERROR(_xlfn.IFS(B214&lt;'Benchmark Data'!$I$7,1,'Transaction Log'!B214&gt;'Benchmark Data'!$M$7,1),0)</f>
        <v>1</v>
      </c>
      <c r="G214">
        <f>IFERROR(_xlfn.IFS(D214&lt;'Benchmark Data'!$I$13,1,'Transaction Log'!D214&gt;'Benchmark Data'!$M$13,1),0)</f>
        <v>0</v>
      </c>
      <c r="H214">
        <f>IFERROR(_xlfn.IFS(E214&lt;'Benchmark Data'!$I$19,1,'Transaction Log'!E214&gt;'Benchmark Data'!$M$19,1),0)</f>
        <v>0</v>
      </c>
    </row>
    <row r="215" spans="1:8">
      <c r="A215" s="116">
        <v>0.56234953703703705</v>
      </c>
      <c r="B215">
        <v>-496.40331259999999</v>
      </c>
      <c r="C215">
        <v>15768.2603</v>
      </c>
      <c r="D215">
        <v>1.299701665</v>
      </c>
      <c r="E215">
        <v>2.2275355289999998</v>
      </c>
      <c r="F215">
        <f>IFERROR(_xlfn.IFS(B215&lt;'Benchmark Data'!$I$7,1,'Transaction Log'!B215&gt;'Benchmark Data'!$M$7,1),0)</f>
        <v>0</v>
      </c>
      <c r="G215">
        <f>IFERROR(_xlfn.IFS(D215&lt;'Benchmark Data'!$I$13,1,'Transaction Log'!D215&gt;'Benchmark Data'!$M$13,1),0)</f>
        <v>0</v>
      </c>
      <c r="H215">
        <f>IFERROR(_xlfn.IFS(E215&lt;'Benchmark Data'!$I$19,1,'Transaction Log'!E215&gt;'Benchmark Data'!$M$19,1),0)</f>
        <v>0</v>
      </c>
    </row>
    <row r="216" spans="1:8">
      <c r="A216" s="116">
        <v>0.56237268518518524</v>
      </c>
      <c r="B216">
        <v>-496.3975729</v>
      </c>
      <c r="C216">
        <v>15768.094649999999</v>
      </c>
      <c r="D216">
        <v>1.2997878089999999</v>
      </c>
      <c r="E216">
        <v>2.226120909</v>
      </c>
      <c r="F216">
        <f>IFERROR(_xlfn.IFS(B216&lt;'Benchmark Data'!$I$7,1,'Transaction Log'!B216&gt;'Benchmark Data'!$M$7,1),0)</f>
        <v>0</v>
      </c>
      <c r="G216">
        <f>IFERROR(_xlfn.IFS(D216&lt;'Benchmark Data'!$I$13,1,'Transaction Log'!D216&gt;'Benchmark Data'!$M$13,1),0)</f>
        <v>0</v>
      </c>
      <c r="H216">
        <f>IFERROR(_xlfn.IFS(E216&lt;'Benchmark Data'!$I$19,1,'Transaction Log'!E216&gt;'Benchmark Data'!$M$19,1),0)</f>
        <v>0</v>
      </c>
    </row>
    <row r="217" spans="1:8">
      <c r="A217" s="116">
        <v>0.56239583333333332</v>
      </c>
      <c r="B217">
        <v>-496.39636400000001</v>
      </c>
      <c r="C217">
        <v>15767.877179999999</v>
      </c>
      <c r="D217">
        <v>1.3004539100000001</v>
      </c>
      <c r="E217">
        <v>2.2287261969999999</v>
      </c>
      <c r="F217">
        <f>IFERROR(_xlfn.IFS(B217&lt;'Benchmark Data'!$I$7,1,'Transaction Log'!B217&gt;'Benchmark Data'!$M$7,1),0)</f>
        <v>0</v>
      </c>
      <c r="G217">
        <f>IFERROR(_xlfn.IFS(D217&lt;'Benchmark Data'!$I$13,1,'Transaction Log'!D217&gt;'Benchmark Data'!$M$13,1),0)</f>
        <v>0</v>
      </c>
      <c r="H217">
        <f>IFERROR(_xlfn.IFS(E217&lt;'Benchmark Data'!$I$19,1,'Transaction Log'!E217&gt;'Benchmark Data'!$M$19,1),0)</f>
        <v>0</v>
      </c>
    </row>
    <row r="218" spans="1:8">
      <c r="A218" s="116">
        <v>0.56241898148148151</v>
      </c>
      <c r="B218">
        <v>-496.39859960000001</v>
      </c>
      <c r="C218">
        <v>15765.7678</v>
      </c>
      <c r="D218">
        <v>1.2994445889999999</v>
      </c>
      <c r="E218">
        <v>2.2286818130000001</v>
      </c>
      <c r="F218">
        <f>IFERROR(_xlfn.IFS(B218&lt;'Benchmark Data'!$I$7,1,'Transaction Log'!B218&gt;'Benchmark Data'!$M$7,1),0)</f>
        <v>0</v>
      </c>
      <c r="G218">
        <f>IFERROR(_xlfn.IFS(D218&lt;'Benchmark Data'!$I$13,1,'Transaction Log'!D218&gt;'Benchmark Data'!$M$13,1),0)</f>
        <v>0</v>
      </c>
      <c r="H218">
        <f>IFERROR(_xlfn.IFS(E218&lt;'Benchmark Data'!$I$19,1,'Transaction Log'!E218&gt;'Benchmark Data'!$M$19,1),0)</f>
        <v>0</v>
      </c>
    </row>
    <row r="219" spans="1:8">
      <c r="A219" s="116">
        <v>0.56244212962962969</v>
      </c>
      <c r="B219">
        <v>-496.38243039999998</v>
      </c>
      <c r="C219">
        <v>15764.116620000001</v>
      </c>
      <c r="D219">
        <v>1.2999597490000001</v>
      </c>
      <c r="E219">
        <v>2.2261301630000001</v>
      </c>
      <c r="F219">
        <f>IFERROR(_xlfn.IFS(B219&lt;'Benchmark Data'!$I$7,1,'Transaction Log'!B219&gt;'Benchmark Data'!$M$7,1),0)</f>
        <v>1</v>
      </c>
      <c r="G219">
        <f>IFERROR(_xlfn.IFS(D219&lt;'Benchmark Data'!$I$13,1,'Transaction Log'!D219&gt;'Benchmark Data'!$M$13,1),0)</f>
        <v>0</v>
      </c>
      <c r="H219">
        <f>IFERROR(_xlfn.IFS(E219&lt;'Benchmark Data'!$I$19,1,'Transaction Log'!E219&gt;'Benchmark Data'!$M$19,1),0)</f>
        <v>0</v>
      </c>
    </row>
    <row r="220" spans="1:8">
      <c r="A220" s="116">
        <v>0.56246527777777777</v>
      </c>
      <c r="B220">
        <v>-496.41970329999998</v>
      </c>
      <c r="C220">
        <v>15765.791800000001</v>
      </c>
      <c r="D220">
        <v>1.2995437649999999</v>
      </c>
      <c r="E220">
        <v>2.2272008859999999</v>
      </c>
      <c r="F220">
        <f>IFERROR(_xlfn.IFS(B220&lt;'Benchmark Data'!$I$7,1,'Transaction Log'!B220&gt;'Benchmark Data'!$M$7,1),0)</f>
        <v>1</v>
      </c>
      <c r="G220">
        <f>IFERROR(_xlfn.IFS(D220&lt;'Benchmark Data'!$I$13,1,'Transaction Log'!D220&gt;'Benchmark Data'!$M$13,1),0)</f>
        <v>0</v>
      </c>
      <c r="H220">
        <f>IFERROR(_xlfn.IFS(E220&lt;'Benchmark Data'!$I$19,1,'Transaction Log'!E220&gt;'Benchmark Data'!$M$19,1),0)</f>
        <v>0</v>
      </c>
    </row>
    <row r="221" spans="1:8">
      <c r="A221" s="116">
        <v>0.56248842592592596</v>
      </c>
      <c r="B221">
        <v>-496.41310099999998</v>
      </c>
      <c r="C221">
        <v>15763.20096</v>
      </c>
      <c r="D221">
        <v>1.2977512229999999</v>
      </c>
      <c r="E221">
        <v>2.2274438239999999</v>
      </c>
      <c r="F221">
        <f>IFERROR(_xlfn.IFS(B221&lt;'Benchmark Data'!$I$7,1,'Transaction Log'!B221&gt;'Benchmark Data'!$M$7,1),0)</f>
        <v>0</v>
      </c>
      <c r="G221">
        <f>IFERROR(_xlfn.IFS(D221&lt;'Benchmark Data'!$I$13,1,'Transaction Log'!D221&gt;'Benchmark Data'!$M$13,1),0)</f>
        <v>0</v>
      </c>
      <c r="H221">
        <f>IFERROR(_xlfn.IFS(E221&lt;'Benchmark Data'!$I$19,1,'Transaction Log'!E221&gt;'Benchmark Data'!$M$19,1),0)</f>
        <v>0</v>
      </c>
    </row>
    <row r="222" spans="1:8">
      <c r="A222" s="116">
        <v>0.56251157407407404</v>
      </c>
      <c r="B222">
        <v>-496.39477970000002</v>
      </c>
      <c r="C222">
        <v>15763.41936</v>
      </c>
      <c r="D222">
        <v>1.3000044980000001</v>
      </c>
      <c r="E222">
        <v>2.22642476</v>
      </c>
      <c r="F222">
        <f>IFERROR(_xlfn.IFS(B222&lt;'Benchmark Data'!$I$7,1,'Transaction Log'!B222&gt;'Benchmark Data'!$M$7,1),0)</f>
        <v>0</v>
      </c>
      <c r="G222">
        <f>IFERROR(_xlfn.IFS(D222&lt;'Benchmark Data'!$I$13,1,'Transaction Log'!D222&gt;'Benchmark Data'!$M$13,1),0)</f>
        <v>0</v>
      </c>
      <c r="H222">
        <f>IFERROR(_xlfn.IFS(E222&lt;'Benchmark Data'!$I$19,1,'Transaction Log'!E222&gt;'Benchmark Data'!$M$19,1),0)</f>
        <v>0</v>
      </c>
    </row>
    <row r="223" spans="1:8">
      <c r="A223" s="116">
        <v>0.56253472222222223</v>
      </c>
      <c r="B223">
        <v>-496.40528230000001</v>
      </c>
      <c r="C223">
        <v>15762.86774</v>
      </c>
      <c r="D223">
        <v>1.299748796</v>
      </c>
      <c r="E223">
        <v>2.2261608260000001</v>
      </c>
      <c r="F223">
        <f>IFERROR(_xlfn.IFS(B223&lt;'Benchmark Data'!$I$7,1,'Transaction Log'!B223&gt;'Benchmark Data'!$M$7,1),0)</f>
        <v>0</v>
      </c>
      <c r="G223">
        <f>IFERROR(_xlfn.IFS(D223&lt;'Benchmark Data'!$I$13,1,'Transaction Log'!D223&gt;'Benchmark Data'!$M$13,1),0)</f>
        <v>0</v>
      </c>
      <c r="H223">
        <f>IFERROR(_xlfn.IFS(E223&lt;'Benchmark Data'!$I$19,1,'Transaction Log'!E223&gt;'Benchmark Data'!$M$19,1),0)</f>
        <v>0</v>
      </c>
    </row>
    <row r="224" spans="1:8">
      <c r="A224" s="116">
        <v>0.56255787037037031</v>
      </c>
      <c r="B224">
        <v>-496.39206969999998</v>
      </c>
      <c r="C224">
        <v>15760.404280000001</v>
      </c>
      <c r="D224">
        <v>1.2993983229999999</v>
      </c>
      <c r="E224">
        <v>2.2270354650000002</v>
      </c>
      <c r="F224">
        <f>IFERROR(_xlfn.IFS(B224&lt;'Benchmark Data'!$I$7,1,'Transaction Log'!B224&gt;'Benchmark Data'!$M$7,1),0)</f>
        <v>0</v>
      </c>
      <c r="G224">
        <f>IFERROR(_xlfn.IFS(D224&lt;'Benchmark Data'!$I$13,1,'Transaction Log'!D224&gt;'Benchmark Data'!$M$13,1),0)</f>
        <v>0</v>
      </c>
      <c r="H224">
        <f>IFERROR(_xlfn.IFS(E224&lt;'Benchmark Data'!$I$19,1,'Transaction Log'!E224&gt;'Benchmark Data'!$M$19,1),0)</f>
        <v>0</v>
      </c>
    </row>
    <row r="225" spans="1:8">
      <c r="A225" s="116">
        <v>0.56258101851851849</v>
      </c>
      <c r="B225">
        <v>-496.3999675</v>
      </c>
      <c r="C225">
        <v>15758.464809999999</v>
      </c>
      <c r="D225">
        <v>1.3001011490000001</v>
      </c>
      <c r="E225">
        <v>2.227056718</v>
      </c>
      <c r="F225">
        <f>IFERROR(_xlfn.IFS(B225&lt;'Benchmark Data'!$I$7,1,'Transaction Log'!B225&gt;'Benchmark Data'!$M$7,1),0)</f>
        <v>0</v>
      </c>
      <c r="G225">
        <f>IFERROR(_xlfn.IFS(D225&lt;'Benchmark Data'!$I$13,1,'Transaction Log'!D225&gt;'Benchmark Data'!$M$13,1),0)</f>
        <v>0</v>
      </c>
      <c r="H225">
        <f>IFERROR(_xlfn.IFS(E225&lt;'Benchmark Data'!$I$19,1,'Transaction Log'!E225&gt;'Benchmark Data'!$M$19,1),0)</f>
        <v>0</v>
      </c>
    </row>
    <row r="226" spans="1:8">
      <c r="A226" s="116">
        <v>0.56260416666666668</v>
      </c>
      <c r="B226">
        <v>-496.3842621</v>
      </c>
      <c r="C226">
        <v>15756.44519</v>
      </c>
      <c r="D226">
        <v>1.3005691210000001</v>
      </c>
      <c r="E226">
        <v>2.2274622000000002</v>
      </c>
      <c r="F226">
        <f>IFERROR(_xlfn.IFS(B226&lt;'Benchmark Data'!$I$7,1,'Transaction Log'!B226&gt;'Benchmark Data'!$M$7,1),0)</f>
        <v>1</v>
      </c>
      <c r="G226">
        <f>IFERROR(_xlfn.IFS(D226&lt;'Benchmark Data'!$I$13,1,'Transaction Log'!D226&gt;'Benchmark Data'!$M$13,1),0)</f>
        <v>0</v>
      </c>
      <c r="H226">
        <f>IFERROR(_xlfn.IFS(E226&lt;'Benchmark Data'!$I$19,1,'Transaction Log'!E226&gt;'Benchmark Data'!$M$19,1),0)</f>
        <v>0</v>
      </c>
    </row>
    <row r="227" spans="1:8">
      <c r="A227" s="116">
        <v>0.56262731481481476</v>
      </c>
      <c r="B227">
        <v>-496.39369210000001</v>
      </c>
      <c r="C227">
        <v>15756.88673</v>
      </c>
      <c r="D227">
        <v>1.3009518819999999</v>
      </c>
      <c r="E227">
        <v>2.2280921679999999</v>
      </c>
      <c r="F227">
        <f>IFERROR(_xlfn.IFS(B227&lt;'Benchmark Data'!$I$7,1,'Transaction Log'!B227&gt;'Benchmark Data'!$M$7,1),0)</f>
        <v>0</v>
      </c>
      <c r="G227">
        <f>IFERROR(_xlfn.IFS(D227&lt;'Benchmark Data'!$I$13,1,'Transaction Log'!D227&gt;'Benchmark Data'!$M$13,1),0)</f>
        <v>0</v>
      </c>
      <c r="H227">
        <f>IFERROR(_xlfn.IFS(E227&lt;'Benchmark Data'!$I$19,1,'Transaction Log'!E227&gt;'Benchmark Data'!$M$19,1),0)</f>
        <v>0</v>
      </c>
    </row>
    <row r="228" spans="1:8">
      <c r="A228" s="116">
        <v>0.56265046296296295</v>
      </c>
      <c r="B228">
        <v>-496.3929751</v>
      </c>
      <c r="C228">
        <v>15755.511549999999</v>
      </c>
      <c r="D228">
        <v>1.2998379920000001</v>
      </c>
      <c r="E228">
        <v>2.2274485629999998</v>
      </c>
      <c r="F228">
        <f>IFERROR(_xlfn.IFS(B228&lt;'Benchmark Data'!$I$7,1,'Transaction Log'!B228&gt;'Benchmark Data'!$M$7,1),0)</f>
        <v>0</v>
      </c>
      <c r="G228">
        <f>IFERROR(_xlfn.IFS(D228&lt;'Benchmark Data'!$I$13,1,'Transaction Log'!D228&gt;'Benchmark Data'!$M$13,1),0)</f>
        <v>0</v>
      </c>
      <c r="H228">
        <f>IFERROR(_xlfn.IFS(E228&lt;'Benchmark Data'!$I$19,1,'Transaction Log'!E228&gt;'Benchmark Data'!$M$19,1),0)</f>
        <v>0</v>
      </c>
    </row>
    <row r="229" spans="1:8">
      <c r="A229" s="116">
        <v>0.56267361111111114</v>
      </c>
      <c r="B229">
        <v>-496.40654990000002</v>
      </c>
      <c r="C229">
        <v>15754.444090000001</v>
      </c>
      <c r="D229">
        <v>1.2991577400000001</v>
      </c>
      <c r="E229">
        <v>2.2280009430000001</v>
      </c>
      <c r="F229">
        <f>IFERROR(_xlfn.IFS(B229&lt;'Benchmark Data'!$I$7,1,'Transaction Log'!B229&gt;'Benchmark Data'!$M$7,1),0)</f>
        <v>0</v>
      </c>
      <c r="G229">
        <f>IFERROR(_xlfn.IFS(D229&lt;'Benchmark Data'!$I$13,1,'Transaction Log'!D229&gt;'Benchmark Data'!$M$13,1),0)</f>
        <v>0</v>
      </c>
      <c r="H229">
        <f>IFERROR(_xlfn.IFS(E229&lt;'Benchmark Data'!$I$19,1,'Transaction Log'!E229&gt;'Benchmark Data'!$M$19,1),0)</f>
        <v>0</v>
      </c>
    </row>
    <row r="230" spans="1:8">
      <c r="A230" s="116">
        <v>0.56269675925925922</v>
      </c>
      <c r="B230">
        <v>-496.39565040000002</v>
      </c>
      <c r="C230">
        <v>15753.4228</v>
      </c>
      <c r="D230">
        <v>1.2997430139999999</v>
      </c>
      <c r="E230">
        <v>2.2262055209999998</v>
      </c>
      <c r="F230">
        <f>IFERROR(_xlfn.IFS(B230&lt;'Benchmark Data'!$I$7,1,'Transaction Log'!B230&gt;'Benchmark Data'!$M$7,1),0)</f>
        <v>0</v>
      </c>
      <c r="G230">
        <f>IFERROR(_xlfn.IFS(D230&lt;'Benchmark Data'!$I$13,1,'Transaction Log'!D230&gt;'Benchmark Data'!$M$13,1),0)</f>
        <v>0</v>
      </c>
      <c r="H230">
        <f>IFERROR(_xlfn.IFS(E230&lt;'Benchmark Data'!$I$19,1,'Transaction Log'!E230&gt;'Benchmark Data'!$M$19,1),0)</f>
        <v>0</v>
      </c>
    </row>
    <row r="231" spans="1:8">
      <c r="A231" s="116">
        <v>0.5627199074074074</v>
      </c>
      <c r="B231">
        <v>-496.39377940000003</v>
      </c>
      <c r="C231">
        <v>15753.46255</v>
      </c>
      <c r="D231">
        <v>1.3000364010000001</v>
      </c>
      <c r="E231">
        <v>2.22624852</v>
      </c>
      <c r="F231">
        <f>IFERROR(_xlfn.IFS(B231&lt;'Benchmark Data'!$I$7,1,'Transaction Log'!B231&gt;'Benchmark Data'!$M$7,1),0)</f>
        <v>0</v>
      </c>
      <c r="G231">
        <f>IFERROR(_xlfn.IFS(D231&lt;'Benchmark Data'!$I$13,1,'Transaction Log'!D231&gt;'Benchmark Data'!$M$13,1),0)</f>
        <v>0</v>
      </c>
      <c r="H231">
        <f>IFERROR(_xlfn.IFS(E231&lt;'Benchmark Data'!$I$19,1,'Transaction Log'!E231&gt;'Benchmark Data'!$M$19,1),0)</f>
        <v>0</v>
      </c>
    </row>
    <row r="232" spans="1:8">
      <c r="A232" s="116">
        <v>0.56274305555555559</v>
      </c>
      <c r="B232">
        <v>-496.40522520000002</v>
      </c>
      <c r="C232">
        <v>15751.89546</v>
      </c>
      <c r="D232">
        <v>1.2997285730000001</v>
      </c>
      <c r="E232">
        <v>2.22824445</v>
      </c>
      <c r="F232">
        <f>IFERROR(_xlfn.IFS(B232&lt;'Benchmark Data'!$I$7,1,'Transaction Log'!B232&gt;'Benchmark Data'!$M$7,1),0)</f>
        <v>0</v>
      </c>
      <c r="G232">
        <f>IFERROR(_xlfn.IFS(D232&lt;'Benchmark Data'!$I$13,1,'Transaction Log'!D232&gt;'Benchmark Data'!$M$13,1),0)</f>
        <v>0</v>
      </c>
      <c r="H232">
        <f>IFERROR(_xlfn.IFS(E232&lt;'Benchmark Data'!$I$19,1,'Transaction Log'!E232&gt;'Benchmark Data'!$M$19,1),0)</f>
        <v>0</v>
      </c>
    </row>
    <row r="233" spans="1:8">
      <c r="A233" s="116">
        <v>0.56276620370370367</v>
      </c>
      <c r="B233">
        <v>-496.42104169999999</v>
      </c>
      <c r="C233">
        <v>15752.476259999999</v>
      </c>
      <c r="D233">
        <v>1.3003479040000001</v>
      </c>
      <c r="E233">
        <v>2.2281889700000002</v>
      </c>
      <c r="F233">
        <f>IFERROR(_xlfn.IFS(B233&lt;'Benchmark Data'!$I$7,1,'Transaction Log'!B233&gt;'Benchmark Data'!$M$7,1),0)</f>
        <v>1</v>
      </c>
      <c r="G233">
        <f>IFERROR(_xlfn.IFS(D233&lt;'Benchmark Data'!$I$13,1,'Transaction Log'!D233&gt;'Benchmark Data'!$M$13,1),0)</f>
        <v>0</v>
      </c>
      <c r="H233">
        <f>IFERROR(_xlfn.IFS(E233&lt;'Benchmark Data'!$I$19,1,'Transaction Log'!E233&gt;'Benchmark Data'!$M$19,1),0)</f>
        <v>0</v>
      </c>
    </row>
    <row r="234" spans="1:8">
      <c r="A234" s="116">
        <v>0.56278935185185186</v>
      </c>
      <c r="B234">
        <v>-496.40389219999997</v>
      </c>
      <c r="C234">
        <v>15751.92626</v>
      </c>
      <c r="D234">
        <v>1.2986019200000001</v>
      </c>
      <c r="E234">
        <v>2.227752154</v>
      </c>
      <c r="F234">
        <f>IFERROR(_xlfn.IFS(B234&lt;'Benchmark Data'!$I$7,1,'Transaction Log'!B234&gt;'Benchmark Data'!$M$7,1),0)</f>
        <v>0</v>
      </c>
      <c r="G234">
        <f>IFERROR(_xlfn.IFS(D234&lt;'Benchmark Data'!$I$13,1,'Transaction Log'!D234&gt;'Benchmark Data'!$M$13,1),0)</f>
        <v>0</v>
      </c>
      <c r="H234">
        <f>IFERROR(_xlfn.IFS(E234&lt;'Benchmark Data'!$I$19,1,'Transaction Log'!E234&gt;'Benchmark Data'!$M$19,1),0)</f>
        <v>0</v>
      </c>
    </row>
    <row r="235" spans="1:8">
      <c r="A235" s="116">
        <v>0.56281250000000005</v>
      </c>
      <c r="B235">
        <v>-496.4130136</v>
      </c>
      <c r="C235">
        <v>15750.314560000001</v>
      </c>
      <c r="D235">
        <v>1.298094592</v>
      </c>
      <c r="E235">
        <v>2.226374227</v>
      </c>
      <c r="F235">
        <f>IFERROR(_xlfn.IFS(B235&lt;'Benchmark Data'!$I$7,1,'Transaction Log'!B235&gt;'Benchmark Data'!$M$7,1),0)</f>
        <v>0</v>
      </c>
      <c r="G235">
        <f>IFERROR(_xlfn.IFS(D235&lt;'Benchmark Data'!$I$13,1,'Transaction Log'!D235&gt;'Benchmark Data'!$M$13,1),0)</f>
        <v>0</v>
      </c>
      <c r="H235">
        <f>IFERROR(_xlfn.IFS(E235&lt;'Benchmark Data'!$I$19,1,'Transaction Log'!E235&gt;'Benchmark Data'!$M$19,1),0)</f>
        <v>0</v>
      </c>
    </row>
    <row r="236" spans="1:8">
      <c r="A236" s="116">
        <v>0.56283564814814813</v>
      </c>
      <c r="B236">
        <v>-496.40088680000002</v>
      </c>
      <c r="C236">
        <v>15748.009599999999</v>
      </c>
      <c r="D236">
        <v>1.2996726970000001</v>
      </c>
      <c r="E236">
        <v>2.2261447219999999</v>
      </c>
      <c r="F236">
        <f>IFERROR(_xlfn.IFS(B236&lt;'Benchmark Data'!$I$7,1,'Transaction Log'!B236&gt;'Benchmark Data'!$M$7,1),0)</f>
        <v>0</v>
      </c>
      <c r="G236">
        <f>IFERROR(_xlfn.IFS(D236&lt;'Benchmark Data'!$I$13,1,'Transaction Log'!D236&gt;'Benchmark Data'!$M$13,1),0)</f>
        <v>0</v>
      </c>
      <c r="H236">
        <f>IFERROR(_xlfn.IFS(E236&lt;'Benchmark Data'!$I$19,1,'Transaction Log'!E236&gt;'Benchmark Data'!$M$19,1),0)</f>
        <v>0</v>
      </c>
    </row>
    <row r="237" spans="1:8">
      <c r="A237" s="116">
        <v>0.56285879629629632</v>
      </c>
      <c r="B237">
        <v>-496.39406550000001</v>
      </c>
      <c r="C237">
        <v>15746.50475</v>
      </c>
      <c r="D237">
        <v>1.299894366</v>
      </c>
      <c r="E237">
        <v>2.2263706170000002</v>
      </c>
      <c r="F237">
        <f>IFERROR(_xlfn.IFS(B237&lt;'Benchmark Data'!$I$7,1,'Transaction Log'!B237&gt;'Benchmark Data'!$M$7,1),0)</f>
        <v>0</v>
      </c>
      <c r="G237">
        <f>IFERROR(_xlfn.IFS(D237&lt;'Benchmark Data'!$I$13,1,'Transaction Log'!D237&gt;'Benchmark Data'!$M$13,1),0)</f>
        <v>0</v>
      </c>
      <c r="H237">
        <f>IFERROR(_xlfn.IFS(E237&lt;'Benchmark Data'!$I$19,1,'Transaction Log'!E237&gt;'Benchmark Data'!$M$19,1),0)</f>
        <v>0</v>
      </c>
    </row>
    <row r="238" spans="1:8">
      <c r="A238" s="116">
        <v>0.5628819444444445</v>
      </c>
      <c r="B238">
        <v>-496.40304090000001</v>
      </c>
      <c r="C238">
        <v>15744.802729999999</v>
      </c>
      <c r="D238">
        <v>1.3001848359999999</v>
      </c>
      <c r="E238">
        <v>2.22813441</v>
      </c>
      <c r="F238">
        <f>IFERROR(_xlfn.IFS(B238&lt;'Benchmark Data'!$I$7,1,'Transaction Log'!B238&gt;'Benchmark Data'!$M$7,1),0)</f>
        <v>0</v>
      </c>
      <c r="G238">
        <f>IFERROR(_xlfn.IFS(D238&lt;'Benchmark Data'!$I$13,1,'Transaction Log'!D238&gt;'Benchmark Data'!$M$13,1),0)</f>
        <v>0</v>
      </c>
      <c r="H238">
        <f>IFERROR(_xlfn.IFS(E238&lt;'Benchmark Data'!$I$19,1,'Transaction Log'!E238&gt;'Benchmark Data'!$M$19,1),0)</f>
        <v>0</v>
      </c>
    </row>
    <row r="239" spans="1:8">
      <c r="A239" s="116">
        <v>0.56290509259259258</v>
      </c>
      <c r="B239">
        <v>-496.40087590000002</v>
      </c>
      <c r="C239">
        <v>15742.85786</v>
      </c>
      <c r="D239">
        <v>1.2992869849999999</v>
      </c>
      <c r="E239">
        <v>2.2270730150000002</v>
      </c>
      <c r="F239">
        <f>IFERROR(_xlfn.IFS(B239&lt;'Benchmark Data'!$I$7,1,'Transaction Log'!B239&gt;'Benchmark Data'!$M$7,1),0)</f>
        <v>0</v>
      </c>
      <c r="G239">
        <f>IFERROR(_xlfn.IFS(D239&lt;'Benchmark Data'!$I$13,1,'Transaction Log'!D239&gt;'Benchmark Data'!$M$13,1),0)</f>
        <v>0</v>
      </c>
      <c r="H239">
        <f>IFERROR(_xlfn.IFS(E239&lt;'Benchmark Data'!$I$19,1,'Transaction Log'!E239&gt;'Benchmark Data'!$M$19,1),0)</f>
        <v>0</v>
      </c>
    </row>
    <row r="240" spans="1:8">
      <c r="A240" s="116">
        <v>0.56292824074074077</v>
      </c>
      <c r="B240">
        <v>-496.38877009999999</v>
      </c>
      <c r="C240">
        <v>15741.13636</v>
      </c>
      <c r="D240">
        <v>1.300846908</v>
      </c>
      <c r="E240">
        <v>2.227185773</v>
      </c>
      <c r="F240">
        <f>IFERROR(_xlfn.IFS(B240&lt;'Benchmark Data'!$I$7,1,'Transaction Log'!B240&gt;'Benchmark Data'!$M$7,1),0)</f>
        <v>0</v>
      </c>
      <c r="G240">
        <f>IFERROR(_xlfn.IFS(D240&lt;'Benchmark Data'!$I$13,1,'Transaction Log'!D240&gt;'Benchmark Data'!$M$13,1),0)</f>
        <v>0</v>
      </c>
      <c r="H240">
        <f>IFERROR(_xlfn.IFS(E240&lt;'Benchmark Data'!$I$19,1,'Transaction Log'!E240&gt;'Benchmark Data'!$M$19,1),0)</f>
        <v>0</v>
      </c>
    </row>
    <row r="241" spans="1:8">
      <c r="A241" s="116">
        <v>0.56295138888888896</v>
      </c>
      <c r="B241">
        <v>-496.40663189999998</v>
      </c>
      <c r="C241">
        <v>15741.178260000001</v>
      </c>
      <c r="D241">
        <v>1.299717118</v>
      </c>
      <c r="E241">
        <v>2.2267830530000001</v>
      </c>
      <c r="F241">
        <f>IFERROR(_xlfn.IFS(B241&lt;'Benchmark Data'!$I$7,1,'Transaction Log'!B241&gt;'Benchmark Data'!$M$7,1),0)</f>
        <v>0</v>
      </c>
      <c r="G241">
        <f>IFERROR(_xlfn.IFS(D241&lt;'Benchmark Data'!$I$13,1,'Transaction Log'!D241&gt;'Benchmark Data'!$M$13,1),0)</f>
        <v>0</v>
      </c>
      <c r="H241">
        <f>IFERROR(_xlfn.IFS(E241&lt;'Benchmark Data'!$I$19,1,'Transaction Log'!E241&gt;'Benchmark Data'!$M$19,1),0)</f>
        <v>0</v>
      </c>
    </row>
    <row r="242" spans="1:8">
      <c r="A242" s="116">
        <v>0.56297453703703704</v>
      </c>
      <c r="B242">
        <v>-496.40422560000002</v>
      </c>
      <c r="C242">
        <v>15737.71031</v>
      </c>
      <c r="D242">
        <v>1.3013278100000001</v>
      </c>
      <c r="E242">
        <v>2.2280340710000002</v>
      </c>
      <c r="F242">
        <f>IFERROR(_xlfn.IFS(B242&lt;'Benchmark Data'!$I$7,1,'Transaction Log'!B242&gt;'Benchmark Data'!$M$7,1),0)</f>
        <v>0</v>
      </c>
      <c r="G242">
        <f>IFERROR(_xlfn.IFS(D242&lt;'Benchmark Data'!$I$13,1,'Transaction Log'!D242&gt;'Benchmark Data'!$M$13,1),0)</f>
        <v>1</v>
      </c>
      <c r="H242">
        <f>IFERROR(_xlfn.IFS(E242&lt;'Benchmark Data'!$I$19,1,'Transaction Log'!E242&gt;'Benchmark Data'!$M$19,1),0)</f>
        <v>0</v>
      </c>
    </row>
    <row r="243" spans="1:8">
      <c r="A243" s="116">
        <v>0.56299768518518511</v>
      </c>
      <c r="B243">
        <v>-496.40063629999997</v>
      </c>
      <c r="C243">
        <v>15737.665209999999</v>
      </c>
      <c r="D243">
        <v>1.3003696250000001</v>
      </c>
      <c r="E243">
        <v>2.2271398429999998</v>
      </c>
      <c r="F243">
        <f>IFERROR(_xlfn.IFS(B243&lt;'Benchmark Data'!$I$7,1,'Transaction Log'!B243&gt;'Benchmark Data'!$M$7,1),0)</f>
        <v>0</v>
      </c>
      <c r="G243">
        <f>IFERROR(_xlfn.IFS(D243&lt;'Benchmark Data'!$I$13,1,'Transaction Log'!D243&gt;'Benchmark Data'!$M$13,1),0)</f>
        <v>0</v>
      </c>
      <c r="H243">
        <f>IFERROR(_xlfn.IFS(E243&lt;'Benchmark Data'!$I$19,1,'Transaction Log'!E243&gt;'Benchmark Data'!$M$19,1),0)</f>
        <v>0</v>
      </c>
    </row>
    <row r="244" spans="1:8">
      <c r="A244" s="116">
        <v>0.5630208333333333</v>
      </c>
      <c r="B244">
        <v>-496.3960763</v>
      </c>
      <c r="C244">
        <v>15738.06402</v>
      </c>
      <c r="D244">
        <v>1.300589108</v>
      </c>
      <c r="E244">
        <v>2.2270553199999998</v>
      </c>
      <c r="F244">
        <f>IFERROR(_xlfn.IFS(B244&lt;'Benchmark Data'!$I$7,1,'Transaction Log'!B244&gt;'Benchmark Data'!$M$7,1),0)</f>
        <v>0</v>
      </c>
      <c r="G244">
        <f>IFERROR(_xlfn.IFS(D244&lt;'Benchmark Data'!$I$13,1,'Transaction Log'!D244&gt;'Benchmark Data'!$M$13,1),0)</f>
        <v>0</v>
      </c>
      <c r="H244">
        <f>IFERROR(_xlfn.IFS(E244&lt;'Benchmark Data'!$I$19,1,'Transaction Log'!E244&gt;'Benchmark Data'!$M$19,1),0)</f>
        <v>0</v>
      </c>
    </row>
    <row r="245" spans="1:8">
      <c r="A245" s="116">
        <v>0.56304398148148149</v>
      </c>
      <c r="B245">
        <v>-496.40903759999998</v>
      </c>
      <c r="C245">
        <v>15735.7405</v>
      </c>
      <c r="D245">
        <v>1.299746187</v>
      </c>
      <c r="E245">
        <v>2.2277207919999999</v>
      </c>
      <c r="F245">
        <f>IFERROR(_xlfn.IFS(B245&lt;'Benchmark Data'!$I$7,1,'Transaction Log'!B245&gt;'Benchmark Data'!$M$7,1),0)</f>
        <v>0</v>
      </c>
      <c r="G245">
        <f>IFERROR(_xlfn.IFS(D245&lt;'Benchmark Data'!$I$13,1,'Transaction Log'!D245&gt;'Benchmark Data'!$M$13,1),0)</f>
        <v>0</v>
      </c>
      <c r="H245">
        <f>IFERROR(_xlfn.IFS(E245&lt;'Benchmark Data'!$I$19,1,'Transaction Log'!E245&gt;'Benchmark Data'!$M$19,1),0)</f>
        <v>0</v>
      </c>
    </row>
    <row r="246" spans="1:8">
      <c r="A246" s="116">
        <v>0.56306712962962957</v>
      </c>
      <c r="B246">
        <v>-496.38631820000001</v>
      </c>
      <c r="C246">
        <v>15737.105310000001</v>
      </c>
      <c r="D246">
        <v>1.299755864</v>
      </c>
      <c r="E246">
        <v>2.2271247139999999</v>
      </c>
      <c r="F246">
        <f>IFERROR(_xlfn.IFS(B246&lt;'Benchmark Data'!$I$7,1,'Transaction Log'!B246&gt;'Benchmark Data'!$M$7,1),0)</f>
        <v>0</v>
      </c>
      <c r="G246">
        <f>IFERROR(_xlfn.IFS(D246&lt;'Benchmark Data'!$I$13,1,'Transaction Log'!D246&gt;'Benchmark Data'!$M$13,1),0)</f>
        <v>0</v>
      </c>
      <c r="H246">
        <f>IFERROR(_xlfn.IFS(E246&lt;'Benchmark Data'!$I$19,1,'Transaction Log'!E246&gt;'Benchmark Data'!$M$19,1),0)</f>
        <v>0</v>
      </c>
    </row>
    <row r="247" spans="1:8">
      <c r="A247" s="116">
        <v>0.56309027777777776</v>
      </c>
      <c r="B247">
        <v>-496.39427819999997</v>
      </c>
      <c r="C247">
        <v>15735.143400000001</v>
      </c>
      <c r="D247">
        <v>1.298861212</v>
      </c>
      <c r="E247">
        <v>2.2284110699999999</v>
      </c>
      <c r="F247">
        <f>IFERROR(_xlfn.IFS(B247&lt;'Benchmark Data'!$I$7,1,'Transaction Log'!B247&gt;'Benchmark Data'!$M$7,1),0)</f>
        <v>0</v>
      </c>
      <c r="G247">
        <f>IFERROR(_xlfn.IFS(D247&lt;'Benchmark Data'!$I$13,1,'Transaction Log'!D247&gt;'Benchmark Data'!$M$13,1),0)</f>
        <v>0</v>
      </c>
      <c r="H247">
        <f>IFERROR(_xlfn.IFS(E247&lt;'Benchmark Data'!$I$19,1,'Transaction Log'!E247&gt;'Benchmark Data'!$M$19,1),0)</f>
        <v>0</v>
      </c>
    </row>
    <row r="248" spans="1:8">
      <c r="A248" s="116">
        <v>0.56311342592592595</v>
      </c>
      <c r="B248">
        <v>-496.41032080000002</v>
      </c>
      <c r="C248">
        <v>15734.84276</v>
      </c>
      <c r="D248">
        <v>1.299700488</v>
      </c>
      <c r="E248">
        <v>2.2263582249999998</v>
      </c>
      <c r="F248">
        <f>IFERROR(_xlfn.IFS(B248&lt;'Benchmark Data'!$I$7,1,'Transaction Log'!B248&gt;'Benchmark Data'!$M$7,1),0)</f>
        <v>0</v>
      </c>
      <c r="G248">
        <f>IFERROR(_xlfn.IFS(D248&lt;'Benchmark Data'!$I$13,1,'Transaction Log'!D248&gt;'Benchmark Data'!$M$13,1),0)</f>
        <v>0</v>
      </c>
      <c r="H248">
        <f>IFERROR(_xlfn.IFS(E248&lt;'Benchmark Data'!$I$19,1,'Transaction Log'!E248&gt;'Benchmark Data'!$M$19,1),0)</f>
        <v>0</v>
      </c>
    </row>
    <row r="249" spans="1:8">
      <c r="A249" s="116">
        <v>0.56313657407407403</v>
      </c>
      <c r="B249">
        <v>-496.39632410000002</v>
      </c>
      <c r="C249">
        <v>15733.70758</v>
      </c>
      <c r="D249">
        <v>1.2982998969999999</v>
      </c>
      <c r="E249">
        <v>2.2283561340000002</v>
      </c>
      <c r="F249">
        <f>IFERROR(_xlfn.IFS(B249&lt;'Benchmark Data'!$I$7,1,'Transaction Log'!B249&gt;'Benchmark Data'!$M$7,1),0)</f>
        <v>0</v>
      </c>
      <c r="G249">
        <f>IFERROR(_xlfn.IFS(D249&lt;'Benchmark Data'!$I$13,1,'Transaction Log'!D249&gt;'Benchmark Data'!$M$13,1),0)</f>
        <v>0</v>
      </c>
      <c r="H249">
        <f>IFERROR(_xlfn.IFS(E249&lt;'Benchmark Data'!$I$19,1,'Transaction Log'!E249&gt;'Benchmark Data'!$M$19,1),0)</f>
        <v>0</v>
      </c>
    </row>
    <row r="250" spans="1:8">
      <c r="A250" s="116">
        <v>0.56315972222222221</v>
      </c>
      <c r="B250">
        <v>-496.39853310000001</v>
      </c>
      <c r="C250">
        <v>15733.44332</v>
      </c>
      <c r="D250">
        <v>1.2987271220000001</v>
      </c>
      <c r="E250">
        <v>2.22784637</v>
      </c>
      <c r="F250">
        <f>IFERROR(_xlfn.IFS(B250&lt;'Benchmark Data'!$I$7,1,'Transaction Log'!B250&gt;'Benchmark Data'!$M$7,1),0)</f>
        <v>0</v>
      </c>
      <c r="G250">
        <f>IFERROR(_xlfn.IFS(D250&lt;'Benchmark Data'!$I$13,1,'Transaction Log'!D250&gt;'Benchmark Data'!$M$13,1),0)</f>
        <v>0</v>
      </c>
      <c r="H250">
        <f>IFERROR(_xlfn.IFS(E250&lt;'Benchmark Data'!$I$19,1,'Transaction Log'!E250&gt;'Benchmark Data'!$M$19,1),0)</f>
        <v>0</v>
      </c>
    </row>
    <row r="251" spans="1:8">
      <c r="A251" s="116">
        <v>0.5631828703703704</v>
      </c>
      <c r="B251">
        <v>-496.39695799999998</v>
      </c>
      <c r="C251">
        <v>15731.87376</v>
      </c>
      <c r="D251">
        <v>1.2999675909999999</v>
      </c>
      <c r="E251">
        <v>2.226755271</v>
      </c>
      <c r="F251">
        <f>IFERROR(_xlfn.IFS(B251&lt;'Benchmark Data'!$I$7,1,'Transaction Log'!B251&gt;'Benchmark Data'!$M$7,1),0)</f>
        <v>0</v>
      </c>
      <c r="G251">
        <f>IFERROR(_xlfn.IFS(D251&lt;'Benchmark Data'!$I$13,1,'Transaction Log'!D251&gt;'Benchmark Data'!$M$13,1),0)</f>
        <v>0</v>
      </c>
      <c r="H251">
        <f>IFERROR(_xlfn.IFS(E251&lt;'Benchmark Data'!$I$19,1,'Transaction Log'!E251&gt;'Benchmark Data'!$M$19,1),0)</f>
        <v>0</v>
      </c>
    </row>
    <row r="252" spans="1:8">
      <c r="A252" s="116">
        <v>0.56320601851851848</v>
      </c>
      <c r="B252">
        <v>-496.41351329999998</v>
      </c>
      <c r="C252">
        <v>15732.053320000001</v>
      </c>
      <c r="D252">
        <v>1.2991418079999999</v>
      </c>
      <c r="E252">
        <v>2.228286427</v>
      </c>
      <c r="F252">
        <f>IFERROR(_xlfn.IFS(B252&lt;'Benchmark Data'!$I$7,1,'Transaction Log'!B252&gt;'Benchmark Data'!$M$7,1),0)</f>
        <v>0</v>
      </c>
      <c r="G252">
        <f>IFERROR(_xlfn.IFS(D252&lt;'Benchmark Data'!$I$13,1,'Transaction Log'!D252&gt;'Benchmark Data'!$M$13,1),0)</f>
        <v>0</v>
      </c>
      <c r="H252">
        <f>IFERROR(_xlfn.IFS(E252&lt;'Benchmark Data'!$I$19,1,'Transaction Log'!E252&gt;'Benchmark Data'!$M$19,1),0)</f>
        <v>0</v>
      </c>
    </row>
    <row r="253" spans="1:8">
      <c r="A253" s="116">
        <v>0.56322916666666667</v>
      </c>
      <c r="B253">
        <v>-496.40930070000002</v>
      </c>
      <c r="C253">
        <v>15730.59555</v>
      </c>
      <c r="D253">
        <v>1.2999401989999999</v>
      </c>
      <c r="E253">
        <v>2.2281898020000002</v>
      </c>
      <c r="F253">
        <f>IFERROR(_xlfn.IFS(B253&lt;'Benchmark Data'!$I$7,1,'Transaction Log'!B253&gt;'Benchmark Data'!$M$7,1),0)</f>
        <v>0</v>
      </c>
      <c r="G253">
        <f>IFERROR(_xlfn.IFS(D253&lt;'Benchmark Data'!$I$13,1,'Transaction Log'!D253&gt;'Benchmark Data'!$M$13,1),0)</f>
        <v>0</v>
      </c>
      <c r="H253">
        <f>IFERROR(_xlfn.IFS(E253&lt;'Benchmark Data'!$I$19,1,'Transaction Log'!E253&gt;'Benchmark Data'!$M$19,1),0)</f>
        <v>0</v>
      </c>
    </row>
    <row r="254" spans="1:8">
      <c r="A254" s="116">
        <v>0.56325231481481486</v>
      </c>
      <c r="B254">
        <v>-496.3969917</v>
      </c>
      <c r="C254">
        <v>15731.65969</v>
      </c>
      <c r="D254">
        <v>1.299818489</v>
      </c>
      <c r="E254">
        <v>2.225921896</v>
      </c>
      <c r="F254">
        <f>IFERROR(_xlfn.IFS(B254&lt;'Benchmark Data'!$I$7,1,'Transaction Log'!B254&gt;'Benchmark Data'!$M$7,1),0)</f>
        <v>0</v>
      </c>
      <c r="G254">
        <f>IFERROR(_xlfn.IFS(D254&lt;'Benchmark Data'!$I$13,1,'Transaction Log'!D254&gt;'Benchmark Data'!$M$13,1),0)</f>
        <v>0</v>
      </c>
      <c r="H254">
        <f>IFERROR(_xlfn.IFS(E254&lt;'Benchmark Data'!$I$19,1,'Transaction Log'!E254&gt;'Benchmark Data'!$M$19,1),0)</f>
        <v>0</v>
      </c>
    </row>
    <row r="255" spans="1:8">
      <c r="A255" s="116">
        <v>0.56327546296296294</v>
      </c>
      <c r="B255">
        <v>-496.4078475</v>
      </c>
      <c r="C255">
        <v>15729.57393</v>
      </c>
      <c r="D255">
        <v>1.3003536840000001</v>
      </c>
      <c r="E255">
        <v>2.2278164540000001</v>
      </c>
      <c r="F255">
        <f>IFERROR(_xlfn.IFS(B255&lt;'Benchmark Data'!$I$7,1,'Transaction Log'!B255&gt;'Benchmark Data'!$M$7,1),0)</f>
        <v>0</v>
      </c>
      <c r="G255">
        <f>IFERROR(_xlfn.IFS(D255&lt;'Benchmark Data'!$I$13,1,'Transaction Log'!D255&gt;'Benchmark Data'!$M$13,1),0)</f>
        <v>0</v>
      </c>
      <c r="H255">
        <f>IFERROR(_xlfn.IFS(E255&lt;'Benchmark Data'!$I$19,1,'Transaction Log'!E255&gt;'Benchmark Data'!$M$19,1),0)</f>
        <v>0</v>
      </c>
    </row>
    <row r="256" spans="1:8">
      <c r="A256" s="116">
        <v>0.56329861111111112</v>
      </c>
      <c r="B256">
        <v>-496.4039434</v>
      </c>
      <c r="C256">
        <v>15728.36772</v>
      </c>
      <c r="D256">
        <v>1.300775582</v>
      </c>
      <c r="E256">
        <v>2.2285338160000001</v>
      </c>
      <c r="F256">
        <f>IFERROR(_xlfn.IFS(B256&lt;'Benchmark Data'!$I$7,1,'Transaction Log'!B256&gt;'Benchmark Data'!$M$7,1),0)</f>
        <v>0</v>
      </c>
      <c r="G256">
        <f>IFERROR(_xlfn.IFS(D256&lt;'Benchmark Data'!$I$13,1,'Transaction Log'!D256&gt;'Benchmark Data'!$M$13,1),0)</f>
        <v>0</v>
      </c>
      <c r="H256">
        <f>IFERROR(_xlfn.IFS(E256&lt;'Benchmark Data'!$I$19,1,'Transaction Log'!E256&gt;'Benchmark Data'!$M$19,1),0)</f>
        <v>0</v>
      </c>
    </row>
    <row r="257" spans="1:8">
      <c r="A257" s="116">
        <v>0.56332175925925931</v>
      </c>
      <c r="B257">
        <v>-496.42382559999999</v>
      </c>
      <c r="C257">
        <v>15727.95709</v>
      </c>
      <c r="D257">
        <v>1.2996135790000001</v>
      </c>
      <c r="E257">
        <v>2.2260949870000002</v>
      </c>
      <c r="F257">
        <f>IFERROR(_xlfn.IFS(B257&lt;'Benchmark Data'!$I$7,1,'Transaction Log'!B257&gt;'Benchmark Data'!$M$7,1),0)</f>
        <v>1</v>
      </c>
      <c r="G257">
        <f>IFERROR(_xlfn.IFS(D257&lt;'Benchmark Data'!$I$13,1,'Transaction Log'!D257&gt;'Benchmark Data'!$M$13,1),0)</f>
        <v>0</v>
      </c>
      <c r="H257">
        <f>IFERROR(_xlfn.IFS(E257&lt;'Benchmark Data'!$I$19,1,'Transaction Log'!E257&gt;'Benchmark Data'!$M$19,1),0)</f>
        <v>0</v>
      </c>
    </row>
    <row r="258" spans="1:8">
      <c r="A258" s="116">
        <v>0.56334490740740739</v>
      </c>
      <c r="B258">
        <v>-496.40386460000002</v>
      </c>
      <c r="C258">
        <v>15729.072190000001</v>
      </c>
      <c r="D258">
        <v>1.2990093890000001</v>
      </c>
      <c r="E258">
        <v>2.2282480589999998</v>
      </c>
      <c r="F258">
        <f>IFERROR(_xlfn.IFS(B258&lt;'Benchmark Data'!$I$7,1,'Transaction Log'!B258&gt;'Benchmark Data'!$M$7,1),0)</f>
        <v>0</v>
      </c>
      <c r="G258">
        <f>IFERROR(_xlfn.IFS(D258&lt;'Benchmark Data'!$I$13,1,'Transaction Log'!D258&gt;'Benchmark Data'!$M$13,1),0)</f>
        <v>0</v>
      </c>
      <c r="H258">
        <f>IFERROR(_xlfn.IFS(E258&lt;'Benchmark Data'!$I$19,1,'Transaction Log'!E258&gt;'Benchmark Data'!$M$19,1),0)</f>
        <v>0</v>
      </c>
    </row>
    <row r="259" spans="1:8">
      <c r="A259" s="116">
        <v>0.56336805555555558</v>
      </c>
      <c r="B259">
        <v>-496.38938530000001</v>
      </c>
      <c r="C259">
        <v>15726.829239999999</v>
      </c>
      <c r="D259">
        <v>1.2994393449999999</v>
      </c>
      <c r="E259">
        <v>2.226715907</v>
      </c>
      <c r="F259">
        <f>IFERROR(_xlfn.IFS(B259&lt;'Benchmark Data'!$I$7,1,'Transaction Log'!B259&gt;'Benchmark Data'!$M$7,1),0)</f>
        <v>0</v>
      </c>
      <c r="G259">
        <f>IFERROR(_xlfn.IFS(D259&lt;'Benchmark Data'!$I$13,1,'Transaction Log'!D259&gt;'Benchmark Data'!$M$13,1),0)</f>
        <v>0</v>
      </c>
      <c r="H259">
        <f>IFERROR(_xlfn.IFS(E259&lt;'Benchmark Data'!$I$19,1,'Transaction Log'!E259&gt;'Benchmark Data'!$M$19,1),0)</f>
        <v>0</v>
      </c>
    </row>
    <row r="260" spans="1:8">
      <c r="A260" s="116">
        <v>0.56339120370370377</v>
      </c>
      <c r="B260">
        <v>-496.40730969999998</v>
      </c>
      <c r="C260">
        <v>15728.10225</v>
      </c>
      <c r="D260">
        <v>1.299112474</v>
      </c>
      <c r="E260">
        <v>2.2280673339999999</v>
      </c>
      <c r="F260">
        <f>IFERROR(_xlfn.IFS(B260&lt;'Benchmark Data'!$I$7,1,'Transaction Log'!B260&gt;'Benchmark Data'!$M$7,1),0)</f>
        <v>0</v>
      </c>
      <c r="G260">
        <f>IFERROR(_xlfn.IFS(D260&lt;'Benchmark Data'!$I$13,1,'Transaction Log'!D260&gt;'Benchmark Data'!$M$13,1),0)</f>
        <v>0</v>
      </c>
      <c r="H260">
        <f>IFERROR(_xlfn.IFS(E260&lt;'Benchmark Data'!$I$19,1,'Transaction Log'!E260&gt;'Benchmark Data'!$M$19,1),0)</f>
        <v>0</v>
      </c>
    </row>
    <row r="261" spans="1:8">
      <c r="A261" s="116">
        <v>0.56341435185185185</v>
      </c>
      <c r="B261">
        <v>-496.39603740000001</v>
      </c>
      <c r="C261">
        <v>15726.029210000001</v>
      </c>
      <c r="D261">
        <v>1.299473815</v>
      </c>
      <c r="E261">
        <v>2.226096187</v>
      </c>
      <c r="F261">
        <f>IFERROR(_xlfn.IFS(B261&lt;'Benchmark Data'!$I$7,1,'Transaction Log'!B261&gt;'Benchmark Data'!$M$7,1),0)</f>
        <v>0</v>
      </c>
      <c r="G261">
        <f>IFERROR(_xlfn.IFS(D261&lt;'Benchmark Data'!$I$13,1,'Transaction Log'!D261&gt;'Benchmark Data'!$M$13,1),0)</f>
        <v>0</v>
      </c>
      <c r="H261">
        <f>IFERROR(_xlfn.IFS(E261&lt;'Benchmark Data'!$I$19,1,'Transaction Log'!E261&gt;'Benchmark Data'!$M$19,1),0)</f>
        <v>0</v>
      </c>
    </row>
    <row r="262" spans="1:8">
      <c r="A262" s="116">
        <v>0.56343750000000004</v>
      </c>
      <c r="B262">
        <v>-496.39533260000002</v>
      </c>
      <c r="C262">
        <v>15724.953229999999</v>
      </c>
      <c r="D262">
        <v>1.299123002</v>
      </c>
      <c r="E262">
        <v>2.226860163</v>
      </c>
      <c r="F262">
        <f>IFERROR(_xlfn.IFS(B262&lt;'Benchmark Data'!$I$7,1,'Transaction Log'!B262&gt;'Benchmark Data'!$M$7,1),0)</f>
        <v>0</v>
      </c>
      <c r="G262">
        <f>IFERROR(_xlfn.IFS(D262&lt;'Benchmark Data'!$I$13,1,'Transaction Log'!D262&gt;'Benchmark Data'!$M$13,1),0)</f>
        <v>0</v>
      </c>
      <c r="H262">
        <f>IFERROR(_xlfn.IFS(E262&lt;'Benchmark Data'!$I$19,1,'Transaction Log'!E262&gt;'Benchmark Data'!$M$19,1),0)</f>
        <v>0</v>
      </c>
    </row>
    <row r="263" spans="1:8">
      <c r="A263" s="116">
        <v>0.56346064814814811</v>
      </c>
      <c r="B263">
        <v>-496.4076488</v>
      </c>
      <c r="C263">
        <v>15724.119339999999</v>
      </c>
      <c r="D263">
        <v>1.298431589</v>
      </c>
      <c r="E263">
        <v>2.2267987709999999</v>
      </c>
      <c r="F263">
        <f>IFERROR(_xlfn.IFS(B263&lt;'Benchmark Data'!$I$7,1,'Transaction Log'!B263&gt;'Benchmark Data'!$M$7,1),0)</f>
        <v>0</v>
      </c>
      <c r="G263">
        <f>IFERROR(_xlfn.IFS(D263&lt;'Benchmark Data'!$I$13,1,'Transaction Log'!D263&gt;'Benchmark Data'!$M$13,1),0)</f>
        <v>0</v>
      </c>
      <c r="H263">
        <f>IFERROR(_xlfn.IFS(E263&lt;'Benchmark Data'!$I$19,1,'Transaction Log'!E263&gt;'Benchmark Data'!$M$19,1),0)</f>
        <v>0</v>
      </c>
    </row>
    <row r="264" spans="1:8">
      <c r="A264" s="116">
        <v>0.5634837962962963</v>
      </c>
      <c r="B264">
        <v>-496.39964689999999</v>
      </c>
      <c r="C264">
        <v>15721.329250000001</v>
      </c>
      <c r="D264">
        <v>1.300179113</v>
      </c>
      <c r="E264">
        <v>2.226766713</v>
      </c>
      <c r="F264">
        <f>IFERROR(_xlfn.IFS(B264&lt;'Benchmark Data'!$I$7,1,'Transaction Log'!B264&gt;'Benchmark Data'!$M$7,1),0)</f>
        <v>0</v>
      </c>
      <c r="G264">
        <f>IFERROR(_xlfn.IFS(D264&lt;'Benchmark Data'!$I$13,1,'Transaction Log'!D264&gt;'Benchmark Data'!$M$13,1),0)</f>
        <v>0</v>
      </c>
      <c r="H264">
        <f>IFERROR(_xlfn.IFS(E264&lt;'Benchmark Data'!$I$19,1,'Transaction Log'!E264&gt;'Benchmark Data'!$M$19,1),0)</f>
        <v>0</v>
      </c>
    </row>
    <row r="265" spans="1:8">
      <c r="A265" s="116">
        <v>0.56350694444444438</v>
      </c>
      <c r="B265">
        <v>-496.4178048</v>
      </c>
      <c r="C265">
        <v>15720.90436</v>
      </c>
      <c r="D265">
        <v>1.300419679</v>
      </c>
      <c r="E265">
        <v>2.226417289</v>
      </c>
      <c r="F265">
        <f>IFERROR(_xlfn.IFS(B265&lt;'Benchmark Data'!$I$7,1,'Transaction Log'!B265&gt;'Benchmark Data'!$M$7,1),0)</f>
        <v>1</v>
      </c>
      <c r="G265">
        <f>IFERROR(_xlfn.IFS(D265&lt;'Benchmark Data'!$I$13,1,'Transaction Log'!D265&gt;'Benchmark Data'!$M$13,1),0)</f>
        <v>0</v>
      </c>
      <c r="H265">
        <f>IFERROR(_xlfn.IFS(E265&lt;'Benchmark Data'!$I$19,1,'Transaction Log'!E265&gt;'Benchmark Data'!$M$19,1),0)</f>
        <v>0</v>
      </c>
    </row>
    <row r="266" spans="1:8">
      <c r="A266" s="116">
        <v>0.56353009259259257</v>
      </c>
      <c r="B266">
        <v>-496.39676980000002</v>
      </c>
      <c r="C266">
        <v>15719.170749999999</v>
      </c>
      <c r="D266">
        <v>1.299586409</v>
      </c>
      <c r="E266">
        <v>2.2282337879999998</v>
      </c>
      <c r="F266">
        <f>IFERROR(_xlfn.IFS(B266&lt;'Benchmark Data'!$I$7,1,'Transaction Log'!B266&gt;'Benchmark Data'!$M$7,1),0)</f>
        <v>0</v>
      </c>
      <c r="G266">
        <f>IFERROR(_xlfn.IFS(D266&lt;'Benchmark Data'!$I$13,1,'Transaction Log'!D266&gt;'Benchmark Data'!$M$13,1),0)</f>
        <v>0</v>
      </c>
      <c r="H266">
        <f>IFERROR(_xlfn.IFS(E266&lt;'Benchmark Data'!$I$19,1,'Transaction Log'!E266&gt;'Benchmark Data'!$M$19,1),0)</f>
        <v>0</v>
      </c>
    </row>
    <row r="267" spans="1:8">
      <c r="A267" s="116">
        <v>0.56355324074074076</v>
      </c>
      <c r="B267">
        <v>-496.4113772</v>
      </c>
      <c r="C267">
        <v>15718.779689999999</v>
      </c>
      <c r="D267">
        <v>1.2991481620000001</v>
      </c>
      <c r="E267">
        <v>2.227351385</v>
      </c>
      <c r="F267">
        <f>IFERROR(_xlfn.IFS(B267&lt;'Benchmark Data'!$I$7,1,'Transaction Log'!B267&gt;'Benchmark Data'!$M$7,1),0)</f>
        <v>0</v>
      </c>
      <c r="G267">
        <f>IFERROR(_xlfn.IFS(D267&lt;'Benchmark Data'!$I$13,1,'Transaction Log'!D267&gt;'Benchmark Data'!$M$13,1),0)</f>
        <v>0</v>
      </c>
      <c r="H267">
        <f>IFERROR(_xlfn.IFS(E267&lt;'Benchmark Data'!$I$19,1,'Transaction Log'!E267&gt;'Benchmark Data'!$M$19,1),0)</f>
        <v>0</v>
      </c>
    </row>
    <row r="268" spans="1:8">
      <c r="A268" s="116">
        <v>0.56357638888888884</v>
      </c>
      <c r="B268">
        <v>-496.39781979999998</v>
      </c>
      <c r="C268">
        <v>15716.60673</v>
      </c>
      <c r="D268">
        <v>1.299086951</v>
      </c>
      <c r="E268">
        <v>2.2283270860000002</v>
      </c>
      <c r="F268">
        <f>IFERROR(_xlfn.IFS(B268&lt;'Benchmark Data'!$I$7,1,'Transaction Log'!B268&gt;'Benchmark Data'!$M$7,1),0)</f>
        <v>0</v>
      </c>
      <c r="G268">
        <f>IFERROR(_xlfn.IFS(D268&lt;'Benchmark Data'!$I$13,1,'Transaction Log'!D268&gt;'Benchmark Data'!$M$13,1),0)</f>
        <v>0</v>
      </c>
      <c r="H268">
        <f>IFERROR(_xlfn.IFS(E268&lt;'Benchmark Data'!$I$19,1,'Transaction Log'!E268&gt;'Benchmark Data'!$M$19,1),0)</f>
        <v>0</v>
      </c>
    </row>
    <row r="269" spans="1:8">
      <c r="A269" s="116">
        <v>0.56359953703703702</v>
      </c>
      <c r="B269">
        <v>-496.38674900000001</v>
      </c>
      <c r="C269">
        <v>15715.20507</v>
      </c>
      <c r="D269">
        <v>1.2986953999999999</v>
      </c>
      <c r="E269">
        <v>2.2265017550000001</v>
      </c>
      <c r="F269">
        <f>IFERROR(_xlfn.IFS(B269&lt;'Benchmark Data'!$I$7,1,'Transaction Log'!B269&gt;'Benchmark Data'!$M$7,1),0)</f>
        <v>0</v>
      </c>
      <c r="G269">
        <f>IFERROR(_xlfn.IFS(D269&lt;'Benchmark Data'!$I$13,1,'Transaction Log'!D269&gt;'Benchmark Data'!$M$13,1),0)</f>
        <v>0</v>
      </c>
      <c r="H269">
        <f>IFERROR(_xlfn.IFS(E269&lt;'Benchmark Data'!$I$19,1,'Transaction Log'!E269&gt;'Benchmark Data'!$M$19,1),0)</f>
        <v>0</v>
      </c>
    </row>
    <row r="270" spans="1:8">
      <c r="A270" s="116">
        <v>0.56362268518518521</v>
      </c>
      <c r="B270">
        <v>-496.39962939999998</v>
      </c>
      <c r="C270">
        <v>15715.34297</v>
      </c>
      <c r="D270">
        <v>1.2994530769999999</v>
      </c>
      <c r="E270">
        <v>2.2281676730000002</v>
      </c>
      <c r="F270">
        <f>IFERROR(_xlfn.IFS(B270&lt;'Benchmark Data'!$I$7,1,'Transaction Log'!B270&gt;'Benchmark Data'!$M$7,1),0)</f>
        <v>0</v>
      </c>
      <c r="G270">
        <f>IFERROR(_xlfn.IFS(D270&lt;'Benchmark Data'!$I$13,1,'Transaction Log'!D270&gt;'Benchmark Data'!$M$13,1),0)</f>
        <v>0</v>
      </c>
      <c r="H270">
        <f>IFERROR(_xlfn.IFS(E270&lt;'Benchmark Data'!$I$19,1,'Transaction Log'!E270&gt;'Benchmark Data'!$M$19,1),0)</f>
        <v>0</v>
      </c>
    </row>
    <row r="271" spans="1:8">
      <c r="A271" s="116">
        <v>0.56364583333333329</v>
      </c>
      <c r="B271">
        <v>-496.40197990000001</v>
      </c>
      <c r="C271">
        <v>15713.87347</v>
      </c>
      <c r="D271">
        <v>1.2987319079999999</v>
      </c>
      <c r="E271">
        <v>2.226884665</v>
      </c>
      <c r="F271">
        <f>IFERROR(_xlfn.IFS(B271&lt;'Benchmark Data'!$I$7,1,'Transaction Log'!B271&gt;'Benchmark Data'!$M$7,1),0)</f>
        <v>0</v>
      </c>
      <c r="G271">
        <f>IFERROR(_xlfn.IFS(D271&lt;'Benchmark Data'!$I$13,1,'Transaction Log'!D271&gt;'Benchmark Data'!$M$13,1),0)</f>
        <v>0</v>
      </c>
      <c r="H271">
        <f>IFERROR(_xlfn.IFS(E271&lt;'Benchmark Data'!$I$19,1,'Transaction Log'!E271&gt;'Benchmark Data'!$M$19,1),0)</f>
        <v>0</v>
      </c>
    </row>
    <row r="272" spans="1:8">
      <c r="A272" s="116">
        <v>0.56366898148148148</v>
      </c>
      <c r="B272">
        <v>-496.39576110000002</v>
      </c>
      <c r="C272">
        <v>15711.36412</v>
      </c>
      <c r="D272">
        <v>1.3010817290000001</v>
      </c>
      <c r="E272">
        <v>2.2256352349999999</v>
      </c>
      <c r="F272">
        <f>IFERROR(_xlfn.IFS(B272&lt;'Benchmark Data'!$I$7,1,'Transaction Log'!B272&gt;'Benchmark Data'!$M$7,1),0)</f>
        <v>0</v>
      </c>
      <c r="G272">
        <f>IFERROR(_xlfn.IFS(D272&lt;'Benchmark Data'!$I$13,1,'Transaction Log'!D272&gt;'Benchmark Data'!$M$13,1),0)</f>
        <v>0</v>
      </c>
      <c r="H272">
        <f>IFERROR(_xlfn.IFS(E272&lt;'Benchmark Data'!$I$19,1,'Transaction Log'!E272&gt;'Benchmark Data'!$M$19,1),0)</f>
        <v>0</v>
      </c>
    </row>
    <row r="273" spans="1:8">
      <c r="A273" s="116">
        <v>0.56369212962962967</v>
      </c>
      <c r="B273">
        <v>-496.39426220000001</v>
      </c>
      <c r="C273">
        <v>15712.93728</v>
      </c>
      <c r="D273">
        <v>1.2997600979999999</v>
      </c>
      <c r="E273">
        <v>2.226939062</v>
      </c>
      <c r="F273">
        <f>IFERROR(_xlfn.IFS(B273&lt;'Benchmark Data'!$I$7,1,'Transaction Log'!B273&gt;'Benchmark Data'!$M$7,1),0)</f>
        <v>0</v>
      </c>
      <c r="G273">
        <f>IFERROR(_xlfn.IFS(D273&lt;'Benchmark Data'!$I$13,1,'Transaction Log'!D273&gt;'Benchmark Data'!$M$13,1),0)</f>
        <v>0</v>
      </c>
      <c r="H273">
        <f>IFERROR(_xlfn.IFS(E273&lt;'Benchmark Data'!$I$19,1,'Transaction Log'!E273&gt;'Benchmark Data'!$M$19,1),0)</f>
        <v>0</v>
      </c>
    </row>
    <row r="274" spans="1:8">
      <c r="A274" s="116">
        <v>0.56371527777777775</v>
      </c>
      <c r="B274">
        <v>-496.39828870000002</v>
      </c>
      <c r="C274">
        <v>15711.501389999999</v>
      </c>
      <c r="D274">
        <v>1.2999916309999999</v>
      </c>
      <c r="E274">
        <v>2.2285029409999999</v>
      </c>
      <c r="F274">
        <f>IFERROR(_xlfn.IFS(B274&lt;'Benchmark Data'!$I$7,1,'Transaction Log'!B274&gt;'Benchmark Data'!$M$7,1),0)</f>
        <v>0</v>
      </c>
      <c r="G274">
        <f>IFERROR(_xlfn.IFS(D274&lt;'Benchmark Data'!$I$13,1,'Transaction Log'!D274&gt;'Benchmark Data'!$M$13,1),0)</f>
        <v>0</v>
      </c>
      <c r="H274">
        <f>IFERROR(_xlfn.IFS(E274&lt;'Benchmark Data'!$I$19,1,'Transaction Log'!E274&gt;'Benchmark Data'!$M$19,1),0)</f>
        <v>0</v>
      </c>
    </row>
    <row r="275" spans="1:8">
      <c r="A275" s="116">
        <v>0.56373842592592593</v>
      </c>
      <c r="B275">
        <v>-496.40316039999999</v>
      </c>
      <c r="C275">
        <v>15711.706200000001</v>
      </c>
      <c r="D275">
        <v>1.298922154</v>
      </c>
      <c r="E275">
        <v>2.2262629249999999</v>
      </c>
      <c r="F275">
        <f>IFERROR(_xlfn.IFS(B275&lt;'Benchmark Data'!$I$7,1,'Transaction Log'!B275&gt;'Benchmark Data'!$M$7,1),0)</f>
        <v>0</v>
      </c>
      <c r="G275">
        <f>IFERROR(_xlfn.IFS(D275&lt;'Benchmark Data'!$I$13,1,'Transaction Log'!D275&gt;'Benchmark Data'!$M$13,1),0)</f>
        <v>0</v>
      </c>
      <c r="H275">
        <f>IFERROR(_xlfn.IFS(E275&lt;'Benchmark Data'!$I$19,1,'Transaction Log'!E275&gt;'Benchmark Data'!$M$19,1),0)</f>
        <v>0</v>
      </c>
    </row>
    <row r="276" spans="1:8">
      <c r="A276" s="116">
        <v>0.56376157407407412</v>
      </c>
      <c r="B276">
        <v>-496.39338579999998</v>
      </c>
      <c r="C276">
        <v>15709.614390000001</v>
      </c>
      <c r="D276">
        <v>1.2999154230000001</v>
      </c>
      <c r="E276">
        <v>2.22652691</v>
      </c>
      <c r="F276">
        <f>IFERROR(_xlfn.IFS(B276&lt;'Benchmark Data'!$I$7,1,'Transaction Log'!B276&gt;'Benchmark Data'!$M$7,1),0)</f>
        <v>0</v>
      </c>
      <c r="G276">
        <f>IFERROR(_xlfn.IFS(D276&lt;'Benchmark Data'!$I$13,1,'Transaction Log'!D276&gt;'Benchmark Data'!$M$13,1),0)</f>
        <v>0</v>
      </c>
      <c r="H276">
        <f>IFERROR(_xlfn.IFS(E276&lt;'Benchmark Data'!$I$19,1,'Transaction Log'!E276&gt;'Benchmark Data'!$M$19,1),0)</f>
        <v>0</v>
      </c>
    </row>
    <row r="277" spans="1:8">
      <c r="A277" s="116">
        <v>0.5637847222222222</v>
      </c>
      <c r="B277">
        <v>-496.39601299999998</v>
      </c>
      <c r="C277">
        <v>15709.876910000001</v>
      </c>
      <c r="D277">
        <v>1.2982330230000001</v>
      </c>
      <c r="E277">
        <v>2.226200875</v>
      </c>
      <c r="F277">
        <f>IFERROR(_xlfn.IFS(B277&lt;'Benchmark Data'!$I$7,1,'Transaction Log'!B277&gt;'Benchmark Data'!$M$7,1),0)</f>
        <v>0</v>
      </c>
      <c r="G277">
        <f>IFERROR(_xlfn.IFS(D277&lt;'Benchmark Data'!$I$13,1,'Transaction Log'!D277&gt;'Benchmark Data'!$M$13,1),0)</f>
        <v>0</v>
      </c>
      <c r="H277">
        <f>IFERROR(_xlfn.IFS(E277&lt;'Benchmark Data'!$I$19,1,'Transaction Log'!E277&gt;'Benchmark Data'!$M$19,1),0)</f>
        <v>0</v>
      </c>
    </row>
    <row r="278" spans="1:8">
      <c r="A278" s="116">
        <v>0.56380787037037039</v>
      </c>
      <c r="B278">
        <v>-496.3929377</v>
      </c>
      <c r="C278">
        <v>15706.29293</v>
      </c>
      <c r="D278">
        <v>1.299476453</v>
      </c>
      <c r="E278">
        <v>2.227688718</v>
      </c>
      <c r="F278">
        <f>IFERROR(_xlfn.IFS(B278&lt;'Benchmark Data'!$I$7,1,'Transaction Log'!B278&gt;'Benchmark Data'!$M$7,1),0)</f>
        <v>0</v>
      </c>
      <c r="G278">
        <f>IFERROR(_xlfn.IFS(D278&lt;'Benchmark Data'!$I$13,1,'Transaction Log'!D278&gt;'Benchmark Data'!$M$13,1),0)</f>
        <v>0</v>
      </c>
      <c r="H278">
        <f>IFERROR(_xlfn.IFS(E278&lt;'Benchmark Data'!$I$19,1,'Transaction Log'!E278&gt;'Benchmark Data'!$M$19,1),0)</f>
        <v>0</v>
      </c>
    </row>
    <row r="279" spans="1:8">
      <c r="A279" s="116">
        <v>0.56383101851851858</v>
      </c>
      <c r="B279">
        <v>-496.3874442</v>
      </c>
      <c r="C279">
        <v>15704.676820000001</v>
      </c>
      <c r="D279">
        <v>1.299125455</v>
      </c>
      <c r="E279">
        <v>2.226353053</v>
      </c>
      <c r="F279">
        <f>IFERROR(_xlfn.IFS(B279&lt;'Benchmark Data'!$I$7,1,'Transaction Log'!B279&gt;'Benchmark Data'!$M$7,1),0)</f>
        <v>0</v>
      </c>
      <c r="G279">
        <f>IFERROR(_xlfn.IFS(D279&lt;'Benchmark Data'!$I$13,1,'Transaction Log'!D279&gt;'Benchmark Data'!$M$13,1),0)</f>
        <v>0</v>
      </c>
      <c r="H279">
        <f>IFERROR(_xlfn.IFS(E279&lt;'Benchmark Data'!$I$19,1,'Transaction Log'!E279&gt;'Benchmark Data'!$M$19,1),0)</f>
        <v>0</v>
      </c>
    </row>
    <row r="280" spans="1:8">
      <c r="A280" s="116">
        <v>0.56385416666666666</v>
      </c>
      <c r="B280">
        <v>-496.39798580000001</v>
      </c>
      <c r="C280">
        <v>15705.21523</v>
      </c>
      <c r="D280">
        <v>1.2991892229999999</v>
      </c>
      <c r="E280">
        <v>2.2269084330000002</v>
      </c>
      <c r="F280">
        <f>IFERROR(_xlfn.IFS(B280&lt;'Benchmark Data'!$I$7,1,'Transaction Log'!B280&gt;'Benchmark Data'!$M$7,1),0)</f>
        <v>0</v>
      </c>
      <c r="G280">
        <f>IFERROR(_xlfn.IFS(D280&lt;'Benchmark Data'!$I$13,1,'Transaction Log'!D280&gt;'Benchmark Data'!$M$13,1),0)</f>
        <v>0</v>
      </c>
      <c r="H280">
        <f>IFERROR(_xlfn.IFS(E280&lt;'Benchmark Data'!$I$19,1,'Transaction Log'!E280&gt;'Benchmark Data'!$M$19,1),0)</f>
        <v>0</v>
      </c>
    </row>
    <row r="281" spans="1:8">
      <c r="A281" s="116">
        <v>0.56387731481481485</v>
      </c>
      <c r="B281">
        <v>-496.39758669999998</v>
      </c>
      <c r="C281">
        <v>15703.88673</v>
      </c>
      <c r="D281">
        <v>1.299767933</v>
      </c>
      <c r="E281">
        <v>2.2267791350000001</v>
      </c>
      <c r="F281">
        <f>IFERROR(_xlfn.IFS(B281&lt;'Benchmark Data'!$I$7,1,'Transaction Log'!B281&gt;'Benchmark Data'!$M$7,1),0)</f>
        <v>0</v>
      </c>
      <c r="G281">
        <f>IFERROR(_xlfn.IFS(D281&lt;'Benchmark Data'!$I$13,1,'Transaction Log'!D281&gt;'Benchmark Data'!$M$13,1),0)</f>
        <v>0</v>
      </c>
      <c r="H281">
        <f>IFERROR(_xlfn.IFS(E281&lt;'Benchmark Data'!$I$19,1,'Transaction Log'!E281&gt;'Benchmark Data'!$M$19,1),0)</f>
        <v>0</v>
      </c>
    </row>
    <row r="282" spans="1:8">
      <c r="A282" s="116">
        <v>0.56390046296296303</v>
      </c>
      <c r="B282">
        <v>-496.39130349999999</v>
      </c>
      <c r="C282">
        <v>15705.281590000001</v>
      </c>
      <c r="D282">
        <v>1.3004189900000001</v>
      </c>
      <c r="E282">
        <v>2.2275020040000002</v>
      </c>
      <c r="F282">
        <f>IFERROR(_xlfn.IFS(B282&lt;'Benchmark Data'!$I$7,1,'Transaction Log'!B282&gt;'Benchmark Data'!$M$7,1),0)</f>
        <v>0</v>
      </c>
      <c r="G282">
        <f>IFERROR(_xlfn.IFS(D282&lt;'Benchmark Data'!$I$13,1,'Transaction Log'!D282&gt;'Benchmark Data'!$M$13,1),0)</f>
        <v>0</v>
      </c>
      <c r="H282">
        <f>IFERROR(_xlfn.IFS(E282&lt;'Benchmark Data'!$I$19,1,'Transaction Log'!E282&gt;'Benchmark Data'!$M$19,1),0)</f>
        <v>0</v>
      </c>
    </row>
    <row r="283" spans="1:8">
      <c r="A283" s="116">
        <v>0.56392361111111111</v>
      </c>
      <c r="B283">
        <v>-496.3993706</v>
      </c>
      <c r="C283">
        <v>15703.23965</v>
      </c>
      <c r="D283">
        <v>1.3004671249999999</v>
      </c>
      <c r="E283">
        <v>2.2262927229999998</v>
      </c>
      <c r="F283">
        <f>IFERROR(_xlfn.IFS(B283&lt;'Benchmark Data'!$I$7,1,'Transaction Log'!B283&gt;'Benchmark Data'!$M$7,1),0)</f>
        <v>0</v>
      </c>
      <c r="G283">
        <f>IFERROR(_xlfn.IFS(D283&lt;'Benchmark Data'!$I$13,1,'Transaction Log'!D283&gt;'Benchmark Data'!$M$13,1),0)</f>
        <v>0</v>
      </c>
      <c r="H283">
        <f>IFERROR(_xlfn.IFS(E283&lt;'Benchmark Data'!$I$19,1,'Transaction Log'!E283&gt;'Benchmark Data'!$M$19,1),0)</f>
        <v>0</v>
      </c>
    </row>
    <row r="284" spans="1:8">
      <c r="A284" s="116">
        <v>0.56394675925925919</v>
      </c>
      <c r="B284">
        <v>-496.39938869999997</v>
      </c>
      <c r="C284">
        <v>15703.847889999999</v>
      </c>
      <c r="D284">
        <v>1.29868071</v>
      </c>
      <c r="E284">
        <v>2.225871551</v>
      </c>
      <c r="F284">
        <f>IFERROR(_xlfn.IFS(B284&lt;'Benchmark Data'!$I$7,1,'Transaction Log'!B284&gt;'Benchmark Data'!$M$7,1),0)</f>
        <v>0</v>
      </c>
      <c r="G284">
        <f>IFERROR(_xlfn.IFS(D284&lt;'Benchmark Data'!$I$13,1,'Transaction Log'!D284&gt;'Benchmark Data'!$M$13,1),0)</f>
        <v>0</v>
      </c>
      <c r="H284">
        <f>IFERROR(_xlfn.IFS(E284&lt;'Benchmark Data'!$I$19,1,'Transaction Log'!E284&gt;'Benchmark Data'!$M$19,1),0)</f>
        <v>0</v>
      </c>
    </row>
    <row r="285" spans="1:8">
      <c r="A285" s="116">
        <v>0.56396990740740738</v>
      </c>
      <c r="B285">
        <v>-496.40440849999999</v>
      </c>
      <c r="C285">
        <v>15701.91122</v>
      </c>
      <c r="D285">
        <v>1.299668955</v>
      </c>
      <c r="E285">
        <v>2.2257079069999999</v>
      </c>
      <c r="F285">
        <f>IFERROR(_xlfn.IFS(B285&lt;'Benchmark Data'!$I$7,1,'Transaction Log'!B285&gt;'Benchmark Data'!$M$7,1),0)</f>
        <v>0</v>
      </c>
      <c r="G285">
        <f>IFERROR(_xlfn.IFS(D285&lt;'Benchmark Data'!$I$13,1,'Transaction Log'!D285&gt;'Benchmark Data'!$M$13,1),0)</f>
        <v>0</v>
      </c>
      <c r="H285">
        <f>IFERROR(_xlfn.IFS(E285&lt;'Benchmark Data'!$I$19,1,'Transaction Log'!E285&gt;'Benchmark Data'!$M$19,1),0)</f>
        <v>0</v>
      </c>
    </row>
    <row r="286" spans="1:8">
      <c r="A286" s="116">
        <v>0.56399305555555557</v>
      </c>
      <c r="B286">
        <v>-496.403752</v>
      </c>
      <c r="C286">
        <v>15699.34863</v>
      </c>
      <c r="D286">
        <v>1.298821029</v>
      </c>
      <c r="E286">
        <v>2.2260460540000002</v>
      </c>
      <c r="F286">
        <f>IFERROR(_xlfn.IFS(B286&lt;'Benchmark Data'!$I$7,1,'Transaction Log'!B286&gt;'Benchmark Data'!$M$7,1),0)</f>
        <v>0</v>
      </c>
      <c r="G286">
        <f>IFERROR(_xlfn.IFS(D286&lt;'Benchmark Data'!$I$13,1,'Transaction Log'!D286&gt;'Benchmark Data'!$M$13,1),0)</f>
        <v>0</v>
      </c>
      <c r="H286">
        <f>IFERROR(_xlfn.IFS(E286&lt;'Benchmark Data'!$I$19,1,'Transaction Log'!E286&gt;'Benchmark Data'!$M$19,1),0)</f>
        <v>0</v>
      </c>
    </row>
    <row r="287" spans="1:8">
      <c r="A287" s="116">
        <v>0.56401620370370364</v>
      </c>
      <c r="B287">
        <v>-496.3962166</v>
      </c>
      <c r="C287">
        <v>15699.934300000001</v>
      </c>
      <c r="D287">
        <v>1.300021619</v>
      </c>
      <c r="E287">
        <v>2.2273804429999999</v>
      </c>
      <c r="F287">
        <f>IFERROR(_xlfn.IFS(B287&lt;'Benchmark Data'!$I$7,1,'Transaction Log'!B287&gt;'Benchmark Data'!$M$7,1),0)</f>
        <v>0</v>
      </c>
      <c r="G287">
        <f>IFERROR(_xlfn.IFS(D287&lt;'Benchmark Data'!$I$13,1,'Transaction Log'!D287&gt;'Benchmark Data'!$M$13,1),0)</f>
        <v>0</v>
      </c>
      <c r="H287">
        <f>IFERROR(_xlfn.IFS(E287&lt;'Benchmark Data'!$I$19,1,'Transaction Log'!E287&gt;'Benchmark Data'!$M$19,1),0)</f>
        <v>0</v>
      </c>
    </row>
    <row r="288" spans="1:8">
      <c r="A288" s="116">
        <v>0.56403935185185183</v>
      </c>
      <c r="B288">
        <v>-496.41338430000002</v>
      </c>
      <c r="C288">
        <v>15700.13034</v>
      </c>
      <c r="D288">
        <v>1.3003438519999999</v>
      </c>
      <c r="E288">
        <v>2.2264154980000002</v>
      </c>
      <c r="F288">
        <f>IFERROR(_xlfn.IFS(B288&lt;'Benchmark Data'!$I$7,1,'Transaction Log'!B288&gt;'Benchmark Data'!$M$7,1),0)</f>
        <v>0</v>
      </c>
      <c r="G288">
        <f>IFERROR(_xlfn.IFS(D288&lt;'Benchmark Data'!$I$13,1,'Transaction Log'!D288&gt;'Benchmark Data'!$M$13,1),0)</f>
        <v>0</v>
      </c>
      <c r="H288">
        <f>IFERROR(_xlfn.IFS(E288&lt;'Benchmark Data'!$I$19,1,'Transaction Log'!E288&gt;'Benchmark Data'!$M$19,1),0)</f>
        <v>0</v>
      </c>
    </row>
    <row r="289" spans="1:8">
      <c r="A289" s="116">
        <v>0.56406250000000002</v>
      </c>
      <c r="B289">
        <v>-496.41474440000002</v>
      </c>
      <c r="C289">
        <v>15697.225839999999</v>
      </c>
      <c r="D289">
        <v>1.3001274650000001</v>
      </c>
      <c r="E289">
        <v>2.2284383069999998</v>
      </c>
      <c r="F289">
        <f>IFERROR(_xlfn.IFS(B289&lt;'Benchmark Data'!$I$7,1,'Transaction Log'!B289&gt;'Benchmark Data'!$M$7,1),0)</f>
        <v>0</v>
      </c>
      <c r="G289">
        <f>IFERROR(_xlfn.IFS(D289&lt;'Benchmark Data'!$I$13,1,'Transaction Log'!D289&gt;'Benchmark Data'!$M$13,1),0)</f>
        <v>0</v>
      </c>
      <c r="H289">
        <f>IFERROR(_xlfn.IFS(E289&lt;'Benchmark Data'!$I$19,1,'Transaction Log'!E289&gt;'Benchmark Data'!$M$19,1),0)</f>
        <v>0</v>
      </c>
    </row>
    <row r="290" spans="1:8">
      <c r="A290" s="116">
        <v>0.5640856481481481</v>
      </c>
      <c r="B290">
        <v>-496.39866430000001</v>
      </c>
      <c r="C290">
        <v>15696.13897</v>
      </c>
      <c r="D290">
        <v>1.298945834</v>
      </c>
      <c r="E290">
        <v>2.2286784100000001</v>
      </c>
      <c r="F290">
        <f>IFERROR(_xlfn.IFS(B290&lt;'Benchmark Data'!$I$7,1,'Transaction Log'!B290&gt;'Benchmark Data'!$M$7,1),0)</f>
        <v>0</v>
      </c>
      <c r="G290">
        <f>IFERROR(_xlfn.IFS(D290&lt;'Benchmark Data'!$I$13,1,'Transaction Log'!D290&gt;'Benchmark Data'!$M$13,1),0)</f>
        <v>0</v>
      </c>
      <c r="H290">
        <f>IFERROR(_xlfn.IFS(E290&lt;'Benchmark Data'!$I$19,1,'Transaction Log'!E290&gt;'Benchmark Data'!$M$19,1),0)</f>
        <v>0</v>
      </c>
    </row>
    <row r="291" spans="1:8">
      <c r="A291" s="116">
        <v>0.56410879629629629</v>
      </c>
      <c r="B291">
        <v>-496.39075680000002</v>
      </c>
      <c r="C291">
        <v>15692.153899999999</v>
      </c>
      <c r="D291">
        <v>1.298023755</v>
      </c>
      <c r="E291">
        <v>2.2260599550000002</v>
      </c>
      <c r="F291">
        <f>IFERROR(_xlfn.IFS(B291&lt;'Benchmark Data'!$I$7,1,'Transaction Log'!B291&gt;'Benchmark Data'!$M$7,1),0)</f>
        <v>0</v>
      </c>
      <c r="G291">
        <f>IFERROR(_xlfn.IFS(D291&lt;'Benchmark Data'!$I$13,1,'Transaction Log'!D291&gt;'Benchmark Data'!$M$13,1),0)</f>
        <v>0</v>
      </c>
      <c r="H291">
        <f>IFERROR(_xlfn.IFS(E291&lt;'Benchmark Data'!$I$19,1,'Transaction Log'!E291&gt;'Benchmark Data'!$M$19,1),0)</f>
        <v>0</v>
      </c>
    </row>
    <row r="292" spans="1:8">
      <c r="A292" s="116">
        <v>0.56413194444444448</v>
      </c>
      <c r="B292">
        <v>-496.40215230000001</v>
      </c>
      <c r="C292">
        <v>15692.197169999999</v>
      </c>
      <c r="D292">
        <v>1.2997088750000001</v>
      </c>
      <c r="E292">
        <v>2.2269457419999998</v>
      </c>
      <c r="F292">
        <f>IFERROR(_xlfn.IFS(B292&lt;'Benchmark Data'!$I$7,1,'Transaction Log'!B292&gt;'Benchmark Data'!$M$7,1),0)</f>
        <v>0</v>
      </c>
      <c r="G292">
        <f>IFERROR(_xlfn.IFS(D292&lt;'Benchmark Data'!$I$13,1,'Transaction Log'!D292&gt;'Benchmark Data'!$M$13,1),0)</f>
        <v>0</v>
      </c>
      <c r="H292">
        <f>IFERROR(_xlfn.IFS(E292&lt;'Benchmark Data'!$I$19,1,'Transaction Log'!E292&gt;'Benchmark Data'!$M$19,1),0)</f>
        <v>0</v>
      </c>
    </row>
    <row r="293" spans="1:8">
      <c r="A293" s="116">
        <v>0.56415509259259256</v>
      </c>
      <c r="B293">
        <v>-496.40803790000001</v>
      </c>
      <c r="C293">
        <v>15693.695299999999</v>
      </c>
      <c r="D293">
        <v>1.29782603</v>
      </c>
      <c r="E293">
        <v>2.2274723230000002</v>
      </c>
      <c r="F293">
        <f>IFERROR(_xlfn.IFS(B293&lt;'Benchmark Data'!$I$7,1,'Transaction Log'!B293&gt;'Benchmark Data'!$M$7,1),0)</f>
        <v>0</v>
      </c>
      <c r="G293">
        <f>IFERROR(_xlfn.IFS(D293&lt;'Benchmark Data'!$I$13,1,'Transaction Log'!D293&gt;'Benchmark Data'!$M$13,1),0)</f>
        <v>0</v>
      </c>
      <c r="H293">
        <f>IFERROR(_xlfn.IFS(E293&lt;'Benchmark Data'!$I$19,1,'Transaction Log'!E293&gt;'Benchmark Data'!$M$19,1),0)</f>
        <v>0</v>
      </c>
    </row>
    <row r="294" spans="1:8">
      <c r="A294" s="116">
        <v>0.56417824074074074</v>
      </c>
      <c r="B294">
        <v>-496.40479399999998</v>
      </c>
      <c r="C294">
        <v>15690.36917</v>
      </c>
      <c r="D294">
        <v>1.2996955219999999</v>
      </c>
      <c r="E294">
        <v>2.2284327529999999</v>
      </c>
      <c r="F294">
        <f>IFERROR(_xlfn.IFS(B294&lt;'Benchmark Data'!$I$7,1,'Transaction Log'!B294&gt;'Benchmark Data'!$M$7,1),0)</f>
        <v>0</v>
      </c>
      <c r="G294">
        <f>IFERROR(_xlfn.IFS(D294&lt;'Benchmark Data'!$I$13,1,'Transaction Log'!D294&gt;'Benchmark Data'!$M$13,1),0)</f>
        <v>0</v>
      </c>
      <c r="H294">
        <f>IFERROR(_xlfn.IFS(E294&lt;'Benchmark Data'!$I$19,1,'Transaction Log'!E294&gt;'Benchmark Data'!$M$19,1),0)</f>
        <v>0</v>
      </c>
    </row>
    <row r="295" spans="1:8">
      <c r="A295" s="116">
        <v>0.56420138888888893</v>
      </c>
      <c r="B295">
        <v>-496.3929364</v>
      </c>
      <c r="C295">
        <v>15690.36166</v>
      </c>
      <c r="D295">
        <v>1.2997801410000001</v>
      </c>
      <c r="E295">
        <v>2.227848345</v>
      </c>
      <c r="F295">
        <f>IFERROR(_xlfn.IFS(B295&lt;'Benchmark Data'!$I$7,1,'Transaction Log'!B295&gt;'Benchmark Data'!$M$7,1),0)</f>
        <v>0</v>
      </c>
      <c r="G295">
        <f>IFERROR(_xlfn.IFS(D295&lt;'Benchmark Data'!$I$13,1,'Transaction Log'!D295&gt;'Benchmark Data'!$M$13,1),0)</f>
        <v>0</v>
      </c>
      <c r="H295">
        <f>IFERROR(_xlfn.IFS(E295&lt;'Benchmark Data'!$I$19,1,'Transaction Log'!E295&gt;'Benchmark Data'!$M$19,1),0)</f>
        <v>0</v>
      </c>
    </row>
    <row r="296" spans="1:8">
      <c r="A296" s="116">
        <v>0.56422453703703701</v>
      </c>
      <c r="B296">
        <v>-496.39180809999999</v>
      </c>
      <c r="C296">
        <v>15690.08253</v>
      </c>
      <c r="D296">
        <v>1.2989274719999999</v>
      </c>
      <c r="E296">
        <v>2.2283498430000002</v>
      </c>
      <c r="F296">
        <f>IFERROR(_xlfn.IFS(B296&lt;'Benchmark Data'!$I$7,1,'Transaction Log'!B296&gt;'Benchmark Data'!$M$7,1),0)</f>
        <v>0</v>
      </c>
      <c r="G296">
        <f>IFERROR(_xlfn.IFS(D296&lt;'Benchmark Data'!$I$13,1,'Transaction Log'!D296&gt;'Benchmark Data'!$M$13,1),0)</f>
        <v>0</v>
      </c>
      <c r="H296">
        <f>IFERROR(_xlfn.IFS(E296&lt;'Benchmark Data'!$I$19,1,'Transaction Log'!E296&gt;'Benchmark Data'!$M$19,1),0)</f>
        <v>0</v>
      </c>
    </row>
    <row r="297" spans="1:8">
      <c r="A297" s="116">
        <v>0.5642476851851852</v>
      </c>
      <c r="B297">
        <v>-496.39231369999999</v>
      </c>
      <c r="C297">
        <v>15688.82064</v>
      </c>
      <c r="D297">
        <v>1.3000006639999999</v>
      </c>
      <c r="E297">
        <v>2.2282387429999999</v>
      </c>
      <c r="F297">
        <f>IFERROR(_xlfn.IFS(B297&lt;'Benchmark Data'!$I$7,1,'Transaction Log'!B297&gt;'Benchmark Data'!$M$7,1),0)</f>
        <v>0</v>
      </c>
      <c r="G297">
        <f>IFERROR(_xlfn.IFS(D297&lt;'Benchmark Data'!$I$13,1,'Transaction Log'!D297&gt;'Benchmark Data'!$M$13,1),0)</f>
        <v>0</v>
      </c>
      <c r="H297">
        <f>IFERROR(_xlfn.IFS(E297&lt;'Benchmark Data'!$I$19,1,'Transaction Log'!E297&gt;'Benchmark Data'!$M$19,1),0)</f>
        <v>0</v>
      </c>
    </row>
    <row r="298" spans="1:8">
      <c r="A298" s="116">
        <v>0.56427083333333339</v>
      </c>
      <c r="B298">
        <v>-496.41672240000003</v>
      </c>
      <c r="C298">
        <v>15688.80622</v>
      </c>
      <c r="D298">
        <v>1.2995238609999999</v>
      </c>
      <c r="E298">
        <v>2.2282105240000001</v>
      </c>
      <c r="F298">
        <f>IFERROR(_xlfn.IFS(B298&lt;'Benchmark Data'!$I$7,1,'Transaction Log'!B298&gt;'Benchmark Data'!$M$7,1),0)</f>
        <v>0</v>
      </c>
      <c r="G298">
        <f>IFERROR(_xlfn.IFS(D298&lt;'Benchmark Data'!$I$13,1,'Transaction Log'!D298&gt;'Benchmark Data'!$M$13,1),0)</f>
        <v>0</v>
      </c>
      <c r="H298">
        <f>IFERROR(_xlfn.IFS(E298&lt;'Benchmark Data'!$I$19,1,'Transaction Log'!E298&gt;'Benchmark Data'!$M$19,1),0)</f>
        <v>0</v>
      </c>
    </row>
    <row r="299" spans="1:8">
      <c r="A299" s="116">
        <v>0.56429398148148147</v>
      </c>
      <c r="B299">
        <v>-496.41367259999998</v>
      </c>
      <c r="C299">
        <v>15688.53318</v>
      </c>
      <c r="D299">
        <v>1.30109787</v>
      </c>
      <c r="E299">
        <v>2.2260909949999999</v>
      </c>
      <c r="F299">
        <f>IFERROR(_xlfn.IFS(B299&lt;'Benchmark Data'!$I$7,1,'Transaction Log'!B299&gt;'Benchmark Data'!$M$7,1),0)</f>
        <v>0</v>
      </c>
      <c r="G299">
        <f>IFERROR(_xlfn.IFS(D299&lt;'Benchmark Data'!$I$13,1,'Transaction Log'!D299&gt;'Benchmark Data'!$M$13,1),0)</f>
        <v>0</v>
      </c>
      <c r="H299">
        <f>IFERROR(_xlfn.IFS(E299&lt;'Benchmark Data'!$I$19,1,'Transaction Log'!E299&gt;'Benchmark Data'!$M$19,1),0)</f>
        <v>0</v>
      </c>
    </row>
    <row r="300" spans="1:8">
      <c r="A300" s="116">
        <v>0.56431712962962965</v>
      </c>
      <c r="B300">
        <v>-496.3915849</v>
      </c>
      <c r="C300">
        <v>15686.87787</v>
      </c>
      <c r="D300">
        <v>1.298768903</v>
      </c>
      <c r="E300">
        <v>2.227571787</v>
      </c>
      <c r="F300">
        <f>IFERROR(_xlfn.IFS(B300&lt;'Benchmark Data'!$I$7,1,'Transaction Log'!B300&gt;'Benchmark Data'!$M$7,1),0)</f>
        <v>0</v>
      </c>
      <c r="G300">
        <f>IFERROR(_xlfn.IFS(D300&lt;'Benchmark Data'!$I$13,1,'Transaction Log'!D300&gt;'Benchmark Data'!$M$13,1),0)</f>
        <v>0</v>
      </c>
      <c r="H300">
        <f>IFERROR(_xlfn.IFS(E300&lt;'Benchmark Data'!$I$19,1,'Transaction Log'!E300&gt;'Benchmark Data'!$M$19,1),0)</f>
        <v>0</v>
      </c>
    </row>
    <row r="301" spans="1:8">
      <c r="A301" s="116">
        <v>0.56434027777777784</v>
      </c>
      <c r="B301">
        <v>-496.40808420000002</v>
      </c>
      <c r="C301">
        <v>15686.300520000001</v>
      </c>
      <c r="D301">
        <v>1.299500415</v>
      </c>
      <c r="E301">
        <v>2.2279102910000002</v>
      </c>
      <c r="F301">
        <f>IFERROR(_xlfn.IFS(B301&lt;'Benchmark Data'!$I$7,1,'Transaction Log'!B301&gt;'Benchmark Data'!$M$7,1),0)</f>
        <v>0</v>
      </c>
      <c r="G301">
        <f>IFERROR(_xlfn.IFS(D301&lt;'Benchmark Data'!$I$13,1,'Transaction Log'!D301&gt;'Benchmark Data'!$M$13,1),0)</f>
        <v>0</v>
      </c>
      <c r="H301">
        <f>IFERROR(_xlfn.IFS(E301&lt;'Benchmark Data'!$I$19,1,'Transaction Log'!E301&gt;'Benchmark Data'!$M$19,1),0)</f>
        <v>0</v>
      </c>
    </row>
    <row r="302" spans="1:8">
      <c r="A302" s="116">
        <v>0.56436342592592592</v>
      </c>
      <c r="B302">
        <v>-496.40081809999998</v>
      </c>
      <c r="C302">
        <v>15685.688169999999</v>
      </c>
      <c r="D302">
        <v>1.3001160899999999</v>
      </c>
      <c r="E302">
        <v>2.2260982899999999</v>
      </c>
      <c r="F302">
        <f>IFERROR(_xlfn.IFS(B302&lt;'Benchmark Data'!$I$7,1,'Transaction Log'!B302&gt;'Benchmark Data'!$M$7,1),0)</f>
        <v>0</v>
      </c>
      <c r="G302">
        <f>IFERROR(_xlfn.IFS(D302&lt;'Benchmark Data'!$I$13,1,'Transaction Log'!D302&gt;'Benchmark Data'!$M$13,1),0)</f>
        <v>0</v>
      </c>
      <c r="H302">
        <f>IFERROR(_xlfn.IFS(E302&lt;'Benchmark Data'!$I$19,1,'Transaction Log'!E302&gt;'Benchmark Data'!$M$19,1),0)</f>
        <v>0</v>
      </c>
    </row>
    <row r="303" spans="1:8">
      <c r="A303" s="116">
        <v>0.56438657407407411</v>
      </c>
      <c r="B303">
        <v>-496.39099179999999</v>
      </c>
      <c r="C303">
        <v>15684.83942</v>
      </c>
      <c r="D303">
        <v>1.29977736</v>
      </c>
      <c r="E303">
        <v>2.2264953209999998</v>
      </c>
      <c r="F303">
        <f>IFERROR(_xlfn.IFS(B303&lt;'Benchmark Data'!$I$7,1,'Transaction Log'!B303&gt;'Benchmark Data'!$M$7,1),0)</f>
        <v>0</v>
      </c>
      <c r="G303">
        <f>IFERROR(_xlfn.IFS(D303&lt;'Benchmark Data'!$I$13,1,'Transaction Log'!D303&gt;'Benchmark Data'!$M$13,1),0)</f>
        <v>0</v>
      </c>
      <c r="H303">
        <f>IFERROR(_xlfn.IFS(E303&lt;'Benchmark Data'!$I$19,1,'Transaction Log'!E303&gt;'Benchmark Data'!$M$19,1),0)</f>
        <v>0</v>
      </c>
    </row>
    <row r="304" spans="1:8">
      <c r="A304" s="116">
        <v>0.56440972222222219</v>
      </c>
      <c r="B304">
        <v>-496.4138264</v>
      </c>
      <c r="C304">
        <v>15684.962799999999</v>
      </c>
      <c r="D304">
        <v>1.2982658840000001</v>
      </c>
      <c r="E304">
        <v>2.2281459730000002</v>
      </c>
      <c r="F304">
        <f>IFERROR(_xlfn.IFS(B304&lt;'Benchmark Data'!$I$7,1,'Transaction Log'!B304&gt;'Benchmark Data'!$M$7,1),0)</f>
        <v>0</v>
      </c>
      <c r="G304">
        <f>IFERROR(_xlfn.IFS(D304&lt;'Benchmark Data'!$I$13,1,'Transaction Log'!D304&gt;'Benchmark Data'!$M$13,1),0)</f>
        <v>0</v>
      </c>
      <c r="H304">
        <f>IFERROR(_xlfn.IFS(E304&lt;'Benchmark Data'!$I$19,1,'Transaction Log'!E304&gt;'Benchmark Data'!$M$19,1),0)</f>
        <v>0</v>
      </c>
    </row>
    <row r="305" spans="1:8">
      <c r="A305" s="116">
        <v>0.56443287037037038</v>
      </c>
      <c r="B305">
        <v>-496.39206200000001</v>
      </c>
      <c r="C305">
        <v>15682.411609999999</v>
      </c>
      <c r="D305">
        <v>1.299809239</v>
      </c>
      <c r="E305">
        <v>2.227332305</v>
      </c>
      <c r="F305">
        <f>IFERROR(_xlfn.IFS(B305&lt;'Benchmark Data'!$I$7,1,'Transaction Log'!B305&gt;'Benchmark Data'!$M$7,1),0)</f>
        <v>0</v>
      </c>
      <c r="G305">
        <f>IFERROR(_xlfn.IFS(D305&lt;'Benchmark Data'!$I$13,1,'Transaction Log'!D305&gt;'Benchmark Data'!$M$13,1),0)</f>
        <v>0</v>
      </c>
      <c r="H305">
        <f>IFERROR(_xlfn.IFS(E305&lt;'Benchmark Data'!$I$19,1,'Transaction Log'!E305&gt;'Benchmark Data'!$M$19,1),0)</f>
        <v>0</v>
      </c>
    </row>
    <row r="306" spans="1:8">
      <c r="A306" s="116">
        <v>0.56445601851851845</v>
      </c>
      <c r="B306">
        <v>-496.38776869999998</v>
      </c>
      <c r="C306">
        <v>15682.01275</v>
      </c>
      <c r="D306">
        <v>1.2983568270000001</v>
      </c>
      <c r="E306">
        <v>2.226463426</v>
      </c>
      <c r="F306">
        <f>IFERROR(_xlfn.IFS(B306&lt;'Benchmark Data'!$I$7,1,'Transaction Log'!B306&gt;'Benchmark Data'!$M$7,1),0)</f>
        <v>0</v>
      </c>
      <c r="G306">
        <f>IFERROR(_xlfn.IFS(D306&lt;'Benchmark Data'!$I$13,1,'Transaction Log'!D306&gt;'Benchmark Data'!$M$13,1),0)</f>
        <v>0</v>
      </c>
      <c r="H306">
        <f>IFERROR(_xlfn.IFS(E306&lt;'Benchmark Data'!$I$19,1,'Transaction Log'!E306&gt;'Benchmark Data'!$M$19,1),0)</f>
        <v>0</v>
      </c>
    </row>
    <row r="307" spans="1:8">
      <c r="A307" s="116">
        <v>0.56447916666666664</v>
      </c>
      <c r="B307">
        <v>-496.40152999999998</v>
      </c>
      <c r="C307">
        <v>15681.802320000001</v>
      </c>
      <c r="D307">
        <v>1.297947427</v>
      </c>
      <c r="E307">
        <v>2.2279428079999999</v>
      </c>
      <c r="F307">
        <f>IFERROR(_xlfn.IFS(B307&lt;'Benchmark Data'!$I$7,1,'Transaction Log'!B307&gt;'Benchmark Data'!$M$7,1),0)</f>
        <v>0</v>
      </c>
      <c r="G307">
        <f>IFERROR(_xlfn.IFS(D307&lt;'Benchmark Data'!$I$13,1,'Transaction Log'!D307&gt;'Benchmark Data'!$M$13,1),0)</f>
        <v>0</v>
      </c>
      <c r="H307">
        <f>IFERROR(_xlfn.IFS(E307&lt;'Benchmark Data'!$I$19,1,'Transaction Log'!E307&gt;'Benchmark Data'!$M$19,1),0)</f>
        <v>0</v>
      </c>
    </row>
    <row r="308" spans="1:8">
      <c r="A308" s="116">
        <v>0.56450231481481483</v>
      </c>
      <c r="B308">
        <v>-496.40945649999998</v>
      </c>
      <c r="C308">
        <v>15678.8634</v>
      </c>
      <c r="D308">
        <v>1.300206068</v>
      </c>
      <c r="E308">
        <v>2.228033124</v>
      </c>
      <c r="F308">
        <f>IFERROR(_xlfn.IFS(B308&lt;'Benchmark Data'!$I$7,1,'Transaction Log'!B308&gt;'Benchmark Data'!$M$7,1),0)</f>
        <v>0</v>
      </c>
      <c r="G308">
        <f>IFERROR(_xlfn.IFS(D308&lt;'Benchmark Data'!$I$13,1,'Transaction Log'!D308&gt;'Benchmark Data'!$M$13,1),0)</f>
        <v>0</v>
      </c>
      <c r="H308">
        <f>IFERROR(_xlfn.IFS(E308&lt;'Benchmark Data'!$I$19,1,'Transaction Log'!E308&gt;'Benchmark Data'!$M$19,1),0)</f>
        <v>0</v>
      </c>
    </row>
    <row r="309" spans="1:8">
      <c r="A309" s="116">
        <v>0.56452546296296291</v>
      </c>
      <c r="B309">
        <v>-496.40491409999998</v>
      </c>
      <c r="C309">
        <v>15678.401809999999</v>
      </c>
      <c r="D309">
        <v>1.2991591229999999</v>
      </c>
      <c r="E309">
        <v>2.2268880449999999</v>
      </c>
      <c r="F309">
        <f>IFERROR(_xlfn.IFS(B309&lt;'Benchmark Data'!$I$7,1,'Transaction Log'!B309&gt;'Benchmark Data'!$M$7,1),0)</f>
        <v>0</v>
      </c>
      <c r="G309">
        <f>IFERROR(_xlfn.IFS(D309&lt;'Benchmark Data'!$I$13,1,'Transaction Log'!D309&gt;'Benchmark Data'!$M$13,1),0)</f>
        <v>0</v>
      </c>
      <c r="H309">
        <f>IFERROR(_xlfn.IFS(E309&lt;'Benchmark Data'!$I$19,1,'Transaction Log'!E309&gt;'Benchmark Data'!$M$19,1),0)</f>
        <v>0</v>
      </c>
    </row>
    <row r="310" spans="1:8">
      <c r="A310" s="116">
        <v>0.5645486111111111</v>
      </c>
      <c r="B310">
        <v>-496.39912429999998</v>
      </c>
      <c r="C310">
        <v>15679.21824</v>
      </c>
      <c r="D310">
        <v>1.299351631</v>
      </c>
      <c r="E310">
        <v>2.2278525130000002</v>
      </c>
      <c r="F310">
        <f>IFERROR(_xlfn.IFS(B310&lt;'Benchmark Data'!$I$7,1,'Transaction Log'!B310&gt;'Benchmark Data'!$M$7,1),0)</f>
        <v>0</v>
      </c>
      <c r="G310">
        <f>IFERROR(_xlfn.IFS(D310&lt;'Benchmark Data'!$I$13,1,'Transaction Log'!D310&gt;'Benchmark Data'!$M$13,1),0)</f>
        <v>0</v>
      </c>
      <c r="H310">
        <f>IFERROR(_xlfn.IFS(E310&lt;'Benchmark Data'!$I$19,1,'Transaction Log'!E310&gt;'Benchmark Data'!$M$19,1),0)</f>
        <v>0</v>
      </c>
    </row>
    <row r="311" spans="1:8">
      <c r="A311" s="116">
        <v>0.56457175925925929</v>
      </c>
      <c r="B311">
        <v>-496.39273409999998</v>
      </c>
      <c r="C311">
        <v>15675.83172</v>
      </c>
      <c r="D311">
        <v>1.299872323</v>
      </c>
      <c r="E311">
        <v>2.2265290009999998</v>
      </c>
      <c r="F311">
        <f>IFERROR(_xlfn.IFS(B311&lt;'Benchmark Data'!$I$7,1,'Transaction Log'!B311&gt;'Benchmark Data'!$M$7,1),0)</f>
        <v>0</v>
      </c>
      <c r="G311">
        <f>IFERROR(_xlfn.IFS(D311&lt;'Benchmark Data'!$I$13,1,'Transaction Log'!D311&gt;'Benchmark Data'!$M$13,1),0)</f>
        <v>0</v>
      </c>
      <c r="H311">
        <f>IFERROR(_xlfn.IFS(E311&lt;'Benchmark Data'!$I$19,1,'Transaction Log'!E311&gt;'Benchmark Data'!$M$19,1),0)</f>
        <v>0</v>
      </c>
    </row>
    <row r="312" spans="1:8">
      <c r="A312" s="116">
        <v>0.56459490740740736</v>
      </c>
      <c r="B312">
        <v>-496.4067455</v>
      </c>
      <c r="C312">
        <v>15675.519910000001</v>
      </c>
      <c r="D312">
        <v>1.2994084969999999</v>
      </c>
      <c r="E312">
        <v>2.2271777739999998</v>
      </c>
      <c r="F312">
        <f>IFERROR(_xlfn.IFS(B312&lt;'Benchmark Data'!$I$7,1,'Transaction Log'!B312&gt;'Benchmark Data'!$M$7,1),0)</f>
        <v>0</v>
      </c>
      <c r="G312">
        <f>IFERROR(_xlfn.IFS(D312&lt;'Benchmark Data'!$I$13,1,'Transaction Log'!D312&gt;'Benchmark Data'!$M$13,1),0)</f>
        <v>0</v>
      </c>
      <c r="H312">
        <f>IFERROR(_xlfn.IFS(E312&lt;'Benchmark Data'!$I$19,1,'Transaction Log'!E312&gt;'Benchmark Data'!$M$19,1),0)</f>
        <v>0</v>
      </c>
    </row>
    <row r="313" spans="1:8">
      <c r="A313" s="116">
        <v>0.56461805555555555</v>
      </c>
      <c r="B313">
        <v>-496.40517779999999</v>
      </c>
      <c r="C313">
        <v>15673.869989999999</v>
      </c>
      <c r="D313">
        <v>1.2987297900000001</v>
      </c>
      <c r="E313">
        <v>2.2274214379999999</v>
      </c>
      <c r="F313">
        <f>IFERROR(_xlfn.IFS(B313&lt;'Benchmark Data'!$I$7,1,'Transaction Log'!B313&gt;'Benchmark Data'!$M$7,1),0)</f>
        <v>0</v>
      </c>
      <c r="G313">
        <f>IFERROR(_xlfn.IFS(D313&lt;'Benchmark Data'!$I$13,1,'Transaction Log'!D313&gt;'Benchmark Data'!$M$13,1),0)</f>
        <v>0</v>
      </c>
      <c r="H313">
        <f>IFERROR(_xlfn.IFS(E313&lt;'Benchmark Data'!$I$19,1,'Transaction Log'!E313&gt;'Benchmark Data'!$M$19,1),0)</f>
        <v>0</v>
      </c>
    </row>
    <row r="314" spans="1:8">
      <c r="A314" s="116">
        <v>0.56464120370370374</v>
      </c>
      <c r="B314">
        <v>-496.38635570000002</v>
      </c>
      <c r="C314">
        <v>15672.01743</v>
      </c>
      <c r="D314">
        <v>1.299232425</v>
      </c>
      <c r="E314">
        <v>2.2263781730000001</v>
      </c>
      <c r="F314">
        <f>IFERROR(_xlfn.IFS(B314&lt;'Benchmark Data'!$I$7,1,'Transaction Log'!B314&gt;'Benchmark Data'!$M$7,1),0)</f>
        <v>0</v>
      </c>
      <c r="G314">
        <f>IFERROR(_xlfn.IFS(D314&lt;'Benchmark Data'!$I$13,1,'Transaction Log'!D314&gt;'Benchmark Data'!$M$13,1),0)</f>
        <v>0</v>
      </c>
      <c r="H314">
        <f>IFERROR(_xlfn.IFS(E314&lt;'Benchmark Data'!$I$19,1,'Transaction Log'!E314&gt;'Benchmark Data'!$M$19,1),0)</f>
        <v>0</v>
      </c>
    </row>
    <row r="315" spans="1:8">
      <c r="A315" s="116">
        <v>0.56466435185185182</v>
      </c>
      <c r="B315">
        <v>-496.39824770000001</v>
      </c>
      <c r="C315">
        <v>15671.418309999999</v>
      </c>
      <c r="D315">
        <v>1.2990726399999999</v>
      </c>
      <c r="E315">
        <v>2.227405675</v>
      </c>
      <c r="F315">
        <f>IFERROR(_xlfn.IFS(B315&lt;'Benchmark Data'!$I$7,1,'Transaction Log'!B315&gt;'Benchmark Data'!$M$7,1),0)</f>
        <v>0</v>
      </c>
      <c r="G315">
        <f>IFERROR(_xlfn.IFS(D315&lt;'Benchmark Data'!$I$13,1,'Transaction Log'!D315&gt;'Benchmark Data'!$M$13,1),0)</f>
        <v>0</v>
      </c>
      <c r="H315">
        <f>IFERROR(_xlfn.IFS(E315&lt;'Benchmark Data'!$I$19,1,'Transaction Log'!E315&gt;'Benchmark Data'!$M$19,1),0)</f>
        <v>0</v>
      </c>
    </row>
    <row r="316" spans="1:8">
      <c r="A316" s="116">
        <v>0.56468750000000001</v>
      </c>
      <c r="B316">
        <v>-496.40035089999998</v>
      </c>
      <c r="C316">
        <v>15669.450999999999</v>
      </c>
      <c r="D316">
        <v>1.300824263</v>
      </c>
      <c r="E316">
        <v>2.226616892</v>
      </c>
      <c r="F316">
        <f>IFERROR(_xlfn.IFS(B316&lt;'Benchmark Data'!$I$7,1,'Transaction Log'!B316&gt;'Benchmark Data'!$M$7,1),0)</f>
        <v>0</v>
      </c>
      <c r="G316">
        <f>IFERROR(_xlfn.IFS(D316&lt;'Benchmark Data'!$I$13,1,'Transaction Log'!D316&gt;'Benchmark Data'!$M$13,1),0)</f>
        <v>0</v>
      </c>
      <c r="H316">
        <f>IFERROR(_xlfn.IFS(E316&lt;'Benchmark Data'!$I$19,1,'Transaction Log'!E316&gt;'Benchmark Data'!$M$19,1),0)</f>
        <v>0</v>
      </c>
    </row>
    <row r="317" spans="1:8">
      <c r="A317" s="116">
        <v>0.5647106481481482</v>
      </c>
      <c r="B317">
        <v>-496.41439339999999</v>
      </c>
      <c r="C317">
        <v>15669.63103</v>
      </c>
      <c r="D317">
        <v>1.2990301630000001</v>
      </c>
      <c r="E317">
        <v>2.2281610440000001</v>
      </c>
      <c r="F317">
        <f>IFERROR(_xlfn.IFS(B317&lt;'Benchmark Data'!$I$7,1,'Transaction Log'!B317&gt;'Benchmark Data'!$M$7,1),0)</f>
        <v>0</v>
      </c>
      <c r="G317">
        <f>IFERROR(_xlfn.IFS(D317&lt;'Benchmark Data'!$I$13,1,'Transaction Log'!D317&gt;'Benchmark Data'!$M$13,1),0)</f>
        <v>0</v>
      </c>
      <c r="H317">
        <f>IFERROR(_xlfn.IFS(E317&lt;'Benchmark Data'!$I$19,1,'Transaction Log'!E317&gt;'Benchmark Data'!$M$19,1),0)</f>
        <v>0</v>
      </c>
    </row>
    <row r="318" spans="1:8">
      <c r="A318" s="116">
        <v>0.56473379629629628</v>
      </c>
      <c r="B318">
        <v>-496.41825399999999</v>
      </c>
      <c r="C318">
        <v>15668.310369999999</v>
      </c>
      <c r="D318">
        <v>1.2995884879999999</v>
      </c>
      <c r="E318">
        <v>2.2286457629999998</v>
      </c>
      <c r="F318">
        <f>IFERROR(_xlfn.IFS(B318&lt;'Benchmark Data'!$I$7,1,'Transaction Log'!B318&gt;'Benchmark Data'!$M$7,1),0)</f>
        <v>1</v>
      </c>
      <c r="G318">
        <f>IFERROR(_xlfn.IFS(D318&lt;'Benchmark Data'!$I$13,1,'Transaction Log'!D318&gt;'Benchmark Data'!$M$13,1),0)</f>
        <v>0</v>
      </c>
      <c r="H318">
        <f>IFERROR(_xlfn.IFS(E318&lt;'Benchmark Data'!$I$19,1,'Transaction Log'!E318&gt;'Benchmark Data'!$M$19,1),0)</f>
        <v>0</v>
      </c>
    </row>
    <row r="319" spans="1:8">
      <c r="A319" s="116">
        <v>0.56475694444444446</v>
      </c>
      <c r="B319">
        <v>-496.3955593</v>
      </c>
      <c r="C319">
        <v>15667.225119999999</v>
      </c>
      <c r="D319">
        <v>1.300704769</v>
      </c>
      <c r="E319">
        <v>2.2279922019999998</v>
      </c>
      <c r="F319">
        <f>IFERROR(_xlfn.IFS(B319&lt;'Benchmark Data'!$I$7,1,'Transaction Log'!B319&gt;'Benchmark Data'!$M$7,1),0)</f>
        <v>0</v>
      </c>
      <c r="G319">
        <f>IFERROR(_xlfn.IFS(D319&lt;'Benchmark Data'!$I$13,1,'Transaction Log'!D319&gt;'Benchmark Data'!$M$13,1),0)</f>
        <v>0</v>
      </c>
      <c r="H319">
        <f>IFERROR(_xlfn.IFS(E319&lt;'Benchmark Data'!$I$19,1,'Transaction Log'!E319&gt;'Benchmark Data'!$M$19,1),0)</f>
        <v>0</v>
      </c>
    </row>
    <row r="320" spans="1:8">
      <c r="A320" s="116">
        <v>0.56478009259259265</v>
      </c>
      <c r="B320">
        <v>-496.40856839999998</v>
      </c>
      <c r="C320">
        <v>15665.34858</v>
      </c>
      <c r="D320">
        <v>1.3005613579999999</v>
      </c>
      <c r="E320">
        <v>2.2273380170000001</v>
      </c>
      <c r="F320">
        <f>IFERROR(_xlfn.IFS(B320&lt;'Benchmark Data'!$I$7,1,'Transaction Log'!B320&gt;'Benchmark Data'!$M$7,1),0)</f>
        <v>0</v>
      </c>
      <c r="G320">
        <f>IFERROR(_xlfn.IFS(D320&lt;'Benchmark Data'!$I$13,1,'Transaction Log'!D320&gt;'Benchmark Data'!$M$13,1),0)</f>
        <v>0</v>
      </c>
      <c r="H320">
        <f>IFERROR(_xlfn.IFS(E320&lt;'Benchmark Data'!$I$19,1,'Transaction Log'!E320&gt;'Benchmark Data'!$M$19,1),0)</f>
        <v>0</v>
      </c>
    </row>
    <row r="321" spans="1:8">
      <c r="A321" s="116">
        <v>0.56480324074074073</v>
      </c>
      <c r="B321">
        <v>-496.38964349999998</v>
      </c>
      <c r="C321">
        <v>15664.144270000001</v>
      </c>
      <c r="D321">
        <v>1.301144705</v>
      </c>
      <c r="E321">
        <v>2.227171835</v>
      </c>
      <c r="F321">
        <f>IFERROR(_xlfn.IFS(B321&lt;'Benchmark Data'!$I$7,1,'Transaction Log'!B321&gt;'Benchmark Data'!$M$7,1),0)</f>
        <v>0</v>
      </c>
      <c r="G321">
        <f>IFERROR(_xlfn.IFS(D321&lt;'Benchmark Data'!$I$13,1,'Transaction Log'!D321&gt;'Benchmark Data'!$M$13,1),0)</f>
        <v>0</v>
      </c>
      <c r="H321">
        <f>IFERROR(_xlfn.IFS(E321&lt;'Benchmark Data'!$I$19,1,'Transaction Log'!E321&gt;'Benchmark Data'!$M$19,1),0)</f>
        <v>0</v>
      </c>
    </row>
    <row r="322" spans="1:8">
      <c r="A322" s="116">
        <v>0.56482638888888892</v>
      </c>
      <c r="B322">
        <v>-496.39664240000002</v>
      </c>
      <c r="C322">
        <v>15661.80407</v>
      </c>
      <c r="D322">
        <v>1.300242042</v>
      </c>
      <c r="E322">
        <v>2.2274458190000002</v>
      </c>
      <c r="F322">
        <f>IFERROR(_xlfn.IFS(B322&lt;'Benchmark Data'!$I$7,1,'Transaction Log'!B322&gt;'Benchmark Data'!$M$7,1),0)</f>
        <v>0</v>
      </c>
      <c r="G322">
        <f>IFERROR(_xlfn.IFS(D322&lt;'Benchmark Data'!$I$13,1,'Transaction Log'!D322&gt;'Benchmark Data'!$M$13,1),0)</f>
        <v>0</v>
      </c>
      <c r="H322">
        <f>IFERROR(_xlfn.IFS(E322&lt;'Benchmark Data'!$I$19,1,'Transaction Log'!E322&gt;'Benchmark Data'!$M$19,1),0)</f>
        <v>0</v>
      </c>
    </row>
    <row r="323" spans="1:8">
      <c r="A323" s="116">
        <v>0.56484953703703711</v>
      </c>
      <c r="B323">
        <v>-496.4139788</v>
      </c>
      <c r="C323">
        <v>15660.38819</v>
      </c>
      <c r="D323">
        <v>1.2994798970000001</v>
      </c>
      <c r="E323">
        <v>2.2266748189999999</v>
      </c>
      <c r="F323">
        <f>IFERROR(_xlfn.IFS(B323&lt;'Benchmark Data'!$I$7,1,'Transaction Log'!B323&gt;'Benchmark Data'!$M$7,1),0)</f>
        <v>0</v>
      </c>
      <c r="G323">
        <f>IFERROR(_xlfn.IFS(D323&lt;'Benchmark Data'!$I$13,1,'Transaction Log'!D323&gt;'Benchmark Data'!$M$13,1),0)</f>
        <v>0</v>
      </c>
      <c r="H323">
        <f>IFERROR(_xlfn.IFS(E323&lt;'Benchmark Data'!$I$19,1,'Transaction Log'!E323&gt;'Benchmark Data'!$M$19,1),0)</f>
        <v>0</v>
      </c>
    </row>
    <row r="324" spans="1:8">
      <c r="A324" s="116">
        <v>0.56487268518518519</v>
      </c>
      <c r="B324">
        <v>-496.38987179999998</v>
      </c>
      <c r="C324">
        <v>15657.70586</v>
      </c>
      <c r="D324">
        <v>1.2996176880000001</v>
      </c>
      <c r="E324">
        <v>2.2266273769999998</v>
      </c>
      <c r="F324">
        <f>IFERROR(_xlfn.IFS(B324&lt;'Benchmark Data'!$I$7,1,'Transaction Log'!B324&gt;'Benchmark Data'!$M$7,1),0)</f>
        <v>0</v>
      </c>
      <c r="G324">
        <f>IFERROR(_xlfn.IFS(D324&lt;'Benchmark Data'!$I$13,1,'Transaction Log'!D324&gt;'Benchmark Data'!$M$13,1),0)</f>
        <v>0</v>
      </c>
      <c r="H324">
        <f>IFERROR(_xlfn.IFS(E324&lt;'Benchmark Data'!$I$19,1,'Transaction Log'!E324&gt;'Benchmark Data'!$M$19,1),0)</f>
        <v>0</v>
      </c>
    </row>
    <row r="325" spans="1:8">
      <c r="A325" s="116">
        <v>0.56489583333333326</v>
      </c>
      <c r="B325">
        <v>-496.40821879999999</v>
      </c>
      <c r="C325">
        <v>15655.61572</v>
      </c>
      <c r="D325">
        <v>1.298800145</v>
      </c>
      <c r="E325">
        <v>2.2262218379999998</v>
      </c>
      <c r="F325">
        <f>IFERROR(_xlfn.IFS(B325&lt;'Benchmark Data'!$I$7,1,'Transaction Log'!B325&gt;'Benchmark Data'!$M$7,1),0)</f>
        <v>0</v>
      </c>
      <c r="G325">
        <f>IFERROR(_xlfn.IFS(D325&lt;'Benchmark Data'!$I$13,1,'Transaction Log'!D325&gt;'Benchmark Data'!$M$13,1),0)</f>
        <v>0</v>
      </c>
      <c r="H325">
        <f>IFERROR(_xlfn.IFS(E325&lt;'Benchmark Data'!$I$19,1,'Transaction Log'!E325&gt;'Benchmark Data'!$M$19,1),0)</f>
        <v>0</v>
      </c>
    </row>
    <row r="326" spans="1:8">
      <c r="A326" s="116">
        <v>0.56491898148148145</v>
      </c>
      <c r="B326">
        <v>-496.40124429999997</v>
      </c>
      <c r="C326">
        <v>15653.920990000001</v>
      </c>
      <c r="D326">
        <v>1.300268811</v>
      </c>
      <c r="E326">
        <v>2.2262406170000002</v>
      </c>
      <c r="F326">
        <f>IFERROR(_xlfn.IFS(B326&lt;'Benchmark Data'!$I$7,1,'Transaction Log'!B326&gt;'Benchmark Data'!$M$7,1),0)</f>
        <v>0</v>
      </c>
      <c r="G326">
        <f>IFERROR(_xlfn.IFS(D326&lt;'Benchmark Data'!$I$13,1,'Transaction Log'!D326&gt;'Benchmark Data'!$M$13,1),0)</f>
        <v>0</v>
      </c>
      <c r="H326">
        <f>IFERROR(_xlfn.IFS(E326&lt;'Benchmark Data'!$I$19,1,'Transaction Log'!E326&gt;'Benchmark Data'!$M$19,1),0)</f>
        <v>0</v>
      </c>
    </row>
    <row r="327" spans="1:8">
      <c r="A327" s="116">
        <v>0.56494212962962964</v>
      </c>
      <c r="B327">
        <v>-496.3881518</v>
      </c>
      <c r="C327">
        <v>15653.589610000001</v>
      </c>
      <c r="D327">
        <v>1.3011487289999999</v>
      </c>
      <c r="E327">
        <v>2.2287670510000002</v>
      </c>
      <c r="F327">
        <f>IFERROR(_xlfn.IFS(B327&lt;'Benchmark Data'!$I$7,1,'Transaction Log'!B327&gt;'Benchmark Data'!$M$7,1),0)</f>
        <v>0</v>
      </c>
      <c r="G327">
        <f>IFERROR(_xlfn.IFS(D327&lt;'Benchmark Data'!$I$13,1,'Transaction Log'!D327&gt;'Benchmark Data'!$M$13,1),0)</f>
        <v>0</v>
      </c>
      <c r="H327">
        <f>IFERROR(_xlfn.IFS(E327&lt;'Benchmark Data'!$I$19,1,'Transaction Log'!E327&gt;'Benchmark Data'!$M$19,1),0)</f>
        <v>0</v>
      </c>
    </row>
    <row r="328" spans="1:8">
      <c r="A328" s="116">
        <v>0.56496527777777772</v>
      </c>
      <c r="B328">
        <v>-496.40395419999999</v>
      </c>
      <c r="C328">
        <v>15651.018480000001</v>
      </c>
      <c r="D328">
        <v>1.2998576559999999</v>
      </c>
      <c r="E328">
        <v>2.2267902820000001</v>
      </c>
      <c r="F328">
        <f>IFERROR(_xlfn.IFS(B328&lt;'Benchmark Data'!$I$7,1,'Transaction Log'!B328&gt;'Benchmark Data'!$M$7,1),0)</f>
        <v>0</v>
      </c>
      <c r="G328">
        <f>IFERROR(_xlfn.IFS(D328&lt;'Benchmark Data'!$I$13,1,'Transaction Log'!D328&gt;'Benchmark Data'!$M$13,1),0)</f>
        <v>0</v>
      </c>
      <c r="H328">
        <f>IFERROR(_xlfn.IFS(E328&lt;'Benchmark Data'!$I$19,1,'Transaction Log'!E328&gt;'Benchmark Data'!$M$19,1),0)</f>
        <v>0</v>
      </c>
    </row>
    <row r="329" spans="1:8">
      <c r="A329" s="116">
        <v>0.56498842592592591</v>
      </c>
      <c r="B329">
        <v>-496.3992058</v>
      </c>
      <c r="C329">
        <v>15652.566559999999</v>
      </c>
      <c r="D329">
        <v>1.299640981</v>
      </c>
      <c r="E329">
        <v>2.228274764</v>
      </c>
      <c r="F329">
        <f>IFERROR(_xlfn.IFS(B329&lt;'Benchmark Data'!$I$7,1,'Transaction Log'!B329&gt;'Benchmark Data'!$M$7,1),0)</f>
        <v>0</v>
      </c>
      <c r="G329">
        <f>IFERROR(_xlfn.IFS(D329&lt;'Benchmark Data'!$I$13,1,'Transaction Log'!D329&gt;'Benchmark Data'!$M$13,1),0)</f>
        <v>0</v>
      </c>
      <c r="H329">
        <f>IFERROR(_xlfn.IFS(E329&lt;'Benchmark Data'!$I$19,1,'Transaction Log'!E329&gt;'Benchmark Data'!$M$19,1),0)</f>
        <v>0</v>
      </c>
    </row>
    <row r="330" spans="1:8">
      <c r="A330" s="116">
        <v>0.5650115740740741</v>
      </c>
      <c r="B330">
        <v>-496.38933919999999</v>
      </c>
      <c r="C330">
        <v>15651.22975</v>
      </c>
      <c r="D330">
        <v>1.298491091</v>
      </c>
      <c r="E330">
        <v>2.2275758090000002</v>
      </c>
      <c r="F330">
        <f>IFERROR(_xlfn.IFS(B330&lt;'Benchmark Data'!$I$7,1,'Transaction Log'!B330&gt;'Benchmark Data'!$M$7,1),0)</f>
        <v>0</v>
      </c>
      <c r="G330">
        <f>IFERROR(_xlfn.IFS(D330&lt;'Benchmark Data'!$I$13,1,'Transaction Log'!D330&gt;'Benchmark Data'!$M$13,1),0)</f>
        <v>0</v>
      </c>
      <c r="H330">
        <f>IFERROR(_xlfn.IFS(E330&lt;'Benchmark Data'!$I$19,1,'Transaction Log'!E330&gt;'Benchmark Data'!$M$19,1),0)</f>
        <v>0</v>
      </c>
    </row>
    <row r="331" spans="1:8">
      <c r="A331" s="116">
        <v>0.56503472222222217</v>
      </c>
      <c r="B331">
        <v>-496.38369990000001</v>
      </c>
      <c r="C331">
        <v>15651.15799</v>
      </c>
      <c r="D331">
        <v>1.3005391690000001</v>
      </c>
      <c r="E331">
        <v>2.2268307740000002</v>
      </c>
      <c r="F331">
        <f>IFERROR(_xlfn.IFS(B331&lt;'Benchmark Data'!$I$7,1,'Transaction Log'!B331&gt;'Benchmark Data'!$M$7,1),0)</f>
        <v>1</v>
      </c>
      <c r="G331">
        <f>IFERROR(_xlfn.IFS(D331&lt;'Benchmark Data'!$I$13,1,'Transaction Log'!D331&gt;'Benchmark Data'!$M$13,1),0)</f>
        <v>0</v>
      </c>
      <c r="H331">
        <f>IFERROR(_xlfn.IFS(E331&lt;'Benchmark Data'!$I$19,1,'Transaction Log'!E331&gt;'Benchmark Data'!$M$19,1),0)</f>
        <v>0</v>
      </c>
    </row>
    <row r="332" spans="1:8">
      <c r="A332" s="116">
        <v>0.56505787037037036</v>
      </c>
      <c r="B332">
        <v>-496.3995185</v>
      </c>
      <c r="C332">
        <v>15648.74079</v>
      </c>
      <c r="D332">
        <v>1.3004654630000001</v>
      </c>
      <c r="E332">
        <v>2.2279699439999998</v>
      </c>
      <c r="F332">
        <f>IFERROR(_xlfn.IFS(B332&lt;'Benchmark Data'!$I$7,1,'Transaction Log'!B332&gt;'Benchmark Data'!$M$7,1),0)</f>
        <v>0</v>
      </c>
      <c r="G332">
        <f>IFERROR(_xlfn.IFS(D332&lt;'Benchmark Data'!$I$13,1,'Transaction Log'!D332&gt;'Benchmark Data'!$M$13,1),0)</f>
        <v>0</v>
      </c>
      <c r="H332">
        <f>IFERROR(_xlfn.IFS(E332&lt;'Benchmark Data'!$I$19,1,'Transaction Log'!E332&gt;'Benchmark Data'!$M$19,1),0)</f>
        <v>0</v>
      </c>
    </row>
    <row r="333" spans="1:8">
      <c r="A333" s="116">
        <v>0.56508101851851855</v>
      </c>
      <c r="B333">
        <v>-496.4067513</v>
      </c>
      <c r="C333">
        <v>15648.630440000001</v>
      </c>
      <c r="D333">
        <v>1.3007942130000001</v>
      </c>
      <c r="E333">
        <v>2.2271051590000002</v>
      </c>
      <c r="F333">
        <f>IFERROR(_xlfn.IFS(B333&lt;'Benchmark Data'!$I$7,1,'Transaction Log'!B333&gt;'Benchmark Data'!$M$7,1),0)</f>
        <v>0</v>
      </c>
      <c r="G333">
        <f>IFERROR(_xlfn.IFS(D333&lt;'Benchmark Data'!$I$13,1,'Transaction Log'!D333&gt;'Benchmark Data'!$M$13,1),0)</f>
        <v>0</v>
      </c>
      <c r="H333">
        <f>IFERROR(_xlfn.IFS(E333&lt;'Benchmark Data'!$I$19,1,'Transaction Log'!E333&gt;'Benchmark Data'!$M$19,1),0)</f>
        <v>0</v>
      </c>
    </row>
    <row r="334" spans="1:8">
      <c r="A334" s="116">
        <v>0.56510416666666663</v>
      </c>
      <c r="B334">
        <v>-496.38903779999998</v>
      </c>
      <c r="C334">
        <v>15650.179529999999</v>
      </c>
      <c r="D334">
        <v>1.2995146769999999</v>
      </c>
      <c r="E334">
        <v>2.2271713580000001</v>
      </c>
      <c r="F334">
        <f>IFERROR(_xlfn.IFS(B334&lt;'Benchmark Data'!$I$7,1,'Transaction Log'!B334&gt;'Benchmark Data'!$M$7,1),0)</f>
        <v>0</v>
      </c>
      <c r="G334">
        <f>IFERROR(_xlfn.IFS(D334&lt;'Benchmark Data'!$I$13,1,'Transaction Log'!D334&gt;'Benchmark Data'!$M$13,1),0)</f>
        <v>0</v>
      </c>
      <c r="H334">
        <f>IFERROR(_xlfn.IFS(E334&lt;'Benchmark Data'!$I$19,1,'Transaction Log'!E334&gt;'Benchmark Data'!$M$19,1),0)</f>
        <v>0</v>
      </c>
    </row>
    <row r="335" spans="1:8">
      <c r="A335" s="116">
        <v>0.56512731481481482</v>
      </c>
      <c r="B335">
        <v>-496.39397919999999</v>
      </c>
      <c r="C335">
        <v>15648.8475</v>
      </c>
      <c r="D335">
        <v>1.2989649400000001</v>
      </c>
      <c r="E335">
        <v>2.2279264379999999</v>
      </c>
      <c r="F335">
        <f>IFERROR(_xlfn.IFS(B335&lt;'Benchmark Data'!$I$7,1,'Transaction Log'!B335&gt;'Benchmark Data'!$M$7,1),0)</f>
        <v>0</v>
      </c>
      <c r="G335">
        <f>IFERROR(_xlfn.IFS(D335&lt;'Benchmark Data'!$I$13,1,'Transaction Log'!D335&gt;'Benchmark Data'!$M$13,1),0)</f>
        <v>0</v>
      </c>
      <c r="H335">
        <f>IFERROR(_xlfn.IFS(E335&lt;'Benchmark Data'!$I$19,1,'Transaction Log'!E335&gt;'Benchmark Data'!$M$19,1),0)</f>
        <v>0</v>
      </c>
    </row>
    <row r="336" spans="1:8">
      <c r="A336" s="116">
        <v>0.56515046296296301</v>
      </c>
      <c r="B336">
        <v>-496.4119465</v>
      </c>
      <c r="C336">
        <v>15648.493839999999</v>
      </c>
      <c r="D336">
        <v>1.300155266</v>
      </c>
      <c r="E336">
        <v>2.2256806569999998</v>
      </c>
      <c r="F336">
        <f>IFERROR(_xlfn.IFS(B336&lt;'Benchmark Data'!$I$7,1,'Transaction Log'!B336&gt;'Benchmark Data'!$M$7,1),0)</f>
        <v>0</v>
      </c>
      <c r="G336">
        <f>IFERROR(_xlfn.IFS(D336&lt;'Benchmark Data'!$I$13,1,'Transaction Log'!D336&gt;'Benchmark Data'!$M$13,1),0)</f>
        <v>0</v>
      </c>
      <c r="H336">
        <f>IFERROR(_xlfn.IFS(E336&lt;'Benchmark Data'!$I$19,1,'Transaction Log'!E336&gt;'Benchmark Data'!$M$19,1),0)</f>
        <v>0</v>
      </c>
    </row>
    <row r="337" spans="1:8">
      <c r="A337" s="116">
        <v>0.56517361111111108</v>
      </c>
      <c r="B337">
        <v>-496.40355540000002</v>
      </c>
      <c r="C337">
        <v>15647.97179</v>
      </c>
      <c r="D337">
        <v>1.2979765780000001</v>
      </c>
      <c r="E337">
        <v>2.2282382909999998</v>
      </c>
      <c r="F337">
        <f>IFERROR(_xlfn.IFS(B337&lt;'Benchmark Data'!$I$7,1,'Transaction Log'!B337&gt;'Benchmark Data'!$M$7,1),0)</f>
        <v>0</v>
      </c>
      <c r="G337">
        <f>IFERROR(_xlfn.IFS(D337&lt;'Benchmark Data'!$I$13,1,'Transaction Log'!D337&gt;'Benchmark Data'!$M$13,1),0)</f>
        <v>0</v>
      </c>
      <c r="H337">
        <f>IFERROR(_xlfn.IFS(E337&lt;'Benchmark Data'!$I$19,1,'Transaction Log'!E337&gt;'Benchmark Data'!$M$19,1),0)</f>
        <v>0</v>
      </c>
    </row>
    <row r="338" spans="1:8">
      <c r="A338" s="116">
        <v>0.56519675925925927</v>
      </c>
      <c r="B338">
        <v>-496.40599400000002</v>
      </c>
      <c r="C338">
        <v>15647.357599999999</v>
      </c>
      <c r="D338">
        <v>1.299846802</v>
      </c>
      <c r="E338">
        <v>2.2282668459999999</v>
      </c>
      <c r="F338">
        <f>IFERROR(_xlfn.IFS(B338&lt;'Benchmark Data'!$I$7,1,'Transaction Log'!B338&gt;'Benchmark Data'!$M$7,1),0)</f>
        <v>0</v>
      </c>
      <c r="G338">
        <f>IFERROR(_xlfn.IFS(D338&lt;'Benchmark Data'!$I$13,1,'Transaction Log'!D338&gt;'Benchmark Data'!$M$13,1),0)</f>
        <v>0</v>
      </c>
      <c r="H338">
        <f>IFERROR(_xlfn.IFS(E338&lt;'Benchmark Data'!$I$19,1,'Transaction Log'!E338&gt;'Benchmark Data'!$M$19,1),0)</f>
        <v>0</v>
      </c>
    </row>
    <row r="339" spans="1:8">
      <c r="A339" s="116">
        <v>0.56521990740740746</v>
      </c>
      <c r="B339">
        <v>-496.40986179999999</v>
      </c>
      <c r="C339">
        <v>15645.759969999999</v>
      </c>
      <c r="D339">
        <v>1.298375764</v>
      </c>
      <c r="E339">
        <v>2.2279141839999999</v>
      </c>
      <c r="F339">
        <f>IFERROR(_xlfn.IFS(B339&lt;'Benchmark Data'!$I$7,1,'Transaction Log'!B339&gt;'Benchmark Data'!$M$7,1),0)</f>
        <v>0</v>
      </c>
      <c r="G339">
        <f>IFERROR(_xlfn.IFS(D339&lt;'Benchmark Data'!$I$13,1,'Transaction Log'!D339&gt;'Benchmark Data'!$M$13,1),0)</f>
        <v>0</v>
      </c>
      <c r="H339">
        <f>IFERROR(_xlfn.IFS(E339&lt;'Benchmark Data'!$I$19,1,'Transaction Log'!E339&gt;'Benchmark Data'!$M$19,1),0)</f>
        <v>0</v>
      </c>
    </row>
    <row r="340" spans="1:8">
      <c r="A340" s="116">
        <v>0.56524305555555554</v>
      </c>
      <c r="B340">
        <v>-496.3995673</v>
      </c>
      <c r="C340">
        <v>15645.611070000001</v>
      </c>
      <c r="D340">
        <v>1.2989219540000001</v>
      </c>
      <c r="E340">
        <v>2.2283280059999999</v>
      </c>
      <c r="F340">
        <f>IFERROR(_xlfn.IFS(B340&lt;'Benchmark Data'!$I$7,1,'Transaction Log'!B340&gt;'Benchmark Data'!$M$7,1),0)</f>
        <v>0</v>
      </c>
      <c r="G340">
        <f>IFERROR(_xlfn.IFS(D340&lt;'Benchmark Data'!$I$13,1,'Transaction Log'!D340&gt;'Benchmark Data'!$M$13,1),0)</f>
        <v>0</v>
      </c>
      <c r="H340">
        <f>IFERROR(_xlfn.IFS(E340&lt;'Benchmark Data'!$I$19,1,'Transaction Log'!E340&gt;'Benchmark Data'!$M$19,1),0)</f>
        <v>0</v>
      </c>
    </row>
    <row r="341" spans="1:8">
      <c r="A341" s="116">
        <v>0.56526620370370373</v>
      </c>
      <c r="B341">
        <v>-496.39729920000002</v>
      </c>
      <c r="C341">
        <v>15643.38256</v>
      </c>
      <c r="D341">
        <v>1.2998761329999999</v>
      </c>
      <c r="E341">
        <v>2.226690295</v>
      </c>
      <c r="F341">
        <f>IFERROR(_xlfn.IFS(B341&lt;'Benchmark Data'!$I$7,1,'Transaction Log'!B341&gt;'Benchmark Data'!$M$7,1),0)</f>
        <v>0</v>
      </c>
      <c r="G341">
        <f>IFERROR(_xlfn.IFS(D341&lt;'Benchmark Data'!$I$13,1,'Transaction Log'!D341&gt;'Benchmark Data'!$M$13,1),0)</f>
        <v>0</v>
      </c>
      <c r="H341">
        <f>IFERROR(_xlfn.IFS(E341&lt;'Benchmark Data'!$I$19,1,'Transaction Log'!E341&gt;'Benchmark Data'!$M$19,1),0)</f>
        <v>0</v>
      </c>
    </row>
    <row r="342" spans="1:8">
      <c r="A342" s="116">
        <v>0.56528935185185192</v>
      </c>
      <c r="B342">
        <v>-496.40842830000003</v>
      </c>
      <c r="C342">
        <v>15643.91408</v>
      </c>
      <c r="D342">
        <v>1.3009928900000001</v>
      </c>
      <c r="E342">
        <v>2.228341141</v>
      </c>
      <c r="F342">
        <f>IFERROR(_xlfn.IFS(B342&lt;'Benchmark Data'!$I$7,1,'Transaction Log'!B342&gt;'Benchmark Data'!$M$7,1),0)</f>
        <v>0</v>
      </c>
      <c r="G342">
        <f>IFERROR(_xlfn.IFS(D342&lt;'Benchmark Data'!$I$13,1,'Transaction Log'!D342&gt;'Benchmark Data'!$M$13,1),0)</f>
        <v>0</v>
      </c>
      <c r="H342">
        <f>IFERROR(_xlfn.IFS(E342&lt;'Benchmark Data'!$I$19,1,'Transaction Log'!E342&gt;'Benchmark Data'!$M$19,1),0)</f>
        <v>0</v>
      </c>
    </row>
    <row r="343" spans="1:8">
      <c r="A343" s="116">
        <v>0.5653125</v>
      </c>
      <c r="B343">
        <v>-496.40441579999998</v>
      </c>
      <c r="C343">
        <v>15643.48192</v>
      </c>
      <c r="D343">
        <v>1.2999127880000001</v>
      </c>
      <c r="E343">
        <v>2.226414815</v>
      </c>
      <c r="F343">
        <f>IFERROR(_xlfn.IFS(B343&lt;'Benchmark Data'!$I$7,1,'Transaction Log'!B343&gt;'Benchmark Data'!$M$7,1),0)</f>
        <v>0</v>
      </c>
      <c r="G343">
        <f>IFERROR(_xlfn.IFS(D343&lt;'Benchmark Data'!$I$13,1,'Transaction Log'!D343&gt;'Benchmark Data'!$M$13,1),0)</f>
        <v>0</v>
      </c>
      <c r="H343">
        <f>IFERROR(_xlfn.IFS(E343&lt;'Benchmark Data'!$I$19,1,'Transaction Log'!E343&gt;'Benchmark Data'!$M$19,1),0)</f>
        <v>0</v>
      </c>
    </row>
    <row r="344" spans="1:8">
      <c r="A344" s="116">
        <v>0.56533564814814818</v>
      </c>
      <c r="B344">
        <v>-496.39381780000002</v>
      </c>
      <c r="C344">
        <v>15643.130929999999</v>
      </c>
      <c r="D344">
        <v>1.299458961</v>
      </c>
      <c r="E344">
        <v>2.225838811</v>
      </c>
      <c r="F344">
        <f>IFERROR(_xlfn.IFS(B344&lt;'Benchmark Data'!$I$7,1,'Transaction Log'!B344&gt;'Benchmark Data'!$M$7,1),0)</f>
        <v>0</v>
      </c>
      <c r="G344">
        <f>IFERROR(_xlfn.IFS(D344&lt;'Benchmark Data'!$I$13,1,'Transaction Log'!D344&gt;'Benchmark Data'!$M$13,1),0)</f>
        <v>0</v>
      </c>
      <c r="H344">
        <f>IFERROR(_xlfn.IFS(E344&lt;'Benchmark Data'!$I$19,1,'Transaction Log'!E344&gt;'Benchmark Data'!$M$19,1),0)</f>
        <v>0</v>
      </c>
    </row>
    <row r="345" spans="1:8">
      <c r="A345" s="116">
        <v>0.56535879629629626</v>
      </c>
      <c r="B345">
        <v>-496.39647650000001</v>
      </c>
      <c r="C345">
        <v>15642.93252</v>
      </c>
      <c r="D345">
        <v>1.2999488560000001</v>
      </c>
      <c r="E345">
        <v>2.227866562</v>
      </c>
      <c r="F345">
        <f>IFERROR(_xlfn.IFS(B345&lt;'Benchmark Data'!$I$7,1,'Transaction Log'!B345&gt;'Benchmark Data'!$M$7,1),0)</f>
        <v>0</v>
      </c>
      <c r="G345">
        <f>IFERROR(_xlfn.IFS(D345&lt;'Benchmark Data'!$I$13,1,'Transaction Log'!D345&gt;'Benchmark Data'!$M$13,1),0)</f>
        <v>0</v>
      </c>
      <c r="H345">
        <f>IFERROR(_xlfn.IFS(E345&lt;'Benchmark Data'!$I$19,1,'Transaction Log'!E345&gt;'Benchmark Data'!$M$19,1),0)</f>
        <v>0</v>
      </c>
    </row>
    <row r="346" spans="1:8">
      <c r="A346" s="116">
        <v>0.56538194444444445</v>
      </c>
      <c r="B346">
        <v>-496.38559859999998</v>
      </c>
      <c r="C346">
        <v>15641.73206</v>
      </c>
      <c r="D346">
        <v>1.3000870760000001</v>
      </c>
      <c r="E346">
        <v>2.2268241600000001</v>
      </c>
      <c r="F346">
        <f>IFERROR(_xlfn.IFS(B346&lt;'Benchmark Data'!$I$7,1,'Transaction Log'!B346&gt;'Benchmark Data'!$M$7,1),0)</f>
        <v>0</v>
      </c>
      <c r="G346">
        <f>IFERROR(_xlfn.IFS(D346&lt;'Benchmark Data'!$I$13,1,'Transaction Log'!D346&gt;'Benchmark Data'!$M$13,1),0)</f>
        <v>0</v>
      </c>
      <c r="H346">
        <f>IFERROR(_xlfn.IFS(E346&lt;'Benchmark Data'!$I$19,1,'Transaction Log'!E346&gt;'Benchmark Data'!$M$19,1),0)</f>
        <v>0</v>
      </c>
    </row>
    <row r="347" spans="1:8">
      <c r="A347" s="116">
        <v>0.56540509259259253</v>
      </c>
      <c r="B347">
        <v>-496.38767139999999</v>
      </c>
      <c r="C347">
        <v>15639.77658</v>
      </c>
      <c r="D347">
        <v>1.300681089</v>
      </c>
      <c r="E347">
        <v>2.2260340140000001</v>
      </c>
      <c r="F347">
        <f>IFERROR(_xlfn.IFS(B347&lt;'Benchmark Data'!$I$7,1,'Transaction Log'!B347&gt;'Benchmark Data'!$M$7,1),0)</f>
        <v>0</v>
      </c>
      <c r="G347">
        <f>IFERROR(_xlfn.IFS(D347&lt;'Benchmark Data'!$I$13,1,'Transaction Log'!D347&gt;'Benchmark Data'!$M$13,1),0)</f>
        <v>0</v>
      </c>
      <c r="H347">
        <f>IFERROR(_xlfn.IFS(E347&lt;'Benchmark Data'!$I$19,1,'Transaction Log'!E347&gt;'Benchmark Data'!$M$19,1),0)</f>
        <v>0</v>
      </c>
    </row>
    <row r="348" spans="1:8">
      <c r="A348" s="116">
        <v>0.56542824074074072</v>
      </c>
      <c r="B348">
        <v>-496.41141199999998</v>
      </c>
      <c r="C348">
        <v>15638.933419999999</v>
      </c>
      <c r="D348">
        <v>1.298032308</v>
      </c>
      <c r="E348">
        <v>2.2286066419999999</v>
      </c>
      <c r="F348">
        <f>IFERROR(_xlfn.IFS(B348&lt;'Benchmark Data'!$I$7,1,'Transaction Log'!B348&gt;'Benchmark Data'!$M$7,1),0)</f>
        <v>0</v>
      </c>
      <c r="G348">
        <f>IFERROR(_xlfn.IFS(D348&lt;'Benchmark Data'!$I$13,1,'Transaction Log'!D348&gt;'Benchmark Data'!$M$13,1),0)</f>
        <v>0</v>
      </c>
      <c r="H348">
        <f>IFERROR(_xlfn.IFS(E348&lt;'Benchmark Data'!$I$19,1,'Transaction Log'!E348&gt;'Benchmark Data'!$M$19,1),0)</f>
        <v>0</v>
      </c>
    </row>
    <row r="349" spans="1:8">
      <c r="A349" s="116">
        <v>0.56545138888888891</v>
      </c>
      <c r="B349">
        <v>-496.41647810000001</v>
      </c>
      <c r="C349">
        <v>15639.7282</v>
      </c>
      <c r="D349">
        <v>1.2994453269999999</v>
      </c>
      <c r="E349">
        <v>2.228682117</v>
      </c>
      <c r="F349">
        <f>IFERROR(_xlfn.IFS(B349&lt;'Benchmark Data'!$I$7,1,'Transaction Log'!B349&gt;'Benchmark Data'!$M$7,1),0)</f>
        <v>0</v>
      </c>
      <c r="G349">
        <f>IFERROR(_xlfn.IFS(D349&lt;'Benchmark Data'!$I$13,1,'Transaction Log'!D349&gt;'Benchmark Data'!$M$13,1),0)</f>
        <v>0</v>
      </c>
      <c r="H349">
        <f>IFERROR(_xlfn.IFS(E349&lt;'Benchmark Data'!$I$19,1,'Transaction Log'!E349&gt;'Benchmark Data'!$M$19,1),0)</f>
        <v>0</v>
      </c>
    </row>
    <row r="350" spans="1:8">
      <c r="A350" s="116">
        <v>0.56547453703703698</v>
      </c>
      <c r="B350">
        <v>-496.40746610000002</v>
      </c>
      <c r="C350">
        <v>15637.85094</v>
      </c>
      <c r="D350">
        <v>1.300239049</v>
      </c>
      <c r="E350">
        <v>2.2277888880000001</v>
      </c>
      <c r="F350">
        <f>IFERROR(_xlfn.IFS(B350&lt;'Benchmark Data'!$I$7,1,'Transaction Log'!B350&gt;'Benchmark Data'!$M$7,1),0)</f>
        <v>0</v>
      </c>
      <c r="G350">
        <f>IFERROR(_xlfn.IFS(D350&lt;'Benchmark Data'!$I$13,1,'Transaction Log'!D350&gt;'Benchmark Data'!$M$13,1),0)</f>
        <v>0</v>
      </c>
      <c r="H350">
        <f>IFERROR(_xlfn.IFS(E350&lt;'Benchmark Data'!$I$19,1,'Transaction Log'!E350&gt;'Benchmark Data'!$M$19,1),0)</f>
        <v>0</v>
      </c>
    </row>
    <row r="351" spans="1:8">
      <c r="A351" s="116">
        <v>0.56549768518518517</v>
      </c>
      <c r="B351">
        <v>-496.39400469999998</v>
      </c>
      <c r="C351">
        <v>15637.421909999999</v>
      </c>
      <c r="D351">
        <v>1.3005716540000001</v>
      </c>
      <c r="E351">
        <v>2.2280169490000001</v>
      </c>
      <c r="F351">
        <f>IFERROR(_xlfn.IFS(B351&lt;'Benchmark Data'!$I$7,1,'Transaction Log'!B351&gt;'Benchmark Data'!$M$7,1),0)</f>
        <v>0</v>
      </c>
      <c r="G351">
        <f>IFERROR(_xlfn.IFS(D351&lt;'Benchmark Data'!$I$13,1,'Transaction Log'!D351&gt;'Benchmark Data'!$M$13,1),0)</f>
        <v>0</v>
      </c>
      <c r="H351">
        <f>IFERROR(_xlfn.IFS(E351&lt;'Benchmark Data'!$I$19,1,'Transaction Log'!E351&gt;'Benchmark Data'!$M$19,1),0)</f>
        <v>0</v>
      </c>
    </row>
    <row r="352" spans="1:8">
      <c r="A352" s="116">
        <v>0.56552083333333336</v>
      </c>
      <c r="B352">
        <v>-496.41649169999999</v>
      </c>
      <c r="C352">
        <v>15636.46032</v>
      </c>
      <c r="D352">
        <v>1.2991870910000001</v>
      </c>
      <c r="E352">
        <v>2.2274995259999999</v>
      </c>
      <c r="F352">
        <f>IFERROR(_xlfn.IFS(B352&lt;'Benchmark Data'!$I$7,1,'Transaction Log'!B352&gt;'Benchmark Data'!$M$7,1),0)</f>
        <v>0</v>
      </c>
      <c r="G352">
        <f>IFERROR(_xlfn.IFS(D352&lt;'Benchmark Data'!$I$13,1,'Transaction Log'!D352&gt;'Benchmark Data'!$M$13,1),0)</f>
        <v>0</v>
      </c>
      <c r="H352">
        <f>IFERROR(_xlfn.IFS(E352&lt;'Benchmark Data'!$I$19,1,'Transaction Log'!E352&gt;'Benchmark Data'!$M$19,1),0)</f>
        <v>0</v>
      </c>
    </row>
    <row r="353" spans="1:8">
      <c r="A353" s="116">
        <v>0.56554398148148144</v>
      </c>
      <c r="B353">
        <v>-496.39223229999999</v>
      </c>
      <c r="C353">
        <v>15633.53609</v>
      </c>
      <c r="D353">
        <v>1.3001031869999999</v>
      </c>
      <c r="E353">
        <v>2.2264646859999999</v>
      </c>
      <c r="F353">
        <f>IFERROR(_xlfn.IFS(B353&lt;'Benchmark Data'!$I$7,1,'Transaction Log'!B353&gt;'Benchmark Data'!$M$7,1),0)</f>
        <v>0</v>
      </c>
      <c r="G353">
        <f>IFERROR(_xlfn.IFS(D353&lt;'Benchmark Data'!$I$13,1,'Transaction Log'!D353&gt;'Benchmark Data'!$M$13,1),0)</f>
        <v>0</v>
      </c>
      <c r="H353">
        <f>IFERROR(_xlfn.IFS(E353&lt;'Benchmark Data'!$I$19,1,'Transaction Log'!E353&gt;'Benchmark Data'!$M$19,1),0)</f>
        <v>0</v>
      </c>
    </row>
    <row r="354" spans="1:8">
      <c r="A354" s="116">
        <v>0.56556712962962963</v>
      </c>
      <c r="B354">
        <v>-496.40166479999999</v>
      </c>
      <c r="C354">
        <v>15634.356540000001</v>
      </c>
      <c r="D354">
        <v>1.298717876</v>
      </c>
      <c r="E354">
        <v>2.2281431110000001</v>
      </c>
      <c r="F354">
        <f>IFERROR(_xlfn.IFS(B354&lt;'Benchmark Data'!$I$7,1,'Transaction Log'!B354&gt;'Benchmark Data'!$M$7,1),0)</f>
        <v>0</v>
      </c>
      <c r="G354">
        <f>IFERROR(_xlfn.IFS(D354&lt;'Benchmark Data'!$I$13,1,'Transaction Log'!D354&gt;'Benchmark Data'!$M$13,1),0)</f>
        <v>0</v>
      </c>
      <c r="H354">
        <f>IFERROR(_xlfn.IFS(E354&lt;'Benchmark Data'!$I$19,1,'Transaction Log'!E354&gt;'Benchmark Data'!$M$19,1),0)</f>
        <v>0</v>
      </c>
    </row>
    <row r="355" spans="1:8">
      <c r="A355" s="116">
        <v>0.56559027777777782</v>
      </c>
      <c r="B355">
        <v>-496.38276209999998</v>
      </c>
      <c r="C355">
        <v>15632.357</v>
      </c>
      <c r="D355">
        <v>1.3006492279999999</v>
      </c>
      <c r="E355">
        <v>2.2266586020000001</v>
      </c>
      <c r="F355">
        <f>IFERROR(_xlfn.IFS(B355&lt;'Benchmark Data'!$I$7,1,'Transaction Log'!B355&gt;'Benchmark Data'!$M$7,1),0)</f>
        <v>1</v>
      </c>
      <c r="G355">
        <f>IFERROR(_xlfn.IFS(D355&lt;'Benchmark Data'!$I$13,1,'Transaction Log'!D355&gt;'Benchmark Data'!$M$13,1),0)</f>
        <v>0</v>
      </c>
      <c r="H355">
        <f>IFERROR(_xlfn.IFS(E355&lt;'Benchmark Data'!$I$19,1,'Transaction Log'!E355&gt;'Benchmark Data'!$M$19,1),0)</f>
        <v>0</v>
      </c>
    </row>
    <row r="356" spans="1:8">
      <c r="A356" s="116">
        <v>0.56561342592592589</v>
      </c>
      <c r="B356">
        <v>-496.39840450000003</v>
      </c>
      <c r="C356">
        <v>15633.43233</v>
      </c>
      <c r="D356">
        <v>1.2995926259999999</v>
      </c>
      <c r="E356">
        <v>2.2273112359999998</v>
      </c>
      <c r="F356">
        <f>IFERROR(_xlfn.IFS(B356&lt;'Benchmark Data'!$I$7,1,'Transaction Log'!B356&gt;'Benchmark Data'!$M$7,1),0)</f>
        <v>0</v>
      </c>
      <c r="G356">
        <f>IFERROR(_xlfn.IFS(D356&lt;'Benchmark Data'!$I$13,1,'Transaction Log'!D356&gt;'Benchmark Data'!$M$13,1),0)</f>
        <v>0</v>
      </c>
      <c r="H356">
        <f>IFERROR(_xlfn.IFS(E356&lt;'Benchmark Data'!$I$19,1,'Transaction Log'!E356&gt;'Benchmark Data'!$M$19,1),0)</f>
        <v>0</v>
      </c>
    </row>
    <row r="357" spans="1:8">
      <c r="A357" s="116">
        <v>0.56563657407407408</v>
      </c>
      <c r="B357">
        <v>-496.39107660000002</v>
      </c>
      <c r="C357">
        <v>15633.38176</v>
      </c>
      <c r="D357">
        <v>1.300283791</v>
      </c>
      <c r="E357">
        <v>2.2259480919999999</v>
      </c>
      <c r="F357">
        <f>IFERROR(_xlfn.IFS(B357&lt;'Benchmark Data'!$I$7,1,'Transaction Log'!B357&gt;'Benchmark Data'!$M$7,1),0)</f>
        <v>0</v>
      </c>
      <c r="G357">
        <f>IFERROR(_xlfn.IFS(D357&lt;'Benchmark Data'!$I$13,1,'Transaction Log'!D357&gt;'Benchmark Data'!$M$13,1),0)</f>
        <v>0</v>
      </c>
      <c r="H357">
        <f>IFERROR(_xlfn.IFS(E357&lt;'Benchmark Data'!$I$19,1,'Transaction Log'!E357&gt;'Benchmark Data'!$M$19,1),0)</f>
        <v>0</v>
      </c>
    </row>
    <row r="358" spans="1:8">
      <c r="A358" s="116">
        <v>0.56565972222222227</v>
      </c>
      <c r="B358">
        <v>-496.40475470000001</v>
      </c>
      <c r="C358">
        <v>15631.319390000001</v>
      </c>
      <c r="D358">
        <v>1.298819272</v>
      </c>
      <c r="E358">
        <v>2.2272977140000001</v>
      </c>
      <c r="F358">
        <f>IFERROR(_xlfn.IFS(B358&lt;'Benchmark Data'!$I$7,1,'Transaction Log'!B358&gt;'Benchmark Data'!$M$7,1),0)</f>
        <v>0</v>
      </c>
      <c r="G358">
        <f>IFERROR(_xlfn.IFS(D358&lt;'Benchmark Data'!$I$13,1,'Transaction Log'!D358&gt;'Benchmark Data'!$M$13,1),0)</f>
        <v>0</v>
      </c>
      <c r="H358">
        <f>IFERROR(_xlfn.IFS(E358&lt;'Benchmark Data'!$I$19,1,'Transaction Log'!E358&gt;'Benchmark Data'!$M$19,1),0)</f>
        <v>0</v>
      </c>
    </row>
    <row r="359" spans="1:8">
      <c r="A359" s="116">
        <v>0.56568287037037035</v>
      </c>
      <c r="B359">
        <v>-496.38867279999999</v>
      </c>
      <c r="C359">
        <v>15629.437309999999</v>
      </c>
      <c r="D359">
        <v>1.3000927799999999</v>
      </c>
      <c r="E359">
        <v>2.2269281959999998</v>
      </c>
      <c r="F359">
        <f>IFERROR(_xlfn.IFS(B359&lt;'Benchmark Data'!$I$7,1,'Transaction Log'!B359&gt;'Benchmark Data'!$M$7,1),0)</f>
        <v>0</v>
      </c>
      <c r="G359">
        <f>IFERROR(_xlfn.IFS(D359&lt;'Benchmark Data'!$I$13,1,'Transaction Log'!D359&gt;'Benchmark Data'!$M$13,1),0)</f>
        <v>0</v>
      </c>
      <c r="H359">
        <f>IFERROR(_xlfn.IFS(E359&lt;'Benchmark Data'!$I$19,1,'Transaction Log'!E359&gt;'Benchmark Data'!$M$19,1),0)</f>
        <v>0</v>
      </c>
    </row>
    <row r="360" spans="1:8">
      <c r="A360" s="116">
        <v>0.56570601851851854</v>
      </c>
      <c r="B360">
        <v>-496.40870489999998</v>
      </c>
      <c r="C360">
        <v>15629.554539999999</v>
      </c>
      <c r="D360">
        <v>1.2993163649999999</v>
      </c>
      <c r="E360">
        <v>2.2286372019999998</v>
      </c>
      <c r="F360">
        <f>IFERROR(_xlfn.IFS(B360&lt;'Benchmark Data'!$I$7,1,'Transaction Log'!B360&gt;'Benchmark Data'!$M$7,1),0)</f>
        <v>0</v>
      </c>
      <c r="G360">
        <f>IFERROR(_xlfn.IFS(D360&lt;'Benchmark Data'!$I$13,1,'Transaction Log'!D360&gt;'Benchmark Data'!$M$13,1),0)</f>
        <v>0</v>
      </c>
      <c r="H360">
        <f>IFERROR(_xlfn.IFS(E360&lt;'Benchmark Data'!$I$19,1,'Transaction Log'!E360&gt;'Benchmark Data'!$M$19,1),0)</f>
        <v>0</v>
      </c>
    </row>
    <row r="361" spans="1:8">
      <c r="A361" s="116">
        <v>0.56572916666666673</v>
      </c>
      <c r="B361">
        <v>-496.4039267</v>
      </c>
      <c r="C361">
        <v>15626.71638</v>
      </c>
      <c r="D361">
        <v>1.2989849099999999</v>
      </c>
      <c r="E361">
        <v>2.2261363869999999</v>
      </c>
      <c r="F361">
        <f>IFERROR(_xlfn.IFS(B361&lt;'Benchmark Data'!$I$7,1,'Transaction Log'!B361&gt;'Benchmark Data'!$M$7,1),0)</f>
        <v>0</v>
      </c>
      <c r="G361">
        <f>IFERROR(_xlfn.IFS(D361&lt;'Benchmark Data'!$I$13,1,'Transaction Log'!D361&gt;'Benchmark Data'!$M$13,1),0)</f>
        <v>0</v>
      </c>
      <c r="H361">
        <f>IFERROR(_xlfn.IFS(E361&lt;'Benchmark Data'!$I$19,1,'Transaction Log'!E361&gt;'Benchmark Data'!$M$19,1),0)</f>
        <v>0</v>
      </c>
    </row>
    <row r="362" spans="1:8">
      <c r="A362" s="116">
        <v>0.56575231481481481</v>
      </c>
      <c r="B362">
        <v>-496.39126670000002</v>
      </c>
      <c r="C362">
        <v>15626.09431</v>
      </c>
      <c r="D362">
        <v>1.2998659459999999</v>
      </c>
      <c r="E362">
        <v>2.2263407709999998</v>
      </c>
      <c r="F362">
        <f>IFERROR(_xlfn.IFS(B362&lt;'Benchmark Data'!$I$7,1,'Transaction Log'!B362&gt;'Benchmark Data'!$M$7,1),0)</f>
        <v>0</v>
      </c>
      <c r="G362">
        <f>IFERROR(_xlfn.IFS(D362&lt;'Benchmark Data'!$I$13,1,'Transaction Log'!D362&gt;'Benchmark Data'!$M$13,1),0)</f>
        <v>0</v>
      </c>
      <c r="H362">
        <f>IFERROR(_xlfn.IFS(E362&lt;'Benchmark Data'!$I$19,1,'Transaction Log'!E362&gt;'Benchmark Data'!$M$19,1),0)</f>
        <v>0</v>
      </c>
    </row>
    <row r="363" spans="1:8">
      <c r="A363" s="116">
        <v>0.56577546296296299</v>
      </c>
      <c r="B363">
        <v>-496.4019298</v>
      </c>
      <c r="C363">
        <v>15624.34024</v>
      </c>
      <c r="D363">
        <v>1.2995441350000001</v>
      </c>
      <c r="E363">
        <v>2.225960765</v>
      </c>
      <c r="F363">
        <f>IFERROR(_xlfn.IFS(B363&lt;'Benchmark Data'!$I$7,1,'Transaction Log'!B363&gt;'Benchmark Data'!$M$7,1),0)</f>
        <v>0</v>
      </c>
      <c r="G363">
        <f>IFERROR(_xlfn.IFS(D363&lt;'Benchmark Data'!$I$13,1,'Transaction Log'!D363&gt;'Benchmark Data'!$M$13,1),0)</f>
        <v>0</v>
      </c>
      <c r="H363">
        <f>IFERROR(_xlfn.IFS(E363&lt;'Benchmark Data'!$I$19,1,'Transaction Log'!E363&gt;'Benchmark Data'!$M$19,1),0)</f>
        <v>0</v>
      </c>
    </row>
    <row r="364" spans="1:8">
      <c r="A364" s="116">
        <v>0.56579861111111118</v>
      </c>
      <c r="B364">
        <v>-496.3990369</v>
      </c>
      <c r="C364">
        <v>15623.52576</v>
      </c>
      <c r="D364">
        <v>1.2988790400000001</v>
      </c>
      <c r="E364">
        <v>2.227861866</v>
      </c>
      <c r="F364">
        <f>IFERROR(_xlfn.IFS(B364&lt;'Benchmark Data'!$I$7,1,'Transaction Log'!B364&gt;'Benchmark Data'!$M$7,1),0)</f>
        <v>0</v>
      </c>
      <c r="G364">
        <f>IFERROR(_xlfn.IFS(D364&lt;'Benchmark Data'!$I$13,1,'Transaction Log'!D364&gt;'Benchmark Data'!$M$13,1),0)</f>
        <v>0</v>
      </c>
      <c r="H364">
        <f>IFERROR(_xlfn.IFS(E364&lt;'Benchmark Data'!$I$19,1,'Transaction Log'!E364&gt;'Benchmark Data'!$M$19,1),0)</f>
        <v>0</v>
      </c>
    </row>
    <row r="365" spans="1:8">
      <c r="A365" s="116">
        <v>0.56582175925925926</v>
      </c>
      <c r="B365">
        <v>-496.4083698</v>
      </c>
      <c r="C365">
        <v>15624.294819999999</v>
      </c>
      <c r="D365">
        <v>1.2994674289999999</v>
      </c>
      <c r="E365">
        <v>2.2256447939999999</v>
      </c>
      <c r="F365">
        <f>IFERROR(_xlfn.IFS(B365&lt;'Benchmark Data'!$I$7,1,'Transaction Log'!B365&gt;'Benchmark Data'!$M$7,1),0)</f>
        <v>0</v>
      </c>
      <c r="G365">
        <f>IFERROR(_xlfn.IFS(D365&lt;'Benchmark Data'!$I$13,1,'Transaction Log'!D365&gt;'Benchmark Data'!$M$13,1),0)</f>
        <v>0</v>
      </c>
      <c r="H365">
        <f>IFERROR(_xlfn.IFS(E365&lt;'Benchmark Data'!$I$19,1,'Transaction Log'!E365&gt;'Benchmark Data'!$M$19,1),0)</f>
        <v>0</v>
      </c>
    </row>
    <row r="366" spans="1:8">
      <c r="A366" s="116">
        <v>0.56584490740740734</v>
      </c>
      <c r="B366">
        <v>-496.4020246</v>
      </c>
      <c r="C366">
        <v>15623.73653</v>
      </c>
      <c r="D366">
        <v>1.3008914300000001</v>
      </c>
      <c r="E366">
        <v>2.225966696</v>
      </c>
      <c r="F366">
        <f>IFERROR(_xlfn.IFS(B366&lt;'Benchmark Data'!$I$7,1,'Transaction Log'!B366&gt;'Benchmark Data'!$M$7,1),0)</f>
        <v>0</v>
      </c>
      <c r="G366">
        <f>IFERROR(_xlfn.IFS(D366&lt;'Benchmark Data'!$I$13,1,'Transaction Log'!D366&gt;'Benchmark Data'!$M$13,1),0)</f>
        <v>0</v>
      </c>
      <c r="H366">
        <f>IFERROR(_xlfn.IFS(E366&lt;'Benchmark Data'!$I$19,1,'Transaction Log'!E366&gt;'Benchmark Data'!$M$19,1),0)</f>
        <v>0</v>
      </c>
    </row>
    <row r="367" spans="1:8">
      <c r="A367" s="116">
        <v>0.56586805555555553</v>
      </c>
      <c r="B367">
        <v>-496.4067708</v>
      </c>
      <c r="C367">
        <v>15621.050590000001</v>
      </c>
      <c r="D367">
        <v>1.300377629</v>
      </c>
      <c r="E367">
        <v>2.2263770209999998</v>
      </c>
      <c r="F367">
        <f>IFERROR(_xlfn.IFS(B367&lt;'Benchmark Data'!$I$7,1,'Transaction Log'!B367&gt;'Benchmark Data'!$M$7,1),0)</f>
        <v>0</v>
      </c>
      <c r="G367">
        <f>IFERROR(_xlfn.IFS(D367&lt;'Benchmark Data'!$I$13,1,'Transaction Log'!D367&gt;'Benchmark Data'!$M$13,1),0)</f>
        <v>0</v>
      </c>
      <c r="H367">
        <f>IFERROR(_xlfn.IFS(E367&lt;'Benchmark Data'!$I$19,1,'Transaction Log'!E367&gt;'Benchmark Data'!$M$19,1),0)</f>
        <v>0</v>
      </c>
    </row>
    <row r="368" spans="1:8">
      <c r="A368" s="116">
        <v>0.56589120370370372</v>
      </c>
      <c r="B368">
        <v>-496.40517899999998</v>
      </c>
      <c r="C368">
        <v>15620.00323</v>
      </c>
      <c r="D368">
        <v>1.2998449320000001</v>
      </c>
      <c r="E368">
        <v>2.2281931909999999</v>
      </c>
      <c r="F368">
        <f>IFERROR(_xlfn.IFS(B368&lt;'Benchmark Data'!$I$7,1,'Transaction Log'!B368&gt;'Benchmark Data'!$M$7,1),0)</f>
        <v>0</v>
      </c>
      <c r="G368">
        <f>IFERROR(_xlfn.IFS(D368&lt;'Benchmark Data'!$I$13,1,'Transaction Log'!D368&gt;'Benchmark Data'!$M$13,1),0)</f>
        <v>0</v>
      </c>
      <c r="H368">
        <f>IFERROR(_xlfn.IFS(E368&lt;'Benchmark Data'!$I$19,1,'Transaction Log'!E368&gt;'Benchmark Data'!$M$19,1),0)</f>
        <v>0</v>
      </c>
    </row>
    <row r="369" spans="1:8">
      <c r="A369" s="116">
        <v>0.56591435185185179</v>
      </c>
      <c r="B369">
        <v>-496.3941332</v>
      </c>
      <c r="C369">
        <v>15620.67085</v>
      </c>
      <c r="D369">
        <v>1.299343307</v>
      </c>
      <c r="E369">
        <v>2.2276464659999999</v>
      </c>
      <c r="F369">
        <f>IFERROR(_xlfn.IFS(B369&lt;'Benchmark Data'!$I$7,1,'Transaction Log'!B369&gt;'Benchmark Data'!$M$7,1),0)</f>
        <v>0</v>
      </c>
      <c r="G369">
        <f>IFERROR(_xlfn.IFS(D369&lt;'Benchmark Data'!$I$13,1,'Transaction Log'!D369&gt;'Benchmark Data'!$M$13,1),0)</f>
        <v>0</v>
      </c>
      <c r="H369">
        <f>IFERROR(_xlfn.IFS(E369&lt;'Benchmark Data'!$I$19,1,'Transaction Log'!E369&gt;'Benchmark Data'!$M$19,1),0)</f>
        <v>0</v>
      </c>
    </row>
    <row r="370" spans="1:8">
      <c r="A370" s="116">
        <v>0.56593749999999998</v>
      </c>
      <c r="B370">
        <v>-496.40260890000002</v>
      </c>
      <c r="C370">
        <v>15620.561390000001</v>
      </c>
      <c r="D370">
        <v>1.301147458</v>
      </c>
      <c r="E370">
        <v>2.2268352729999998</v>
      </c>
      <c r="F370">
        <f>IFERROR(_xlfn.IFS(B370&lt;'Benchmark Data'!$I$7,1,'Transaction Log'!B370&gt;'Benchmark Data'!$M$7,1),0)</f>
        <v>0</v>
      </c>
      <c r="G370">
        <f>IFERROR(_xlfn.IFS(D370&lt;'Benchmark Data'!$I$13,1,'Transaction Log'!D370&gt;'Benchmark Data'!$M$13,1),0)</f>
        <v>0</v>
      </c>
      <c r="H370">
        <f>IFERROR(_xlfn.IFS(E370&lt;'Benchmark Data'!$I$19,1,'Transaction Log'!E370&gt;'Benchmark Data'!$M$19,1),0)</f>
        <v>0</v>
      </c>
    </row>
    <row r="371" spans="1:8">
      <c r="A371" s="116">
        <v>0.56596064814814817</v>
      </c>
      <c r="B371">
        <v>-496.40825649999999</v>
      </c>
      <c r="C371">
        <v>15619.40825</v>
      </c>
      <c r="D371">
        <v>1.301149009</v>
      </c>
      <c r="E371">
        <v>2.2278632329999999</v>
      </c>
      <c r="F371">
        <f>IFERROR(_xlfn.IFS(B371&lt;'Benchmark Data'!$I$7,1,'Transaction Log'!B371&gt;'Benchmark Data'!$M$7,1),0)</f>
        <v>0</v>
      </c>
      <c r="G371">
        <f>IFERROR(_xlfn.IFS(D371&lt;'Benchmark Data'!$I$13,1,'Transaction Log'!D371&gt;'Benchmark Data'!$M$13,1),0)</f>
        <v>0</v>
      </c>
      <c r="H371">
        <f>IFERROR(_xlfn.IFS(E371&lt;'Benchmark Data'!$I$19,1,'Transaction Log'!E371&gt;'Benchmark Data'!$M$19,1),0)</f>
        <v>0</v>
      </c>
    </row>
    <row r="372" spans="1:8">
      <c r="A372" s="116">
        <v>0.56598379629629625</v>
      </c>
      <c r="B372">
        <v>-496.3891405</v>
      </c>
      <c r="C372">
        <v>15619.103150000001</v>
      </c>
      <c r="D372">
        <v>1.2991705140000001</v>
      </c>
      <c r="E372">
        <v>2.227320202</v>
      </c>
      <c r="F372">
        <f>IFERROR(_xlfn.IFS(B372&lt;'Benchmark Data'!$I$7,1,'Transaction Log'!B372&gt;'Benchmark Data'!$M$7,1),0)</f>
        <v>0</v>
      </c>
      <c r="G372">
        <f>IFERROR(_xlfn.IFS(D372&lt;'Benchmark Data'!$I$13,1,'Transaction Log'!D372&gt;'Benchmark Data'!$M$13,1),0)</f>
        <v>0</v>
      </c>
      <c r="H372">
        <f>IFERROR(_xlfn.IFS(E372&lt;'Benchmark Data'!$I$19,1,'Transaction Log'!E372&gt;'Benchmark Data'!$M$19,1),0)</f>
        <v>0</v>
      </c>
    </row>
    <row r="373" spans="1:8">
      <c r="A373" s="116">
        <v>0.56600694444444444</v>
      </c>
      <c r="B373">
        <v>-496.42180209999998</v>
      </c>
      <c r="C373">
        <v>15617.471949999999</v>
      </c>
      <c r="D373">
        <v>1.299024127</v>
      </c>
      <c r="E373">
        <v>2.2270564400000001</v>
      </c>
      <c r="F373">
        <f>IFERROR(_xlfn.IFS(B373&lt;'Benchmark Data'!$I$7,1,'Transaction Log'!B373&gt;'Benchmark Data'!$M$7,1),0)</f>
        <v>1</v>
      </c>
      <c r="G373">
        <f>IFERROR(_xlfn.IFS(D373&lt;'Benchmark Data'!$I$13,1,'Transaction Log'!D373&gt;'Benchmark Data'!$M$13,1),0)</f>
        <v>0</v>
      </c>
      <c r="H373">
        <f>IFERROR(_xlfn.IFS(E373&lt;'Benchmark Data'!$I$19,1,'Transaction Log'!E373&gt;'Benchmark Data'!$M$19,1),0)</f>
        <v>0</v>
      </c>
    </row>
    <row r="374" spans="1:8">
      <c r="A374" s="116">
        <v>0.56603009259259263</v>
      </c>
      <c r="B374">
        <v>-496.39328339999997</v>
      </c>
      <c r="C374">
        <v>15614.289860000001</v>
      </c>
      <c r="D374">
        <v>1.2989319829999999</v>
      </c>
      <c r="E374">
        <v>2.2263777789999999</v>
      </c>
      <c r="F374">
        <f>IFERROR(_xlfn.IFS(B374&lt;'Benchmark Data'!$I$7,1,'Transaction Log'!B374&gt;'Benchmark Data'!$M$7,1),0)</f>
        <v>0</v>
      </c>
      <c r="G374">
        <f>IFERROR(_xlfn.IFS(D374&lt;'Benchmark Data'!$I$13,1,'Transaction Log'!D374&gt;'Benchmark Data'!$M$13,1),0)</f>
        <v>0</v>
      </c>
      <c r="H374">
        <f>IFERROR(_xlfn.IFS(E374&lt;'Benchmark Data'!$I$19,1,'Transaction Log'!E374&gt;'Benchmark Data'!$M$19,1),0)</f>
        <v>0</v>
      </c>
    </row>
    <row r="375" spans="1:8">
      <c r="A375" s="116">
        <v>0.5660532407407407</v>
      </c>
      <c r="B375">
        <v>-496.3900203</v>
      </c>
      <c r="C375">
        <v>15615.087960000001</v>
      </c>
      <c r="D375">
        <v>1.300274624</v>
      </c>
      <c r="E375">
        <v>2.2285191929999999</v>
      </c>
      <c r="F375">
        <f>IFERROR(_xlfn.IFS(B375&lt;'Benchmark Data'!$I$7,1,'Transaction Log'!B375&gt;'Benchmark Data'!$M$7,1),0)</f>
        <v>0</v>
      </c>
      <c r="G375">
        <f>IFERROR(_xlfn.IFS(D375&lt;'Benchmark Data'!$I$13,1,'Transaction Log'!D375&gt;'Benchmark Data'!$M$13,1),0)</f>
        <v>0</v>
      </c>
      <c r="H375">
        <f>IFERROR(_xlfn.IFS(E375&lt;'Benchmark Data'!$I$19,1,'Transaction Log'!E375&gt;'Benchmark Data'!$M$19,1),0)</f>
        <v>0</v>
      </c>
    </row>
    <row r="376" spans="1:8">
      <c r="A376" s="116">
        <v>0.56607638888888889</v>
      </c>
      <c r="B376">
        <v>-496.40899639999998</v>
      </c>
      <c r="C376">
        <v>15613.47623</v>
      </c>
      <c r="D376">
        <v>1.3013852829999999</v>
      </c>
      <c r="E376">
        <v>2.2270232440000002</v>
      </c>
      <c r="F376">
        <f>IFERROR(_xlfn.IFS(B376&lt;'Benchmark Data'!$I$7,1,'Transaction Log'!B376&gt;'Benchmark Data'!$M$7,1),0)</f>
        <v>0</v>
      </c>
      <c r="G376">
        <f>IFERROR(_xlfn.IFS(D376&lt;'Benchmark Data'!$I$13,1,'Transaction Log'!D376&gt;'Benchmark Data'!$M$13,1),0)</f>
        <v>1</v>
      </c>
      <c r="H376">
        <f>IFERROR(_xlfn.IFS(E376&lt;'Benchmark Data'!$I$19,1,'Transaction Log'!E376&gt;'Benchmark Data'!$M$19,1),0)</f>
        <v>0</v>
      </c>
    </row>
    <row r="377" spans="1:8">
      <c r="A377" s="116">
        <v>0.56609953703703708</v>
      </c>
      <c r="B377">
        <v>-496.39373710000001</v>
      </c>
      <c r="C377">
        <v>15613.09987</v>
      </c>
      <c r="D377">
        <v>1.298768658</v>
      </c>
      <c r="E377">
        <v>2.226855069</v>
      </c>
      <c r="F377">
        <f>IFERROR(_xlfn.IFS(B377&lt;'Benchmark Data'!$I$7,1,'Transaction Log'!B377&gt;'Benchmark Data'!$M$7,1),0)</f>
        <v>0</v>
      </c>
      <c r="G377">
        <f>IFERROR(_xlfn.IFS(D377&lt;'Benchmark Data'!$I$13,1,'Transaction Log'!D377&gt;'Benchmark Data'!$M$13,1),0)</f>
        <v>0</v>
      </c>
      <c r="H377">
        <f>IFERROR(_xlfn.IFS(E377&lt;'Benchmark Data'!$I$19,1,'Transaction Log'!E377&gt;'Benchmark Data'!$M$19,1),0)</f>
        <v>0</v>
      </c>
    </row>
    <row r="378" spans="1:8">
      <c r="A378" s="116">
        <v>0.56612268518518516</v>
      </c>
      <c r="B378">
        <v>-496.38262120000002</v>
      </c>
      <c r="C378">
        <v>15611.002140000001</v>
      </c>
      <c r="D378">
        <v>1.2992218069999999</v>
      </c>
      <c r="E378">
        <v>2.2284119590000002</v>
      </c>
      <c r="F378">
        <f>IFERROR(_xlfn.IFS(B378&lt;'Benchmark Data'!$I$7,1,'Transaction Log'!B378&gt;'Benchmark Data'!$M$7,1),0)</f>
        <v>1</v>
      </c>
      <c r="G378">
        <f>IFERROR(_xlfn.IFS(D378&lt;'Benchmark Data'!$I$13,1,'Transaction Log'!D378&gt;'Benchmark Data'!$M$13,1),0)</f>
        <v>0</v>
      </c>
      <c r="H378">
        <f>IFERROR(_xlfn.IFS(E378&lt;'Benchmark Data'!$I$19,1,'Transaction Log'!E378&gt;'Benchmark Data'!$M$19,1),0)</f>
        <v>0</v>
      </c>
    </row>
    <row r="379" spans="1:8">
      <c r="A379" s="116">
        <v>0.56614583333333335</v>
      </c>
      <c r="B379">
        <v>-496.3972205</v>
      </c>
      <c r="C379">
        <v>15610.243479999999</v>
      </c>
      <c r="D379">
        <v>1.2990384269999999</v>
      </c>
      <c r="E379">
        <v>2.2276131069999998</v>
      </c>
      <c r="F379">
        <f>IFERROR(_xlfn.IFS(B379&lt;'Benchmark Data'!$I$7,1,'Transaction Log'!B379&gt;'Benchmark Data'!$M$7,1),0)</f>
        <v>0</v>
      </c>
      <c r="G379">
        <f>IFERROR(_xlfn.IFS(D379&lt;'Benchmark Data'!$I$13,1,'Transaction Log'!D379&gt;'Benchmark Data'!$M$13,1),0)</f>
        <v>0</v>
      </c>
      <c r="H379">
        <f>IFERROR(_xlfn.IFS(E379&lt;'Benchmark Data'!$I$19,1,'Transaction Log'!E379&gt;'Benchmark Data'!$M$19,1),0)</f>
        <v>0</v>
      </c>
    </row>
    <row r="380" spans="1:8">
      <c r="A380" s="116">
        <v>0.56616898148148154</v>
      </c>
      <c r="B380">
        <v>-496.40042849999998</v>
      </c>
      <c r="C380">
        <v>15609.670679999999</v>
      </c>
      <c r="D380">
        <v>1.298681159</v>
      </c>
      <c r="E380">
        <v>2.228711449</v>
      </c>
      <c r="F380">
        <f>IFERROR(_xlfn.IFS(B380&lt;'Benchmark Data'!$I$7,1,'Transaction Log'!B380&gt;'Benchmark Data'!$M$7,1),0)</f>
        <v>0</v>
      </c>
      <c r="G380">
        <f>IFERROR(_xlfn.IFS(D380&lt;'Benchmark Data'!$I$13,1,'Transaction Log'!D380&gt;'Benchmark Data'!$M$13,1),0)</f>
        <v>0</v>
      </c>
      <c r="H380">
        <f>IFERROR(_xlfn.IFS(E380&lt;'Benchmark Data'!$I$19,1,'Transaction Log'!E380&gt;'Benchmark Data'!$M$19,1),0)</f>
        <v>0</v>
      </c>
    </row>
    <row r="381" spans="1:8">
      <c r="A381" s="116">
        <v>0.56619212962962961</v>
      </c>
      <c r="B381">
        <v>-496.39802179999998</v>
      </c>
      <c r="C381">
        <v>15606.178760000001</v>
      </c>
      <c r="D381">
        <v>1.300470365</v>
      </c>
      <c r="E381">
        <v>2.2275371320000001</v>
      </c>
      <c r="F381">
        <f>IFERROR(_xlfn.IFS(B381&lt;'Benchmark Data'!$I$7,1,'Transaction Log'!B381&gt;'Benchmark Data'!$M$7,1),0)</f>
        <v>0</v>
      </c>
      <c r="G381">
        <f>IFERROR(_xlfn.IFS(D381&lt;'Benchmark Data'!$I$13,1,'Transaction Log'!D381&gt;'Benchmark Data'!$M$13,1),0)</f>
        <v>0</v>
      </c>
      <c r="H381">
        <f>IFERROR(_xlfn.IFS(E381&lt;'Benchmark Data'!$I$19,1,'Transaction Log'!E381&gt;'Benchmark Data'!$M$19,1),0)</f>
        <v>0</v>
      </c>
    </row>
    <row r="382" spans="1:8">
      <c r="A382" s="116">
        <v>0.5662152777777778</v>
      </c>
      <c r="B382">
        <v>-496.39428450000003</v>
      </c>
      <c r="C382">
        <v>15605.86801</v>
      </c>
      <c r="D382">
        <v>1.298676975</v>
      </c>
      <c r="E382">
        <v>2.227630719</v>
      </c>
      <c r="F382">
        <f>IFERROR(_xlfn.IFS(B382&lt;'Benchmark Data'!$I$7,1,'Transaction Log'!B382&gt;'Benchmark Data'!$M$7,1),0)</f>
        <v>0</v>
      </c>
      <c r="G382">
        <f>IFERROR(_xlfn.IFS(D382&lt;'Benchmark Data'!$I$13,1,'Transaction Log'!D382&gt;'Benchmark Data'!$M$13,1),0)</f>
        <v>0</v>
      </c>
      <c r="H382">
        <f>IFERROR(_xlfn.IFS(E382&lt;'Benchmark Data'!$I$19,1,'Transaction Log'!E382&gt;'Benchmark Data'!$M$19,1),0)</f>
        <v>0</v>
      </c>
    </row>
    <row r="383" spans="1:8">
      <c r="A383" s="116">
        <v>0.56623842592592599</v>
      </c>
      <c r="B383">
        <v>-496.41261539999999</v>
      </c>
      <c r="C383">
        <v>15605.67895</v>
      </c>
      <c r="D383">
        <v>1.29953846</v>
      </c>
      <c r="E383">
        <v>2.2260231519999998</v>
      </c>
      <c r="F383">
        <f>IFERROR(_xlfn.IFS(B383&lt;'Benchmark Data'!$I$7,1,'Transaction Log'!B383&gt;'Benchmark Data'!$M$7,1),0)</f>
        <v>0</v>
      </c>
      <c r="G383">
        <f>IFERROR(_xlfn.IFS(D383&lt;'Benchmark Data'!$I$13,1,'Transaction Log'!D383&gt;'Benchmark Data'!$M$13,1),0)</f>
        <v>0</v>
      </c>
      <c r="H383">
        <f>IFERROR(_xlfn.IFS(E383&lt;'Benchmark Data'!$I$19,1,'Transaction Log'!E383&gt;'Benchmark Data'!$M$19,1),0)</f>
        <v>0</v>
      </c>
    </row>
    <row r="384" spans="1:8">
      <c r="A384" s="116">
        <v>0.56626157407407407</v>
      </c>
      <c r="B384">
        <v>-496.3911425</v>
      </c>
      <c r="C384">
        <v>15604.711380000001</v>
      </c>
      <c r="D384">
        <v>1.300843521</v>
      </c>
      <c r="E384">
        <v>2.228350871</v>
      </c>
      <c r="F384">
        <f>IFERROR(_xlfn.IFS(B384&lt;'Benchmark Data'!$I$7,1,'Transaction Log'!B384&gt;'Benchmark Data'!$M$7,1),0)</f>
        <v>0</v>
      </c>
      <c r="G384">
        <f>IFERROR(_xlfn.IFS(D384&lt;'Benchmark Data'!$I$13,1,'Transaction Log'!D384&gt;'Benchmark Data'!$M$13,1),0)</f>
        <v>0</v>
      </c>
      <c r="H384">
        <f>IFERROR(_xlfn.IFS(E384&lt;'Benchmark Data'!$I$19,1,'Transaction Log'!E384&gt;'Benchmark Data'!$M$19,1),0)</f>
        <v>0</v>
      </c>
    </row>
    <row r="385" spans="1:8">
      <c r="A385" s="116">
        <v>0.56628472222222226</v>
      </c>
      <c r="B385">
        <v>-496.39901650000002</v>
      </c>
      <c r="C385">
        <v>15603.05312</v>
      </c>
      <c r="D385">
        <v>1.299260458</v>
      </c>
      <c r="E385">
        <v>2.227744269</v>
      </c>
      <c r="F385">
        <f>IFERROR(_xlfn.IFS(B385&lt;'Benchmark Data'!$I$7,1,'Transaction Log'!B385&gt;'Benchmark Data'!$M$7,1),0)</f>
        <v>0</v>
      </c>
      <c r="G385">
        <f>IFERROR(_xlfn.IFS(D385&lt;'Benchmark Data'!$I$13,1,'Transaction Log'!D385&gt;'Benchmark Data'!$M$13,1),0)</f>
        <v>0</v>
      </c>
      <c r="H385">
        <f>IFERROR(_xlfn.IFS(E385&lt;'Benchmark Data'!$I$19,1,'Transaction Log'!E385&gt;'Benchmark Data'!$M$19,1),0)</f>
        <v>0</v>
      </c>
    </row>
    <row r="386" spans="1:8">
      <c r="A386" s="116">
        <v>0.56630787037037034</v>
      </c>
      <c r="B386">
        <v>-496.38889369999998</v>
      </c>
      <c r="C386">
        <v>15601.483179999999</v>
      </c>
      <c r="D386">
        <v>1.299538887</v>
      </c>
      <c r="E386">
        <v>2.2282318800000001</v>
      </c>
      <c r="F386">
        <f>IFERROR(_xlfn.IFS(B386&lt;'Benchmark Data'!$I$7,1,'Transaction Log'!B386&gt;'Benchmark Data'!$M$7,1),0)</f>
        <v>0</v>
      </c>
      <c r="G386">
        <f>IFERROR(_xlfn.IFS(D386&lt;'Benchmark Data'!$I$13,1,'Transaction Log'!D386&gt;'Benchmark Data'!$M$13,1),0)</f>
        <v>0</v>
      </c>
      <c r="H386">
        <f>IFERROR(_xlfn.IFS(E386&lt;'Benchmark Data'!$I$19,1,'Transaction Log'!E386&gt;'Benchmark Data'!$M$19,1),0)</f>
        <v>0</v>
      </c>
    </row>
    <row r="387" spans="1:8">
      <c r="A387" s="116">
        <v>0.56633101851851853</v>
      </c>
      <c r="B387">
        <v>-496.40159979999999</v>
      </c>
      <c r="C387">
        <v>15600.622859999999</v>
      </c>
      <c r="D387">
        <v>1.2986612280000001</v>
      </c>
      <c r="E387">
        <v>2.2272648309999998</v>
      </c>
      <c r="F387">
        <f>IFERROR(_xlfn.IFS(B387&lt;'Benchmark Data'!$I$7,1,'Transaction Log'!B387&gt;'Benchmark Data'!$M$7,1),0)</f>
        <v>0</v>
      </c>
      <c r="G387">
        <f>IFERROR(_xlfn.IFS(D387&lt;'Benchmark Data'!$I$13,1,'Transaction Log'!D387&gt;'Benchmark Data'!$M$13,1),0)</f>
        <v>0</v>
      </c>
      <c r="H387">
        <f>IFERROR(_xlfn.IFS(E387&lt;'Benchmark Data'!$I$19,1,'Transaction Log'!E387&gt;'Benchmark Data'!$M$19,1),0)</f>
        <v>0</v>
      </c>
    </row>
    <row r="388" spans="1:8">
      <c r="A388" s="116">
        <v>0.5663541666666666</v>
      </c>
      <c r="B388">
        <v>-496.41773260000002</v>
      </c>
      <c r="C388">
        <v>15600.819</v>
      </c>
      <c r="D388">
        <v>1.29957696</v>
      </c>
      <c r="E388">
        <v>2.2279736780000001</v>
      </c>
      <c r="F388">
        <f>IFERROR(_xlfn.IFS(B388&lt;'Benchmark Data'!$I$7,1,'Transaction Log'!B388&gt;'Benchmark Data'!$M$7,1),0)</f>
        <v>1</v>
      </c>
      <c r="G388">
        <f>IFERROR(_xlfn.IFS(D388&lt;'Benchmark Data'!$I$13,1,'Transaction Log'!D388&gt;'Benchmark Data'!$M$13,1),0)</f>
        <v>0</v>
      </c>
      <c r="H388">
        <f>IFERROR(_xlfn.IFS(E388&lt;'Benchmark Data'!$I$19,1,'Transaction Log'!E388&gt;'Benchmark Data'!$M$19,1),0)</f>
        <v>0</v>
      </c>
    </row>
    <row r="389" spans="1:8">
      <c r="A389" s="116">
        <v>0.56637731481481479</v>
      </c>
      <c r="B389">
        <v>-496.40246159999998</v>
      </c>
      <c r="C389">
        <v>15598.938260000001</v>
      </c>
      <c r="D389">
        <v>1.3001730380000001</v>
      </c>
      <c r="E389">
        <v>2.227485513</v>
      </c>
      <c r="F389">
        <f>IFERROR(_xlfn.IFS(B389&lt;'Benchmark Data'!$I$7,1,'Transaction Log'!B389&gt;'Benchmark Data'!$M$7,1),0)</f>
        <v>0</v>
      </c>
      <c r="G389">
        <f>IFERROR(_xlfn.IFS(D389&lt;'Benchmark Data'!$I$13,1,'Transaction Log'!D389&gt;'Benchmark Data'!$M$13,1),0)</f>
        <v>0</v>
      </c>
      <c r="H389">
        <f>IFERROR(_xlfn.IFS(E389&lt;'Benchmark Data'!$I$19,1,'Transaction Log'!E389&gt;'Benchmark Data'!$M$19,1),0)</f>
        <v>0</v>
      </c>
    </row>
    <row r="390" spans="1:8">
      <c r="A390" s="116">
        <v>0.56640046296296298</v>
      </c>
      <c r="B390">
        <v>-496.41927329999999</v>
      </c>
      <c r="C390">
        <v>15596.66007</v>
      </c>
      <c r="D390">
        <v>1.299357479</v>
      </c>
      <c r="E390">
        <v>2.2262093940000001</v>
      </c>
      <c r="F390">
        <f>IFERROR(_xlfn.IFS(B390&lt;'Benchmark Data'!$I$7,1,'Transaction Log'!B390&gt;'Benchmark Data'!$M$7,1),0)</f>
        <v>1</v>
      </c>
      <c r="G390">
        <f>IFERROR(_xlfn.IFS(D390&lt;'Benchmark Data'!$I$13,1,'Transaction Log'!D390&gt;'Benchmark Data'!$M$13,1),0)</f>
        <v>0</v>
      </c>
      <c r="H390">
        <f>IFERROR(_xlfn.IFS(E390&lt;'Benchmark Data'!$I$19,1,'Transaction Log'!E390&gt;'Benchmark Data'!$M$19,1),0)</f>
        <v>0</v>
      </c>
    </row>
    <row r="391" spans="1:8">
      <c r="A391" s="116">
        <v>0.56642361111111106</v>
      </c>
      <c r="B391">
        <v>-496.40076019999998</v>
      </c>
      <c r="C391">
        <v>15595.11543</v>
      </c>
      <c r="D391">
        <v>1.2985789190000001</v>
      </c>
      <c r="E391">
        <v>2.2266750219999998</v>
      </c>
      <c r="F391">
        <f>IFERROR(_xlfn.IFS(B391&lt;'Benchmark Data'!$I$7,1,'Transaction Log'!B391&gt;'Benchmark Data'!$M$7,1),0)</f>
        <v>0</v>
      </c>
      <c r="G391">
        <f>IFERROR(_xlfn.IFS(D391&lt;'Benchmark Data'!$I$13,1,'Transaction Log'!D391&gt;'Benchmark Data'!$M$13,1),0)</f>
        <v>0</v>
      </c>
      <c r="H391">
        <f>IFERROR(_xlfn.IFS(E391&lt;'Benchmark Data'!$I$19,1,'Transaction Log'!E391&gt;'Benchmark Data'!$M$19,1),0)</f>
        <v>0</v>
      </c>
    </row>
    <row r="392" spans="1:8">
      <c r="A392" s="116">
        <v>0.56644675925925925</v>
      </c>
      <c r="B392">
        <v>-496.39247499999999</v>
      </c>
      <c r="C392">
        <v>15596.024509999999</v>
      </c>
      <c r="D392">
        <v>1.2996488479999999</v>
      </c>
      <c r="E392">
        <v>2.2284449359999998</v>
      </c>
      <c r="F392">
        <f>IFERROR(_xlfn.IFS(B392&lt;'Benchmark Data'!$I$7,1,'Transaction Log'!B392&gt;'Benchmark Data'!$M$7,1),0)</f>
        <v>0</v>
      </c>
      <c r="G392">
        <f>IFERROR(_xlfn.IFS(D392&lt;'Benchmark Data'!$I$13,1,'Transaction Log'!D392&gt;'Benchmark Data'!$M$13,1),0)</f>
        <v>0</v>
      </c>
      <c r="H392">
        <f>IFERROR(_xlfn.IFS(E392&lt;'Benchmark Data'!$I$19,1,'Transaction Log'!E392&gt;'Benchmark Data'!$M$19,1),0)</f>
        <v>0</v>
      </c>
    </row>
    <row r="393" spans="1:8">
      <c r="A393" s="116">
        <v>0.56646990740740744</v>
      </c>
      <c r="B393">
        <v>-496.39081859999999</v>
      </c>
      <c r="C393">
        <v>15596.810729999999</v>
      </c>
      <c r="D393">
        <v>1.300537244</v>
      </c>
      <c r="E393">
        <v>2.228231906</v>
      </c>
      <c r="F393">
        <f>IFERROR(_xlfn.IFS(B393&lt;'Benchmark Data'!$I$7,1,'Transaction Log'!B393&gt;'Benchmark Data'!$M$7,1),0)</f>
        <v>0</v>
      </c>
      <c r="G393">
        <f>IFERROR(_xlfn.IFS(D393&lt;'Benchmark Data'!$I$13,1,'Transaction Log'!D393&gt;'Benchmark Data'!$M$13,1),0)</f>
        <v>0</v>
      </c>
      <c r="H393">
        <f>IFERROR(_xlfn.IFS(E393&lt;'Benchmark Data'!$I$19,1,'Transaction Log'!E393&gt;'Benchmark Data'!$M$19,1),0)</f>
        <v>0</v>
      </c>
    </row>
    <row r="394" spans="1:8">
      <c r="A394" s="116">
        <v>0.56649305555555551</v>
      </c>
      <c r="B394">
        <v>-496.41105809999999</v>
      </c>
      <c r="C394">
        <v>15594.257299999999</v>
      </c>
      <c r="D394">
        <v>1.300099745</v>
      </c>
      <c r="E394">
        <v>2.2262667810000001</v>
      </c>
      <c r="F394">
        <f>IFERROR(_xlfn.IFS(B394&lt;'Benchmark Data'!$I$7,1,'Transaction Log'!B394&gt;'Benchmark Data'!$M$7,1),0)</f>
        <v>0</v>
      </c>
      <c r="G394">
        <f>IFERROR(_xlfn.IFS(D394&lt;'Benchmark Data'!$I$13,1,'Transaction Log'!D394&gt;'Benchmark Data'!$M$13,1),0)</f>
        <v>0</v>
      </c>
      <c r="H394">
        <f>IFERROR(_xlfn.IFS(E394&lt;'Benchmark Data'!$I$19,1,'Transaction Log'!E394&gt;'Benchmark Data'!$M$19,1),0)</f>
        <v>0</v>
      </c>
    </row>
    <row r="395" spans="1:8">
      <c r="A395" s="116">
        <v>0.5665162037037037</v>
      </c>
      <c r="B395">
        <v>-496.39392839999999</v>
      </c>
      <c r="C395">
        <v>15594.004430000001</v>
      </c>
      <c r="D395">
        <v>1.2990869810000001</v>
      </c>
      <c r="E395">
        <v>2.226245488</v>
      </c>
      <c r="F395">
        <f>IFERROR(_xlfn.IFS(B395&lt;'Benchmark Data'!$I$7,1,'Transaction Log'!B395&gt;'Benchmark Data'!$M$7,1),0)</f>
        <v>0</v>
      </c>
      <c r="G395">
        <f>IFERROR(_xlfn.IFS(D395&lt;'Benchmark Data'!$I$13,1,'Transaction Log'!D395&gt;'Benchmark Data'!$M$13,1),0)</f>
        <v>0</v>
      </c>
      <c r="H395">
        <f>IFERROR(_xlfn.IFS(E395&lt;'Benchmark Data'!$I$19,1,'Transaction Log'!E395&gt;'Benchmark Data'!$M$19,1),0)</f>
        <v>0</v>
      </c>
    </row>
    <row r="396" spans="1:8">
      <c r="A396" s="116">
        <v>0.56653935185185189</v>
      </c>
      <c r="B396">
        <v>-496.39939750000002</v>
      </c>
      <c r="C396">
        <v>15592.0923</v>
      </c>
      <c r="D396">
        <v>1.2998340079999999</v>
      </c>
      <c r="E396">
        <v>2.2282537420000001</v>
      </c>
      <c r="F396">
        <f>IFERROR(_xlfn.IFS(B396&lt;'Benchmark Data'!$I$7,1,'Transaction Log'!B396&gt;'Benchmark Data'!$M$7,1),0)</f>
        <v>0</v>
      </c>
      <c r="G396">
        <f>IFERROR(_xlfn.IFS(D396&lt;'Benchmark Data'!$I$13,1,'Transaction Log'!D396&gt;'Benchmark Data'!$M$13,1),0)</f>
        <v>0</v>
      </c>
      <c r="H396">
        <f>IFERROR(_xlfn.IFS(E396&lt;'Benchmark Data'!$I$19,1,'Transaction Log'!E396&gt;'Benchmark Data'!$M$19,1),0)</f>
        <v>0</v>
      </c>
    </row>
    <row r="397" spans="1:8">
      <c r="A397" s="116">
        <v>0.56656249999999997</v>
      </c>
      <c r="B397">
        <v>-496.37983910000003</v>
      </c>
      <c r="C397">
        <v>15590.514080000001</v>
      </c>
      <c r="D397">
        <v>1.3000413260000001</v>
      </c>
      <c r="E397">
        <v>2.227937109</v>
      </c>
      <c r="F397">
        <f>IFERROR(_xlfn.IFS(B397&lt;'Benchmark Data'!$I$7,1,'Transaction Log'!B397&gt;'Benchmark Data'!$M$7,1),0)</f>
        <v>1</v>
      </c>
      <c r="G397">
        <f>IFERROR(_xlfn.IFS(D397&lt;'Benchmark Data'!$I$13,1,'Transaction Log'!D397&gt;'Benchmark Data'!$M$13,1),0)</f>
        <v>0</v>
      </c>
      <c r="H397">
        <f>IFERROR(_xlfn.IFS(E397&lt;'Benchmark Data'!$I$19,1,'Transaction Log'!E397&gt;'Benchmark Data'!$M$19,1),0)</f>
        <v>0</v>
      </c>
    </row>
    <row r="398" spans="1:8">
      <c r="A398" s="116">
        <v>0.56658564814814816</v>
      </c>
      <c r="B398">
        <v>-496.38156429999998</v>
      </c>
      <c r="C398">
        <v>15591.99432</v>
      </c>
      <c r="D398">
        <v>1.3003229080000001</v>
      </c>
      <c r="E398">
        <v>2.2278292890000002</v>
      </c>
      <c r="F398">
        <f>IFERROR(_xlfn.IFS(B398&lt;'Benchmark Data'!$I$7,1,'Transaction Log'!B398&gt;'Benchmark Data'!$M$7,1),0)</f>
        <v>1</v>
      </c>
      <c r="G398">
        <f>IFERROR(_xlfn.IFS(D398&lt;'Benchmark Data'!$I$13,1,'Transaction Log'!D398&gt;'Benchmark Data'!$M$13,1),0)</f>
        <v>0</v>
      </c>
      <c r="H398">
        <f>IFERROR(_xlfn.IFS(E398&lt;'Benchmark Data'!$I$19,1,'Transaction Log'!E398&gt;'Benchmark Data'!$M$19,1),0)</f>
        <v>0</v>
      </c>
    </row>
    <row r="399" spans="1:8">
      <c r="A399" s="116">
        <v>0.56660879629629635</v>
      </c>
      <c r="B399">
        <v>-496.4186024</v>
      </c>
      <c r="C399">
        <v>15590.26489</v>
      </c>
      <c r="D399">
        <v>1.298766251</v>
      </c>
      <c r="E399">
        <v>2.2255724940000001</v>
      </c>
      <c r="F399">
        <f>IFERROR(_xlfn.IFS(B399&lt;'Benchmark Data'!$I$7,1,'Transaction Log'!B399&gt;'Benchmark Data'!$M$7,1),0)</f>
        <v>1</v>
      </c>
      <c r="G399">
        <f>IFERROR(_xlfn.IFS(D399&lt;'Benchmark Data'!$I$13,1,'Transaction Log'!D399&gt;'Benchmark Data'!$M$13,1),0)</f>
        <v>0</v>
      </c>
      <c r="H399">
        <f>IFERROR(_xlfn.IFS(E399&lt;'Benchmark Data'!$I$19,1,'Transaction Log'!E399&gt;'Benchmark Data'!$M$19,1),0)</f>
        <v>0</v>
      </c>
    </row>
    <row r="400" spans="1:8">
      <c r="A400" s="116">
        <v>0.56663194444444442</v>
      </c>
      <c r="B400">
        <v>-496.41557799999998</v>
      </c>
      <c r="C400">
        <v>15589.68591</v>
      </c>
      <c r="D400">
        <v>1.2990939420000001</v>
      </c>
      <c r="E400">
        <v>2.2262582439999998</v>
      </c>
      <c r="F400">
        <f>IFERROR(_xlfn.IFS(B400&lt;'Benchmark Data'!$I$7,1,'Transaction Log'!B400&gt;'Benchmark Data'!$M$7,1),0)</f>
        <v>0</v>
      </c>
      <c r="G400">
        <f>IFERROR(_xlfn.IFS(D400&lt;'Benchmark Data'!$I$13,1,'Transaction Log'!D400&gt;'Benchmark Data'!$M$13,1),0)</f>
        <v>0</v>
      </c>
      <c r="H400">
        <f>IFERROR(_xlfn.IFS(E400&lt;'Benchmark Data'!$I$19,1,'Transaction Log'!E400&gt;'Benchmark Data'!$M$19,1),0)</f>
        <v>0</v>
      </c>
    </row>
    <row r="401" spans="1:8">
      <c r="A401" s="116">
        <v>0.56665509259259261</v>
      </c>
      <c r="B401">
        <v>-496.40737189999999</v>
      </c>
      <c r="C401">
        <v>15586.583490000001</v>
      </c>
      <c r="D401">
        <v>1.300421074</v>
      </c>
      <c r="E401">
        <v>2.2257350659999999</v>
      </c>
      <c r="F401">
        <f>IFERROR(_xlfn.IFS(B401&lt;'Benchmark Data'!$I$7,1,'Transaction Log'!B401&gt;'Benchmark Data'!$M$7,1),0)</f>
        <v>0</v>
      </c>
      <c r="G401">
        <f>IFERROR(_xlfn.IFS(D401&lt;'Benchmark Data'!$I$13,1,'Transaction Log'!D401&gt;'Benchmark Data'!$M$13,1),0)</f>
        <v>0</v>
      </c>
      <c r="H401">
        <f>IFERROR(_xlfn.IFS(E401&lt;'Benchmark Data'!$I$19,1,'Transaction Log'!E401&gt;'Benchmark Data'!$M$19,1),0)</f>
        <v>0</v>
      </c>
    </row>
    <row r="402" spans="1:8">
      <c r="A402" s="116">
        <v>0.5666782407407408</v>
      </c>
      <c r="B402">
        <v>-496.40122430000002</v>
      </c>
      <c r="C402">
        <v>15584.115159999999</v>
      </c>
      <c r="D402">
        <v>1.298706629</v>
      </c>
      <c r="E402">
        <v>2.2266103460000002</v>
      </c>
      <c r="F402">
        <f>IFERROR(_xlfn.IFS(B402&lt;'Benchmark Data'!$I$7,1,'Transaction Log'!B402&gt;'Benchmark Data'!$M$7,1),0)</f>
        <v>0</v>
      </c>
      <c r="G402">
        <f>IFERROR(_xlfn.IFS(D402&lt;'Benchmark Data'!$I$13,1,'Transaction Log'!D402&gt;'Benchmark Data'!$M$13,1),0)</f>
        <v>0</v>
      </c>
      <c r="H402">
        <f>IFERROR(_xlfn.IFS(E402&lt;'Benchmark Data'!$I$19,1,'Transaction Log'!E402&gt;'Benchmark Data'!$M$19,1),0)</f>
        <v>0</v>
      </c>
    </row>
    <row r="403" spans="1:8">
      <c r="A403" s="116">
        <v>0.56670138888888888</v>
      </c>
      <c r="B403">
        <v>-496.39933339999999</v>
      </c>
      <c r="C403">
        <v>15585.9341</v>
      </c>
      <c r="D403">
        <v>1.3001696739999999</v>
      </c>
      <c r="E403">
        <v>2.227906119</v>
      </c>
      <c r="F403">
        <f>IFERROR(_xlfn.IFS(B403&lt;'Benchmark Data'!$I$7,1,'Transaction Log'!B403&gt;'Benchmark Data'!$M$7,1),0)</f>
        <v>0</v>
      </c>
      <c r="G403">
        <f>IFERROR(_xlfn.IFS(D403&lt;'Benchmark Data'!$I$13,1,'Transaction Log'!D403&gt;'Benchmark Data'!$M$13,1),0)</f>
        <v>0</v>
      </c>
      <c r="H403">
        <f>IFERROR(_xlfn.IFS(E403&lt;'Benchmark Data'!$I$19,1,'Transaction Log'!E403&gt;'Benchmark Data'!$M$19,1),0)</f>
        <v>0</v>
      </c>
    </row>
    <row r="404" spans="1:8">
      <c r="A404" s="116">
        <v>0.56672453703703707</v>
      </c>
      <c r="B404">
        <v>-496.39805899999999</v>
      </c>
      <c r="C404">
        <v>15584.150009999999</v>
      </c>
      <c r="D404">
        <v>1.2996004569999999</v>
      </c>
      <c r="E404">
        <v>2.2260927210000001</v>
      </c>
      <c r="F404">
        <f>IFERROR(_xlfn.IFS(B404&lt;'Benchmark Data'!$I$7,1,'Transaction Log'!B404&gt;'Benchmark Data'!$M$7,1),0)</f>
        <v>0</v>
      </c>
      <c r="G404">
        <f>IFERROR(_xlfn.IFS(D404&lt;'Benchmark Data'!$I$13,1,'Transaction Log'!D404&gt;'Benchmark Data'!$M$13,1),0)</f>
        <v>0</v>
      </c>
      <c r="H404">
        <f>IFERROR(_xlfn.IFS(E404&lt;'Benchmark Data'!$I$19,1,'Transaction Log'!E404&gt;'Benchmark Data'!$M$19,1),0)</f>
        <v>0</v>
      </c>
    </row>
    <row r="405" spans="1:8">
      <c r="A405" s="116">
        <v>0.56674768518518526</v>
      </c>
      <c r="B405">
        <v>-496.39921770000001</v>
      </c>
      <c r="C405">
        <v>15582.99611</v>
      </c>
      <c r="D405">
        <v>1.2994280419999999</v>
      </c>
      <c r="E405">
        <v>2.2274445470000002</v>
      </c>
      <c r="F405">
        <f>IFERROR(_xlfn.IFS(B405&lt;'Benchmark Data'!$I$7,1,'Transaction Log'!B405&gt;'Benchmark Data'!$M$7,1),0)</f>
        <v>0</v>
      </c>
      <c r="G405">
        <f>IFERROR(_xlfn.IFS(D405&lt;'Benchmark Data'!$I$13,1,'Transaction Log'!D405&gt;'Benchmark Data'!$M$13,1),0)</f>
        <v>0</v>
      </c>
      <c r="H405">
        <f>IFERROR(_xlfn.IFS(E405&lt;'Benchmark Data'!$I$19,1,'Transaction Log'!E405&gt;'Benchmark Data'!$M$19,1),0)</f>
        <v>0</v>
      </c>
    </row>
    <row r="406" spans="1:8">
      <c r="A406" s="116">
        <v>0.56677083333333333</v>
      </c>
      <c r="B406">
        <v>-496.3901257</v>
      </c>
      <c r="C406">
        <v>15583.45313</v>
      </c>
      <c r="D406">
        <v>1.299576142</v>
      </c>
      <c r="E406">
        <v>2.228235057</v>
      </c>
      <c r="F406">
        <f>IFERROR(_xlfn.IFS(B406&lt;'Benchmark Data'!$I$7,1,'Transaction Log'!B406&gt;'Benchmark Data'!$M$7,1),0)</f>
        <v>0</v>
      </c>
      <c r="G406">
        <f>IFERROR(_xlfn.IFS(D406&lt;'Benchmark Data'!$I$13,1,'Transaction Log'!D406&gt;'Benchmark Data'!$M$13,1),0)</f>
        <v>0</v>
      </c>
      <c r="H406">
        <f>IFERROR(_xlfn.IFS(E406&lt;'Benchmark Data'!$I$19,1,'Transaction Log'!E406&gt;'Benchmark Data'!$M$19,1),0)</f>
        <v>0</v>
      </c>
    </row>
    <row r="407" spans="1:8">
      <c r="A407" s="116">
        <v>0.56679398148148141</v>
      </c>
      <c r="B407">
        <v>-496.38223290000002</v>
      </c>
      <c r="C407">
        <v>15580.453890000001</v>
      </c>
      <c r="D407">
        <v>1.299845468</v>
      </c>
      <c r="E407">
        <v>2.2260142350000001</v>
      </c>
      <c r="F407">
        <f>IFERROR(_xlfn.IFS(B407&lt;'Benchmark Data'!$I$7,1,'Transaction Log'!B407&gt;'Benchmark Data'!$M$7,1),0)</f>
        <v>1</v>
      </c>
      <c r="G407">
        <f>IFERROR(_xlfn.IFS(D407&lt;'Benchmark Data'!$I$13,1,'Transaction Log'!D407&gt;'Benchmark Data'!$M$13,1),0)</f>
        <v>0</v>
      </c>
      <c r="H407">
        <f>IFERROR(_xlfn.IFS(E407&lt;'Benchmark Data'!$I$19,1,'Transaction Log'!E407&gt;'Benchmark Data'!$M$19,1),0)</f>
        <v>0</v>
      </c>
    </row>
    <row r="408" spans="1:8">
      <c r="A408" s="116">
        <v>0.5668171296296296</v>
      </c>
      <c r="B408">
        <v>-496.39844110000001</v>
      </c>
      <c r="C408">
        <v>15580.460999999999</v>
      </c>
      <c r="D408">
        <v>1.2991844930000001</v>
      </c>
      <c r="E408">
        <v>2.2278111890000001</v>
      </c>
      <c r="F408">
        <f>IFERROR(_xlfn.IFS(B408&lt;'Benchmark Data'!$I$7,1,'Transaction Log'!B408&gt;'Benchmark Data'!$M$7,1),0)</f>
        <v>0</v>
      </c>
      <c r="G408">
        <f>IFERROR(_xlfn.IFS(D408&lt;'Benchmark Data'!$I$13,1,'Transaction Log'!D408&gt;'Benchmark Data'!$M$13,1),0)</f>
        <v>0</v>
      </c>
      <c r="H408">
        <f>IFERROR(_xlfn.IFS(E408&lt;'Benchmark Data'!$I$19,1,'Transaction Log'!E408&gt;'Benchmark Data'!$M$19,1),0)</f>
        <v>0</v>
      </c>
    </row>
    <row r="409" spans="1:8">
      <c r="A409" s="116">
        <v>0.56684027777777779</v>
      </c>
      <c r="B409">
        <v>-496.41406039999998</v>
      </c>
      <c r="C409">
        <v>15578.08424</v>
      </c>
      <c r="D409">
        <v>1.300032265</v>
      </c>
      <c r="E409">
        <v>2.225543289</v>
      </c>
      <c r="F409">
        <f>IFERROR(_xlfn.IFS(B409&lt;'Benchmark Data'!$I$7,1,'Transaction Log'!B409&gt;'Benchmark Data'!$M$7,1),0)</f>
        <v>0</v>
      </c>
      <c r="G409">
        <f>IFERROR(_xlfn.IFS(D409&lt;'Benchmark Data'!$I$13,1,'Transaction Log'!D409&gt;'Benchmark Data'!$M$13,1),0)</f>
        <v>0</v>
      </c>
      <c r="H409">
        <f>IFERROR(_xlfn.IFS(E409&lt;'Benchmark Data'!$I$19,1,'Transaction Log'!E409&gt;'Benchmark Data'!$M$19,1),0)</f>
        <v>0</v>
      </c>
    </row>
    <row r="410" spans="1:8">
      <c r="A410" s="116">
        <v>0.56686342592592587</v>
      </c>
      <c r="B410">
        <v>-496.4156706</v>
      </c>
      <c r="C410">
        <v>15577.176740000001</v>
      </c>
      <c r="D410">
        <v>1.299101402</v>
      </c>
      <c r="E410">
        <v>2.2277595570000002</v>
      </c>
      <c r="F410">
        <f>IFERROR(_xlfn.IFS(B410&lt;'Benchmark Data'!$I$7,1,'Transaction Log'!B410&gt;'Benchmark Data'!$M$7,1),0)</f>
        <v>0</v>
      </c>
      <c r="G410">
        <f>IFERROR(_xlfn.IFS(D410&lt;'Benchmark Data'!$I$13,1,'Transaction Log'!D410&gt;'Benchmark Data'!$M$13,1),0)</f>
        <v>0</v>
      </c>
      <c r="H410">
        <f>IFERROR(_xlfn.IFS(E410&lt;'Benchmark Data'!$I$19,1,'Transaction Log'!E410&gt;'Benchmark Data'!$M$19,1),0)</f>
        <v>0</v>
      </c>
    </row>
    <row r="411" spans="1:8">
      <c r="A411" s="116">
        <v>0.56688657407407406</v>
      </c>
      <c r="B411">
        <v>-496.39822470000001</v>
      </c>
      <c r="C411">
        <v>15575.26658</v>
      </c>
      <c r="D411">
        <v>1.298610453</v>
      </c>
      <c r="E411">
        <v>2.2281594240000002</v>
      </c>
      <c r="F411">
        <f>IFERROR(_xlfn.IFS(B411&lt;'Benchmark Data'!$I$7,1,'Transaction Log'!B411&gt;'Benchmark Data'!$M$7,1),0)</f>
        <v>0</v>
      </c>
      <c r="G411">
        <f>IFERROR(_xlfn.IFS(D411&lt;'Benchmark Data'!$I$13,1,'Transaction Log'!D411&gt;'Benchmark Data'!$M$13,1),0)</f>
        <v>0</v>
      </c>
      <c r="H411">
        <f>IFERROR(_xlfn.IFS(E411&lt;'Benchmark Data'!$I$19,1,'Transaction Log'!E411&gt;'Benchmark Data'!$M$19,1),0)</f>
        <v>0</v>
      </c>
    </row>
    <row r="412" spans="1:8">
      <c r="A412" s="116">
        <v>0.56690972222222225</v>
      </c>
      <c r="B412">
        <v>-496.40490820000002</v>
      </c>
      <c r="C412">
        <v>15575.41187</v>
      </c>
      <c r="D412">
        <v>1.299831886</v>
      </c>
      <c r="E412">
        <v>2.226849874</v>
      </c>
      <c r="F412">
        <f>IFERROR(_xlfn.IFS(B412&lt;'Benchmark Data'!$I$7,1,'Transaction Log'!B412&gt;'Benchmark Data'!$M$7,1),0)</f>
        <v>0</v>
      </c>
      <c r="G412">
        <f>IFERROR(_xlfn.IFS(D412&lt;'Benchmark Data'!$I$13,1,'Transaction Log'!D412&gt;'Benchmark Data'!$M$13,1),0)</f>
        <v>0</v>
      </c>
      <c r="H412">
        <f>IFERROR(_xlfn.IFS(E412&lt;'Benchmark Data'!$I$19,1,'Transaction Log'!E412&gt;'Benchmark Data'!$M$19,1),0)</f>
        <v>0</v>
      </c>
    </row>
    <row r="413" spans="1:8">
      <c r="A413" s="116">
        <v>0.56693287037037032</v>
      </c>
      <c r="B413">
        <v>-496.42149790000002</v>
      </c>
      <c r="C413">
        <v>15572.31625</v>
      </c>
      <c r="D413">
        <v>1.2995311869999999</v>
      </c>
      <c r="E413">
        <v>2.2284843900000002</v>
      </c>
      <c r="F413">
        <f>IFERROR(_xlfn.IFS(B413&lt;'Benchmark Data'!$I$7,1,'Transaction Log'!B413&gt;'Benchmark Data'!$M$7,1),0)</f>
        <v>1</v>
      </c>
      <c r="G413">
        <f>IFERROR(_xlfn.IFS(D413&lt;'Benchmark Data'!$I$13,1,'Transaction Log'!D413&gt;'Benchmark Data'!$M$13,1),0)</f>
        <v>0</v>
      </c>
      <c r="H413">
        <f>IFERROR(_xlfn.IFS(E413&lt;'Benchmark Data'!$I$19,1,'Transaction Log'!E413&gt;'Benchmark Data'!$M$19,1),0)</f>
        <v>0</v>
      </c>
    </row>
    <row r="414" spans="1:8">
      <c r="A414" s="116">
        <v>0.56695601851851851</v>
      </c>
      <c r="B414">
        <v>-496.39681940000003</v>
      </c>
      <c r="C414">
        <v>15573.185079999999</v>
      </c>
      <c r="D414">
        <v>1.29909578</v>
      </c>
      <c r="E414">
        <v>2.226409801</v>
      </c>
      <c r="F414">
        <f>IFERROR(_xlfn.IFS(B414&lt;'Benchmark Data'!$I$7,1,'Transaction Log'!B414&gt;'Benchmark Data'!$M$7,1),0)</f>
        <v>0</v>
      </c>
      <c r="G414">
        <f>IFERROR(_xlfn.IFS(D414&lt;'Benchmark Data'!$I$13,1,'Transaction Log'!D414&gt;'Benchmark Data'!$M$13,1),0)</f>
        <v>0</v>
      </c>
      <c r="H414">
        <f>IFERROR(_xlfn.IFS(E414&lt;'Benchmark Data'!$I$19,1,'Transaction Log'!E414&gt;'Benchmark Data'!$M$19,1),0)</f>
        <v>0</v>
      </c>
    </row>
    <row r="415" spans="1:8">
      <c r="A415" s="116">
        <v>0.5669791666666667</v>
      </c>
      <c r="B415">
        <v>-496.40014129999997</v>
      </c>
      <c r="C415">
        <v>15570.665559999999</v>
      </c>
      <c r="D415">
        <v>1.3012275529999999</v>
      </c>
      <c r="E415">
        <v>2.2281447189999999</v>
      </c>
      <c r="F415">
        <f>IFERROR(_xlfn.IFS(B415&lt;'Benchmark Data'!$I$7,1,'Transaction Log'!B415&gt;'Benchmark Data'!$M$7,1),0)</f>
        <v>0</v>
      </c>
      <c r="G415">
        <f>IFERROR(_xlfn.IFS(D415&lt;'Benchmark Data'!$I$13,1,'Transaction Log'!D415&gt;'Benchmark Data'!$M$13,1),0)</f>
        <v>1</v>
      </c>
      <c r="H415">
        <f>IFERROR(_xlfn.IFS(E415&lt;'Benchmark Data'!$I$19,1,'Transaction Log'!E415&gt;'Benchmark Data'!$M$19,1),0)</f>
        <v>0</v>
      </c>
    </row>
    <row r="416" spans="1:8">
      <c r="A416" s="116">
        <v>0.56700231481481478</v>
      </c>
      <c r="B416">
        <v>-496.41536580000002</v>
      </c>
      <c r="C416">
        <v>15568.199119999999</v>
      </c>
      <c r="D416">
        <v>1.2995713090000001</v>
      </c>
      <c r="E416">
        <v>2.2283378119999999</v>
      </c>
      <c r="F416">
        <f>IFERROR(_xlfn.IFS(B416&lt;'Benchmark Data'!$I$7,1,'Transaction Log'!B416&gt;'Benchmark Data'!$M$7,1),0)</f>
        <v>0</v>
      </c>
      <c r="G416">
        <f>IFERROR(_xlfn.IFS(D416&lt;'Benchmark Data'!$I$13,1,'Transaction Log'!D416&gt;'Benchmark Data'!$M$13,1),0)</f>
        <v>0</v>
      </c>
      <c r="H416">
        <f>IFERROR(_xlfn.IFS(E416&lt;'Benchmark Data'!$I$19,1,'Transaction Log'!E416&gt;'Benchmark Data'!$M$19,1),0)</f>
        <v>0</v>
      </c>
    </row>
    <row r="417" spans="1:8">
      <c r="A417" s="116">
        <v>0.56702546296296297</v>
      </c>
      <c r="B417">
        <v>-496.41595840000002</v>
      </c>
      <c r="C417">
        <v>15567.020710000001</v>
      </c>
      <c r="D417">
        <v>1.2985754030000001</v>
      </c>
      <c r="E417">
        <v>2.2260998700000001</v>
      </c>
      <c r="F417">
        <f>IFERROR(_xlfn.IFS(B417&lt;'Benchmark Data'!$I$7,1,'Transaction Log'!B417&gt;'Benchmark Data'!$M$7,1),0)</f>
        <v>0</v>
      </c>
      <c r="G417">
        <f>IFERROR(_xlfn.IFS(D417&lt;'Benchmark Data'!$I$13,1,'Transaction Log'!D417&gt;'Benchmark Data'!$M$13,1),0)</f>
        <v>0</v>
      </c>
      <c r="H417">
        <f>IFERROR(_xlfn.IFS(E417&lt;'Benchmark Data'!$I$19,1,'Transaction Log'!E417&gt;'Benchmark Data'!$M$19,1),0)</f>
        <v>0</v>
      </c>
    </row>
    <row r="418" spans="1:8">
      <c r="A418" s="116">
        <v>0.56704861111111116</v>
      </c>
      <c r="B418">
        <v>-496.41489719999998</v>
      </c>
      <c r="C418">
        <v>15567.372069999999</v>
      </c>
      <c r="D418">
        <v>1.30043848</v>
      </c>
      <c r="E418">
        <v>2.2255839659999999</v>
      </c>
      <c r="F418">
        <f>IFERROR(_xlfn.IFS(B418&lt;'Benchmark Data'!$I$7,1,'Transaction Log'!B418&gt;'Benchmark Data'!$M$7,1),0)</f>
        <v>0</v>
      </c>
      <c r="G418">
        <f>IFERROR(_xlfn.IFS(D418&lt;'Benchmark Data'!$I$13,1,'Transaction Log'!D418&gt;'Benchmark Data'!$M$13,1),0)</f>
        <v>0</v>
      </c>
      <c r="H418">
        <f>IFERROR(_xlfn.IFS(E418&lt;'Benchmark Data'!$I$19,1,'Transaction Log'!E418&gt;'Benchmark Data'!$M$19,1),0)</f>
        <v>0</v>
      </c>
    </row>
    <row r="419" spans="1:8">
      <c r="A419" s="116">
        <v>0.56707175925925923</v>
      </c>
      <c r="B419">
        <v>-496.40645740000002</v>
      </c>
      <c r="C419">
        <v>15565.3673</v>
      </c>
      <c r="D419">
        <v>1.3004876110000001</v>
      </c>
      <c r="E419">
        <v>2.2272431140000002</v>
      </c>
      <c r="F419">
        <f>IFERROR(_xlfn.IFS(B419&lt;'Benchmark Data'!$I$7,1,'Transaction Log'!B419&gt;'Benchmark Data'!$M$7,1),0)</f>
        <v>0</v>
      </c>
      <c r="G419">
        <f>IFERROR(_xlfn.IFS(D419&lt;'Benchmark Data'!$I$13,1,'Transaction Log'!D419&gt;'Benchmark Data'!$M$13,1),0)</f>
        <v>0</v>
      </c>
      <c r="H419">
        <f>IFERROR(_xlfn.IFS(E419&lt;'Benchmark Data'!$I$19,1,'Transaction Log'!E419&gt;'Benchmark Data'!$M$19,1),0)</f>
        <v>0</v>
      </c>
    </row>
    <row r="420" spans="1:8">
      <c r="A420" s="116">
        <v>0.56709490740740742</v>
      </c>
      <c r="B420">
        <v>-496.41095940000002</v>
      </c>
      <c r="C420">
        <v>15565.59676</v>
      </c>
      <c r="D420">
        <v>1.2987497100000001</v>
      </c>
      <c r="E420">
        <v>2.2265333300000001</v>
      </c>
      <c r="F420">
        <f>IFERROR(_xlfn.IFS(B420&lt;'Benchmark Data'!$I$7,1,'Transaction Log'!B420&gt;'Benchmark Data'!$M$7,1),0)</f>
        <v>0</v>
      </c>
      <c r="G420">
        <f>IFERROR(_xlfn.IFS(D420&lt;'Benchmark Data'!$I$13,1,'Transaction Log'!D420&gt;'Benchmark Data'!$M$13,1),0)</f>
        <v>0</v>
      </c>
      <c r="H420">
        <f>IFERROR(_xlfn.IFS(E420&lt;'Benchmark Data'!$I$19,1,'Transaction Log'!E420&gt;'Benchmark Data'!$M$19,1),0)</f>
        <v>0</v>
      </c>
    </row>
    <row r="421" spans="1:8">
      <c r="A421" s="116">
        <v>0.56711805555555561</v>
      </c>
      <c r="B421">
        <v>-496.39753560000003</v>
      </c>
      <c r="C421">
        <v>15564.79025</v>
      </c>
      <c r="D421">
        <v>1.298758104</v>
      </c>
      <c r="E421">
        <v>2.2264409600000001</v>
      </c>
      <c r="F421">
        <f>IFERROR(_xlfn.IFS(B421&lt;'Benchmark Data'!$I$7,1,'Transaction Log'!B421&gt;'Benchmark Data'!$M$7,1),0)</f>
        <v>0</v>
      </c>
      <c r="G421">
        <f>IFERROR(_xlfn.IFS(D421&lt;'Benchmark Data'!$I$13,1,'Transaction Log'!D421&gt;'Benchmark Data'!$M$13,1),0)</f>
        <v>0</v>
      </c>
      <c r="H421">
        <f>IFERROR(_xlfn.IFS(E421&lt;'Benchmark Data'!$I$19,1,'Transaction Log'!E421&gt;'Benchmark Data'!$M$19,1),0)</f>
        <v>0</v>
      </c>
    </row>
    <row r="422" spans="1:8">
      <c r="A422" s="116">
        <v>0.56714120370370369</v>
      </c>
      <c r="B422">
        <v>-496.40436</v>
      </c>
      <c r="C422">
        <v>15563.16863</v>
      </c>
      <c r="D422">
        <v>1.300043244</v>
      </c>
      <c r="E422">
        <v>2.226908511</v>
      </c>
      <c r="F422">
        <f>IFERROR(_xlfn.IFS(B422&lt;'Benchmark Data'!$I$7,1,'Transaction Log'!B422&gt;'Benchmark Data'!$M$7,1),0)</f>
        <v>0</v>
      </c>
      <c r="G422">
        <f>IFERROR(_xlfn.IFS(D422&lt;'Benchmark Data'!$I$13,1,'Transaction Log'!D422&gt;'Benchmark Data'!$M$13,1),0)</f>
        <v>0</v>
      </c>
      <c r="H422">
        <f>IFERROR(_xlfn.IFS(E422&lt;'Benchmark Data'!$I$19,1,'Transaction Log'!E422&gt;'Benchmark Data'!$M$19,1),0)</f>
        <v>0</v>
      </c>
    </row>
    <row r="423" spans="1:8">
      <c r="A423" s="116">
        <v>0.56716435185185188</v>
      </c>
      <c r="B423">
        <v>-496.40780030000002</v>
      </c>
      <c r="C423">
        <v>15561.857459999999</v>
      </c>
      <c r="D423">
        <v>1.298704595</v>
      </c>
      <c r="E423">
        <v>2.227207817</v>
      </c>
      <c r="F423">
        <f>IFERROR(_xlfn.IFS(B423&lt;'Benchmark Data'!$I$7,1,'Transaction Log'!B423&gt;'Benchmark Data'!$M$7,1),0)</f>
        <v>0</v>
      </c>
      <c r="G423">
        <f>IFERROR(_xlfn.IFS(D423&lt;'Benchmark Data'!$I$13,1,'Transaction Log'!D423&gt;'Benchmark Data'!$M$13,1),0)</f>
        <v>0</v>
      </c>
      <c r="H423">
        <f>IFERROR(_xlfn.IFS(E423&lt;'Benchmark Data'!$I$19,1,'Transaction Log'!E423&gt;'Benchmark Data'!$M$19,1),0)</f>
        <v>0</v>
      </c>
    </row>
    <row r="424" spans="1:8">
      <c r="A424" s="116">
        <v>0.56718750000000007</v>
      </c>
      <c r="B424">
        <v>-496.39839039999998</v>
      </c>
      <c r="C424">
        <v>15559.671759999999</v>
      </c>
      <c r="D424">
        <v>1.2993960090000001</v>
      </c>
      <c r="E424">
        <v>2.2274389800000001</v>
      </c>
      <c r="F424">
        <f>IFERROR(_xlfn.IFS(B424&lt;'Benchmark Data'!$I$7,1,'Transaction Log'!B424&gt;'Benchmark Data'!$M$7,1),0)</f>
        <v>0</v>
      </c>
      <c r="G424">
        <f>IFERROR(_xlfn.IFS(D424&lt;'Benchmark Data'!$I$13,1,'Transaction Log'!D424&gt;'Benchmark Data'!$M$13,1),0)</f>
        <v>0</v>
      </c>
      <c r="H424">
        <f>IFERROR(_xlfn.IFS(E424&lt;'Benchmark Data'!$I$19,1,'Transaction Log'!E424&gt;'Benchmark Data'!$M$19,1),0)</f>
        <v>0</v>
      </c>
    </row>
    <row r="425" spans="1:8">
      <c r="A425" s="116">
        <v>0.56721064814814814</v>
      </c>
      <c r="B425">
        <v>-496.4078442</v>
      </c>
      <c r="C425">
        <v>15560.21063</v>
      </c>
      <c r="D425">
        <v>1.300239304</v>
      </c>
      <c r="E425">
        <v>2.2272992399999998</v>
      </c>
      <c r="F425">
        <f>IFERROR(_xlfn.IFS(B425&lt;'Benchmark Data'!$I$7,1,'Transaction Log'!B425&gt;'Benchmark Data'!$M$7,1),0)</f>
        <v>0</v>
      </c>
      <c r="G425">
        <f>IFERROR(_xlfn.IFS(D425&lt;'Benchmark Data'!$I$13,1,'Transaction Log'!D425&gt;'Benchmark Data'!$M$13,1),0)</f>
        <v>0</v>
      </c>
      <c r="H425">
        <f>IFERROR(_xlfn.IFS(E425&lt;'Benchmark Data'!$I$19,1,'Transaction Log'!E425&gt;'Benchmark Data'!$M$19,1),0)</f>
        <v>0</v>
      </c>
    </row>
    <row r="426" spans="1:8">
      <c r="A426" s="116">
        <v>0.56723379629629633</v>
      </c>
      <c r="B426">
        <v>-496.38990919999998</v>
      </c>
      <c r="C426">
        <v>15558.68129</v>
      </c>
      <c r="D426">
        <v>1.29979007</v>
      </c>
      <c r="E426">
        <v>2.2281896419999998</v>
      </c>
      <c r="F426">
        <f>IFERROR(_xlfn.IFS(B426&lt;'Benchmark Data'!$I$7,1,'Transaction Log'!B426&gt;'Benchmark Data'!$M$7,1),0)</f>
        <v>0</v>
      </c>
      <c r="G426">
        <f>IFERROR(_xlfn.IFS(D426&lt;'Benchmark Data'!$I$13,1,'Transaction Log'!D426&gt;'Benchmark Data'!$M$13,1),0)</f>
        <v>0</v>
      </c>
      <c r="H426">
        <f>IFERROR(_xlfn.IFS(E426&lt;'Benchmark Data'!$I$19,1,'Transaction Log'!E426&gt;'Benchmark Data'!$M$19,1),0)</f>
        <v>0</v>
      </c>
    </row>
    <row r="427" spans="1:8">
      <c r="A427" s="116">
        <v>0.56725694444444441</v>
      </c>
      <c r="B427">
        <v>-496.39961460000001</v>
      </c>
      <c r="C427">
        <v>15556.88644</v>
      </c>
      <c r="D427">
        <v>1.300220768</v>
      </c>
      <c r="E427">
        <v>2.2265044700000001</v>
      </c>
      <c r="F427">
        <f>IFERROR(_xlfn.IFS(B427&lt;'Benchmark Data'!$I$7,1,'Transaction Log'!B427&gt;'Benchmark Data'!$M$7,1),0)</f>
        <v>0</v>
      </c>
      <c r="G427">
        <f>IFERROR(_xlfn.IFS(D427&lt;'Benchmark Data'!$I$13,1,'Transaction Log'!D427&gt;'Benchmark Data'!$M$13,1),0)</f>
        <v>0</v>
      </c>
      <c r="H427">
        <f>IFERROR(_xlfn.IFS(E427&lt;'Benchmark Data'!$I$19,1,'Transaction Log'!E427&gt;'Benchmark Data'!$M$19,1),0)</f>
        <v>0</v>
      </c>
    </row>
    <row r="428" spans="1:8">
      <c r="A428" s="116">
        <v>0.5672800925925926</v>
      </c>
      <c r="B428">
        <v>-496.39670009999998</v>
      </c>
      <c r="C428">
        <v>15556.61298</v>
      </c>
      <c r="D428">
        <v>1.2989992189999999</v>
      </c>
      <c r="E428">
        <v>2.2264788200000001</v>
      </c>
      <c r="F428">
        <f>IFERROR(_xlfn.IFS(B428&lt;'Benchmark Data'!$I$7,1,'Transaction Log'!B428&gt;'Benchmark Data'!$M$7,1),0)</f>
        <v>0</v>
      </c>
      <c r="G428">
        <f>IFERROR(_xlfn.IFS(D428&lt;'Benchmark Data'!$I$13,1,'Transaction Log'!D428&gt;'Benchmark Data'!$M$13,1),0)</f>
        <v>0</v>
      </c>
      <c r="H428">
        <f>IFERROR(_xlfn.IFS(E428&lt;'Benchmark Data'!$I$19,1,'Transaction Log'!E428&gt;'Benchmark Data'!$M$19,1),0)</f>
        <v>0</v>
      </c>
    </row>
    <row r="429" spans="1:8">
      <c r="A429" s="116">
        <v>0.56730324074074068</v>
      </c>
      <c r="B429">
        <v>-496.39739079999998</v>
      </c>
      <c r="C429">
        <v>15554.8676</v>
      </c>
      <c r="D429">
        <v>1.298977748</v>
      </c>
      <c r="E429">
        <v>2.2258305159999998</v>
      </c>
      <c r="F429">
        <f>IFERROR(_xlfn.IFS(B429&lt;'Benchmark Data'!$I$7,1,'Transaction Log'!B429&gt;'Benchmark Data'!$M$7,1),0)</f>
        <v>0</v>
      </c>
      <c r="G429">
        <f>IFERROR(_xlfn.IFS(D429&lt;'Benchmark Data'!$I$13,1,'Transaction Log'!D429&gt;'Benchmark Data'!$M$13,1),0)</f>
        <v>0</v>
      </c>
      <c r="H429">
        <f>IFERROR(_xlfn.IFS(E429&lt;'Benchmark Data'!$I$19,1,'Transaction Log'!E429&gt;'Benchmark Data'!$M$19,1),0)</f>
        <v>0</v>
      </c>
    </row>
    <row r="430" spans="1:8">
      <c r="A430" s="116">
        <v>0.56732638888888887</v>
      </c>
      <c r="B430">
        <v>-496.39100780000001</v>
      </c>
      <c r="C430">
        <v>15555.10252</v>
      </c>
      <c r="D430">
        <v>1.299043975</v>
      </c>
      <c r="E430">
        <v>2.226554578</v>
      </c>
      <c r="F430">
        <f>IFERROR(_xlfn.IFS(B430&lt;'Benchmark Data'!$I$7,1,'Transaction Log'!B430&gt;'Benchmark Data'!$M$7,1),0)</f>
        <v>0</v>
      </c>
      <c r="G430">
        <f>IFERROR(_xlfn.IFS(D430&lt;'Benchmark Data'!$I$13,1,'Transaction Log'!D430&gt;'Benchmark Data'!$M$13,1),0)</f>
        <v>0</v>
      </c>
      <c r="H430">
        <f>IFERROR(_xlfn.IFS(E430&lt;'Benchmark Data'!$I$19,1,'Transaction Log'!E430&gt;'Benchmark Data'!$M$19,1),0)</f>
        <v>0</v>
      </c>
    </row>
    <row r="431" spans="1:8">
      <c r="A431" s="116">
        <v>0.56734953703703705</v>
      </c>
      <c r="B431">
        <v>-496.4053194</v>
      </c>
      <c r="C431">
        <v>15554.61493</v>
      </c>
      <c r="D431">
        <v>1.2990238789999999</v>
      </c>
      <c r="E431">
        <v>2.2269935830000001</v>
      </c>
      <c r="F431">
        <f>IFERROR(_xlfn.IFS(B431&lt;'Benchmark Data'!$I$7,1,'Transaction Log'!B431&gt;'Benchmark Data'!$M$7,1),0)</f>
        <v>0</v>
      </c>
      <c r="G431">
        <f>IFERROR(_xlfn.IFS(D431&lt;'Benchmark Data'!$I$13,1,'Transaction Log'!D431&gt;'Benchmark Data'!$M$13,1),0)</f>
        <v>0</v>
      </c>
      <c r="H431">
        <f>IFERROR(_xlfn.IFS(E431&lt;'Benchmark Data'!$I$19,1,'Transaction Log'!E431&gt;'Benchmark Data'!$M$19,1),0)</f>
        <v>0</v>
      </c>
    </row>
    <row r="432" spans="1:8">
      <c r="A432" s="116">
        <v>0.56737268518518513</v>
      </c>
      <c r="B432">
        <v>-496.39932800000003</v>
      </c>
      <c r="C432">
        <v>15553.68317</v>
      </c>
      <c r="D432">
        <v>1.3007027170000001</v>
      </c>
      <c r="E432">
        <v>2.2262686469999999</v>
      </c>
      <c r="F432">
        <f>IFERROR(_xlfn.IFS(B432&lt;'Benchmark Data'!$I$7,1,'Transaction Log'!B432&gt;'Benchmark Data'!$M$7,1),0)</f>
        <v>0</v>
      </c>
      <c r="G432">
        <f>IFERROR(_xlfn.IFS(D432&lt;'Benchmark Data'!$I$13,1,'Transaction Log'!D432&gt;'Benchmark Data'!$M$13,1),0)</f>
        <v>0</v>
      </c>
      <c r="H432">
        <f>IFERROR(_xlfn.IFS(E432&lt;'Benchmark Data'!$I$19,1,'Transaction Log'!E432&gt;'Benchmark Data'!$M$19,1),0)</f>
        <v>0</v>
      </c>
    </row>
    <row r="433" spans="1:8">
      <c r="A433" s="116">
        <v>0.56739583333333332</v>
      </c>
      <c r="B433">
        <v>-496.3970893</v>
      </c>
      <c r="C433">
        <v>15552.233700000001</v>
      </c>
      <c r="D433">
        <v>1.3009271769999999</v>
      </c>
      <c r="E433">
        <v>2.227967144</v>
      </c>
      <c r="F433">
        <f>IFERROR(_xlfn.IFS(B433&lt;'Benchmark Data'!$I$7,1,'Transaction Log'!B433&gt;'Benchmark Data'!$M$7,1),0)</f>
        <v>0</v>
      </c>
      <c r="G433">
        <f>IFERROR(_xlfn.IFS(D433&lt;'Benchmark Data'!$I$13,1,'Transaction Log'!D433&gt;'Benchmark Data'!$M$13,1),0)</f>
        <v>0</v>
      </c>
      <c r="H433">
        <f>IFERROR(_xlfn.IFS(E433&lt;'Benchmark Data'!$I$19,1,'Transaction Log'!E433&gt;'Benchmark Data'!$M$19,1),0)</f>
        <v>0</v>
      </c>
    </row>
    <row r="434" spans="1:8">
      <c r="A434" s="116">
        <v>0.56741898148148151</v>
      </c>
      <c r="B434">
        <v>-496.37852839999999</v>
      </c>
      <c r="C434">
        <v>15552.783020000001</v>
      </c>
      <c r="D434">
        <v>1.300324762</v>
      </c>
      <c r="E434">
        <v>2.2270471719999998</v>
      </c>
      <c r="F434">
        <f>IFERROR(_xlfn.IFS(B434&lt;'Benchmark Data'!$I$7,1,'Transaction Log'!B434&gt;'Benchmark Data'!$M$7,1),0)</f>
        <v>1</v>
      </c>
      <c r="G434">
        <f>IFERROR(_xlfn.IFS(D434&lt;'Benchmark Data'!$I$13,1,'Transaction Log'!D434&gt;'Benchmark Data'!$M$13,1),0)</f>
        <v>0</v>
      </c>
      <c r="H434">
        <f>IFERROR(_xlfn.IFS(E434&lt;'Benchmark Data'!$I$19,1,'Transaction Log'!E434&gt;'Benchmark Data'!$M$19,1),0)</f>
        <v>0</v>
      </c>
    </row>
    <row r="435" spans="1:8">
      <c r="A435" s="116">
        <v>0.56744212962962959</v>
      </c>
      <c r="B435">
        <v>-496.38962329999998</v>
      </c>
      <c r="C435">
        <v>15551.486629999999</v>
      </c>
      <c r="D435">
        <v>1.300161688</v>
      </c>
      <c r="E435">
        <v>2.2268087620000001</v>
      </c>
      <c r="F435">
        <f>IFERROR(_xlfn.IFS(B435&lt;'Benchmark Data'!$I$7,1,'Transaction Log'!B435&gt;'Benchmark Data'!$M$7,1),0)</f>
        <v>0</v>
      </c>
      <c r="G435">
        <f>IFERROR(_xlfn.IFS(D435&lt;'Benchmark Data'!$I$13,1,'Transaction Log'!D435&gt;'Benchmark Data'!$M$13,1),0)</f>
        <v>0</v>
      </c>
      <c r="H435">
        <f>IFERROR(_xlfn.IFS(E435&lt;'Benchmark Data'!$I$19,1,'Transaction Log'!E435&gt;'Benchmark Data'!$M$19,1),0)</f>
        <v>0</v>
      </c>
    </row>
    <row r="436" spans="1:8">
      <c r="A436" s="116">
        <v>0.56746527777777778</v>
      </c>
      <c r="B436">
        <v>-496.3999973</v>
      </c>
      <c r="C436">
        <v>15550.768480000001</v>
      </c>
      <c r="D436">
        <v>1.299342395</v>
      </c>
      <c r="E436">
        <v>2.2284572389999999</v>
      </c>
      <c r="F436">
        <f>IFERROR(_xlfn.IFS(B436&lt;'Benchmark Data'!$I$7,1,'Transaction Log'!B436&gt;'Benchmark Data'!$M$7,1),0)</f>
        <v>0</v>
      </c>
      <c r="G436">
        <f>IFERROR(_xlfn.IFS(D436&lt;'Benchmark Data'!$I$13,1,'Transaction Log'!D436&gt;'Benchmark Data'!$M$13,1),0)</f>
        <v>0</v>
      </c>
      <c r="H436">
        <f>IFERROR(_xlfn.IFS(E436&lt;'Benchmark Data'!$I$19,1,'Transaction Log'!E436&gt;'Benchmark Data'!$M$19,1),0)</f>
        <v>0</v>
      </c>
    </row>
    <row r="437" spans="1:8">
      <c r="A437" s="116">
        <v>0.56748842592592597</v>
      </c>
      <c r="B437">
        <v>-496.40005639999998</v>
      </c>
      <c r="C437">
        <v>15550.557489999999</v>
      </c>
      <c r="D437">
        <v>1.2987237490000001</v>
      </c>
      <c r="E437">
        <v>2.226848183</v>
      </c>
      <c r="F437">
        <f>IFERROR(_xlfn.IFS(B437&lt;'Benchmark Data'!$I$7,1,'Transaction Log'!B437&gt;'Benchmark Data'!$M$7,1),0)</f>
        <v>0</v>
      </c>
      <c r="G437">
        <f>IFERROR(_xlfn.IFS(D437&lt;'Benchmark Data'!$I$13,1,'Transaction Log'!D437&gt;'Benchmark Data'!$M$13,1),0)</f>
        <v>0</v>
      </c>
      <c r="H437">
        <f>IFERROR(_xlfn.IFS(E437&lt;'Benchmark Data'!$I$19,1,'Transaction Log'!E437&gt;'Benchmark Data'!$M$19,1),0)</f>
        <v>0</v>
      </c>
    </row>
    <row r="438" spans="1:8">
      <c r="A438" s="116">
        <v>0.56751157407407404</v>
      </c>
      <c r="B438">
        <v>-496.38241169999998</v>
      </c>
      <c r="C438">
        <v>15550.91186</v>
      </c>
      <c r="D438">
        <v>1.299736346</v>
      </c>
      <c r="E438">
        <v>2.2279332969999999</v>
      </c>
      <c r="F438">
        <f>IFERROR(_xlfn.IFS(B438&lt;'Benchmark Data'!$I$7,1,'Transaction Log'!B438&gt;'Benchmark Data'!$M$7,1),0)</f>
        <v>1</v>
      </c>
      <c r="G438">
        <f>IFERROR(_xlfn.IFS(D438&lt;'Benchmark Data'!$I$13,1,'Transaction Log'!D438&gt;'Benchmark Data'!$M$13,1),0)</f>
        <v>0</v>
      </c>
      <c r="H438">
        <f>IFERROR(_xlfn.IFS(E438&lt;'Benchmark Data'!$I$19,1,'Transaction Log'!E438&gt;'Benchmark Data'!$M$19,1),0)</f>
        <v>0</v>
      </c>
    </row>
    <row r="439" spans="1:8">
      <c r="A439" s="116">
        <v>0.56753472222222223</v>
      </c>
      <c r="B439">
        <v>-496.38856299999998</v>
      </c>
      <c r="C439">
        <v>15548.121999999999</v>
      </c>
      <c r="D439">
        <v>1.3005581390000001</v>
      </c>
      <c r="E439">
        <v>2.2269824439999999</v>
      </c>
      <c r="F439">
        <f>IFERROR(_xlfn.IFS(B439&lt;'Benchmark Data'!$I$7,1,'Transaction Log'!B439&gt;'Benchmark Data'!$M$7,1),0)</f>
        <v>0</v>
      </c>
      <c r="G439">
        <f>IFERROR(_xlfn.IFS(D439&lt;'Benchmark Data'!$I$13,1,'Transaction Log'!D439&gt;'Benchmark Data'!$M$13,1),0)</f>
        <v>0</v>
      </c>
      <c r="H439">
        <f>IFERROR(_xlfn.IFS(E439&lt;'Benchmark Data'!$I$19,1,'Transaction Log'!E439&gt;'Benchmark Data'!$M$19,1),0)</f>
        <v>0</v>
      </c>
    </row>
    <row r="440" spans="1:8">
      <c r="A440" s="116">
        <v>0.56755787037037042</v>
      </c>
      <c r="B440">
        <v>-496.40608229999998</v>
      </c>
      <c r="C440">
        <v>15547.763129999999</v>
      </c>
      <c r="D440">
        <v>1.2993904089999999</v>
      </c>
      <c r="E440">
        <v>2.2275246640000002</v>
      </c>
      <c r="F440">
        <f>IFERROR(_xlfn.IFS(B440&lt;'Benchmark Data'!$I$7,1,'Transaction Log'!B440&gt;'Benchmark Data'!$M$7,1),0)</f>
        <v>0</v>
      </c>
      <c r="G440">
        <f>IFERROR(_xlfn.IFS(D440&lt;'Benchmark Data'!$I$13,1,'Transaction Log'!D440&gt;'Benchmark Data'!$M$13,1),0)</f>
        <v>0</v>
      </c>
      <c r="H440">
        <f>IFERROR(_xlfn.IFS(E440&lt;'Benchmark Data'!$I$19,1,'Transaction Log'!E440&gt;'Benchmark Data'!$M$19,1),0)</f>
        <v>0</v>
      </c>
    </row>
    <row r="441" spans="1:8">
      <c r="A441" s="116">
        <v>0.5675810185185185</v>
      </c>
      <c r="B441">
        <v>-496.40289990000002</v>
      </c>
      <c r="C441">
        <v>15547.613450000001</v>
      </c>
      <c r="D441">
        <v>1.3004885479999999</v>
      </c>
      <c r="E441">
        <v>2.2275427749999999</v>
      </c>
      <c r="F441">
        <f>IFERROR(_xlfn.IFS(B441&lt;'Benchmark Data'!$I$7,1,'Transaction Log'!B441&gt;'Benchmark Data'!$M$7,1),0)</f>
        <v>0</v>
      </c>
      <c r="G441">
        <f>IFERROR(_xlfn.IFS(D441&lt;'Benchmark Data'!$I$13,1,'Transaction Log'!D441&gt;'Benchmark Data'!$M$13,1),0)</f>
        <v>0</v>
      </c>
      <c r="H441">
        <f>IFERROR(_xlfn.IFS(E441&lt;'Benchmark Data'!$I$19,1,'Transaction Log'!E441&gt;'Benchmark Data'!$M$19,1),0)</f>
        <v>0</v>
      </c>
    </row>
    <row r="442" spans="1:8">
      <c r="A442" s="116">
        <v>0.56760416666666669</v>
      </c>
      <c r="B442">
        <v>-496.4080616</v>
      </c>
      <c r="C442">
        <v>15546.568719999999</v>
      </c>
      <c r="D442">
        <v>1.301184439</v>
      </c>
      <c r="E442">
        <v>2.2278816560000001</v>
      </c>
      <c r="F442">
        <f>IFERROR(_xlfn.IFS(B442&lt;'Benchmark Data'!$I$7,1,'Transaction Log'!B442&gt;'Benchmark Data'!$M$7,1),0)</f>
        <v>0</v>
      </c>
      <c r="G442">
        <f>IFERROR(_xlfn.IFS(D442&lt;'Benchmark Data'!$I$13,1,'Transaction Log'!D442&gt;'Benchmark Data'!$M$13,1),0)</f>
        <v>0</v>
      </c>
      <c r="H442">
        <f>IFERROR(_xlfn.IFS(E442&lt;'Benchmark Data'!$I$19,1,'Transaction Log'!E442&gt;'Benchmark Data'!$M$19,1),0)</f>
        <v>0</v>
      </c>
    </row>
    <row r="443" spans="1:8">
      <c r="A443" s="116">
        <v>0.56762731481481488</v>
      </c>
      <c r="B443">
        <v>-496.39915029999997</v>
      </c>
      <c r="C443">
        <v>15544.59355</v>
      </c>
      <c r="D443">
        <v>1.2996042590000001</v>
      </c>
      <c r="E443">
        <v>2.2273022930000002</v>
      </c>
      <c r="F443">
        <f>IFERROR(_xlfn.IFS(B443&lt;'Benchmark Data'!$I$7,1,'Transaction Log'!B443&gt;'Benchmark Data'!$M$7,1),0)</f>
        <v>0</v>
      </c>
      <c r="G443">
        <f>IFERROR(_xlfn.IFS(D443&lt;'Benchmark Data'!$I$13,1,'Transaction Log'!D443&gt;'Benchmark Data'!$M$13,1),0)</f>
        <v>0</v>
      </c>
      <c r="H443">
        <f>IFERROR(_xlfn.IFS(E443&lt;'Benchmark Data'!$I$19,1,'Transaction Log'!E443&gt;'Benchmark Data'!$M$19,1),0)</f>
        <v>0</v>
      </c>
    </row>
    <row r="444" spans="1:8">
      <c r="A444" s="116">
        <v>0.56765046296296295</v>
      </c>
      <c r="B444">
        <v>-496.39223329999999</v>
      </c>
      <c r="C444">
        <v>15543.14681</v>
      </c>
      <c r="D444">
        <v>1.3004387580000001</v>
      </c>
      <c r="E444">
        <v>2.2269941809999998</v>
      </c>
      <c r="F444">
        <f>IFERROR(_xlfn.IFS(B444&lt;'Benchmark Data'!$I$7,1,'Transaction Log'!B444&gt;'Benchmark Data'!$M$7,1),0)</f>
        <v>0</v>
      </c>
      <c r="G444">
        <f>IFERROR(_xlfn.IFS(D444&lt;'Benchmark Data'!$I$13,1,'Transaction Log'!D444&gt;'Benchmark Data'!$M$13,1),0)</f>
        <v>0</v>
      </c>
      <c r="H444">
        <f>IFERROR(_xlfn.IFS(E444&lt;'Benchmark Data'!$I$19,1,'Transaction Log'!E444&gt;'Benchmark Data'!$M$19,1),0)</f>
        <v>0</v>
      </c>
    </row>
    <row r="445" spans="1:8">
      <c r="A445" s="116">
        <v>0.56767361111111114</v>
      </c>
      <c r="B445">
        <v>-496.394136</v>
      </c>
      <c r="C445">
        <v>15544.45031</v>
      </c>
      <c r="D445">
        <v>1.2993507529999999</v>
      </c>
      <c r="E445">
        <v>2.226944171</v>
      </c>
      <c r="F445">
        <f>IFERROR(_xlfn.IFS(B445&lt;'Benchmark Data'!$I$7,1,'Transaction Log'!B445&gt;'Benchmark Data'!$M$7,1),0)</f>
        <v>0</v>
      </c>
      <c r="G445">
        <f>IFERROR(_xlfn.IFS(D445&lt;'Benchmark Data'!$I$13,1,'Transaction Log'!D445&gt;'Benchmark Data'!$M$13,1),0)</f>
        <v>0</v>
      </c>
      <c r="H445">
        <f>IFERROR(_xlfn.IFS(E445&lt;'Benchmark Data'!$I$19,1,'Transaction Log'!E445&gt;'Benchmark Data'!$M$19,1),0)</f>
        <v>0</v>
      </c>
    </row>
    <row r="446" spans="1:8">
      <c r="A446" s="116">
        <v>0.56769675925925933</v>
      </c>
      <c r="B446">
        <v>-496.39921600000002</v>
      </c>
      <c r="C446">
        <v>15544.051310000001</v>
      </c>
      <c r="D446">
        <v>1.29923082</v>
      </c>
      <c r="E446">
        <v>2.2282203260000002</v>
      </c>
      <c r="F446">
        <f>IFERROR(_xlfn.IFS(B446&lt;'Benchmark Data'!$I$7,1,'Transaction Log'!B446&gt;'Benchmark Data'!$M$7,1),0)</f>
        <v>0</v>
      </c>
      <c r="G446">
        <f>IFERROR(_xlfn.IFS(D446&lt;'Benchmark Data'!$I$13,1,'Transaction Log'!D446&gt;'Benchmark Data'!$M$13,1),0)</f>
        <v>0</v>
      </c>
      <c r="H446">
        <f>IFERROR(_xlfn.IFS(E446&lt;'Benchmark Data'!$I$19,1,'Transaction Log'!E446&gt;'Benchmark Data'!$M$19,1),0)</f>
        <v>0</v>
      </c>
    </row>
    <row r="447" spans="1:8">
      <c r="A447" s="116">
        <v>0.56771990740740741</v>
      </c>
      <c r="B447">
        <v>-496.39968870000001</v>
      </c>
      <c r="C447">
        <v>15542.04826</v>
      </c>
      <c r="D447">
        <v>1.2995322579999999</v>
      </c>
      <c r="E447">
        <v>2.2262930519999999</v>
      </c>
      <c r="F447">
        <f>IFERROR(_xlfn.IFS(B447&lt;'Benchmark Data'!$I$7,1,'Transaction Log'!B447&gt;'Benchmark Data'!$M$7,1),0)</f>
        <v>0</v>
      </c>
      <c r="G447">
        <f>IFERROR(_xlfn.IFS(D447&lt;'Benchmark Data'!$I$13,1,'Transaction Log'!D447&gt;'Benchmark Data'!$M$13,1),0)</f>
        <v>0</v>
      </c>
      <c r="H447">
        <f>IFERROR(_xlfn.IFS(E447&lt;'Benchmark Data'!$I$19,1,'Transaction Log'!E447&gt;'Benchmark Data'!$M$19,1),0)</f>
        <v>0</v>
      </c>
    </row>
    <row r="448" spans="1:8">
      <c r="A448" s="116">
        <v>0.56774305555555549</v>
      </c>
      <c r="B448">
        <v>-496.40985080000002</v>
      </c>
      <c r="C448">
        <v>15540.57655</v>
      </c>
      <c r="D448">
        <v>1.3003912820000001</v>
      </c>
      <c r="E448">
        <v>2.2271344929999999</v>
      </c>
      <c r="F448">
        <f>IFERROR(_xlfn.IFS(B448&lt;'Benchmark Data'!$I$7,1,'Transaction Log'!B448&gt;'Benchmark Data'!$M$7,1),0)</f>
        <v>0</v>
      </c>
      <c r="G448">
        <f>IFERROR(_xlfn.IFS(D448&lt;'Benchmark Data'!$I$13,1,'Transaction Log'!D448&gt;'Benchmark Data'!$M$13,1),0)</f>
        <v>0</v>
      </c>
      <c r="H448">
        <f>IFERROR(_xlfn.IFS(E448&lt;'Benchmark Data'!$I$19,1,'Transaction Log'!E448&gt;'Benchmark Data'!$M$19,1),0)</f>
        <v>0</v>
      </c>
    </row>
    <row r="449" spans="1:8">
      <c r="A449" s="116">
        <v>0.56776620370370368</v>
      </c>
      <c r="B449">
        <v>-496.40784209999998</v>
      </c>
      <c r="C449">
        <v>15540.308559999999</v>
      </c>
      <c r="D449">
        <v>1.300084394</v>
      </c>
      <c r="E449">
        <v>2.2279829150000001</v>
      </c>
      <c r="F449">
        <f>IFERROR(_xlfn.IFS(B449&lt;'Benchmark Data'!$I$7,1,'Transaction Log'!B449&gt;'Benchmark Data'!$M$7,1),0)</f>
        <v>0</v>
      </c>
      <c r="G449">
        <f>IFERROR(_xlfn.IFS(D449&lt;'Benchmark Data'!$I$13,1,'Transaction Log'!D449&gt;'Benchmark Data'!$M$13,1),0)</f>
        <v>0</v>
      </c>
      <c r="H449">
        <f>IFERROR(_xlfn.IFS(E449&lt;'Benchmark Data'!$I$19,1,'Transaction Log'!E449&gt;'Benchmark Data'!$M$19,1),0)</f>
        <v>0</v>
      </c>
    </row>
    <row r="450" spans="1:8">
      <c r="A450" s="116">
        <v>0.56778935185185186</v>
      </c>
      <c r="B450">
        <v>-496.38648699999999</v>
      </c>
      <c r="C450">
        <v>15538.60959</v>
      </c>
      <c r="D450">
        <v>1.299563915</v>
      </c>
      <c r="E450">
        <v>2.2255859930000002</v>
      </c>
      <c r="F450">
        <f>IFERROR(_xlfn.IFS(B450&lt;'Benchmark Data'!$I$7,1,'Transaction Log'!B450&gt;'Benchmark Data'!$M$7,1),0)</f>
        <v>0</v>
      </c>
      <c r="G450">
        <f>IFERROR(_xlfn.IFS(D450&lt;'Benchmark Data'!$I$13,1,'Transaction Log'!D450&gt;'Benchmark Data'!$M$13,1),0)</f>
        <v>0</v>
      </c>
      <c r="H450">
        <f>IFERROR(_xlfn.IFS(E450&lt;'Benchmark Data'!$I$19,1,'Transaction Log'!E450&gt;'Benchmark Data'!$M$19,1),0)</f>
        <v>0</v>
      </c>
    </row>
    <row r="451" spans="1:8">
      <c r="A451" s="116">
        <v>0.56781249999999994</v>
      </c>
      <c r="B451">
        <v>-496.39232709999999</v>
      </c>
      <c r="C451">
        <v>15535.80658</v>
      </c>
      <c r="D451">
        <v>1.300012006</v>
      </c>
      <c r="E451">
        <v>2.2258854700000001</v>
      </c>
      <c r="F451">
        <f>IFERROR(_xlfn.IFS(B451&lt;'Benchmark Data'!$I$7,1,'Transaction Log'!B451&gt;'Benchmark Data'!$M$7,1),0)</f>
        <v>0</v>
      </c>
      <c r="G451">
        <f>IFERROR(_xlfn.IFS(D451&lt;'Benchmark Data'!$I$13,1,'Transaction Log'!D451&gt;'Benchmark Data'!$M$13,1),0)</f>
        <v>0</v>
      </c>
      <c r="H451">
        <f>IFERROR(_xlfn.IFS(E451&lt;'Benchmark Data'!$I$19,1,'Transaction Log'!E451&gt;'Benchmark Data'!$M$19,1),0)</f>
        <v>0</v>
      </c>
    </row>
    <row r="452" spans="1:8">
      <c r="A452" s="116">
        <v>0.56783564814814813</v>
      </c>
      <c r="B452">
        <v>-496.41698689999998</v>
      </c>
      <c r="C452">
        <v>15536.71982</v>
      </c>
      <c r="D452">
        <v>1.299937457</v>
      </c>
      <c r="E452">
        <v>2.2277817830000002</v>
      </c>
      <c r="F452">
        <f>IFERROR(_xlfn.IFS(B452&lt;'Benchmark Data'!$I$7,1,'Transaction Log'!B452&gt;'Benchmark Data'!$M$7,1),0)</f>
        <v>0</v>
      </c>
      <c r="G452">
        <f>IFERROR(_xlfn.IFS(D452&lt;'Benchmark Data'!$I$13,1,'Transaction Log'!D452&gt;'Benchmark Data'!$M$13,1),0)</f>
        <v>0</v>
      </c>
      <c r="H452">
        <f>IFERROR(_xlfn.IFS(E452&lt;'Benchmark Data'!$I$19,1,'Transaction Log'!E452&gt;'Benchmark Data'!$M$19,1),0)</f>
        <v>0</v>
      </c>
    </row>
    <row r="453" spans="1:8">
      <c r="A453" s="116">
        <v>0.56785879629629632</v>
      </c>
      <c r="B453">
        <v>-496.38388709999998</v>
      </c>
      <c r="C453">
        <v>15535.882799999999</v>
      </c>
      <c r="D453">
        <v>1.299553468</v>
      </c>
      <c r="E453">
        <v>2.2267347100000001</v>
      </c>
      <c r="F453">
        <f>IFERROR(_xlfn.IFS(B453&lt;'Benchmark Data'!$I$7,1,'Transaction Log'!B453&gt;'Benchmark Data'!$M$7,1),0)</f>
        <v>1</v>
      </c>
      <c r="G453">
        <f>IFERROR(_xlfn.IFS(D453&lt;'Benchmark Data'!$I$13,1,'Transaction Log'!D453&gt;'Benchmark Data'!$M$13,1),0)</f>
        <v>0</v>
      </c>
      <c r="H453">
        <f>IFERROR(_xlfn.IFS(E453&lt;'Benchmark Data'!$I$19,1,'Transaction Log'!E453&gt;'Benchmark Data'!$M$19,1),0)</f>
        <v>0</v>
      </c>
    </row>
    <row r="454" spans="1:8">
      <c r="A454" s="116">
        <v>0.5678819444444444</v>
      </c>
      <c r="B454">
        <v>-496.41275089999999</v>
      </c>
      <c r="C454">
        <v>15536.222110000001</v>
      </c>
      <c r="D454">
        <v>1.299819917</v>
      </c>
      <c r="E454">
        <v>2.227505351</v>
      </c>
      <c r="F454">
        <f>IFERROR(_xlfn.IFS(B454&lt;'Benchmark Data'!$I$7,1,'Transaction Log'!B454&gt;'Benchmark Data'!$M$7,1),0)</f>
        <v>0</v>
      </c>
      <c r="G454">
        <f>IFERROR(_xlfn.IFS(D454&lt;'Benchmark Data'!$I$13,1,'Transaction Log'!D454&gt;'Benchmark Data'!$M$13,1),0)</f>
        <v>0</v>
      </c>
      <c r="H454">
        <f>IFERROR(_xlfn.IFS(E454&lt;'Benchmark Data'!$I$19,1,'Transaction Log'!E454&gt;'Benchmark Data'!$M$19,1),0)</f>
        <v>0</v>
      </c>
    </row>
    <row r="455" spans="1:8">
      <c r="A455" s="116">
        <v>0.56790509259259259</v>
      </c>
      <c r="B455">
        <v>-496.40517030000001</v>
      </c>
      <c r="C455">
        <v>15535.369129999999</v>
      </c>
      <c r="D455">
        <v>1.300451029</v>
      </c>
      <c r="E455">
        <v>2.2266186339999998</v>
      </c>
      <c r="F455">
        <f>IFERROR(_xlfn.IFS(B455&lt;'Benchmark Data'!$I$7,1,'Transaction Log'!B455&gt;'Benchmark Data'!$M$7,1),0)</f>
        <v>0</v>
      </c>
      <c r="G455">
        <f>IFERROR(_xlfn.IFS(D455&lt;'Benchmark Data'!$I$13,1,'Transaction Log'!D455&gt;'Benchmark Data'!$M$13,1),0)</f>
        <v>0</v>
      </c>
      <c r="H455">
        <f>IFERROR(_xlfn.IFS(E455&lt;'Benchmark Data'!$I$19,1,'Transaction Log'!E455&gt;'Benchmark Data'!$M$19,1),0)</f>
        <v>0</v>
      </c>
    </row>
    <row r="456" spans="1:8">
      <c r="A456" s="116">
        <v>0.56792824074074078</v>
      </c>
      <c r="B456">
        <v>-496.38272330000001</v>
      </c>
      <c r="C456">
        <v>15534.7528</v>
      </c>
      <c r="D456">
        <v>1.300651612</v>
      </c>
      <c r="E456">
        <v>2.2277766479999999</v>
      </c>
      <c r="F456">
        <f>IFERROR(_xlfn.IFS(B456&lt;'Benchmark Data'!$I$7,1,'Transaction Log'!B456&gt;'Benchmark Data'!$M$7,1),0)</f>
        <v>1</v>
      </c>
      <c r="G456">
        <f>IFERROR(_xlfn.IFS(D456&lt;'Benchmark Data'!$I$13,1,'Transaction Log'!D456&gt;'Benchmark Data'!$M$13,1),0)</f>
        <v>0</v>
      </c>
      <c r="H456">
        <f>IFERROR(_xlfn.IFS(E456&lt;'Benchmark Data'!$I$19,1,'Transaction Log'!E456&gt;'Benchmark Data'!$M$19,1),0)</f>
        <v>0</v>
      </c>
    </row>
    <row r="457" spans="1:8">
      <c r="A457" s="116">
        <v>0.56795138888888885</v>
      </c>
      <c r="B457">
        <v>-496.3928664</v>
      </c>
      <c r="C457">
        <v>15533.412420000001</v>
      </c>
      <c r="D457">
        <v>1.2991297420000001</v>
      </c>
      <c r="E457">
        <v>2.22581754</v>
      </c>
      <c r="F457">
        <f>IFERROR(_xlfn.IFS(B457&lt;'Benchmark Data'!$I$7,1,'Transaction Log'!B457&gt;'Benchmark Data'!$M$7,1),0)</f>
        <v>0</v>
      </c>
      <c r="G457">
        <f>IFERROR(_xlfn.IFS(D457&lt;'Benchmark Data'!$I$13,1,'Transaction Log'!D457&gt;'Benchmark Data'!$M$13,1),0)</f>
        <v>0</v>
      </c>
      <c r="H457">
        <f>IFERROR(_xlfn.IFS(E457&lt;'Benchmark Data'!$I$19,1,'Transaction Log'!E457&gt;'Benchmark Data'!$M$19,1),0)</f>
        <v>0</v>
      </c>
    </row>
    <row r="458" spans="1:8">
      <c r="A458" s="116">
        <v>0.56797453703703704</v>
      </c>
      <c r="B458">
        <v>-496.40079739999999</v>
      </c>
      <c r="C458">
        <v>15530.239809999999</v>
      </c>
      <c r="D458">
        <v>1.3001179540000001</v>
      </c>
      <c r="E458">
        <v>2.226602239</v>
      </c>
      <c r="F458">
        <f>IFERROR(_xlfn.IFS(B458&lt;'Benchmark Data'!$I$7,1,'Transaction Log'!B458&gt;'Benchmark Data'!$M$7,1),0)</f>
        <v>0</v>
      </c>
      <c r="G458">
        <f>IFERROR(_xlfn.IFS(D458&lt;'Benchmark Data'!$I$13,1,'Transaction Log'!D458&gt;'Benchmark Data'!$M$13,1),0)</f>
        <v>0</v>
      </c>
      <c r="H458">
        <f>IFERROR(_xlfn.IFS(E458&lt;'Benchmark Data'!$I$19,1,'Transaction Log'!E458&gt;'Benchmark Data'!$M$19,1),0)</f>
        <v>0</v>
      </c>
    </row>
    <row r="459" spans="1:8">
      <c r="A459" s="116">
        <v>0.56799768518518523</v>
      </c>
      <c r="B459">
        <v>-496.40267260000002</v>
      </c>
      <c r="C459">
        <v>15531.430329999999</v>
      </c>
      <c r="D459">
        <v>1.2988689980000001</v>
      </c>
      <c r="E459">
        <v>2.2280378490000001</v>
      </c>
      <c r="F459">
        <f>IFERROR(_xlfn.IFS(B459&lt;'Benchmark Data'!$I$7,1,'Transaction Log'!B459&gt;'Benchmark Data'!$M$7,1),0)</f>
        <v>0</v>
      </c>
      <c r="G459">
        <f>IFERROR(_xlfn.IFS(D459&lt;'Benchmark Data'!$I$13,1,'Transaction Log'!D459&gt;'Benchmark Data'!$M$13,1),0)</f>
        <v>0</v>
      </c>
      <c r="H459">
        <f>IFERROR(_xlfn.IFS(E459&lt;'Benchmark Data'!$I$19,1,'Transaction Log'!E459&gt;'Benchmark Data'!$M$19,1),0)</f>
        <v>0</v>
      </c>
    </row>
    <row r="460" spans="1:8">
      <c r="A460" s="116">
        <v>0.56802083333333331</v>
      </c>
      <c r="B460">
        <v>-496.40511120000002</v>
      </c>
      <c r="C460">
        <v>15529.29868</v>
      </c>
      <c r="D460">
        <v>1.299807916</v>
      </c>
      <c r="E460">
        <v>2.227995591</v>
      </c>
      <c r="F460">
        <f>IFERROR(_xlfn.IFS(B460&lt;'Benchmark Data'!$I$7,1,'Transaction Log'!B460&gt;'Benchmark Data'!$M$7,1),0)</f>
        <v>0</v>
      </c>
      <c r="G460">
        <f>IFERROR(_xlfn.IFS(D460&lt;'Benchmark Data'!$I$13,1,'Transaction Log'!D460&gt;'Benchmark Data'!$M$13,1),0)</f>
        <v>0</v>
      </c>
      <c r="H460">
        <f>IFERROR(_xlfn.IFS(E460&lt;'Benchmark Data'!$I$19,1,'Transaction Log'!E460&gt;'Benchmark Data'!$M$19,1),0)</f>
        <v>0</v>
      </c>
    </row>
    <row r="461" spans="1:8">
      <c r="A461" s="116">
        <v>0.5680439814814815</v>
      </c>
      <c r="B461">
        <v>-496.40197519999998</v>
      </c>
      <c r="C461">
        <v>15529.2327</v>
      </c>
      <c r="D461">
        <v>1.2989806159999999</v>
      </c>
      <c r="E461">
        <v>2.226635447</v>
      </c>
      <c r="F461">
        <f>IFERROR(_xlfn.IFS(B461&lt;'Benchmark Data'!$I$7,1,'Transaction Log'!B461&gt;'Benchmark Data'!$M$7,1),0)</f>
        <v>0</v>
      </c>
      <c r="G461">
        <f>IFERROR(_xlfn.IFS(D461&lt;'Benchmark Data'!$I$13,1,'Transaction Log'!D461&gt;'Benchmark Data'!$M$13,1),0)</f>
        <v>0</v>
      </c>
      <c r="H461">
        <f>IFERROR(_xlfn.IFS(E461&lt;'Benchmark Data'!$I$19,1,'Transaction Log'!E461&gt;'Benchmark Data'!$M$19,1),0)</f>
        <v>0</v>
      </c>
    </row>
    <row r="462" spans="1:8">
      <c r="A462" s="116">
        <v>0.56806712962962969</v>
      </c>
      <c r="B462">
        <v>-496.4227113</v>
      </c>
      <c r="C462">
        <v>15528.73085</v>
      </c>
      <c r="D462">
        <v>1.2979536279999999</v>
      </c>
      <c r="E462">
        <v>2.228176613</v>
      </c>
      <c r="F462">
        <f>IFERROR(_xlfn.IFS(B462&lt;'Benchmark Data'!$I$7,1,'Transaction Log'!B462&gt;'Benchmark Data'!$M$7,1),0)</f>
        <v>1</v>
      </c>
      <c r="G462">
        <f>IFERROR(_xlfn.IFS(D462&lt;'Benchmark Data'!$I$13,1,'Transaction Log'!D462&gt;'Benchmark Data'!$M$13,1),0)</f>
        <v>0</v>
      </c>
      <c r="H462">
        <f>IFERROR(_xlfn.IFS(E462&lt;'Benchmark Data'!$I$19,1,'Transaction Log'!E462&gt;'Benchmark Data'!$M$19,1),0)</f>
        <v>0</v>
      </c>
    </row>
    <row r="463" spans="1:8">
      <c r="A463" s="116">
        <v>0.56809027777777776</v>
      </c>
      <c r="B463">
        <v>-496.41599239999999</v>
      </c>
      <c r="C463">
        <v>15527.45815</v>
      </c>
      <c r="D463">
        <v>1.3001969799999999</v>
      </c>
      <c r="E463">
        <v>2.2261478270000001</v>
      </c>
      <c r="F463">
        <f>IFERROR(_xlfn.IFS(B463&lt;'Benchmark Data'!$I$7,1,'Transaction Log'!B463&gt;'Benchmark Data'!$M$7,1),0)</f>
        <v>0</v>
      </c>
      <c r="G463">
        <f>IFERROR(_xlfn.IFS(D463&lt;'Benchmark Data'!$I$13,1,'Transaction Log'!D463&gt;'Benchmark Data'!$M$13,1),0)</f>
        <v>0</v>
      </c>
      <c r="H463">
        <f>IFERROR(_xlfn.IFS(E463&lt;'Benchmark Data'!$I$19,1,'Transaction Log'!E463&gt;'Benchmark Data'!$M$19,1),0)</f>
        <v>0</v>
      </c>
    </row>
    <row r="464" spans="1:8">
      <c r="A464" s="116">
        <v>0.56811342592592595</v>
      </c>
      <c r="B464">
        <v>-496.39750379999998</v>
      </c>
      <c r="C464">
        <v>15524.46968</v>
      </c>
      <c r="D464">
        <v>1.3010853689999999</v>
      </c>
      <c r="E464">
        <v>2.2280212210000001</v>
      </c>
      <c r="F464">
        <f>IFERROR(_xlfn.IFS(B464&lt;'Benchmark Data'!$I$7,1,'Transaction Log'!B464&gt;'Benchmark Data'!$M$7,1),0)</f>
        <v>0</v>
      </c>
      <c r="G464">
        <f>IFERROR(_xlfn.IFS(D464&lt;'Benchmark Data'!$I$13,1,'Transaction Log'!D464&gt;'Benchmark Data'!$M$13,1),0)</f>
        <v>0</v>
      </c>
      <c r="H464">
        <f>IFERROR(_xlfn.IFS(E464&lt;'Benchmark Data'!$I$19,1,'Transaction Log'!E464&gt;'Benchmark Data'!$M$19,1),0)</f>
        <v>0</v>
      </c>
    </row>
    <row r="465" spans="1:8">
      <c r="A465" s="116">
        <v>0.56813657407407414</v>
      </c>
      <c r="B465">
        <v>-496.42102720000003</v>
      </c>
      <c r="C465">
        <v>15524.49617</v>
      </c>
      <c r="D465">
        <v>1.298757943</v>
      </c>
      <c r="E465">
        <v>2.2281321890000001</v>
      </c>
      <c r="F465">
        <f>IFERROR(_xlfn.IFS(B465&lt;'Benchmark Data'!$I$7,1,'Transaction Log'!B465&gt;'Benchmark Data'!$M$7,1),0)</f>
        <v>1</v>
      </c>
      <c r="G465">
        <f>IFERROR(_xlfn.IFS(D465&lt;'Benchmark Data'!$I$13,1,'Transaction Log'!D465&gt;'Benchmark Data'!$M$13,1),0)</f>
        <v>0</v>
      </c>
      <c r="H465">
        <f>IFERROR(_xlfn.IFS(E465&lt;'Benchmark Data'!$I$19,1,'Transaction Log'!E465&gt;'Benchmark Data'!$M$19,1),0)</f>
        <v>0</v>
      </c>
    </row>
    <row r="466" spans="1:8">
      <c r="A466" s="116">
        <v>0.56815972222222222</v>
      </c>
      <c r="B466">
        <v>-496.40769569999998</v>
      </c>
      <c r="C466">
        <v>15524.04831</v>
      </c>
      <c r="D466">
        <v>1.2995132149999999</v>
      </c>
      <c r="E466">
        <v>2.2259442840000001</v>
      </c>
      <c r="F466">
        <f>IFERROR(_xlfn.IFS(B466&lt;'Benchmark Data'!$I$7,1,'Transaction Log'!B466&gt;'Benchmark Data'!$M$7,1),0)</f>
        <v>0</v>
      </c>
      <c r="G466">
        <f>IFERROR(_xlfn.IFS(D466&lt;'Benchmark Data'!$I$13,1,'Transaction Log'!D466&gt;'Benchmark Data'!$M$13,1),0)</f>
        <v>0</v>
      </c>
      <c r="H466">
        <f>IFERROR(_xlfn.IFS(E466&lt;'Benchmark Data'!$I$19,1,'Transaction Log'!E466&gt;'Benchmark Data'!$M$19,1),0)</f>
        <v>0</v>
      </c>
    </row>
    <row r="467" spans="1:8">
      <c r="A467" s="116">
        <v>0.5681828703703703</v>
      </c>
      <c r="B467">
        <v>-496.4104001</v>
      </c>
      <c r="C467">
        <v>15523.965270000001</v>
      </c>
      <c r="D467">
        <v>1.300347192</v>
      </c>
      <c r="E467">
        <v>2.2263459139999999</v>
      </c>
      <c r="F467">
        <f>IFERROR(_xlfn.IFS(B467&lt;'Benchmark Data'!$I$7,1,'Transaction Log'!B467&gt;'Benchmark Data'!$M$7,1),0)</f>
        <v>0</v>
      </c>
      <c r="G467">
        <f>IFERROR(_xlfn.IFS(D467&lt;'Benchmark Data'!$I$13,1,'Transaction Log'!D467&gt;'Benchmark Data'!$M$13,1),0)</f>
        <v>0</v>
      </c>
      <c r="H467">
        <f>IFERROR(_xlfn.IFS(E467&lt;'Benchmark Data'!$I$19,1,'Transaction Log'!E467&gt;'Benchmark Data'!$M$19,1),0)</f>
        <v>0</v>
      </c>
    </row>
    <row r="468" spans="1:8">
      <c r="A468" s="116">
        <v>0.56820601851851849</v>
      </c>
      <c r="B468">
        <v>-496.38766950000002</v>
      </c>
      <c r="C468">
        <v>15522.651589999999</v>
      </c>
      <c r="D468">
        <v>1.2982120619999999</v>
      </c>
      <c r="E468">
        <v>2.2282219720000001</v>
      </c>
      <c r="F468">
        <f>IFERROR(_xlfn.IFS(B468&lt;'Benchmark Data'!$I$7,1,'Transaction Log'!B468&gt;'Benchmark Data'!$M$7,1),0)</f>
        <v>0</v>
      </c>
      <c r="G468">
        <f>IFERROR(_xlfn.IFS(D468&lt;'Benchmark Data'!$I$13,1,'Transaction Log'!D468&gt;'Benchmark Data'!$M$13,1),0)</f>
        <v>0</v>
      </c>
      <c r="H468">
        <f>IFERROR(_xlfn.IFS(E468&lt;'Benchmark Data'!$I$19,1,'Transaction Log'!E468&gt;'Benchmark Data'!$M$19,1),0)</f>
        <v>0</v>
      </c>
    </row>
    <row r="469" spans="1:8">
      <c r="A469" s="116">
        <v>0.56822916666666667</v>
      </c>
      <c r="B469">
        <v>-496.3942495</v>
      </c>
      <c r="C469">
        <v>15522.43612</v>
      </c>
      <c r="D469">
        <v>1.2990039149999999</v>
      </c>
      <c r="E469">
        <v>2.2268507749999999</v>
      </c>
      <c r="F469">
        <f>IFERROR(_xlfn.IFS(B469&lt;'Benchmark Data'!$I$7,1,'Transaction Log'!B469&gt;'Benchmark Data'!$M$7,1),0)</f>
        <v>0</v>
      </c>
      <c r="G469">
        <f>IFERROR(_xlfn.IFS(D469&lt;'Benchmark Data'!$I$13,1,'Transaction Log'!D469&gt;'Benchmark Data'!$M$13,1),0)</f>
        <v>0</v>
      </c>
      <c r="H469">
        <f>IFERROR(_xlfn.IFS(E469&lt;'Benchmark Data'!$I$19,1,'Transaction Log'!E469&gt;'Benchmark Data'!$M$19,1),0)</f>
        <v>0</v>
      </c>
    </row>
    <row r="470" spans="1:8">
      <c r="A470" s="116">
        <v>0.56825231481481475</v>
      </c>
      <c r="B470">
        <v>-496.39901120000002</v>
      </c>
      <c r="C470">
        <v>15519.82591</v>
      </c>
      <c r="D470">
        <v>1.29940357</v>
      </c>
      <c r="E470">
        <v>2.2269023830000001</v>
      </c>
      <c r="F470">
        <f>IFERROR(_xlfn.IFS(B470&lt;'Benchmark Data'!$I$7,1,'Transaction Log'!B470&gt;'Benchmark Data'!$M$7,1),0)</f>
        <v>0</v>
      </c>
      <c r="G470">
        <f>IFERROR(_xlfn.IFS(D470&lt;'Benchmark Data'!$I$13,1,'Transaction Log'!D470&gt;'Benchmark Data'!$M$13,1),0)</f>
        <v>0</v>
      </c>
      <c r="H470">
        <f>IFERROR(_xlfn.IFS(E470&lt;'Benchmark Data'!$I$19,1,'Transaction Log'!E470&gt;'Benchmark Data'!$M$19,1),0)</f>
        <v>0</v>
      </c>
    </row>
    <row r="471" spans="1:8">
      <c r="A471" s="116">
        <v>0.56827546296296294</v>
      </c>
      <c r="B471">
        <v>-496.39884619999998</v>
      </c>
      <c r="C471">
        <v>15518.78673</v>
      </c>
      <c r="D471">
        <v>1.299191872</v>
      </c>
      <c r="E471">
        <v>2.228552224</v>
      </c>
      <c r="F471">
        <f>IFERROR(_xlfn.IFS(B471&lt;'Benchmark Data'!$I$7,1,'Transaction Log'!B471&gt;'Benchmark Data'!$M$7,1),0)</f>
        <v>0</v>
      </c>
      <c r="G471">
        <f>IFERROR(_xlfn.IFS(D471&lt;'Benchmark Data'!$I$13,1,'Transaction Log'!D471&gt;'Benchmark Data'!$M$13,1),0)</f>
        <v>0</v>
      </c>
      <c r="H471">
        <f>IFERROR(_xlfn.IFS(E471&lt;'Benchmark Data'!$I$19,1,'Transaction Log'!E471&gt;'Benchmark Data'!$M$19,1),0)</f>
        <v>0</v>
      </c>
    </row>
    <row r="472" spans="1:8">
      <c r="A472" s="116">
        <v>0.56829861111111113</v>
      </c>
      <c r="B472">
        <v>-496.39371010000002</v>
      </c>
      <c r="C472">
        <v>15518.669449999999</v>
      </c>
      <c r="D472">
        <v>1.298073405</v>
      </c>
      <c r="E472">
        <v>2.2266973750000001</v>
      </c>
      <c r="F472">
        <f>IFERROR(_xlfn.IFS(B472&lt;'Benchmark Data'!$I$7,1,'Transaction Log'!B472&gt;'Benchmark Data'!$M$7,1),0)</f>
        <v>0</v>
      </c>
      <c r="G472">
        <f>IFERROR(_xlfn.IFS(D472&lt;'Benchmark Data'!$I$13,1,'Transaction Log'!D472&gt;'Benchmark Data'!$M$13,1),0)</f>
        <v>0</v>
      </c>
      <c r="H472">
        <f>IFERROR(_xlfn.IFS(E472&lt;'Benchmark Data'!$I$19,1,'Transaction Log'!E472&gt;'Benchmark Data'!$M$19,1),0)</f>
        <v>0</v>
      </c>
    </row>
    <row r="473" spans="1:8">
      <c r="A473" s="116">
        <v>0.56832175925925921</v>
      </c>
      <c r="B473">
        <v>-496.39591339999998</v>
      </c>
      <c r="C473">
        <v>15517.59549</v>
      </c>
      <c r="D473">
        <v>1.2994855670000001</v>
      </c>
      <c r="E473">
        <v>2.2277016199999999</v>
      </c>
      <c r="F473">
        <f>IFERROR(_xlfn.IFS(B473&lt;'Benchmark Data'!$I$7,1,'Transaction Log'!B473&gt;'Benchmark Data'!$M$7,1),0)</f>
        <v>0</v>
      </c>
      <c r="G473">
        <f>IFERROR(_xlfn.IFS(D473&lt;'Benchmark Data'!$I$13,1,'Transaction Log'!D473&gt;'Benchmark Data'!$M$13,1),0)</f>
        <v>0</v>
      </c>
      <c r="H473">
        <f>IFERROR(_xlfn.IFS(E473&lt;'Benchmark Data'!$I$19,1,'Transaction Log'!E473&gt;'Benchmark Data'!$M$19,1),0)</f>
        <v>0</v>
      </c>
    </row>
    <row r="474" spans="1:8">
      <c r="A474" s="116">
        <v>0.5683449074074074</v>
      </c>
      <c r="B474">
        <v>-496.40389119999998</v>
      </c>
      <c r="C474">
        <v>15516.41726</v>
      </c>
      <c r="D474">
        <v>1.2995843600000001</v>
      </c>
      <c r="E474">
        <v>2.2266072769999998</v>
      </c>
      <c r="F474">
        <f>IFERROR(_xlfn.IFS(B474&lt;'Benchmark Data'!$I$7,1,'Transaction Log'!B474&gt;'Benchmark Data'!$M$7,1),0)</f>
        <v>0</v>
      </c>
      <c r="G474">
        <f>IFERROR(_xlfn.IFS(D474&lt;'Benchmark Data'!$I$13,1,'Transaction Log'!D474&gt;'Benchmark Data'!$M$13,1),0)</f>
        <v>0</v>
      </c>
      <c r="H474">
        <f>IFERROR(_xlfn.IFS(E474&lt;'Benchmark Data'!$I$19,1,'Transaction Log'!E474&gt;'Benchmark Data'!$M$19,1),0)</f>
        <v>0</v>
      </c>
    </row>
    <row r="475" spans="1:8">
      <c r="A475" s="116">
        <v>0.56836805555555558</v>
      </c>
      <c r="B475">
        <v>-496.39086229999998</v>
      </c>
      <c r="C475">
        <v>15516.78685</v>
      </c>
      <c r="D475">
        <v>1.2988085060000001</v>
      </c>
      <c r="E475">
        <v>2.2272624830000001</v>
      </c>
      <c r="F475">
        <f>IFERROR(_xlfn.IFS(B475&lt;'Benchmark Data'!$I$7,1,'Transaction Log'!B475&gt;'Benchmark Data'!$M$7,1),0)</f>
        <v>0</v>
      </c>
      <c r="G475">
        <f>IFERROR(_xlfn.IFS(D475&lt;'Benchmark Data'!$I$13,1,'Transaction Log'!D475&gt;'Benchmark Data'!$M$13,1),0)</f>
        <v>0</v>
      </c>
      <c r="H475">
        <f>IFERROR(_xlfn.IFS(E475&lt;'Benchmark Data'!$I$19,1,'Transaction Log'!E475&gt;'Benchmark Data'!$M$19,1),0)</f>
        <v>0</v>
      </c>
    </row>
    <row r="476" spans="1:8">
      <c r="A476" s="116">
        <v>0.56839120370370366</v>
      </c>
      <c r="B476">
        <v>-496.38920460000003</v>
      </c>
      <c r="C476">
        <v>15513.349749999999</v>
      </c>
      <c r="D476">
        <v>1.300622462</v>
      </c>
      <c r="E476">
        <v>2.2271822619999999</v>
      </c>
      <c r="F476">
        <f>IFERROR(_xlfn.IFS(B476&lt;'Benchmark Data'!$I$7,1,'Transaction Log'!B476&gt;'Benchmark Data'!$M$7,1),0)</f>
        <v>0</v>
      </c>
      <c r="G476">
        <f>IFERROR(_xlfn.IFS(D476&lt;'Benchmark Data'!$I$13,1,'Transaction Log'!D476&gt;'Benchmark Data'!$M$13,1),0)</f>
        <v>0</v>
      </c>
      <c r="H476">
        <f>IFERROR(_xlfn.IFS(E476&lt;'Benchmark Data'!$I$19,1,'Transaction Log'!E476&gt;'Benchmark Data'!$M$19,1),0)</f>
        <v>0</v>
      </c>
    </row>
    <row r="477" spans="1:8">
      <c r="A477" s="116">
        <v>0.56841435185185185</v>
      </c>
      <c r="B477">
        <v>-496.4109368</v>
      </c>
      <c r="C477">
        <v>15511.657800000001</v>
      </c>
      <c r="D477">
        <v>1.2991342560000001</v>
      </c>
      <c r="E477">
        <v>2.2271972249999998</v>
      </c>
      <c r="F477">
        <f>IFERROR(_xlfn.IFS(B477&lt;'Benchmark Data'!$I$7,1,'Transaction Log'!B477&gt;'Benchmark Data'!$M$7,1),0)</f>
        <v>0</v>
      </c>
      <c r="G477">
        <f>IFERROR(_xlfn.IFS(D477&lt;'Benchmark Data'!$I$13,1,'Transaction Log'!D477&gt;'Benchmark Data'!$M$13,1),0)</f>
        <v>0</v>
      </c>
      <c r="H477">
        <f>IFERROR(_xlfn.IFS(E477&lt;'Benchmark Data'!$I$19,1,'Transaction Log'!E477&gt;'Benchmark Data'!$M$19,1),0)</f>
        <v>0</v>
      </c>
    </row>
    <row r="478" spans="1:8">
      <c r="A478" s="116">
        <v>0.56843750000000004</v>
      </c>
      <c r="B478">
        <v>-496.40682759999999</v>
      </c>
      <c r="C478">
        <v>15510.51203</v>
      </c>
      <c r="D478">
        <v>1.299545095</v>
      </c>
      <c r="E478">
        <v>2.228535919</v>
      </c>
      <c r="F478">
        <f>IFERROR(_xlfn.IFS(B478&lt;'Benchmark Data'!$I$7,1,'Transaction Log'!B478&gt;'Benchmark Data'!$M$7,1),0)</f>
        <v>0</v>
      </c>
      <c r="G478">
        <f>IFERROR(_xlfn.IFS(D478&lt;'Benchmark Data'!$I$13,1,'Transaction Log'!D478&gt;'Benchmark Data'!$M$13,1),0)</f>
        <v>0</v>
      </c>
      <c r="H478">
        <f>IFERROR(_xlfn.IFS(E478&lt;'Benchmark Data'!$I$19,1,'Transaction Log'!E478&gt;'Benchmark Data'!$M$19,1),0)</f>
        <v>0</v>
      </c>
    </row>
    <row r="479" spans="1:8">
      <c r="A479" s="116">
        <v>0.56846064814814812</v>
      </c>
      <c r="B479">
        <v>-496.40293370000001</v>
      </c>
      <c r="C479">
        <v>15508.19411</v>
      </c>
      <c r="D479">
        <v>1.300190017</v>
      </c>
      <c r="E479">
        <v>2.227585994</v>
      </c>
      <c r="F479">
        <f>IFERROR(_xlfn.IFS(B479&lt;'Benchmark Data'!$I$7,1,'Transaction Log'!B479&gt;'Benchmark Data'!$M$7,1),0)</f>
        <v>0</v>
      </c>
      <c r="G479">
        <f>IFERROR(_xlfn.IFS(D479&lt;'Benchmark Data'!$I$13,1,'Transaction Log'!D479&gt;'Benchmark Data'!$M$13,1),0)</f>
        <v>0</v>
      </c>
      <c r="H479">
        <f>IFERROR(_xlfn.IFS(E479&lt;'Benchmark Data'!$I$19,1,'Transaction Log'!E479&gt;'Benchmark Data'!$M$19,1),0)</f>
        <v>0</v>
      </c>
    </row>
    <row r="480" spans="1:8">
      <c r="A480" s="116">
        <v>0.56848379629629631</v>
      </c>
      <c r="B480">
        <v>-496.41314899999998</v>
      </c>
      <c r="C480">
        <v>15507.822399999999</v>
      </c>
      <c r="D480">
        <v>1.298561182</v>
      </c>
      <c r="E480">
        <v>2.2280987209999998</v>
      </c>
      <c r="F480">
        <f>IFERROR(_xlfn.IFS(B480&lt;'Benchmark Data'!$I$7,1,'Transaction Log'!B480&gt;'Benchmark Data'!$M$7,1),0)</f>
        <v>0</v>
      </c>
      <c r="G480">
        <f>IFERROR(_xlfn.IFS(D480&lt;'Benchmark Data'!$I$13,1,'Transaction Log'!D480&gt;'Benchmark Data'!$M$13,1),0)</f>
        <v>0</v>
      </c>
      <c r="H480">
        <f>IFERROR(_xlfn.IFS(E480&lt;'Benchmark Data'!$I$19,1,'Transaction Log'!E480&gt;'Benchmark Data'!$M$19,1),0)</f>
        <v>0</v>
      </c>
    </row>
    <row r="481" spans="1:8">
      <c r="A481" s="116">
        <v>0.5685069444444445</v>
      </c>
      <c r="B481">
        <v>-496.42401460000002</v>
      </c>
      <c r="C481">
        <v>15508.04623</v>
      </c>
      <c r="D481">
        <v>1.299071383</v>
      </c>
      <c r="E481">
        <v>2.2272095470000002</v>
      </c>
      <c r="F481">
        <f>IFERROR(_xlfn.IFS(B481&lt;'Benchmark Data'!$I$7,1,'Transaction Log'!B481&gt;'Benchmark Data'!$M$7,1),0)</f>
        <v>1</v>
      </c>
      <c r="G481">
        <f>IFERROR(_xlfn.IFS(D481&lt;'Benchmark Data'!$I$13,1,'Transaction Log'!D481&gt;'Benchmark Data'!$M$13,1),0)</f>
        <v>0</v>
      </c>
      <c r="H481">
        <f>IFERROR(_xlfn.IFS(E481&lt;'Benchmark Data'!$I$19,1,'Transaction Log'!E481&gt;'Benchmark Data'!$M$19,1),0)</f>
        <v>0</v>
      </c>
    </row>
    <row r="482" spans="1:8">
      <c r="A482" s="116">
        <v>0.56853009259259257</v>
      </c>
      <c r="B482">
        <v>-496.40309710000002</v>
      </c>
      <c r="C482">
        <v>15507.304969999999</v>
      </c>
      <c r="D482">
        <v>1.29899958</v>
      </c>
      <c r="E482">
        <v>2.2257886899999999</v>
      </c>
      <c r="F482">
        <f>IFERROR(_xlfn.IFS(B482&lt;'Benchmark Data'!$I$7,1,'Transaction Log'!B482&gt;'Benchmark Data'!$M$7,1),0)</f>
        <v>0</v>
      </c>
      <c r="G482">
        <f>IFERROR(_xlfn.IFS(D482&lt;'Benchmark Data'!$I$13,1,'Transaction Log'!D482&gt;'Benchmark Data'!$M$13,1),0)</f>
        <v>0</v>
      </c>
      <c r="H482">
        <f>IFERROR(_xlfn.IFS(E482&lt;'Benchmark Data'!$I$19,1,'Transaction Log'!E482&gt;'Benchmark Data'!$M$19,1),0)</f>
        <v>0</v>
      </c>
    </row>
    <row r="483" spans="1:8">
      <c r="A483" s="116">
        <v>0.56855324074074076</v>
      </c>
      <c r="B483">
        <v>-496.40847839999998</v>
      </c>
      <c r="C483">
        <v>15505.088110000001</v>
      </c>
      <c r="D483">
        <v>1.2982276880000001</v>
      </c>
      <c r="E483">
        <v>2.2258007050000002</v>
      </c>
      <c r="F483">
        <f>IFERROR(_xlfn.IFS(B483&lt;'Benchmark Data'!$I$7,1,'Transaction Log'!B483&gt;'Benchmark Data'!$M$7,1),0)</f>
        <v>0</v>
      </c>
      <c r="G483">
        <f>IFERROR(_xlfn.IFS(D483&lt;'Benchmark Data'!$I$13,1,'Transaction Log'!D483&gt;'Benchmark Data'!$M$13,1),0)</f>
        <v>0</v>
      </c>
      <c r="H483">
        <f>IFERROR(_xlfn.IFS(E483&lt;'Benchmark Data'!$I$19,1,'Transaction Log'!E483&gt;'Benchmark Data'!$M$19,1),0)</f>
        <v>0</v>
      </c>
    </row>
    <row r="484" spans="1:8">
      <c r="A484" s="116">
        <v>0.56857638888888895</v>
      </c>
      <c r="B484">
        <v>-496.38786499999998</v>
      </c>
      <c r="C484">
        <v>15504.701929999999</v>
      </c>
      <c r="D484">
        <v>1.300405823</v>
      </c>
      <c r="E484">
        <v>2.2285778139999999</v>
      </c>
      <c r="F484">
        <f>IFERROR(_xlfn.IFS(B484&lt;'Benchmark Data'!$I$7,1,'Transaction Log'!B484&gt;'Benchmark Data'!$M$7,1),0)</f>
        <v>0</v>
      </c>
      <c r="G484">
        <f>IFERROR(_xlfn.IFS(D484&lt;'Benchmark Data'!$I$13,1,'Transaction Log'!D484&gt;'Benchmark Data'!$M$13,1),0)</f>
        <v>0</v>
      </c>
      <c r="H484">
        <f>IFERROR(_xlfn.IFS(E484&lt;'Benchmark Data'!$I$19,1,'Transaction Log'!E484&gt;'Benchmark Data'!$M$19,1),0)</f>
        <v>0</v>
      </c>
    </row>
    <row r="485" spans="1:8">
      <c r="A485" s="116">
        <v>0.56859953703703703</v>
      </c>
      <c r="B485">
        <v>-496.4013779</v>
      </c>
      <c r="C485">
        <v>15501.92231</v>
      </c>
      <c r="D485">
        <v>1.2991019779999999</v>
      </c>
      <c r="E485">
        <v>2.2271740549999999</v>
      </c>
      <c r="F485">
        <f>IFERROR(_xlfn.IFS(B485&lt;'Benchmark Data'!$I$7,1,'Transaction Log'!B485&gt;'Benchmark Data'!$M$7,1),0)</f>
        <v>0</v>
      </c>
      <c r="G485">
        <f>IFERROR(_xlfn.IFS(D485&lt;'Benchmark Data'!$I$13,1,'Transaction Log'!D485&gt;'Benchmark Data'!$M$13,1),0)</f>
        <v>0</v>
      </c>
      <c r="H485">
        <f>IFERROR(_xlfn.IFS(E485&lt;'Benchmark Data'!$I$19,1,'Transaction Log'!E485&gt;'Benchmark Data'!$M$19,1),0)</f>
        <v>0</v>
      </c>
    </row>
    <row r="486" spans="1:8">
      <c r="A486" s="116">
        <v>0.56862268518518522</v>
      </c>
      <c r="B486">
        <v>-496.39349959999998</v>
      </c>
      <c r="C486">
        <v>15500.13076</v>
      </c>
      <c r="D486">
        <v>1.2995455220000001</v>
      </c>
      <c r="E486">
        <v>2.2286347860000002</v>
      </c>
      <c r="F486">
        <f>IFERROR(_xlfn.IFS(B486&lt;'Benchmark Data'!$I$7,1,'Transaction Log'!B486&gt;'Benchmark Data'!$M$7,1),0)</f>
        <v>0</v>
      </c>
      <c r="G486">
        <f>IFERROR(_xlfn.IFS(D486&lt;'Benchmark Data'!$I$13,1,'Transaction Log'!D486&gt;'Benchmark Data'!$M$13,1),0)</f>
        <v>0</v>
      </c>
      <c r="H486">
        <f>IFERROR(_xlfn.IFS(E486&lt;'Benchmark Data'!$I$19,1,'Transaction Log'!E486&gt;'Benchmark Data'!$M$19,1),0)</f>
        <v>0</v>
      </c>
    </row>
    <row r="487" spans="1:8">
      <c r="A487" s="116">
        <v>0.56864583333333341</v>
      </c>
      <c r="B487">
        <v>-496.41579569999999</v>
      </c>
      <c r="C487">
        <v>15500.485640000001</v>
      </c>
      <c r="D487">
        <v>1.2994289539999999</v>
      </c>
      <c r="E487">
        <v>2.2257314589999999</v>
      </c>
      <c r="F487">
        <f>IFERROR(_xlfn.IFS(B487&lt;'Benchmark Data'!$I$7,1,'Transaction Log'!B487&gt;'Benchmark Data'!$M$7,1),0)</f>
        <v>0</v>
      </c>
      <c r="G487">
        <f>IFERROR(_xlfn.IFS(D487&lt;'Benchmark Data'!$I$13,1,'Transaction Log'!D487&gt;'Benchmark Data'!$M$13,1),0)</f>
        <v>0</v>
      </c>
      <c r="H487">
        <f>IFERROR(_xlfn.IFS(E487&lt;'Benchmark Data'!$I$19,1,'Transaction Log'!E487&gt;'Benchmark Data'!$M$19,1),0)</f>
        <v>0</v>
      </c>
    </row>
    <row r="488" spans="1:8">
      <c r="A488" s="116">
        <v>0.56866898148148148</v>
      </c>
      <c r="B488">
        <v>-496.40340140000001</v>
      </c>
      <c r="C488">
        <v>15498.06165</v>
      </c>
      <c r="D488">
        <v>1.300160711</v>
      </c>
      <c r="E488">
        <v>2.2284696620000002</v>
      </c>
      <c r="F488">
        <f>IFERROR(_xlfn.IFS(B488&lt;'Benchmark Data'!$I$7,1,'Transaction Log'!B488&gt;'Benchmark Data'!$M$7,1),0)</f>
        <v>0</v>
      </c>
      <c r="G488">
        <f>IFERROR(_xlfn.IFS(D488&lt;'Benchmark Data'!$I$13,1,'Transaction Log'!D488&gt;'Benchmark Data'!$M$13,1),0)</f>
        <v>0</v>
      </c>
      <c r="H488">
        <f>IFERROR(_xlfn.IFS(E488&lt;'Benchmark Data'!$I$19,1,'Transaction Log'!E488&gt;'Benchmark Data'!$M$19,1),0)</f>
        <v>0</v>
      </c>
    </row>
    <row r="489" spans="1:8">
      <c r="A489" s="116">
        <v>0.56869212962962956</v>
      </c>
      <c r="B489">
        <v>-496.40916829999998</v>
      </c>
      <c r="C489">
        <v>15496.843080000001</v>
      </c>
      <c r="D489">
        <v>1.2994928809999999</v>
      </c>
      <c r="E489">
        <v>2.2272891320000001</v>
      </c>
      <c r="F489">
        <f>IFERROR(_xlfn.IFS(B489&lt;'Benchmark Data'!$I$7,1,'Transaction Log'!B489&gt;'Benchmark Data'!$M$7,1),0)</f>
        <v>0</v>
      </c>
      <c r="G489">
        <f>IFERROR(_xlfn.IFS(D489&lt;'Benchmark Data'!$I$13,1,'Transaction Log'!D489&gt;'Benchmark Data'!$M$13,1),0)</f>
        <v>0</v>
      </c>
      <c r="H489">
        <f>IFERROR(_xlfn.IFS(E489&lt;'Benchmark Data'!$I$19,1,'Transaction Log'!E489&gt;'Benchmark Data'!$M$19,1),0)</f>
        <v>0</v>
      </c>
    </row>
    <row r="490" spans="1:8">
      <c r="A490" s="116">
        <v>0.56871527777777775</v>
      </c>
      <c r="B490">
        <v>-496.3935606</v>
      </c>
      <c r="C490">
        <v>15495.763650000001</v>
      </c>
      <c r="D490">
        <v>1.3000127619999999</v>
      </c>
      <c r="E490">
        <v>2.2280464800000002</v>
      </c>
      <c r="F490">
        <f>IFERROR(_xlfn.IFS(B490&lt;'Benchmark Data'!$I$7,1,'Transaction Log'!B490&gt;'Benchmark Data'!$M$7,1),0)</f>
        <v>0</v>
      </c>
      <c r="G490">
        <f>IFERROR(_xlfn.IFS(D490&lt;'Benchmark Data'!$I$13,1,'Transaction Log'!D490&gt;'Benchmark Data'!$M$13,1),0)</f>
        <v>0</v>
      </c>
      <c r="H490">
        <f>IFERROR(_xlfn.IFS(E490&lt;'Benchmark Data'!$I$19,1,'Transaction Log'!E490&gt;'Benchmark Data'!$M$19,1),0)</f>
        <v>0</v>
      </c>
    </row>
    <row r="491" spans="1:8">
      <c r="A491" s="116">
        <v>0.56873842592592594</v>
      </c>
      <c r="B491">
        <v>-496.39300500000002</v>
      </c>
      <c r="C491">
        <v>15493.65834</v>
      </c>
      <c r="D491">
        <v>1.2996448309999999</v>
      </c>
      <c r="E491">
        <v>2.2262082990000001</v>
      </c>
      <c r="F491">
        <f>IFERROR(_xlfn.IFS(B491&lt;'Benchmark Data'!$I$7,1,'Transaction Log'!B491&gt;'Benchmark Data'!$M$7,1),0)</f>
        <v>0</v>
      </c>
      <c r="G491">
        <f>IFERROR(_xlfn.IFS(D491&lt;'Benchmark Data'!$I$13,1,'Transaction Log'!D491&gt;'Benchmark Data'!$M$13,1),0)</f>
        <v>0</v>
      </c>
      <c r="H491">
        <f>IFERROR(_xlfn.IFS(E491&lt;'Benchmark Data'!$I$19,1,'Transaction Log'!E491&gt;'Benchmark Data'!$M$19,1),0)</f>
        <v>0</v>
      </c>
    </row>
    <row r="492" spans="1:8">
      <c r="A492" s="116">
        <v>0.56876157407407402</v>
      </c>
      <c r="B492">
        <v>-496.39895719999998</v>
      </c>
      <c r="C492">
        <v>15494.0862</v>
      </c>
      <c r="D492">
        <v>1.3010244719999999</v>
      </c>
      <c r="E492">
        <v>2.227090639</v>
      </c>
      <c r="F492">
        <f>IFERROR(_xlfn.IFS(B492&lt;'Benchmark Data'!$I$7,1,'Transaction Log'!B492&gt;'Benchmark Data'!$M$7,1),0)</f>
        <v>0</v>
      </c>
      <c r="G492">
        <f>IFERROR(_xlfn.IFS(D492&lt;'Benchmark Data'!$I$13,1,'Transaction Log'!D492&gt;'Benchmark Data'!$M$13,1),0)</f>
        <v>0</v>
      </c>
      <c r="H492">
        <f>IFERROR(_xlfn.IFS(E492&lt;'Benchmark Data'!$I$19,1,'Transaction Log'!E492&gt;'Benchmark Data'!$M$19,1),0)</f>
        <v>0</v>
      </c>
    </row>
    <row r="493" spans="1:8">
      <c r="A493" s="116">
        <v>0.56878472222222221</v>
      </c>
      <c r="B493">
        <v>-496.40123999999997</v>
      </c>
      <c r="C493">
        <v>15492.423769999999</v>
      </c>
      <c r="D493">
        <v>1.299353277</v>
      </c>
      <c r="E493">
        <v>2.228093705</v>
      </c>
      <c r="F493">
        <f>IFERROR(_xlfn.IFS(B493&lt;'Benchmark Data'!$I$7,1,'Transaction Log'!B493&gt;'Benchmark Data'!$M$7,1),0)</f>
        <v>0</v>
      </c>
      <c r="G493">
        <f>IFERROR(_xlfn.IFS(D493&lt;'Benchmark Data'!$I$13,1,'Transaction Log'!D493&gt;'Benchmark Data'!$M$13,1),0)</f>
        <v>0</v>
      </c>
      <c r="H493">
        <f>IFERROR(_xlfn.IFS(E493&lt;'Benchmark Data'!$I$19,1,'Transaction Log'!E493&gt;'Benchmark Data'!$M$19,1),0)</f>
        <v>0</v>
      </c>
    </row>
    <row r="494" spans="1:8">
      <c r="A494" s="116">
        <v>0.56880787037037039</v>
      </c>
      <c r="B494">
        <v>-496.39371829999999</v>
      </c>
      <c r="C494">
        <v>15492.767610000001</v>
      </c>
      <c r="D494">
        <v>1.3004210380000001</v>
      </c>
      <c r="E494">
        <v>2.2283986480000002</v>
      </c>
      <c r="F494">
        <f>IFERROR(_xlfn.IFS(B494&lt;'Benchmark Data'!$I$7,1,'Transaction Log'!B494&gt;'Benchmark Data'!$M$7,1),0)</f>
        <v>0</v>
      </c>
      <c r="G494">
        <f>IFERROR(_xlfn.IFS(D494&lt;'Benchmark Data'!$I$13,1,'Transaction Log'!D494&gt;'Benchmark Data'!$M$13,1),0)</f>
        <v>0</v>
      </c>
      <c r="H494">
        <f>IFERROR(_xlfn.IFS(E494&lt;'Benchmark Data'!$I$19,1,'Transaction Log'!E494&gt;'Benchmark Data'!$M$19,1),0)</f>
        <v>0</v>
      </c>
    </row>
    <row r="495" spans="1:8">
      <c r="A495" s="116">
        <v>0.56883101851851847</v>
      </c>
      <c r="B495">
        <v>-496.41088250000001</v>
      </c>
      <c r="C495">
        <v>15492.58864</v>
      </c>
      <c r="D495">
        <v>1.29924949</v>
      </c>
      <c r="E495">
        <v>2.2269499499999998</v>
      </c>
      <c r="F495">
        <f>IFERROR(_xlfn.IFS(B495&lt;'Benchmark Data'!$I$7,1,'Transaction Log'!B495&gt;'Benchmark Data'!$M$7,1),0)</f>
        <v>0</v>
      </c>
      <c r="G495">
        <f>IFERROR(_xlfn.IFS(D495&lt;'Benchmark Data'!$I$13,1,'Transaction Log'!D495&gt;'Benchmark Data'!$M$13,1),0)</f>
        <v>0</v>
      </c>
      <c r="H495">
        <f>IFERROR(_xlfn.IFS(E495&lt;'Benchmark Data'!$I$19,1,'Transaction Log'!E495&gt;'Benchmark Data'!$M$19,1),0)</f>
        <v>0</v>
      </c>
    </row>
    <row r="496" spans="1:8">
      <c r="A496" s="116">
        <v>0.56885416666666666</v>
      </c>
      <c r="B496">
        <v>-496.39523350000002</v>
      </c>
      <c r="C496">
        <v>15490.13184</v>
      </c>
      <c r="D496">
        <v>1.299734948</v>
      </c>
      <c r="E496">
        <v>2.2271266559999998</v>
      </c>
      <c r="F496">
        <f>IFERROR(_xlfn.IFS(B496&lt;'Benchmark Data'!$I$7,1,'Transaction Log'!B496&gt;'Benchmark Data'!$M$7,1),0)</f>
        <v>0</v>
      </c>
      <c r="G496">
        <f>IFERROR(_xlfn.IFS(D496&lt;'Benchmark Data'!$I$13,1,'Transaction Log'!D496&gt;'Benchmark Data'!$M$13,1),0)</f>
        <v>0</v>
      </c>
      <c r="H496">
        <f>IFERROR(_xlfn.IFS(E496&lt;'Benchmark Data'!$I$19,1,'Transaction Log'!E496&gt;'Benchmark Data'!$M$19,1),0)</f>
        <v>0</v>
      </c>
    </row>
    <row r="497" spans="1:8">
      <c r="A497" s="116">
        <v>0.56887731481481485</v>
      </c>
      <c r="B497">
        <v>-496.3832956</v>
      </c>
      <c r="C497">
        <v>15491.26649</v>
      </c>
      <c r="D497">
        <v>1.3001559469999999</v>
      </c>
      <c r="E497">
        <v>2.227846634</v>
      </c>
      <c r="F497">
        <f>IFERROR(_xlfn.IFS(B497&lt;'Benchmark Data'!$I$7,1,'Transaction Log'!B497&gt;'Benchmark Data'!$M$7,1),0)</f>
        <v>1</v>
      </c>
      <c r="G497">
        <f>IFERROR(_xlfn.IFS(D497&lt;'Benchmark Data'!$I$13,1,'Transaction Log'!D497&gt;'Benchmark Data'!$M$13,1),0)</f>
        <v>0</v>
      </c>
      <c r="H497">
        <f>IFERROR(_xlfn.IFS(E497&lt;'Benchmark Data'!$I$19,1,'Transaction Log'!E497&gt;'Benchmark Data'!$M$19,1),0)</f>
        <v>0</v>
      </c>
    </row>
    <row r="498" spans="1:8">
      <c r="A498" s="116">
        <v>0.56890046296296293</v>
      </c>
      <c r="B498">
        <v>-496.39309320000001</v>
      </c>
      <c r="C498">
        <v>15488.580889999999</v>
      </c>
      <c r="D498">
        <v>1.2992985379999999</v>
      </c>
      <c r="E498">
        <v>2.2282547830000001</v>
      </c>
      <c r="F498">
        <f>IFERROR(_xlfn.IFS(B498&lt;'Benchmark Data'!$I$7,1,'Transaction Log'!B498&gt;'Benchmark Data'!$M$7,1),0)</f>
        <v>0</v>
      </c>
      <c r="G498">
        <f>IFERROR(_xlfn.IFS(D498&lt;'Benchmark Data'!$I$13,1,'Transaction Log'!D498&gt;'Benchmark Data'!$M$13,1),0)</f>
        <v>0</v>
      </c>
      <c r="H498">
        <f>IFERROR(_xlfn.IFS(E498&lt;'Benchmark Data'!$I$19,1,'Transaction Log'!E498&gt;'Benchmark Data'!$M$19,1),0)</f>
        <v>0</v>
      </c>
    </row>
    <row r="499" spans="1:8">
      <c r="A499" s="116">
        <v>0.56892361111111112</v>
      </c>
      <c r="B499">
        <v>-496.4155738</v>
      </c>
      <c r="C499">
        <v>15489.53213</v>
      </c>
      <c r="D499">
        <v>1.2997176189999999</v>
      </c>
      <c r="E499">
        <v>2.2278113529999999</v>
      </c>
      <c r="F499">
        <f>IFERROR(_xlfn.IFS(B499&lt;'Benchmark Data'!$I$7,1,'Transaction Log'!B499&gt;'Benchmark Data'!$M$7,1),0)</f>
        <v>0</v>
      </c>
      <c r="G499">
        <f>IFERROR(_xlfn.IFS(D499&lt;'Benchmark Data'!$I$13,1,'Transaction Log'!D499&gt;'Benchmark Data'!$M$13,1),0)</f>
        <v>0</v>
      </c>
      <c r="H499">
        <f>IFERROR(_xlfn.IFS(E499&lt;'Benchmark Data'!$I$19,1,'Transaction Log'!E499&gt;'Benchmark Data'!$M$19,1),0)</f>
        <v>0</v>
      </c>
    </row>
    <row r="500" spans="1:8">
      <c r="A500" s="116">
        <v>0.5689467592592593</v>
      </c>
      <c r="B500">
        <v>-496.4010389</v>
      </c>
      <c r="C500">
        <v>15488.25913</v>
      </c>
      <c r="D500">
        <v>1.299818012</v>
      </c>
      <c r="E500">
        <v>2.2264877909999998</v>
      </c>
      <c r="F500">
        <f>IFERROR(_xlfn.IFS(B500&lt;'Benchmark Data'!$I$7,1,'Transaction Log'!B500&gt;'Benchmark Data'!$M$7,1),0)</f>
        <v>0</v>
      </c>
      <c r="G500">
        <f>IFERROR(_xlfn.IFS(D500&lt;'Benchmark Data'!$I$13,1,'Transaction Log'!D500&gt;'Benchmark Data'!$M$13,1),0)</f>
        <v>0</v>
      </c>
      <c r="H500">
        <f>IFERROR(_xlfn.IFS(E500&lt;'Benchmark Data'!$I$19,1,'Transaction Log'!E500&gt;'Benchmark Data'!$M$19,1),0)</f>
        <v>0</v>
      </c>
    </row>
    <row r="501" spans="1:8">
      <c r="A501" s="116">
        <v>0.56896990740740738</v>
      </c>
      <c r="B501">
        <v>-496.41273999999999</v>
      </c>
      <c r="C501">
        <v>15487.674080000001</v>
      </c>
      <c r="D501">
        <v>1.2990313630000001</v>
      </c>
      <c r="E501">
        <v>2.226765957</v>
      </c>
      <c r="F501">
        <f>IFERROR(_xlfn.IFS(B501&lt;'Benchmark Data'!$I$7,1,'Transaction Log'!B501&gt;'Benchmark Data'!$M$7,1),0)</f>
        <v>0</v>
      </c>
      <c r="G501">
        <f>IFERROR(_xlfn.IFS(D501&lt;'Benchmark Data'!$I$13,1,'Transaction Log'!D501&gt;'Benchmark Data'!$M$13,1),0)</f>
        <v>0</v>
      </c>
      <c r="H501">
        <f>IFERROR(_xlfn.IFS(E501&lt;'Benchmark Data'!$I$19,1,'Transaction Log'!E501&gt;'Benchmark Data'!$M$19,1),0)</f>
        <v>0</v>
      </c>
    </row>
    <row r="502" spans="1:8">
      <c r="A502" s="116">
        <v>0.56899305555555557</v>
      </c>
      <c r="B502">
        <v>-496.38486080000001</v>
      </c>
      <c r="C502">
        <v>15486.79256</v>
      </c>
      <c r="D502">
        <v>1.2979097209999999</v>
      </c>
      <c r="E502">
        <v>2.228066917</v>
      </c>
      <c r="F502">
        <f>IFERROR(_xlfn.IFS(B502&lt;'Benchmark Data'!$I$7,1,'Transaction Log'!B502&gt;'Benchmark Data'!$M$7,1),0)</f>
        <v>1</v>
      </c>
      <c r="G502">
        <f>IFERROR(_xlfn.IFS(D502&lt;'Benchmark Data'!$I$13,1,'Transaction Log'!D502&gt;'Benchmark Data'!$M$13,1),0)</f>
        <v>0</v>
      </c>
      <c r="H502">
        <f>IFERROR(_xlfn.IFS(E502&lt;'Benchmark Data'!$I$19,1,'Transaction Log'!E502&gt;'Benchmark Data'!$M$19,1),0)</f>
        <v>0</v>
      </c>
    </row>
    <row r="503" spans="1:8">
      <c r="A503" s="116">
        <v>0.56901620370370376</v>
      </c>
      <c r="B503">
        <v>-496.39990979999999</v>
      </c>
      <c r="C503">
        <v>15485.99469</v>
      </c>
      <c r="D503">
        <v>1.2989659520000001</v>
      </c>
      <c r="E503">
        <v>2.2272977730000001</v>
      </c>
      <c r="F503">
        <f>IFERROR(_xlfn.IFS(B503&lt;'Benchmark Data'!$I$7,1,'Transaction Log'!B503&gt;'Benchmark Data'!$M$7,1),0)</f>
        <v>0</v>
      </c>
      <c r="G503">
        <f>IFERROR(_xlfn.IFS(D503&lt;'Benchmark Data'!$I$13,1,'Transaction Log'!D503&gt;'Benchmark Data'!$M$13,1),0)</f>
        <v>0</v>
      </c>
      <c r="H503">
        <f>IFERROR(_xlfn.IFS(E503&lt;'Benchmark Data'!$I$19,1,'Transaction Log'!E503&gt;'Benchmark Data'!$M$19,1),0)</f>
        <v>0</v>
      </c>
    </row>
    <row r="504" spans="1:8">
      <c r="A504" s="116">
        <v>0.56903935185185184</v>
      </c>
      <c r="B504">
        <v>-496.41138669999998</v>
      </c>
      <c r="C504">
        <v>15482.727000000001</v>
      </c>
      <c r="D504">
        <v>1.3002760849999999</v>
      </c>
      <c r="E504">
        <v>2.227215792</v>
      </c>
      <c r="F504">
        <f>IFERROR(_xlfn.IFS(B504&lt;'Benchmark Data'!$I$7,1,'Transaction Log'!B504&gt;'Benchmark Data'!$M$7,1),0)</f>
        <v>0</v>
      </c>
      <c r="G504">
        <f>IFERROR(_xlfn.IFS(D504&lt;'Benchmark Data'!$I$13,1,'Transaction Log'!D504&gt;'Benchmark Data'!$M$13,1),0)</f>
        <v>0</v>
      </c>
      <c r="H504">
        <f>IFERROR(_xlfn.IFS(E504&lt;'Benchmark Data'!$I$19,1,'Transaction Log'!E504&gt;'Benchmark Data'!$M$19,1),0)</f>
        <v>0</v>
      </c>
    </row>
    <row r="505" spans="1:8">
      <c r="A505" s="116">
        <v>0.56906250000000003</v>
      </c>
      <c r="B505">
        <v>-496.41209809999998</v>
      </c>
      <c r="C505">
        <v>15483.18744</v>
      </c>
      <c r="D505">
        <v>1.299702438</v>
      </c>
      <c r="E505">
        <v>2.2258882839999998</v>
      </c>
      <c r="F505">
        <f>IFERROR(_xlfn.IFS(B505&lt;'Benchmark Data'!$I$7,1,'Transaction Log'!B505&gt;'Benchmark Data'!$M$7,1),0)</f>
        <v>0</v>
      </c>
      <c r="G505">
        <f>IFERROR(_xlfn.IFS(D505&lt;'Benchmark Data'!$I$13,1,'Transaction Log'!D505&gt;'Benchmark Data'!$M$13,1),0)</f>
        <v>0</v>
      </c>
      <c r="H505">
        <f>IFERROR(_xlfn.IFS(E505&lt;'Benchmark Data'!$I$19,1,'Transaction Log'!E505&gt;'Benchmark Data'!$M$19,1),0)</f>
        <v>0</v>
      </c>
    </row>
    <row r="506" spans="1:8">
      <c r="A506" s="116">
        <v>0.56908564814814822</v>
      </c>
      <c r="B506">
        <v>-496.41007689999998</v>
      </c>
      <c r="C506">
        <v>15481.758760000001</v>
      </c>
      <c r="D506">
        <v>1.3000592959999999</v>
      </c>
      <c r="E506">
        <v>2.2280481220000001</v>
      </c>
      <c r="F506">
        <f>IFERROR(_xlfn.IFS(B506&lt;'Benchmark Data'!$I$7,1,'Transaction Log'!B506&gt;'Benchmark Data'!$M$7,1),0)</f>
        <v>0</v>
      </c>
      <c r="G506">
        <f>IFERROR(_xlfn.IFS(D506&lt;'Benchmark Data'!$I$13,1,'Transaction Log'!D506&gt;'Benchmark Data'!$M$13,1),0)</f>
        <v>0</v>
      </c>
      <c r="H506">
        <f>IFERROR(_xlfn.IFS(E506&lt;'Benchmark Data'!$I$19,1,'Transaction Log'!E506&gt;'Benchmark Data'!$M$19,1),0)</f>
        <v>0</v>
      </c>
    </row>
    <row r="507" spans="1:8">
      <c r="A507" s="116">
        <v>0.56910879629629629</v>
      </c>
      <c r="B507">
        <v>-496.41166329999999</v>
      </c>
      <c r="C507">
        <v>15481.895549999999</v>
      </c>
      <c r="D507">
        <v>1.2979084439999999</v>
      </c>
      <c r="E507">
        <v>2.2280521640000002</v>
      </c>
      <c r="F507">
        <f>IFERROR(_xlfn.IFS(B507&lt;'Benchmark Data'!$I$7,1,'Transaction Log'!B507&gt;'Benchmark Data'!$M$7,1),0)</f>
        <v>0</v>
      </c>
      <c r="G507">
        <f>IFERROR(_xlfn.IFS(D507&lt;'Benchmark Data'!$I$13,1,'Transaction Log'!D507&gt;'Benchmark Data'!$M$13,1),0)</f>
        <v>0</v>
      </c>
      <c r="H507">
        <f>IFERROR(_xlfn.IFS(E507&lt;'Benchmark Data'!$I$19,1,'Transaction Log'!E507&gt;'Benchmark Data'!$M$19,1),0)</f>
        <v>0</v>
      </c>
    </row>
    <row r="508" spans="1:8">
      <c r="A508" s="116">
        <v>0.56913194444444437</v>
      </c>
      <c r="B508">
        <v>-496.39918660000001</v>
      </c>
      <c r="C508">
        <v>15480.897499999999</v>
      </c>
      <c r="D508">
        <v>1.300150616</v>
      </c>
      <c r="E508">
        <v>2.2284284859999999</v>
      </c>
      <c r="F508">
        <f>IFERROR(_xlfn.IFS(B508&lt;'Benchmark Data'!$I$7,1,'Transaction Log'!B508&gt;'Benchmark Data'!$M$7,1),0)</f>
        <v>0</v>
      </c>
      <c r="G508">
        <f>IFERROR(_xlfn.IFS(D508&lt;'Benchmark Data'!$I$13,1,'Transaction Log'!D508&gt;'Benchmark Data'!$M$13,1),0)</f>
        <v>0</v>
      </c>
      <c r="H508">
        <f>IFERROR(_xlfn.IFS(E508&lt;'Benchmark Data'!$I$19,1,'Transaction Log'!E508&gt;'Benchmark Data'!$M$19,1),0)</f>
        <v>0</v>
      </c>
    </row>
    <row r="509" spans="1:8">
      <c r="A509" s="116">
        <v>0.56915509259259256</v>
      </c>
      <c r="B509">
        <v>-496.3856849</v>
      </c>
      <c r="C509">
        <v>15480.89453</v>
      </c>
      <c r="D509">
        <v>1.3010628360000001</v>
      </c>
      <c r="E509">
        <v>2.227134392</v>
      </c>
      <c r="F509">
        <f>IFERROR(_xlfn.IFS(B509&lt;'Benchmark Data'!$I$7,1,'Transaction Log'!B509&gt;'Benchmark Data'!$M$7,1),0)</f>
        <v>0</v>
      </c>
      <c r="G509">
        <f>IFERROR(_xlfn.IFS(D509&lt;'Benchmark Data'!$I$13,1,'Transaction Log'!D509&gt;'Benchmark Data'!$M$13,1),0)</f>
        <v>0</v>
      </c>
      <c r="H509">
        <f>IFERROR(_xlfn.IFS(E509&lt;'Benchmark Data'!$I$19,1,'Transaction Log'!E509&gt;'Benchmark Data'!$M$19,1),0)</f>
        <v>0</v>
      </c>
    </row>
    <row r="510" spans="1:8">
      <c r="A510" s="116">
        <v>0.56917824074074075</v>
      </c>
      <c r="B510">
        <v>-496.40093680000001</v>
      </c>
      <c r="C510">
        <v>15478.999830000001</v>
      </c>
      <c r="D510">
        <v>1.2992382950000001</v>
      </c>
      <c r="E510">
        <v>2.2281913590000002</v>
      </c>
      <c r="F510">
        <f>IFERROR(_xlfn.IFS(B510&lt;'Benchmark Data'!$I$7,1,'Transaction Log'!B510&gt;'Benchmark Data'!$M$7,1),0)</f>
        <v>0</v>
      </c>
      <c r="G510">
        <f>IFERROR(_xlfn.IFS(D510&lt;'Benchmark Data'!$I$13,1,'Transaction Log'!D510&gt;'Benchmark Data'!$M$13,1),0)</f>
        <v>0</v>
      </c>
      <c r="H510">
        <f>IFERROR(_xlfn.IFS(E510&lt;'Benchmark Data'!$I$19,1,'Transaction Log'!E510&gt;'Benchmark Data'!$M$19,1),0)</f>
        <v>0</v>
      </c>
    </row>
    <row r="511" spans="1:8">
      <c r="A511" s="116">
        <v>0.56920138888888883</v>
      </c>
      <c r="B511">
        <v>-496.40842129999999</v>
      </c>
      <c r="C511">
        <v>15480.510130000001</v>
      </c>
      <c r="D511">
        <v>1.298312745</v>
      </c>
      <c r="E511">
        <v>2.228167827</v>
      </c>
      <c r="F511">
        <f>IFERROR(_xlfn.IFS(B511&lt;'Benchmark Data'!$I$7,1,'Transaction Log'!B511&gt;'Benchmark Data'!$M$7,1),0)</f>
        <v>0</v>
      </c>
      <c r="G511">
        <f>IFERROR(_xlfn.IFS(D511&lt;'Benchmark Data'!$I$13,1,'Transaction Log'!D511&gt;'Benchmark Data'!$M$13,1),0)</f>
        <v>0</v>
      </c>
      <c r="H511">
        <f>IFERROR(_xlfn.IFS(E511&lt;'Benchmark Data'!$I$19,1,'Transaction Log'!E511&gt;'Benchmark Data'!$M$19,1),0)</f>
        <v>0</v>
      </c>
    </row>
    <row r="512" spans="1:8">
      <c r="A512" s="116">
        <v>0.56922453703703701</v>
      </c>
      <c r="B512">
        <v>-496.38562200000001</v>
      </c>
      <c r="C512">
        <v>15479.25454</v>
      </c>
      <c r="D512">
        <v>1.2995711409999999</v>
      </c>
      <c r="E512">
        <v>2.2256304029999998</v>
      </c>
      <c r="F512">
        <f>IFERROR(_xlfn.IFS(B512&lt;'Benchmark Data'!$I$7,1,'Transaction Log'!B512&gt;'Benchmark Data'!$M$7,1),0)</f>
        <v>0</v>
      </c>
      <c r="G512">
        <f>IFERROR(_xlfn.IFS(D512&lt;'Benchmark Data'!$I$13,1,'Transaction Log'!D512&gt;'Benchmark Data'!$M$13,1),0)</f>
        <v>0</v>
      </c>
      <c r="H512">
        <f>IFERROR(_xlfn.IFS(E512&lt;'Benchmark Data'!$I$19,1,'Transaction Log'!E512&gt;'Benchmark Data'!$M$19,1),0)</f>
        <v>0</v>
      </c>
    </row>
    <row r="513" spans="1:8">
      <c r="A513" s="116">
        <v>0.5692476851851852</v>
      </c>
      <c r="B513">
        <v>-496.39949810000002</v>
      </c>
      <c r="C513">
        <v>15477.58056</v>
      </c>
      <c r="D513">
        <v>1.29937481</v>
      </c>
      <c r="E513">
        <v>2.2275380829999998</v>
      </c>
      <c r="F513">
        <f>IFERROR(_xlfn.IFS(B513&lt;'Benchmark Data'!$I$7,1,'Transaction Log'!B513&gt;'Benchmark Data'!$M$7,1),0)</f>
        <v>0</v>
      </c>
      <c r="G513">
        <f>IFERROR(_xlfn.IFS(D513&lt;'Benchmark Data'!$I$13,1,'Transaction Log'!D513&gt;'Benchmark Data'!$M$13,1),0)</f>
        <v>0</v>
      </c>
      <c r="H513">
        <f>IFERROR(_xlfn.IFS(E513&lt;'Benchmark Data'!$I$19,1,'Transaction Log'!E513&gt;'Benchmark Data'!$M$19,1),0)</f>
        <v>0</v>
      </c>
    </row>
    <row r="514" spans="1:8">
      <c r="A514" s="116">
        <v>0.56927083333333328</v>
      </c>
      <c r="B514">
        <v>-496.39805319999999</v>
      </c>
      <c r="C514">
        <v>15476.24986</v>
      </c>
      <c r="D514">
        <v>1.3004341989999999</v>
      </c>
      <c r="E514">
        <v>2.2274794149999999</v>
      </c>
      <c r="F514">
        <f>IFERROR(_xlfn.IFS(B514&lt;'Benchmark Data'!$I$7,1,'Transaction Log'!B514&gt;'Benchmark Data'!$M$7,1),0)</f>
        <v>0</v>
      </c>
      <c r="G514">
        <f>IFERROR(_xlfn.IFS(D514&lt;'Benchmark Data'!$I$13,1,'Transaction Log'!D514&gt;'Benchmark Data'!$M$13,1),0)</f>
        <v>0</v>
      </c>
      <c r="H514">
        <f>IFERROR(_xlfn.IFS(E514&lt;'Benchmark Data'!$I$19,1,'Transaction Log'!E514&gt;'Benchmark Data'!$M$19,1),0)</f>
        <v>0</v>
      </c>
    </row>
    <row r="515" spans="1:8">
      <c r="A515" s="116">
        <v>0.56929398148148147</v>
      </c>
      <c r="B515">
        <v>-496.39894679999998</v>
      </c>
      <c r="C515">
        <v>15474.56827</v>
      </c>
      <c r="D515">
        <v>1.30076024</v>
      </c>
      <c r="E515">
        <v>2.2267280089999999</v>
      </c>
      <c r="F515">
        <f>IFERROR(_xlfn.IFS(B515&lt;'Benchmark Data'!$I$7,1,'Transaction Log'!B515&gt;'Benchmark Data'!$M$7,1),0)</f>
        <v>0</v>
      </c>
      <c r="G515">
        <f>IFERROR(_xlfn.IFS(D515&lt;'Benchmark Data'!$I$13,1,'Transaction Log'!D515&gt;'Benchmark Data'!$M$13,1),0)</f>
        <v>0</v>
      </c>
      <c r="H515">
        <f>IFERROR(_xlfn.IFS(E515&lt;'Benchmark Data'!$I$19,1,'Transaction Log'!E515&gt;'Benchmark Data'!$M$19,1),0)</f>
        <v>0</v>
      </c>
    </row>
    <row r="516" spans="1:8">
      <c r="A516" s="116">
        <v>0.56931712962962966</v>
      </c>
      <c r="B516">
        <v>-496.39373269999999</v>
      </c>
      <c r="C516">
        <v>15472.24107</v>
      </c>
      <c r="D516">
        <v>1.2986202019999999</v>
      </c>
      <c r="E516">
        <v>2.2259341840000002</v>
      </c>
      <c r="F516">
        <f>IFERROR(_xlfn.IFS(B516&lt;'Benchmark Data'!$I$7,1,'Transaction Log'!B516&gt;'Benchmark Data'!$M$7,1),0)</f>
        <v>0</v>
      </c>
      <c r="G516">
        <f>IFERROR(_xlfn.IFS(D516&lt;'Benchmark Data'!$I$13,1,'Transaction Log'!D516&gt;'Benchmark Data'!$M$13,1),0)</f>
        <v>0</v>
      </c>
      <c r="H516">
        <f>IFERROR(_xlfn.IFS(E516&lt;'Benchmark Data'!$I$19,1,'Transaction Log'!E516&gt;'Benchmark Data'!$M$19,1),0)</f>
        <v>0</v>
      </c>
    </row>
    <row r="517" spans="1:8">
      <c r="A517" s="116">
        <v>0.56934027777777774</v>
      </c>
      <c r="B517">
        <v>-496.41672929999999</v>
      </c>
      <c r="C517">
        <v>15470.356449999999</v>
      </c>
      <c r="D517">
        <v>1.3001265209999999</v>
      </c>
      <c r="E517">
        <v>2.2259015990000002</v>
      </c>
      <c r="F517">
        <f>IFERROR(_xlfn.IFS(B517&lt;'Benchmark Data'!$I$7,1,'Transaction Log'!B517&gt;'Benchmark Data'!$M$7,1),0)</f>
        <v>0</v>
      </c>
      <c r="G517">
        <f>IFERROR(_xlfn.IFS(D517&lt;'Benchmark Data'!$I$13,1,'Transaction Log'!D517&gt;'Benchmark Data'!$M$13,1),0)</f>
        <v>0</v>
      </c>
      <c r="H517">
        <f>IFERROR(_xlfn.IFS(E517&lt;'Benchmark Data'!$I$19,1,'Transaction Log'!E517&gt;'Benchmark Data'!$M$19,1),0)</f>
        <v>0</v>
      </c>
    </row>
    <row r="518" spans="1:8">
      <c r="A518" s="116">
        <v>0.56936342592592593</v>
      </c>
      <c r="B518">
        <v>-496.39879689999998</v>
      </c>
      <c r="C518">
        <v>15471.962009999999</v>
      </c>
      <c r="D518">
        <v>1.2994647779999999</v>
      </c>
      <c r="E518">
        <v>2.2265686229999999</v>
      </c>
      <c r="F518">
        <f>IFERROR(_xlfn.IFS(B518&lt;'Benchmark Data'!$I$7,1,'Transaction Log'!B518&gt;'Benchmark Data'!$M$7,1),0)</f>
        <v>0</v>
      </c>
      <c r="G518">
        <f>IFERROR(_xlfn.IFS(D518&lt;'Benchmark Data'!$I$13,1,'Transaction Log'!D518&gt;'Benchmark Data'!$M$13,1),0)</f>
        <v>0</v>
      </c>
      <c r="H518">
        <f>IFERROR(_xlfn.IFS(E518&lt;'Benchmark Data'!$I$19,1,'Transaction Log'!E518&gt;'Benchmark Data'!$M$19,1),0)</f>
        <v>0</v>
      </c>
    </row>
    <row r="519" spans="1:8">
      <c r="A519" s="116">
        <v>0.56938657407407411</v>
      </c>
      <c r="B519">
        <v>-496.38571050000002</v>
      </c>
      <c r="C519">
        <v>15468.910239999999</v>
      </c>
      <c r="D519">
        <v>1.299972549</v>
      </c>
      <c r="E519">
        <v>2.2273983980000001</v>
      </c>
      <c r="F519">
        <f>IFERROR(_xlfn.IFS(B519&lt;'Benchmark Data'!$I$7,1,'Transaction Log'!B519&gt;'Benchmark Data'!$M$7,1),0)</f>
        <v>0</v>
      </c>
      <c r="G519">
        <f>IFERROR(_xlfn.IFS(D519&lt;'Benchmark Data'!$I$13,1,'Transaction Log'!D519&gt;'Benchmark Data'!$M$13,1),0)</f>
        <v>0</v>
      </c>
      <c r="H519">
        <f>IFERROR(_xlfn.IFS(E519&lt;'Benchmark Data'!$I$19,1,'Transaction Log'!E519&gt;'Benchmark Data'!$M$19,1),0)</f>
        <v>0</v>
      </c>
    </row>
    <row r="520" spans="1:8">
      <c r="A520" s="116">
        <v>0.56940972222222219</v>
      </c>
      <c r="B520">
        <v>-496.396411</v>
      </c>
      <c r="C520">
        <v>15469.132970000001</v>
      </c>
      <c r="D520">
        <v>1.3000739130000001</v>
      </c>
      <c r="E520">
        <v>2.2277776060000001</v>
      </c>
      <c r="F520">
        <f>IFERROR(_xlfn.IFS(B520&lt;'Benchmark Data'!$I$7,1,'Transaction Log'!B520&gt;'Benchmark Data'!$M$7,1),0)</f>
        <v>0</v>
      </c>
      <c r="G520">
        <f>IFERROR(_xlfn.IFS(D520&lt;'Benchmark Data'!$I$13,1,'Transaction Log'!D520&gt;'Benchmark Data'!$M$13,1),0)</f>
        <v>0</v>
      </c>
      <c r="H520">
        <f>IFERROR(_xlfn.IFS(E520&lt;'Benchmark Data'!$I$19,1,'Transaction Log'!E520&gt;'Benchmark Data'!$M$19,1),0)</f>
        <v>0</v>
      </c>
    </row>
    <row r="521" spans="1:8">
      <c r="A521" s="116">
        <v>0.56943287037037038</v>
      </c>
      <c r="B521">
        <v>-496.38977729999999</v>
      </c>
      <c r="C521">
        <v>15466.512839999999</v>
      </c>
      <c r="D521">
        <v>1.299479695</v>
      </c>
      <c r="E521">
        <v>2.2277550370000001</v>
      </c>
      <c r="F521">
        <f>IFERROR(_xlfn.IFS(B521&lt;'Benchmark Data'!$I$7,1,'Transaction Log'!B521&gt;'Benchmark Data'!$M$7,1),0)</f>
        <v>0</v>
      </c>
      <c r="G521">
        <f>IFERROR(_xlfn.IFS(D521&lt;'Benchmark Data'!$I$13,1,'Transaction Log'!D521&gt;'Benchmark Data'!$M$13,1),0)</f>
        <v>0</v>
      </c>
      <c r="H521">
        <f>IFERROR(_xlfn.IFS(E521&lt;'Benchmark Data'!$I$19,1,'Transaction Log'!E521&gt;'Benchmark Data'!$M$19,1),0)</f>
        <v>0</v>
      </c>
    </row>
    <row r="522" spans="1:8">
      <c r="A522" s="116">
        <v>0.56945601851851857</v>
      </c>
      <c r="B522">
        <v>-496.4153025</v>
      </c>
      <c r="C522">
        <v>15465.4599</v>
      </c>
      <c r="D522">
        <v>1.300200351</v>
      </c>
      <c r="E522">
        <v>2.226859229</v>
      </c>
      <c r="F522">
        <f>IFERROR(_xlfn.IFS(B522&lt;'Benchmark Data'!$I$7,1,'Transaction Log'!B522&gt;'Benchmark Data'!$M$7,1),0)</f>
        <v>0</v>
      </c>
      <c r="G522">
        <f>IFERROR(_xlfn.IFS(D522&lt;'Benchmark Data'!$I$13,1,'Transaction Log'!D522&gt;'Benchmark Data'!$M$13,1),0)</f>
        <v>0</v>
      </c>
      <c r="H522">
        <f>IFERROR(_xlfn.IFS(E522&lt;'Benchmark Data'!$I$19,1,'Transaction Log'!E522&gt;'Benchmark Data'!$M$19,1),0)</f>
        <v>0</v>
      </c>
    </row>
    <row r="523" spans="1:8">
      <c r="A523" s="116">
        <v>0.56947916666666665</v>
      </c>
      <c r="B523">
        <v>-496.40884990000001</v>
      </c>
      <c r="C523">
        <v>15464.289500000001</v>
      </c>
      <c r="D523">
        <v>1.3001574629999999</v>
      </c>
      <c r="E523">
        <v>2.2261588849999998</v>
      </c>
      <c r="F523">
        <f>IFERROR(_xlfn.IFS(B523&lt;'Benchmark Data'!$I$7,1,'Transaction Log'!B523&gt;'Benchmark Data'!$M$7,1),0)</f>
        <v>0</v>
      </c>
      <c r="G523">
        <f>IFERROR(_xlfn.IFS(D523&lt;'Benchmark Data'!$I$13,1,'Transaction Log'!D523&gt;'Benchmark Data'!$M$13,1),0)</f>
        <v>0</v>
      </c>
      <c r="H523">
        <f>IFERROR(_xlfn.IFS(E523&lt;'Benchmark Data'!$I$19,1,'Transaction Log'!E523&gt;'Benchmark Data'!$M$19,1),0)</f>
        <v>0</v>
      </c>
    </row>
    <row r="524" spans="1:8">
      <c r="A524" s="116">
        <v>0.56950231481481484</v>
      </c>
      <c r="B524">
        <v>-496.39436699999999</v>
      </c>
      <c r="C524">
        <v>15462.319009999999</v>
      </c>
      <c r="D524">
        <v>1.2987359890000001</v>
      </c>
      <c r="E524">
        <v>2.2282876890000001</v>
      </c>
      <c r="F524">
        <f>IFERROR(_xlfn.IFS(B524&lt;'Benchmark Data'!$I$7,1,'Transaction Log'!B524&gt;'Benchmark Data'!$M$7,1),0)</f>
        <v>0</v>
      </c>
      <c r="G524">
        <f>IFERROR(_xlfn.IFS(D524&lt;'Benchmark Data'!$I$13,1,'Transaction Log'!D524&gt;'Benchmark Data'!$M$13,1),0)</f>
        <v>0</v>
      </c>
      <c r="H524">
        <f>IFERROR(_xlfn.IFS(E524&lt;'Benchmark Data'!$I$19,1,'Transaction Log'!E524&gt;'Benchmark Data'!$M$19,1),0)</f>
        <v>0</v>
      </c>
    </row>
    <row r="525" spans="1:8">
      <c r="A525" s="116">
        <v>0.56952546296296302</v>
      </c>
      <c r="B525">
        <v>-496.40408079999997</v>
      </c>
      <c r="C525">
        <v>15460.63571</v>
      </c>
      <c r="D525">
        <v>1.2995435630000001</v>
      </c>
      <c r="E525">
        <v>2.2277571100000002</v>
      </c>
      <c r="F525">
        <f>IFERROR(_xlfn.IFS(B525&lt;'Benchmark Data'!$I$7,1,'Transaction Log'!B525&gt;'Benchmark Data'!$M$7,1),0)</f>
        <v>0</v>
      </c>
      <c r="G525">
        <f>IFERROR(_xlfn.IFS(D525&lt;'Benchmark Data'!$I$13,1,'Transaction Log'!D525&gt;'Benchmark Data'!$M$13,1),0)</f>
        <v>0</v>
      </c>
      <c r="H525">
        <f>IFERROR(_xlfn.IFS(E525&lt;'Benchmark Data'!$I$19,1,'Transaction Log'!E525&gt;'Benchmark Data'!$M$19,1),0)</f>
        <v>0</v>
      </c>
    </row>
    <row r="526" spans="1:8">
      <c r="A526" s="116">
        <v>0.5695486111111111</v>
      </c>
      <c r="B526">
        <v>-496.39387399999998</v>
      </c>
      <c r="C526">
        <v>15458.910190000001</v>
      </c>
      <c r="D526">
        <v>1.300506081</v>
      </c>
      <c r="E526">
        <v>2.2272004769999998</v>
      </c>
      <c r="F526">
        <f>IFERROR(_xlfn.IFS(B526&lt;'Benchmark Data'!$I$7,1,'Transaction Log'!B526&gt;'Benchmark Data'!$M$7,1),0)</f>
        <v>0</v>
      </c>
      <c r="G526">
        <f>IFERROR(_xlfn.IFS(D526&lt;'Benchmark Data'!$I$13,1,'Transaction Log'!D526&gt;'Benchmark Data'!$M$13,1),0)</f>
        <v>0</v>
      </c>
      <c r="H526">
        <f>IFERROR(_xlfn.IFS(E526&lt;'Benchmark Data'!$I$19,1,'Transaction Log'!E526&gt;'Benchmark Data'!$M$19,1),0)</f>
        <v>0</v>
      </c>
    </row>
    <row r="527" spans="1:8">
      <c r="A527" s="116">
        <v>0.56957175925925929</v>
      </c>
      <c r="B527">
        <v>-496.40395999999998</v>
      </c>
      <c r="C527">
        <v>15459.11564</v>
      </c>
      <c r="D527">
        <v>1.298745649</v>
      </c>
      <c r="E527">
        <v>2.227922237</v>
      </c>
      <c r="F527">
        <f>IFERROR(_xlfn.IFS(B527&lt;'Benchmark Data'!$I$7,1,'Transaction Log'!B527&gt;'Benchmark Data'!$M$7,1),0)</f>
        <v>0</v>
      </c>
      <c r="G527">
        <f>IFERROR(_xlfn.IFS(D527&lt;'Benchmark Data'!$I$13,1,'Transaction Log'!D527&gt;'Benchmark Data'!$M$13,1),0)</f>
        <v>0</v>
      </c>
      <c r="H527">
        <f>IFERROR(_xlfn.IFS(E527&lt;'Benchmark Data'!$I$19,1,'Transaction Log'!E527&gt;'Benchmark Data'!$M$19,1),0)</f>
        <v>0</v>
      </c>
    </row>
    <row r="528" spans="1:8">
      <c r="A528" s="116">
        <v>0.56959490740740748</v>
      </c>
      <c r="B528">
        <v>-496.40415430000002</v>
      </c>
      <c r="C528">
        <v>15457.893470000001</v>
      </c>
      <c r="D528">
        <v>1.2997942950000001</v>
      </c>
      <c r="E528">
        <v>2.2275396380000001</v>
      </c>
      <c r="F528">
        <f>IFERROR(_xlfn.IFS(B528&lt;'Benchmark Data'!$I$7,1,'Transaction Log'!B528&gt;'Benchmark Data'!$M$7,1),0)</f>
        <v>0</v>
      </c>
      <c r="G528">
        <f>IFERROR(_xlfn.IFS(D528&lt;'Benchmark Data'!$I$13,1,'Transaction Log'!D528&gt;'Benchmark Data'!$M$13,1),0)</f>
        <v>0</v>
      </c>
      <c r="H528">
        <f>IFERROR(_xlfn.IFS(E528&lt;'Benchmark Data'!$I$19,1,'Transaction Log'!E528&gt;'Benchmark Data'!$M$19,1),0)</f>
        <v>0</v>
      </c>
    </row>
    <row r="529" spans="1:8">
      <c r="A529" s="116">
        <v>0.56961805555555556</v>
      </c>
      <c r="B529">
        <v>-496.40274599999998</v>
      </c>
      <c r="C529">
        <v>15457.746150000001</v>
      </c>
      <c r="D529">
        <v>1.300099753</v>
      </c>
      <c r="E529">
        <v>2.2278361979999999</v>
      </c>
      <c r="F529">
        <f>IFERROR(_xlfn.IFS(B529&lt;'Benchmark Data'!$I$7,1,'Transaction Log'!B529&gt;'Benchmark Data'!$M$7,1),0)</f>
        <v>0</v>
      </c>
      <c r="G529">
        <f>IFERROR(_xlfn.IFS(D529&lt;'Benchmark Data'!$I$13,1,'Transaction Log'!D529&gt;'Benchmark Data'!$M$13,1),0)</f>
        <v>0</v>
      </c>
      <c r="H529">
        <f>IFERROR(_xlfn.IFS(E529&lt;'Benchmark Data'!$I$19,1,'Transaction Log'!E529&gt;'Benchmark Data'!$M$19,1),0)</f>
        <v>0</v>
      </c>
    </row>
    <row r="530" spans="1:8">
      <c r="A530" s="116">
        <v>0.56964120370370364</v>
      </c>
      <c r="B530">
        <v>-496.3990197</v>
      </c>
      <c r="C530">
        <v>15455.020140000001</v>
      </c>
      <c r="D530">
        <v>1.2995204659999999</v>
      </c>
      <c r="E530">
        <v>2.2261695010000002</v>
      </c>
      <c r="F530">
        <f>IFERROR(_xlfn.IFS(B530&lt;'Benchmark Data'!$I$7,1,'Transaction Log'!B530&gt;'Benchmark Data'!$M$7,1),0)</f>
        <v>0</v>
      </c>
      <c r="G530">
        <f>IFERROR(_xlfn.IFS(D530&lt;'Benchmark Data'!$I$13,1,'Transaction Log'!D530&gt;'Benchmark Data'!$M$13,1),0)</f>
        <v>0</v>
      </c>
      <c r="H530">
        <f>IFERROR(_xlfn.IFS(E530&lt;'Benchmark Data'!$I$19,1,'Transaction Log'!E530&gt;'Benchmark Data'!$M$19,1),0)</f>
        <v>0</v>
      </c>
    </row>
    <row r="531" spans="1:8">
      <c r="A531" s="116">
        <v>0.56966435185185182</v>
      </c>
      <c r="B531">
        <v>-496.38872800000001</v>
      </c>
      <c r="C531">
        <v>15454.428749999999</v>
      </c>
      <c r="D531">
        <v>1.299093179</v>
      </c>
      <c r="E531">
        <v>2.2271463730000001</v>
      </c>
      <c r="F531">
        <f>IFERROR(_xlfn.IFS(B531&lt;'Benchmark Data'!$I$7,1,'Transaction Log'!B531&gt;'Benchmark Data'!$M$7,1),0)</f>
        <v>0</v>
      </c>
      <c r="G531">
        <f>IFERROR(_xlfn.IFS(D531&lt;'Benchmark Data'!$I$13,1,'Transaction Log'!D531&gt;'Benchmark Data'!$M$13,1),0)</f>
        <v>0</v>
      </c>
      <c r="H531">
        <f>IFERROR(_xlfn.IFS(E531&lt;'Benchmark Data'!$I$19,1,'Transaction Log'!E531&gt;'Benchmark Data'!$M$19,1),0)</f>
        <v>0</v>
      </c>
    </row>
    <row r="532" spans="1:8">
      <c r="A532" s="116">
        <v>0.56968750000000001</v>
      </c>
      <c r="B532">
        <v>-496.39281440000002</v>
      </c>
      <c r="C532">
        <v>15454.927970000001</v>
      </c>
      <c r="D532">
        <v>1.2990826090000001</v>
      </c>
      <c r="E532">
        <v>2.2265016879999999</v>
      </c>
      <c r="F532">
        <f>IFERROR(_xlfn.IFS(B532&lt;'Benchmark Data'!$I$7,1,'Transaction Log'!B532&gt;'Benchmark Data'!$M$7,1),0)</f>
        <v>0</v>
      </c>
      <c r="G532">
        <f>IFERROR(_xlfn.IFS(D532&lt;'Benchmark Data'!$I$13,1,'Transaction Log'!D532&gt;'Benchmark Data'!$M$13,1),0)</f>
        <v>0</v>
      </c>
      <c r="H532">
        <f>IFERROR(_xlfn.IFS(E532&lt;'Benchmark Data'!$I$19,1,'Transaction Log'!E532&gt;'Benchmark Data'!$M$19,1),0)</f>
        <v>0</v>
      </c>
    </row>
    <row r="533" spans="1:8">
      <c r="A533" s="116">
        <v>0.56971064814814809</v>
      </c>
      <c r="B533">
        <v>-496.39488119999999</v>
      </c>
      <c r="C533">
        <v>15452.3374</v>
      </c>
      <c r="D533">
        <v>1.2999056950000001</v>
      </c>
      <c r="E533">
        <v>2.2263877380000001</v>
      </c>
      <c r="F533">
        <f>IFERROR(_xlfn.IFS(B533&lt;'Benchmark Data'!$I$7,1,'Transaction Log'!B533&gt;'Benchmark Data'!$M$7,1),0)</f>
        <v>0</v>
      </c>
      <c r="G533">
        <f>IFERROR(_xlfn.IFS(D533&lt;'Benchmark Data'!$I$13,1,'Transaction Log'!D533&gt;'Benchmark Data'!$M$13,1),0)</f>
        <v>0</v>
      </c>
      <c r="H533">
        <f>IFERROR(_xlfn.IFS(E533&lt;'Benchmark Data'!$I$19,1,'Transaction Log'!E533&gt;'Benchmark Data'!$M$19,1),0)</f>
        <v>0</v>
      </c>
    </row>
    <row r="534" spans="1:8">
      <c r="A534" s="116">
        <v>0.56973379629629628</v>
      </c>
      <c r="B534">
        <v>-496.39235680000002</v>
      </c>
      <c r="C534">
        <v>15451.13587</v>
      </c>
      <c r="D534">
        <v>1.2990072619999999</v>
      </c>
      <c r="E534">
        <v>2.2261408</v>
      </c>
      <c r="F534">
        <f>IFERROR(_xlfn.IFS(B534&lt;'Benchmark Data'!$I$7,1,'Transaction Log'!B534&gt;'Benchmark Data'!$M$7,1),0)</f>
        <v>0</v>
      </c>
      <c r="G534">
        <f>IFERROR(_xlfn.IFS(D534&lt;'Benchmark Data'!$I$13,1,'Transaction Log'!D534&gt;'Benchmark Data'!$M$13,1),0)</f>
        <v>0</v>
      </c>
      <c r="H534">
        <f>IFERROR(_xlfn.IFS(E534&lt;'Benchmark Data'!$I$19,1,'Transaction Log'!E534&gt;'Benchmark Data'!$M$19,1),0)</f>
        <v>0</v>
      </c>
    </row>
    <row r="535" spans="1:8">
      <c r="A535" s="116">
        <v>0.56975694444444447</v>
      </c>
      <c r="B535">
        <v>-496.40832899999998</v>
      </c>
      <c r="C535">
        <v>15450.045829999999</v>
      </c>
      <c r="D535">
        <v>1.3004352450000001</v>
      </c>
      <c r="E535">
        <v>2.2257076850000002</v>
      </c>
      <c r="F535">
        <f>IFERROR(_xlfn.IFS(B535&lt;'Benchmark Data'!$I$7,1,'Transaction Log'!B535&gt;'Benchmark Data'!$M$7,1),0)</f>
        <v>0</v>
      </c>
      <c r="G535">
        <f>IFERROR(_xlfn.IFS(D535&lt;'Benchmark Data'!$I$13,1,'Transaction Log'!D535&gt;'Benchmark Data'!$M$13,1),0)</f>
        <v>0</v>
      </c>
      <c r="H535">
        <f>IFERROR(_xlfn.IFS(E535&lt;'Benchmark Data'!$I$19,1,'Transaction Log'!E535&gt;'Benchmark Data'!$M$19,1),0)</f>
        <v>0</v>
      </c>
    </row>
    <row r="536" spans="1:8">
      <c r="A536" s="116">
        <v>0.56978009259259255</v>
      </c>
      <c r="B536">
        <v>-496.39374099999998</v>
      </c>
      <c r="C536">
        <v>15449.94284</v>
      </c>
      <c r="D536">
        <v>1.2989257970000001</v>
      </c>
      <c r="E536">
        <v>2.2260460279999998</v>
      </c>
      <c r="F536">
        <f>IFERROR(_xlfn.IFS(B536&lt;'Benchmark Data'!$I$7,1,'Transaction Log'!B536&gt;'Benchmark Data'!$M$7,1),0)</f>
        <v>0</v>
      </c>
      <c r="G536">
        <f>IFERROR(_xlfn.IFS(D536&lt;'Benchmark Data'!$I$13,1,'Transaction Log'!D536&gt;'Benchmark Data'!$M$13,1),0)</f>
        <v>0</v>
      </c>
      <c r="H536">
        <f>IFERROR(_xlfn.IFS(E536&lt;'Benchmark Data'!$I$19,1,'Transaction Log'!E536&gt;'Benchmark Data'!$M$19,1),0)</f>
        <v>0</v>
      </c>
    </row>
    <row r="537" spans="1:8">
      <c r="A537" s="116">
        <v>0.56980324074074074</v>
      </c>
      <c r="B537">
        <v>-496.38544660000002</v>
      </c>
      <c r="C537">
        <v>15449.141079999999</v>
      </c>
      <c r="D537">
        <v>1.299904269</v>
      </c>
      <c r="E537">
        <v>2.2268956580000001</v>
      </c>
      <c r="F537">
        <f>IFERROR(_xlfn.IFS(B537&lt;'Benchmark Data'!$I$7,1,'Transaction Log'!B537&gt;'Benchmark Data'!$M$7,1),0)</f>
        <v>0</v>
      </c>
      <c r="G537">
        <f>IFERROR(_xlfn.IFS(D537&lt;'Benchmark Data'!$I$13,1,'Transaction Log'!D537&gt;'Benchmark Data'!$M$13,1),0)</f>
        <v>0</v>
      </c>
      <c r="H537">
        <f>IFERROR(_xlfn.IFS(E537&lt;'Benchmark Data'!$I$19,1,'Transaction Log'!E537&gt;'Benchmark Data'!$M$19,1),0)</f>
        <v>0</v>
      </c>
    </row>
    <row r="538" spans="1:8">
      <c r="A538" s="116">
        <v>0.56982638888888892</v>
      </c>
      <c r="B538">
        <v>-496.38723770000001</v>
      </c>
      <c r="C538">
        <v>15447.771220000001</v>
      </c>
      <c r="D538">
        <v>1.2988866100000001</v>
      </c>
      <c r="E538">
        <v>2.2284123359999999</v>
      </c>
      <c r="F538">
        <f>IFERROR(_xlfn.IFS(B538&lt;'Benchmark Data'!$I$7,1,'Transaction Log'!B538&gt;'Benchmark Data'!$M$7,1),0)</f>
        <v>0</v>
      </c>
      <c r="G538">
        <f>IFERROR(_xlfn.IFS(D538&lt;'Benchmark Data'!$I$13,1,'Transaction Log'!D538&gt;'Benchmark Data'!$M$13,1),0)</f>
        <v>0</v>
      </c>
      <c r="H538">
        <f>IFERROR(_xlfn.IFS(E538&lt;'Benchmark Data'!$I$19,1,'Transaction Log'!E538&gt;'Benchmark Data'!$M$19,1),0)</f>
        <v>0</v>
      </c>
    </row>
    <row r="539" spans="1:8">
      <c r="A539" s="116">
        <v>0.569849537037037</v>
      </c>
      <c r="B539">
        <v>-496.40788240000001</v>
      </c>
      <c r="C539">
        <v>15446.2971</v>
      </c>
      <c r="D539">
        <v>1.299624465</v>
      </c>
      <c r="E539">
        <v>2.227581679</v>
      </c>
      <c r="F539">
        <f>IFERROR(_xlfn.IFS(B539&lt;'Benchmark Data'!$I$7,1,'Transaction Log'!B539&gt;'Benchmark Data'!$M$7,1),0)</f>
        <v>0</v>
      </c>
      <c r="G539">
        <f>IFERROR(_xlfn.IFS(D539&lt;'Benchmark Data'!$I$13,1,'Transaction Log'!D539&gt;'Benchmark Data'!$M$13,1),0)</f>
        <v>0</v>
      </c>
      <c r="H539">
        <f>IFERROR(_xlfn.IFS(E539&lt;'Benchmark Data'!$I$19,1,'Transaction Log'!E539&gt;'Benchmark Data'!$M$19,1),0)</f>
        <v>0</v>
      </c>
    </row>
    <row r="540" spans="1:8">
      <c r="A540" s="116">
        <v>0.56987268518518519</v>
      </c>
      <c r="B540">
        <v>-496.3961051</v>
      </c>
      <c r="C540">
        <v>15444.818670000001</v>
      </c>
      <c r="D540">
        <v>1.300092802</v>
      </c>
      <c r="E540">
        <v>2.2262059199999999</v>
      </c>
      <c r="F540">
        <f>IFERROR(_xlfn.IFS(B540&lt;'Benchmark Data'!$I$7,1,'Transaction Log'!B540&gt;'Benchmark Data'!$M$7,1),0)</f>
        <v>0</v>
      </c>
      <c r="G540">
        <f>IFERROR(_xlfn.IFS(D540&lt;'Benchmark Data'!$I$13,1,'Transaction Log'!D540&gt;'Benchmark Data'!$M$13,1),0)</f>
        <v>0</v>
      </c>
      <c r="H540">
        <f>IFERROR(_xlfn.IFS(E540&lt;'Benchmark Data'!$I$19,1,'Transaction Log'!E540&gt;'Benchmark Data'!$M$19,1),0)</f>
        <v>0</v>
      </c>
    </row>
    <row r="541" spans="1:8">
      <c r="A541" s="116">
        <v>0.56989583333333338</v>
      </c>
      <c r="B541">
        <v>-496.3790118</v>
      </c>
      <c r="C541">
        <v>15444.300440000001</v>
      </c>
      <c r="D541">
        <v>1.298946784</v>
      </c>
      <c r="E541">
        <v>2.2263700549999998</v>
      </c>
      <c r="F541">
        <f>IFERROR(_xlfn.IFS(B541&lt;'Benchmark Data'!$I$7,1,'Transaction Log'!B541&gt;'Benchmark Data'!$M$7,1),0)</f>
        <v>1</v>
      </c>
      <c r="G541">
        <f>IFERROR(_xlfn.IFS(D541&lt;'Benchmark Data'!$I$13,1,'Transaction Log'!D541&gt;'Benchmark Data'!$M$13,1),0)</f>
        <v>0</v>
      </c>
      <c r="H541">
        <f>IFERROR(_xlfn.IFS(E541&lt;'Benchmark Data'!$I$19,1,'Transaction Log'!E541&gt;'Benchmark Data'!$M$19,1),0)</f>
        <v>0</v>
      </c>
    </row>
    <row r="542" spans="1:8">
      <c r="A542" s="116">
        <v>0.56991898148148146</v>
      </c>
      <c r="B542">
        <v>-496.40630850000002</v>
      </c>
      <c r="C542">
        <v>15443.9031</v>
      </c>
      <c r="D542">
        <v>1.300083018</v>
      </c>
      <c r="E542">
        <v>2.2270275110000002</v>
      </c>
      <c r="F542">
        <f>IFERROR(_xlfn.IFS(B542&lt;'Benchmark Data'!$I$7,1,'Transaction Log'!B542&gt;'Benchmark Data'!$M$7,1),0)</f>
        <v>0</v>
      </c>
      <c r="G542">
        <f>IFERROR(_xlfn.IFS(D542&lt;'Benchmark Data'!$I$13,1,'Transaction Log'!D542&gt;'Benchmark Data'!$M$13,1),0)</f>
        <v>0</v>
      </c>
      <c r="H542">
        <f>IFERROR(_xlfn.IFS(E542&lt;'Benchmark Data'!$I$19,1,'Transaction Log'!E542&gt;'Benchmark Data'!$M$19,1),0)</f>
        <v>0</v>
      </c>
    </row>
    <row r="543" spans="1:8">
      <c r="A543" s="116">
        <v>0.56994212962962965</v>
      </c>
      <c r="B543">
        <v>-496.41157659999999</v>
      </c>
      <c r="C543">
        <v>15442.76283</v>
      </c>
      <c r="D543">
        <v>1.29936973</v>
      </c>
      <c r="E543">
        <v>2.2275725199999998</v>
      </c>
      <c r="F543">
        <f>IFERROR(_xlfn.IFS(B543&lt;'Benchmark Data'!$I$7,1,'Transaction Log'!B543&gt;'Benchmark Data'!$M$7,1),0)</f>
        <v>0</v>
      </c>
      <c r="G543">
        <f>IFERROR(_xlfn.IFS(D543&lt;'Benchmark Data'!$I$13,1,'Transaction Log'!D543&gt;'Benchmark Data'!$M$13,1),0)</f>
        <v>0</v>
      </c>
      <c r="H543">
        <f>IFERROR(_xlfn.IFS(E543&lt;'Benchmark Data'!$I$19,1,'Transaction Log'!E543&gt;'Benchmark Data'!$M$19,1),0)</f>
        <v>0</v>
      </c>
    </row>
    <row r="544" spans="1:8">
      <c r="A544" s="116">
        <v>0.56996527777777783</v>
      </c>
      <c r="B544">
        <v>-496.39655729999998</v>
      </c>
      <c r="C544">
        <v>15440.53052</v>
      </c>
      <c r="D544">
        <v>1.2999110899999999</v>
      </c>
      <c r="E544">
        <v>2.2282778840000002</v>
      </c>
      <c r="F544">
        <f>IFERROR(_xlfn.IFS(B544&lt;'Benchmark Data'!$I$7,1,'Transaction Log'!B544&gt;'Benchmark Data'!$M$7,1),0)</f>
        <v>0</v>
      </c>
      <c r="G544">
        <f>IFERROR(_xlfn.IFS(D544&lt;'Benchmark Data'!$I$13,1,'Transaction Log'!D544&gt;'Benchmark Data'!$M$13,1),0)</f>
        <v>0</v>
      </c>
      <c r="H544">
        <f>IFERROR(_xlfn.IFS(E544&lt;'Benchmark Data'!$I$19,1,'Transaction Log'!E544&gt;'Benchmark Data'!$M$19,1),0)</f>
        <v>0</v>
      </c>
    </row>
    <row r="545" spans="1:8">
      <c r="A545" s="116">
        <v>0.56998842592592591</v>
      </c>
      <c r="B545">
        <v>-496.40757680000002</v>
      </c>
      <c r="C545">
        <v>15441.27967</v>
      </c>
      <c r="D545">
        <v>1.3012349510000001</v>
      </c>
      <c r="E545">
        <v>2.2277270329999999</v>
      </c>
      <c r="F545">
        <f>IFERROR(_xlfn.IFS(B545&lt;'Benchmark Data'!$I$7,1,'Transaction Log'!B545&gt;'Benchmark Data'!$M$7,1),0)</f>
        <v>0</v>
      </c>
      <c r="G545">
        <f>IFERROR(_xlfn.IFS(D545&lt;'Benchmark Data'!$I$13,1,'Transaction Log'!D545&gt;'Benchmark Data'!$M$13,1),0)</f>
        <v>1</v>
      </c>
      <c r="H545">
        <f>IFERROR(_xlfn.IFS(E545&lt;'Benchmark Data'!$I$19,1,'Transaction Log'!E545&gt;'Benchmark Data'!$M$19,1),0)</f>
        <v>0</v>
      </c>
    </row>
    <row r="546" spans="1:8">
      <c r="A546" s="116">
        <v>0.5700115740740741</v>
      </c>
      <c r="B546">
        <v>-496.39731499999999</v>
      </c>
      <c r="C546">
        <v>15442.11419</v>
      </c>
      <c r="D546">
        <v>1.299059956</v>
      </c>
      <c r="E546">
        <v>2.2277907510000001</v>
      </c>
      <c r="F546">
        <f>IFERROR(_xlfn.IFS(B546&lt;'Benchmark Data'!$I$7,1,'Transaction Log'!B546&gt;'Benchmark Data'!$M$7,1),0)</f>
        <v>0</v>
      </c>
      <c r="G546">
        <f>IFERROR(_xlfn.IFS(D546&lt;'Benchmark Data'!$I$13,1,'Transaction Log'!D546&gt;'Benchmark Data'!$M$13,1),0)</f>
        <v>0</v>
      </c>
      <c r="H546">
        <f>IFERROR(_xlfn.IFS(E546&lt;'Benchmark Data'!$I$19,1,'Transaction Log'!E546&gt;'Benchmark Data'!$M$19,1),0)</f>
        <v>0</v>
      </c>
    </row>
    <row r="547" spans="1:8">
      <c r="A547" s="116">
        <v>0.57003472222222229</v>
      </c>
      <c r="B547">
        <v>-496.3943605</v>
      </c>
      <c r="C547">
        <v>15440.79286</v>
      </c>
      <c r="D547">
        <v>1.3008580350000001</v>
      </c>
      <c r="E547">
        <v>2.227369097</v>
      </c>
      <c r="F547">
        <f>IFERROR(_xlfn.IFS(B547&lt;'Benchmark Data'!$I$7,1,'Transaction Log'!B547&gt;'Benchmark Data'!$M$7,1),0)</f>
        <v>0</v>
      </c>
      <c r="G547">
        <f>IFERROR(_xlfn.IFS(D547&lt;'Benchmark Data'!$I$13,1,'Transaction Log'!D547&gt;'Benchmark Data'!$M$13,1),0)</f>
        <v>0</v>
      </c>
      <c r="H547">
        <f>IFERROR(_xlfn.IFS(E547&lt;'Benchmark Data'!$I$19,1,'Transaction Log'!E547&gt;'Benchmark Data'!$M$19,1),0)</f>
        <v>0</v>
      </c>
    </row>
    <row r="548" spans="1:8">
      <c r="A548" s="116">
        <v>0.57005787037037037</v>
      </c>
      <c r="B548">
        <v>-496.39385140000002</v>
      </c>
      <c r="C548">
        <v>15438.610549999999</v>
      </c>
      <c r="D548">
        <v>1.299992214</v>
      </c>
      <c r="E548">
        <v>2.2264226969999998</v>
      </c>
      <c r="F548">
        <f>IFERROR(_xlfn.IFS(B548&lt;'Benchmark Data'!$I$7,1,'Transaction Log'!B548&gt;'Benchmark Data'!$M$7,1),0)</f>
        <v>0</v>
      </c>
      <c r="G548">
        <f>IFERROR(_xlfn.IFS(D548&lt;'Benchmark Data'!$I$13,1,'Transaction Log'!D548&gt;'Benchmark Data'!$M$13,1),0)</f>
        <v>0</v>
      </c>
      <c r="H548">
        <f>IFERROR(_xlfn.IFS(E548&lt;'Benchmark Data'!$I$19,1,'Transaction Log'!E548&gt;'Benchmark Data'!$M$19,1),0)</f>
        <v>0</v>
      </c>
    </row>
    <row r="549" spans="1:8">
      <c r="A549" s="116">
        <v>0.57008101851851845</v>
      </c>
      <c r="B549">
        <v>-496.40386819999998</v>
      </c>
      <c r="C549">
        <v>15437.54665</v>
      </c>
      <c r="D549">
        <v>1.2982102250000001</v>
      </c>
      <c r="E549">
        <v>2.2275294109999999</v>
      </c>
      <c r="F549">
        <f>IFERROR(_xlfn.IFS(B549&lt;'Benchmark Data'!$I$7,1,'Transaction Log'!B549&gt;'Benchmark Data'!$M$7,1),0)</f>
        <v>0</v>
      </c>
      <c r="G549">
        <f>IFERROR(_xlfn.IFS(D549&lt;'Benchmark Data'!$I$13,1,'Transaction Log'!D549&gt;'Benchmark Data'!$M$13,1),0)</f>
        <v>0</v>
      </c>
      <c r="H549">
        <f>IFERROR(_xlfn.IFS(E549&lt;'Benchmark Data'!$I$19,1,'Transaction Log'!E549&gt;'Benchmark Data'!$M$19,1),0)</f>
        <v>0</v>
      </c>
    </row>
    <row r="550" spans="1:8">
      <c r="A550" s="116">
        <v>0.57010416666666663</v>
      </c>
      <c r="B550">
        <v>-496.4066727</v>
      </c>
      <c r="C550">
        <v>15437.07006</v>
      </c>
      <c r="D550">
        <v>1.299028319</v>
      </c>
      <c r="E550">
        <v>2.2262137559999999</v>
      </c>
      <c r="F550">
        <f>IFERROR(_xlfn.IFS(B550&lt;'Benchmark Data'!$I$7,1,'Transaction Log'!B550&gt;'Benchmark Data'!$M$7,1),0)</f>
        <v>0</v>
      </c>
      <c r="G550">
        <f>IFERROR(_xlfn.IFS(D550&lt;'Benchmark Data'!$I$13,1,'Transaction Log'!D550&gt;'Benchmark Data'!$M$13,1),0)</f>
        <v>0</v>
      </c>
      <c r="H550">
        <f>IFERROR(_xlfn.IFS(E550&lt;'Benchmark Data'!$I$19,1,'Transaction Log'!E550&gt;'Benchmark Data'!$M$19,1),0)</f>
        <v>0</v>
      </c>
    </row>
    <row r="551" spans="1:8">
      <c r="A551" s="116">
        <v>0.57012731481481482</v>
      </c>
      <c r="B551">
        <v>-496.39477369999997</v>
      </c>
      <c r="C551">
        <v>15437.618490000001</v>
      </c>
      <c r="D551">
        <v>1.299516761</v>
      </c>
      <c r="E551">
        <v>2.2262420980000002</v>
      </c>
      <c r="F551">
        <f>IFERROR(_xlfn.IFS(B551&lt;'Benchmark Data'!$I$7,1,'Transaction Log'!B551&gt;'Benchmark Data'!$M$7,1),0)</f>
        <v>0</v>
      </c>
      <c r="G551">
        <f>IFERROR(_xlfn.IFS(D551&lt;'Benchmark Data'!$I$13,1,'Transaction Log'!D551&gt;'Benchmark Data'!$M$13,1),0)</f>
        <v>0</v>
      </c>
      <c r="H551">
        <f>IFERROR(_xlfn.IFS(E551&lt;'Benchmark Data'!$I$19,1,'Transaction Log'!E551&gt;'Benchmark Data'!$M$19,1),0)</f>
        <v>0</v>
      </c>
    </row>
    <row r="552" spans="1:8">
      <c r="A552" s="116">
        <v>0.5701504629629629</v>
      </c>
      <c r="B552">
        <v>-496.4107272</v>
      </c>
      <c r="C552">
        <v>15436.860989999999</v>
      </c>
      <c r="D552">
        <v>1.298349384</v>
      </c>
      <c r="E552">
        <v>2.2263732150000002</v>
      </c>
      <c r="F552">
        <f>IFERROR(_xlfn.IFS(B552&lt;'Benchmark Data'!$I$7,1,'Transaction Log'!B552&gt;'Benchmark Data'!$M$7,1),0)</f>
        <v>0</v>
      </c>
      <c r="G552">
        <f>IFERROR(_xlfn.IFS(D552&lt;'Benchmark Data'!$I$13,1,'Transaction Log'!D552&gt;'Benchmark Data'!$M$13,1),0)</f>
        <v>0</v>
      </c>
      <c r="H552">
        <f>IFERROR(_xlfn.IFS(E552&lt;'Benchmark Data'!$I$19,1,'Transaction Log'!E552&gt;'Benchmark Data'!$M$19,1),0)</f>
        <v>0</v>
      </c>
    </row>
    <row r="553" spans="1:8">
      <c r="A553" s="116">
        <v>0.57017361111111109</v>
      </c>
      <c r="B553">
        <v>-496.41086430000001</v>
      </c>
      <c r="C553">
        <v>15434.673860000001</v>
      </c>
      <c r="D553">
        <v>1.2989955799999999</v>
      </c>
      <c r="E553">
        <v>2.2287134449999999</v>
      </c>
      <c r="F553">
        <f>IFERROR(_xlfn.IFS(B553&lt;'Benchmark Data'!$I$7,1,'Transaction Log'!B553&gt;'Benchmark Data'!$M$7,1),0)</f>
        <v>0</v>
      </c>
      <c r="G553">
        <f>IFERROR(_xlfn.IFS(D553&lt;'Benchmark Data'!$I$13,1,'Transaction Log'!D553&gt;'Benchmark Data'!$M$13,1),0)</f>
        <v>0</v>
      </c>
      <c r="H553">
        <f>IFERROR(_xlfn.IFS(E553&lt;'Benchmark Data'!$I$19,1,'Transaction Log'!E553&gt;'Benchmark Data'!$M$19,1),0)</f>
        <v>0</v>
      </c>
    </row>
    <row r="554" spans="1:8">
      <c r="A554" s="116">
        <v>0.57019675925925928</v>
      </c>
      <c r="B554">
        <v>-496.3935841</v>
      </c>
      <c r="C554">
        <v>15433.494619999999</v>
      </c>
      <c r="D554">
        <v>1.301004528</v>
      </c>
      <c r="E554">
        <v>2.2267267209999999</v>
      </c>
      <c r="F554">
        <f>IFERROR(_xlfn.IFS(B554&lt;'Benchmark Data'!$I$7,1,'Transaction Log'!B554&gt;'Benchmark Data'!$M$7,1),0)</f>
        <v>0</v>
      </c>
      <c r="G554">
        <f>IFERROR(_xlfn.IFS(D554&lt;'Benchmark Data'!$I$13,1,'Transaction Log'!D554&gt;'Benchmark Data'!$M$13,1),0)</f>
        <v>0</v>
      </c>
      <c r="H554">
        <f>IFERROR(_xlfn.IFS(E554&lt;'Benchmark Data'!$I$19,1,'Transaction Log'!E554&gt;'Benchmark Data'!$M$19,1),0)</f>
        <v>0</v>
      </c>
    </row>
    <row r="555" spans="1:8">
      <c r="A555" s="116">
        <v>0.57021990740740736</v>
      </c>
      <c r="B555">
        <v>-496.40750229999998</v>
      </c>
      <c r="C555">
        <v>15432.86744</v>
      </c>
      <c r="D555">
        <v>1.2993409339999999</v>
      </c>
      <c r="E555">
        <v>2.226556703</v>
      </c>
      <c r="F555">
        <f>IFERROR(_xlfn.IFS(B555&lt;'Benchmark Data'!$I$7,1,'Transaction Log'!B555&gt;'Benchmark Data'!$M$7,1),0)</f>
        <v>0</v>
      </c>
      <c r="G555">
        <f>IFERROR(_xlfn.IFS(D555&lt;'Benchmark Data'!$I$13,1,'Transaction Log'!D555&gt;'Benchmark Data'!$M$13,1),0)</f>
        <v>0</v>
      </c>
      <c r="H555">
        <f>IFERROR(_xlfn.IFS(E555&lt;'Benchmark Data'!$I$19,1,'Transaction Log'!E555&gt;'Benchmark Data'!$M$19,1),0)</f>
        <v>0</v>
      </c>
    </row>
    <row r="556" spans="1:8">
      <c r="A556" s="116">
        <v>0.57024305555555554</v>
      </c>
      <c r="B556">
        <v>-496.4144541</v>
      </c>
      <c r="C556">
        <v>15432.062809999999</v>
      </c>
      <c r="D556">
        <v>1.2991191980000001</v>
      </c>
      <c r="E556">
        <v>2.228164912</v>
      </c>
      <c r="F556">
        <f>IFERROR(_xlfn.IFS(B556&lt;'Benchmark Data'!$I$7,1,'Transaction Log'!B556&gt;'Benchmark Data'!$M$7,1),0)</f>
        <v>0</v>
      </c>
      <c r="G556">
        <f>IFERROR(_xlfn.IFS(D556&lt;'Benchmark Data'!$I$13,1,'Transaction Log'!D556&gt;'Benchmark Data'!$M$13,1),0)</f>
        <v>0</v>
      </c>
      <c r="H556">
        <f>IFERROR(_xlfn.IFS(E556&lt;'Benchmark Data'!$I$19,1,'Transaction Log'!E556&gt;'Benchmark Data'!$M$19,1),0)</f>
        <v>0</v>
      </c>
    </row>
    <row r="557" spans="1:8">
      <c r="A557" s="116">
        <v>0.57026620370370373</v>
      </c>
      <c r="B557">
        <v>-496.4046505</v>
      </c>
      <c r="C557">
        <v>15433.303169999999</v>
      </c>
      <c r="D557">
        <v>1.300157837</v>
      </c>
      <c r="E557">
        <v>2.2272078930000001</v>
      </c>
      <c r="F557">
        <f>IFERROR(_xlfn.IFS(B557&lt;'Benchmark Data'!$I$7,1,'Transaction Log'!B557&gt;'Benchmark Data'!$M$7,1),0)</f>
        <v>0</v>
      </c>
      <c r="G557">
        <f>IFERROR(_xlfn.IFS(D557&lt;'Benchmark Data'!$I$13,1,'Transaction Log'!D557&gt;'Benchmark Data'!$M$13,1),0)</f>
        <v>0</v>
      </c>
      <c r="H557">
        <f>IFERROR(_xlfn.IFS(E557&lt;'Benchmark Data'!$I$19,1,'Transaction Log'!E557&gt;'Benchmark Data'!$M$19,1),0)</f>
        <v>0</v>
      </c>
    </row>
    <row r="558" spans="1:8">
      <c r="A558" s="116">
        <v>0.57028935185185181</v>
      </c>
      <c r="B558">
        <v>-496.39432820000002</v>
      </c>
      <c r="C558">
        <v>15430.31666</v>
      </c>
      <c r="D558">
        <v>1.299043626</v>
      </c>
      <c r="E558">
        <v>2.2277595510000001</v>
      </c>
      <c r="F558">
        <f>IFERROR(_xlfn.IFS(B558&lt;'Benchmark Data'!$I$7,1,'Transaction Log'!B558&gt;'Benchmark Data'!$M$7,1),0)</f>
        <v>0</v>
      </c>
      <c r="G558">
        <f>IFERROR(_xlfn.IFS(D558&lt;'Benchmark Data'!$I$13,1,'Transaction Log'!D558&gt;'Benchmark Data'!$M$13,1),0)</f>
        <v>0</v>
      </c>
      <c r="H558">
        <f>IFERROR(_xlfn.IFS(E558&lt;'Benchmark Data'!$I$19,1,'Transaction Log'!E558&gt;'Benchmark Data'!$M$19,1),0)</f>
        <v>0</v>
      </c>
    </row>
    <row r="559" spans="1:8">
      <c r="A559" s="116">
        <v>0.5703125</v>
      </c>
      <c r="B559">
        <v>-496.40087620000003</v>
      </c>
      <c r="C559">
        <v>15431.02995</v>
      </c>
      <c r="D559">
        <v>1.3003187890000001</v>
      </c>
      <c r="E559">
        <v>2.2263701409999999</v>
      </c>
      <c r="F559">
        <f>IFERROR(_xlfn.IFS(B559&lt;'Benchmark Data'!$I$7,1,'Transaction Log'!B559&gt;'Benchmark Data'!$M$7,1),0)</f>
        <v>0</v>
      </c>
      <c r="G559">
        <f>IFERROR(_xlfn.IFS(D559&lt;'Benchmark Data'!$I$13,1,'Transaction Log'!D559&gt;'Benchmark Data'!$M$13,1),0)</f>
        <v>0</v>
      </c>
      <c r="H559">
        <f>IFERROR(_xlfn.IFS(E559&lt;'Benchmark Data'!$I$19,1,'Transaction Log'!E559&gt;'Benchmark Data'!$M$19,1),0)</f>
        <v>0</v>
      </c>
    </row>
    <row r="560" spans="1:8">
      <c r="A560" s="116">
        <v>0.57033564814814819</v>
      </c>
      <c r="B560">
        <v>-496.39196629999998</v>
      </c>
      <c r="C560">
        <v>15429.688980000001</v>
      </c>
      <c r="D560">
        <v>1.2992975819999999</v>
      </c>
      <c r="E560">
        <v>2.2275353400000002</v>
      </c>
      <c r="F560">
        <f>IFERROR(_xlfn.IFS(B560&lt;'Benchmark Data'!$I$7,1,'Transaction Log'!B560&gt;'Benchmark Data'!$M$7,1),0)</f>
        <v>0</v>
      </c>
      <c r="G560">
        <f>IFERROR(_xlfn.IFS(D560&lt;'Benchmark Data'!$I$13,1,'Transaction Log'!D560&gt;'Benchmark Data'!$M$13,1),0)</f>
        <v>0</v>
      </c>
      <c r="H560">
        <f>IFERROR(_xlfn.IFS(E560&lt;'Benchmark Data'!$I$19,1,'Transaction Log'!E560&gt;'Benchmark Data'!$M$19,1),0)</f>
        <v>0</v>
      </c>
    </row>
    <row r="561" spans="1:8">
      <c r="A561" s="116">
        <v>0.57035879629629627</v>
      </c>
      <c r="B561">
        <v>-496.40133900000001</v>
      </c>
      <c r="C561">
        <v>15426.643249999999</v>
      </c>
      <c r="D561">
        <v>1.2988653210000001</v>
      </c>
      <c r="E561">
        <v>2.2266962540000002</v>
      </c>
      <c r="F561">
        <f>IFERROR(_xlfn.IFS(B561&lt;'Benchmark Data'!$I$7,1,'Transaction Log'!B561&gt;'Benchmark Data'!$M$7,1),0)</f>
        <v>0</v>
      </c>
      <c r="G561">
        <f>IFERROR(_xlfn.IFS(D561&lt;'Benchmark Data'!$I$13,1,'Transaction Log'!D561&gt;'Benchmark Data'!$M$13,1),0)</f>
        <v>0</v>
      </c>
      <c r="H561">
        <f>IFERROR(_xlfn.IFS(E561&lt;'Benchmark Data'!$I$19,1,'Transaction Log'!E561&gt;'Benchmark Data'!$M$19,1),0)</f>
        <v>0</v>
      </c>
    </row>
    <row r="562" spans="1:8">
      <c r="A562" s="116">
        <v>0.57038194444444446</v>
      </c>
      <c r="B562">
        <v>-496.40139110000001</v>
      </c>
      <c r="C562">
        <v>15427.013720000001</v>
      </c>
      <c r="D562">
        <v>1.299906985</v>
      </c>
      <c r="E562">
        <v>2.2275534810000002</v>
      </c>
      <c r="F562">
        <f>IFERROR(_xlfn.IFS(B562&lt;'Benchmark Data'!$I$7,1,'Transaction Log'!B562&gt;'Benchmark Data'!$M$7,1),0)</f>
        <v>0</v>
      </c>
      <c r="G562">
        <f>IFERROR(_xlfn.IFS(D562&lt;'Benchmark Data'!$I$13,1,'Transaction Log'!D562&gt;'Benchmark Data'!$M$13,1),0)</f>
        <v>0</v>
      </c>
      <c r="H562">
        <f>IFERROR(_xlfn.IFS(E562&lt;'Benchmark Data'!$I$19,1,'Transaction Log'!E562&gt;'Benchmark Data'!$M$19,1),0)</f>
        <v>0</v>
      </c>
    </row>
    <row r="563" spans="1:8">
      <c r="A563" s="116">
        <v>0.57040509259259264</v>
      </c>
      <c r="B563">
        <v>-496.39814289999998</v>
      </c>
      <c r="C563">
        <v>15425.26606</v>
      </c>
      <c r="D563">
        <v>1.2996515820000001</v>
      </c>
      <c r="E563">
        <v>2.2258272419999998</v>
      </c>
      <c r="F563">
        <f>IFERROR(_xlfn.IFS(B563&lt;'Benchmark Data'!$I$7,1,'Transaction Log'!B563&gt;'Benchmark Data'!$M$7,1),0)</f>
        <v>0</v>
      </c>
      <c r="G563">
        <f>IFERROR(_xlfn.IFS(D563&lt;'Benchmark Data'!$I$13,1,'Transaction Log'!D563&gt;'Benchmark Data'!$M$13,1),0)</f>
        <v>0</v>
      </c>
      <c r="H563">
        <f>IFERROR(_xlfn.IFS(E563&lt;'Benchmark Data'!$I$19,1,'Transaction Log'!E563&gt;'Benchmark Data'!$M$19,1),0)</f>
        <v>0</v>
      </c>
    </row>
    <row r="564" spans="1:8">
      <c r="A564" s="116">
        <v>0.57042824074074072</v>
      </c>
      <c r="B564">
        <v>-496.3975757</v>
      </c>
      <c r="C564">
        <v>15424.38384</v>
      </c>
      <c r="D564">
        <v>1.299665284</v>
      </c>
      <c r="E564">
        <v>2.2258452100000001</v>
      </c>
      <c r="F564">
        <f>IFERROR(_xlfn.IFS(B564&lt;'Benchmark Data'!$I$7,1,'Transaction Log'!B564&gt;'Benchmark Data'!$M$7,1),0)</f>
        <v>0</v>
      </c>
      <c r="G564">
        <f>IFERROR(_xlfn.IFS(D564&lt;'Benchmark Data'!$I$13,1,'Transaction Log'!D564&gt;'Benchmark Data'!$M$13,1),0)</f>
        <v>0</v>
      </c>
      <c r="H564">
        <f>IFERROR(_xlfn.IFS(E564&lt;'Benchmark Data'!$I$19,1,'Transaction Log'!E564&gt;'Benchmark Data'!$M$19,1),0)</f>
        <v>0</v>
      </c>
    </row>
    <row r="565" spans="1:8">
      <c r="A565" s="116">
        <v>0.57045138888888891</v>
      </c>
      <c r="B565">
        <v>-496.39460430000003</v>
      </c>
      <c r="C565">
        <v>15423.761469999999</v>
      </c>
      <c r="D565">
        <v>1.3011217429999999</v>
      </c>
      <c r="E565">
        <v>2.2281686650000001</v>
      </c>
      <c r="F565">
        <f>IFERROR(_xlfn.IFS(B565&lt;'Benchmark Data'!$I$7,1,'Transaction Log'!B565&gt;'Benchmark Data'!$M$7,1),0)</f>
        <v>0</v>
      </c>
      <c r="G565">
        <f>IFERROR(_xlfn.IFS(D565&lt;'Benchmark Data'!$I$13,1,'Transaction Log'!D565&gt;'Benchmark Data'!$M$13,1),0)</f>
        <v>0</v>
      </c>
      <c r="H565">
        <f>IFERROR(_xlfn.IFS(E565&lt;'Benchmark Data'!$I$19,1,'Transaction Log'!E565&gt;'Benchmark Data'!$M$19,1),0)</f>
        <v>0</v>
      </c>
    </row>
    <row r="566" spans="1:8">
      <c r="A566" s="116">
        <v>0.5704745370370371</v>
      </c>
      <c r="B566">
        <v>-496.3990493</v>
      </c>
      <c r="C566">
        <v>15424.06991</v>
      </c>
      <c r="D566">
        <v>1.3001520369999999</v>
      </c>
      <c r="E566">
        <v>2.2275942999999998</v>
      </c>
      <c r="F566">
        <f>IFERROR(_xlfn.IFS(B566&lt;'Benchmark Data'!$I$7,1,'Transaction Log'!B566&gt;'Benchmark Data'!$M$7,1),0)</f>
        <v>0</v>
      </c>
      <c r="G566">
        <f>IFERROR(_xlfn.IFS(D566&lt;'Benchmark Data'!$I$13,1,'Transaction Log'!D566&gt;'Benchmark Data'!$M$13,1),0)</f>
        <v>0</v>
      </c>
      <c r="H566">
        <f>IFERROR(_xlfn.IFS(E566&lt;'Benchmark Data'!$I$19,1,'Transaction Log'!E566&gt;'Benchmark Data'!$M$19,1),0)</f>
        <v>0</v>
      </c>
    </row>
    <row r="567" spans="1:8">
      <c r="A567" s="116">
        <v>0.57049768518518518</v>
      </c>
      <c r="B567">
        <v>-496.39926780000002</v>
      </c>
      <c r="C567">
        <v>15422.434520000001</v>
      </c>
      <c r="D567">
        <v>1.2995014600000001</v>
      </c>
      <c r="E567">
        <v>2.225810235</v>
      </c>
      <c r="F567">
        <f>IFERROR(_xlfn.IFS(B567&lt;'Benchmark Data'!$I$7,1,'Transaction Log'!B567&gt;'Benchmark Data'!$M$7,1),0)</f>
        <v>0</v>
      </c>
      <c r="G567">
        <f>IFERROR(_xlfn.IFS(D567&lt;'Benchmark Data'!$I$13,1,'Transaction Log'!D567&gt;'Benchmark Data'!$M$13,1),0)</f>
        <v>0</v>
      </c>
      <c r="H567">
        <f>IFERROR(_xlfn.IFS(E567&lt;'Benchmark Data'!$I$19,1,'Transaction Log'!E567&gt;'Benchmark Data'!$M$19,1),0)</f>
        <v>0</v>
      </c>
    </row>
    <row r="568" spans="1:8">
      <c r="A568" s="116">
        <v>0.57052083333333337</v>
      </c>
      <c r="B568">
        <v>-496.39500140000001</v>
      </c>
      <c r="C568">
        <v>15422.10961</v>
      </c>
      <c r="D568">
        <v>1.2983566339999999</v>
      </c>
      <c r="E568">
        <v>2.2260348670000001</v>
      </c>
      <c r="F568">
        <f>IFERROR(_xlfn.IFS(B568&lt;'Benchmark Data'!$I$7,1,'Transaction Log'!B568&gt;'Benchmark Data'!$M$7,1),0)</f>
        <v>0</v>
      </c>
      <c r="G568">
        <f>IFERROR(_xlfn.IFS(D568&lt;'Benchmark Data'!$I$13,1,'Transaction Log'!D568&gt;'Benchmark Data'!$M$13,1),0)</f>
        <v>0</v>
      </c>
      <c r="H568">
        <f>IFERROR(_xlfn.IFS(E568&lt;'Benchmark Data'!$I$19,1,'Transaction Log'!E568&gt;'Benchmark Data'!$M$19,1),0)</f>
        <v>0</v>
      </c>
    </row>
    <row r="569" spans="1:8">
      <c r="A569" s="116">
        <v>0.57054398148148155</v>
      </c>
      <c r="B569">
        <v>-496.4091962</v>
      </c>
      <c r="C569">
        <v>15422.53743</v>
      </c>
      <c r="D569">
        <v>1.299386216</v>
      </c>
      <c r="E569">
        <v>2.2267394760000001</v>
      </c>
      <c r="F569">
        <f>IFERROR(_xlfn.IFS(B569&lt;'Benchmark Data'!$I$7,1,'Transaction Log'!B569&gt;'Benchmark Data'!$M$7,1),0)</f>
        <v>0</v>
      </c>
      <c r="G569">
        <f>IFERROR(_xlfn.IFS(D569&lt;'Benchmark Data'!$I$13,1,'Transaction Log'!D569&gt;'Benchmark Data'!$M$13,1),0)</f>
        <v>0</v>
      </c>
      <c r="H569">
        <f>IFERROR(_xlfn.IFS(E569&lt;'Benchmark Data'!$I$19,1,'Transaction Log'!E569&gt;'Benchmark Data'!$M$19,1),0)</f>
        <v>0</v>
      </c>
    </row>
    <row r="570" spans="1:8">
      <c r="A570" s="116">
        <v>0.57056712962962963</v>
      </c>
      <c r="B570">
        <v>-496.38964600000003</v>
      </c>
      <c r="C570">
        <v>15419.912</v>
      </c>
      <c r="D570">
        <v>1.300337796</v>
      </c>
      <c r="E570">
        <v>2.2277378940000001</v>
      </c>
      <c r="F570">
        <f>IFERROR(_xlfn.IFS(B570&lt;'Benchmark Data'!$I$7,1,'Transaction Log'!B570&gt;'Benchmark Data'!$M$7,1),0)</f>
        <v>0</v>
      </c>
      <c r="G570">
        <f>IFERROR(_xlfn.IFS(D570&lt;'Benchmark Data'!$I$13,1,'Transaction Log'!D570&gt;'Benchmark Data'!$M$13,1),0)</f>
        <v>0</v>
      </c>
      <c r="H570">
        <f>IFERROR(_xlfn.IFS(E570&lt;'Benchmark Data'!$I$19,1,'Transaction Log'!E570&gt;'Benchmark Data'!$M$19,1),0)</f>
        <v>0</v>
      </c>
    </row>
    <row r="571" spans="1:8">
      <c r="A571" s="116">
        <v>0.57059027777777771</v>
      </c>
      <c r="B571">
        <v>-496.41387109999999</v>
      </c>
      <c r="C571">
        <v>15419.90553</v>
      </c>
      <c r="D571">
        <v>1.2988342820000001</v>
      </c>
      <c r="E571">
        <v>2.2260017670000001</v>
      </c>
      <c r="F571">
        <f>IFERROR(_xlfn.IFS(B571&lt;'Benchmark Data'!$I$7,1,'Transaction Log'!B571&gt;'Benchmark Data'!$M$7,1),0)</f>
        <v>0</v>
      </c>
      <c r="G571">
        <f>IFERROR(_xlfn.IFS(D571&lt;'Benchmark Data'!$I$13,1,'Transaction Log'!D571&gt;'Benchmark Data'!$M$13,1),0)</f>
        <v>0</v>
      </c>
      <c r="H571">
        <f>IFERROR(_xlfn.IFS(E571&lt;'Benchmark Data'!$I$19,1,'Transaction Log'!E571&gt;'Benchmark Data'!$M$19,1),0)</f>
        <v>0</v>
      </c>
    </row>
    <row r="572" spans="1:8">
      <c r="A572" s="116">
        <v>0.5706134259259259</v>
      </c>
      <c r="B572">
        <v>-496.39783110000002</v>
      </c>
      <c r="C572">
        <v>15418.377619999999</v>
      </c>
      <c r="D572">
        <v>1.298892052</v>
      </c>
      <c r="E572">
        <v>2.2274659369999998</v>
      </c>
      <c r="F572">
        <f>IFERROR(_xlfn.IFS(B572&lt;'Benchmark Data'!$I$7,1,'Transaction Log'!B572&gt;'Benchmark Data'!$M$7,1),0)</f>
        <v>0</v>
      </c>
      <c r="G572">
        <f>IFERROR(_xlfn.IFS(D572&lt;'Benchmark Data'!$I$13,1,'Transaction Log'!D572&gt;'Benchmark Data'!$M$13,1),0)</f>
        <v>0</v>
      </c>
      <c r="H572">
        <f>IFERROR(_xlfn.IFS(E572&lt;'Benchmark Data'!$I$19,1,'Transaction Log'!E572&gt;'Benchmark Data'!$M$19,1),0)</f>
        <v>0</v>
      </c>
    </row>
    <row r="573" spans="1:8">
      <c r="A573" s="116">
        <v>0.57063657407407409</v>
      </c>
      <c r="B573">
        <v>-496.39784500000002</v>
      </c>
      <c r="C573">
        <v>15416.88459</v>
      </c>
      <c r="D573">
        <v>1.2983008119999999</v>
      </c>
      <c r="E573">
        <v>2.2255730640000002</v>
      </c>
      <c r="F573">
        <f>IFERROR(_xlfn.IFS(B573&lt;'Benchmark Data'!$I$7,1,'Transaction Log'!B573&gt;'Benchmark Data'!$M$7,1),0)</f>
        <v>0</v>
      </c>
      <c r="G573">
        <f>IFERROR(_xlfn.IFS(D573&lt;'Benchmark Data'!$I$13,1,'Transaction Log'!D573&gt;'Benchmark Data'!$M$13,1),0)</f>
        <v>0</v>
      </c>
      <c r="H573">
        <f>IFERROR(_xlfn.IFS(E573&lt;'Benchmark Data'!$I$19,1,'Transaction Log'!E573&gt;'Benchmark Data'!$M$19,1),0)</f>
        <v>0</v>
      </c>
    </row>
    <row r="574" spans="1:8">
      <c r="A574" s="116">
        <v>0.57065972222222217</v>
      </c>
      <c r="B574">
        <v>-496.38616089999999</v>
      </c>
      <c r="C574">
        <v>15414.895039999999</v>
      </c>
      <c r="D574">
        <v>1.300115686</v>
      </c>
      <c r="E574">
        <v>2.2286200819999999</v>
      </c>
      <c r="F574">
        <f>IFERROR(_xlfn.IFS(B574&lt;'Benchmark Data'!$I$7,1,'Transaction Log'!B574&gt;'Benchmark Data'!$M$7,1),0)</f>
        <v>0</v>
      </c>
      <c r="G574">
        <f>IFERROR(_xlfn.IFS(D574&lt;'Benchmark Data'!$I$13,1,'Transaction Log'!D574&gt;'Benchmark Data'!$M$13,1),0)</f>
        <v>0</v>
      </c>
      <c r="H574">
        <f>IFERROR(_xlfn.IFS(E574&lt;'Benchmark Data'!$I$19,1,'Transaction Log'!E574&gt;'Benchmark Data'!$M$19,1),0)</f>
        <v>0</v>
      </c>
    </row>
    <row r="575" spans="1:8">
      <c r="A575" s="116">
        <v>0.57068287037037035</v>
      </c>
      <c r="B575">
        <v>-496.38256660000002</v>
      </c>
      <c r="C575">
        <v>15414.336569999999</v>
      </c>
      <c r="D575">
        <v>1.301117745</v>
      </c>
      <c r="E575">
        <v>2.2285852319999999</v>
      </c>
      <c r="F575">
        <f>IFERROR(_xlfn.IFS(B575&lt;'Benchmark Data'!$I$7,1,'Transaction Log'!B575&gt;'Benchmark Data'!$M$7,1),0)</f>
        <v>1</v>
      </c>
      <c r="G575">
        <f>IFERROR(_xlfn.IFS(D575&lt;'Benchmark Data'!$I$13,1,'Transaction Log'!D575&gt;'Benchmark Data'!$M$13,1),0)</f>
        <v>0</v>
      </c>
      <c r="H575">
        <f>IFERROR(_xlfn.IFS(E575&lt;'Benchmark Data'!$I$19,1,'Transaction Log'!E575&gt;'Benchmark Data'!$M$19,1),0)</f>
        <v>0</v>
      </c>
    </row>
    <row r="576" spans="1:8">
      <c r="A576" s="116">
        <v>0.57070601851851854</v>
      </c>
      <c r="B576">
        <v>-496.4058756</v>
      </c>
      <c r="C576">
        <v>15412.775240000001</v>
      </c>
      <c r="D576">
        <v>1.2995272069999999</v>
      </c>
      <c r="E576">
        <v>2.2267607109999998</v>
      </c>
      <c r="F576">
        <f>IFERROR(_xlfn.IFS(B576&lt;'Benchmark Data'!$I$7,1,'Transaction Log'!B576&gt;'Benchmark Data'!$M$7,1),0)</f>
        <v>0</v>
      </c>
      <c r="G576">
        <f>IFERROR(_xlfn.IFS(D576&lt;'Benchmark Data'!$I$13,1,'Transaction Log'!D576&gt;'Benchmark Data'!$M$13,1),0)</f>
        <v>0</v>
      </c>
      <c r="H576">
        <f>IFERROR(_xlfn.IFS(E576&lt;'Benchmark Data'!$I$19,1,'Transaction Log'!E576&gt;'Benchmark Data'!$M$19,1),0)</f>
        <v>0</v>
      </c>
    </row>
    <row r="577" spans="1:8">
      <c r="A577" s="116">
        <v>0.57072916666666662</v>
      </c>
      <c r="B577">
        <v>-496.40161119999999</v>
      </c>
      <c r="C577">
        <v>15410.72717</v>
      </c>
      <c r="D577">
        <v>1.2999520870000001</v>
      </c>
      <c r="E577">
        <v>2.226598284</v>
      </c>
      <c r="F577">
        <f>IFERROR(_xlfn.IFS(B577&lt;'Benchmark Data'!$I$7,1,'Transaction Log'!B577&gt;'Benchmark Data'!$M$7,1),0)</f>
        <v>0</v>
      </c>
      <c r="G577">
        <f>IFERROR(_xlfn.IFS(D577&lt;'Benchmark Data'!$I$13,1,'Transaction Log'!D577&gt;'Benchmark Data'!$M$13,1),0)</f>
        <v>0</v>
      </c>
      <c r="H577">
        <f>IFERROR(_xlfn.IFS(E577&lt;'Benchmark Data'!$I$19,1,'Transaction Log'!E577&gt;'Benchmark Data'!$M$19,1),0)</f>
        <v>0</v>
      </c>
    </row>
    <row r="578" spans="1:8">
      <c r="A578" s="116">
        <v>0.57075231481481481</v>
      </c>
      <c r="B578">
        <v>-496.40891670000002</v>
      </c>
      <c r="C578">
        <v>15410.47651</v>
      </c>
      <c r="D578">
        <v>1.299347399</v>
      </c>
      <c r="E578">
        <v>2.2270133150000002</v>
      </c>
      <c r="F578">
        <f>IFERROR(_xlfn.IFS(B578&lt;'Benchmark Data'!$I$7,1,'Transaction Log'!B578&gt;'Benchmark Data'!$M$7,1),0)</f>
        <v>0</v>
      </c>
      <c r="G578">
        <f>IFERROR(_xlfn.IFS(D578&lt;'Benchmark Data'!$I$13,1,'Transaction Log'!D578&gt;'Benchmark Data'!$M$13,1),0)</f>
        <v>0</v>
      </c>
      <c r="H578">
        <f>IFERROR(_xlfn.IFS(E578&lt;'Benchmark Data'!$I$19,1,'Transaction Log'!E578&gt;'Benchmark Data'!$M$19,1),0)</f>
        <v>0</v>
      </c>
    </row>
    <row r="579" spans="1:8">
      <c r="A579" s="116">
        <v>0.570775462962963</v>
      </c>
      <c r="B579">
        <v>-496.41152990000001</v>
      </c>
      <c r="C579">
        <v>15411.42938</v>
      </c>
      <c r="D579">
        <v>1.3009162059999999</v>
      </c>
      <c r="E579">
        <v>2.2284971100000002</v>
      </c>
      <c r="F579">
        <f>IFERROR(_xlfn.IFS(B579&lt;'Benchmark Data'!$I$7,1,'Transaction Log'!B579&gt;'Benchmark Data'!$M$7,1),0)</f>
        <v>0</v>
      </c>
      <c r="G579">
        <f>IFERROR(_xlfn.IFS(D579&lt;'Benchmark Data'!$I$13,1,'Transaction Log'!D579&gt;'Benchmark Data'!$M$13,1),0)</f>
        <v>0</v>
      </c>
      <c r="H579">
        <f>IFERROR(_xlfn.IFS(E579&lt;'Benchmark Data'!$I$19,1,'Transaction Log'!E579&gt;'Benchmark Data'!$M$19,1),0)</f>
        <v>0</v>
      </c>
    </row>
    <row r="580" spans="1:8">
      <c r="A580" s="116">
        <v>0.57079861111111108</v>
      </c>
      <c r="B580">
        <v>-496.39874209999999</v>
      </c>
      <c r="C580">
        <v>15407.920990000001</v>
      </c>
      <c r="D580">
        <v>1.300132262</v>
      </c>
      <c r="E580">
        <v>2.225871969</v>
      </c>
      <c r="F580">
        <f>IFERROR(_xlfn.IFS(B580&lt;'Benchmark Data'!$I$7,1,'Transaction Log'!B580&gt;'Benchmark Data'!$M$7,1),0)</f>
        <v>0</v>
      </c>
      <c r="G580">
        <f>IFERROR(_xlfn.IFS(D580&lt;'Benchmark Data'!$I$13,1,'Transaction Log'!D580&gt;'Benchmark Data'!$M$13,1),0)</f>
        <v>0</v>
      </c>
      <c r="H580">
        <f>IFERROR(_xlfn.IFS(E580&lt;'Benchmark Data'!$I$19,1,'Transaction Log'!E580&gt;'Benchmark Data'!$M$19,1),0)</f>
        <v>0</v>
      </c>
    </row>
    <row r="581" spans="1:8">
      <c r="A581" s="116">
        <v>0.57082175925925926</v>
      </c>
      <c r="B581">
        <v>-496.4140706</v>
      </c>
      <c r="C581">
        <v>15408.04443</v>
      </c>
      <c r="D581">
        <v>1.2992379359999999</v>
      </c>
      <c r="E581">
        <v>2.2258835119999998</v>
      </c>
      <c r="F581">
        <f>IFERROR(_xlfn.IFS(B581&lt;'Benchmark Data'!$I$7,1,'Transaction Log'!B581&gt;'Benchmark Data'!$M$7,1),0)</f>
        <v>0</v>
      </c>
      <c r="G581">
        <f>IFERROR(_xlfn.IFS(D581&lt;'Benchmark Data'!$I$13,1,'Transaction Log'!D581&gt;'Benchmark Data'!$M$13,1),0)</f>
        <v>0</v>
      </c>
      <c r="H581">
        <f>IFERROR(_xlfn.IFS(E581&lt;'Benchmark Data'!$I$19,1,'Transaction Log'!E581&gt;'Benchmark Data'!$M$19,1),0)</f>
        <v>0</v>
      </c>
    </row>
    <row r="582" spans="1:8">
      <c r="A582" s="116">
        <v>0.57084490740740745</v>
      </c>
      <c r="B582">
        <v>-496.40865630000002</v>
      </c>
      <c r="C582">
        <v>15405.704</v>
      </c>
      <c r="D582">
        <v>1.3000865210000001</v>
      </c>
      <c r="E582">
        <v>2.2255249799999999</v>
      </c>
      <c r="F582">
        <f>IFERROR(_xlfn.IFS(B582&lt;'Benchmark Data'!$I$7,1,'Transaction Log'!B582&gt;'Benchmark Data'!$M$7,1),0)</f>
        <v>0</v>
      </c>
      <c r="G582">
        <f>IFERROR(_xlfn.IFS(D582&lt;'Benchmark Data'!$I$13,1,'Transaction Log'!D582&gt;'Benchmark Data'!$M$13,1),0)</f>
        <v>0</v>
      </c>
      <c r="H582">
        <f>IFERROR(_xlfn.IFS(E582&lt;'Benchmark Data'!$I$19,1,'Transaction Log'!E582&gt;'Benchmark Data'!$M$19,1),0)</f>
        <v>0</v>
      </c>
    </row>
    <row r="583" spans="1:8">
      <c r="A583" s="116">
        <v>0.57086805555555553</v>
      </c>
      <c r="B583">
        <v>-496.40019310000002</v>
      </c>
      <c r="C583">
        <v>15407.51086</v>
      </c>
      <c r="D583">
        <v>1.2999703840000001</v>
      </c>
      <c r="E583">
        <v>2.226735433</v>
      </c>
      <c r="F583">
        <f>IFERROR(_xlfn.IFS(B583&lt;'Benchmark Data'!$I$7,1,'Transaction Log'!B583&gt;'Benchmark Data'!$M$7,1),0)</f>
        <v>0</v>
      </c>
      <c r="G583">
        <f>IFERROR(_xlfn.IFS(D583&lt;'Benchmark Data'!$I$13,1,'Transaction Log'!D583&gt;'Benchmark Data'!$M$13,1),0)</f>
        <v>0</v>
      </c>
      <c r="H583">
        <f>IFERROR(_xlfn.IFS(E583&lt;'Benchmark Data'!$I$19,1,'Transaction Log'!E583&gt;'Benchmark Data'!$M$19,1),0)</f>
        <v>0</v>
      </c>
    </row>
    <row r="584" spans="1:8">
      <c r="A584" s="116">
        <v>0.57089120370370372</v>
      </c>
      <c r="B584">
        <v>-496.39268279999999</v>
      </c>
      <c r="C584">
        <v>15405.659079999999</v>
      </c>
      <c r="D584">
        <v>1.2996149850000001</v>
      </c>
      <c r="E584">
        <v>2.226618786</v>
      </c>
      <c r="F584">
        <f>IFERROR(_xlfn.IFS(B584&lt;'Benchmark Data'!$I$7,1,'Transaction Log'!B584&gt;'Benchmark Data'!$M$7,1),0)</f>
        <v>0</v>
      </c>
      <c r="G584">
        <f>IFERROR(_xlfn.IFS(D584&lt;'Benchmark Data'!$I$13,1,'Transaction Log'!D584&gt;'Benchmark Data'!$M$13,1),0)</f>
        <v>0</v>
      </c>
      <c r="H584">
        <f>IFERROR(_xlfn.IFS(E584&lt;'Benchmark Data'!$I$19,1,'Transaction Log'!E584&gt;'Benchmark Data'!$M$19,1),0)</f>
        <v>0</v>
      </c>
    </row>
    <row r="585" spans="1:8">
      <c r="A585" s="116">
        <v>0.57091435185185191</v>
      </c>
      <c r="B585">
        <v>-496.39003150000002</v>
      </c>
      <c r="C585">
        <v>15404.390600000001</v>
      </c>
      <c r="D585">
        <v>1.300469104</v>
      </c>
      <c r="E585">
        <v>2.2257448850000001</v>
      </c>
      <c r="F585">
        <f>IFERROR(_xlfn.IFS(B585&lt;'Benchmark Data'!$I$7,1,'Transaction Log'!B585&gt;'Benchmark Data'!$M$7,1),0)</f>
        <v>0</v>
      </c>
      <c r="G585">
        <f>IFERROR(_xlfn.IFS(D585&lt;'Benchmark Data'!$I$13,1,'Transaction Log'!D585&gt;'Benchmark Data'!$M$13,1),0)</f>
        <v>0</v>
      </c>
      <c r="H585">
        <f>IFERROR(_xlfn.IFS(E585&lt;'Benchmark Data'!$I$19,1,'Transaction Log'!E585&gt;'Benchmark Data'!$M$19,1),0)</f>
        <v>0</v>
      </c>
    </row>
    <row r="586" spans="1:8">
      <c r="A586" s="116">
        <v>0.57093749999999999</v>
      </c>
      <c r="B586">
        <v>-496.40775400000001</v>
      </c>
      <c r="C586">
        <v>15402.733910000001</v>
      </c>
      <c r="D586">
        <v>1.2995194889999999</v>
      </c>
      <c r="E586">
        <v>2.2272525060000001</v>
      </c>
      <c r="F586">
        <f>IFERROR(_xlfn.IFS(B586&lt;'Benchmark Data'!$I$7,1,'Transaction Log'!B586&gt;'Benchmark Data'!$M$7,1),0)</f>
        <v>0</v>
      </c>
      <c r="G586">
        <f>IFERROR(_xlfn.IFS(D586&lt;'Benchmark Data'!$I$13,1,'Transaction Log'!D586&gt;'Benchmark Data'!$M$13,1),0)</f>
        <v>0</v>
      </c>
      <c r="H586">
        <f>IFERROR(_xlfn.IFS(E586&lt;'Benchmark Data'!$I$19,1,'Transaction Log'!E586&gt;'Benchmark Data'!$M$19,1),0)</f>
        <v>0</v>
      </c>
    </row>
    <row r="587" spans="1:8">
      <c r="A587" s="116">
        <v>0.57096064814814818</v>
      </c>
      <c r="B587">
        <v>-496.39707950000002</v>
      </c>
      <c r="C587">
        <v>15400.47027</v>
      </c>
      <c r="D587">
        <v>1.299442341</v>
      </c>
      <c r="E587">
        <v>2.2262762280000001</v>
      </c>
      <c r="F587">
        <f>IFERROR(_xlfn.IFS(B587&lt;'Benchmark Data'!$I$7,1,'Transaction Log'!B587&gt;'Benchmark Data'!$M$7,1),0)</f>
        <v>0</v>
      </c>
      <c r="G587">
        <f>IFERROR(_xlfn.IFS(D587&lt;'Benchmark Data'!$I$13,1,'Transaction Log'!D587&gt;'Benchmark Data'!$M$13,1),0)</f>
        <v>0</v>
      </c>
      <c r="H587">
        <f>IFERROR(_xlfn.IFS(E587&lt;'Benchmark Data'!$I$19,1,'Transaction Log'!E587&gt;'Benchmark Data'!$M$19,1),0)</f>
        <v>0</v>
      </c>
    </row>
    <row r="588" spans="1:8">
      <c r="A588" s="116">
        <v>0.57098379629629636</v>
      </c>
      <c r="B588">
        <v>-496.40965419999998</v>
      </c>
      <c r="C588">
        <v>15397.038130000001</v>
      </c>
      <c r="D588">
        <v>1.300541503</v>
      </c>
      <c r="E588">
        <v>2.2280746890000001</v>
      </c>
      <c r="F588">
        <f>IFERROR(_xlfn.IFS(B588&lt;'Benchmark Data'!$I$7,1,'Transaction Log'!B588&gt;'Benchmark Data'!$M$7,1),0)</f>
        <v>0</v>
      </c>
      <c r="G588">
        <f>IFERROR(_xlfn.IFS(D588&lt;'Benchmark Data'!$I$13,1,'Transaction Log'!D588&gt;'Benchmark Data'!$M$13,1),0)</f>
        <v>0</v>
      </c>
      <c r="H588">
        <f>IFERROR(_xlfn.IFS(E588&lt;'Benchmark Data'!$I$19,1,'Transaction Log'!E588&gt;'Benchmark Data'!$M$19,1),0)</f>
        <v>0</v>
      </c>
    </row>
    <row r="589" spans="1:8">
      <c r="A589" s="116">
        <v>0.57100694444444444</v>
      </c>
      <c r="B589">
        <v>-496.40509329999998</v>
      </c>
      <c r="C589">
        <v>15398.058660000001</v>
      </c>
      <c r="D589">
        <v>1.2998667129999999</v>
      </c>
      <c r="E589">
        <v>2.2278952059999999</v>
      </c>
      <c r="F589">
        <f>IFERROR(_xlfn.IFS(B589&lt;'Benchmark Data'!$I$7,1,'Transaction Log'!B589&gt;'Benchmark Data'!$M$7,1),0)</f>
        <v>0</v>
      </c>
      <c r="G589">
        <f>IFERROR(_xlfn.IFS(D589&lt;'Benchmark Data'!$I$13,1,'Transaction Log'!D589&gt;'Benchmark Data'!$M$13,1),0)</f>
        <v>0</v>
      </c>
      <c r="H589">
        <f>IFERROR(_xlfn.IFS(E589&lt;'Benchmark Data'!$I$19,1,'Transaction Log'!E589&gt;'Benchmark Data'!$M$19,1),0)</f>
        <v>0</v>
      </c>
    </row>
    <row r="590" spans="1:8">
      <c r="A590" s="116">
        <v>0.57103009259259252</v>
      </c>
      <c r="B590">
        <v>-496.40224119999999</v>
      </c>
      <c r="C590">
        <v>15398.409030000001</v>
      </c>
      <c r="D590">
        <v>1.2986054359999999</v>
      </c>
      <c r="E590">
        <v>2.227630789</v>
      </c>
      <c r="F590">
        <f>IFERROR(_xlfn.IFS(B590&lt;'Benchmark Data'!$I$7,1,'Transaction Log'!B590&gt;'Benchmark Data'!$M$7,1),0)</f>
        <v>0</v>
      </c>
      <c r="G590">
        <f>IFERROR(_xlfn.IFS(D590&lt;'Benchmark Data'!$I$13,1,'Transaction Log'!D590&gt;'Benchmark Data'!$M$13,1),0)</f>
        <v>0</v>
      </c>
      <c r="H590">
        <f>IFERROR(_xlfn.IFS(E590&lt;'Benchmark Data'!$I$19,1,'Transaction Log'!E590&gt;'Benchmark Data'!$M$19,1),0)</f>
        <v>0</v>
      </c>
    </row>
    <row r="591" spans="1:8">
      <c r="A591" s="116">
        <v>0.57105324074074071</v>
      </c>
      <c r="B591">
        <v>-496.40448679999997</v>
      </c>
      <c r="C591">
        <v>15396.87765</v>
      </c>
      <c r="D591">
        <v>1.2984481430000001</v>
      </c>
      <c r="E591">
        <v>2.2261491979999999</v>
      </c>
      <c r="F591">
        <f>IFERROR(_xlfn.IFS(B591&lt;'Benchmark Data'!$I$7,1,'Transaction Log'!B591&gt;'Benchmark Data'!$M$7,1),0)</f>
        <v>0</v>
      </c>
      <c r="G591">
        <f>IFERROR(_xlfn.IFS(D591&lt;'Benchmark Data'!$I$13,1,'Transaction Log'!D591&gt;'Benchmark Data'!$M$13,1),0)</f>
        <v>0</v>
      </c>
      <c r="H591">
        <f>IFERROR(_xlfn.IFS(E591&lt;'Benchmark Data'!$I$19,1,'Transaction Log'!E591&gt;'Benchmark Data'!$M$19,1),0)</f>
        <v>0</v>
      </c>
    </row>
    <row r="592" spans="1:8">
      <c r="A592" s="116">
        <v>0.5710763888888889</v>
      </c>
      <c r="B592">
        <v>-496.39175749999998</v>
      </c>
      <c r="C592">
        <v>15395.126990000001</v>
      </c>
      <c r="D592">
        <v>1.2993336870000001</v>
      </c>
      <c r="E592">
        <v>2.2279717720000001</v>
      </c>
      <c r="F592">
        <f>IFERROR(_xlfn.IFS(B592&lt;'Benchmark Data'!$I$7,1,'Transaction Log'!B592&gt;'Benchmark Data'!$M$7,1),0)</f>
        <v>0</v>
      </c>
      <c r="G592">
        <f>IFERROR(_xlfn.IFS(D592&lt;'Benchmark Data'!$I$13,1,'Transaction Log'!D592&gt;'Benchmark Data'!$M$13,1),0)</f>
        <v>0</v>
      </c>
      <c r="H592">
        <f>IFERROR(_xlfn.IFS(E592&lt;'Benchmark Data'!$I$19,1,'Transaction Log'!E592&gt;'Benchmark Data'!$M$19,1),0)</f>
        <v>0</v>
      </c>
    </row>
    <row r="593" spans="1:8">
      <c r="A593" s="116">
        <v>0.57109953703703698</v>
      </c>
      <c r="B593">
        <v>-496.3886043</v>
      </c>
      <c r="C593">
        <v>15395.628710000001</v>
      </c>
      <c r="D593">
        <v>1.300045643</v>
      </c>
      <c r="E593">
        <v>2.2265696990000001</v>
      </c>
      <c r="F593">
        <f>IFERROR(_xlfn.IFS(B593&lt;'Benchmark Data'!$I$7,1,'Transaction Log'!B593&gt;'Benchmark Data'!$M$7,1),0)</f>
        <v>0</v>
      </c>
      <c r="G593">
        <f>IFERROR(_xlfn.IFS(D593&lt;'Benchmark Data'!$I$13,1,'Transaction Log'!D593&gt;'Benchmark Data'!$M$13,1),0)</f>
        <v>0</v>
      </c>
      <c r="H593">
        <f>IFERROR(_xlfn.IFS(E593&lt;'Benchmark Data'!$I$19,1,'Transaction Log'!E593&gt;'Benchmark Data'!$M$19,1),0)</f>
        <v>0</v>
      </c>
    </row>
    <row r="594" spans="1:8">
      <c r="A594" s="116">
        <v>0.57112268518518516</v>
      </c>
      <c r="B594">
        <v>-496.39635429999998</v>
      </c>
      <c r="C594">
        <v>15394.138199999999</v>
      </c>
      <c r="D594">
        <v>1.298846613</v>
      </c>
      <c r="E594">
        <v>2.2280872629999999</v>
      </c>
      <c r="F594">
        <f>IFERROR(_xlfn.IFS(B594&lt;'Benchmark Data'!$I$7,1,'Transaction Log'!B594&gt;'Benchmark Data'!$M$7,1),0)</f>
        <v>0</v>
      </c>
      <c r="G594">
        <f>IFERROR(_xlfn.IFS(D594&lt;'Benchmark Data'!$I$13,1,'Transaction Log'!D594&gt;'Benchmark Data'!$M$13,1),0)</f>
        <v>0</v>
      </c>
      <c r="H594">
        <f>IFERROR(_xlfn.IFS(E594&lt;'Benchmark Data'!$I$19,1,'Transaction Log'!E594&gt;'Benchmark Data'!$M$19,1),0)</f>
        <v>0</v>
      </c>
    </row>
    <row r="595" spans="1:8">
      <c r="A595" s="116">
        <v>0.57114583333333335</v>
      </c>
      <c r="B595">
        <v>-496.40423429999998</v>
      </c>
      <c r="C595">
        <v>15392.012720000001</v>
      </c>
      <c r="D595">
        <v>1.30115866</v>
      </c>
      <c r="E595">
        <v>2.2278540250000001</v>
      </c>
      <c r="F595">
        <f>IFERROR(_xlfn.IFS(B595&lt;'Benchmark Data'!$I$7,1,'Transaction Log'!B595&gt;'Benchmark Data'!$M$7,1),0)</f>
        <v>0</v>
      </c>
      <c r="G595">
        <f>IFERROR(_xlfn.IFS(D595&lt;'Benchmark Data'!$I$13,1,'Transaction Log'!D595&gt;'Benchmark Data'!$M$13,1),0)</f>
        <v>0</v>
      </c>
      <c r="H595">
        <f>IFERROR(_xlfn.IFS(E595&lt;'Benchmark Data'!$I$19,1,'Transaction Log'!E595&gt;'Benchmark Data'!$M$19,1),0)</f>
        <v>0</v>
      </c>
    </row>
    <row r="596" spans="1:8">
      <c r="A596" s="116">
        <v>0.57116898148148143</v>
      </c>
      <c r="B596">
        <v>-496.39481050000001</v>
      </c>
      <c r="C596">
        <v>15392.87866</v>
      </c>
      <c r="D596">
        <v>1.3002179620000001</v>
      </c>
      <c r="E596">
        <v>2.2255362139999999</v>
      </c>
      <c r="F596">
        <f>IFERROR(_xlfn.IFS(B596&lt;'Benchmark Data'!$I$7,1,'Transaction Log'!B596&gt;'Benchmark Data'!$M$7,1),0)</f>
        <v>0</v>
      </c>
      <c r="G596">
        <f>IFERROR(_xlfn.IFS(D596&lt;'Benchmark Data'!$I$13,1,'Transaction Log'!D596&gt;'Benchmark Data'!$M$13,1),0)</f>
        <v>0</v>
      </c>
      <c r="H596">
        <f>IFERROR(_xlfn.IFS(E596&lt;'Benchmark Data'!$I$19,1,'Transaction Log'!E596&gt;'Benchmark Data'!$M$19,1),0)</f>
        <v>0</v>
      </c>
    </row>
    <row r="597" spans="1:8">
      <c r="A597" s="116">
        <v>0.57119212962962962</v>
      </c>
      <c r="B597">
        <v>-496.39633839999999</v>
      </c>
      <c r="C597">
        <v>15389.799360000001</v>
      </c>
      <c r="D597">
        <v>1.3010310899999999</v>
      </c>
      <c r="E597">
        <v>2.2285779400000001</v>
      </c>
      <c r="F597">
        <f>IFERROR(_xlfn.IFS(B597&lt;'Benchmark Data'!$I$7,1,'Transaction Log'!B597&gt;'Benchmark Data'!$M$7,1),0)</f>
        <v>0</v>
      </c>
      <c r="G597">
        <f>IFERROR(_xlfn.IFS(D597&lt;'Benchmark Data'!$I$13,1,'Transaction Log'!D597&gt;'Benchmark Data'!$M$13,1),0)</f>
        <v>0</v>
      </c>
      <c r="H597">
        <f>IFERROR(_xlfn.IFS(E597&lt;'Benchmark Data'!$I$19,1,'Transaction Log'!E597&gt;'Benchmark Data'!$M$19,1),0)</f>
        <v>0</v>
      </c>
    </row>
    <row r="598" spans="1:8">
      <c r="A598" s="116">
        <v>0.57121527777777781</v>
      </c>
      <c r="B598">
        <v>-496.38749840000003</v>
      </c>
      <c r="C598">
        <v>15391.231379999999</v>
      </c>
      <c r="D598">
        <v>1.2998766580000001</v>
      </c>
      <c r="E598">
        <v>2.2274283160000001</v>
      </c>
      <c r="F598">
        <f>IFERROR(_xlfn.IFS(B598&lt;'Benchmark Data'!$I$7,1,'Transaction Log'!B598&gt;'Benchmark Data'!$M$7,1),0)</f>
        <v>0</v>
      </c>
      <c r="G598">
        <f>IFERROR(_xlfn.IFS(D598&lt;'Benchmark Data'!$I$13,1,'Transaction Log'!D598&gt;'Benchmark Data'!$M$13,1),0)</f>
        <v>0</v>
      </c>
      <c r="H598">
        <f>IFERROR(_xlfn.IFS(E598&lt;'Benchmark Data'!$I$19,1,'Transaction Log'!E598&gt;'Benchmark Data'!$M$19,1),0)</f>
        <v>0</v>
      </c>
    </row>
    <row r="599" spans="1:8">
      <c r="A599" s="116">
        <v>0.57123842592592589</v>
      </c>
      <c r="B599">
        <v>-496.40934540000001</v>
      </c>
      <c r="C599">
        <v>15390.7232</v>
      </c>
      <c r="D599">
        <v>1.300771541</v>
      </c>
      <c r="E599">
        <v>2.2283474600000002</v>
      </c>
      <c r="F599">
        <f>IFERROR(_xlfn.IFS(B599&lt;'Benchmark Data'!$I$7,1,'Transaction Log'!B599&gt;'Benchmark Data'!$M$7,1),0)</f>
        <v>0</v>
      </c>
      <c r="G599">
        <f>IFERROR(_xlfn.IFS(D599&lt;'Benchmark Data'!$I$13,1,'Transaction Log'!D599&gt;'Benchmark Data'!$M$13,1),0)</f>
        <v>0</v>
      </c>
      <c r="H599">
        <f>IFERROR(_xlfn.IFS(E599&lt;'Benchmark Data'!$I$19,1,'Transaction Log'!E599&gt;'Benchmark Data'!$M$19,1),0)</f>
        <v>0</v>
      </c>
    </row>
    <row r="600" spans="1:8">
      <c r="A600" s="116">
        <v>0.57126157407407407</v>
      </c>
      <c r="B600">
        <v>-496.40791439999998</v>
      </c>
      <c r="C600">
        <v>15389.112419999999</v>
      </c>
      <c r="D600">
        <v>1.2995614870000001</v>
      </c>
      <c r="E600">
        <v>2.2267633020000002</v>
      </c>
      <c r="F600">
        <f>IFERROR(_xlfn.IFS(B600&lt;'Benchmark Data'!$I$7,1,'Transaction Log'!B600&gt;'Benchmark Data'!$M$7,1),0)</f>
        <v>0</v>
      </c>
      <c r="G600">
        <f>IFERROR(_xlfn.IFS(D600&lt;'Benchmark Data'!$I$13,1,'Transaction Log'!D600&gt;'Benchmark Data'!$M$13,1),0)</f>
        <v>0</v>
      </c>
      <c r="H600">
        <f>IFERROR(_xlfn.IFS(E600&lt;'Benchmark Data'!$I$19,1,'Transaction Log'!E600&gt;'Benchmark Data'!$M$19,1),0)</f>
        <v>0</v>
      </c>
    </row>
    <row r="601" spans="1:8">
      <c r="A601" s="116">
        <v>0.57128472222222226</v>
      </c>
      <c r="B601">
        <v>-496.41232309999998</v>
      </c>
      <c r="C601">
        <v>15388.885609999999</v>
      </c>
      <c r="D601">
        <v>1.299109477</v>
      </c>
      <c r="E601">
        <v>2.2260602230000002</v>
      </c>
      <c r="F601">
        <f>IFERROR(_xlfn.IFS(B601&lt;'Benchmark Data'!$I$7,1,'Transaction Log'!B601&gt;'Benchmark Data'!$M$7,1),0)</f>
        <v>0</v>
      </c>
      <c r="G601">
        <f>IFERROR(_xlfn.IFS(D601&lt;'Benchmark Data'!$I$13,1,'Transaction Log'!D601&gt;'Benchmark Data'!$M$13,1),0)</f>
        <v>0</v>
      </c>
      <c r="H601">
        <f>IFERROR(_xlfn.IFS(E601&lt;'Benchmark Data'!$I$19,1,'Transaction Log'!E601&gt;'Benchmark Data'!$M$19,1),0)</f>
        <v>0</v>
      </c>
    </row>
    <row r="602" spans="1:8">
      <c r="A602" s="116">
        <v>0.57130787037037034</v>
      </c>
      <c r="B602">
        <v>-496.39123760000001</v>
      </c>
      <c r="C602">
        <v>15388.074839999999</v>
      </c>
      <c r="D602">
        <v>1.300616183</v>
      </c>
      <c r="E602">
        <v>2.2275155899999999</v>
      </c>
      <c r="F602">
        <f>IFERROR(_xlfn.IFS(B602&lt;'Benchmark Data'!$I$7,1,'Transaction Log'!B602&gt;'Benchmark Data'!$M$7,1),0)</f>
        <v>0</v>
      </c>
      <c r="G602">
        <f>IFERROR(_xlfn.IFS(D602&lt;'Benchmark Data'!$I$13,1,'Transaction Log'!D602&gt;'Benchmark Data'!$M$13,1),0)</f>
        <v>0</v>
      </c>
      <c r="H602">
        <f>IFERROR(_xlfn.IFS(E602&lt;'Benchmark Data'!$I$19,1,'Transaction Log'!E602&gt;'Benchmark Data'!$M$19,1),0)</f>
        <v>0</v>
      </c>
    </row>
    <row r="603" spans="1:8">
      <c r="A603" s="116">
        <v>0.57133101851851853</v>
      </c>
      <c r="B603">
        <v>-496.39104149999997</v>
      </c>
      <c r="C603">
        <v>15387.0769</v>
      </c>
      <c r="D603">
        <v>1.29909622</v>
      </c>
      <c r="E603">
        <v>2.226808744</v>
      </c>
      <c r="F603">
        <f>IFERROR(_xlfn.IFS(B603&lt;'Benchmark Data'!$I$7,1,'Transaction Log'!B603&gt;'Benchmark Data'!$M$7,1),0)</f>
        <v>0</v>
      </c>
      <c r="G603">
        <f>IFERROR(_xlfn.IFS(D603&lt;'Benchmark Data'!$I$13,1,'Transaction Log'!D603&gt;'Benchmark Data'!$M$13,1),0)</f>
        <v>0</v>
      </c>
      <c r="H603">
        <f>IFERROR(_xlfn.IFS(E603&lt;'Benchmark Data'!$I$19,1,'Transaction Log'!E603&gt;'Benchmark Data'!$M$19,1),0)</f>
        <v>0</v>
      </c>
    </row>
    <row r="604" spans="1:8">
      <c r="A604" s="116">
        <v>0.57135416666666672</v>
      </c>
      <c r="B604">
        <v>-496.38768090000002</v>
      </c>
      <c r="C604">
        <v>15385.512290000001</v>
      </c>
      <c r="D604">
        <v>1.3000727940000001</v>
      </c>
      <c r="E604">
        <v>2.226119577</v>
      </c>
      <c r="F604">
        <f>IFERROR(_xlfn.IFS(B604&lt;'Benchmark Data'!$I$7,1,'Transaction Log'!B604&gt;'Benchmark Data'!$M$7,1),0)</f>
        <v>0</v>
      </c>
      <c r="G604">
        <f>IFERROR(_xlfn.IFS(D604&lt;'Benchmark Data'!$I$13,1,'Transaction Log'!D604&gt;'Benchmark Data'!$M$13,1),0)</f>
        <v>0</v>
      </c>
      <c r="H604">
        <f>IFERROR(_xlfn.IFS(E604&lt;'Benchmark Data'!$I$19,1,'Transaction Log'!E604&gt;'Benchmark Data'!$M$19,1),0)</f>
        <v>0</v>
      </c>
    </row>
    <row r="605" spans="1:8">
      <c r="A605" s="116">
        <v>0.5713773148148148</v>
      </c>
      <c r="B605">
        <v>-496.40652210000002</v>
      </c>
      <c r="C605">
        <v>15385.72827</v>
      </c>
      <c r="D605">
        <v>1.300387833</v>
      </c>
      <c r="E605">
        <v>2.227422265</v>
      </c>
      <c r="F605">
        <f>IFERROR(_xlfn.IFS(B605&lt;'Benchmark Data'!$I$7,1,'Transaction Log'!B605&gt;'Benchmark Data'!$M$7,1),0)</f>
        <v>0</v>
      </c>
      <c r="G605">
        <f>IFERROR(_xlfn.IFS(D605&lt;'Benchmark Data'!$I$13,1,'Transaction Log'!D605&gt;'Benchmark Data'!$M$13,1),0)</f>
        <v>0</v>
      </c>
      <c r="H605">
        <f>IFERROR(_xlfn.IFS(E605&lt;'Benchmark Data'!$I$19,1,'Transaction Log'!E605&gt;'Benchmark Data'!$M$19,1),0)</f>
        <v>0</v>
      </c>
    </row>
    <row r="606" spans="1:8">
      <c r="A606" s="116">
        <v>0.57140046296296299</v>
      </c>
      <c r="B606">
        <v>-496.41192910000001</v>
      </c>
      <c r="C606">
        <v>15385.86959</v>
      </c>
      <c r="D606">
        <v>1.300018342</v>
      </c>
      <c r="E606">
        <v>2.2284024840000001</v>
      </c>
      <c r="F606">
        <f>IFERROR(_xlfn.IFS(B606&lt;'Benchmark Data'!$I$7,1,'Transaction Log'!B606&gt;'Benchmark Data'!$M$7,1),0)</f>
        <v>0</v>
      </c>
      <c r="G606">
        <f>IFERROR(_xlfn.IFS(D606&lt;'Benchmark Data'!$I$13,1,'Transaction Log'!D606&gt;'Benchmark Data'!$M$13,1),0)</f>
        <v>0</v>
      </c>
      <c r="H606">
        <f>IFERROR(_xlfn.IFS(E606&lt;'Benchmark Data'!$I$19,1,'Transaction Log'!E606&gt;'Benchmark Data'!$M$19,1),0)</f>
        <v>0</v>
      </c>
    </row>
    <row r="607" spans="1:8">
      <c r="A607" s="116">
        <v>0.57142361111111117</v>
      </c>
      <c r="B607">
        <v>-496.40859690000002</v>
      </c>
      <c r="C607">
        <v>15385.476350000001</v>
      </c>
      <c r="D607">
        <v>1.2996322360000001</v>
      </c>
      <c r="E607">
        <v>2.2279379439999998</v>
      </c>
      <c r="F607">
        <f>IFERROR(_xlfn.IFS(B607&lt;'Benchmark Data'!$I$7,1,'Transaction Log'!B607&gt;'Benchmark Data'!$M$7,1),0)</f>
        <v>0</v>
      </c>
      <c r="G607">
        <f>IFERROR(_xlfn.IFS(D607&lt;'Benchmark Data'!$I$13,1,'Transaction Log'!D607&gt;'Benchmark Data'!$M$13,1),0)</f>
        <v>0</v>
      </c>
      <c r="H607">
        <f>IFERROR(_xlfn.IFS(E607&lt;'Benchmark Data'!$I$19,1,'Transaction Log'!E607&gt;'Benchmark Data'!$M$19,1),0)</f>
        <v>0</v>
      </c>
    </row>
    <row r="608" spans="1:8">
      <c r="A608" s="116">
        <v>0.57144675925925925</v>
      </c>
      <c r="B608">
        <v>-496.39223829999997</v>
      </c>
      <c r="C608">
        <v>15382.51758</v>
      </c>
      <c r="D608">
        <v>1.3009594529999999</v>
      </c>
      <c r="E608">
        <v>2.2279781679999999</v>
      </c>
      <c r="F608">
        <f>IFERROR(_xlfn.IFS(B608&lt;'Benchmark Data'!$I$7,1,'Transaction Log'!B608&gt;'Benchmark Data'!$M$7,1),0)</f>
        <v>0</v>
      </c>
      <c r="G608">
        <f>IFERROR(_xlfn.IFS(D608&lt;'Benchmark Data'!$I$13,1,'Transaction Log'!D608&gt;'Benchmark Data'!$M$13,1),0)</f>
        <v>0</v>
      </c>
      <c r="H608">
        <f>IFERROR(_xlfn.IFS(E608&lt;'Benchmark Data'!$I$19,1,'Transaction Log'!E608&gt;'Benchmark Data'!$M$19,1),0)</f>
        <v>0</v>
      </c>
    </row>
    <row r="609" spans="1:8">
      <c r="A609" s="116">
        <v>0.57146990740740744</v>
      </c>
      <c r="B609">
        <v>-496.40161389999997</v>
      </c>
      <c r="C609">
        <v>15380.57663</v>
      </c>
      <c r="D609">
        <v>1.299327103</v>
      </c>
      <c r="E609">
        <v>2.2270425330000001</v>
      </c>
      <c r="F609">
        <f>IFERROR(_xlfn.IFS(B609&lt;'Benchmark Data'!$I$7,1,'Transaction Log'!B609&gt;'Benchmark Data'!$M$7,1),0)</f>
        <v>0</v>
      </c>
      <c r="G609">
        <f>IFERROR(_xlfn.IFS(D609&lt;'Benchmark Data'!$I$13,1,'Transaction Log'!D609&gt;'Benchmark Data'!$M$13,1),0)</f>
        <v>0</v>
      </c>
      <c r="H609">
        <f>IFERROR(_xlfn.IFS(E609&lt;'Benchmark Data'!$I$19,1,'Transaction Log'!E609&gt;'Benchmark Data'!$M$19,1),0)</f>
        <v>0</v>
      </c>
    </row>
    <row r="610" spans="1:8">
      <c r="A610" s="116">
        <v>0.57149305555555563</v>
      </c>
      <c r="B610">
        <v>-496.41101040000001</v>
      </c>
      <c r="C610">
        <v>15381.913790000001</v>
      </c>
      <c r="D610">
        <v>1.2992596350000001</v>
      </c>
      <c r="E610">
        <v>2.228227736</v>
      </c>
      <c r="F610">
        <f>IFERROR(_xlfn.IFS(B610&lt;'Benchmark Data'!$I$7,1,'Transaction Log'!B610&gt;'Benchmark Data'!$M$7,1),0)</f>
        <v>0</v>
      </c>
      <c r="G610">
        <f>IFERROR(_xlfn.IFS(D610&lt;'Benchmark Data'!$I$13,1,'Transaction Log'!D610&gt;'Benchmark Data'!$M$13,1),0)</f>
        <v>0</v>
      </c>
      <c r="H610">
        <f>IFERROR(_xlfn.IFS(E610&lt;'Benchmark Data'!$I$19,1,'Transaction Log'!E610&gt;'Benchmark Data'!$M$19,1),0)</f>
        <v>0</v>
      </c>
    </row>
    <row r="611" spans="1:8">
      <c r="A611" s="116">
        <v>0.57151620370370371</v>
      </c>
      <c r="B611">
        <v>-496.39382060000003</v>
      </c>
      <c r="C611">
        <v>15379.290230000001</v>
      </c>
      <c r="D611">
        <v>1.299306887</v>
      </c>
      <c r="E611">
        <v>2.2273224059999999</v>
      </c>
      <c r="F611">
        <f>IFERROR(_xlfn.IFS(B611&lt;'Benchmark Data'!$I$7,1,'Transaction Log'!B611&gt;'Benchmark Data'!$M$7,1),0)</f>
        <v>0</v>
      </c>
      <c r="G611">
        <f>IFERROR(_xlfn.IFS(D611&lt;'Benchmark Data'!$I$13,1,'Transaction Log'!D611&gt;'Benchmark Data'!$M$13,1),0)</f>
        <v>0</v>
      </c>
      <c r="H611">
        <f>IFERROR(_xlfn.IFS(E611&lt;'Benchmark Data'!$I$19,1,'Transaction Log'!E611&gt;'Benchmark Data'!$M$19,1),0)</f>
        <v>0</v>
      </c>
    </row>
    <row r="612" spans="1:8">
      <c r="A612" s="116">
        <v>0.57153935185185178</v>
      </c>
      <c r="B612">
        <v>-496.39624409999999</v>
      </c>
      <c r="C612">
        <v>15380.751990000001</v>
      </c>
      <c r="D612">
        <v>1.3004873960000001</v>
      </c>
      <c r="E612">
        <v>2.2284276850000002</v>
      </c>
      <c r="F612">
        <f>IFERROR(_xlfn.IFS(B612&lt;'Benchmark Data'!$I$7,1,'Transaction Log'!B612&gt;'Benchmark Data'!$M$7,1),0)</f>
        <v>0</v>
      </c>
      <c r="G612">
        <f>IFERROR(_xlfn.IFS(D612&lt;'Benchmark Data'!$I$13,1,'Transaction Log'!D612&gt;'Benchmark Data'!$M$13,1),0)</f>
        <v>0</v>
      </c>
      <c r="H612">
        <f>IFERROR(_xlfn.IFS(E612&lt;'Benchmark Data'!$I$19,1,'Transaction Log'!E612&gt;'Benchmark Data'!$M$19,1),0)</f>
        <v>0</v>
      </c>
    </row>
    <row r="613" spans="1:8">
      <c r="A613" s="116">
        <v>0.57156249999999997</v>
      </c>
      <c r="B613">
        <v>-496.402941</v>
      </c>
      <c r="C613">
        <v>15377.990040000001</v>
      </c>
      <c r="D613">
        <v>1.299242024</v>
      </c>
      <c r="E613">
        <v>2.228270341</v>
      </c>
      <c r="F613">
        <f>IFERROR(_xlfn.IFS(B613&lt;'Benchmark Data'!$I$7,1,'Transaction Log'!B613&gt;'Benchmark Data'!$M$7,1),0)</f>
        <v>0</v>
      </c>
      <c r="G613">
        <f>IFERROR(_xlfn.IFS(D613&lt;'Benchmark Data'!$I$13,1,'Transaction Log'!D613&gt;'Benchmark Data'!$M$13,1),0)</f>
        <v>0</v>
      </c>
      <c r="H613">
        <f>IFERROR(_xlfn.IFS(E613&lt;'Benchmark Data'!$I$19,1,'Transaction Log'!E613&gt;'Benchmark Data'!$M$19,1),0)</f>
        <v>0</v>
      </c>
    </row>
    <row r="614" spans="1:8">
      <c r="A614" s="116">
        <v>0.57158564814814816</v>
      </c>
      <c r="B614">
        <v>-496.39822279999998</v>
      </c>
      <c r="C614">
        <v>15378.315570000001</v>
      </c>
      <c r="D614">
        <v>1.29906649</v>
      </c>
      <c r="E614">
        <v>2.2261699259999999</v>
      </c>
      <c r="F614">
        <f>IFERROR(_xlfn.IFS(B614&lt;'Benchmark Data'!$I$7,1,'Transaction Log'!B614&gt;'Benchmark Data'!$M$7,1),0)</f>
        <v>0</v>
      </c>
      <c r="G614">
        <f>IFERROR(_xlfn.IFS(D614&lt;'Benchmark Data'!$I$13,1,'Transaction Log'!D614&gt;'Benchmark Data'!$M$13,1),0)</f>
        <v>0</v>
      </c>
      <c r="H614">
        <f>IFERROR(_xlfn.IFS(E614&lt;'Benchmark Data'!$I$19,1,'Transaction Log'!E614&gt;'Benchmark Data'!$M$19,1),0)</f>
        <v>0</v>
      </c>
    </row>
    <row r="615" spans="1:8">
      <c r="A615" s="116">
        <v>0.57160879629629624</v>
      </c>
      <c r="B615">
        <v>-496.40667989999997</v>
      </c>
      <c r="C615">
        <v>15376.53204</v>
      </c>
      <c r="D615">
        <v>1.3001233109999999</v>
      </c>
      <c r="E615">
        <v>2.226770798</v>
      </c>
      <c r="F615">
        <f>IFERROR(_xlfn.IFS(B615&lt;'Benchmark Data'!$I$7,1,'Transaction Log'!B615&gt;'Benchmark Data'!$M$7,1),0)</f>
        <v>0</v>
      </c>
      <c r="G615">
        <f>IFERROR(_xlfn.IFS(D615&lt;'Benchmark Data'!$I$13,1,'Transaction Log'!D615&gt;'Benchmark Data'!$M$13,1),0)</f>
        <v>0</v>
      </c>
      <c r="H615">
        <f>IFERROR(_xlfn.IFS(E615&lt;'Benchmark Data'!$I$19,1,'Transaction Log'!E615&gt;'Benchmark Data'!$M$19,1),0)</f>
        <v>0</v>
      </c>
    </row>
    <row r="616" spans="1:8">
      <c r="A616" s="116">
        <v>0.57163194444444443</v>
      </c>
      <c r="B616">
        <v>-496.40508979999998</v>
      </c>
      <c r="C616">
        <v>15375.34239</v>
      </c>
      <c r="D616">
        <v>1.2983794609999999</v>
      </c>
      <c r="E616">
        <v>2.2273790199999999</v>
      </c>
      <c r="F616">
        <f>IFERROR(_xlfn.IFS(B616&lt;'Benchmark Data'!$I$7,1,'Transaction Log'!B616&gt;'Benchmark Data'!$M$7,1),0)</f>
        <v>0</v>
      </c>
      <c r="G616">
        <f>IFERROR(_xlfn.IFS(D616&lt;'Benchmark Data'!$I$13,1,'Transaction Log'!D616&gt;'Benchmark Data'!$M$13,1),0)</f>
        <v>0</v>
      </c>
      <c r="H616">
        <f>IFERROR(_xlfn.IFS(E616&lt;'Benchmark Data'!$I$19,1,'Transaction Log'!E616&gt;'Benchmark Data'!$M$19,1),0)</f>
        <v>0</v>
      </c>
    </row>
    <row r="617" spans="1:8">
      <c r="A617" s="116">
        <v>0.57165509259259262</v>
      </c>
      <c r="B617">
        <v>-496.3886885</v>
      </c>
      <c r="C617">
        <v>15371.84547</v>
      </c>
      <c r="D617">
        <v>1.298298819</v>
      </c>
      <c r="E617">
        <v>2.2258513070000001</v>
      </c>
      <c r="F617">
        <f>IFERROR(_xlfn.IFS(B617&lt;'Benchmark Data'!$I$7,1,'Transaction Log'!B617&gt;'Benchmark Data'!$M$7,1),0)</f>
        <v>0</v>
      </c>
      <c r="G617">
        <f>IFERROR(_xlfn.IFS(D617&lt;'Benchmark Data'!$I$13,1,'Transaction Log'!D617&gt;'Benchmark Data'!$M$13,1),0)</f>
        <v>0</v>
      </c>
      <c r="H617">
        <f>IFERROR(_xlfn.IFS(E617&lt;'Benchmark Data'!$I$19,1,'Transaction Log'!E617&gt;'Benchmark Data'!$M$19,1),0)</f>
        <v>0</v>
      </c>
    </row>
    <row r="618" spans="1:8">
      <c r="A618" s="116">
        <v>0.5716782407407407</v>
      </c>
      <c r="B618">
        <v>-496.39981560000001</v>
      </c>
      <c r="C618">
        <v>15370.96277</v>
      </c>
      <c r="D618">
        <v>1.299524538</v>
      </c>
      <c r="E618">
        <v>2.2258082859999999</v>
      </c>
      <c r="F618">
        <f>IFERROR(_xlfn.IFS(B618&lt;'Benchmark Data'!$I$7,1,'Transaction Log'!B618&gt;'Benchmark Data'!$M$7,1),0)</f>
        <v>0</v>
      </c>
      <c r="G618">
        <f>IFERROR(_xlfn.IFS(D618&lt;'Benchmark Data'!$I$13,1,'Transaction Log'!D618&gt;'Benchmark Data'!$M$13,1),0)</f>
        <v>0</v>
      </c>
      <c r="H618">
        <f>IFERROR(_xlfn.IFS(E618&lt;'Benchmark Data'!$I$19,1,'Transaction Log'!E618&gt;'Benchmark Data'!$M$19,1),0)</f>
        <v>0</v>
      </c>
    </row>
    <row r="619" spans="1:8">
      <c r="A619" s="116">
        <v>0.57170138888888888</v>
      </c>
      <c r="B619">
        <v>-496.38897250000002</v>
      </c>
      <c r="C619">
        <v>15370.620489999999</v>
      </c>
      <c r="D619">
        <v>1.3000095679999999</v>
      </c>
      <c r="E619">
        <v>2.226571957</v>
      </c>
      <c r="F619">
        <f>IFERROR(_xlfn.IFS(B619&lt;'Benchmark Data'!$I$7,1,'Transaction Log'!B619&gt;'Benchmark Data'!$M$7,1),0)</f>
        <v>0</v>
      </c>
      <c r="G619">
        <f>IFERROR(_xlfn.IFS(D619&lt;'Benchmark Data'!$I$13,1,'Transaction Log'!D619&gt;'Benchmark Data'!$M$13,1),0)</f>
        <v>0</v>
      </c>
      <c r="H619">
        <f>IFERROR(_xlfn.IFS(E619&lt;'Benchmark Data'!$I$19,1,'Transaction Log'!E619&gt;'Benchmark Data'!$M$19,1),0)</f>
        <v>0</v>
      </c>
    </row>
    <row r="620" spans="1:8">
      <c r="A620" s="116">
        <v>0.57172453703703707</v>
      </c>
      <c r="B620">
        <v>-496.39627530000001</v>
      </c>
      <c r="C620">
        <v>15369.11996</v>
      </c>
      <c r="D620">
        <v>1.2995390040000001</v>
      </c>
      <c r="E620">
        <v>2.226401155</v>
      </c>
      <c r="F620">
        <f>IFERROR(_xlfn.IFS(B620&lt;'Benchmark Data'!$I$7,1,'Transaction Log'!B620&gt;'Benchmark Data'!$M$7,1),0)</f>
        <v>0</v>
      </c>
      <c r="G620">
        <f>IFERROR(_xlfn.IFS(D620&lt;'Benchmark Data'!$I$13,1,'Transaction Log'!D620&gt;'Benchmark Data'!$M$13,1),0)</f>
        <v>0</v>
      </c>
      <c r="H620">
        <f>IFERROR(_xlfn.IFS(E620&lt;'Benchmark Data'!$I$19,1,'Transaction Log'!E620&gt;'Benchmark Data'!$M$19,1),0)</f>
        <v>0</v>
      </c>
    </row>
    <row r="621" spans="1:8">
      <c r="A621" s="116">
        <v>0.57174768518518515</v>
      </c>
      <c r="B621">
        <v>-496.40381129999997</v>
      </c>
      <c r="C621">
        <v>15367.38667</v>
      </c>
      <c r="D621">
        <v>1.2989041370000001</v>
      </c>
      <c r="E621">
        <v>2.225629922</v>
      </c>
      <c r="F621">
        <f>IFERROR(_xlfn.IFS(B621&lt;'Benchmark Data'!$I$7,1,'Transaction Log'!B621&gt;'Benchmark Data'!$M$7,1),0)</f>
        <v>0</v>
      </c>
      <c r="G621">
        <f>IFERROR(_xlfn.IFS(D621&lt;'Benchmark Data'!$I$13,1,'Transaction Log'!D621&gt;'Benchmark Data'!$M$13,1),0)</f>
        <v>0</v>
      </c>
      <c r="H621">
        <f>IFERROR(_xlfn.IFS(E621&lt;'Benchmark Data'!$I$19,1,'Transaction Log'!E621&gt;'Benchmark Data'!$M$19,1),0)</f>
        <v>0</v>
      </c>
    </row>
    <row r="622" spans="1:8">
      <c r="A622" s="116">
        <v>0.57177083333333334</v>
      </c>
      <c r="B622">
        <v>-496.39792249999999</v>
      </c>
      <c r="C622">
        <v>15367.796969999999</v>
      </c>
      <c r="D622">
        <v>1.2983737200000001</v>
      </c>
      <c r="E622">
        <v>2.2267041879999998</v>
      </c>
      <c r="F622">
        <f>IFERROR(_xlfn.IFS(B622&lt;'Benchmark Data'!$I$7,1,'Transaction Log'!B622&gt;'Benchmark Data'!$M$7,1),0)</f>
        <v>0</v>
      </c>
      <c r="G622">
        <f>IFERROR(_xlfn.IFS(D622&lt;'Benchmark Data'!$I$13,1,'Transaction Log'!D622&gt;'Benchmark Data'!$M$13,1),0)</f>
        <v>0</v>
      </c>
      <c r="H622">
        <f>IFERROR(_xlfn.IFS(E622&lt;'Benchmark Data'!$I$19,1,'Transaction Log'!E622&gt;'Benchmark Data'!$M$19,1),0)</f>
        <v>0</v>
      </c>
    </row>
    <row r="623" spans="1:8">
      <c r="A623" s="116">
        <v>0.57179398148148153</v>
      </c>
      <c r="B623">
        <v>-496.41407609999999</v>
      </c>
      <c r="C623">
        <v>15365.71105</v>
      </c>
      <c r="D623">
        <v>1.2993469769999999</v>
      </c>
      <c r="E623">
        <v>2.2279145969999998</v>
      </c>
      <c r="F623">
        <f>IFERROR(_xlfn.IFS(B623&lt;'Benchmark Data'!$I$7,1,'Transaction Log'!B623&gt;'Benchmark Data'!$M$7,1),0)</f>
        <v>0</v>
      </c>
      <c r="G623">
        <f>IFERROR(_xlfn.IFS(D623&lt;'Benchmark Data'!$I$13,1,'Transaction Log'!D623&gt;'Benchmark Data'!$M$13,1),0)</f>
        <v>0</v>
      </c>
      <c r="H623">
        <f>IFERROR(_xlfn.IFS(E623&lt;'Benchmark Data'!$I$19,1,'Transaction Log'!E623&gt;'Benchmark Data'!$M$19,1),0)</f>
        <v>0</v>
      </c>
    </row>
    <row r="624" spans="1:8">
      <c r="A624" s="116">
        <v>0.57181712962962961</v>
      </c>
      <c r="B624">
        <v>-496.39519910000001</v>
      </c>
      <c r="C624">
        <v>15367.505370000001</v>
      </c>
      <c r="D624">
        <v>1.2992124190000001</v>
      </c>
      <c r="E624">
        <v>2.2286011920000002</v>
      </c>
      <c r="F624">
        <f>IFERROR(_xlfn.IFS(B624&lt;'Benchmark Data'!$I$7,1,'Transaction Log'!B624&gt;'Benchmark Data'!$M$7,1),0)</f>
        <v>0</v>
      </c>
      <c r="G624">
        <f>IFERROR(_xlfn.IFS(D624&lt;'Benchmark Data'!$I$13,1,'Transaction Log'!D624&gt;'Benchmark Data'!$M$13,1),0)</f>
        <v>0</v>
      </c>
      <c r="H624">
        <f>IFERROR(_xlfn.IFS(E624&lt;'Benchmark Data'!$I$19,1,'Transaction Log'!E624&gt;'Benchmark Data'!$M$19,1),0)</f>
        <v>0</v>
      </c>
    </row>
    <row r="625" spans="1:8">
      <c r="A625" s="116">
        <v>0.57184027777777779</v>
      </c>
      <c r="B625">
        <v>-496.41153550000001</v>
      </c>
      <c r="C625">
        <v>15366.2701</v>
      </c>
      <c r="D625">
        <v>1.29793029</v>
      </c>
      <c r="E625">
        <v>2.2281441640000001</v>
      </c>
      <c r="F625">
        <f>IFERROR(_xlfn.IFS(B625&lt;'Benchmark Data'!$I$7,1,'Transaction Log'!B625&gt;'Benchmark Data'!$M$7,1),0)</f>
        <v>0</v>
      </c>
      <c r="G625">
        <f>IFERROR(_xlfn.IFS(D625&lt;'Benchmark Data'!$I$13,1,'Transaction Log'!D625&gt;'Benchmark Data'!$M$13,1),0)</f>
        <v>0</v>
      </c>
      <c r="H625">
        <f>IFERROR(_xlfn.IFS(E625&lt;'Benchmark Data'!$I$19,1,'Transaction Log'!E625&gt;'Benchmark Data'!$M$19,1),0)</f>
        <v>0</v>
      </c>
    </row>
    <row r="626" spans="1:8">
      <c r="A626" s="116">
        <v>0.57186342592592598</v>
      </c>
      <c r="B626">
        <v>-496.39824859999999</v>
      </c>
      <c r="C626">
        <v>15366.52887</v>
      </c>
      <c r="D626">
        <v>1.299378565</v>
      </c>
      <c r="E626">
        <v>2.225952715</v>
      </c>
      <c r="F626">
        <f>IFERROR(_xlfn.IFS(B626&lt;'Benchmark Data'!$I$7,1,'Transaction Log'!B626&gt;'Benchmark Data'!$M$7,1),0)</f>
        <v>0</v>
      </c>
      <c r="G626">
        <f>IFERROR(_xlfn.IFS(D626&lt;'Benchmark Data'!$I$13,1,'Transaction Log'!D626&gt;'Benchmark Data'!$M$13,1),0)</f>
        <v>0</v>
      </c>
      <c r="H626">
        <f>IFERROR(_xlfn.IFS(E626&lt;'Benchmark Data'!$I$19,1,'Transaction Log'!E626&gt;'Benchmark Data'!$M$19,1),0)</f>
        <v>0</v>
      </c>
    </row>
    <row r="627" spans="1:8">
      <c r="A627" s="116">
        <v>0.57188657407407406</v>
      </c>
      <c r="B627">
        <v>-496.39350150000001</v>
      </c>
      <c r="C627">
        <v>15365.32015</v>
      </c>
      <c r="D627">
        <v>1.2983476439999999</v>
      </c>
      <c r="E627">
        <v>2.2266502770000001</v>
      </c>
      <c r="F627">
        <f>IFERROR(_xlfn.IFS(B627&lt;'Benchmark Data'!$I$7,1,'Transaction Log'!B627&gt;'Benchmark Data'!$M$7,1),0)</f>
        <v>0</v>
      </c>
      <c r="G627">
        <f>IFERROR(_xlfn.IFS(D627&lt;'Benchmark Data'!$I$13,1,'Transaction Log'!D627&gt;'Benchmark Data'!$M$13,1),0)</f>
        <v>0</v>
      </c>
      <c r="H627">
        <f>IFERROR(_xlfn.IFS(E627&lt;'Benchmark Data'!$I$19,1,'Transaction Log'!E627&gt;'Benchmark Data'!$M$19,1),0)</f>
        <v>0</v>
      </c>
    </row>
    <row r="628" spans="1:8">
      <c r="A628" s="116">
        <v>0.57190972222222225</v>
      </c>
      <c r="B628">
        <v>-496.40670619999997</v>
      </c>
      <c r="C628">
        <v>15366.323920000001</v>
      </c>
      <c r="D628">
        <v>1.29822551</v>
      </c>
      <c r="E628">
        <v>2.2263579390000001</v>
      </c>
      <c r="F628">
        <f>IFERROR(_xlfn.IFS(B628&lt;'Benchmark Data'!$I$7,1,'Transaction Log'!B628&gt;'Benchmark Data'!$M$7,1),0)</f>
        <v>0</v>
      </c>
      <c r="G628">
        <f>IFERROR(_xlfn.IFS(D628&lt;'Benchmark Data'!$I$13,1,'Transaction Log'!D628&gt;'Benchmark Data'!$M$13,1),0)</f>
        <v>0</v>
      </c>
      <c r="H628">
        <f>IFERROR(_xlfn.IFS(E628&lt;'Benchmark Data'!$I$19,1,'Transaction Log'!E628&gt;'Benchmark Data'!$M$19,1),0)</f>
        <v>0</v>
      </c>
    </row>
    <row r="629" spans="1:8">
      <c r="A629" s="116">
        <v>0.57193287037037044</v>
      </c>
      <c r="B629">
        <v>-496.41282219999999</v>
      </c>
      <c r="C629">
        <v>15362.571679999999</v>
      </c>
      <c r="D629">
        <v>1.300047827</v>
      </c>
      <c r="E629">
        <v>2.227710477</v>
      </c>
      <c r="F629">
        <f>IFERROR(_xlfn.IFS(B629&lt;'Benchmark Data'!$I$7,1,'Transaction Log'!B629&gt;'Benchmark Data'!$M$7,1),0)</f>
        <v>0</v>
      </c>
      <c r="G629">
        <f>IFERROR(_xlfn.IFS(D629&lt;'Benchmark Data'!$I$13,1,'Transaction Log'!D629&gt;'Benchmark Data'!$M$13,1),0)</f>
        <v>0</v>
      </c>
      <c r="H629">
        <f>IFERROR(_xlfn.IFS(E629&lt;'Benchmark Data'!$I$19,1,'Transaction Log'!E629&gt;'Benchmark Data'!$M$19,1),0)</f>
        <v>0</v>
      </c>
    </row>
    <row r="630" spans="1:8">
      <c r="A630" s="116">
        <v>0.57195601851851852</v>
      </c>
      <c r="B630">
        <v>-496.3942275</v>
      </c>
      <c r="C630">
        <v>15363.734039999999</v>
      </c>
      <c r="D630">
        <v>1.2994210470000001</v>
      </c>
      <c r="E630">
        <v>2.22708789</v>
      </c>
      <c r="F630">
        <f>IFERROR(_xlfn.IFS(B630&lt;'Benchmark Data'!$I$7,1,'Transaction Log'!B630&gt;'Benchmark Data'!$M$7,1),0)</f>
        <v>0</v>
      </c>
      <c r="G630">
        <f>IFERROR(_xlfn.IFS(D630&lt;'Benchmark Data'!$I$13,1,'Transaction Log'!D630&gt;'Benchmark Data'!$M$13,1),0)</f>
        <v>0</v>
      </c>
      <c r="H630">
        <f>IFERROR(_xlfn.IFS(E630&lt;'Benchmark Data'!$I$19,1,'Transaction Log'!E630&gt;'Benchmark Data'!$M$19,1),0)</f>
        <v>0</v>
      </c>
    </row>
    <row r="631" spans="1:8">
      <c r="A631" s="116">
        <v>0.57197916666666659</v>
      </c>
      <c r="B631">
        <v>-496.40983979999999</v>
      </c>
      <c r="C631">
        <v>15361.4239</v>
      </c>
      <c r="D631">
        <v>1.2987326210000001</v>
      </c>
      <c r="E631">
        <v>2.2284446080000002</v>
      </c>
      <c r="F631">
        <f>IFERROR(_xlfn.IFS(B631&lt;'Benchmark Data'!$I$7,1,'Transaction Log'!B631&gt;'Benchmark Data'!$M$7,1),0)</f>
        <v>0</v>
      </c>
      <c r="G631">
        <f>IFERROR(_xlfn.IFS(D631&lt;'Benchmark Data'!$I$13,1,'Transaction Log'!D631&gt;'Benchmark Data'!$M$13,1),0)</f>
        <v>0</v>
      </c>
      <c r="H631">
        <f>IFERROR(_xlfn.IFS(E631&lt;'Benchmark Data'!$I$19,1,'Transaction Log'!E631&gt;'Benchmark Data'!$M$19,1),0)</f>
        <v>0</v>
      </c>
    </row>
    <row r="632" spans="1:8">
      <c r="A632" s="116">
        <v>0.57200231481481478</v>
      </c>
      <c r="B632">
        <v>-496.39866039999998</v>
      </c>
      <c r="C632">
        <v>15361.752109999999</v>
      </c>
      <c r="D632">
        <v>1.300619795</v>
      </c>
      <c r="E632">
        <v>2.2258580870000002</v>
      </c>
      <c r="F632">
        <f>IFERROR(_xlfn.IFS(B632&lt;'Benchmark Data'!$I$7,1,'Transaction Log'!B632&gt;'Benchmark Data'!$M$7,1),0)</f>
        <v>0</v>
      </c>
      <c r="G632">
        <f>IFERROR(_xlfn.IFS(D632&lt;'Benchmark Data'!$I$13,1,'Transaction Log'!D632&gt;'Benchmark Data'!$M$13,1),0)</f>
        <v>0</v>
      </c>
      <c r="H632">
        <f>IFERROR(_xlfn.IFS(E632&lt;'Benchmark Data'!$I$19,1,'Transaction Log'!E632&gt;'Benchmark Data'!$M$19,1),0)</f>
        <v>0</v>
      </c>
    </row>
    <row r="633" spans="1:8">
      <c r="A633" s="116">
        <v>0.57202546296296297</v>
      </c>
      <c r="B633">
        <v>-496.39833900000002</v>
      </c>
      <c r="C633">
        <v>15360.79535</v>
      </c>
      <c r="D633">
        <v>1.3002081640000001</v>
      </c>
      <c r="E633">
        <v>2.2265511189999998</v>
      </c>
      <c r="F633">
        <f>IFERROR(_xlfn.IFS(B633&lt;'Benchmark Data'!$I$7,1,'Transaction Log'!B633&gt;'Benchmark Data'!$M$7,1),0)</f>
        <v>0</v>
      </c>
      <c r="G633">
        <f>IFERROR(_xlfn.IFS(D633&lt;'Benchmark Data'!$I$13,1,'Transaction Log'!D633&gt;'Benchmark Data'!$M$13,1),0)</f>
        <v>0</v>
      </c>
      <c r="H633">
        <f>IFERROR(_xlfn.IFS(E633&lt;'Benchmark Data'!$I$19,1,'Transaction Log'!E633&gt;'Benchmark Data'!$M$19,1),0)</f>
        <v>0</v>
      </c>
    </row>
    <row r="634" spans="1:8">
      <c r="A634" s="116">
        <v>0.57204861111111105</v>
      </c>
      <c r="B634">
        <v>-496.39600109999998</v>
      </c>
      <c r="C634">
        <v>15359.79427</v>
      </c>
      <c r="D634">
        <v>1.2992204110000001</v>
      </c>
      <c r="E634">
        <v>2.2275646079999998</v>
      </c>
      <c r="F634">
        <f>IFERROR(_xlfn.IFS(B634&lt;'Benchmark Data'!$I$7,1,'Transaction Log'!B634&gt;'Benchmark Data'!$M$7,1),0)</f>
        <v>0</v>
      </c>
      <c r="G634">
        <f>IFERROR(_xlfn.IFS(D634&lt;'Benchmark Data'!$I$13,1,'Transaction Log'!D634&gt;'Benchmark Data'!$M$13,1),0)</f>
        <v>0</v>
      </c>
      <c r="H634">
        <f>IFERROR(_xlfn.IFS(E634&lt;'Benchmark Data'!$I$19,1,'Transaction Log'!E634&gt;'Benchmark Data'!$M$19,1),0)</f>
        <v>0</v>
      </c>
    </row>
    <row r="635" spans="1:8">
      <c r="A635" s="116">
        <v>0.57207175925925924</v>
      </c>
      <c r="B635">
        <v>-496.40746189999999</v>
      </c>
      <c r="C635">
        <v>15357.835059999999</v>
      </c>
      <c r="D635">
        <v>1.300488061</v>
      </c>
      <c r="E635">
        <v>2.2268756160000001</v>
      </c>
      <c r="F635">
        <f>IFERROR(_xlfn.IFS(B635&lt;'Benchmark Data'!$I$7,1,'Transaction Log'!B635&gt;'Benchmark Data'!$M$7,1),0)</f>
        <v>0</v>
      </c>
      <c r="G635">
        <f>IFERROR(_xlfn.IFS(D635&lt;'Benchmark Data'!$I$13,1,'Transaction Log'!D635&gt;'Benchmark Data'!$M$13,1),0)</f>
        <v>0</v>
      </c>
      <c r="H635">
        <f>IFERROR(_xlfn.IFS(E635&lt;'Benchmark Data'!$I$19,1,'Transaction Log'!E635&gt;'Benchmark Data'!$M$19,1),0)</f>
        <v>0</v>
      </c>
    </row>
    <row r="636" spans="1:8">
      <c r="A636" s="116">
        <v>0.57209490740740743</v>
      </c>
      <c r="B636">
        <v>-496.40072620000001</v>
      </c>
      <c r="C636">
        <v>15357.08174</v>
      </c>
      <c r="D636">
        <v>1.2995777770000001</v>
      </c>
      <c r="E636">
        <v>2.2280746929999999</v>
      </c>
      <c r="F636">
        <f>IFERROR(_xlfn.IFS(B636&lt;'Benchmark Data'!$I$7,1,'Transaction Log'!B636&gt;'Benchmark Data'!$M$7,1),0)</f>
        <v>0</v>
      </c>
      <c r="G636">
        <f>IFERROR(_xlfn.IFS(D636&lt;'Benchmark Data'!$I$13,1,'Transaction Log'!D636&gt;'Benchmark Data'!$M$13,1),0)</f>
        <v>0</v>
      </c>
      <c r="H636">
        <f>IFERROR(_xlfn.IFS(E636&lt;'Benchmark Data'!$I$19,1,'Transaction Log'!E636&gt;'Benchmark Data'!$M$19,1),0)</f>
        <v>0</v>
      </c>
    </row>
    <row r="637" spans="1:8">
      <c r="A637" s="116">
        <v>0.5721180555555555</v>
      </c>
      <c r="B637">
        <v>-496.40031879999998</v>
      </c>
      <c r="C637">
        <v>15356.49221</v>
      </c>
      <c r="D637">
        <v>1.2997362640000001</v>
      </c>
      <c r="E637">
        <v>2.2255310599999998</v>
      </c>
      <c r="F637">
        <f>IFERROR(_xlfn.IFS(B637&lt;'Benchmark Data'!$I$7,1,'Transaction Log'!B637&gt;'Benchmark Data'!$M$7,1),0)</f>
        <v>0</v>
      </c>
      <c r="G637">
        <f>IFERROR(_xlfn.IFS(D637&lt;'Benchmark Data'!$I$13,1,'Transaction Log'!D637&gt;'Benchmark Data'!$M$13,1),0)</f>
        <v>0</v>
      </c>
      <c r="H637">
        <f>IFERROR(_xlfn.IFS(E637&lt;'Benchmark Data'!$I$19,1,'Transaction Log'!E637&gt;'Benchmark Data'!$M$19,1),0)</f>
        <v>0</v>
      </c>
    </row>
    <row r="638" spans="1:8">
      <c r="A638" s="116">
        <v>0.57214120370370369</v>
      </c>
      <c r="B638">
        <v>-496.39448570000002</v>
      </c>
      <c r="C638">
        <v>15357.769420000001</v>
      </c>
      <c r="D638">
        <v>1.299817293</v>
      </c>
      <c r="E638">
        <v>2.2283920419999999</v>
      </c>
      <c r="F638">
        <f>IFERROR(_xlfn.IFS(B638&lt;'Benchmark Data'!$I$7,1,'Transaction Log'!B638&gt;'Benchmark Data'!$M$7,1),0)</f>
        <v>0</v>
      </c>
      <c r="G638">
        <f>IFERROR(_xlfn.IFS(D638&lt;'Benchmark Data'!$I$13,1,'Transaction Log'!D638&gt;'Benchmark Data'!$M$13,1),0)</f>
        <v>0</v>
      </c>
      <c r="H638">
        <f>IFERROR(_xlfn.IFS(E638&lt;'Benchmark Data'!$I$19,1,'Transaction Log'!E638&gt;'Benchmark Data'!$M$19,1),0)</f>
        <v>0</v>
      </c>
    </row>
    <row r="639" spans="1:8">
      <c r="A639" s="116">
        <v>0.57216435185185188</v>
      </c>
      <c r="B639">
        <v>-496.40748730000001</v>
      </c>
      <c r="C639">
        <v>15356.66368</v>
      </c>
      <c r="D639">
        <v>1.2986732030000001</v>
      </c>
      <c r="E639">
        <v>2.2271679899999999</v>
      </c>
      <c r="F639">
        <f>IFERROR(_xlfn.IFS(B639&lt;'Benchmark Data'!$I$7,1,'Transaction Log'!B639&gt;'Benchmark Data'!$M$7,1),0)</f>
        <v>0</v>
      </c>
      <c r="G639">
        <f>IFERROR(_xlfn.IFS(D639&lt;'Benchmark Data'!$I$13,1,'Transaction Log'!D639&gt;'Benchmark Data'!$M$13,1),0)</f>
        <v>0</v>
      </c>
      <c r="H639">
        <f>IFERROR(_xlfn.IFS(E639&lt;'Benchmark Data'!$I$19,1,'Transaction Log'!E639&gt;'Benchmark Data'!$M$19,1),0)</f>
        <v>0</v>
      </c>
    </row>
    <row r="640" spans="1:8">
      <c r="A640" s="116">
        <v>0.57218749999999996</v>
      </c>
      <c r="B640">
        <v>-496.38273090000001</v>
      </c>
      <c r="C640">
        <v>15353.61543</v>
      </c>
      <c r="D640">
        <v>1.299269239</v>
      </c>
      <c r="E640">
        <v>2.2280142550000002</v>
      </c>
      <c r="F640">
        <f>IFERROR(_xlfn.IFS(B640&lt;'Benchmark Data'!$I$7,1,'Transaction Log'!B640&gt;'Benchmark Data'!$M$7,1),0)</f>
        <v>1</v>
      </c>
      <c r="G640">
        <f>IFERROR(_xlfn.IFS(D640&lt;'Benchmark Data'!$I$13,1,'Transaction Log'!D640&gt;'Benchmark Data'!$M$13,1),0)</f>
        <v>0</v>
      </c>
      <c r="H640">
        <f>IFERROR(_xlfn.IFS(E640&lt;'Benchmark Data'!$I$19,1,'Transaction Log'!E640&gt;'Benchmark Data'!$M$19,1),0)</f>
        <v>0</v>
      </c>
    </row>
    <row r="641" spans="1:8">
      <c r="A641" s="116">
        <v>0.57221064814814815</v>
      </c>
      <c r="B641">
        <v>-496.4045888</v>
      </c>
      <c r="C641">
        <v>15352.44137</v>
      </c>
      <c r="D641">
        <v>1.3000330389999999</v>
      </c>
      <c r="E641">
        <v>2.2284819890000001</v>
      </c>
      <c r="F641">
        <f>IFERROR(_xlfn.IFS(B641&lt;'Benchmark Data'!$I$7,1,'Transaction Log'!B641&gt;'Benchmark Data'!$M$7,1),0)</f>
        <v>0</v>
      </c>
      <c r="G641">
        <f>IFERROR(_xlfn.IFS(D641&lt;'Benchmark Data'!$I$13,1,'Transaction Log'!D641&gt;'Benchmark Data'!$M$13,1),0)</f>
        <v>0</v>
      </c>
      <c r="H641">
        <f>IFERROR(_xlfn.IFS(E641&lt;'Benchmark Data'!$I$19,1,'Transaction Log'!E641&gt;'Benchmark Data'!$M$19,1),0)</f>
        <v>0</v>
      </c>
    </row>
    <row r="642" spans="1:8">
      <c r="A642" s="116">
        <v>0.57223379629629634</v>
      </c>
      <c r="B642">
        <v>-496.40285510000001</v>
      </c>
      <c r="C642">
        <v>15353.74575</v>
      </c>
      <c r="D642">
        <v>1.2992603190000001</v>
      </c>
      <c r="E642">
        <v>2.2258637120000002</v>
      </c>
      <c r="F642">
        <f>IFERROR(_xlfn.IFS(B642&lt;'Benchmark Data'!$I$7,1,'Transaction Log'!B642&gt;'Benchmark Data'!$M$7,1),0)</f>
        <v>0</v>
      </c>
      <c r="G642">
        <f>IFERROR(_xlfn.IFS(D642&lt;'Benchmark Data'!$I$13,1,'Transaction Log'!D642&gt;'Benchmark Data'!$M$13,1),0)</f>
        <v>0</v>
      </c>
      <c r="H642">
        <f>IFERROR(_xlfn.IFS(E642&lt;'Benchmark Data'!$I$19,1,'Transaction Log'!E642&gt;'Benchmark Data'!$M$19,1),0)</f>
        <v>0</v>
      </c>
    </row>
    <row r="643" spans="1:8">
      <c r="A643" s="116">
        <v>0.57225694444444442</v>
      </c>
      <c r="B643">
        <v>-496.40081459999999</v>
      </c>
      <c r="C643">
        <v>15352.98342</v>
      </c>
      <c r="D643">
        <v>1.300997339</v>
      </c>
      <c r="E643">
        <v>2.2269892229999999</v>
      </c>
      <c r="F643">
        <f>IFERROR(_xlfn.IFS(B643&lt;'Benchmark Data'!$I$7,1,'Transaction Log'!B643&gt;'Benchmark Data'!$M$7,1),0)</f>
        <v>0</v>
      </c>
      <c r="G643">
        <f>IFERROR(_xlfn.IFS(D643&lt;'Benchmark Data'!$I$13,1,'Transaction Log'!D643&gt;'Benchmark Data'!$M$13,1),0)</f>
        <v>0</v>
      </c>
      <c r="H643">
        <f>IFERROR(_xlfn.IFS(E643&lt;'Benchmark Data'!$I$19,1,'Transaction Log'!E643&gt;'Benchmark Data'!$M$19,1),0)</f>
        <v>0</v>
      </c>
    </row>
    <row r="644" spans="1:8">
      <c r="A644" s="116">
        <v>0.5722800925925926</v>
      </c>
      <c r="B644">
        <v>-496.39866590000003</v>
      </c>
      <c r="C644">
        <v>15351.990180000001</v>
      </c>
      <c r="D644">
        <v>1.299921927</v>
      </c>
      <c r="E644">
        <v>2.2276407580000002</v>
      </c>
      <c r="F644">
        <f>IFERROR(_xlfn.IFS(B644&lt;'Benchmark Data'!$I$7,1,'Transaction Log'!B644&gt;'Benchmark Data'!$M$7,1),0)</f>
        <v>0</v>
      </c>
      <c r="G644">
        <f>IFERROR(_xlfn.IFS(D644&lt;'Benchmark Data'!$I$13,1,'Transaction Log'!D644&gt;'Benchmark Data'!$M$13,1),0)</f>
        <v>0</v>
      </c>
      <c r="H644">
        <f>IFERROR(_xlfn.IFS(E644&lt;'Benchmark Data'!$I$19,1,'Transaction Log'!E644&gt;'Benchmark Data'!$M$19,1),0)</f>
        <v>0</v>
      </c>
    </row>
    <row r="645" spans="1:8">
      <c r="A645" s="116">
        <v>0.57230324074074079</v>
      </c>
      <c r="B645">
        <v>-496.39967469999999</v>
      </c>
      <c r="C645">
        <v>15350.035</v>
      </c>
      <c r="D645">
        <v>1.2985109130000001</v>
      </c>
      <c r="E645">
        <v>2.226153842</v>
      </c>
      <c r="F645">
        <f>IFERROR(_xlfn.IFS(B645&lt;'Benchmark Data'!$I$7,1,'Transaction Log'!B645&gt;'Benchmark Data'!$M$7,1),0)</f>
        <v>0</v>
      </c>
      <c r="G645">
        <f>IFERROR(_xlfn.IFS(D645&lt;'Benchmark Data'!$I$13,1,'Transaction Log'!D645&gt;'Benchmark Data'!$M$13,1),0)</f>
        <v>0</v>
      </c>
      <c r="H645">
        <f>IFERROR(_xlfn.IFS(E645&lt;'Benchmark Data'!$I$19,1,'Transaction Log'!E645&gt;'Benchmark Data'!$M$19,1),0)</f>
        <v>0</v>
      </c>
    </row>
    <row r="646" spans="1:8">
      <c r="A646" s="116">
        <v>0.57232638888888887</v>
      </c>
      <c r="B646">
        <v>-496.39054010000001</v>
      </c>
      <c r="C646">
        <v>15348.519920000001</v>
      </c>
      <c r="D646">
        <v>1.298583475</v>
      </c>
      <c r="E646">
        <v>2.2273492720000001</v>
      </c>
      <c r="F646">
        <f>IFERROR(_xlfn.IFS(B646&lt;'Benchmark Data'!$I$7,1,'Transaction Log'!B646&gt;'Benchmark Data'!$M$7,1),0)</f>
        <v>0</v>
      </c>
      <c r="G646">
        <f>IFERROR(_xlfn.IFS(D646&lt;'Benchmark Data'!$I$13,1,'Transaction Log'!D646&gt;'Benchmark Data'!$M$13,1),0)</f>
        <v>0</v>
      </c>
      <c r="H646">
        <f>IFERROR(_xlfn.IFS(E646&lt;'Benchmark Data'!$I$19,1,'Transaction Log'!E646&gt;'Benchmark Data'!$M$19,1),0)</f>
        <v>0</v>
      </c>
    </row>
    <row r="647" spans="1:8">
      <c r="A647" s="116">
        <v>0.57234953703703706</v>
      </c>
      <c r="B647">
        <v>-496.40217560000002</v>
      </c>
      <c r="C647">
        <v>15346.113600000001</v>
      </c>
      <c r="D647">
        <v>1.300592446</v>
      </c>
      <c r="E647">
        <v>2.2267662910000001</v>
      </c>
      <c r="F647">
        <f>IFERROR(_xlfn.IFS(B647&lt;'Benchmark Data'!$I$7,1,'Transaction Log'!B647&gt;'Benchmark Data'!$M$7,1),0)</f>
        <v>0</v>
      </c>
      <c r="G647">
        <f>IFERROR(_xlfn.IFS(D647&lt;'Benchmark Data'!$I$13,1,'Transaction Log'!D647&gt;'Benchmark Data'!$M$13,1),0)</f>
        <v>0</v>
      </c>
      <c r="H647">
        <f>IFERROR(_xlfn.IFS(E647&lt;'Benchmark Data'!$I$19,1,'Transaction Log'!E647&gt;'Benchmark Data'!$M$19,1),0)</f>
        <v>0</v>
      </c>
    </row>
    <row r="648" spans="1:8">
      <c r="A648" s="116">
        <v>0.57237268518518525</v>
      </c>
      <c r="B648">
        <v>-496.39316170000001</v>
      </c>
      <c r="C648">
        <v>15346.33373</v>
      </c>
      <c r="D648">
        <v>1.299623886</v>
      </c>
      <c r="E648">
        <v>2.226757476</v>
      </c>
      <c r="F648">
        <f>IFERROR(_xlfn.IFS(B648&lt;'Benchmark Data'!$I$7,1,'Transaction Log'!B648&gt;'Benchmark Data'!$M$7,1),0)</f>
        <v>0</v>
      </c>
      <c r="G648">
        <f>IFERROR(_xlfn.IFS(D648&lt;'Benchmark Data'!$I$13,1,'Transaction Log'!D648&gt;'Benchmark Data'!$M$13,1),0)</f>
        <v>0</v>
      </c>
      <c r="H648">
        <f>IFERROR(_xlfn.IFS(E648&lt;'Benchmark Data'!$I$19,1,'Transaction Log'!E648&gt;'Benchmark Data'!$M$19,1),0)</f>
        <v>0</v>
      </c>
    </row>
    <row r="649" spans="1:8">
      <c r="A649" s="116">
        <v>0.57239583333333333</v>
      </c>
      <c r="B649">
        <v>-496.40016370000001</v>
      </c>
      <c r="C649">
        <v>15347.018669999999</v>
      </c>
      <c r="D649">
        <v>1.30001692</v>
      </c>
      <c r="E649">
        <v>2.2284867099999999</v>
      </c>
      <c r="F649">
        <f>IFERROR(_xlfn.IFS(B649&lt;'Benchmark Data'!$I$7,1,'Transaction Log'!B649&gt;'Benchmark Data'!$M$7,1),0)</f>
        <v>0</v>
      </c>
      <c r="G649">
        <f>IFERROR(_xlfn.IFS(D649&lt;'Benchmark Data'!$I$13,1,'Transaction Log'!D649&gt;'Benchmark Data'!$M$13,1),0)</f>
        <v>0</v>
      </c>
      <c r="H649">
        <f>IFERROR(_xlfn.IFS(E649&lt;'Benchmark Data'!$I$19,1,'Transaction Log'!E649&gt;'Benchmark Data'!$M$19,1),0)</f>
        <v>0</v>
      </c>
    </row>
    <row r="650" spans="1:8">
      <c r="A650" s="116">
        <v>0.57241898148148151</v>
      </c>
      <c r="B650">
        <v>-496.4014105</v>
      </c>
      <c r="C650">
        <v>15344.27779</v>
      </c>
      <c r="D650">
        <v>1.3003968319999999</v>
      </c>
      <c r="E650">
        <v>2.22842742</v>
      </c>
      <c r="F650">
        <f>IFERROR(_xlfn.IFS(B650&lt;'Benchmark Data'!$I$7,1,'Transaction Log'!B650&gt;'Benchmark Data'!$M$7,1),0)</f>
        <v>0</v>
      </c>
      <c r="G650">
        <f>IFERROR(_xlfn.IFS(D650&lt;'Benchmark Data'!$I$13,1,'Transaction Log'!D650&gt;'Benchmark Data'!$M$13,1),0)</f>
        <v>0</v>
      </c>
      <c r="H650">
        <f>IFERROR(_xlfn.IFS(E650&lt;'Benchmark Data'!$I$19,1,'Transaction Log'!E650&gt;'Benchmark Data'!$M$19,1),0)</f>
        <v>0</v>
      </c>
    </row>
    <row r="651" spans="1:8">
      <c r="A651" s="116">
        <v>0.5724421296296297</v>
      </c>
      <c r="B651">
        <v>-496.40081570000001</v>
      </c>
      <c r="C651">
        <v>15343.94974</v>
      </c>
      <c r="D651">
        <v>1.2992707670000001</v>
      </c>
      <c r="E651">
        <v>2.2272558710000001</v>
      </c>
      <c r="F651">
        <f>IFERROR(_xlfn.IFS(B651&lt;'Benchmark Data'!$I$7,1,'Transaction Log'!B651&gt;'Benchmark Data'!$M$7,1),0)</f>
        <v>0</v>
      </c>
      <c r="G651">
        <f>IFERROR(_xlfn.IFS(D651&lt;'Benchmark Data'!$I$13,1,'Transaction Log'!D651&gt;'Benchmark Data'!$M$13,1),0)</f>
        <v>0</v>
      </c>
      <c r="H651">
        <f>IFERROR(_xlfn.IFS(E651&lt;'Benchmark Data'!$I$19,1,'Transaction Log'!E651&gt;'Benchmark Data'!$M$19,1),0)</f>
        <v>0</v>
      </c>
    </row>
    <row r="652" spans="1:8">
      <c r="A652" s="116">
        <v>0.57246527777777778</v>
      </c>
      <c r="B652">
        <v>-496.41570960000001</v>
      </c>
      <c r="C652">
        <v>15344.105809999999</v>
      </c>
      <c r="D652">
        <v>1.2991684910000001</v>
      </c>
      <c r="E652">
        <v>2.2281955299999998</v>
      </c>
      <c r="F652">
        <f>IFERROR(_xlfn.IFS(B652&lt;'Benchmark Data'!$I$7,1,'Transaction Log'!B652&gt;'Benchmark Data'!$M$7,1),0)</f>
        <v>0</v>
      </c>
      <c r="G652">
        <f>IFERROR(_xlfn.IFS(D652&lt;'Benchmark Data'!$I$13,1,'Transaction Log'!D652&gt;'Benchmark Data'!$M$13,1),0)</f>
        <v>0</v>
      </c>
      <c r="H652">
        <f>IFERROR(_xlfn.IFS(E652&lt;'Benchmark Data'!$I$19,1,'Transaction Log'!E652&gt;'Benchmark Data'!$M$19,1),0)</f>
        <v>0</v>
      </c>
    </row>
    <row r="653" spans="1:8">
      <c r="A653" s="116">
        <v>0.57248842592592586</v>
      </c>
      <c r="B653">
        <v>-496.39524210000002</v>
      </c>
      <c r="C653">
        <v>15341.556930000001</v>
      </c>
      <c r="D653">
        <v>1.2989082270000001</v>
      </c>
      <c r="E653">
        <v>2.227054409</v>
      </c>
      <c r="F653">
        <f>IFERROR(_xlfn.IFS(B653&lt;'Benchmark Data'!$I$7,1,'Transaction Log'!B653&gt;'Benchmark Data'!$M$7,1),0)</f>
        <v>0</v>
      </c>
      <c r="G653">
        <f>IFERROR(_xlfn.IFS(D653&lt;'Benchmark Data'!$I$13,1,'Transaction Log'!D653&gt;'Benchmark Data'!$M$13,1),0)</f>
        <v>0</v>
      </c>
      <c r="H653">
        <f>IFERROR(_xlfn.IFS(E653&lt;'Benchmark Data'!$I$19,1,'Transaction Log'!E653&gt;'Benchmark Data'!$M$19,1),0)</f>
        <v>0</v>
      </c>
    </row>
    <row r="654" spans="1:8">
      <c r="A654" s="116">
        <v>0.57251157407407405</v>
      </c>
      <c r="B654">
        <v>-496.40333520000001</v>
      </c>
      <c r="C654">
        <v>15340.87455</v>
      </c>
      <c r="D654">
        <v>1.2993648390000001</v>
      </c>
      <c r="E654">
        <v>2.2275114139999999</v>
      </c>
      <c r="F654">
        <f>IFERROR(_xlfn.IFS(B654&lt;'Benchmark Data'!$I$7,1,'Transaction Log'!B654&gt;'Benchmark Data'!$M$7,1),0)</f>
        <v>0</v>
      </c>
      <c r="G654">
        <f>IFERROR(_xlfn.IFS(D654&lt;'Benchmark Data'!$I$13,1,'Transaction Log'!D654&gt;'Benchmark Data'!$M$13,1),0)</f>
        <v>0</v>
      </c>
      <c r="H654">
        <f>IFERROR(_xlfn.IFS(E654&lt;'Benchmark Data'!$I$19,1,'Transaction Log'!E654&gt;'Benchmark Data'!$M$19,1),0)</f>
        <v>0</v>
      </c>
    </row>
    <row r="655" spans="1:8">
      <c r="A655" s="116">
        <v>0.57253472222222224</v>
      </c>
      <c r="B655">
        <v>-496.39934699999998</v>
      </c>
      <c r="C655">
        <v>15341.70594</v>
      </c>
      <c r="D655">
        <v>1.300684524</v>
      </c>
      <c r="E655">
        <v>2.2267597399999999</v>
      </c>
      <c r="F655">
        <f>IFERROR(_xlfn.IFS(B655&lt;'Benchmark Data'!$I$7,1,'Transaction Log'!B655&gt;'Benchmark Data'!$M$7,1),0)</f>
        <v>0</v>
      </c>
      <c r="G655">
        <f>IFERROR(_xlfn.IFS(D655&lt;'Benchmark Data'!$I$13,1,'Transaction Log'!D655&gt;'Benchmark Data'!$M$13,1),0)</f>
        <v>0</v>
      </c>
      <c r="H655">
        <f>IFERROR(_xlfn.IFS(E655&lt;'Benchmark Data'!$I$19,1,'Transaction Log'!E655&gt;'Benchmark Data'!$M$19,1),0)</f>
        <v>0</v>
      </c>
    </row>
    <row r="656" spans="1:8">
      <c r="A656" s="116">
        <v>0.57255787037037031</v>
      </c>
      <c r="B656">
        <v>-496.40166490000001</v>
      </c>
      <c r="C656">
        <v>15341.854499999999</v>
      </c>
      <c r="D656">
        <v>1.2996629829999999</v>
      </c>
      <c r="E656">
        <v>2.2279926720000001</v>
      </c>
      <c r="F656">
        <f>IFERROR(_xlfn.IFS(B656&lt;'Benchmark Data'!$I$7,1,'Transaction Log'!B656&gt;'Benchmark Data'!$M$7,1),0)</f>
        <v>0</v>
      </c>
      <c r="G656">
        <f>IFERROR(_xlfn.IFS(D656&lt;'Benchmark Data'!$I$13,1,'Transaction Log'!D656&gt;'Benchmark Data'!$M$13,1),0)</f>
        <v>0</v>
      </c>
      <c r="H656">
        <f>IFERROR(_xlfn.IFS(E656&lt;'Benchmark Data'!$I$19,1,'Transaction Log'!E656&gt;'Benchmark Data'!$M$19,1),0)</f>
        <v>0</v>
      </c>
    </row>
    <row r="657" spans="1:8">
      <c r="A657" s="116">
        <v>0.5725810185185185</v>
      </c>
      <c r="B657">
        <v>-496.40445770000002</v>
      </c>
      <c r="C657">
        <v>15340.49497</v>
      </c>
      <c r="D657">
        <v>1.299134537</v>
      </c>
      <c r="E657">
        <v>2.2259233809999999</v>
      </c>
      <c r="F657">
        <f>IFERROR(_xlfn.IFS(B657&lt;'Benchmark Data'!$I$7,1,'Transaction Log'!B657&gt;'Benchmark Data'!$M$7,1),0)</f>
        <v>0</v>
      </c>
      <c r="G657">
        <f>IFERROR(_xlfn.IFS(D657&lt;'Benchmark Data'!$I$13,1,'Transaction Log'!D657&gt;'Benchmark Data'!$M$13,1),0)</f>
        <v>0</v>
      </c>
      <c r="H657">
        <f>IFERROR(_xlfn.IFS(E657&lt;'Benchmark Data'!$I$19,1,'Transaction Log'!E657&gt;'Benchmark Data'!$M$19,1),0)</f>
        <v>0</v>
      </c>
    </row>
    <row r="658" spans="1:8">
      <c r="A658" s="116">
        <v>0.57260416666666669</v>
      </c>
      <c r="B658">
        <v>-496.38497530000001</v>
      </c>
      <c r="C658">
        <v>15339.19018</v>
      </c>
      <c r="D658">
        <v>1.2981892909999999</v>
      </c>
      <c r="E658">
        <v>2.2275343689999998</v>
      </c>
      <c r="F658">
        <f>IFERROR(_xlfn.IFS(B658&lt;'Benchmark Data'!$I$7,1,'Transaction Log'!B658&gt;'Benchmark Data'!$M$7,1),0)</f>
        <v>0</v>
      </c>
      <c r="G658">
        <f>IFERROR(_xlfn.IFS(D658&lt;'Benchmark Data'!$I$13,1,'Transaction Log'!D658&gt;'Benchmark Data'!$M$13,1),0)</f>
        <v>0</v>
      </c>
      <c r="H658">
        <f>IFERROR(_xlfn.IFS(E658&lt;'Benchmark Data'!$I$19,1,'Transaction Log'!E658&gt;'Benchmark Data'!$M$19,1),0)</f>
        <v>0</v>
      </c>
    </row>
    <row r="659" spans="1:8">
      <c r="A659" s="116">
        <v>0.57262731481481477</v>
      </c>
      <c r="B659">
        <v>-496.4084565</v>
      </c>
      <c r="C659">
        <v>15339.86231</v>
      </c>
      <c r="D659">
        <v>1.299611174</v>
      </c>
      <c r="E659">
        <v>2.2270835029999998</v>
      </c>
      <c r="F659">
        <f>IFERROR(_xlfn.IFS(B659&lt;'Benchmark Data'!$I$7,1,'Transaction Log'!B659&gt;'Benchmark Data'!$M$7,1),0)</f>
        <v>0</v>
      </c>
      <c r="G659">
        <f>IFERROR(_xlfn.IFS(D659&lt;'Benchmark Data'!$I$13,1,'Transaction Log'!D659&gt;'Benchmark Data'!$M$13,1),0)</f>
        <v>0</v>
      </c>
      <c r="H659">
        <f>IFERROR(_xlfn.IFS(E659&lt;'Benchmark Data'!$I$19,1,'Transaction Log'!E659&gt;'Benchmark Data'!$M$19,1),0)</f>
        <v>0</v>
      </c>
    </row>
    <row r="660" spans="1:8">
      <c r="A660" s="116">
        <v>0.57265046296296296</v>
      </c>
      <c r="B660">
        <v>-496.40567609999999</v>
      </c>
      <c r="C660">
        <v>15337.394969999999</v>
      </c>
      <c r="D660">
        <v>1.300324899</v>
      </c>
      <c r="E660">
        <v>2.2264273139999999</v>
      </c>
      <c r="F660">
        <f>IFERROR(_xlfn.IFS(B660&lt;'Benchmark Data'!$I$7,1,'Transaction Log'!B660&gt;'Benchmark Data'!$M$7,1),0)</f>
        <v>0</v>
      </c>
      <c r="G660">
        <f>IFERROR(_xlfn.IFS(D660&lt;'Benchmark Data'!$I$13,1,'Transaction Log'!D660&gt;'Benchmark Data'!$M$13,1),0)</f>
        <v>0</v>
      </c>
      <c r="H660">
        <f>IFERROR(_xlfn.IFS(E660&lt;'Benchmark Data'!$I$19,1,'Transaction Log'!E660&gt;'Benchmark Data'!$M$19,1),0)</f>
        <v>0</v>
      </c>
    </row>
    <row r="661" spans="1:8">
      <c r="A661" s="116">
        <v>0.57267361111111115</v>
      </c>
      <c r="B661">
        <v>-496.39338750000002</v>
      </c>
      <c r="C661">
        <v>15337.36426</v>
      </c>
      <c r="D661">
        <v>1.301291644</v>
      </c>
      <c r="E661">
        <v>2.2286846969999998</v>
      </c>
      <c r="F661">
        <f>IFERROR(_xlfn.IFS(B661&lt;'Benchmark Data'!$I$7,1,'Transaction Log'!B661&gt;'Benchmark Data'!$M$7,1),0)</f>
        <v>0</v>
      </c>
      <c r="G661">
        <f>IFERROR(_xlfn.IFS(D661&lt;'Benchmark Data'!$I$13,1,'Transaction Log'!D661&gt;'Benchmark Data'!$M$13,1),0)</f>
        <v>1</v>
      </c>
      <c r="H661">
        <f>IFERROR(_xlfn.IFS(E661&lt;'Benchmark Data'!$I$19,1,'Transaction Log'!E661&gt;'Benchmark Data'!$M$19,1),0)</f>
        <v>0</v>
      </c>
    </row>
    <row r="662" spans="1:8">
      <c r="A662" s="116">
        <v>0.57269675925925922</v>
      </c>
      <c r="B662">
        <v>-496.38890909999998</v>
      </c>
      <c r="C662">
        <v>15334.23827</v>
      </c>
      <c r="D662">
        <v>1.2985202709999999</v>
      </c>
      <c r="E662">
        <v>2.2278618890000002</v>
      </c>
      <c r="F662">
        <f>IFERROR(_xlfn.IFS(B662&lt;'Benchmark Data'!$I$7,1,'Transaction Log'!B662&gt;'Benchmark Data'!$M$7,1),0)</f>
        <v>0</v>
      </c>
      <c r="G662">
        <f>IFERROR(_xlfn.IFS(D662&lt;'Benchmark Data'!$I$13,1,'Transaction Log'!D662&gt;'Benchmark Data'!$M$13,1),0)</f>
        <v>0</v>
      </c>
      <c r="H662">
        <f>IFERROR(_xlfn.IFS(E662&lt;'Benchmark Data'!$I$19,1,'Transaction Log'!E662&gt;'Benchmark Data'!$M$19,1),0)</f>
        <v>0</v>
      </c>
    </row>
    <row r="663" spans="1:8">
      <c r="A663" s="116">
        <v>0.57271990740740741</v>
      </c>
      <c r="B663">
        <v>-496.4115491</v>
      </c>
      <c r="C663">
        <v>15333.22732</v>
      </c>
      <c r="D663">
        <v>1.299299134</v>
      </c>
      <c r="E663">
        <v>2.228060943</v>
      </c>
      <c r="F663">
        <f>IFERROR(_xlfn.IFS(B663&lt;'Benchmark Data'!$I$7,1,'Transaction Log'!B663&gt;'Benchmark Data'!$M$7,1),0)</f>
        <v>0</v>
      </c>
      <c r="G663">
        <f>IFERROR(_xlfn.IFS(D663&lt;'Benchmark Data'!$I$13,1,'Transaction Log'!D663&gt;'Benchmark Data'!$M$13,1),0)</f>
        <v>0</v>
      </c>
      <c r="H663">
        <f>IFERROR(_xlfn.IFS(E663&lt;'Benchmark Data'!$I$19,1,'Transaction Log'!E663&gt;'Benchmark Data'!$M$19,1),0)</f>
        <v>0</v>
      </c>
    </row>
    <row r="664" spans="1:8">
      <c r="A664" s="116">
        <v>0.5727430555555556</v>
      </c>
      <c r="B664">
        <v>-496.38344339999998</v>
      </c>
      <c r="C664">
        <v>15333.11361</v>
      </c>
      <c r="D664">
        <v>1.2997755959999999</v>
      </c>
      <c r="E664">
        <v>2.2274052289999999</v>
      </c>
      <c r="F664">
        <f>IFERROR(_xlfn.IFS(B664&lt;'Benchmark Data'!$I$7,1,'Transaction Log'!B664&gt;'Benchmark Data'!$M$7,1),0)</f>
        <v>1</v>
      </c>
      <c r="G664">
        <f>IFERROR(_xlfn.IFS(D664&lt;'Benchmark Data'!$I$13,1,'Transaction Log'!D664&gt;'Benchmark Data'!$M$13,1),0)</f>
        <v>0</v>
      </c>
      <c r="H664">
        <f>IFERROR(_xlfn.IFS(E664&lt;'Benchmark Data'!$I$19,1,'Transaction Log'!E664&gt;'Benchmark Data'!$M$19,1),0)</f>
        <v>0</v>
      </c>
    </row>
    <row r="665" spans="1:8">
      <c r="A665" s="116">
        <v>0.57276620370370368</v>
      </c>
      <c r="B665">
        <v>-496.39631379999997</v>
      </c>
      <c r="C665">
        <v>15331.47911</v>
      </c>
      <c r="D665">
        <v>1.3000556029999999</v>
      </c>
      <c r="E665">
        <v>2.2283017890000001</v>
      </c>
      <c r="F665">
        <f>IFERROR(_xlfn.IFS(B665&lt;'Benchmark Data'!$I$7,1,'Transaction Log'!B665&gt;'Benchmark Data'!$M$7,1),0)</f>
        <v>0</v>
      </c>
      <c r="G665">
        <f>IFERROR(_xlfn.IFS(D665&lt;'Benchmark Data'!$I$13,1,'Transaction Log'!D665&gt;'Benchmark Data'!$M$13,1),0)</f>
        <v>0</v>
      </c>
      <c r="H665">
        <f>IFERROR(_xlfn.IFS(E665&lt;'Benchmark Data'!$I$19,1,'Transaction Log'!E665&gt;'Benchmark Data'!$M$19,1),0)</f>
        <v>0</v>
      </c>
    </row>
    <row r="666" spans="1:8">
      <c r="A666" s="116">
        <v>0.57278935185185187</v>
      </c>
      <c r="B666">
        <v>-496.40098010000003</v>
      </c>
      <c r="C666">
        <v>15330.784379999999</v>
      </c>
      <c r="D666">
        <v>1.3000357579999999</v>
      </c>
      <c r="E666">
        <v>2.2269378089999998</v>
      </c>
      <c r="F666">
        <f>IFERROR(_xlfn.IFS(B666&lt;'Benchmark Data'!$I$7,1,'Transaction Log'!B666&gt;'Benchmark Data'!$M$7,1),0)</f>
        <v>0</v>
      </c>
      <c r="G666">
        <f>IFERROR(_xlfn.IFS(D666&lt;'Benchmark Data'!$I$13,1,'Transaction Log'!D666&gt;'Benchmark Data'!$M$13,1),0)</f>
        <v>0</v>
      </c>
      <c r="H666">
        <f>IFERROR(_xlfn.IFS(E666&lt;'Benchmark Data'!$I$19,1,'Transaction Log'!E666&gt;'Benchmark Data'!$M$19,1),0)</f>
        <v>0</v>
      </c>
    </row>
    <row r="667" spans="1:8">
      <c r="A667" s="116">
        <v>0.57281250000000006</v>
      </c>
      <c r="B667">
        <v>-496.385493</v>
      </c>
      <c r="C667">
        <v>15328.946610000001</v>
      </c>
      <c r="D667">
        <v>1.3001545000000001</v>
      </c>
      <c r="E667">
        <v>2.2260166350000001</v>
      </c>
      <c r="F667">
        <f>IFERROR(_xlfn.IFS(B667&lt;'Benchmark Data'!$I$7,1,'Transaction Log'!B667&gt;'Benchmark Data'!$M$7,1),0)</f>
        <v>0</v>
      </c>
      <c r="G667">
        <f>IFERROR(_xlfn.IFS(D667&lt;'Benchmark Data'!$I$13,1,'Transaction Log'!D667&gt;'Benchmark Data'!$M$13,1),0)</f>
        <v>0</v>
      </c>
      <c r="H667">
        <f>IFERROR(_xlfn.IFS(E667&lt;'Benchmark Data'!$I$19,1,'Transaction Log'!E667&gt;'Benchmark Data'!$M$19,1),0)</f>
        <v>0</v>
      </c>
    </row>
    <row r="668" spans="1:8">
      <c r="A668" s="116">
        <v>0.57283564814814814</v>
      </c>
      <c r="B668">
        <v>-496.38939069999998</v>
      </c>
      <c r="C668">
        <v>15329.93686</v>
      </c>
      <c r="D668">
        <v>1.29840281</v>
      </c>
      <c r="E668">
        <v>2.2260089559999998</v>
      </c>
      <c r="F668">
        <f>IFERROR(_xlfn.IFS(B668&lt;'Benchmark Data'!$I$7,1,'Transaction Log'!B668&gt;'Benchmark Data'!$M$7,1),0)</f>
        <v>0</v>
      </c>
      <c r="G668">
        <f>IFERROR(_xlfn.IFS(D668&lt;'Benchmark Data'!$I$13,1,'Transaction Log'!D668&gt;'Benchmark Data'!$M$13,1),0)</f>
        <v>0</v>
      </c>
      <c r="H668">
        <f>IFERROR(_xlfn.IFS(E668&lt;'Benchmark Data'!$I$19,1,'Transaction Log'!E668&gt;'Benchmark Data'!$M$19,1),0)</f>
        <v>0</v>
      </c>
    </row>
    <row r="669" spans="1:8">
      <c r="A669" s="116">
        <v>0.57285879629629632</v>
      </c>
      <c r="B669">
        <v>-496.41909859999998</v>
      </c>
      <c r="C669">
        <v>15328.79306</v>
      </c>
      <c r="D669">
        <v>1.3008595700000001</v>
      </c>
      <c r="E669">
        <v>2.227670593</v>
      </c>
      <c r="F669">
        <f>IFERROR(_xlfn.IFS(B669&lt;'Benchmark Data'!$I$7,1,'Transaction Log'!B669&gt;'Benchmark Data'!$M$7,1),0)</f>
        <v>1</v>
      </c>
      <c r="G669">
        <f>IFERROR(_xlfn.IFS(D669&lt;'Benchmark Data'!$I$13,1,'Transaction Log'!D669&gt;'Benchmark Data'!$M$13,1),0)</f>
        <v>0</v>
      </c>
      <c r="H669">
        <f>IFERROR(_xlfn.IFS(E669&lt;'Benchmark Data'!$I$19,1,'Transaction Log'!E669&gt;'Benchmark Data'!$M$19,1),0)</f>
        <v>0</v>
      </c>
    </row>
    <row r="670" spans="1:8">
      <c r="A670" s="116">
        <v>0.57288194444444451</v>
      </c>
      <c r="B670">
        <v>-496.39379409999998</v>
      </c>
      <c r="C670">
        <v>15328.463750000001</v>
      </c>
      <c r="D670">
        <v>1.299339075</v>
      </c>
      <c r="E670">
        <v>2.226078416</v>
      </c>
      <c r="F670">
        <f>IFERROR(_xlfn.IFS(B670&lt;'Benchmark Data'!$I$7,1,'Transaction Log'!B670&gt;'Benchmark Data'!$M$7,1),0)</f>
        <v>0</v>
      </c>
      <c r="G670">
        <f>IFERROR(_xlfn.IFS(D670&lt;'Benchmark Data'!$I$13,1,'Transaction Log'!D670&gt;'Benchmark Data'!$M$13,1),0)</f>
        <v>0</v>
      </c>
      <c r="H670">
        <f>IFERROR(_xlfn.IFS(E670&lt;'Benchmark Data'!$I$19,1,'Transaction Log'!E670&gt;'Benchmark Data'!$M$19,1),0)</f>
        <v>0</v>
      </c>
    </row>
    <row r="671" spans="1:8">
      <c r="A671" s="116">
        <v>0.57290509259259259</v>
      </c>
      <c r="B671">
        <v>-496.38851490000002</v>
      </c>
      <c r="C671">
        <v>15325.134169999999</v>
      </c>
      <c r="D671">
        <v>1.297687421</v>
      </c>
      <c r="E671">
        <v>2.2274105830000002</v>
      </c>
      <c r="F671">
        <f>IFERROR(_xlfn.IFS(B671&lt;'Benchmark Data'!$I$7,1,'Transaction Log'!B671&gt;'Benchmark Data'!$M$7,1),0)</f>
        <v>0</v>
      </c>
      <c r="G671">
        <f>IFERROR(_xlfn.IFS(D671&lt;'Benchmark Data'!$I$13,1,'Transaction Log'!D671&gt;'Benchmark Data'!$M$13,1),0)</f>
        <v>0</v>
      </c>
      <c r="H671">
        <f>IFERROR(_xlfn.IFS(E671&lt;'Benchmark Data'!$I$19,1,'Transaction Log'!E671&gt;'Benchmark Data'!$M$19,1),0)</f>
        <v>0</v>
      </c>
    </row>
    <row r="672" spans="1:8">
      <c r="A672" s="116">
        <v>0.57292824074074067</v>
      </c>
      <c r="B672">
        <v>-496.3980181</v>
      </c>
      <c r="C672">
        <v>15326.20846</v>
      </c>
      <c r="D672">
        <v>1.3003187439999999</v>
      </c>
      <c r="E672">
        <v>2.2286690330000001</v>
      </c>
      <c r="F672">
        <f>IFERROR(_xlfn.IFS(B672&lt;'Benchmark Data'!$I$7,1,'Transaction Log'!B672&gt;'Benchmark Data'!$M$7,1),0)</f>
        <v>0</v>
      </c>
      <c r="G672">
        <f>IFERROR(_xlfn.IFS(D672&lt;'Benchmark Data'!$I$13,1,'Transaction Log'!D672&gt;'Benchmark Data'!$M$13,1),0)</f>
        <v>0</v>
      </c>
      <c r="H672">
        <f>IFERROR(_xlfn.IFS(E672&lt;'Benchmark Data'!$I$19,1,'Transaction Log'!E672&gt;'Benchmark Data'!$M$19,1),0)</f>
        <v>0</v>
      </c>
    </row>
    <row r="673" spans="1:8">
      <c r="A673" s="116">
        <v>0.57295138888888886</v>
      </c>
      <c r="B673">
        <v>-496.40174710000002</v>
      </c>
      <c r="C673">
        <v>15323.25922</v>
      </c>
      <c r="D673">
        <v>1.3001352939999999</v>
      </c>
      <c r="E673">
        <v>2.2261109819999998</v>
      </c>
      <c r="F673">
        <f>IFERROR(_xlfn.IFS(B673&lt;'Benchmark Data'!$I$7,1,'Transaction Log'!B673&gt;'Benchmark Data'!$M$7,1),0)</f>
        <v>0</v>
      </c>
      <c r="G673">
        <f>IFERROR(_xlfn.IFS(D673&lt;'Benchmark Data'!$I$13,1,'Transaction Log'!D673&gt;'Benchmark Data'!$M$13,1),0)</f>
        <v>0</v>
      </c>
      <c r="H673">
        <f>IFERROR(_xlfn.IFS(E673&lt;'Benchmark Data'!$I$19,1,'Transaction Log'!E673&gt;'Benchmark Data'!$M$19,1),0)</f>
        <v>0</v>
      </c>
    </row>
    <row r="674" spans="1:8">
      <c r="A674" s="116">
        <v>0.57297453703703705</v>
      </c>
      <c r="B674">
        <v>-496.41168320000003</v>
      </c>
      <c r="C674">
        <v>15323.21947</v>
      </c>
      <c r="D674">
        <v>1.2994609370000001</v>
      </c>
      <c r="E674">
        <v>2.2282455699999999</v>
      </c>
      <c r="F674">
        <f>IFERROR(_xlfn.IFS(B674&lt;'Benchmark Data'!$I$7,1,'Transaction Log'!B674&gt;'Benchmark Data'!$M$7,1),0)</f>
        <v>0</v>
      </c>
      <c r="G674">
        <f>IFERROR(_xlfn.IFS(D674&lt;'Benchmark Data'!$I$13,1,'Transaction Log'!D674&gt;'Benchmark Data'!$M$13,1),0)</f>
        <v>0</v>
      </c>
      <c r="H674">
        <f>IFERROR(_xlfn.IFS(E674&lt;'Benchmark Data'!$I$19,1,'Transaction Log'!E674&gt;'Benchmark Data'!$M$19,1),0)</f>
        <v>0</v>
      </c>
    </row>
    <row r="675" spans="1:8">
      <c r="A675" s="116">
        <v>0.57299768518518512</v>
      </c>
      <c r="B675">
        <v>-496.40662309999999</v>
      </c>
      <c r="C675">
        <v>15323.13718</v>
      </c>
      <c r="D675">
        <v>1.300724754</v>
      </c>
      <c r="E675">
        <v>2.2263869239999998</v>
      </c>
      <c r="F675">
        <f>IFERROR(_xlfn.IFS(B675&lt;'Benchmark Data'!$I$7,1,'Transaction Log'!B675&gt;'Benchmark Data'!$M$7,1),0)</f>
        <v>0</v>
      </c>
      <c r="G675">
        <f>IFERROR(_xlfn.IFS(D675&lt;'Benchmark Data'!$I$13,1,'Transaction Log'!D675&gt;'Benchmark Data'!$M$13,1),0)</f>
        <v>0</v>
      </c>
      <c r="H675">
        <f>IFERROR(_xlfn.IFS(E675&lt;'Benchmark Data'!$I$19,1,'Transaction Log'!E675&gt;'Benchmark Data'!$M$19,1),0)</f>
        <v>0</v>
      </c>
    </row>
    <row r="676" spans="1:8">
      <c r="A676" s="116">
        <v>0.57302083333333331</v>
      </c>
      <c r="B676">
        <v>-496.39282609999998</v>
      </c>
      <c r="C676">
        <v>15320.130219999999</v>
      </c>
      <c r="D676">
        <v>1.2993783860000001</v>
      </c>
      <c r="E676">
        <v>2.2273697060000002</v>
      </c>
      <c r="F676">
        <f>IFERROR(_xlfn.IFS(B676&lt;'Benchmark Data'!$I$7,1,'Transaction Log'!B676&gt;'Benchmark Data'!$M$7,1),0)</f>
        <v>0</v>
      </c>
      <c r="G676">
        <f>IFERROR(_xlfn.IFS(D676&lt;'Benchmark Data'!$I$13,1,'Transaction Log'!D676&gt;'Benchmark Data'!$M$13,1),0)</f>
        <v>0</v>
      </c>
      <c r="H676">
        <f>IFERROR(_xlfn.IFS(E676&lt;'Benchmark Data'!$I$19,1,'Transaction Log'!E676&gt;'Benchmark Data'!$M$19,1),0)</f>
        <v>0</v>
      </c>
    </row>
    <row r="677" spans="1:8">
      <c r="A677" s="116">
        <v>0.5730439814814815</v>
      </c>
      <c r="B677">
        <v>-496.40354459999998</v>
      </c>
      <c r="C677">
        <v>15320.985119999999</v>
      </c>
      <c r="D677">
        <v>1.2993210079999999</v>
      </c>
      <c r="E677">
        <v>2.228109119</v>
      </c>
      <c r="F677">
        <f>IFERROR(_xlfn.IFS(B677&lt;'Benchmark Data'!$I$7,1,'Transaction Log'!B677&gt;'Benchmark Data'!$M$7,1),0)</f>
        <v>0</v>
      </c>
      <c r="G677">
        <f>IFERROR(_xlfn.IFS(D677&lt;'Benchmark Data'!$I$13,1,'Transaction Log'!D677&gt;'Benchmark Data'!$M$13,1),0)</f>
        <v>0</v>
      </c>
      <c r="H677">
        <f>IFERROR(_xlfn.IFS(E677&lt;'Benchmark Data'!$I$19,1,'Transaction Log'!E677&gt;'Benchmark Data'!$M$19,1),0)</f>
        <v>0</v>
      </c>
    </row>
    <row r="678" spans="1:8">
      <c r="A678" s="116">
        <v>0.57306712962962958</v>
      </c>
      <c r="B678">
        <v>-496.40293350000002</v>
      </c>
      <c r="C678">
        <v>15321.26145</v>
      </c>
      <c r="D678">
        <v>1.2985277479999999</v>
      </c>
      <c r="E678">
        <v>2.2280038690000001</v>
      </c>
      <c r="F678">
        <f>IFERROR(_xlfn.IFS(B678&lt;'Benchmark Data'!$I$7,1,'Transaction Log'!B678&gt;'Benchmark Data'!$M$7,1),0)</f>
        <v>0</v>
      </c>
      <c r="G678">
        <f>IFERROR(_xlfn.IFS(D678&lt;'Benchmark Data'!$I$13,1,'Transaction Log'!D678&gt;'Benchmark Data'!$M$13,1),0)</f>
        <v>0</v>
      </c>
      <c r="H678">
        <f>IFERROR(_xlfn.IFS(E678&lt;'Benchmark Data'!$I$19,1,'Transaction Log'!E678&gt;'Benchmark Data'!$M$19,1),0)</f>
        <v>0</v>
      </c>
    </row>
    <row r="679" spans="1:8">
      <c r="A679" s="116">
        <v>0.57309027777777777</v>
      </c>
      <c r="B679">
        <v>-496.39108010000001</v>
      </c>
      <c r="C679">
        <v>15317.435579999999</v>
      </c>
      <c r="D679">
        <v>1.3003976370000001</v>
      </c>
      <c r="E679">
        <v>2.2283036900000002</v>
      </c>
      <c r="F679">
        <f>IFERROR(_xlfn.IFS(B679&lt;'Benchmark Data'!$I$7,1,'Transaction Log'!B679&gt;'Benchmark Data'!$M$7,1),0)</f>
        <v>0</v>
      </c>
      <c r="G679">
        <f>IFERROR(_xlfn.IFS(D679&lt;'Benchmark Data'!$I$13,1,'Transaction Log'!D679&gt;'Benchmark Data'!$M$13,1),0)</f>
        <v>0</v>
      </c>
      <c r="H679">
        <f>IFERROR(_xlfn.IFS(E679&lt;'Benchmark Data'!$I$19,1,'Transaction Log'!E679&gt;'Benchmark Data'!$M$19,1),0)</f>
        <v>0</v>
      </c>
    </row>
    <row r="680" spans="1:8">
      <c r="A680" s="116">
        <v>0.57311342592592596</v>
      </c>
      <c r="B680">
        <v>-496.40621629999998</v>
      </c>
      <c r="C680">
        <v>15317.61384</v>
      </c>
      <c r="D680">
        <v>1.2991221690000001</v>
      </c>
      <c r="E680">
        <v>2.2265519949999999</v>
      </c>
      <c r="F680">
        <f>IFERROR(_xlfn.IFS(B680&lt;'Benchmark Data'!$I$7,1,'Transaction Log'!B680&gt;'Benchmark Data'!$M$7,1),0)</f>
        <v>0</v>
      </c>
      <c r="G680">
        <f>IFERROR(_xlfn.IFS(D680&lt;'Benchmark Data'!$I$13,1,'Transaction Log'!D680&gt;'Benchmark Data'!$M$13,1),0)</f>
        <v>0</v>
      </c>
      <c r="H680">
        <f>IFERROR(_xlfn.IFS(E680&lt;'Benchmark Data'!$I$19,1,'Transaction Log'!E680&gt;'Benchmark Data'!$M$19,1),0)</f>
        <v>0</v>
      </c>
    </row>
    <row r="681" spans="1:8">
      <c r="A681" s="116">
        <v>0.57313657407407403</v>
      </c>
      <c r="B681">
        <v>-496.40806909999998</v>
      </c>
      <c r="C681">
        <v>15318.4964</v>
      </c>
      <c r="D681">
        <v>1.300923813</v>
      </c>
      <c r="E681">
        <v>2.2268159110000001</v>
      </c>
      <c r="F681">
        <f>IFERROR(_xlfn.IFS(B681&lt;'Benchmark Data'!$I$7,1,'Transaction Log'!B681&gt;'Benchmark Data'!$M$7,1),0)</f>
        <v>0</v>
      </c>
      <c r="G681">
        <f>IFERROR(_xlfn.IFS(D681&lt;'Benchmark Data'!$I$13,1,'Transaction Log'!D681&gt;'Benchmark Data'!$M$13,1),0)</f>
        <v>0</v>
      </c>
      <c r="H681">
        <f>IFERROR(_xlfn.IFS(E681&lt;'Benchmark Data'!$I$19,1,'Transaction Log'!E681&gt;'Benchmark Data'!$M$19,1),0)</f>
        <v>0</v>
      </c>
    </row>
    <row r="682" spans="1:8">
      <c r="A682" s="116">
        <v>0.57315972222222222</v>
      </c>
      <c r="B682">
        <v>-496.41318510000002</v>
      </c>
      <c r="C682">
        <v>15315.713680000001</v>
      </c>
      <c r="D682">
        <v>1.298897454</v>
      </c>
      <c r="E682">
        <v>2.2276293599999999</v>
      </c>
      <c r="F682">
        <f>IFERROR(_xlfn.IFS(B682&lt;'Benchmark Data'!$I$7,1,'Transaction Log'!B682&gt;'Benchmark Data'!$M$7,1),0)</f>
        <v>0</v>
      </c>
      <c r="G682">
        <f>IFERROR(_xlfn.IFS(D682&lt;'Benchmark Data'!$I$13,1,'Transaction Log'!D682&gt;'Benchmark Data'!$M$13,1),0)</f>
        <v>0</v>
      </c>
      <c r="H682">
        <f>IFERROR(_xlfn.IFS(E682&lt;'Benchmark Data'!$I$19,1,'Transaction Log'!E682&gt;'Benchmark Data'!$M$19,1),0)</f>
        <v>0</v>
      </c>
    </row>
    <row r="683" spans="1:8">
      <c r="A683" s="116">
        <v>0.57318287037037041</v>
      </c>
      <c r="B683">
        <v>-496.38316250000003</v>
      </c>
      <c r="C683">
        <v>15316.94198</v>
      </c>
      <c r="D683">
        <v>1.2990348410000001</v>
      </c>
      <c r="E683">
        <v>2.2260875019999999</v>
      </c>
      <c r="F683">
        <f>IFERROR(_xlfn.IFS(B683&lt;'Benchmark Data'!$I$7,1,'Transaction Log'!B683&gt;'Benchmark Data'!$M$7,1),0)</f>
        <v>1</v>
      </c>
      <c r="G683">
        <f>IFERROR(_xlfn.IFS(D683&lt;'Benchmark Data'!$I$13,1,'Transaction Log'!D683&gt;'Benchmark Data'!$M$13,1),0)</f>
        <v>0</v>
      </c>
      <c r="H683">
        <f>IFERROR(_xlfn.IFS(E683&lt;'Benchmark Data'!$I$19,1,'Transaction Log'!E683&gt;'Benchmark Data'!$M$19,1),0)</f>
        <v>0</v>
      </c>
    </row>
    <row r="684" spans="1:8">
      <c r="A684" s="116">
        <v>0.57320601851851849</v>
      </c>
      <c r="B684">
        <v>-496.39590120000003</v>
      </c>
      <c r="C684">
        <v>15316.90468</v>
      </c>
      <c r="D684">
        <v>1.3000749979999999</v>
      </c>
      <c r="E684">
        <v>2.227021234</v>
      </c>
      <c r="F684">
        <f>IFERROR(_xlfn.IFS(B684&lt;'Benchmark Data'!$I$7,1,'Transaction Log'!B684&gt;'Benchmark Data'!$M$7,1),0)</f>
        <v>0</v>
      </c>
      <c r="G684">
        <f>IFERROR(_xlfn.IFS(D684&lt;'Benchmark Data'!$I$13,1,'Transaction Log'!D684&gt;'Benchmark Data'!$M$13,1),0)</f>
        <v>0</v>
      </c>
      <c r="H684">
        <f>IFERROR(_xlfn.IFS(E684&lt;'Benchmark Data'!$I$19,1,'Transaction Log'!E684&gt;'Benchmark Data'!$M$19,1),0)</f>
        <v>0</v>
      </c>
    </row>
    <row r="685" spans="1:8">
      <c r="A685" s="116">
        <v>0.57322916666666668</v>
      </c>
      <c r="B685">
        <v>-496.40052980000002</v>
      </c>
      <c r="C685">
        <v>15313.061</v>
      </c>
      <c r="D685">
        <v>1.30030756</v>
      </c>
      <c r="E685">
        <v>2.2261037149999998</v>
      </c>
      <c r="F685">
        <f>IFERROR(_xlfn.IFS(B685&lt;'Benchmark Data'!$I$7,1,'Transaction Log'!B685&gt;'Benchmark Data'!$M$7,1),0)</f>
        <v>0</v>
      </c>
      <c r="G685">
        <f>IFERROR(_xlfn.IFS(D685&lt;'Benchmark Data'!$I$13,1,'Transaction Log'!D685&gt;'Benchmark Data'!$M$13,1),0)</f>
        <v>0</v>
      </c>
      <c r="H685">
        <f>IFERROR(_xlfn.IFS(E685&lt;'Benchmark Data'!$I$19,1,'Transaction Log'!E685&gt;'Benchmark Data'!$M$19,1),0)</f>
        <v>0</v>
      </c>
    </row>
    <row r="686" spans="1:8">
      <c r="A686" s="116">
        <v>0.57325231481481487</v>
      </c>
      <c r="B686">
        <v>-496.39389060000002</v>
      </c>
      <c r="C686">
        <v>15313.343570000001</v>
      </c>
      <c r="D686">
        <v>1.299232481</v>
      </c>
      <c r="E686">
        <v>2.226374367</v>
      </c>
      <c r="F686">
        <f>IFERROR(_xlfn.IFS(B686&lt;'Benchmark Data'!$I$7,1,'Transaction Log'!B686&gt;'Benchmark Data'!$M$7,1),0)</f>
        <v>0</v>
      </c>
      <c r="G686">
        <f>IFERROR(_xlfn.IFS(D686&lt;'Benchmark Data'!$I$13,1,'Transaction Log'!D686&gt;'Benchmark Data'!$M$13,1),0)</f>
        <v>0</v>
      </c>
      <c r="H686">
        <f>IFERROR(_xlfn.IFS(E686&lt;'Benchmark Data'!$I$19,1,'Transaction Log'!E686&gt;'Benchmark Data'!$M$19,1),0)</f>
        <v>0</v>
      </c>
    </row>
    <row r="687" spans="1:8">
      <c r="A687" s="116">
        <v>0.57327546296296295</v>
      </c>
      <c r="B687">
        <v>-496.40885919999999</v>
      </c>
      <c r="C687">
        <v>15312.062900000001</v>
      </c>
      <c r="D687">
        <v>1.300187881</v>
      </c>
      <c r="E687">
        <v>2.2257801079999999</v>
      </c>
      <c r="F687">
        <f>IFERROR(_xlfn.IFS(B687&lt;'Benchmark Data'!$I$7,1,'Transaction Log'!B687&gt;'Benchmark Data'!$M$7,1),0)</f>
        <v>0</v>
      </c>
      <c r="G687">
        <f>IFERROR(_xlfn.IFS(D687&lt;'Benchmark Data'!$I$13,1,'Transaction Log'!D687&gt;'Benchmark Data'!$M$13,1),0)</f>
        <v>0</v>
      </c>
      <c r="H687">
        <f>IFERROR(_xlfn.IFS(E687&lt;'Benchmark Data'!$I$19,1,'Transaction Log'!E687&gt;'Benchmark Data'!$M$19,1),0)</f>
        <v>0</v>
      </c>
    </row>
    <row r="688" spans="1:8">
      <c r="A688" s="116">
        <v>0.57329861111111113</v>
      </c>
      <c r="B688">
        <v>-496.39809200000002</v>
      </c>
      <c r="C688">
        <v>15312.17863</v>
      </c>
      <c r="D688">
        <v>1.2990989879999999</v>
      </c>
      <c r="E688">
        <v>2.2276190539999998</v>
      </c>
      <c r="F688">
        <f>IFERROR(_xlfn.IFS(B688&lt;'Benchmark Data'!$I$7,1,'Transaction Log'!B688&gt;'Benchmark Data'!$M$7,1),0)</f>
        <v>0</v>
      </c>
      <c r="G688">
        <f>IFERROR(_xlfn.IFS(D688&lt;'Benchmark Data'!$I$13,1,'Transaction Log'!D688&gt;'Benchmark Data'!$M$13,1),0)</f>
        <v>0</v>
      </c>
      <c r="H688">
        <f>IFERROR(_xlfn.IFS(E688&lt;'Benchmark Data'!$I$19,1,'Transaction Log'!E688&gt;'Benchmark Data'!$M$19,1),0)</f>
        <v>0</v>
      </c>
    </row>
    <row r="689" spans="1:8">
      <c r="A689" s="116">
        <v>0.57332175925925932</v>
      </c>
      <c r="B689">
        <v>-496.40927809999999</v>
      </c>
      <c r="C689">
        <v>15310.270200000001</v>
      </c>
      <c r="D689">
        <v>1.3004810760000001</v>
      </c>
      <c r="E689">
        <v>2.227841964</v>
      </c>
      <c r="F689">
        <f>IFERROR(_xlfn.IFS(B689&lt;'Benchmark Data'!$I$7,1,'Transaction Log'!B689&gt;'Benchmark Data'!$M$7,1),0)</f>
        <v>0</v>
      </c>
      <c r="G689">
        <f>IFERROR(_xlfn.IFS(D689&lt;'Benchmark Data'!$I$13,1,'Transaction Log'!D689&gt;'Benchmark Data'!$M$13,1),0)</f>
        <v>0</v>
      </c>
      <c r="H689">
        <f>IFERROR(_xlfn.IFS(E689&lt;'Benchmark Data'!$I$19,1,'Transaction Log'!E689&gt;'Benchmark Data'!$M$19,1),0)</f>
        <v>0</v>
      </c>
    </row>
    <row r="690" spans="1:8">
      <c r="A690" s="116">
        <v>0.5733449074074074</v>
      </c>
      <c r="B690">
        <v>-496.40590830000002</v>
      </c>
      <c r="C690">
        <v>15309.40957</v>
      </c>
      <c r="D690">
        <v>1.2993779160000001</v>
      </c>
      <c r="E690">
        <v>2.2285926470000001</v>
      </c>
      <c r="F690">
        <f>IFERROR(_xlfn.IFS(B690&lt;'Benchmark Data'!$I$7,1,'Transaction Log'!B690&gt;'Benchmark Data'!$M$7,1),0)</f>
        <v>0</v>
      </c>
      <c r="G690">
        <f>IFERROR(_xlfn.IFS(D690&lt;'Benchmark Data'!$I$13,1,'Transaction Log'!D690&gt;'Benchmark Data'!$M$13,1),0)</f>
        <v>0</v>
      </c>
      <c r="H690">
        <f>IFERROR(_xlfn.IFS(E690&lt;'Benchmark Data'!$I$19,1,'Transaction Log'!E690&gt;'Benchmark Data'!$M$19,1),0)</f>
        <v>0</v>
      </c>
    </row>
    <row r="691" spans="1:8">
      <c r="A691" s="116">
        <v>0.57336805555555559</v>
      </c>
      <c r="B691">
        <v>-496.40362909999999</v>
      </c>
      <c r="C691">
        <v>15306.36853</v>
      </c>
      <c r="D691">
        <v>1.300780703</v>
      </c>
      <c r="E691">
        <v>2.2281257449999998</v>
      </c>
      <c r="F691">
        <f>IFERROR(_xlfn.IFS(B691&lt;'Benchmark Data'!$I$7,1,'Transaction Log'!B691&gt;'Benchmark Data'!$M$7,1),0)</f>
        <v>0</v>
      </c>
      <c r="G691">
        <f>IFERROR(_xlfn.IFS(D691&lt;'Benchmark Data'!$I$13,1,'Transaction Log'!D691&gt;'Benchmark Data'!$M$13,1),0)</f>
        <v>0</v>
      </c>
      <c r="H691">
        <f>IFERROR(_xlfn.IFS(E691&lt;'Benchmark Data'!$I$19,1,'Transaction Log'!E691&gt;'Benchmark Data'!$M$19,1),0)</f>
        <v>0</v>
      </c>
    </row>
    <row r="692" spans="1:8">
      <c r="A692" s="116">
        <v>0.57339120370370367</v>
      </c>
      <c r="B692">
        <v>-496.3949217</v>
      </c>
      <c r="C692">
        <v>15308.31515</v>
      </c>
      <c r="D692">
        <v>1.300591652</v>
      </c>
      <c r="E692">
        <v>2.2256455389999998</v>
      </c>
      <c r="F692">
        <f>IFERROR(_xlfn.IFS(B692&lt;'Benchmark Data'!$I$7,1,'Transaction Log'!B692&gt;'Benchmark Data'!$M$7,1),0)</f>
        <v>0</v>
      </c>
      <c r="G692">
        <f>IFERROR(_xlfn.IFS(D692&lt;'Benchmark Data'!$I$13,1,'Transaction Log'!D692&gt;'Benchmark Data'!$M$13,1),0)</f>
        <v>0</v>
      </c>
      <c r="H692">
        <f>IFERROR(_xlfn.IFS(E692&lt;'Benchmark Data'!$I$19,1,'Transaction Log'!E692&gt;'Benchmark Data'!$M$19,1),0)</f>
        <v>0</v>
      </c>
    </row>
    <row r="693" spans="1:8">
      <c r="A693" s="116">
        <v>0.57341435185185186</v>
      </c>
      <c r="B693">
        <v>-496.4003075</v>
      </c>
      <c r="C693">
        <v>15305.37938</v>
      </c>
      <c r="D693">
        <v>1.2992271280000001</v>
      </c>
      <c r="E693">
        <v>2.2271652359999998</v>
      </c>
      <c r="F693">
        <f>IFERROR(_xlfn.IFS(B693&lt;'Benchmark Data'!$I$7,1,'Transaction Log'!B693&gt;'Benchmark Data'!$M$7,1),0)</f>
        <v>0</v>
      </c>
      <c r="G693">
        <f>IFERROR(_xlfn.IFS(D693&lt;'Benchmark Data'!$I$13,1,'Transaction Log'!D693&gt;'Benchmark Data'!$M$13,1),0)</f>
        <v>0</v>
      </c>
      <c r="H693">
        <f>IFERROR(_xlfn.IFS(E693&lt;'Benchmark Data'!$I$19,1,'Transaction Log'!E693&gt;'Benchmark Data'!$M$19,1),0)</f>
        <v>0</v>
      </c>
    </row>
    <row r="694" spans="1:8">
      <c r="A694" s="116">
        <v>0.57343749999999993</v>
      </c>
      <c r="B694">
        <v>-496.39391510000002</v>
      </c>
      <c r="C694">
        <v>15305.05315</v>
      </c>
      <c r="D694">
        <v>1.2993894020000001</v>
      </c>
      <c r="E694">
        <v>2.2272515259999999</v>
      </c>
      <c r="F694">
        <f>IFERROR(_xlfn.IFS(B694&lt;'Benchmark Data'!$I$7,1,'Transaction Log'!B694&gt;'Benchmark Data'!$M$7,1),0)</f>
        <v>0</v>
      </c>
      <c r="G694">
        <f>IFERROR(_xlfn.IFS(D694&lt;'Benchmark Data'!$I$13,1,'Transaction Log'!D694&gt;'Benchmark Data'!$M$13,1),0)</f>
        <v>0</v>
      </c>
      <c r="H694">
        <f>IFERROR(_xlfn.IFS(E694&lt;'Benchmark Data'!$I$19,1,'Transaction Log'!E694&gt;'Benchmark Data'!$M$19,1),0)</f>
        <v>0</v>
      </c>
    </row>
    <row r="695" spans="1:8">
      <c r="A695" s="116">
        <v>0.57346064814814812</v>
      </c>
      <c r="B695">
        <v>-496.41603409999999</v>
      </c>
      <c r="C695">
        <v>15305.033880000001</v>
      </c>
      <c r="D695">
        <v>1.299245046</v>
      </c>
      <c r="E695">
        <v>2.225703379</v>
      </c>
      <c r="F695">
        <f>IFERROR(_xlfn.IFS(B695&lt;'Benchmark Data'!$I$7,1,'Transaction Log'!B695&gt;'Benchmark Data'!$M$7,1),0)</f>
        <v>0</v>
      </c>
      <c r="G695">
        <f>IFERROR(_xlfn.IFS(D695&lt;'Benchmark Data'!$I$13,1,'Transaction Log'!D695&gt;'Benchmark Data'!$M$13,1),0)</f>
        <v>0</v>
      </c>
      <c r="H695">
        <f>IFERROR(_xlfn.IFS(E695&lt;'Benchmark Data'!$I$19,1,'Transaction Log'!E695&gt;'Benchmark Data'!$M$19,1),0)</f>
        <v>0</v>
      </c>
    </row>
    <row r="696" spans="1:8">
      <c r="A696" s="116">
        <v>0.57348379629629631</v>
      </c>
      <c r="B696">
        <v>-496.40293580000002</v>
      </c>
      <c r="C696">
        <v>15303.08028</v>
      </c>
      <c r="D696">
        <v>1.3000681670000001</v>
      </c>
      <c r="E696">
        <v>2.2267095330000002</v>
      </c>
      <c r="F696">
        <f>IFERROR(_xlfn.IFS(B696&lt;'Benchmark Data'!$I$7,1,'Transaction Log'!B696&gt;'Benchmark Data'!$M$7,1),0)</f>
        <v>0</v>
      </c>
      <c r="G696">
        <f>IFERROR(_xlfn.IFS(D696&lt;'Benchmark Data'!$I$13,1,'Transaction Log'!D696&gt;'Benchmark Data'!$M$13,1),0)</f>
        <v>0</v>
      </c>
      <c r="H696">
        <f>IFERROR(_xlfn.IFS(E696&lt;'Benchmark Data'!$I$19,1,'Transaction Log'!E696&gt;'Benchmark Data'!$M$19,1),0)</f>
        <v>0</v>
      </c>
    </row>
    <row r="697" spans="1:8">
      <c r="A697" s="116">
        <v>0.57350694444444439</v>
      </c>
      <c r="B697">
        <v>-496.39964629999997</v>
      </c>
      <c r="C697">
        <v>15302.90316</v>
      </c>
      <c r="D697">
        <v>1.3001260059999999</v>
      </c>
      <c r="E697">
        <v>2.227585682</v>
      </c>
      <c r="F697">
        <f>IFERROR(_xlfn.IFS(B697&lt;'Benchmark Data'!$I$7,1,'Transaction Log'!B697&gt;'Benchmark Data'!$M$7,1),0)</f>
        <v>0</v>
      </c>
      <c r="G697">
        <f>IFERROR(_xlfn.IFS(D697&lt;'Benchmark Data'!$I$13,1,'Transaction Log'!D697&gt;'Benchmark Data'!$M$13,1),0)</f>
        <v>0</v>
      </c>
      <c r="H697">
        <f>IFERROR(_xlfn.IFS(E697&lt;'Benchmark Data'!$I$19,1,'Transaction Log'!E697&gt;'Benchmark Data'!$M$19,1),0)</f>
        <v>0</v>
      </c>
    </row>
    <row r="698" spans="1:8">
      <c r="A698" s="116">
        <v>0.57353009259259258</v>
      </c>
      <c r="B698">
        <v>-496.40772040000002</v>
      </c>
      <c r="C698">
        <v>15299.594779999999</v>
      </c>
      <c r="D698">
        <v>1.2988824590000001</v>
      </c>
      <c r="E698">
        <v>2.2263666720000002</v>
      </c>
      <c r="F698">
        <f>IFERROR(_xlfn.IFS(B698&lt;'Benchmark Data'!$I$7,1,'Transaction Log'!B698&gt;'Benchmark Data'!$M$7,1),0)</f>
        <v>0</v>
      </c>
      <c r="G698">
        <f>IFERROR(_xlfn.IFS(D698&lt;'Benchmark Data'!$I$13,1,'Transaction Log'!D698&gt;'Benchmark Data'!$M$13,1),0)</f>
        <v>0</v>
      </c>
      <c r="H698">
        <f>IFERROR(_xlfn.IFS(E698&lt;'Benchmark Data'!$I$19,1,'Transaction Log'!E698&gt;'Benchmark Data'!$M$19,1),0)</f>
        <v>0</v>
      </c>
    </row>
    <row r="699" spans="1:8">
      <c r="A699" s="116">
        <v>0.57355324074074077</v>
      </c>
      <c r="B699">
        <v>-496.39573669999999</v>
      </c>
      <c r="C699">
        <v>15300.363300000001</v>
      </c>
      <c r="D699">
        <v>1.2993854199999999</v>
      </c>
      <c r="E699">
        <v>2.22870115</v>
      </c>
      <c r="F699">
        <f>IFERROR(_xlfn.IFS(B699&lt;'Benchmark Data'!$I$7,1,'Transaction Log'!B699&gt;'Benchmark Data'!$M$7,1),0)</f>
        <v>0</v>
      </c>
      <c r="G699">
        <f>IFERROR(_xlfn.IFS(D699&lt;'Benchmark Data'!$I$13,1,'Transaction Log'!D699&gt;'Benchmark Data'!$M$13,1),0)</f>
        <v>0</v>
      </c>
      <c r="H699">
        <f>IFERROR(_xlfn.IFS(E699&lt;'Benchmark Data'!$I$19,1,'Transaction Log'!E699&gt;'Benchmark Data'!$M$19,1),0)</f>
        <v>0</v>
      </c>
    </row>
    <row r="700" spans="1:8">
      <c r="A700" s="116">
        <v>0.57357638888888884</v>
      </c>
      <c r="B700">
        <v>-496.38762809999997</v>
      </c>
      <c r="C700">
        <v>15298.72507</v>
      </c>
      <c r="D700">
        <v>1.2997740680000001</v>
      </c>
      <c r="E700">
        <v>2.227985957</v>
      </c>
      <c r="F700">
        <f>IFERROR(_xlfn.IFS(B700&lt;'Benchmark Data'!$I$7,1,'Transaction Log'!B700&gt;'Benchmark Data'!$M$7,1),0)</f>
        <v>0</v>
      </c>
      <c r="G700">
        <f>IFERROR(_xlfn.IFS(D700&lt;'Benchmark Data'!$I$13,1,'Transaction Log'!D700&gt;'Benchmark Data'!$M$13,1),0)</f>
        <v>0</v>
      </c>
      <c r="H700">
        <f>IFERROR(_xlfn.IFS(E700&lt;'Benchmark Data'!$I$19,1,'Transaction Log'!E700&gt;'Benchmark Data'!$M$19,1),0)</f>
        <v>0</v>
      </c>
    </row>
    <row r="701" spans="1:8">
      <c r="A701" s="116">
        <v>0.57359953703703703</v>
      </c>
      <c r="B701">
        <v>-496.3930474</v>
      </c>
      <c r="C701">
        <v>15297.001050000001</v>
      </c>
      <c r="D701">
        <v>1.2990512359999999</v>
      </c>
      <c r="E701">
        <v>2.22756628</v>
      </c>
      <c r="F701">
        <f>IFERROR(_xlfn.IFS(B701&lt;'Benchmark Data'!$I$7,1,'Transaction Log'!B701&gt;'Benchmark Data'!$M$7,1),0)</f>
        <v>0</v>
      </c>
      <c r="G701">
        <f>IFERROR(_xlfn.IFS(D701&lt;'Benchmark Data'!$I$13,1,'Transaction Log'!D701&gt;'Benchmark Data'!$M$13,1),0)</f>
        <v>0</v>
      </c>
      <c r="H701">
        <f>IFERROR(_xlfn.IFS(E701&lt;'Benchmark Data'!$I$19,1,'Transaction Log'!E701&gt;'Benchmark Data'!$M$19,1),0)</f>
        <v>0</v>
      </c>
    </row>
    <row r="702" spans="1:8">
      <c r="A702" s="116">
        <v>0.57362268518518522</v>
      </c>
      <c r="B702">
        <v>-496.41091499999999</v>
      </c>
      <c r="C702">
        <v>15295.653969999999</v>
      </c>
      <c r="D702">
        <v>1.297833716</v>
      </c>
      <c r="E702">
        <v>2.22762393</v>
      </c>
      <c r="F702">
        <f>IFERROR(_xlfn.IFS(B702&lt;'Benchmark Data'!$I$7,1,'Transaction Log'!B702&gt;'Benchmark Data'!$M$7,1),0)</f>
        <v>0</v>
      </c>
      <c r="G702">
        <f>IFERROR(_xlfn.IFS(D702&lt;'Benchmark Data'!$I$13,1,'Transaction Log'!D702&gt;'Benchmark Data'!$M$13,1),0)</f>
        <v>0</v>
      </c>
      <c r="H702">
        <f>IFERROR(_xlfn.IFS(E702&lt;'Benchmark Data'!$I$19,1,'Transaction Log'!E702&gt;'Benchmark Data'!$M$19,1),0)</f>
        <v>0</v>
      </c>
    </row>
    <row r="703" spans="1:8">
      <c r="A703" s="116">
        <v>0.5736458333333333</v>
      </c>
      <c r="B703">
        <v>-496.39486249999999</v>
      </c>
      <c r="C703">
        <v>15297.07934</v>
      </c>
      <c r="D703">
        <v>1.2987467989999999</v>
      </c>
      <c r="E703">
        <v>2.2273365570000001</v>
      </c>
      <c r="F703">
        <f>IFERROR(_xlfn.IFS(B703&lt;'Benchmark Data'!$I$7,1,'Transaction Log'!B703&gt;'Benchmark Data'!$M$7,1),0)</f>
        <v>0</v>
      </c>
      <c r="G703">
        <f>IFERROR(_xlfn.IFS(D703&lt;'Benchmark Data'!$I$13,1,'Transaction Log'!D703&gt;'Benchmark Data'!$M$13,1),0)</f>
        <v>0</v>
      </c>
      <c r="H703">
        <f>IFERROR(_xlfn.IFS(E703&lt;'Benchmark Data'!$I$19,1,'Transaction Log'!E703&gt;'Benchmark Data'!$M$19,1),0)</f>
        <v>0</v>
      </c>
    </row>
    <row r="704" spans="1:8">
      <c r="A704" s="116">
        <v>0.57366898148148149</v>
      </c>
      <c r="B704">
        <v>-496.39357289999998</v>
      </c>
      <c r="C704">
        <v>15293.7047</v>
      </c>
      <c r="D704">
        <v>1.299040084</v>
      </c>
      <c r="E704">
        <v>2.22667014</v>
      </c>
      <c r="F704">
        <f>IFERROR(_xlfn.IFS(B704&lt;'Benchmark Data'!$I$7,1,'Transaction Log'!B704&gt;'Benchmark Data'!$M$7,1),0)</f>
        <v>0</v>
      </c>
      <c r="G704">
        <f>IFERROR(_xlfn.IFS(D704&lt;'Benchmark Data'!$I$13,1,'Transaction Log'!D704&gt;'Benchmark Data'!$M$13,1),0)</f>
        <v>0</v>
      </c>
      <c r="H704">
        <f>IFERROR(_xlfn.IFS(E704&lt;'Benchmark Data'!$I$19,1,'Transaction Log'!E704&gt;'Benchmark Data'!$M$19,1),0)</f>
        <v>0</v>
      </c>
    </row>
    <row r="705" spans="1:8">
      <c r="A705" s="116">
        <v>0.57369212962962968</v>
      </c>
      <c r="B705">
        <v>-496.39266129999999</v>
      </c>
      <c r="C705">
        <v>15294.06616</v>
      </c>
      <c r="D705">
        <v>1.3004614940000001</v>
      </c>
      <c r="E705">
        <v>2.2263597210000001</v>
      </c>
      <c r="F705">
        <f>IFERROR(_xlfn.IFS(B705&lt;'Benchmark Data'!$I$7,1,'Transaction Log'!B705&gt;'Benchmark Data'!$M$7,1),0)</f>
        <v>0</v>
      </c>
      <c r="G705">
        <f>IFERROR(_xlfn.IFS(D705&lt;'Benchmark Data'!$I$13,1,'Transaction Log'!D705&gt;'Benchmark Data'!$M$13,1),0)</f>
        <v>0</v>
      </c>
      <c r="H705">
        <f>IFERROR(_xlfn.IFS(E705&lt;'Benchmark Data'!$I$19,1,'Transaction Log'!E705&gt;'Benchmark Data'!$M$19,1),0)</f>
        <v>0</v>
      </c>
    </row>
    <row r="706" spans="1:8">
      <c r="A706" s="116">
        <v>0.57371527777777775</v>
      </c>
      <c r="B706">
        <v>-496.40865789999998</v>
      </c>
      <c r="C706">
        <v>15292.936589999999</v>
      </c>
      <c r="D706">
        <v>1.3005943289999999</v>
      </c>
      <c r="E706">
        <v>2.227384485</v>
      </c>
      <c r="F706">
        <f>IFERROR(_xlfn.IFS(B706&lt;'Benchmark Data'!$I$7,1,'Transaction Log'!B706&gt;'Benchmark Data'!$M$7,1),0)</f>
        <v>0</v>
      </c>
      <c r="G706">
        <f>IFERROR(_xlfn.IFS(D706&lt;'Benchmark Data'!$I$13,1,'Transaction Log'!D706&gt;'Benchmark Data'!$M$13,1),0)</f>
        <v>0</v>
      </c>
      <c r="H706">
        <f>IFERROR(_xlfn.IFS(E706&lt;'Benchmark Data'!$I$19,1,'Transaction Log'!E706&gt;'Benchmark Data'!$M$19,1),0)</f>
        <v>0</v>
      </c>
    </row>
    <row r="707" spans="1:8">
      <c r="A707" s="116">
        <v>0.57373842592592594</v>
      </c>
      <c r="B707">
        <v>-496.41746289999998</v>
      </c>
      <c r="C707">
        <v>15292.04197</v>
      </c>
      <c r="D707">
        <v>1.299099491</v>
      </c>
      <c r="E707">
        <v>2.2286895740000001</v>
      </c>
      <c r="F707">
        <f>IFERROR(_xlfn.IFS(B707&lt;'Benchmark Data'!$I$7,1,'Transaction Log'!B707&gt;'Benchmark Data'!$M$7,1),0)</f>
        <v>1</v>
      </c>
      <c r="G707">
        <f>IFERROR(_xlfn.IFS(D707&lt;'Benchmark Data'!$I$13,1,'Transaction Log'!D707&gt;'Benchmark Data'!$M$13,1),0)</f>
        <v>0</v>
      </c>
      <c r="H707">
        <f>IFERROR(_xlfn.IFS(E707&lt;'Benchmark Data'!$I$19,1,'Transaction Log'!E707&gt;'Benchmark Data'!$M$19,1),0)</f>
        <v>0</v>
      </c>
    </row>
    <row r="708" spans="1:8">
      <c r="A708" s="116">
        <v>0.57376157407407413</v>
      </c>
      <c r="B708">
        <v>-496.41503280000001</v>
      </c>
      <c r="C708">
        <v>15290.15121</v>
      </c>
      <c r="D708">
        <v>1.2994123470000001</v>
      </c>
      <c r="E708">
        <v>2.2265207669999998</v>
      </c>
      <c r="F708">
        <f>IFERROR(_xlfn.IFS(B708&lt;'Benchmark Data'!$I$7,1,'Transaction Log'!B708&gt;'Benchmark Data'!$M$7,1),0)</f>
        <v>0</v>
      </c>
      <c r="G708">
        <f>IFERROR(_xlfn.IFS(D708&lt;'Benchmark Data'!$I$13,1,'Transaction Log'!D708&gt;'Benchmark Data'!$M$13,1),0)</f>
        <v>0</v>
      </c>
      <c r="H708">
        <f>IFERROR(_xlfn.IFS(E708&lt;'Benchmark Data'!$I$19,1,'Transaction Log'!E708&gt;'Benchmark Data'!$M$19,1),0)</f>
        <v>0</v>
      </c>
    </row>
    <row r="709" spans="1:8">
      <c r="A709" s="116">
        <v>0.57378472222222221</v>
      </c>
      <c r="B709">
        <v>-496.40278590000003</v>
      </c>
      <c r="C709">
        <v>15287.73257</v>
      </c>
      <c r="D709">
        <v>1.3003526219999999</v>
      </c>
      <c r="E709">
        <v>2.2280558450000001</v>
      </c>
      <c r="F709">
        <f>IFERROR(_xlfn.IFS(B709&lt;'Benchmark Data'!$I$7,1,'Transaction Log'!B709&gt;'Benchmark Data'!$M$7,1),0)</f>
        <v>0</v>
      </c>
      <c r="G709">
        <f>IFERROR(_xlfn.IFS(D709&lt;'Benchmark Data'!$I$13,1,'Transaction Log'!D709&gt;'Benchmark Data'!$M$13,1),0)</f>
        <v>0</v>
      </c>
      <c r="H709">
        <f>IFERROR(_xlfn.IFS(E709&lt;'Benchmark Data'!$I$19,1,'Transaction Log'!E709&gt;'Benchmark Data'!$M$19,1),0)</f>
        <v>0</v>
      </c>
    </row>
    <row r="710" spans="1:8">
      <c r="A710" s="116">
        <v>0.5738078703703704</v>
      </c>
      <c r="B710">
        <v>-496.40568860000002</v>
      </c>
      <c r="C710">
        <v>15286.91352</v>
      </c>
      <c r="D710">
        <v>1.299884923</v>
      </c>
      <c r="E710">
        <v>2.2274813020000002</v>
      </c>
      <c r="F710">
        <f>IFERROR(_xlfn.IFS(B710&lt;'Benchmark Data'!$I$7,1,'Transaction Log'!B710&gt;'Benchmark Data'!$M$7,1),0)</f>
        <v>0</v>
      </c>
      <c r="G710">
        <f>IFERROR(_xlfn.IFS(D710&lt;'Benchmark Data'!$I$13,1,'Transaction Log'!D710&gt;'Benchmark Data'!$M$13,1),0)</f>
        <v>0</v>
      </c>
      <c r="H710">
        <f>IFERROR(_xlfn.IFS(E710&lt;'Benchmark Data'!$I$19,1,'Transaction Log'!E710&gt;'Benchmark Data'!$M$19,1),0)</f>
        <v>0</v>
      </c>
    </row>
    <row r="711" spans="1:8">
      <c r="A711" s="116">
        <v>0.57383101851851859</v>
      </c>
      <c r="B711">
        <v>-496.41649560000002</v>
      </c>
      <c r="C711">
        <v>15288.045990000001</v>
      </c>
      <c r="D711">
        <v>1.299915463</v>
      </c>
      <c r="E711">
        <v>2.2262403499999999</v>
      </c>
      <c r="F711">
        <f>IFERROR(_xlfn.IFS(B711&lt;'Benchmark Data'!$I$7,1,'Transaction Log'!B711&gt;'Benchmark Data'!$M$7,1),0)</f>
        <v>0</v>
      </c>
      <c r="G711">
        <f>IFERROR(_xlfn.IFS(D711&lt;'Benchmark Data'!$I$13,1,'Transaction Log'!D711&gt;'Benchmark Data'!$M$13,1),0)</f>
        <v>0</v>
      </c>
      <c r="H711">
        <f>IFERROR(_xlfn.IFS(E711&lt;'Benchmark Data'!$I$19,1,'Transaction Log'!E711&gt;'Benchmark Data'!$M$19,1),0)</f>
        <v>0</v>
      </c>
    </row>
    <row r="712" spans="1:8">
      <c r="A712" s="116">
        <v>0.57385416666666667</v>
      </c>
      <c r="B712">
        <v>-496.41262819999997</v>
      </c>
      <c r="C712">
        <v>15287.02636</v>
      </c>
      <c r="D712">
        <v>1.2992909989999999</v>
      </c>
      <c r="E712">
        <v>2.2276046090000001</v>
      </c>
      <c r="F712">
        <f>IFERROR(_xlfn.IFS(B712&lt;'Benchmark Data'!$I$7,1,'Transaction Log'!B712&gt;'Benchmark Data'!$M$7,1),0)</f>
        <v>0</v>
      </c>
      <c r="G712">
        <f>IFERROR(_xlfn.IFS(D712&lt;'Benchmark Data'!$I$13,1,'Transaction Log'!D712&gt;'Benchmark Data'!$M$13,1),0)</f>
        <v>0</v>
      </c>
      <c r="H712">
        <f>IFERROR(_xlfn.IFS(E712&lt;'Benchmark Data'!$I$19,1,'Transaction Log'!E712&gt;'Benchmark Data'!$M$19,1),0)</f>
        <v>0</v>
      </c>
    </row>
    <row r="713" spans="1:8">
      <c r="A713" s="116">
        <v>0.57387731481481474</v>
      </c>
      <c r="B713">
        <v>-496.38684690000002</v>
      </c>
      <c r="C713">
        <v>15286.100200000001</v>
      </c>
      <c r="D713">
        <v>1.2999471840000001</v>
      </c>
      <c r="E713">
        <v>2.2285543909999999</v>
      </c>
      <c r="F713">
        <f>IFERROR(_xlfn.IFS(B713&lt;'Benchmark Data'!$I$7,1,'Transaction Log'!B713&gt;'Benchmark Data'!$M$7,1),0)</f>
        <v>0</v>
      </c>
      <c r="G713">
        <f>IFERROR(_xlfn.IFS(D713&lt;'Benchmark Data'!$I$13,1,'Transaction Log'!D713&gt;'Benchmark Data'!$M$13,1),0)</f>
        <v>0</v>
      </c>
      <c r="H713">
        <f>IFERROR(_xlfn.IFS(E713&lt;'Benchmark Data'!$I$19,1,'Transaction Log'!E713&gt;'Benchmark Data'!$M$19,1),0)</f>
        <v>0</v>
      </c>
    </row>
    <row r="714" spans="1:8">
      <c r="A714" s="116">
        <v>0.57390046296296293</v>
      </c>
      <c r="B714">
        <v>-496.40392020000002</v>
      </c>
      <c r="C714">
        <v>15284.118109999999</v>
      </c>
      <c r="D714">
        <v>1.297821763</v>
      </c>
      <c r="E714">
        <v>2.2281783220000002</v>
      </c>
      <c r="F714">
        <f>IFERROR(_xlfn.IFS(B714&lt;'Benchmark Data'!$I$7,1,'Transaction Log'!B714&gt;'Benchmark Data'!$M$7,1),0)</f>
        <v>0</v>
      </c>
      <c r="G714">
        <f>IFERROR(_xlfn.IFS(D714&lt;'Benchmark Data'!$I$13,1,'Transaction Log'!D714&gt;'Benchmark Data'!$M$13,1),0)</f>
        <v>0</v>
      </c>
      <c r="H714">
        <f>IFERROR(_xlfn.IFS(E714&lt;'Benchmark Data'!$I$19,1,'Transaction Log'!E714&gt;'Benchmark Data'!$M$19,1),0)</f>
        <v>0</v>
      </c>
    </row>
    <row r="715" spans="1:8">
      <c r="A715" s="116">
        <v>0.57392361111111112</v>
      </c>
      <c r="B715">
        <v>-496.40954060000001</v>
      </c>
      <c r="C715">
        <v>15283.73134</v>
      </c>
      <c r="D715">
        <v>1.2998179949999999</v>
      </c>
      <c r="E715">
        <v>2.228730804</v>
      </c>
      <c r="F715">
        <f>IFERROR(_xlfn.IFS(B715&lt;'Benchmark Data'!$I$7,1,'Transaction Log'!B715&gt;'Benchmark Data'!$M$7,1),0)</f>
        <v>0</v>
      </c>
      <c r="G715">
        <f>IFERROR(_xlfn.IFS(D715&lt;'Benchmark Data'!$I$13,1,'Transaction Log'!D715&gt;'Benchmark Data'!$M$13,1),0)</f>
        <v>0</v>
      </c>
      <c r="H715">
        <f>IFERROR(_xlfn.IFS(E715&lt;'Benchmark Data'!$I$19,1,'Transaction Log'!E715&gt;'Benchmark Data'!$M$19,1),0)</f>
        <v>0</v>
      </c>
    </row>
    <row r="716" spans="1:8">
      <c r="A716" s="116">
        <v>0.5739467592592592</v>
      </c>
      <c r="B716">
        <v>-496.40237480000002</v>
      </c>
      <c r="C716">
        <v>15282.61764</v>
      </c>
      <c r="D716">
        <v>1.2999260690000001</v>
      </c>
      <c r="E716">
        <v>2.2264874730000002</v>
      </c>
      <c r="F716">
        <f>IFERROR(_xlfn.IFS(B716&lt;'Benchmark Data'!$I$7,1,'Transaction Log'!B716&gt;'Benchmark Data'!$M$7,1),0)</f>
        <v>0</v>
      </c>
      <c r="G716">
        <f>IFERROR(_xlfn.IFS(D716&lt;'Benchmark Data'!$I$13,1,'Transaction Log'!D716&gt;'Benchmark Data'!$M$13,1),0)</f>
        <v>0</v>
      </c>
      <c r="H716">
        <f>IFERROR(_xlfn.IFS(E716&lt;'Benchmark Data'!$I$19,1,'Transaction Log'!E716&gt;'Benchmark Data'!$M$19,1),0)</f>
        <v>0</v>
      </c>
    </row>
    <row r="717" spans="1:8">
      <c r="A717" s="116">
        <v>0.57396990740740739</v>
      </c>
      <c r="B717">
        <v>-496.4058106</v>
      </c>
      <c r="C717">
        <v>15281.87779</v>
      </c>
      <c r="D717">
        <v>1.2992981910000001</v>
      </c>
      <c r="E717">
        <v>2.2284439379999998</v>
      </c>
      <c r="F717">
        <f>IFERROR(_xlfn.IFS(B717&lt;'Benchmark Data'!$I$7,1,'Transaction Log'!B717&gt;'Benchmark Data'!$M$7,1),0)</f>
        <v>0</v>
      </c>
      <c r="G717">
        <f>IFERROR(_xlfn.IFS(D717&lt;'Benchmark Data'!$I$13,1,'Transaction Log'!D717&gt;'Benchmark Data'!$M$13,1),0)</f>
        <v>0</v>
      </c>
      <c r="H717">
        <f>IFERROR(_xlfn.IFS(E717&lt;'Benchmark Data'!$I$19,1,'Transaction Log'!E717&gt;'Benchmark Data'!$M$19,1),0)</f>
        <v>0</v>
      </c>
    </row>
    <row r="718" spans="1:8">
      <c r="A718" s="116">
        <v>0.57399305555555558</v>
      </c>
      <c r="B718">
        <v>-496.40912539999999</v>
      </c>
      <c r="C718">
        <v>15279.78989</v>
      </c>
      <c r="D718">
        <v>1.2999678750000001</v>
      </c>
      <c r="E718">
        <v>2.2265298769999999</v>
      </c>
      <c r="F718">
        <f>IFERROR(_xlfn.IFS(B718&lt;'Benchmark Data'!$I$7,1,'Transaction Log'!B718&gt;'Benchmark Data'!$M$7,1),0)</f>
        <v>0</v>
      </c>
      <c r="G718">
        <f>IFERROR(_xlfn.IFS(D718&lt;'Benchmark Data'!$I$13,1,'Transaction Log'!D718&gt;'Benchmark Data'!$M$13,1),0)</f>
        <v>0</v>
      </c>
      <c r="H718">
        <f>IFERROR(_xlfn.IFS(E718&lt;'Benchmark Data'!$I$19,1,'Transaction Log'!E718&gt;'Benchmark Data'!$M$19,1),0)</f>
        <v>0</v>
      </c>
    </row>
    <row r="719" spans="1:8">
      <c r="A719" s="116">
        <v>0.57401620370370365</v>
      </c>
      <c r="B719">
        <v>-496.3949068</v>
      </c>
      <c r="C719">
        <v>15280.155339999999</v>
      </c>
      <c r="D719">
        <v>1.29781835</v>
      </c>
      <c r="E719">
        <v>2.2258934099999999</v>
      </c>
      <c r="F719">
        <f>IFERROR(_xlfn.IFS(B719&lt;'Benchmark Data'!$I$7,1,'Transaction Log'!B719&gt;'Benchmark Data'!$M$7,1),0)</f>
        <v>0</v>
      </c>
      <c r="G719">
        <f>IFERROR(_xlfn.IFS(D719&lt;'Benchmark Data'!$I$13,1,'Transaction Log'!D719&gt;'Benchmark Data'!$M$13,1),0)</f>
        <v>0</v>
      </c>
      <c r="H719">
        <f>IFERROR(_xlfn.IFS(E719&lt;'Benchmark Data'!$I$19,1,'Transaction Log'!E719&gt;'Benchmark Data'!$M$19,1),0)</f>
        <v>0</v>
      </c>
    </row>
    <row r="720" spans="1:8">
      <c r="A720" s="116">
        <v>0.57403935185185184</v>
      </c>
      <c r="B720">
        <v>-496.4015369</v>
      </c>
      <c r="C720">
        <v>15277.857040000001</v>
      </c>
      <c r="D720">
        <v>1.2986256650000001</v>
      </c>
      <c r="E720">
        <v>2.2274750920000002</v>
      </c>
      <c r="F720">
        <f>IFERROR(_xlfn.IFS(B720&lt;'Benchmark Data'!$I$7,1,'Transaction Log'!B720&gt;'Benchmark Data'!$M$7,1),0)</f>
        <v>0</v>
      </c>
      <c r="G720">
        <f>IFERROR(_xlfn.IFS(D720&lt;'Benchmark Data'!$I$13,1,'Transaction Log'!D720&gt;'Benchmark Data'!$M$13,1),0)</f>
        <v>0</v>
      </c>
      <c r="H720">
        <f>IFERROR(_xlfn.IFS(E720&lt;'Benchmark Data'!$I$19,1,'Transaction Log'!E720&gt;'Benchmark Data'!$M$19,1),0)</f>
        <v>0</v>
      </c>
    </row>
    <row r="721" spans="1:8">
      <c r="A721" s="116">
        <v>0.57406250000000003</v>
      </c>
      <c r="B721">
        <v>-496.39961720000002</v>
      </c>
      <c r="C721">
        <v>15276.979950000001</v>
      </c>
      <c r="D721">
        <v>1.299555314</v>
      </c>
      <c r="E721">
        <v>2.2275874020000002</v>
      </c>
      <c r="F721">
        <f>IFERROR(_xlfn.IFS(B721&lt;'Benchmark Data'!$I$7,1,'Transaction Log'!B721&gt;'Benchmark Data'!$M$7,1),0)</f>
        <v>0</v>
      </c>
      <c r="G721">
        <f>IFERROR(_xlfn.IFS(D721&lt;'Benchmark Data'!$I$13,1,'Transaction Log'!D721&gt;'Benchmark Data'!$M$13,1),0)</f>
        <v>0</v>
      </c>
      <c r="H721">
        <f>IFERROR(_xlfn.IFS(E721&lt;'Benchmark Data'!$I$19,1,'Transaction Log'!E721&gt;'Benchmark Data'!$M$19,1),0)</f>
        <v>0</v>
      </c>
    </row>
    <row r="722" spans="1:8">
      <c r="A722" s="116">
        <v>0.57408564814814811</v>
      </c>
      <c r="B722">
        <v>-496.39723529999998</v>
      </c>
      <c r="C722">
        <v>15276.2562</v>
      </c>
      <c r="D722">
        <v>1.298972711</v>
      </c>
      <c r="E722">
        <v>2.2264428500000002</v>
      </c>
      <c r="F722">
        <f>IFERROR(_xlfn.IFS(B722&lt;'Benchmark Data'!$I$7,1,'Transaction Log'!B722&gt;'Benchmark Data'!$M$7,1),0)</f>
        <v>0</v>
      </c>
      <c r="G722">
        <f>IFERROR(_xlfn.IFS(D722&lt;'Benchmark Data'!$I$13,1,'Transaction Log'!D722&gt;'Benchmark Data'!$M$13,1),0)</f>
        <v>0</v>
      </c>
      <c r="H722">
        <f>IFERROR(_xlfn.IFS(E722&lt;'Benchmark Data'!$I$19,1,'Transaction Log'!E722&gt;'Benchmark Data'!$M$19,1),0)</f>
        <v>0</v>
      </c>
    </row>
    <row r="723" spans="1:8">
      <c r="A723" s="116">
        <v>0.5741087962962963</v>
      </c>
      <c r="B723">
        <v>-496.39686</v>
      </c>
      <c r="C723">
        <v>15274.488139999999</v>
      </c>
      <c r="D723">
        <v>1.3012780209999999</v>
      </c>
      <c r="E723">
        <v>2.226035327</v>
      </c>
      <c r="F723">
        <f>IFERROR(_xlfn.IFS(B723&lt;'Benchmark Data'!$I$7,1,'Transaction Log'!B723&gt;'Benchmark Data'!$M$7,1),0)</f>
        <v>0</v>
      </c>
      <c r="G723">
        <f>IFERROR(_xlfn.IFS(D723&lt;'Benchmark Data'!$I$13,1,'Transaction Log'!D723&gt;'Benchmark Data'!$M$13,1),0)</f>
        <v>1</v>
      </c>
      <c r="H723">
        <f>IFERROR(_xlfn.IFS(E723&lt;'Benchmark Data'!$I$19,1,'Transaction Log'!E723&gt;'Benchmark Data'!$M$19,1),0)</f>
        <v>0</v>
      </c>
    </row>
    <row r="724" spans="1:8">
      <c r="A724" s="116">
        <v>0.57413194444444449</v>
      </c>
      <c r="B724">
        <v>-496.3867151</v>
      </c>
      <c r="C724">
        <v>15272.95703</v>
      </c>
      <c r="D724">
        <v>1.300036312</v>
      </c>
      <c r="E724">
        <v>2.2265471570000002</v>
      </c>
      <c r="F724">
        <f>IFERROR(_xlfn.IFS(B724&lt;'Benchmark Data'!$I$7,1,'Transaction Log'!B724&gt;'Benchmark Data'!$M$7,1),0)</f>
        <v>0</v>
      </c>
      <c r="G724">
        <f>IFERROR(_xlfn.IFS(D724&lt;'Benchmark Data'!$I$13,1,'Transaction Log'!D724&gt;'Benchmark Data'!$M$13,1),0)</f>
        <v>0</v>
      </c>
      <c r="H724">
        <f>IFERROR(_xlfn.IFS(E724&lt;'Benchmark Data'!$I$19,1,'Transaction Log'!E724&gt;'Benchmark Data'!$M$19,1),0)</f>
        <v>0</v>
      </c>
    </row>
    <row r="725" spans="1:8">
      <c r="A725" s="116">
        <v>0.57415509259259256</v>
      </c>
      <c r="B725">
        <v>-496.40464259999999</v>
      </c>
      <c r="C725">
        <v>15273.70889</v>
      </c>
      <c r="D725">
        <v>1.3005005789999999</v>
      </c>
      <c r="E725">
        <v>2.2266272269999998</v>
      </c>
      <c r="F725">
        <f>IFERROR(_xlfn.IFS(B725&lt;'Benchmark Data'!$I$7,1,'Transaction Log'!B725&gt;'Benchmark Data'!$M$7,1),0)</f>
        <v>0</v>
      </c>
      <c r="G725">
        <f>IFERROR(_xlfn.IFS(D725&lt;'Benchmark Data'!$I$13,1,'Transaction Log'!D725&gt;'Benchmark Data'!$M$13,1),0)</f>
        <v>0</v>
      </c>
      <c r="H725">
        <f>IFERROR(_xlfn.IFS(E725&lt;'Benchmark Data'!$I$19,1,'Transaction Log'!E725&gt;'Benchmark Data'!$M$19,1),0)</f>
        <v>0</v>
      </c>
    </row>
    <row r="726" spans="1:8">
      <c r="A726" s="116">
        <v>0.57417824074074075</v>
      </c>
      <c r="B726">
        <v>-496.38628449999999</v>
      </c>
      <c r="C726">
        <v>15270.983819999999</v>
      </c>
      <c r="D726">
        <v>1.2987193690000001</v>
      </c>
      <c r="E726">
        <v>2.2266092350000002</v>
      </c>
      <c r="F726">
        <f>IFERROR(_xlfn.IFS(B726&lt;'Benchmark Data'!$I$7,1,'Transaction Log'!B726&gt;'Benchmark Data'!$M$7,1),0)</f>
        <v>0</v>
      </c>
      <c r="G726">
        <f>IFERROR(_xlfn.IFS(D726&lt;'Benchmark Data'!$I$13,1,'Transaction Log'!D726&gt;'Benchmark Data'!$M$13,1),0)</f>
        <v>0</v>
      </c>
      <c r="H726">
        <f>IFERROR(_xlfn.IFS(E726&lt;'Benchmark Data'!$I$19,1,'Transaction Log'!E726&gt;'Benchmark Data'!$M$19,1),0)</f>
        <v>0</v>
      </c>
    </row>
    <row r="727" spans="1:8">
      <c r="A727" s="116">
        <v>0.57420138888888894</v>
      </c>
      <c r="B727">
        <v>-496.40080139999998</v>
      </c>
      <c r="C727">
        <v>15269.55816</v>
      </c>
      <c r="D727">
        <v>1.29924548</v>
      </c>
      <c r="E727">
        <v>2.2275133569999999</v>
      </c>
      <c r="F727">
        <f>IFERROR(_xlfn.IFS(B727&lt;'Benchmark Data'!$I$7,1,'Transaction Log'!B727&gt;'Benchmark Data'!$M$7,1),0)</f>
        <v>0</v>
      </c>
      <c r="G727">
        <f>IFERROR(_xlfn.IFS(D727&lt;'Benchmark Data'!$I$13,1,'Transaction Log'!D727&gt;'Benchmark Data'!$M$13,1),0)</f>
        <v>0</v>
      </c>
      <c r="H727">
        <f>IFERROR(_xlfn.IFS(E727&lt;'Benchmark Data'!$I$19,1,'Transaction Log'!E727&gt;'Benchmark Data'!$M$19,1),0)</f>
        <v>0</v>
      </c>
    </row>
    <row r="728" spans="1:8">
      <c r="A728" s="116">
        <v>0.57422453703703702</v>
      </c>
      <c r="B728">
        <v>-496.4114649</v>
      </c>
      <c r="C728">
        <v>15268.62581</v>
      </c>
      <c r="D728">
        <v>1.2997202240000001</v>
      </c>
      <c r="E728">
        <v>2.2261203140000001</v>
      </c>
      <c r="F728">
        <f>IFERROR(_xlfn.IFS(B728&lt;'Benchmark Data'!$I$7,1,'Transaction Log'!B728&gt;'Benchmark Data'!$M$7,1),0)</f>
        <v>0</v>
      </c>
      <c r="G728">
        <f>IFERROR(_xlfn.IFS(D728&lt;'Benchmark Data'!$I$13,1,'Transaction Log'!D728&gt;'Benchmark Data'!$M$13,1),0)</f>
        <v>0</v>
      </c>
      <c r="H728">
        <f>IFERROR(_xlfn.IFS(E728&lt;'Benchmark Data'!$I$19,1,'Transaction Log'!E728&gt;'Benchmark Data'!$M$19,1),0)</f>
        <v>0</v>
      </c>
    </row>
    <row r="729" spans="1:8">
      <c r="A729" s="116">
        <v>0.57424768518518521</v>
      </c>
      <c r="B729">
        <v>-496.40193449999998</v>
      </c>
      <c r="C729">
        <v>15267.867829999999</v>
      </c>
      <c r="D729">
        <v>1.298425784</v>
      </c>
      <c r="E729">
        <v>2.228479165</v>
      </c>
      <c r="F729">
        <f>IFERROR(_xlfn.IFS(B729&lt;'Benchmark Data'!$I$7,1,'Transaction Log'!B729&gt;'Benchmark Data'!$M$7,1),0)</f>
        <v>0</v>
      </c>
      <c r="G729">
        <f>IFERROR(_xlfn.IFS(D729&lt;'Benchmark Data'!$I$13,1,'Transaction Log'!D729&gt;'Benchmark Data'!$M$13,1),0)</f>
        <v>0</v>
      </c>
      <c r="H729">
        <f>IFERROR(_xlfn.IFS(E729&lt;'Benchmark Data'!$I$19,1,'Transaction Log'!E729&gt;'Benchmark Data'!$M$19,1),0)</f>
        <v>0</v>
      </c>
    </row>
    <row r="730" spans="1:8">
      <c r="A730" s="116">
        <v>0.5742708333333334</v>
      </c>
      <c r="B730">
        <v>-496.4085781</v>
      </c>
      <c r="C730">
        <v>15266.486629999999</v>
      </c>
      <c r="D730">
        <v>1.2993009680000001</v>
      </c>
      <c r="E730">
        <v>2.2281422289999999</v>
      </c>
      <c r="F730">
        <f>IFERROR(_xlfn.IFS(B730&lt;'Benchmark Data'!$I$7,1,'Transaction Log'!B730&gt;'Benchmark Data'!$M$7,1),0)</f>
        <v>0</v>
      </c>
      <c r="G730">
        <f>IFERROR(_xlfn.IFS(D730&lt;'Benchmark Data'!$I$13,1,'Transaction Log'!D730&gt;'Benchmark Data'!$M$13,1),0)</f>
        <v>0</v>
      </c>
      <c r="H730">
        <f>IFERROR(_xlfn.IFS(E730&lt;'Benchmark Data'!$I$19,1,'Transaction Log'!E730&gt;'Benchmark Data'!$M$19,1),0)</f>
        <v>0</v>
      </c>
    </row>
    <row r="731" spans="1:8">
      <c r="A731" s="116">
        <v>0.57429398148148147</v>
      </c>
      <c r="B731">
        <v>-496.38801469999999</v>
      </c>
      <c r="C731">
        <v>15263.77102</v>
      </c>
      <c r="D731">
        <v>1.2992361560000001</v>
      </c>
      <c r="E731">
        <v>2.2273064119999999</v>
      </c>
      <c r="F731">
        <f>IFERROR(_xlfn.IFS(B731&lt;'Benchmark Data'!$I$7,1,'Transaction Log'!B731&gt;'Benchmark Data'!$M$7,1),0)</f>
        <v>0</v>
      </c>
      <c r="G731">
        <f>IFERROR(_xlfn.IFS(D731&lt;'Benchmark Data'!$I$13,1,'Transaction Log'!D731&gt;'Benchmark Data'!$M$13,1),0)</f>
        <v>0</v>
      </c>
      <c r="H731">
        <f>IFERROR(_xlfn.IFS(E731&lt;'Benchmark Data'!$I$19,1,'Transaction Log'!E731&gt;'Benchmark Data'!$M$19,1),0)</f>
        <v>0</v>
      </c>
    </row>
    <row r="732" spans="1:8">
      <c r="A732" s="116">
        <v>0.57431712962962966</v>
      </c>
      <c r="B732">
        <v>-496.40239709999997</v>
      </c>
      <c r="C732">
        <v>15262.94721</v>
      </c>
      <c r="D732">
        <v>1.2998817229999999</v>
      </c>
      <c r="E732">
        <v>2.2261172450000002</v>
      </c>
      <c r="F732">
        <f>IFERROR(_xlfn.IFS(B732&lt;'Benchmark Data'!$I$7,1,'Transaction Log'!B732&gt;'Benchmark Data'!$M$7,1),0)</f>
        <v>0</v>
      </c>
      <c r="G732">
        <f>IFERROR(_xlfn.IFS(D732&lt;'Benchmark Data'!$I$13,1,'Transaction Log'!D732&gt;'Benchmark Data'!$M$13,1),0)</f>
        <v>0</v>
      </c>
      <c r="H732">
        <f>IFERROR(_xlfn.IFS(E732&lt;'Benchmark Data'!$I$19,1,'Transaction Log'!E732&gt;'Benchmark Data'!$M$19,1),0)</f>
        <v>0</v>
      </c>
    </row>
    <row r="733" spans="1:8">
      <c r="A733" s="116">
        <v>0.57434027777777774</v>
      </c>
      <c r="B733">
        <v>-496.38596009999998</v>
      </c>
      <c r="C733">
        <v>15262.72596</v>
      </c>
      <c r="D733">
        <v>1.300307466</v>
      </c>
      <c r="E733">
        <v>2.2272712499999998</v>
      </c>
      <c r="F733">
        <f>IFERROR(_xlfn.IFS(B733&lt;'Benchmark Data'!$I$7,1,'Transaction Log'!B733&gt;'Benchmark Data'!$M$7,1),0)</f>
        <v>0</v>
      </c>
      <c r="G733">
        <f>IFERROR(_xlfn.IFS(D733&lt;'Benchmark Data'!$I$13,1,'Transaction Log'!D733&gt;'Benchmark Data'!$M$13,1),0)</f>
        <v>0</v>
      </c>
      <c r="H733">
        <f>IFERROR(_xlfn.IFS(E733&lt;'Benchmark Data'!$I$19,1,'Transaction Log'!E733&gt;'Benchmark Data'!$M$19,1),0)</f>
        <v>0</v>
      </c>
    </row>
    <row r="734" spans="1:8">
      <c r="A734" s="116">
        <v>0.57436342592592593</v>
      </c>
      <c r="B734">
        <v>-496.4099319</v>
      </c>
      <c r="C734">
        <v>15261.583909999999</v>
      </c>
      <c r="D734">
        <v>1.3001249319999999</v>
      </c>
      <c r="E734">
        <v>2.2263519440000001</v>
      </c>
      <c r="F734">
        <f>IFERROR(_xlfn.IFS(B734&lt;'Benchmark Data'!$I$7,1,'Transaction Log'!B734&gt;'Benchmark Data'!$M$7,1),0)</f>
        <v>0</v>
      </c>
      <c r="G734">
        <f>IFERROR(_xlfn.IFS(D734&lt;'Benchmark Data'!$I$13,1,'Transaction Log'!D734&gt;'Benchmark Data'!$M$13,1),0)</f>
        <v>0</v>
      </c>
      <c r="H734">
        <f>IFERROR(_xlfn.IFS(E734&lt;'Benchmark Data'!$I$19,1,'Transaction Log'!E734&gt;'Benchmark Data'!$M$19,1),0)</f>
        <v>0</v>
      </c>
    </row>
    <row r="735" spans="1:8">
      <c r="A735" s="116">
        <v>0.57438657407407401</v>
      </c>
      <c r="B735">
        <v>-496.39844060000001</v>
      </c>
      <c r="C735">
        <v>15259.60997</v>
      </c>
      <c r="D735">
        <v>1.2995969089999999</v>
      </c>
      <c r="E735">
        <v>2.2269701510000002</v>
      </c>
      <c r="F735">
        <f>IFERROR(_xlfn.IFS(B735&lt;'Benchmark Data'!$I$7,1,'Transaction Log'!B735&gt;'Benchmark Data'!$M$7,1),0)</f>
        <v>0</v>
      </c>
      <c r="G735">
        <f>IFERROR(_xlfn.IFS(D735&lt;'Benchmark Data'!$I$13,1,'Transaction Log'!D735&gt;'Benchmark Data'!$M$13,1),0)</f>
        <v>0</v>
      </c>
      <c r="H735">
        <f>IFERROR(_xlfn.IFS(E735&lt;'Benchmark Data'!$I$19,1,'Transaction Log'!E735&gt;'Benchmark Data'!$M$19,1),0)</f>
        <v>0</v>
      </c>
    </row>
    <row r="736" spans="1:8">
      <c r="A736" s="116">
        <v>0.5744097222222222</v>
      </c>
      <c r="B736">
        <v>-496.4105844</v>
      </c>
      <c r="C736">
        <v>15259.467140000001</v>
      </c>
      <c r="D736">
        <v>1.300237664</v>
      </c>
      <c r="E736">
        <v>2.2271979700000002</v>
      </c>
      <c r="F736">
        <f>IFERROR(_xlfn.IFS(B736&lt;'Benchmark Data'!$I$7,1,'Transaction Log'!B736&gt;'Benchmark Data'!$M$7,1),0)</f>
        <v>0</v>
      </c>
      <c r="G736">
        <f>IFERROR(_xlfn.IFS(D736&lt;'Benchmark Data'!$I$13,1,'Transaction Log'!D736&gt;'Benchmark Data'!$M$13,1),0)</f>
        <v>0</v>
      </c>
      <c r="H736">
        <f>IFERROR(_xlfn.IFS(E736&lt;'Benchmark Data'!$I$19,1,'Transaction Log'!E736&gt;'Benchmark Data'!$M$19,1),0)</f>
        <v>0</v>
      </c>
    </row>
    <row r="737" spans="1:8">
      <c r="A737" s="116">
        <v>0.57443287037037039</v>
      </c>
      <c r="B737">
        <v>-496.4035872</v>
      </c>
      <c r="C737">
        <v>15257.40115</v>
      </c>
      <c r="D737">
        <v>1.299719099</v>
      </c>
      <c r="E737">
        <v>2.2259021670000001</v>
      </c>
      <c r="F737">
        <f>IFERROR(_xlfn.IFS(B737&lt;'Benchmark Data'!$I$7,1,'Transaction Log'!B737&gt;'Benchmark Data'!$M$7,1),0)</f>
        <v>0</v>
      </c>
      <c r="G737">
        <f>IFERROR(_xlfn.IFS(D737&lt;'Benchmark Data'!$I$13,1,'Transaction Log'!D737&gt;'Benchmark Data'!$M$13,1),0)</f>
        <v>0</v>
      </c>
      <c r="H737">
        <f>IFERROR(_xlfn.IFS(E737&lt;'Benchmark Data'!$I$19,1,'Transaction Log'!E737&gt;'Benchmark Data'!$M$19,1),0)</f>
        <v>0</v>
      </c>
    </row>
    <row r="738" spans="1:8">
      <c r="A738" s="116">
        <v>0.57445601851851846</v>
      </c>
      <c r="B738">
        <v>-496.39806900000002</v>
      </c>
      <c r="C738">
        <v>15257.70739</v>
      </c>
      <c r="D738">
        <v>1.299590585</v>
      </c>
      <c r="E738">
        <v>2.226231549</v>
      </c>
      <c r="F738">
        <f>IFERROR(_xlfn.IFS(B738&lt;'Benchmark Data'!$I$7,1,'Transaction Log'!B738&gt;'Benchmark Data'!$M$7,1),0)</f>
        <v>0</v>
      </c>
      <c r="G738">
        <f>IFERROR(_xlfn.IFS(D738&lt;'Benchmark Data'!$I$13,1,'Transaction Log'!D738&gt;'Benchmark Data'!$M$13,1),0)</f>
        <v>0</v>
      </c>
      <c r="H738">
        <f>IFERROR(_xlfn.IFS(E738&lt;'Benchmark Data'!$I$19,1,'Transaction Log'!E738&gt;'Benchmark Data'!$M$19,1),0)</f>
        <v>0</v>
      </c>
    </row>
    <row r="739" spans="1:8">
      <c r="A739" s="116">
        <v>0.57447916666666665</v>
      </c>
      <c r="B739">
        <v>-496.40534330000003</v>
      </c>
      <c r="C739">
        <v>15254.29032</v>
      </c>
      <c r="D739">
        <v>1.2999624359999999</v>
      </c>
      <c r="E739">
        <v>2.227822427</v>
      </c>
      <c r="F739">
        <f>IFERROR(_xlfn.IFS(B739&lt;'Benchmark Data'!$I$7,1,'Transaction Log'!B739&gt;'Benchmark Data'!$M$7,1),0)</f>
        <v>0</v>
      </c>
      <c r="G739">
        <f>IFERROR(_xlfn.IFS(D739&lt;'Benchmark Data'!$I$13,1,'Transaction Log'!D739&gt;'Benchmark Data'!$M$13,1),0)</f>
        <v>0</v>
      </c>
      <c r="H739">
        <f>IFERROR(_xlfn.IFS(E739&lt;'Benchmark Data'!$I$19,1,'Transaction Log'!E739&gt;'Benchmark Data'!$M$19,1),0)</f>
        <v>0</v>
      </c>
    </row>
    <row r="740" spans="1:8">
      <c r="A740" s="116">
        <v>0.57450231481481484</v>
      </c>
      <c r="B740">
        <v>-496.40258569999997</v>
      </c>
      <c r="C740">
        <v>15254.27231</v>
      </c>
      <c r="D740">
        <v>1.2998804180000001</v>
      </c>
      <c r="E740">
        <v>2.2271170360000001</v>
      </c>
      <c r="F740">
        <f>IFERROR(_xlfn.IFS(B740&lt;'Benchmark Data'!$I$7,1,'Transaction Log'!B740&gt;'Benchmark Data'!$M$7,1),0)</f>
        <v>0</v>
      </c>
      <c r="G740">
        <f>IFERROR(_xlfn.IFS(D740&lt;'Benchmark Data'!$I$13,1,'Transaction Log'!D740&gt;'Benchmark Data'!$M$13,1),0)</f>
        <v>0</v>
      </c>
      <c r="H740">
        <f>IFERROR(_xlfn.IFS(E740&lt;'Benchmark Data'!$I$19,1,'Transaction Log'!E740&gt;'Benchmark Data'!$M$19,1),0)</f>
        <v>0</v>
      </c>
    </row>
    <row r="741" spans="1:8">
      <c r="A741" s="116">
        <v>0.57452546296296292</v>
      </c>
      <c r="B741">
        <v>-496.38639910000001</v>
      </c>
      <c r="C741">
        <v>15253.403109999999</v>
      </c>
      <c r="D741">
        <v>1.299038959</v>
      </c>
      <c r="E741">
        <v>2.2274854300000002</v>
      </c>
      <c r="F741">
        <f>IFERROR(_xlfn.IFS(B741&lt;'Benchmark Data'!$I$7,1,'Transaction Log'!B741&gt;'Benchmark Data'!$M$7,1),0)</f>
        <v>0</v>
      </c>
      <c r="G741">
        <f>IFERROR(_xlfn.IFS(D741&lt;'Benchmark Data'!$I$13,1,'Transaction Log'!D741&gt;'Benchmark Data'!$M$13,1),0)</f>
        <v>0</v>
      </c>
      <c r="H741">
        <f>IFERROR(_xlfn.IFS(E741&lt;'Benchmark Data'!$I$19,1,'Transaction Log'!E741&gt;'Benchmark Data'!$M$19,1),0)</f>
        <v>0</v>
      </c>
    </row>
    <row r="742" spans="1:8">
      <c r="A742" s="116">
        <v>0.57454861111111111</v>
      </c>
      <c r="B742">
        <v>-496.39142079999999</v>
      </c>
      <c r="C742">
        <v>15251.832050000001</v>
      </c>
      <c r="D742">
        <v>1.3012226140000001</v>
      </c>
      <c r="E742">
        <v>2.225962977</v>
      </c>
      <c r="F742">
        <f>IFERROR(_xlfn.IFS(B742&lt;'Benchmark Data'!$I$7,1,'Transaction Log'!B742&gt;'Benchmark Data'!$M$7,1),0)</f>
        <v>0</v>
      </c>
      <c r="G742">
        <f>IFERROR(_xlfn.IFS(D742&lt;'Benchmark Data'!$I$13,1,'Transaction Log'!D742&gt;'Benchmark Data'!$M$13,1),0)</f>
        <v>0</v>
      </c>
      <c r="H742">
        <f>IFERROR(_xlfn.IFS(E742&lt;'Benchmark Data'!$I$19,1,'Transaction Log'!E742&gt;'Benchmark Data'!$M$19,1),0)</f>
        <v>0</v>
      </c>
    </row>
    <row r="743" spans="1:8">
      <c r="A743" s="116">
        <v>0.5745717592592593</v>
      </c>
      <c r="B743">
        <v>-496.41008340000002</v>
      </c>
      <c r="C743">
        <v>15251.87991</v>
      </c>
      <c r="D743">
        <v>1.29924247</v>
      </c>
      <c r="E743">
        <v>2.2282247740000001</v>
      </c>
      <c r="F743">
        <f>IFERROR(_xlfn.IFS(B743&lt;'Benchmark Data'!$I$7,1,'Transaction Log'!B743&gt;'Benchmark Data'!$M$7,1),0)</f>
        <v>0</v>
      </c>
      <c r="G743">
        <f>IFERROR(_xlfn.IFS(D743&lt;'Benchmark Data'!$I$13,1,'Transaction Log'!D743&gt;'Benchmark Data'!$M$13,1),0)</f>
        <v>0</v>
      </c>
      <c r="H743">
        <f>IFERROR(_xlfn.IFS(E743&lt;'Benchmark Data'!$I$19,1,'Transaction Log'!E743&gt;'Benchmark Data'!$M$19,1),0)</f>
        <v>0</v>
      </c>
    </row>
    <row r="744" spans="1:8">
      <c r="A744" s="116">
        <v>0.57459490740740737</v>
      </c>
      <c r="B744">
        <v>-496.38768190000002</v>
      </c>
      <c r="C744">
        <v>15248.99862</v>
      </c>
      <c r="D744">
        <v>1.299524766</v>
      </c>
      <c r="E744">
        <v>2.2279260320000001</v>
      </c>
      <c r="F744">
        <f>IFERROR(_xlfn.IFS(B744&lt;'Benchmark Data'!$I$7,1,'Transaction Log'!B744&gt;'Benchmark Data'!$M$7,1),0)</f>
        <v>0</v>
      </c>
      <c r="G744">
        <f>IFERROR(_xlfn.IFS(D744&lt;'Benchmark Data'!$I$13,1,'Transaction Log'!D744&gt;'Benchmark Data'!$M$13,1),0)</f>
        <v>0</v>
      </c>
      <c r="H744">
        <f>IFERROR(_xlfn.IFS(E744&lt;'Benchmark Data'!$I$19,1,'Transaction Log'!E744&gt;'Benchmark Data'!$M$19,1),0)</f>
        <v>0</v>
      </c>
    </row>
    <row r="745" spans="1:8">
      <c r="A745" s="116">
        <v>0.57461805555555556</v>
      </c>
      <c r="B745">
        <v>-496.413591</v>
      </c>
      <c r="C745">
        <v>15247.590099999999</v>
      </c>
      <c r="D745">
        <v>1.29856244</v>
      </c>
      <c r="E745">
        <v>2.22628614</v>
      </c>
      <c r="F745">
        <f>IFERROR(_xlfn.IFS(B745&lt;'Benchmark Data'!$I$7,1,'Transaction Log'!B745&gt;'Benchmark Data'!$M$7,1),0)</f>
        <v>0</v>
      </c>
      <c r="G745">
        <f>IFERROR(_xlfn.IFS(D745&lt;'Benchmark Data'!$I$13,1,'Transaction Log'!D745&gt;'Benchmark Data'!$M$13,1),0)</f>
        <v>0</v>
      </c>
      <c r="H745">
        <f>IFERROR(_xlfn.IFS(E745&lt;'Benchmark Data'!$I$19,1,'Transaction Log'!E745&gt;'Benchmark Data'!$M$19,1),0)</f>
        <v>0</v>
      </c>
    </row>
    <row r="746" spans="1:8">
      <c r="A746" s="116">
        <v>0.57464120370370375</v>
      </c>
      <c r="B746">
        <v>-496.39066200000002</v>
      </c>
      <c r="C746">
        <v>15247.162130000001</v>
      </c>
      <c r="D746">
        <v>1.298701265</v>
      </c>
      <c r="E746">
        <v>2.2282057399999999</v>
      </c>
      <c r="F746">
        <f>IFERROR(_xlfn.IFS(B746&lt;'Benchmark Data'!$I$7,1,'Transaction Log'!B746&gt;'Benchmark Data'!$M$7,1),0)</f>
        <v>0</v>
      </c>
      <c r="G746">
        <f>IFERROR(_xlfn.IFS(D746&lt;'Benchmark Data'!$I$13,1,'Transaction Log'!D746&gt;'Benchmark Data'!$M$13,1),0)</f>
        <v>0</v>
      </c>
      <c r="H746">
        <f>IFERROR(_xlfn.IFS(E746&lt;'Benchmark Data'!$I$19,1,'Transaction Log'!E746&gt;'Benchmark Data'!$M$19,1),0)</f>
        <v>0</v>
      </c>
    </row>
    <row r="747" spans="1:8">
      <c r="A747" s="116">
        <v>0.57466435185185183</v>
      </c>
      <c r="B747">
        <v>-496.39572190000001</v>
      </c>
      <c r="C747">
        <v>15245.815979999999</v>
      </c>
      <c r="D747">
        <v>1.299303396</v>
      </c>
      <c r="E747">
        <v>2.228353872</v>
      </c>
      <c r="F747">
        <f>IFERROR(_xlfn.IFS(B747&lt;'Benchmark Data'!$I$7,1,'Transaction Log'!B747&gt;'Benchmark Data'!$M$7,1),0)</f>
        <v>0</v>
      </c>
      <c r="G747">
        <f>IFERROR(_xlfn.IFS(D747&lt;'Benchmark Data'!$I$13,1,'Transaction Log'!D747&gt;'Benchmark Data'!$M$13,1),0)</f>
        <v>0</v>
      </c>
      <c r="H747">
        <f>IFERROR(_xlfn.IFS(E747&lt;'Benchmark Data'!$I$19,1,'Transaction Log'!E747&gt;'Benchmark Data'!$M$19,1),0)</f>
        <v>0</v>
      </c>
    </row>
    <row r="748" spans="1:8">
      <c r="A748" s="116">
        <v>0.57468750000000002</v>
      </c>
      <c r="B748">
        <v>-496.4043302</v>
      </c>
      <c r="C748">
        <v>15244.08123</v>
      </c>
      <c r="D748">
        <v>1.298952536</v>
      </c>
      <c r="E748">
        <v>2.226141143</v>
      </c>
      <c r="F748">
        <f>IFERROR(_xlfn.IFS(B748&lt;'Benchmark Data'!$I$7,1,'Transaction Log'!B748&gt;'Benchmark Data'!$M$7,1),0)</f>
        <v>0</v>
      </c>
      <c r="G748">
        <f>IFERROR(_xlfn.IFS(D748&lt;'Benchmark Data'!$I$13,1,'Transaction Log'!D748&gt;'Benchmark Data'!$M$13,1),0)</f>
        <v>0</v>
      </c>
      <c r="H748">
        <f>IFERROR(_xlfn.IFS(E748&lt;'Benchmark Data'!$I$19,1,'Transaction Log'!E748&gt;'Benchmark Data'!$M$19,1),0)</f>
        <v>0</v>
      </c>
    </row>
    <row r="749" spans="1:8">
      <c r="A749" s="116">
        <v>0.57471064814814821</v>
      </c>
      <c r="B749">
        <v>-496.41220049999998</v>
      </c>
      <c r="C749">
        <v>15243.037480000001</v>
      </c>
      <c r="D749">
        <v>1.2984247820000001</v>
      </c>
      <c r="E749">
        <v>2.228378164</v>
      </c>
      <c r="F749">
        <f>IFERROR(_xlfn.IFS(B749&lt;'Benchmark Data'!$I$7,1,'Transaction Log'!B749&gt;'Benchmark Data'!$M$7,1),0)</f>
        <v>0</v>
      </c>
      <c r="G749">
        <f>IFERROR(_xlfn.IFS(D749&lt;'Benchmark Data'!$I$13,1,'Transaction Log'!D749&gt;'Benchmark Data'!$M$13,1),0)</f>
        <v>0</v>
      </c>
      <c r="H749">
        <f>IFERROR(_xlfn.IFS(E749&lt;'Benchmark Data'!$I$19,1,'Transaction Log'!E749&gt;'Benchmark Data'!$M$19,1),0)</f>
        <v>0</v>
      </c>
    </row>
    <row r="750" spans="1:8">
      <c r="A750" s="116">
        <v>0.57473379629629628</v>
      </c>
      <c r="B750">
        <v>-496.38394219999998</v>
      </c>
      <c r="C750">
        <v>15241.56702</v>
      </c>
      <c r="D750">
        <v>1.2987903169999999</v>
      </c>
      <c r="E750">
        <v>2.225984076</v>
      </c>
      <c r="F750">
        <f>IFERROR(_xlfn.IFS(B750&lt;'Benchmark Data'!$I$7,1,'Transaction Log'!B750&gt;'Benchmark Data'!$M$7,1),0)</f>
        <v>1</v>
      </c>
      <c r="G750">
        <f>IFERROR(_xlfn.IFS(D750&lt;'Benchmark Data'!$I$13,1,'Transaction Log'!D750&gt;'Benchmark Data'!$M$13,1),0)</f>
        <v>0</v>
      </c>
      <c r="H750">
        <f>IFERROR(_xlfn.IFS(E750&lt;'Benchmark Data'!$I$19,1,'Transaction Log'!E750&gt;'Benchmark Data'!$M$19,1),0)</f>
        <v>0</v>
      </c>
    </row>
    <row r="751" spans="1:8">
      <c r="A751" s="116">
        <v>0.57475694444444447</v>
      </c>
      <c r="B751">
        <v>-496.4019323</v>
      </c>
      <c r="C751">
        <v>15238.893690000001</v>
      </c>
      <c r="D751">
        <v>1.299719048</v>
      </c>
      <c r="E751">
        <v>2.228007157</v>
      </c>
      <c r="F751">
        <f>IFERROR(_xlfn.IFS(B751&lt;'Benchmark Data'!$I$7,1,'Transaction Log'!B751&gt;'Benchmark Data'!$M$7,1),0)</f>
        <v>0</v>
      </c>
      <c r="G751">
        <f>IFERROR(_xlfn.IFS(D751&lt;'Benchmark Data'!$I$13,1,'Transaction Log'!D751&gt;'Benchmark Data'!$M$13,1),0)</f>
        <v>0</v>
      </c>
      <c r="H751">
        <f>IFERROR(_xlfn.IFS(E751&lt;'Benchmark Data'!$I$19,1,'Transaction Log'!E751&gt;'Benchmark Data'!$M$19,1),0)</f>
        <v>0</v>
      </c>
    </row>
    <row r="752" spans="1:8">
      <c r="A752" s="116">
        <v>0.57478009259259266</v>
      </c>
      <c r="B752">
        <v>-496.39473930000003</v>
      </c>
      <c r="C752">
        <v>15238.646940000001</v>
      </c>
      <c r="D752">
        <v>1.2997282429999999</v>
      </c>
      <c r="E752">
        <v>2.225820696</v>
      </c>
      <c r="F752">
        <f>IFERROR(_xlfn.IFS(B752&lt;'Benchmark Data'!$I$7,1,'Transaction Log'!B752&gt;'Benchmark Data'!$M$7,1),0)</f>
        <v>0</v>
      </c>
      <c r="G752">
        <f>IFERROR(_xlfn.IFS(D752&lt;'Benchmark Data'!$I$13,1,'Transaction Log'!D752&gt;'Benchmark Data'!$M$13,1),0)</f>
        <v>0</v>
      </c>
      <c r="H752">
        <f>IFERROR(_xlfn.IFS(E752&lt;'Benchmark Data'!$I$19,1,'Transaction Log'!E752&gt;'Benchmark Data'!$M$19,1),0)</f>
        <v>0</v>
      </c>
    </row>
    <row r="753" spans="1:8">
      <c r="A753" s="116">
        <v>0.57480324074074074</v>
      </c>
      <c r="B753">
        <v>-496.39444689999999</v>
      </c>
      <c r="C753">
        <v>15238.123809999999</v>
      </c>
      <c r="D753">
        <v>1.299425614</v>
      </c>
      <c r="E753">
        <v>2.2265161180000002</v>
      </c>
      <c r="F753">
        <f>IFERROR(_xlfn.IFS(B753&lt;'Benchmark Data'!$I$7,1,'Transaction Log'!B753&gt;'Benchmark Data'!$M$7,1),0)</f>
        <v>0</v>
      </c>
      <c r="G753">
        <f>IFERROR(_xlfn.IFS(D753&lt;'Benchmark Data'!$I$13,1,'Transaction Log'!D753&gt;'Benchmark Data'!$M$13,1),0)</f>
        <v>0</v>
      </c>
      <c r="H753">
        <f>IFERROR(_xlfn.IFS(E753&lt;'Benchmark Data'!$I$19,1,'Transaction Log'!E753&gt;'Benchmark Data'!$M$19,1),0)</f>
        <v>0</v>
      </c>
    </row>
    <row r="754" spans="1:8">
      <c r="A754" s="116">
        <v>0.57482638888888882</v>
      </c>
      <c r="B754">
        <v>-496.39910329999998</v>
      </c>
      <c r="C754">
        <v>15237.88133</v>
      </c>
      <c r="D754">
        <v>1.299287426</v>
      </c>
      <c r="E754">
        <v>2.2276713190000001</v>
      </c>
      <c r="F754">
        <f>IFERROR(_xlfn.IFS(B754&lt;'Benchmark Data'!$I$7,1,'Transaction Log'!B754&gt;'Benchmark Data'!$M$7,1),0)</f>
        <v>0</v>
      </c>
      <c r="G754">
        <f>IFERROR(_xlfn.IFS(D754&lt;'Benchmark Data'!$I$13,1,'Transaction Log'!D754&gt;'Benchmark Data'!$M$13,1),0)</f>
        <v>0</v>
      </c>
      <c r="H754">
        <f>IFERROR(_xlfn.IFS(E754&lt;'Benchmark Data'!$I$19,1,'Transaction Log'!E754&gt;'Benchmark Data'!$M$19,1),0)</f>
        <v>0</v>
      </c>
    </row>
    <row r="755" spans="1:8">
      <c r="A755" s="116">
        <v>0.57484953703703701</v>
      </c>
      <c r="B755">
        <v>-496.39676859999997</v>
      </c>
      <c r="C755">
        <v>15237.117480000001</v>
      </c>
      <c r="D755">
        <v>1.299139329</v>
      </c>
      <c r="E755">
        <v>2.2276879310000002</v>
      </c>
      <c r="F755">
        <f>IFERROR(_xlfn.IFS(B755&lt;'Benchmark Data'!$I$7,1,'Transaction Log'!B755&gt;'Benchmark Data'!$M$7,1),0)</f>
        <v>0</v>
      </c>
      <c r="G755">
        <f>IFERROR(_xlfn.IFS(D755&lt;'Benchmark Data'!$I$13,1,'Transaction Log'!D755&gt;'Benchmark Data'!$M$13,1),0)</f>
        <v>0</v>
      </c>
      <c r="H755">
        <f>IFERROR(_xlfn.IFS(E755&lt;'Benchmark Data'!$I$19,1,'Transaction Log'!E755&gt;'Benchmark Data'!$M$19,1),0)</f>
        <v>0</v>
      </c>
    </row>
    <row r="756" spans="1:8">
      <c r="A756" s="116">
        <v>0.57487268518518519</v>
      </c>
      <c r="B756">
        <v>-496.4109464</v>
      </c>
      <c r="C756">
        <v>15237.431409999999</v>
      </c>
      <c r="D756">
        <v>1.3007551289999999</v>
      </c>
      <c r="E756">
        <v>2.2278923100000001</v>
      </c>
      <c r="F756">
        <f>IFERROR(_xlfn.IFS(B756&lt;'Benchmark Data'!$I$7,1,'Transaction Log'!B756&gt;'Benchmark Data'!$M$7,1),0)</f>
        <v>0</v>
      </c>
      <c r="G756">
        <f>IFERROR(_xlfn.IFS(D756&lt;'Benchmark Data'!$I$13,1,'Transaction Log'!D756&gt;'Benchmark Data'!$M$13,1),0)</f>
        <v>0</v>
      </c>
      <c r="H756">
        <f>IFERROR(_xlfn.IFS(E756&lt;'Benchmark Data'!$I$19,1,'Transaction Log'!E756&gt;'Benchmark Data'!$M$19,1),0)</f>
        <v>0</v>
      </c>
    </row>
    <row r="757" spans="1:8">
      <c r="A757" s="116">
        <v>0.57489583333333327</v>
      </c>
      <c r="B757">
        <v>-496.40268279999998</v>
      </c>
      <c r="C757">
        <v>15236.302949999999</v>
      </c>
      <c r="D757">
        <v>1.2986508329999999</v>
      </c>
      <c r="E757">
        <v>2.2266677019999999</v>
      </c>
      <c r="F757">
        <f>IFERROR(_xlfn.IFS(B757&lt;'Benchmark Data'!$I$7,1,'Transaction Log'!B757&gt;'Benchmark Data'!$M$7,1),0)</f>
        <v>0</v>
      </c>
      <c r="G757">
        <f>IFERROR(_xlfn.IFS(D757&lt;'Benchmark Data'!$I$13,1,'Transaction Log'!D757&gt;'Benchmark Data'!$M$13,1),0)</f>
        <v>0</v>
      </c>
      <c r="H757">
        <f>IFERROR(_xlfn.IFS(E757&lt;'Benchmark Data'!$I$19,1,'Transaction Log'!E757&gt;'Benchmark Data'!$M$19,1),0)</f>
        <v>0</v>
      </c>
    </row>
    <row r="758" spans="1:8">
      <c r="A758" s="116">
        <v>0.57491898148148146</v>
      </c>
      <c r="B758">
        <v>-496.39644579999998</v>
      </c>
      <c r="C758">
        <v>15233.139660000001</v>
      </c>
      <c r="D758">
        <v>1.2998056330000001</v>
      </c>
      <c r="E758">
        <v>2.2277693460000001</v>
      </c>
      <c r="F758">
        <f>IFERROR(_xlfn.IFS(B758&lt;'Benchmark Data'!$I$7,1,'Transaction Log'!B758&gt;'Benchmark Data'!$M$7,1),0)</f>
        <v>0</v>
      </c>
      <c r="G758">
        <f>IFERROR(_xlfn.IFS(D758&lt;'Benchmark Data'!$I$13,1,'Transaction Log'!D758&gt;'Benchmark Data'!$M$13,1),0)</f>
        <v>0</v>
      </c>
      <c r="H758">
        <f>IFERROR(_xlfn.IFS(E758&lt;'Benchmark Data'!$I$19,1,'Transaction Log'!E758&gt;'Benchmark Data'!$M$19,1),0)</f>
        <v>0</v>
      </c>
    </row>
    <row r="759" spans="1:8">
      <c r="A759" s="116">
        <v>0.57494212962962965</v>
      </c>
      <c r="B759">
        <v>-496.40292269999998</v>
      </c>
      <c r="C759">
        <v>15232.66288</v>
      </c>
      <c r="D759">
        <v>1.3008580869999999</v>
      </c>
      <c r="E759">
        <v>2.2284633839999999</v>
      </c>
      <c r="F759">
        <f>IFERROR(_xlfn.IFS(B759&lt;'Benchmark Data'!$I$7,1,'Transaction Log'!B759&gt;'Benchmark Data'!$M$7,1),0)</f>
        <v>0</v>
      </c>
      <c r="G759">
        <f>IFERROR(_xlfn.IFS(D759&lt;'Benchmark Data'!$I$13,1,'Transaction Log'!D759&gt;'Benchmark Data'!$M$13,1),0)</f>
        <v>0</v>
      </c>
      <c r="H759">
        <f>IFERROR(_xlfn.IFS(E759&lt;'Benchmark Data'!$I$19,1,'Transaction Log'!E759&gt;'Benchmark Data'!$M$19,1),0)</f>
        <v>0</v>
      </c>
    </row>
    <row r="760" spans="1:8">
      <c r="A760" s="116">
        <v>0.57496527777777773</v>
      </c>
      <c r="B760">
        <v>-496.3930987</v>
      </c>
      <c r="C760">
        <v>15231.95161</v>
      </c>
      <c r="D760">
        <v>1.3011264929999999</v>
      </c>
      <c r="E760">
        <v>2.2264117309999998</v>
      </c>
      <c r="F760">
        <f>IFERROR(_xlfn.IFS(B760&lt;'Benchmark Data'!$I$7,1,'Transaction Log'!B760&gt;'Benchmark Data'!$M$7,1),0)</f>
        <v>0</v>
      </c>
      <c r="G760">
        <f>IFERROR(_xlfn.IFS(D760&lt;'Benchmark Data'!$I$13,1,'Transaction Log'!D760&gt;'Benchmark Data'!$M$13,1),0)</f>
        <v>0</v>
      </c>
      <c r="H760">
        <f>IFERROR(_xlfn.IFS(E760&lt;'Benchmark Data'!$I$19,1,'Transaction Log'!E760&gt;'Benchmark Data'!$M$19,1),0)</f>
        <v>0</v>
      </c>
    </row>
    <row r="761" spans="1:8">
      <c r="A761" s="116">
        <v>0.57498842592592592</v>
      </c>
      <c r="B761">
        <v>-496.4036898</v>
      </c>
      <c r="C761">
        <v>15230.38594</v>
      </c>
      <c r="D761">
        <v>1.2984890010000001</v>
      </c>
      <c r="E761">
        <v>2.2276904279999998</v>
      </c>
      <c r="F761">
        <f>IFERROR(_xlfn.IFS(B761&lt;'Benchmark Data'!$I$7,1,'Transaction Log'!B761&gt;'Benchmark Data'!$M$7,1),0)</f>
        <v>0</v>
      </c>
      <c r="G761">
        <f>IFERROR(_xlfn.IFS(D761&lt;'Benchmark Data'!$I$13,1,'Transaction Log'!D761&gt;'Benchmark Data'!$M$13,1),0)</f>
        <v>0</v>
      </c>
      <c r="H761">
        <f>IFERROR(_xlfn.IFS(E761&lt;'Benchmark Data'!$I$19,1,'Transaction Log'!E761&gt;'Benchmark Data'!$M$19,1),0)</f>
        <v>0</v>
      </c>
    </row>
    <row r="762" spans="1:8">
      <c r="A762" s="116">
        <v>0.57501157407407411</v>
      </c>
      <c r="B762">
        <v>-496.40596629999999</v>
      </c>
      <c r="C762">
        <v>15230.217629999999</v>
      </c>
      <c r="D762">
        <v>1.300148418</v>
      </c>
      <c r="E762">
        <v>2.2281303700000001</v>
      </c>
      <c r="F762">
        <f>IFERROR(_xlfn.IFS(B762&lt;'Benchmark Data'!$I$7,1,'Transaction Log'!B762&gt;'Benchmark Data'!$M$7,1),0)</f>
        <v>0</v>
      </c>
      <c r="G762">
        <f>IFERROR(_xlfn.IFS(D762&lt;'Benchmark Data'!$I$13,1,'Transaction Log'!D762&gt;'Benchmark Data'!$M$13,1),0)</f>
        <v>0</v>
      </c>
      <c r="H762">
        <f>IFERROR(_xlfn.IFS(E762&lt;'Benchmark Data'!$I$19,1,'Transaction Log'!E762&gt;'Benchmark Data'!$M$19,1),0)</f>
        <v>0</v>
      </c>
    </row>
    <row r="763" spans="1:8">
      <c r="A763" s="116">
        <v>0.57503472222222218</v>
      </c>
      <c r="B763">
        <v>-496.4185468</v>
      </c>
      <c r="C763">
        <v>15226.884969999999</v>
      </c>
      <c r="D763">
        <v>1.29951503</v>
      </c>
      <c r="E763">
        <v>2.2261877449999998</v>
      </c>
      <c r="F763">
        <f>IFERROR(_xlfn.IFS(B763&lt;'Benchmark Data'!$I$7,1,'Transaction Log'!B763&gt;'Benchmark Data'!$M$7,1),0)</f>
        <v>1</v>
      </c>
      <c r="G763">
        <f>IFERROR(_xlfn.IFS(D763&lt;'Benchmark Data'!$I$13,1,'Transaction Log'!D763&gt;'Benchmark Data'!$M$13,1),0)</f>
        <v>0</v>
      </c>
      <c r="H763">
        <f>IFERROR(_xlfn.IFS(E763&lt;'Benchmark Data'!$I$19,1,'Transaction Log'!E763&gt;'Benchmark Data'!$M$19,1),0)</f>
        <v>0</v>
      </c>
    </row>
    <row r="764" spans="1:8">
      <c r="A764" s="116">
        <v>0.57505787037037037</v>
      </c>
      <c r="B764">
        <v>-496.41057009999997</v>
      </c>
      <c r="C764">
        <v>15224.901390000001</v>
      </c>
      <c r="D764">
        <v>1.299635458</v>
      </c>
      <c r="E764">
        <v>2.2279580970000001</v>
      </c>
      <c r="F764">
        <f>IFERROR(_xlfn.IFS(B764&lt;'Benchmark Data'!$I$7,1,'Transaction Log'!B764&gt;'Benchmark Data'!$M$7,1),0)</f>
        <v>0</v>
      </c>
      <c r="G764">
        <f>IFERROR(_xlfn.IFS(D764&lt;'Benchmark Data'!$I$13,1,'Transaction Log'!D764&gt;'Benchmark Data'!$M$13,1),0)</f>
        <v>0</v>
      </c>
      <c r="H764">
        <f>IFERROR(_xlfn.IFS(E764&lt;'Benchmark Data'!$I$19,1,'Transaction Log'!E764&gt;'Benchmark Data'!$M$19,1),0)</f>
        <v>0</v>
      </c>
    </row>
    <row r="765" spans="1:8">
      <c r="A765" s="116">
        <v>0.57508101851851856</v>
      </c>
      <c r="B765">
        <v>-496.40179710000001</v>
      </c>
      <c r="C765">
        <v>15224.66065</v>
      </c>
      <c r="D765">
        <v>1.3004145920000001</v>
      </c>
      <c r="E765">
        <v>2.2260011290000001</v>
      </c>
      <c r="F765">
        <f>IFERROR(_xlfn.IFS(B765&lt;'Benchmark Data'!$I$7,1,'Transaction Log'!B765&gt;'Benchmark Data'!$M$7,1),0)</f>
        <v>0</v>
      </c>
      <c r="G765">
        <f>IFERROR(_xlfn.IFS(D765&lt;'Benchmark Data'!$I$13,1,'Transaction Log'!D765&gt;'Benchmark Data'!$M$13,1),0)</f>
        <v>0</v>
      </c>
      <c r="H765">
        <f>IFERROR(_xlfn.IFS(E765&lt;'Benchmark Data'!$I$19,1,'Transaction Log'!E765&gt;'Benchmark Data'!$M$19,1),0)</f>
        <v>0</v>
      </c>
    </row>
    <row r="766" spans="1:8">
      <c r="A766" s="116">
        <v>0.57510416666666664</v>
      </c>
      <c r="B766">
        <v>-496.39503009999999</v>
      </c>
      <c r="C766">
        <v>15224.61505</v>
      </c>
      <c r="D766">
        <v>1.2987966049999999</v>
      </c>
      <c r="E766">
        <v>2.228318663</v>
      </c>
      <c r="F766">
        <f>IFERROR(_xlfn.IFS(B766&lt;'Benchmark Data'!$I$7,1,'Transaction Log'!B766&gt;'Benchmark Data'!$M$7,1),0)</f>
        <v>0</v>
      </c>
      <c r="G766">
        <f>IFERROR(_xlfn.IFS(D766&lt;'Benchmark Data'!$I$13,1,'Transaction Log'!D766&gt;'Benchmark Data'!$M$13,1),0)</f>
        <v>0</v>
      </c>
      <c r="H766">
        <f>IFERROR(_xlfn.IFS(E766&lt;'Benchmark Data'!$I$19,1,'Transaction Log'!E766&gt;'Benchmark Data'!$M$19,1),0)</f>
        <v>0</v>
      </c>
    </row>
    <row r="767" spans="1:8">
      <c r="A767" s="116">
        <v>0.57512731481481483</v>
      </c>
      <c r="B767">
        <v>-496.40193520000003</v>
      </c>
      <c r="C767">
        <v>15222.973480000001</v>
      </c>
      <c r="D767">
        <v>1.300380893</v>
      </c>
      <c r="E767">
        <v>2.2280337760000002</v>
      </c>
      <c r="F767">
        <f>IFERROR(_xlfn.IFS(B767&lt;'Benchmark Data'!$I$7,1,'Transaction Log'!B767&gt;'Benchmark Data'!$M$7,1),0)</f>
        <v>0</v>
      </c>
      <c r="G767">
        <f>IFERROR(_xlfn.IFS(D767&lt;'Benchmark Data'!$I$13,1,'Transaction Log'!D767&gt;'Benchmark Data'!$M$13,1),0)</f>
        <v>0</v>
      </c>
      <c r="H767">
        <f>IFERROR(_xlfn.IFS(E767&lt;'Benchmark Data'!$I$19,1,'Transaction Log'!E767&gt;'Benchmark Data'!$M$19,1),0)</f>
        <v>0</v>
      </c>
    </row>
    <row r="768" spans="1:8">
      <c r="A768" s="116">
        <v>0.57515046296296302</v>
      </c>
      <c r="B768">
        <v>-496.39782270000001</v>
      </c>
      <c r="C768">
        <v>15220.950849999999</v>
      </c>
      <c r="D768">
        <v>1.299055995</v>
      </c>
      <c r="E768">
        <v>2.2265355649999998</v>
      </c>
      <c r="F768">
        <f>IFERROR(_xlfn.IFS(B768&lt;'Benchmark Data'!$I$7,1,'Transaction Log'!B768&gt;'Benchmark Data'!$M$7,1),0)</f>
        <v>0</v>
      </c>
      <c r="G768">
        <f>IFERROR(_xlfn.IFS(D768&lt;'Benchmark Data'!$I$13,1,'Transaction Log'!D768&gt;'Benchmark Data'!$M$13,1),0)</f>
        <v>0</v>
      </c>
      <c r="H768">
        <f>IFERROR(_xlfn.IFS(E768&lt;'Benchmark Data'!$I$19,1,'Transaction Log'!E768&gt;'Benchmark Data'!$M$19,1),0)</f>
        <v>0</v>
      </c>
    </row>
    <row r="769" spans="1:8">
      <c r="A769" s="116">
        <v>0.57517361111111109</v>
      </c>
      <c r="B769">
        <v>-496.40501069999999</v>
      </c>
      <c r="C769">
        <v>15221.35982</v>
      </c>
      <c r="D769">
        <v>1.2992103800000001</v>
      </c>
      <c r="E769">
        <v>2.22654693</v>
      </c>
      <c r="F769">
        <f>IFERROR(_xlfn.IFS(B769&lt;'Benchmark Data'!$I$7,1,'Transaction Log'!B769&gt;'Benchmark Data'!$M$7,1),0)</f>
        <v>0</v>
      </c>
      <c r="G769">
        <f>IFERROR(_xlfn.IFS(D769&lt;'Benchmark Data'!$I$13,1,'Transaction Log'!D769&gt;'Benchmark Data'!$M$13,1),0)</f>
        <v>0</v>
      </c>
      <c r="H769">
        <f>IFERROR(_xlfn.IFS(E769&lt;'Benchmark Data'!$I$19,1,'Transaction Log'!E769&gt;'Benchmark Data'!$M$19,1),0)</f>
        <v>0</v>
      </c>
    </row>
    <row r="770" spans="1:8">
      <c r="A770" s="116">
        <v>0.57519675925925928</v>
      </c>
      <c r="B770">
        <v>-496.39364080000001</v>
      </c>
      <c r="C770">
        <v>15220.78514</v>
      </c>
      <c r="D770">
        <v>1.300480139</v>
      </c>
      <c r="E770">
        <v>2.225910431</v>
      </c>
      <c r="F770">
        <f>IFERROR(_xlfn.IFS(B770&lt;'Benchmark Data'!$I$7,1,'Transaction Log'!B770&gt;'Benchmark Data'!$M$7,1),0)</f>
        <v>0</v>
      </c>
      <c r="G770">
        <f>IFERROR(_xlfn.IFS(D770&lt;'Benchmark Data'!$I$13,1,'Transaction Log'!D770&gt;'Benchmark Data'!$M$13,1),0)</f>
        <v>0</v>
      </c>
      <c r="H770">
        <f>IFERROR(_xlfn.IFS(E770&lt;'Benchmark Data'!$I$19,1,'Transaction Log'!E770&gt;'Benchmark Data'!$M$19,1),0)</f>
        <v>0</v>
      </c>
    </row>
    <row r="771" spans="1:8">
      <c r="A771" s="116">
        <v>0.57521990740740747</v>
      </c>
      <c r="B771">
        <v>-496.4003639</v>
      </c>
      <c r="C771">
        <v>15217.70095</v>
      </c>
      <c r="D771">
        <v>1.2978210590000001</v>
      </c>
      <c r="E771">
        <v>2.2267864820000001</v>
      </c>
      <c r="F771">
        <f>IFERROR(_xlfn.IFS(B771&lt;'Benchmark Data'!$I$7,1,'Transaction Log'!B771&gt;'Benchmark Data'!$M$7,1),0)</f>
        <v>0</v>
      </c>
      <c r="G771">
        <f>IFERROR(_xlfn.IFS(D771&lt;'Benchmark Data'!$I$13,1,'Transaction Log'!D771&gt;'Benchmark Data'!$M$13,1),0)</f>
        <v>0</v>
      </c>
      <c r="H771">
        <f>IFERROR(_xlfn.IFS(E771&lt;'Benchmark Data'!$I$19,1,'Transaction Log'!E771&gt;'Benchmark Data'!$M$19,1),0)</f>
        <v>0</v>
      </c>
    </row>
    <row r="772" spans="1:8">
      <c r="A772" s="116">
        <v>0.57524305555555555</v>
      </c>
      <c r="B772">
        <v>-496.41360989999998</v>
      </c>
      <c r="C772">
        <v>15219.463030000001</v>
      </c>
      <c r="D772">
        <v>1.2992236130000001</v>
      </c>
      <c r="E772">
        <v>2.2266191009999998</v>
      </c>
      <c r="F772">
        <f>IFERROR(_xlfn.IFS(B772&lt;'Benchmark Data'!$I$7,1,'Transaction Log'!B772&gt;'Benchmark Data'!$M$7,1),0)</f>
        <v>0</v>
      </c>
      <c r="G772">
        <f>IFERROR(_xlfn.IFS(D772&lt;'Benchmark Data'!$I$13,1,'Transaction Log'!D772&gt;'Benchmark Data'!$M$13,1),0)</f>
        <v>0</v>
      </c>
      <c r="H772">
        <f>IFERROR(_xlfn.IFS(E772&lt;'Benchmark Data'!$I$19,1,'Transaction Log'!E772&gt;'Benchmark Data'!$M$19,1),0)</f>
        <v>0</v>
      </c>
    </row>
    <row r="773" spans="1:8">
      <c r="A773" s="116">
        <v>0.57526620370370374</v>
      </c>
      <c r="B773">
        <v>-496.40465189999998</v>
      </c>
      <c r="C773">
        <v>15217.464830000001</v>
      </c>
      <c r="D773">
        <v>1.3003930079999999</v>
      </c>
      <c r="E773">
        <v>2.2258266920000001</v>
      </c>
      <c r="F773">
        <f>IFERROR(_xlfn.IFS(B773&lt;'Benchmark Data'!$I$7,1,'Transaction Log'!B773&gt;'Benchmark Data'!$M$7,1),0)</f>
        <v>0</v>
      </c>
      <c r="G773">
        <f>IFERROR(_xlfn.IFS(D773&lt;'Benchmark Data'!$I$13,1,'Transaction Log'!D773&gt;'Benchmark Data'!$M$13,1),0)</f>
        <v>0</v>
      </c>
      <c r="H773">
        <f>IFERROR(_xlfn.IFS(E773&lt;'Benchmark Data'!$I$19,1,'Transaction Log'!E773&gt;'Benchmark Data'!$M$19,1),0)</f>
        <v>0</v>
      </c>
    </row>
    <row r="774" spans="1:8">
      <c r="A774" s="116">
        <v>0.57528935185185182</v>
      </c>
      <c r="B774">
        <v>-496.41171659999998</v>
      </c>
      <c r="C774">
        <v>15216.745569999999</v>
      </c>
      <c r="D774">
        <v>1.3000766560000001</v>
      </c>
      <c r="E774">
        <v>2.2274553739999998</v>
      </c>
      <c r="F774">
        <f>IFERROR(_xlfn.IFS(B774&lt;'Benchmark Data'!$I$7,1,'Transaction Log'!B774&gt;'Benchmark Data'!$M$7,1),0)</f>
        <v>0</v>
      </c>
      <c r="G774">
        <f>IFERROR(_xlfn.IFS(D774&lt;'Benchmark Data'!$I$13,1,'Transaction Log'!D774&gt;'Benchmark Data'!$M$13,1),0)</f>
        <v>0</v>
      </c>
      <c r="H774">
        <f>IFERROR(_xlfn.IFS(E774&lt;'Benchmark Data'!$I$19,1,'Transaction Log'!E774&gt;'Benchmark Data'!$M$19,1),0)</f>
        <v>0</v>
      </c>
    </row>
    <row r="775" spans="1:8">
      <c r="A775" s="116">
        <v>0.5753125</v>
      </c>
      <c r="B775">
        <v>-496.39487609999998</v>
      </c>
      <c r="C775">
        <v>15216.751340000001</v>
      </c>
      <c r="D775">
        <v>1.298280753</v>
      </c>
      <c r="E775">
        <v>2.2261482350000001</v>
      </c>
      <c r="F775">
        <f>IFERROR(_xlfn.IFS(B775&lt;'Benchmark Data'!$I$7,1,'Transaction Log'!B775&gt;'Benchmark Data'!$M$7,1),0)</f>
        <v>0</v>
      </c>
      <c r="G775">
        <f>IFERROR(_xlfn.IFS(D775&lt;'Benchmark Data'!$I$13,1,'Transaction Log'!D775&gt;'Benchmark Data'!$M$13,1),0)</f>
        <v>0</v>
      </c>
      <c r="H775">
        <f>IFERROR(_xlfn.IFS(E775&lt;'Benchmark Data'!$I$19,1,'Transaction Log'!E775&gt;'Benchmark Data'!$M$19,1),0)</f>
        <v>0</v>
      </c>
    </row>
    <row r="776" spans="1:8">
      <c r="A776" s="116">
        <v>0.57533564814814808</v>
      </c>
      <c r="B776">
        <v>-496.41209759999998</v>
      </c>
      <c r="C776">
        <v>15214.194530000001</v>
      </c>
      <c r="D776">
        <v>1.298442297</v>
      </c>
      <c r="E776">
        <v>2.2269580740000001</v>
      </c>
      <c r="F776">
        <f>IFERROR(_xlfn.IFS(B776&lt;'Benchmark Data'!$I$7,1,'Transaction Log'!B776&gt;'Benchmark Data'!$M$7,1),0)</f>
        <v>0</v>
      </c>
      <c r="G776">
        <f>IFERROR(_xlfn.IFS(D776&lt;'Benchmark Data'!$I$13,1,'Transaction Log'!D776&gt;'Benchmark Data'!$M$13,1),0)</f>
        <v>0</v>
      </c>
      <c r="H776">
        <f>IFERROR(_xlfn.IFS(E776&lt;'Benchmark Data'!$I$19,1,'Transaction Log'!E776&gt;'Benchmark Data'!$M$19,1),0)</f>
        <v>0</v>
      </c>
    </row>
    <row r="777" spans="1:8">
      <c r="A777" s="116">
        <v>0.57535879629629627</v>
      </c>
      <c r="B777">
        <v>-496.40839130000001</v>
      </c>
      <c r="C777">
        <v>15213.59655</v>
      </c>
      <c r="D777">
        <v>1.2987675000000001</v>
      </c>
      <c r="E777">
        <v>2.2268387729999999</v>
      </c>
      <c r="F777">
        <f>IFERROR(_xlfn.IFS(B777&lt;'Benchmark Data'!$I$7,1,'Transaction Log'!B777&gt;'Benchmark Data'!$M$7,1),0)</f>
        <v>0</v>
      </c>
      <c r="G777">
        <f>IFERROR(_xlfn.IFS(D777&lt;'Benchmark Data'!$I$13,1,'Transaction Log'!D777&gt;'Benchmark Data'!$M$13,1),0)</f>
        <v>0</v>
      </c>
      <c r="H777">
        <f>IFERROR(_xlfn.IFS(E777&lt;'Benchmark Data'!$I$19,1,'Transaction Log'!E777&gt;'Benchmark Data'!$M$19,1),0)</f>
        <v>0</v>
      </c>
    </row>
    <row r="778" spans="1:8">
      <c r="A778" s="116">
        <v>0.57538194444444446</v>
      </c>
      <c r="B778">
        <v>-496.41194030000003</v>
      </c>
      <c r="C778">
        <v>15213.90106</v>
      </c>
      <c r="D778">
        <v>1.3002548350000001</v>
      </c>
      <c r="E778">
        <v>2.2276732890000002</v>
      </c>
      <c r="F778">
        <f>IFERROR(_xlfn.IFS(B778&lt;'Benchmark Data'!$I$7,1,'Transaction Log'!B778&gt;'Benchmark Data'!$M$7,1),0)</f>
        <v>0</v>
      </c>
      <c r="G778">
        <f>IFERROR(_xlfn.IFS(D778&lt;'Benchmark Data'!$I$13,1,'Transaction Log'!D778&gt;'Benchmark Data'!$M$13,1),0)</f>
        <v>0</v>
      </c>
      <c r="H778">
        <f>IFERROR(_xlfn.IFS(E778&lt;'Benchmark Data'!$I$19,1,'Transaction Log'!E778&gt;'Benchmark Data'!$M$19,1),0)</f>
        <v>0</v>
      </c>
    </row>
    <row r="779" spans="1:8">
      <c r="A779" s="116">
        <v>0.57540509259259254</v>
      </c>
      <c r="B779">
        <v>-496.3996568</v>
      </c>
      <c r="C779">
        <v>15210.778490000001</v>
      </c>
      <c r="D779">
        <v>1.2992911039999999</v>
      </c>
      <c r="E779">
        <v>2.2268010770000002</v>
      </c>
      <c r="F779">
        <f>IFERROR(_xlfn.IFS(B779&lt;'Benchmark Data'!$I$7,1,'Transaction Log'!B779&gt;'Benchmark Data'!$M$7,1),0)</f>
        <v>0</v>
      </c>
      <c r="G779">
        <f>IFERROR(_xlfn.IFS(D779&lt;'Benchmark Data'!$I$13,1,'Transaction Log'!D779&gt;'Benchmark Data'!$M$13,1),0)</f>
        <v>0</v>
      </c>
      <c r="H779">
        <f>IFERROR(_xlfn.IFS(E779&lt;'Benchmark Data'!$I$19,1,'Transaction Log'!E779&gt;'Benchmark Data'!$M$19,1),0)</f>
        <v>0</v>
      </c>
    </row>
    <row r="780" spans="1:8">
      <c r="A780" s="116">
        <v>0.57542824074074073</v>
      </c>
      <c r="B780">
        <v>-496.39919809999998</v>
      </c>
      <c r="C780">
        <v>15210.90648</v>
      </c>
      <c r="D780">
        <v>1.2994751499999999</v>
      </c>
      <c r="E780">
        <v>2.2258758209999998</v>
      </c>
      <c r="F780">
        <f>IFERROR(_xlfn.IFS(B780&lt;'Benchmark Data'!$I$7,1,'Transaction Log'!B780&gt;'Benchmark Data'!$M$7,1),0)</f>
        <v>0</v>
      </c>
      <c r="G780">
        <f>IFERROR(_xlfn.IFS(D780&lt;'Benchmark Data'!$I$13,1,'Transaction Log'!D780&gt;'Benchmark Data'!$M$13,1),0)</f>
        <v>0</v>
      </c>
      <c r="H780">
        <f>IFERROR(_xlfn.IFS(E780&lt;'Benchmark Data'!$I$19,1,'Transaction Log'!E780&gt;'Benchmark Data'!$M$19,1),0)</f>
        <v>0</v>
      </c>
    </row>
    <row r="781" spans="1:8">
      <c r="A781" s="116">
        <v>0.57545138888888892</v>
      </c>
      <c r="B781">
        <v>-496.39183509999998</v>
      </c>
      <c r="C781">
        <v>15211.405409999999</v>
      </c>
      <c r="D781">
        <v>1.299224537</v>
      </c>
      <c r="E781">
        <v>2.22624537</v>
      </c>
      <c r="F781">
        <f>IFERROR(_xlfn.IFS(B781&lt;'Benchmark Data'!$I$7,1,'Transaction Log'!B781&gt;'Benchmark Data'!$M$7,1),0)</f>
        <v>0</v>
      </c>
      <c r="G781">
        <f>IFERROR(_xlfn.IFS(D781&lt;'Benchmark Data'!$I$13,1,'Transaction Log'!D781&gt;'Benchmark Data'!$M$13,1),0)</f>
        <v>0</v>
      </c>
      <c r="H781">
        <f>IFERROR(_xlfn.IFS(E781&lt;'Benchmark Data'!$I$19,1,'Transaction Log'!E781&gt;'Benchmark Data'!$M$19,1),0)</f>
        <v>0</v>
      </c>
    </row>
    <row r="782" spans="1:8">
      <c r="A782" s="116">
        <v>0.57547453703703699</v>
      </c>
      <c r="B782">
        <v>-496.40834180000002</v>
      </c>
      <c r="C782">
        <v>15208.723410000001</v>
      </c>
      <c r="D782">
        <v>1.298993654</v>
      </c>
      <c r="E782">
        <v>2.2265492359999999</v>
      </c>
      <c r="F782">
        <f>IFERROR(_xlfn.IFS(B782&lt;'Benchmark Data'!$I$7,1,'Transaction Log'!B782&gt;'Benchmark Data'!$M$7,1),0)</f>
        <v>0</v>
      </c>
      <c r="G782">
        <f>IFERROR(_xlfn.IFS(D782&lt;'Benchmark Data'!$I$13,1,'Transaction Log'!D782&gt;'Benchmark Data'!$M$13,1),0)</f>
        <v>0</v>
      </c>
      <c r="H782">
        <f>IFERROR(_xlfn.IFS(E782&lt;'Benchmark Data'!$I$19,1,'Transaction Log'!E782&gt;'Benchmark Data'!$M$19,1),0)</f>
        <v>0</v>
      </c>
    </row>
    <row r="783" spans="1:8">
      <c r="A783" s="116">
        <v>0.57549768518518518</v>
      </c>
      <c r="B783">
        <v>-496.38886339999999</v>
      </c>
      <c r="C783">
        <v>15207.723749999999</v>
      </c>
      <c r="D783">
        <v>1.2986984049999999</v>
      </c>
      <c r="E783">
        <v>2.225892381</v>
      </c>
      <c r="F783">
        <f>IFERROR(_xlfn.IFS(B783&lt;'Benchmark Data'!$I$7,1,'Transaction Log'!B783&gt;'Benchmark Data'!$M$7,1),0)</f>
        <v>0</v>
      </c>
      <c r="G783">
        <f>IFERROR(_xlfn.IFS(D783&lt;'Benchmark Data'!$I$13,1,'Transaction Log'!D783&gt;'Benchmark Data'!$M$13,1),0)</f>
        <v>0</v>
      </c>
      <c r="H783">
        <f>IFERROR(_xlfn.IFS(E783&lt;'Benchmark Data'!$I$19,1,'Transaction Log'!E783&gt;'Benchmark Data'!$M$19,1),0)</f>
        <v>0</v>
      </c>
    </row>
    <row r="784" spans="1:8">
      <c r="A784" s="116">
        <v>0.57552083333333337</v>
      </c>
      <c r="B784">
        <v>-496.40108950000001</v>
      </c>
      <c r="C784">
        <v>15205.68518</v>
      </c>
      <c r="D784">
        <v>1.3000812319999999</v>
      </c>
      <c r="E784">
        <v>2.2279796049999998</v>
      </c>
      <c r="F784">
        <f>IFERROR(_xlfn.IFS(B784&lt;'Benchmark Data'!$I$7,1,'Transaction Log'!B784&gt;'Benchmark Data'!$M$7,1),0)</f>
        <v>0</v>
      </c>
      <c r="G784">
        <f>IFERROR(_xlfn.IFS(D784&lt;'Benchmark Data'!$I$13,1,'Transaction Log'!D784&gt;'Benchmark Data'!$M$13,1),0)</f>
        <v>0</v>
      </c>
      <c r="H784">
        <f>IFERROR(_xlfn.IFS(E784&lt;'Benchmark Data'!$I$19,1,'Transaction Log'!E784&gt;'Benchmark Data'!$M$19,1),0)</f>
        <v>0</v>
      </c>
    </row>
    <row r="785" spans="1:8">
      <c r="A785" s="116">
        <v>0.57554398148148145</v>
      </c>
      <c r="B785">
        <v>-496.40247479999999</v>
      </c>
      <c r="C785">
        <v>15202.951150000001</v>
      </c>
      <c r="D785">
        <v>1.3013230410000001</v>
      </c>
      <c r="E785">
        <v>2.2257811190000001</v>
      </c>
      <c r="F785">
        <f>IFERROR(_xlfn.IFS(B785&lt;'Benchmark Data'!$I$7,1,'Transaction Log'!B785&gt;'Benchmark Data'!$M$7,1),0)</f>
        <v>0</v>
      </c>
      <c r="G785">
        <f>IFERROR(_xlfn.IFS(D785&lt;'Benchmark Data'!$I$13,1,'Transaction Log'!D785&gt;'Benchmark Data'!$M$13,1),0)</f>
        <v>1</v>
      </c>
      <c r="H785">
        <f>IFERROR(_xlfn.IFS(E785&lt;'Benchmark Data'!$I$19,1,'Transaction Log'!E785&gt;'Benchmark Data'!$M$19,1),0)</f>
        <v>0</v>
      </c>
    </row>
    <row r="786" spans="1:8">
      <c r="A786" s="116">
        <v>0.57556712962962964</v>
      </c>
      <c r="B786">
        <v>-496.39329350000003</v>
      </c>
      <c r="C786">
        <v>15201.76874</v>
      </c>
      <c r="D786">
        <v>1.298583775</v>
      </c>
      <c r="E786">
        <v>2.2284926020000002</v>
      </c>
      <c r="F786">
        <f>IFERROR(_xlfn.IFS(B786&lt;'Benchmark Data'!$I$7,1,'Transaction Log'!B786&gt;'Benchmark Data'!$M$7,1),0)</f>
        <v>0</v>
      </c>
      <c r="G786">
        <f>IFERROR(_xlfn.IFS(D786&lt;'Benchmark Data'!$I$13,1,'Transaction Log'!D786&gt;'Benchmark Data'!$M$13,1),0)</f>
        <v>0</v>
      </c>
      <c r="H786">
        <f>IFERROR(_xlfn.IFS(E786&lt;'Benchmark Data'!$I$19,1,'Transaction Log'!E786&gt;'Benchmark Data'!$M$19,1),0)</f>
        <v>0</v>
      </c>
    </row>
    <row r="787" spans="1:8">
      <c r="A787" s="116">
        <v>0.57559027777777783</v>
      </c>
      <c r="B787">
        <v>-496.39186169999999</v>
      </c>
      <c r="C787">
        <v>15203.28729</v>
      </c>
      <c r="D787">
        <v>1.2993307059999999</v>
      </c>
      <c r="E787">
        <v>2.2269938379999998</v>
      </c>
      <c r="F787">
        <f>IFERROR(_xlfn.IFS(B787&lt;'Benchmark Data'!$I$7,1,'Transaction Log'!B787&gt;'Benchmark Data'!$M$7,1),0)</f>
        <v>0</v>
      </c>
      <c r="G787">
        <f>IFERROR(_xlfn.IFS(D787&lt;'Benchmark Data'!$I$13,1,'Transaction Log'!D787&gt;'Benchmark Data'!$M$13,1),0)</f>
        <v>0</v>
      </c>
      <c r="H787">
        <f>IFERROR(_xlfn.IFS(E787&lt;'Benchmark Data'!$I$19,1,'Transaction Log'!E787&gt;'Benchmark Data'!$M$19,1),0)</f>
        <v>0</v>
      </c>
    </row>
    <row r="788" spans="1:8">
      <c r="A788" s="116">
        <v>0.5756134259259259</v>
      </c>
      <c r="B788">
        <v>-496.42241080000002</v>
      </c>
      <c r="C788">
        <v>15203.734490000001</v>
      </c>
      <c r="D788">
        <v>1.3012310229999999</v>
      </c>
      <c r="E788">
        <v>2.2278044600000002</v>
      </c>
      <c r="F788">
        <f>IFERROR(_xlfn.IFS(B788&lt;'Benchmark Data'!$I$7,1,'Transaction Log'!B788&gt;'Benchmark Data'!$M$7,1),0)</f>
        <v>1</v>
      </c>
      <c r="G788">
        <f>IFERROR(_xlfn.IFS(D788&lt;'Benchmark Data'!$I$13,1,'Transaction Log'!D788&gt;'Benchmark Data'!$M$13,1),0)</f>
        <v>1</v>
      </c>
      <c r="H788">
        <f>IFERROR(_xlfn.IFS(E788&lt;'Benchmark Data'!$I$19,1,'Transaction Log'!E788&gt;'Benchmark Data'!$M$19,1),0)</f>
        <v>0</v>
      </c>
    </row>
    <row r="789" spans="1:8">
      <c r="A789" s="116">
        <v>0.57563657407407409</v>
      </c>
      <c r="B789">
        <v>-496.40443800000003</v>
      </c>
      <c r="C789">
        <v>15199.966249999999</v>
      </c>
      <c r="D789">
        <v>1.2999740339999999</v>
      </c>
      <c r="E789">
        <v>2.2261585670000001</v>
      </c>
      <c r="F789">
        <f>IFERROR(_xlfn.IFS(B789&lt;'Benchmark Data'!$I$7,1,'Transaction Log'!B789&gt;'Benchmark Data'!$M$7,1),0)</f>
        <v>0</v>
      </c>
      <c r="G789">
        <f>IFERROR(_xlfn.IFS(D789&lt;'Benchmark Data'!$I$13,1,'Transaction Log'!D789&gt;'Benchmark Data'!$M$13,1),0)</f>
        <v>0</v>
      </c>
      <c r="H789">
        <f>IFERROR(_xlfn.IFS(E789&lt;'Benchmark Data'!$I$19,1,'Transaction Log'!E789&gt;'Benchmark Data'!$M$19,1),0)</f>
        <v>0</v>
      </c>
    </row>
    <row r="790" spans="1:8">
      <c r="A790" s="116">
        <v>0.57565972222222228</v>
      </c>
      <c r="B790">
        <v>-496.41006019999998</v>
      </c>
      <c r="C790">
        <v>15200.53738</v>
      </c>
      <c r="D790">
        <v>1.2993892760000001</v>
      </c>
      <c r="E790">
        <v>2.2284844750000001</v>
      </c>
      <c r="F790">
        <f>IFERROR(_xlfn.IFS(B790&lt;'Benchmark Data'!$I$7,1,'Transaction Log'!B790&gt;'Benchmark Data'!$M$7,1),0)</f>
        <v>0</v>
      </c>
      <c r="G790">
        <f>IFERROR(_xlfn.IFS(D790&lt;'Benchmark Data'!$I$13,1,'Transaction Log'!D790&gt;'Benchmark Data'!$M$13,1),0)</f>
        <v>0</v>
      </c>
      <c r="H790">
        <f>IFERROR(_xlfn.IFS(E790&lt;'Benchmark Data'!$I$19,1,'Transaction Log'!E790&gt;'Benchmark Data'!$M$19,1),0)</f>
        <v>0</v>
      </c>
    </row>
    <row r="791" spans="1:8">
      <c r="A791" s="116">
        <v>0.57568287037037036</v>
      </c>
      <c r="B791">
        <v>-496.41926990000002</v>
      </c>
      <c r="C791">
        <v>15199.07278</v>
      </c>
      <c r="D791">
        <v>1.3000350460000001</v>
      </c>
      <c r="E791">
        <v>2.227113965</v>
      </c>
      <c r="F791">
        <f>IFERROR(_xlfn.IFS(B791&lt;'Benchmark Data'!$I$7,1,'Transaction Log'!B791&gt;'Benchmark Data'!$M$7,1),0)</f>
        <v>1</v>
      </c>
      <c r="G791">
        <f>IFERROR(_xlfn.IFS(D791&lt;'Benchmark Data'!$I$13,1,'Transaction Log'!D791&gt;'Benchmark Data'!$M$13,1),0)</f>
        <v>0</v>
      </c>
      <c r="H791">
        <f>IFERROR(_xlfn.IFS(E791&lt;'Benchmark Data'!$I$19,1,'Transaction Log'!E791&gt;'Benchmark Data'!$M$19,1),0)</f>
        <v>0</v>
      </c>
    </row>
    <row r="792" spans="1:8">
      <c r="A792" s="116">
        <v>0.57570601851851855</v>
      </c>
      <c r="B792">
        <v>-496.38080760000003</v>
      </c>
      <c r="C792">
        <v>15196.57807</v>
      </c>
      <c r="D792">
        <v>1.2987198719999999</v>
      </c>
      <c r="E792">
        <v>2.2272566029999998</v>
      </c>
      <c r="F792">
        <f>IFERROR(_xlfn.IFS(B792&lt;'Benchmark Data'!$I$7,1,'Transaction Log'!B792&gt;'Benchmark Data'!$M$7,1),0)</f>
        <v>1</v>
      </c>
      <c r="G792">
        <f>IFERROR(_xlfn.IFS(D792&lt;'Benchmark Data'!$I$13,1,'Transaction Log'!D792&gt;'Benchmark Data'!$M$13,1),0)</f>
        <v>0</v>
      </c>
      <c r="H792">
        <f>IFERROR(_xlfn.IFS(E792&lt;'Benchmark Data'!$I$19,1,'Transaction Log'!E792&gt;'Benchmark Data'!$M$19,1),0)</f>
        <v>0</v>
      </c>
    </row>
    <row r="793" spans="1:8">
      <c r="A793" s="116">
        <v>0.57572916666666674</v>
      </c>
      <c r="B793">
        <v>-496.40348219999998</v>
      </c>
      <c r="C793">
        <v>15194.365529999999</v>
      </c>
      <c r="D793">
        <v>1.299079774</v>
      </c>
      <c r="E793">
        <v>2.22834113</v>
      </c>
      <c r="F793">
        <f>IFERROR(_xlfn.IFS(B793&lt;'Benchmark Data'!$I$7,1,'Transaction Log'!B793&gt;'Benchmark Data'!$M$7,1),0)</f>
        <v>0</v>
      </c>
      <c r="G793">
        <f>IFERROR(_xlfn.IFS(D793&lt;'Benchmark Data'!$I$13,1,'Transaction Log'!D793&gt;'Benchmark Data'!$M$13,1),0)</f>
        <v>0</v>
      </c>
      <c r="H793">
        <f>IFERROR(_xlfn.IFS(E793&lt;'Benchmark Data'!$I$19,1,'Transaction Log'!E793&gt;'Benchmark Data'!$M$19,1),0)</f>
        <v>0</v>
      </c>
    </row>
    <row r="794" spans="1:8">
      <c r="A794" s="116">
        <v>0.57575231481481481</v>
      </c>
      <c r="B794">
        <v>-496.39865159999999</v>
      </c>
      <c r="C794">
        <v>15193.59693</v>
      </c>
      <c r="D794">
        <v>1.299440199</v>
      </c>
      <c r="E794">
        <v>2.2280314840000002</v>
      </c>
      <c r="F794">
        <f>IFERROR(_xlfn.IFS(B794&lt;'Benchmark Data'!$I$7,1,'Transaction Log'!B794&gt;'Benchmark Data'!$M$7,1),0)</f>
        <v>0</v>
      </c>
      <c r="G794">
        <f>IFERROR(_xlfn.IFS(D794&lt;'Benchmark Data'!$I$13,1,'Transaction Log'!D794&gt;'Benchmark Data'!$M$13,1),0)</f>
        <v>0</v>
      </c>
      <c r="H794">
        <f>IFERROR(_xlfn.IFS(E794&lt;'Benchmark Data'!$I$19,1,'Transaction Log'!E794&gt;'Benchmark Data'!$M$19,1),0)</f>
        <v>0</v>
      </c>
    </row>
    <row r="795" spans="1:8">
      <c r="A795" s="116">
        <v>0.57577546296296289</v>
      </c>
      <c r="B795">
        <v>-496.41620940000001</v>
      </c>
      <c r="C795">
        <v>15193.904710000001</v>
      </c>
      <c r="D795">
        <v>1.2985075269999999</v>
      </c>
      <c r="E795">
        <v>2.2274016310000002</v>
      </c>
      <c r="F795">
        <f>IFERROR(_xlfn.IFS(B795&lt;'Benchmark Data'!$I$7,1,'Transaction Log'!B795&gt;'Benchmark Data'!$M$7,1),0)</f>
        <v>0</v>
      </c>
      <c r="G795">
        <f>IFERROR(_xlfn.IFS(D795&lt;'Benchmark Data'!$I$13,1,'Transaction Log'!D795&gt;'Benchmark Data'!$M$13,1),0)</f>
        <v>0</v>
      </c>
      <c r="H795">
        <f>IFERROR(_xlfn.IFS(E795&lt;'Benchmark Data'!$I$19,1,'Transaction Log'!E795&gt;'Benchmark Data'!$M$19,1),0)</f>
        <v>0</v>
      </c>
    </row>
    <row r="796" spans="1:8">
      <c r="A796" s="116">
        <v>0.57579861111111108</v>
      </c>
      <c r="B796">
        <v>-496.39816430000002</v>
      </c>
      <c r="C796">
        <v>15192.38919</v>
      </c>
      <c r="D796">
        <v>1.299738201</v>
      </c>
      <c r="E796">
        <v>2.2267307110000001</v>
      </c>
      <c r="F796">
        <f>IFERROR(_xlfn.IFS(B796&lt;'Benchmark Data'!$I$7,1,'Transaction Log'!B796&gt;'Benchmark Data'!$M$7,1),0)</f>
        <v>0</v>
      </c>
      <c r="G796">
        <f>IFERROR(_xlfn.IFS(D796&lt;'Benchmark Data'!$I$13,1,'Transaction Log'!D796&gt;'Benchmark Data'!$M$13,1),0)</f>
        <v>0</v>
      </c>
      <c r="H796">
        <f>IFERROR(_xlfn.IFS(E796&lt;'Benchmark Data'!$I$19,1,'Transaction Log'!E796&gt;'Benchmark Data'!$M$19,1),0)</f>
        <v>0</v>
      </c>
    </row>
    <row r="797" spans="1:8">
      <c r="A797" s="116">
        <v>0.57582175925925927</v>
      </c>
      <c r="B797">
        <v>-496.39945660000001</v>
      </c>
      <c r="C797">
        <v>15190.565350000001</v>
      </c>
      <c r="D797">
        <v>1.2988472849999999</v>
      </c>
      <c r="E797">
        <v>2.2283403210000001</v>
      </c>
      <c r="F797">
        <f>IFERROR(_xlfn.IFS(B797&lt;'Benchmark Data'!$I$7,1,'Transaction Log'!B797&gt;'Benchmark Data'!$M$7,1),0)</f>
        <v>0</v>
      </c>
      <c r="G797">
        <f>IFERROR(_xlfn.IFS(D797&lt;'Benchmark Data'!$I$13,1,'Transaction Log'!D797&gt;'Benchmark Data'!$M$13,1),0)</f>
        <v>0</v>
      </c>
      <c r="H797">
        <f>IFERROR(_xlfn.IFS(E797&lt;'Benchmark Data'!$I$19,1,'Transaction Log'!E797&gt;'Benchmark Data'!$M$19,1),0)</f>
        <v>0</v>
      </c>
    </row>
    <row r="798" spans="1:8">
      <c r="A798" s="116">
        <v>0.57584490740740735</v>
      </c>
      <c r="B798">
        <v>-496.41482669999999</v>
      </c>
      <c r="C798">
        <v>15192.15905</v>
      </c>
      <c r="D798">
        <v>1.299205035</v>
      </c>
      <c r="E798">
        <v>2.2274013469999998</v>
      </c>
      <c r="F798">
        <f>IFERROR(_xlfn.IFS(B798&lt;'Benchmark Data'!$I$7,1,'Transaction Log'!B798&gt;'Benchmark Data'!$M$7,1),0)</f>
        <v>0</v>
      </c>
      <c r="G798">
        <f>IFERROR(_xlfn.IFS(D798&lt;'Benchmark Data'!$I$13,1,'Transaction Log'!D798&gt;'Benchmark Data'!$M$13,1),0)</f>
        <v>0</v>
      </c>
      <c r="H798">
        <f>IFERROR(_xlfn.IFS(E798&lt;'Benchmark Data'!$I$19,1,'Transaction Log'!E798&gt;'Benchmark Data'!$M$19,1),0)</f>
        <v>0</v>
      </c>
    </row>
    <row r="799" spans="1:8">
      <c r="A799" s="116">
        <v>0.57586805555555554</v>
      </c>
      <c r="B799">
        <v>-496.3953267</v>
      </c>
      <c r="C799">
        <v>15190.82099</v>
      </c>
      <c r="D799">
        <v>1.298829791</v>
      </c>
      <c r="E799">
        <v>2.2281561559999998</v>
      </c>
      <c r="F799">
        <f>IFERROR(_xlfn.IFS(B799&lt;'Benchmark Data'!$I$7,1,'Transaction Log'!B799&gt;'Benchmark Data'!$M$7,1),0)</f>
        <v>0</v>
      </c>
      <c r="G799">
        <f>IFERROR(_xlfn.IFS(D799&lt;'Benchmark Data'!$I$13,1,'Transaction Log'!D799&gt;'Benchmark Data'!$M$13,1),0)</f>
        <v>0</v>
      </c>
      <c r="H799">
        <f>IFERROR(_xlfn.IFS(E799&lt;'Benchmark Data'!$I$19,1,'Transaction Log'!E799&gt;'Benchmark Data'!$M$19,1),0)</f>
        <v>0</v>
      </c>
    </row>
    <row r="800" spans="1:8">
      <c r="A800" s="116">
        <v>0.57589120370370372</v>
      </c>
      <c r="B800">
        <v>-496.41273050000001</v>
      </c>
      <c r="C800">
        <v>15189.069680000001</v>
      </c>
      <c r="D800">
        <v>1.2999407629999999</v>
      </c>
      <c r="E800">
        <v>2.2279900370000001</v>
      </c>
      <c r="F800">
        <f>IFERROR(_xlfn.IFS(B800&lt;'Benchmark Data'!$I$7,1,'Transaction Log'!B800&gt;'Benchmark Data'!$M$7,1),0)</f>
        <v>0</v>
      </c>
      <c r="G800">
        <f>IFERROR(_xlfn.IFS(D800&lt;'Benchmark Data'!$I$13,1,'Transaction Log'!D800&gt;'Benchmark Data'!$M$13,1),0)</f>
        <v>0</v>
      </c>
      <c r="H800">
        <f>IFERROR(_xlfn.IFS(E800&lt;'Benchmark Data'!$I$19,1,'Transaction Log'!E800&gt;'Benchmark Data'!$M$19,1),0)</f>
        <v>0</v>
      </c>
    </row>
    <row r="801" spans="1:8">
      <c r="A801" s="116">
        <v>0.5759143518518518</v>
      </c>
      <c r="B801">
        <v>-496.39814940000002</v>
      </c>
      <c r="C801">
        <v>15184.72415</v>
      </c>
      <c r="D801">
        <v>1.2988535080000001</v>
      </c>
      <c r="E801">
        <v>2.2283567099999999</v>
      </c>
      <c r="F801">
        <f>IFERROR(_xlfn.IFS(B801&lt;'Benchmark Data'!$I$7,1,'Transaction Log'!B801&gt;'Benchmark Data'!$M$7,1),0)</f>
        <v>0</v>
      </c>
      <c r="G801">
        <f>IFERROR(_xlfn.IFS(D801&lt;'Benchmark Data'!$I$13,1,'Transaction Log'!D801&gt;'Benchmark Data'!$M$13,1),0)</f>
        <v>0</v>
      </c>
      <c r="H801">
        <f>IFERROR(_xlfn.IFS(E801&lt;'Benchmark Data'!$I$19,1,'Transaction Log'!E801&gt;'Benchmark Data'!$M$19,1),0)</f>
        <v>0</v>
      </c>
    </row>
    <row r="802" spans="1:8">
      <c r="A802" s="116">
        <v>0.57593749999999999</v>
      </c>
      <c r="B802">
        <v>-496.39457700000003</v>
      </c>
      <c r="C802">
        <v>15186.524219999999</v>
      </c>
      <c r="D802">
        <v>1.2994364629999999</v>
      </c>
      <c r="E802">
        <v>2.2273927790000001</v>
      </c>
      <c r="F802">
        <f>IFERROR(_xlfn.IFS(B802&lt;'Benchmark Data'!$I$7,1,'Transaction Log'!B802&gt;'Benchmark Data'!$M$7,1),0)</f>
        <v>0</v>
      </c>
      <c r="G802">
        <f>IFERROR(_xlfn.IFS(D802&lt;'Benchmark Data'!$I$13,1,'Transaction Log'!D802&gt;'Benchmark Data'!$M$13,1),0)</f>
        <v>0</v>
      </c>
      <c r="H802">
        <f>IFERROR(_xlfn.IFS(E802&lt;'Benchmark Data'!$I$19,1,'Transaction Log'!E802&gt;'Benchmark Data'!$M$19,1),0)</f>
        <v>0</v>
      </c>
    </row>
    <row r="803" spans="1:8">
      <c r="A803" s="116">
        <v>0.57596064814814818</v>
      </c>
      <c r="B803">
        <v>-496.41617780000001</v>
      </c>
      <c r="C803">
        <v>15183.960950000001</v>
      </c>
      <c r="D803">
        <v>1.299842349</v>
      </c>
      <c r="E803">
        <v>2.2282330240000001</v>
      </c>
      <c r="F803">
        <f>IFERROR(_xlfn.IFS(B803&lt;'Benchmark Data'!$I$7,1,'Transaction Log'!B803&gt;'Benchmark Data'!$M$7,1),0)</f>
        <v>0</v>
      </c>
      <c r="G803">
        <f>IFERROR(_xlfn.IFS(D803&lt;'Benchmark Data'!$I$13,1,'Transaction Log'!D803&gt;'Benchmark Data'!$M$13,1),0)</f>
        <v>0</v>
      </c>
      <c r="H803">
        <f>IFERROR(_xlfn.IFS(E803&lt;'Benchmark Data'!$I$19,1,'Transaction Log'!E803&gt;'Benchmark Data'!$M$19,1),0)</f>
        <v>0</v>
      </c>
    </row>
    <row r="804" spans="1:8">
      <c r="A804" s="116">
        <v>0.57598379629629626</v>
      </c>
      <c r="B804">
        <v>-496.41056750000001</v>
      </c>
      <c r="C804">
        <v>15184.14147</v>
      </c>
      <c r="D804">
        <v>1.2990150060000001</v>
      </c>
      <c r="E804">
        <v>2.2274844709999999</v>
      </c>
      <c r="F804">
        <f>IFERROR(_xlfn.IFS(B804&lt;'Benchmark Data'!$I$7,1,'Transaction Log'!B804&gt;'Benchmark Data'!$M$7,1),0)</f>
        <v>0</v>
      </c>
      <c r="G804">
        <f>IFERROR(_xlfn.IFS(D804&lt;'Benchmark Data'!$I$13,1,'Transaction Log'!D804&gt;'Benchmark Data'!$M$13,1),0)</f>
        <v>0</v>
      </c>
      <c r="H804">
        <f>IFERROR(_xlfn.IFS(E804&lt;'Benchmark Data'!$I$19,1,'Transaction Log'!E804&gt;'Benchmark Data'!$M$19,1),0)</f>
        <v>0</v>
      </c>
    </row>
    <row r="805" spans="1:8">
      <c r="A805" s="116">
        <v>0.57600694444444445</v>
      </c>
      <c r="B805">
        <v>-496.38910349999998</v>
      </c>
      <c r="C805">
        <v>15182.74898</v>
      </c>
      <c r="D805">
        <v>1.30021882</v>
      </c>
      <c r="E805">
        <v>2.2265079999999999</v>
      </c>
      <c r="F805">
        <f>IFERROR(_xlfn.IFS(B805&lt;'Benchmark Data'!$I$7,1,'Transaction Log'!B805&gt;'Benchmark Data'!$M$7,1),0)</f>
        <v>0</v>
      </c>
      <c r="G805">
        <f>IFERROR(_xlfn.IFS(D805&lt;'Benchmark Data'!$I$13,1,'Transaction Log'!D805&gt;'Benchmark Data'!$M$13,1),0)</f>
        <v>0</v>
      </c>
      <c r="H805">
        <f>IFERROR(_xlfn.IFS(E805&lt;'Benchmark Data'!$I$19,1,'Transaction Log'!E805&gt;'Benchmark Data'!$M$19,1),0)</f>
        <v>0</v>
      </c>
    </row>
    <row r="806" spans="1:8">
      <c r="A806" s="116">
        <v>0.57603009259259264</v>
      </c>
      <c r="B806">
        <v>-496.40148740000001</v>
      </c>
      <c r="C806">
        <v>15180.107540000001</v>
      </c>
      <c r="D806">
        <v>1.2998000970000001</v>
      </c>
      <c r="E806">
        <v>2.2269478999999999</v>
      </c>
      <c r="F806">
        <f>IFERROR(_xlfn.IFS(B806&lt;'Benchmark Data'!$I$7,1,'Transaction Log'!B806&gt;'Benchmark Data'!$M$7,1),0)</f>
        <v>0</v>
      </c>
      <c r="G806">
        <f>IFERROR(_xlfn.IFS(D806&lt;'Benchmark Data'!$I$13,1,'Transaction Log'!D806&gt;'Benchmark Data'!$M$13,1),0)</f>
        <v>0</v>
      </c>
      <c r="H806">
        <f>IFERROR(_xlfn.IFS(E806&lt;'Benchmark Data'!$I$19,1,'Transaction Log'!E806&gt;'Benchmark Data'!$M$19,1),0)</f>
        <v>0</v>
      </c>
    </row>
    <row r="807" spans="1:8">
      <c r="A807" s="116">
        <v>0.57605324074074071</v>
      </c>
      <c r="B807">
        <v>-496.3904738</v>
      </c>
      <c r="C807">
        <v>15179.78894</v>
      </c>
      <c r="D807">
        <v>1.2988559609999999</v>
      </c>
      <c r="E807">
        <v>2.228152637</v>
      </c>
      <c r="F807">
        <f>IFERROR(_xlfn.IFS(B807&lt;'Benchmark Data'!$I$7,1,'Transaction Log'!B807&gt;'Benchmark Data'!$M$7,1),0)</f>
        <v>0</v>
      </c>
      <c r="G807">
        <f>IFERROR(_xlfn.IFS(D807&lt;'Benchmark Data'!$I$13,1,'Transaction Log'!D807&gt;'Benchmark Data'!$M$13,1),0)</f>
        <v>0</v>
      </c>
      <c r="H807">
        <f>IFERROR(_xlfn.IFS(E807&lt;'Benchmark Data'!$I$19,1,'Transaction Log'!E807&gt;'Benchmark Data'!$M$19,1),0)</f>
        <v>0</v>
      </c>
    </row>
    <row r="808" spans="1:8">
      <c r="A808" s="116">
        <v>0.5760763888888889</v>
      </c>
      <c r="B808">
        <v>-496.39098530000001</v>
      </c>
      <c r="C808">
        <v>15179.30299</v>
      </c>
      <c r="D808">
        <v>1.299549533</v>
      </c>
      <c r="E808">
        <v>2.227186965</v>
      </c>
      <c r="F808">
        <f>IFERROR(_xlfn.IFS(B808&lt;'Benchmark Data'!$I$7,1,'Transaction Log'!B808&gt;'Benchmark Data'!$M$7,1),0)</f>
        <v>0</v>
      </c>
      <c r="G808">
        <f>IFERROR(_xlfn.IFS(D808&lt;'Benchmark Data'!$I$13,1,'Transaction Log'!D808&gt;'Benchmark Data'!$M$13,1),0)</f>
        <v>0</v>
      </c>
      <c r="H808">
        <f>IFERROR(_xlfn.IFS(E808&lt;'Benchmark Data'!$I$19,1,'Transaction Log'!E808&gt;'Benchmark Data'!$M$19,1),0)</f>
        <v>0</v>
      </c>
    </row>
    <row r="809" spans="1:8">
      <c r="A809" s="116">
        <v>0.57609953703703709</v>
      </c>
      <c r="B809">
        <v>-496.39790540000001</v>
      </c>
      <c r="C809">
        <v>15179.854160000001</v>
      </c>
      <c r="D809">
        <v>1.299575814</v>
      </c>
      <c r="E809">
        <v>2.2258689619999998</v>
      </c>
      <c r="F809">
        <f>IFERROR(_xlfn.IFS(B809&lt;'Benchmark Data'!$I$7,1,'Transaction Log'!B809&gt;'Benchmark Data'!$M$7,1),0)</f>
        <v>0</v>
      </c>
      <c r="G809">
        <f>IFERROR(_xlfn.IFS(D809&lt;'Benchmark Data'!$I$13,1,'Transaction Log'!D809&gt;'Benchmark Data'!$M$13,1),0)</f>
        <v>0</v>
      </c>
      <c r="H809">
        <f>IFERROR(_xlfn.IFS(E809&lt;'Benchmark Data'!$I$19,1,'Transaction Log'!E809&gt;'Benchmark Data'!$M$19,1),0)</f>
        <v>0</v>
      </c>
    </row>
    <row r="810" spans="1:8">
      <c r="A810" s="116">
        <v>0.57612268518518517</v>
      </c>
      <c r="B810">
        <v>-496.40353449999998</v>
      </c>
      <c r="C810">
        <v>15176.37146</v>
      </c>
      <c r="D810">
        <v>1.301351004</v>
      </c>
      <c r="E810">
        <v>2.228560758</v>
      </c>
      <c r="F810">
        <f>IFERROR(_xlfn.IFS(B810&lt;'Benchmark Data'!$I$7,1,'Transaction Log'!B810&gt;'Benchmark Data'!$M$7,1),0)</f>
        <v>0</v>
      </c>
      <c r="G810">
        <f>IFERROR(_xlfn.IFS(D810&lt;'Benchmark Data'!$I$13,1,'Transaction Log'!D810&gt;'Benchmark Data'!$M$13,1),0)</f>
        <v>1</v>
      </c>
      <c r="H810">
        <f>IFERROR(_xlfn.IFS(E810&lt;'Benchmark Data'!$I$19,1,'Transaction Log'!E810&gt;'Benchmark Data'!$M$19,1),0)</f>
        <v>0</v>
      </c>
    </row>
    <row r="811" spans="1:8">
      <c r="A811" s="116">
        <v>0.57614583333333336</v>
      </c>
      <c r="B811">
        <v>-496.41138969999997</v>
      </c>
      <c r="C811">
        <v>15177.04675</v>
      </c>
      <c r="D811">
        <v>1.299099947</v>
      </c>
      <c r="E811">
        <v>2.2274505680000001</v>
      </c>
      <c r="F811">
        <f>IFERROR(_xlfn.IFS(B811&lt;'Benchmark Data'!$I$7,1,'Transaction Log'!B811&gt;'Benchmark Data'!$M$7,1),0)</f>
        <v>0</v>
      </c>
      <c r="G811">
        <f>IFERROR(_xlfn.IFS(D811&lt;'Benchmark Data'!$I$13,1,'Transaction Log'!D811&gt;'Benchmark Data'!$M$13,1),0)</f>
        <v>0</v>
      </c>
      <c r="H811">
        <f>IFERROR(_xlfn.IFS(E811&lt;'Benchmark Data'!$I$19,1,'Transaction Log'!E811&gt;'Benchmark Data'!$M$19,1),0)</f>
        <v>0</v>
      </c>
    </row>
    <row r="812" spans="1:8">
      <c r="A812" s="116">
        <v>0.57616898148148155</v>
      </c>
      <c r="B812">
        <v>-496.39955309999999</v>
      </c>
      <c r="C812">
        <v>15175.30623</v>
      </c>
      <c r="D812">
        <v>1.30087939</v>
      </c>
      <c r="E812">
        <v>2.2278690120000002</v>
      </c>
      <c r="F812">
        <f>IFERROR(_xlfn.IFS(B812&lt;'Benchmark Data'!$I$7,1,'Transaction Log'!B812&gt;'Benchmark Data'!$M$7,1),0)</f>
        <v>0</v>
      </c>
      <c r="G812">
        <f>IFERROR(_xlfn.IFS(D812&lt;'Benchmark Data'!$I$13,1,'Transaction Log'!D812&gt;'Benchmark Data'!$M$13,1),0)</f>
        <v>0</v>
      </c>
      <c r="H812">
        <f>IFERROR(_xlfn.IFS(E812&lt;'Benchmark Data'!$I$19,1,'Transaction Log'!E812&gt;'Benchmark Data'!$M$19,1),0)</f>
        <v>0</v>
      </c>
    </row>
    <row r="813" spans="1:8">
      <c r="A813" s="116">
        <v>0.57619212962962962</v>
      </c>
      <c r="B813">
        <v>-496.40601370000002</v>
      </c>
      <c r="C813">
        <v>15176.11542</v>
      </c>
      <c r="D813">
        <v>1.2997317399999999</v>
      </c>
      <c r="E813">
        <v>2.2270588349999998</v>
      </c>
      <c r="F813">
        <f>IFERROR(_xlfn.IFS(B813&lt;'Benchmark Data'!$I$7,1,'Transaction Log'!B813&gt;'Benchmark Data'!$M$7,1),0)</f>
        <v>0</v>
      </c>
      <c r="G813">
        <f>IFERROR(_xlfn.IFS(D813&lt;'Benchmark Data'!$I$13,1,'Transaction Log'!D813&gt;'Benchmark Data'!$M$13,1),0)</f>
        <v>0</v>
      </c>
      <c r="H813">
        <f>IFERROR(_xlfn.IFS(E813&lt;'Benchmark Data'!$I$19,1,'Transaction Log'!E813&gt;'Benchmark Data'!$M$19,1),0)</f>
        <v>0</v>
      </c>
    </row>
    <row r="814" spans="1:8">
      <c r="A814" s="116">
        <v>0.57621527777777781</v>
      </c>
      <c r="B814">
        <v>-496.4131888</v>
      </c>
      <c r="C814">
        <v>15175.868990000001</v>
      </c>
      <c r="D814">
        <v>1.300856582</v>
      </c>
      <c r="E814">
        <v>2.2262841830000002</v>
      </c>
      <c r="F814">
        <f>IFERROR(_xlfn.IFS(B814&lt;'Benchmark Data'!$I$7,1,'Transaction Log'!B814&gt;'Benchmark Data'!$M$7,1),0)</f>
        <v>0</v>
      </c>
      <c r="G814">
        <f>IFERROR(_xlfn.IFS(D814&lt;'Benchmark Data'!$I$13,1,'Transaction Log'!D814&gt;'Benchmark Data'!$M$13,1),0)</f>
        <v>0</v>
      </c>
      <c r="H814">
        <f>IFERROR(_xlfn.IFS(E814&lt;'Benchmark Data'!$I$19,1,'Transaction Log'!E814&gt;'Benchmark Data'!$M$19,1),0)</f>
        <v>0</v>
      </c>
    </row>
    <row r="815" spans="1:8">
      <c r="A815" s="116">
        <v>0.57623842592592589</v>
      </c>
      <c r="B815">
        <v>-496.40220449999998</v>
      </c>
      <c r="C815">
        <v>15174.050069999999</v>
      </c>
      <c r="D815">
        <v>1.298935475</v>
      </c>
      <c r="E815">
        <v>2.2276397960000001</v>
      </c>
      <c r="F815">
        <f>IFERROR(_xlfn.IFS(B815&lt;'Benchmark Data'!$I$7,1,'Transaction Log'!B815&gt;'Benchmark Data'!$M$7,1),0)</f>
        <v>0</v>
      </c>
      <c r="G815">
        <f>IFERROR(_xlfn.IFS(D815&lt;'Benchmark Data'!$I$13,1,'Transaction Log'!D815&gt;'Benchmark Data'!$M$13,1),0)</f>
        <v>0</v>
      </c>
      <c r="H815">
        <f>IFERROR(_xlfn.IFS(E815&lt;'Benchmark Data'!$I$19,1,'Transaction Log'!E815&gt;'Benchmark Data'!$M$19,1),0)</f>
        <v>0</v>
      </c>
    </row>
    <row r="816" spans="1:8">
      <c r="A816" s="116">
        <v>0.57626157407407408</v>
      </c>
      <c r="B816">
        <v>-496.41330210000001</v>
      </c>
      <c r="C816">
        <v>15173.73941</v>
      </c>
      <c r="D816">
        <v>1.299346755</v>
      </c>
      <c r="E816">
        <v>2.2271440419999999</v>
      </c>
      <c r="F816">
        <f>IFERROR(_xlfn.IFS(B816&lt;'Benchmark Data'!$I$7,1,'Transaction Log'!B816&gt;'Benchmark Data'!$M$7,1),0)</f>
        <v>0</v>
      </c>
      <c r="G816">
        <f>IFERROR(_xlfn.IFS(D816&lt;'Benchmark Data'!$I$13,1,'Transaction Log'!D816&gt;'Benchmark Data'!$M$13,1),0)</f>
        <v>0</v>
      </c>
      <c r="H816">
        <f>IFERROR(_xlfn.IFS(E816&lt;'Benchmark Data'!$I$19,1,'Transaction Log'!E816&gt;'Benchmark Data'!$M$19,1),0)</f>
        <v>0</v>
      </c>
    </row>
    <row r="817" spans="1:8">
      <c r="A817" s="116">
        <v>0.57628472222222216</v>
      </c>
      <c r="B817">
        <v>-496.40358509999999</v>
      </c>
      <c r="C817">
        <v>15172.56732</v>
      </c>
      <c r="D817">
        <v>1.300042487</v>
      </c>
      <c r="E817">
        <v>2.2284298480000002</v>
      </c>
      <c r="F817">
        <f>IFERROR(_xlfn.IFS(B817&lt;'Benchmark Data'!$I$7,1,'Transaction Log'!B817&gt;'Benchmark Data'!$M$7,1),0)</f>
        <v>0</v>
      </c>
      <c r="G817">
        <f>IFERROR(_xlfn.IFS(D817&lt;'Benchmark Data'!$I$13,1,'Transaction Log'!D817&gt;'Benchmark Data'!$M$13,1),0)</f>
        <v>0</v>
      </c>
      <c r="H817">
        <f>IFERROR(_xlfn.IFS(E817&lt;'Benchmark Data'!$I$19,1,'Transaction Log'!E817&gt;'Benchmark Data'!$M$19,1),0)</f>
        <v>0</v>
      </c>
    </row>
    <row r="818" spans="1:8">
      <c r="A818" s="116">
        <v>0.57630787037037035</v>
      </c>
      <c r="B818">
        <v>-496.39525639999999</v>
      </c>
      <c r="C818">
        <v>15172.19692</v>
      </c>
      <c r="D818">
        <v>1.2991394329999999</v>
      </c>
      <c r="E818">
        <v>2.2275104419999998</v>
      </c>
      <c r="F818">
        <f>IFERROR(_xlfn.IFS(B818&lt;'Benchmark Data'!$I$7,1,'Transaction Log'!B818&gt;'Benchmark Data'!$M$7,1),0)</f>
        <v>0</v>
      </c>
      <c r="G818">
        <f>IFERROR(_xlfn.IFS(D818&lt;'Benchmark Data'!$I$13,1,'Transaction Log'!D818&gt;'Benchmark Data'!$M$13,1),0)</f>
        <v>0</v>
      </c>
      <c r="H818">
        <f>IFERROR(_xlfn.IFS(E818&lt;'Benchmark Data'!$I$19,1,'Transaction Log'!E818&gt;'Benchmark Data'!$M$19,1),0)</f>
        <v>0</v>
      </c>
    </row>
    <row r="819" spans="1:8">
      <c r="A819" s="116">
        <v>0.57633101851851853</v>
      </c>
      <c r="B819">
        <v>-496.41699080000001</v>
      </c>
      <c r="C819">
        <v>15170.440430000001</v>
      </c>
      <c r="D819">
        <v>1.2995699919999999</v>
      </c>
      <c r="E819">
        <v>2.2260514549999999</v>
      </c>
      <c r="F819">
        <f>IFERROR(_xlfn.IFS(B819&lt;'Benchmark Data'!$I$7,1,'Transaction Log'!B819&gt;'Benchmark Data'!$M$7,1),0)</f>
        <v>0</v>
      </c>
      <c r="G819">
        <f>IFERROR(_xlfn.IFS(D819&lt;'Benchmark Data'!$I$13,1,'Transaction Log'!D819&gt;'Benchmark Data'!$M$13,1),0)</f>
        <v>0</v>
      </c>
      <c r="H819">
        <f>IFERROR(_xlfn.IFS(E819&lt;'Benchmark Data'!$I$19,1,'Transaction Log'!E819&gt;'Benchmark Data'!$M$19,1),0)</f>
        <v>0</v>
      </c>
    </row>
    <row r="820" spans="1:8">
      <c r="A820" s="116">
        <v>0.57635416666666661</v>
      </c>
      <c r="B820">
        <v>-496.42544400000003</v>
      </c>
      <c r="C820">
        <v>15169.341490000001</v>
      </c>
      <c r="D820">
        <v>1.2994272549999999</v>
      </c>
      <c r="E820">
        <v>2.2267725949999999</v>
      </c>
      <c r="F820">
        <f>IFERROR(_xlfn.IFS(B820&lt;'Benchmark Data'!$I$7,1,'Transaction Log'!B820&gt;'Benchmark Data'!$M$7,1),0)</f>
        <v>1</v>
      </c>
      <c r="G820">
        <f>IFERROR(_xlfn.IFS(D820&lt;'Benchmark Data'!$I$13,1,'Transaction Log'!D820&gt;'Benchmark Data'!$M$13,1),0)</f>
        <v>0</v>
      </c>
      <c r="H820">
        <f>IFERROR(_xlfn.IFS(E820&lt;'Benchmark Data'!$I$19,1,'Transaction Log'!E820&gt;'Benchmark Data'!$M$19,1),0)</f>
        <v>0</v>
      </c>
    </row>
    <row r="821" spans="1:8">
      <c r="A821" s="116">
        <v>0.5763773148148148</v>
      </c>
      <c r="B821">
        <v>-496.40590650000001</v>
      </c>
      <c r="C821">
        <v>15168.84943</v>
      </c>
      <c r="D821">
        <v>1.3004791609999999</v>
      </c>
      <c r="E821">
        <v>2.2276903610000001</v>
      </c>
      <c r="F821">
        <f>IFERROR(_xlfn.IFS(B821&lt;'Benchmark Data'!$I$7,1,'Transaction Log'!B821&gt;'Benchmark Data'!$M$7,1),0)</f>
        <v>0</v>
      </c>
      <c r="G821">
        <f>IFERROR(_xlfn.IFS(D821&lt;'Benchmark Data'!$I$13,1,'Transaction Log'!D821&gt;'Benchmark Data'!$M$13,1),0)</f>
        <v>0</v>
      </c>
      <c r="H821">
        <f>IFERROR(_xlfn.IFS(E821&lt;'Benchmark Data'!$I$19,1,'Transaction Log'!E821&gt;'Benchmark Data'!$M$19,1),0)</f>
        <v>0</v>
      </c>
    </row>
    <row r="822" spans="1:8">
      <c r="A822" s="116">
        <v>0.57640046296296299</v>
      </c>
      <c r="B822">
        <v>-496.41238199999998</v>
      </c>
      <c r="C822">
        <v>15166.280580000001</v>
      </c>
      <c r="D822">
        <v>1.2990077250000001</v>
      </c>
      <c r="E822">
        <v>2.2276733979999999</v>
      </c>
      <c r="F822">
        <f>IFERROR(_xlfn.IFS(B822&lt;'Benchmark Data'!$I$7,1,'Transaction Log'!B822&gt;'Benchmark Data'!$M$7,1),0)</f>
        <v>0</v>
      </c>
      <c r="G822">
        <f>IFERROR(_xlfn.IFS(D822&lt;'Benchmark Data'!$I$13,1,'Transaction Log'!D822&gt;'Benchmark Data'!$M$13,1),0)</f>
        <v>0</v>
      </c>
      <c r="H822">
        <f>IFERROR(_xlfn.IFS(E822&lt;'Benchmark Data'!$I$19,1,'Transaction Log'!E822&gt;'Benchmark Data'!$M$19,1),0)</f>
        <v>0</v>
      </c>
    </row>
    <row r="823" spans="1:8">
      <c r="A823" s="116">
        <v>0.57642361111111107</v>
      </c>
      <c r="B823">
        <v>-496.39749310000002</v>
      </c>
      <c r="C823">
        <v>15168.11678</v>
      </c>
      <c r="D823">
        <v>1.2986521609999999</v>
      </c>
      <c r="E823">
        <v>2.2254977500000002</v>
      </c>
      <c r="F823">
        <f>IFERROR(_xlfn.IFS(B823&lt;'Benchmark Data'!$I$7,1,'Transaction Log'!B823&gt;'Benchmark Data'!$M$7,1),0)</f>
        <v>0</v>
      </c>
      <c r="G823">
        <f>IFERROR(_xlfn.IFS(D823&lt;'Benchmark Data'!$I$13,1,'Transaction Log'!D823&gt;'Benchmark Data'!$M$13,1),0)</f>
        <v>0</v>
      </c>
      <c r="H823">
        <f>IFERROR(_xlfn.IFS(E823&lt;'Benchmark Data'!$I$19,1,'Transaction Log'!E823&gt;'Benchmark Data'!$M$19,1),0)</f>
        <v>0</v>
      </c>
    </row>
    <row r="824" spans="1:8">
      <c r="A824" s="116">
        <v>0.57644675925925926</v>
      </c>
      <c r="B824">
        <v>-496.39545370000002</v>
      </c>
      <c r="C824">
        <v>15166.520920000001</v>
      </c>
      <c r="D824">
        <v>1.2982959110000001</v>
      </c>
      <c r="E824">
        <v>2.2277844230000001</v>
      </c>
      <c r="F824">
        <f>IFERROR(_xlfn.IFS(B824&lt;'Benchmark Data'!$I$7,1,'Transaction Log'!B824&gt;'Benchmark Data'!$M$7,1),0)</f>
        <v>0</v>
      </c>
      <c r="G824">
        <f>IFERROR(_xlfn.IFS(D824&lt;'Benchmark Data'!$I$13,1,'Transaction Log'!D824&gt;'Benchmark Data'!$M$13,1),0)</f>
        <v>0</v>
      </c>
      <c r="H824">
        <f>IFERROR(_xlfn.IFS(E824&lt;'Benchmark Data'!$I$19,1,'Transaction Log'!E824&gt;'Benchmark Data'!$M$19,1),0)</f>
        <v>0</v>
      </c>
    </row>
    <row r="825" spans="1:8">
      <c r="A825" s="116">
        <v>0.57646990740740744</v>
      </c>
      <c r="B825">
        <v>-496.39457010000001</v>
      </c>
      <c r="C825">
        <v>15165.33426</v>
      </c>
      <c r="D825">
        <v>1.300069841</v>
      </c>
      <c r="E825">
        <v>2.2258731119999999</v>
      </c>
      <c r="F825">
        <f>IFERROR(_xlfn.IFS(B825&lt;'Benchmark Data'!$I$7,1,'Transaction Log'!B825&gt;'Benchmark Data'!$M$7,1),0)</f>
        <v>0</v>
      </c>
      <c r="G825">
        <f>IFERROR(_xlfn.IFS(D825&lt;'Benchmark Data'!$I$13,1,'Transaction Log'!D825&gt;'Benchmark Data'!$M$13,1),0)</f>
        <v>0</v>
      </c>
      <c r="H825">
        <f>IFERROR(_xlfn.IFS(E825&lt;'Benchmark Data'!$I$19,1,'Transaction Log'!E825&gt;'Benchmark Data'!$M$19,1),0)</f>
        <v>0</v>
      </c>
    </row>
    <row r="826" spans="1:8">
      <c r="A826" s="116">
        <v>0.57649305555555552</v>
      </c>
      <c r="B826">
        <v>-496.40398069999998</v>
      </c>
      <c r="C826">
        <v>15164.66116</v>
      </c>
      <c r="D826">
        <v>1.298822452</v>
      </c>
      <c r="E826">
        <v>2.2281661769999999</v>
      </c>
      <c r="F826">
        <f>IFERROR(_xlfn.IFS(B826&lt;'Benchmark Data'!$I$7,1,'Transaction Log'!B826&gt;'Benchmark Data'!$M$7,1),0)</f>
        <v>0</v>
      </c>
      <c r="G826">
        <f>IFERROR(_xlfn.IFS(D826&lt;'Benchmark Data'!$I$13,1,'Transaction Log'!D826&gt;'Benchmark Data'!$M$13,1),0)</f>
        <v>0</v>
      </c>
      <c r="H826">
        <f>IFERROR(_xlfn.IFS(E826&lt;'Benchmark Data'!$I$19,1,'Transaction Log'!E826&gt;'Benchmark Data'!$M$19,1),0)</f>
        <v>0</v>
      </c>
    </row>
    <row r="827" spans="1:8">
      <c r="A827" s="116">
        <v>0.57651620370370371</v>
      </c>
      <c r="B827">
        <v>-496.41024820000001</v>
      </c>
      <c r="C827">
        <v>15163.967989999999</v>
      </c>
      <c r="D827">
        <v>1.299598517</v>
      </c>
      <c r="E827">
        <v>2.2274948559999999</v>
      </c>
      <c r="F827">
        <f>IFERROR(_xlfn.IFS(B827&lt;'Benchmark Data'!$I$7,1,'Transaction Log'!B827&gt;'Benchmark Data'!$M$7,1),0)</f>
        <v>0</v>
      </c>
      <c r="G827">
        <f>IFERROR(_xlfn.IFS(D827&lt;'Benchmark Data'!$I$13,1,'Transaction Log'!D827&gt;'Benchmark Data'!$M$13,1),0)</f>
        <v>0</v>
      </c>
      <c r="H827">
        <f>IFERROR(_xlfn.IFS(E827&lt;'Benchmark Data'!$I$19,1,'Transaction Log'!E827&gt;'Benchmark Data'!$M$19,1),0)</f>
        <v>0</v>
      </c>
    </row>
    <row r="828" spans="1:8">
      <c r="A828" s="116">
        <v>0.5765393518518519</v>
      </c>
      <c r="B828">
        <v>-496.41628109999999</v>
      </c>
      <c r="C828">
        <v>15162.316779999999</v>
      </c>
      <c r="D828">
        <v>1.3007834739999999</v>
      </c>
      <c r="E828">
        <v>2.2272238990000002</v>
      </c>
      <c r="F828">
        <f>IFERROR(_xlfn.IFS(B828&lt;'Benchmark Data'!$I$7,1,'Transaction Log'!B828&gt;'Benchmark Data'!$M$7,1),0)</f>
        <v>0</v>
      </c>
      <c r="G828">
        <f>IFERROR(_xlfn.IFS(D828&lt;'Benchmark Data'!$I$13,1,'Transaction Log'!D828&gt;'Benchmark Data'!$M$13,1),0)</f>
        <v>0</v>
      </c>
      <c r="H828">
        <f>IFERROR(_xlfn.IFS(E828&lt;'Benchmark Data'!$I$19,1,'Transaction Log'!E828&gt;'Benchmark Data'!$M$19,1),0)</f>
        <v>0</v>
      </c>
    </row>
    <row r="829" spans="1:8">
      <c r="A829" s="116">
        <v>0.57656249999999998</v>
      </c>
      <c r="B829">
        <v>-496.41041000000001</v>
      </c>
      <c r="C829">
        <v>15162.479240000001</v>
      </c>
      <c r="D829">
        <v>1.2991653190000001</v>
      </c>
      <c r="E829">
        <v>2.2280001550000001</v>
      </c>
      <c r="F829">
        <f>IFERROR(_xlfn.IFS(B829&lt;'Benchmark Data'!$I$7,1,'Transaction Log'!B829&gt;'Benchmark Data'!$M$7,1),0)</f>
        <v>0</v>
      </c>
      <c r="G829">
        <f>IFERROR(_xlfn.IFS(D829&lt;'Benchmark Data'!$I$13,1,'Transaction Log'!D829&gt;'Benchmark Data'!$M$13,1),0)</f>
        <v>0</v>
      </c>
      <c r="H829">
        <f>IFERROR(_xlfn.IFS(E829&lt;'Benchmark Data'!$I$19,1,'Transaction Log'!E829&gt;'Benchmark Data'!$M$19,1),0)</f>
        <v>0</v>
      </c>
    </row>
    <row r="830" spans="1:8">
      <c r="A830" s="116">
        <v>0.57658564814814817</v>
      </c>
      <c r="B830">
        <v>-496.41241179999997</v>
      </c>
      <c r="C830">
        <v>15162.080029999999</v>
      </c>
      <c r="D830">
        <v>1.2992077559999999</v>
      </c>
      <c r="E830">
        <v>2.2271507349999999</v>
      </c>
      <c r="F830">
        <f>IFERROR(_xlfn.IFS(B830&lt;'Benchmark Data'!$I$7,1,'Transaction Log'!B830&gt;'Benchmark Data'!$M$7,1),0)</f>
        <v>0</v>
      </c>
      <c r="G830">
        <f>IFERROR(_xlfn.IFS(D830&lt;'Benchmark Data'!$I$13,1,'Transaction Log'!D830&gt;'Benchmark Data'!$M$13,1),0)</f>
        <v>0</v>
      </c>
      <c r="H830">
        <f>IFERROR(_xlfn.IFS(E830&lt;'Benchmark Data'!$I$19,1,'Transaction Log'!E830&gt;'Benchmark Data'!$M$19,1),0)</f>
        <v>0</v>
      </c>
    </row>
    <row r="831" spans="1:8">
      <c r="A831" s="116">
        <v>0.57660879629629636</v>
      </c>
      <c r="B831">
        <v>-496.40103850000003</v>
      </c>
      <c r="C831">
        <v>15160.931500000001</v>
      </c>
      <c r="D831">
        <v>1.2996476530000001</v>
      </c>
      <c r="E831">
        <v>2.226104233</v>
      </c>
      <c r="F831">
        <f>IFERROR(_xlfn.IFS(B831&lt;'Benchmark Data'!$I$7,1,'Transaction Log'!B831&gt;'Benchmark Data'!$M$7,1),0)</f>
        <v>0</v>
      </c>
      <c r="G831">
        <f>IFERROR(_xlfn.IFS(D831&lt;'Benchmark Data'!$I$13,1,'Transaction Log'!D831&gt;'Benchmark Data'!$M$13,1),0)</f>
        <v>0</v>
      </c>
      <c r="H831">
        <f>IFERROR(_xlfn.IFS(E831&lt;'Benchmark Data'!$I$19,1,'Transaction Log'!E831&gt;'Benchmark Data'!$M$19,1),0)</f>
        <v>0</v>
      </c>
    </row>
    <row r="832" spans="1:8">
      <c r="A832" s="116">
        <v>0.57663194444444443</v>
      </c>
      <c r="B832">
        <v>-496.40706599999999</v>
      </c>
      <c r="C832">
        <v>15159.397349999999</v>
      </c>
      <c r="D832">
        <v>1.3004760849999999</v>
      </c>
      <c r="E832">
        <v>2.227703547</v>
      </c>
      <c r="F832">
        <f>IFERROR(_xlfn.IFS(B832&lt;'Benchmark Data'!$I$7,1,'Transaction Log'!B832&gt;'Benchmark Data'!$M$7,1),0)</f>
        <v>0</v>
      </c>
      <c r="G832">
        <f>IFERROR(_xlfn.IFS(D832&lt;'Benchmark Data'!$I$13,1,'Transaction Log'!D832&gt;'Benchmark Data'!$M$13,1),0)</f>
        <v>0</v>
      </c>
      <c r="H832">
        <f>IFERROR(_xlfn.IFS(E832&lt;'Benchmark Data'!$I$19,1,'Transaction Log'!E832&gt;'Benchmark Data'!$M$19,1),0)</f>
        <v>0</v>
      </c>
    </row>
    <row r="833" spans="1:8">
      <c r="A833" s="116">
        <v>0.57665509259259262</v>
      </c>
      <c r="B833">
        <v>-496.38790169999999</v>
      </c>
      <c r="C833">
        <v>15157.68101</v>
      </c>
      <c r="D833">
        <v>1.2997330389999999</v>
      </c>
      <c r="E833">
        <v>2.227843435</v>
      </c>
      <c r="F833">
        <f>IFERROR(_xlfn.IFS(B833&lt;'Benchmark Data'!$I$7,1,'Transaction Log'!B833&gt;'Benchmark Data'!$M$7,1),0)</f>
        <v>0</v>
      </c>
      <c r="G833">
        <f>IFERROR(_xlfn.IFS(D833&lt;'Benchmark Data'!$I$13,1,'Transaction Log'!D833&gt;'Benchmark Data'!$M$13,1),0)</f>
        <v>0</v>
      </c>
      <c r="H833">
        <f>IFERROR(_xlfn.IFS(E833&lt;'Benchmark Data'!$I$19,1,'Transaction Log'!E833&gt;'Benchmark Data'!$M$19,1),0)</f>
        <v>0</v>
      </c>
    </row>
    <row r="834" spans="1:8">
      <c r="A834" s="116">
        <v>0.57667824074074081</v>
      </c>
      <c r="B834">
        <v>-496.38288640000002</v>
      </c>
      <c r="C834">
        <v>15157.63867</v>
      </c>
      <c r="D834">
        <v>1.2992089170000001</v>
      </c>
      <c r="E834">
        <v>2.227441335</v>
      </c>
      <c r="F834">
        <f>IFERROR(_xlfn.IFS(B834&lt;'Benchmark Data'!$I$7,1,'Transaction Log'!B834&gt;'Benchmark Data'!$M$7,1),0)</f>
        <v>1</v>
      </c>
      <c r="G834">
        <f>IFERROR(_xlfn.IFS(D834&lt;'Benchmark Data'!$I$13,1,'Transaction Log'!D834&gt;'Benchmark Data'!$M$13,1),0)</f>
        <v>0</v>
      </c>
      <c r="H834">
        <f>IFERROR(_xlfn.IFS(E834&lt;'Benchmark Data'!$I$19,1,'Transaction Log'!E834&gt;'Benchmark Data'!$M$19,1),0)</f>
        <v>0</v>
      </c>
    </row>
    <row r="835" spans="1:8">
      <c r="A835" s="116">
        <v>0.57670138888888889</v>
      </c>
      <c r="B835">
        <v>-496.38870209999999</v>
      </c>
      <c r="C835">
        <v>15156.35518</v>
      </c>
      <c r="D835">
        <v>1.2988699640000001</v>
      </c>
      <c r="E835">
        <v>2.2283267019999999</v>
      </c>
      <c r="F835">
        <f>IFERROR(_xlfn.IFS(B835&lt;'Benchmark Data'!$I$7,1,'Transaction Log'!B835&gt;'Benchmark Data'!$M$7,1),0)</f>
        <v>0</v>
      </c>
      <c r="G835">
        <f>IFERROR(_xlfn.IFS(D835&lt;'Benchmark Data'!$I$13,1,'Transaction Log'!D835&gt;'Benchmark Data'!$M$13,1),0)</f>
        <v>0</v>
      </c>
      <c r="H835">
        <f>IFERROR(_xlfn.IFS(E835&lt;'Benchmark Data'!$I$19,1,'Transaction Log'!E835&gt;'Benchmark Data'!$M$19,1),0)</f>
        <v>0</v>
      </c>
    </row>
    <row r="836" spans="1:8">
      <c r="A836" s="116">
        <v>0.57672453703703697</v>
      </c>
      <c r="B836">
        <v>-496.40502149999998</v>
      </c>
      <c r="C836">
        <v>15155.74123</v>
      </c>
      <c r="D836">
        <v>1.300046147</v>
      </c>
      <c r="E836">
        <v>2.2277077209999998</v>
      </c>
      <c r="F836">
        <f>IFERROR(_xlfn.IFS(B836&lt;'Benchmark Data'!$I$7,1,'Transaction Log'!B836&gt;'Benchmark Data'!$M$7,1),0)</f>
        <v>0</v>
      </c>
      <c r="G836">
        <f>IFERROR(_xlfn.IFS(D836&lt;'Benchmark Data'!$I$13,1,'Transaction Log'!D836&gt;'Benchmark Data'!$M$13,1),0)</f>
        <v>0</v>
      </c>
      <c r="H836">
        <f>IFERROR(_xlfn.IFS(E836&lt;'Benchmark Data'!$I$19,1,'Transaction Log'!E836&gt;'Benchmark Data'!$M$19,1),0)</f>
        <v>0</v>
      </c>
    </row>
    <row r="837" spans="1:8">
      <c r="A837" s="116">
        <v>0.57674768518518515</v>
      </c>
      <c r="B837">
        <v>-496.40492089999998</v>
      </c>
      <c r="C837">
        <v>15153.56172</v>
      </c>
      <c r="D837">
        <v>1.2989787399999999</v>
      </c>
      <c r="E837">
        <v>2.2261167959999999</v>
      </c>
      <c r="F837">
        <f>IFERROR(_xlfn.IFS(B837&lt;'Benchmark Data'!$I$7,1,'Transaction Log'!B837&gt;'Benchmark Data'!$M$7,1),0)</f>
        <v>0</v>
      </c>
      <c r="G837">
        <f>IFERROR(_xlfn.IFS(D837&lt;'Benchmark Data'!$I$13,1,'Transaction Log'!D837&gt;'Benchmark Data'!$M$13,1),0)</f>
        <v>0</v>
      </c>
      <c r="H837">
        <f>IFERROR(_xlfn.IFS(E837&lt;'Benchmark Data'!$I$19,1,'Transaction Log'!E837&gt;'Benchmark Data'!$M$19,1),0)</f>
        <v>0</v>
      </c>
    </row>
    <row r="838" spans="1:8">
      <c r="A838" s="116">
        <v>0.57677083333333334</v>
      </c>
      <c r="B838">
        <v>-496.39620430000002</v>
      </c>
      <c r="C838">
        <v>15152.745800000001</v>
      </c>
      <c r="D838">
        <v>1.2991874349999999</v>
      </c>
      <c r="E838">
        <v>2.2267738430000001</v>
      </c>
      <c r="F838">
        <f>IFERROR(_xlfn.IFS(B838&lt;'Benchmark Data'!$I$7,1,'Transaction Log'!B838&gt;'Benchmark Data'!$M$7,1),0)</f>
        <v>0</v>
      </c>
      <c r="G838">
        <f>IFERROR(_xlfn.IFS(D838&lt;'Benchmark Data'!$I$13,1,'Transaction Log'!D838&gt;'Benchmark Data'!$M$13,1),0)</f>
        <v>0</v>
      </c>
      <c r="H838">
        <f>IFERROR(_xlfn.IFS(E838&lt;'Benchmark Data'!$I$19,1,'Transaction Log'!E838&gt;'Benchmark Data'!$M$19,1),0)</f>
        <v>0</v>
      </c>
    </row>
    <row r="839" spans="1:8">
      <c r="A839" s="116">
        <v>0.57679398148148142</v>
      </c>
      <c r="B839">
        <v>-496.40498889999998</v>
      </c>
      <c r="C839">
        <v>15152.816440000001</v>
      </c>
      <c r="D839">
        <v>1.2986552090000001</v>
      </c>
      <c r="E839">
        <v>2.226758743</v>
      </c>
      <c r="F839">
        <f>IFERROR(_xlfn.IFS(B839&lt;'Benchmark Data'!$I$7,1,'Transaction Log'!B839&gt;'Benchmark Data'!$M$7,1),0)</f>
        <v>0</v>
      </c>
      <c r="G839">
        <f>IFERROR(_xlfn.IFS(D839&lt;'Benchmark Data'!$I$13,1,'Transaction Log'!D839&gt;'Benchmark Data'!$M$13,1),0)</f>
        <v>0</v>
      </c>
      <c r="H839">
        <f>IFERROR(_xlfn.IFS(E839&lt;'Benchmark Data'!$I$19,1,'Transaction Log'!E839&gt;'Benchmark Data'!$M$19,1),0)</f>
        <v>0</v>
      </c>
    </row>
    <row r="840" spans="1:8">
      <c r="A840" s="116">
        <v>0.57681712962962961</v>
      </c>
      <c r="B840">
        <v>-496.4019073</v>
      </c>
      <c r="C840">
        <v>15151.368689999999</v>
      </c>
      <c r="D840">
        <v>1.2987675860000001</v>
      </c>
      <c r="E840">
        <v>2.2256985500000002</v>
      </c>
      <c r="F840">
        <f>IFERROR(_xlfn.IFS(B840&lt;'Benchmark Data'!$I$7,1,'Transaction Log'!B840&gt;'Benchmark Data'!$M$7,1),0)</f>
        <v>0</v>
      </c>
      <c r="G840">
        <f>IFERROR(_xlfn.IFS(D840&lt;'Benchmark Data'!$I$13,1,'Transaction Log'!D840&gt;'Benchmark Data'!$M$13,1),0)</f>
        <v>0</v>
      </c>
      <c r="H840">
        <f>IFERROR(_xlfn.IFS(E840&lt;'Benchmark Data'!$I$19,1,'Transaction Log'!E840&gt;'Benchmark Data'!$M$19,1),0)</f>
        <v>0</v>
      </c>
    </row>
    <row r="841" spans="1:8">
      <c r="A841" s="116">
        <v>0.5768402777777778</v>
      </c>
      <c r="B841">
        <v>-496.39761379999999</v>
      </c>
      <c r="C841">
        <v>15151.96357</v>
      </c>
      <c r="D841">
        <v>1.2995960310000001</v>
      </c>
      <c r="E841">
        <v>2.2257177079999999</v>
      </c>
      <c r="F841">
        <f>IFERROR(_xlfn.IFS(B841&lt;'Benchmark Data'!$I$7,1,'Transaction Log'!B841&gt;'Benchmark Data'!$M$7,1),0)</f>
        <v>0</v>
      </c>
      <c r="G841">
        <f>IFERROR(_xlfn.IFS(D841&lt;'Benchmark Data'!$I$13,1,'Transaction Log'!D841&gt;'Benchmark Data'!$M$13,1),0)</f>
        <v>0</v>
      </c>
      <c r="H841">
        <f>IFERROR(_xlfn.IFS(E841&lt;'Benchmark Data'!$I$19,1,'Transaction Log'!E841&gt;'Benchmark Data'!$M$19,1),0)</f>
        <v>0</v>
      </c>
    </row>
    <row r="842" spans="1:8">
      <c r="A842" s="116">
        <v>0.57686342592592588</v>
      </c>
      <c r="B842">
        <v>-496.40642960000002</v>
      </c>
      <c r="C842">
        <v>15148.70133</v>
      </c>
      <c r="D842">
        <v>1.3003580889999999</v>
      </c>
      <c r="E842">
        <v>2.227762013</v>
      </c>
      <c r="F842">
        <f>IFERROR(_xlfn.IFS(B842&lt;'Benchmark Data'!$I$7,1,'Transaction Log'!B842&gt;'Benchmark Data'!$M$7,1),0)</f>
        <v>0</v>
      </c>
      <c r="G842">
        <f>IFERROR(_xlfn.IFS(D842&lt;'Benchmark Data'!$I$13,1,'Transaction Log'!D842&gt;'Benchmark Data'!$M$13,1),0)</f>
        <v>0</v>
      </c>
      <c r="H842">
        <f>IFERROR(_xlfn.IFS(E842&lt;'Benchmark Data'!$I$19,1,'Transaction Log'!E842&gt;'Benchmark Data'!$M$19,1),0)</f>
        <v>0</v>
      </c>
    </row>
    <row r="843" spans="1:8">
      <c r="A843" s="116">
        <v>0.57688657407407407</v>
      </c>
      <c r="B843">
        <v>-496.41193140000001</v>
      </c>
      <c r="C843">
        <v>15147.38831</v>
      </c>
      <c r="D843">
        <v>1.3000452469999999</v>
      </c>
      <c r="E843">
        <v>2.2270951559999999</v>
      </c>
      <c r="F843">
        <f>IFERROR(_xlfn.IFS(B843&lt;'Benchmark Data'!$I$7,1,'Transaction Log'!B843&gt;'Benchmark Data'!$M$7,1),0)</f>
        <v>0</v>
      </c>
      <c r="G843">
        <f>IFERROR(_xlfn.IFS(D843&lt;'Benchmark Data'!$I$13,1,'Transaction Log'!D843&gt;'Benchmark Data'!$M$13,1),0)</f>
        <v>0</v>
      </c>
      <c r="H843">
        <f>IFERROR(_xlfn.IFS(E843&lt;'Benchmark Data'!$I$19,1,'Transaction Log'!E843&gt;'Benchmark Data'!$M$19,1),0)</f>
        <v>0</v>
      </c>
    </row>
    <row r="844" spans="1:8">
      <c r="A844" s="116">
        <v>0.57690972222222225</v>
      </c>
      <c r="B844">
        <v>-496.39980550000001</v>
      </c>
      <c r="C844">
        <v>15148.06741</v>
      </c>
      <c r="D844">
        <v>1.3001817449999999</v>
      </c>
      <c r="E844">
        <v>2.228371718</v>
      </c>
      <c r="F844">
        <f>IFERROR(_xlfn.IFS(B844&lt;'Benchmark Data'!$I$7,1,'Transaction Log'!B844&gt;'Benchmark Data'!$M$7,1),0)</f>
        <v>0</v>
      </c>
      <c r="G844">
        <f>IFERROR(_xlfn.IFS(D844&lt;'Benchmark Data'!$I$13,1,'Transaction Log'!D844&gt;'Benchmark Data'!$M$13,1),0)</f>
        <v>0</v>
      </c>
      <c r="H844">
        <f>IFERROR(_xlfn.IFS(E844&lt;'Benchmark Data'!$I$19,1,'Transaction Log'!E844&gt;'Benchmark Data'!$M$19,1),0)</f>
        <v>0</v>
      </c>
    </row>
    <row r="845" spans="1:8">
      <c r="A845" s="116">
        <v>0.57693287037037033</v>
      </c>
      <c r="B845">
        <v>-496.4078068</v>
      </c>
      <c r="C845">
        <v>15145.500110000001</v>
      </c>
      <c r="D845">
        <v>1.2985279110000001</v>
      </c>
      <c r="E845">
        <v>2.2267739139999998</v>
      </c>
      <c r="F845">
        <f>IFERROR(_xlfn.IFS(B845&lt;'Benchmark Data'!$I$7,1,'Transaction Log'!B845&gt;'Benchmark Data'!$M$7,1),0)</f>
        <v>0</v>
      </c>
      <c r="G845">
        <f>IFERROR(_xlfn.IFS(D845&lt;'Benchmark Data'!$I$13,1,'Transaction Log'!D845&gt;'Benchmark Data'!$M$13,1),0)</f>
        <v>0</v>
      </c>
      <c r="H845">
        <f>IFERROR(_xlfn.IFS(E845&lt;'Benchmark Data'!$I$19,1,'Transaction Log'!E845&gt;'Benchmark Data'!$M$19,1),0)</f>
        <v>0</v>
      </c>
    </row>
    <row r="846" spans="1:8">
      <c r="A846" s="116">
        <v>0.57695601851851852</v>
      </c>
      <c r="B846">
        <v>-496.40406910000002</v>
      </c>
      <c r="C846">
        <v>15145.80991</v>
      </c>
      <c r="D846">
        <v>1.2996668680000001</v>
      </c>
      <c r="E846">
        <v>2.225894781</v>
      </c>
      <c r="F846">
        <f>IFERROR(_xlfn.IFS(B846&lt;'Benchmark Data'!$I$7,1,'Transaction Log'!B846&gt;'Benchmark Data'!$M$7,1),0)</f>
        <v>0</v>
      </c>
      <c r="G846">
        <f>IFERROR(_xlfn.IFS(D846&lt;'Benchmark Data'!$I$13,1,'Transaction Log'!D846&gt;'Benchmark Data'!$M$13,1),0)</f>
        <v>0</v>
      </c>
      <c r="H846">
        <f>IFERROR(_xlfn.IFS(E846&lt;'Benchmark Data'!$I$19,1,'Transaction Log'!E846&gt;'Benchmark Data'!$M$19,1),0)</f>
        <v>0</v>
      </c>
    </row>
    <row r="847" spans="1:8">
      <c r="A847" s="116">
        <v>0.57697916666666671</v>
      </c>
      <c r="B847">
        <v>-496.4016732</v>
      </c>
      <c r="C847">
        <v>15144.61174</v>
      </c>
      <c r="D847">
        <v>1.3008467290000001</v>
      </c>
      <c r="E847">
        <v>2.227551611</v>
      </c>
      <c r="F847">
        <f>IFERROR(_xlfn.IFS(B847&lt;'Benchmark Data'!$I$7,1,'Transaction Log'!B847&gt;'Benchmark Data'!$M$7,1),0)</f>
        <v>0</v>
      </c>
      <c r="G847">
        <f>IFERROR(_xlfn.IFS(D847&lt;'Benchmark Data'!$I$13,1,'Transaction Log'!D847&gt;'Benchmark Data'!$M$13,1),0)</f>
        <v>0</v>
      </c>
      <c r="H847">
        <f>IFERROR(_xlfn.IFS(E847&lt;'Benchmark Data'!$I$19,1,'Transaction Log'!E847&gt;'Benchmark Data'!$M$19,1),0)</f>
        <v>0</v>
      </c>
    </row>
    <row r="848" spans="1:8">
      <c r="A848" s="116">
        <v>0.57700231481481479</v>
      </c>
      <c r="B848">
        <v>-496.3997114</v>
      </c>
      <c r="C848">
        <v>15143.31085</v>
      </c>
      <c r="D848">
        <v>1.298764276</v>
      </c>
      <c r="E848">
        <v>2.22713429</v>
      </c>
      <c r="F848">
        <f>IFERROR(_xlfn.IFS(B848&lt;'Benchmark Data'!$I$7,1,'Transaction Log'!B848&gt;'Benchmark Data'!$M$7,1),0)</f>
        <v>0</v>
      </c>
      <c r="G848">
        <f>IFERROR(_xlfn.IFS(D848&lt;'Benchmark Data'!$I$13,1,'Transaction Log'!D848&gt;'Benchmark Data'!$M$13,1),0)</f>
        <v>0</v>
      </c>
      <c r="H848">
        <f>IFERROR(_xlfn.IFS(E848&lt;'Benchmark Data'!$I$19,1,'Transaction Log'!E848&gt;'Benchmark Data'!$M$19,1),0)</f>
        <v>0</v>
      </c>
    </row>
    <row r="849" spans="1:8">
      <c r="A849" s="116">
        <v>0.57702546296296298</v>
      </c>
      <c r="B849">
        <v>-496.39609100000001</v>
      </c>
      <c r="C849">
        <v>15144.290859999999</v>
      </c>
      <c r="D849">
        <v>1.2985386269999999</v>
      </c>
      <c r="E849">
        <v>2.226173792</v>
      </c>
      <c r="F849">
        <f>IFERROR(_xlfn.IFS(B849&lt;'Benchmark Data'!$I$7,1,'Transaction Log'!B849&gt;'Benchmark Data'!$M$7,1),0)</f>
        <v>0</v>
      </c>
      <c r="G849">
        <f>IFERROR(_xlfn.IFS(D849&lt;'Benchmark Data'!$I$13,1,'Transaction Log'!D849&gt;'Benchmark Data'!$M$13,1),0)</f>
        <v>0</v>
      </c>
      <c r="H849">
        <f>IFERROR(_xlfn.IFS(E849&lt;'Benchmark Data'!$I$19,1,'Transaction Log'!E849&gt;'Benchmark Data'!$M$19,1),0)</f>
        <v>0</v>
      </c>
    </row>
    <row r="850" spans="1:8">
      <c r="A850" s="116">
        <v>0.57704861111111116</v>
      </c>
      <c r="B850">
        <v>-496.37769429999997</v>
      </c>
      <c r="C850">
        <v>15140.68923</v>
      </c>
      <c r="D850">
        <v>1.2997531959999999</v>
      </c>
      <c r="E850">
        <v>2.227843483</v>
      </c>
      <c r="F850">
        <f>IFERROR(_xlfn.IFS(B850&lt;'Benchmark Data'!$I$7,1,'Transaction Log'!B850&gt;'Benchmark Data'!$M$7,1),0)</f>
        <v>1</v>
      </c>
      <c r="G850">
        <f>IFERROR(_xlfn.IFS(D850&lt;'Benchmark Data'!$I$13,1,'Transaction Log'!D850&gt;'Benchmark Data'!$M$13,1),0)</f>
        <v>0</v>
      </c>
      <c r="H850">
        <f>IFERROR(_xlfn.IFS(E850&lt;'Benchmark Data'!$I$19,1,'Transaction Log'!E850&gt;'Benchmark Data'!$M$19,1),0)</f>
        <v>0</v>
      </c>
    </row>
    <row r="851" spans="1:8">
      <c r="A851" s="116">
        <v>0.57707175925925924</v>
      </c>
      <c r="B851">
        <v>-496.40581350000002</v>
      </c>
      <c r="C851">
        <v>15138.818789999999</v>
      </c>
      <c r="D851">
        <v>1.2994673640000001</v>
      </c>
      <c r="E851">
        <v>2.2263839409999999</v>
      </c>
      <c r="F851">
        <f>IFERROR(_xlfn.IFS(B851&lt;'Benchmark Data'!$I$7,1,'Transaction Log'!B851&gt;'Benchmark Data'!$M$7,1),0)</f>
        <v>0</v>
      </c>
      <c r="G851">
        <f>IFERROR(_xlfn.IFS(D851&lt;'Benchmark Data'!$I$13,1,'Transaction Log'!D851&gt;'Benchmark Data'!$M$13,1),0)</f>
        <v>0</v>
      </c>
      <c r="H851">
        <f>IFERROR(_xlfn.IFS(E851&lt;'Benchmark Data'!$I$19,1,'Transaction Log'!E851&gt;'Benchmark Data'!$M$19,1),0)</f>
        <v>0</v>
      </c>
    </row>
    <row r="852" spans="1:8">
      <c r="A852" s="116">
        <v>0.57709490740740743</v>
      </c>
      <c r="B852">
        <v>-496.40258649999998</v>
      </c>
      <c r="C852">
        <v>15139.01665</v>
      </c>
      <c r="D852">
        <v>1.2996619949999999</v>
      </c>
      <c r="E852">
        <v>2.2276240729999999</v>
      </c>
      <c r="F852">
        <f>IFERROR(_xlfn.IFS(B852&lt;'Benchmark Data'!$I$7,1,'Transaction Log'!B852&gt;'Benchmark Data'!$M$7,1),0)</f>
        <v>0</v>
      </c>
      <c r="G852">
        <f>IFERROR(_xlfn.IFS(D852&lt;'Benchmark Data'!$I$13,1,'Transaction Log'!D852&gt;'Benchmark Data'!$M$13,1),0)</f>
        <v>0</v>
      </c>
      <c r="H852">
        <f>IFERROR(_xlfn.IFS(E852&lt;'Benchmark Data'!$I$19,1,'Transaction Log'!E852&gt;'Benchmark Data'!$M$19,1),0)</f>
        <v>0</v>
      </c>
    </row>
    <row r="853" spans="1:8">
      <c r="A853" s="116">
        <v>0.57711805555555562</v>
      </c>
      <c r="B853">
        <v>-496.40558349999998</v>
      </c>
      <c r="C853">
        <v>15138.0123</v>
      </c>
      <c r="D853">
        <v>1.2988552120000001</v>
      </c>
      <c r="E853">
        <v>2.2279096310000002</v>
      </c>
      <c r="F853">
        <f>IFERROR(_xlfn.IFS(B853&lt;'Benchmark Data'!$I$7,1,'Transaction Log'!B853&gt;'Benchmark Data'!$M$7,1),0)</f>
        <v>0</v>
      </c>
      <c r="G853">
        <f>IFERROR(_xlfn.IFS(D853&lt;'Benchmark Data'!$I$13,1,'Transaction Log'!D853&gt;'Benchmark Data'!$M$13,1),0)</f>
        <v>0</v>
      </c>
      <c r="H853">
        <f>IFERROR(_xlfn.IFS(E853&lt;'Benchmark Data'!$I$19,1,'Transaction Log'!E853&gt;'Benchmark Data'!$M$19,1),0)</f>
        <v>0</v>
      </c>
    </row>
    <row r="854" spans="1:8">
      <c r="A854" s="116">
        <v>0.5771412037037037</v>
      </c>
      <c r="B854">
        <v>-496.39951669999999</v>
      </c>
      <c r="C854">
        <v>15135.48625</v>
      </c>
      <c r="D854">
        <v>1.29979175</v>
      </c>
      <c r="E854">
        <v>2.2264569070000002</v>
      </c>
      <c r="F854">
        <f>IFERROR(_xlfn.IFS(B854&lt;'Benchmark Data'!$I$7,1,'Transaction Log'!B854&gt;'Benchmark Data'!$M$7,1),0)</f>
        <v>0</v>
      </c>
      <c r="G854">
        <f>IFERROR(_xlfn.IFS(D854&lt;'Benchmark Data'!$I$13,1,'Transaction Log'!D854&gt;'Benchmark Data'!$M$13,1),0)</f>
        <v>0</v>
      </c>
      <c r="H854">
        <f>IFERROR(_xlfn.IFS(E854&lt;'Benchmark Data'!$I$19,1,'Transaction Log'!E854&gt;'Benchmark Data'!$M$19,1),0)</f>
        <v>0</v>
      </c>
    </row>
    <row r="855" spans="1:8">
      <c r="A855" s="116">
        <v>0.57716435185185189</v>
      </c>
      <c r="B855">
        <v>-496.40740340000002</v>
      </c>
      <c r="C855">
        <v>15134.305249999999</v>
      </c>
      <c r="D855">
        <v>1.299911281</v>
      </c>
      <c r="E855">
        <v>2.226451247</v>
      </c>
      <c r="F855">
        <f>IFERROR(_xlfn.IFS(B855&lt;'Benchmark Data'!$I$7,1,'Transaction Log'!B855&gt;'Benchmark Data'!$M$7,1),0)</f>
        <v>0</v>
      </c>
      <c r="G855">
        <f>IFERROR(_xlfn.IFS(D855&lt;'Benchmark Data'!$I$13,1,'Transaction Log'!D855&gt;'Benchmark Data'!$M$13,1),0)</f>
        <v>0</v>
      </c>
      <c r="H855">
        <f>IFERROR(_xlfn.IFS(E855&lt;'Benchmark Data'!$I$19,1,'Transaction Log'!E855&gt;'Benchmark Data'!$M$19,1),0)</f>
        <v>0</v>
      </c>
    </row>
    <row r="856" spans="1:8">
      <c r="A856" s="116">
        <v>0.57718749999999996</v>
      </c>
      <c r="B856">
        <v>-496.38327399999997</v>
      </c>
      <c r="C856">
        <v>15131.461380000001</v>
      </c>
      <c r="D856">
        <v>1.2991118070000001</v>
      </c>
      <c r="E856">
        <v>2.227004719</v>
      </c>
      <c r="F856">
        <f>IFERROR(_xlfn.IFS(B856&lt;'Benchmark Data'!$I$7,1,'Transaction Log'!B856&gt;'Benchmark Data'!$M$7,1),0)</f>
        <v>1</v>
      </c>
      <c r="G856">
        <f>IFERROR(_xlfn.IFS(D856&lt;'Benchmark Data'!$I$13,1,'Transaction Log'!D856&gt;'Benchmark Data'!$M$13,1),0)</f>
        <v>0</v>
      </c>
      <c r="H856">
        <f>IFERROR(_xlfn.IFS(E856&lt;'Benchmark Data'!$I$19,1,'Transaction Log'!E856&gt;'Benchmark Data'!$M$19,1),0)</f>
        <v>0</v>
      </c>
    </row>
    <row r="857" spans="1:8">
      <c r="A857" s="116">
        <v>0.57721064814814815</v>
      </c>
      <c r="B857">
        <v>-496.40957680000002</v>
      </c>
      <c r="C857">
        <v>15130.075409999999</v>
      </c>
      <c r="D857">
        <v>1.2984210599999999</v>
      </c>
      <c r="E857">
        <v>2.2275253419999999</v>
      </c>
      <c r="F857">
        <f>IFERROR(_xlfn.IFS(B857&lt;'Benchmark Data'!$I$7,1,'Transaction Log'!B857&gt;'Benchmark Data'!$M$7,1),0)</f>
        <v>0</v>
      </c>
      <c r="G857">
        <f>IFERROR(_xlfn.IFS(D857&lt;'Benchmark Data'!$I$13,1,'Transaction Log'!D857&gt;'Benchmark Data'!$M$13,1),0)</f>
        <v>0</v>
      </c>
      <c r="H857">
        <f>IFERROR(_xlfn.IFS(E857&lt;'Benchmark Data'!$I$19,1,'Transaction Log'!E857&gt;'Benchmark Data'!$M$19,1),0)</f>
        <v>0</v>
      </c>
    </row>
    <row r="858" spans="1:8">
      <c r="A858" s="116">
        <v>0.57723379629629623</v>
      </c>
      <c r="B858">
        <v>-496.40795120000001</v>
      </c>
      <c r="C858">
        <v>15129.64992</v>
      </c>
      <c r="D858">
        <v>1.299113457</v>
      </c>
      <c r="E858">
        <v>2.2283510230000001</v>
      </c>
      <c r="F858">
        <f>IFERROR(_xlfn.IFS(B858&lt;'Benchmark Data'!$I$7,1,'Transaction Log'!B858&gt;'Benchmark Data'!$M$7,1),0)</f>
        <v>0</v>
      </c>
      <c r="G858">
        <f>IFERROR(_xlfn.IFS(D858&lt;'Benchmark Data'!$I$13,1,'Transaction Log'!D858&gt;'Benchmark Data'!$M$13,1),0)</f>
        <v>0</v>
      </c>
      <c r="H858">
        <f>IFERROR(_xlfn.IFS(E858&lt;'Benchmark Data'!$I$19,1,'Transaction Log'!E858&gt;'Benchmark Data'!$M$19,1),0)</f>
        <v>0</v>
      </c>
    </row>
    <row r="859" spans="1:8">
      <c r="A859" s="116">
        <v>0.57725694444444442</v>
      </c>
      <c r="B859">
        <v>-496.41175779999998</v>
      </c>
      <c r="C859">
        <v>15129.34476</v>
      </c>
      <c r="D859">
        <v>1.2998474689999999</v>
      </c>
      <c r="E859">
        <v>2.2277423139999999</v>
      </c>
      <c r="F859">
        <f>IFERROR(_xlfn.IFS(B859&lt;'Benchmark Data'!$I$7,1,'Transaction Log'!B859&gt;'Benchmark Data'!$M$7,1),0)</f>
        <v>0</v>
      </c>
      <c r="G859">
        <f>IFERROR(_xlfn.IFS(D859&lt;'Benchmark Data'!$I$13,1,'Transaction Log'!D859&gt;'Benchmark Data'!$M$13,1),0)</f>
        <v>0</v>
      </c>
      <c r="H859">
        <f>IFERROR(_xlfn.IFS(E859&lt;'Benchmark Data'!$I$19,1,'Transaction Log'!E859&gt;'Benchmark Data'!$M$19,1),0)</f>
        <v>0</v>
      </c>
    </row>
    <row r="860" spans="1:8">
      <c r="A860" s="116">
        <v>0.57728009259259261</v>
      </c>
      <c r="B860">
        <v>-496.39833449999998</v>
      </c>
      <c r="C860">
        <v>15128.851549999999</v>
      </c>
      <c r="D860">
        <v>1.3000002020000001</v>
      </c>
      <c r="E860">
        <v>2.2261459800000001</v>
      </c>
      <c r="F860">
        <f>IFERROR(_xlfn.IFS(B860&lt;'Benchmark Data'!$I$7,1,'Transaction Log'!B860&gt;'Benchmark Data'!$M$7,1),0)</f>
        <v>0</v>
      </c>
      <c r="G860">
        <f>IFERROR(_xlfn.IFS(D860&lt;'Benchmark Data'!$I$13,1,'Transaction Log'!D860&gt;'Benchmark Data'!$M$13,1),0)</f>
        <v>0</v>
      </c>
      <c r="H860">
        <f>IFERROR(_xlfn.IFS(E860&lt;'Benchmark Data'!$I$19,1,'Transaction Log'!E860&gt;'Benchmark Data'!$M$19,1),0)</f>
        <v>0</v>
      </c>
    </row>
    <row r="861" spans="1:8">
      <c r="A861" s="116">
        <v>0.57730324074074069</v>
      </c>
      <c r="B861">
        <v>-496.39046380000002</v>
      </c>
      <c r="C861">
        <v>15130.30608</v>
      </c>
      <c r="D861">
        <v>1.301530042</v>
      </c>
      <c r="E861">
        <v>2.2268765840000002</v>
      </c>
      <c r="F861">
        <f>IFERROR(_xlfn.IFS(B861&lt;'Benchmark Data'!$I$7,1,'Transaction Log'!B861&gt;'Benchmark Data'!$M$7,1),0)</f>
        <v>0</v>
      </c>
      <c r="G861">
        <f>IFERROR(_xlfn.IFS(D861&lt;'Benchmark Data'!$I$13,1,'Transaction Log'!D861&gt;'Benchmark Data'!$M$13,1),0)</f>
        <v>1</v>
      </c>
      <c r="H861">
        <f>IFERROR(_xlfn.IFS(E861&lt;'Benchmark Data'!$I$19,1,'Transaction Log'!E861&gt;'Benchmark Data'!$M$19,1),0)</f>
        <v>0</v>
      </c>
    </row>
    <row r="862" spans="1:8">
      <c r="A862" s="116">
        <v>0.57732638888888888</v>
      </c>
      <c r="B862">
        <v>-496.39851590000001</v>
      </c>
      <c r="C862">
        <v>15126.586020000001</v>
      </c>
      <c r="D862">
        <v>1.299971904</v>
      </c>
      <c r="E862">
        <v>2.228286846</v>
      </c>
      <c r="F862">
        <f>IFERROR(_xlfn.IFS(B862&lt;'Benchmark Data'!$I$7,1,'Transaction Log'!B862&gt;'Benchmark Data'!$M$7,1),0)</f>
        <v>0</v>
      </c>
      <c r="G862">
        <f>IFERROR(_xlfn.IFS(D862&lt;'Benchmark Data'!$I$13,1,'Transaction Log'!D862&gt;'Benchmark Data'!$M$13,1),0)</f>
        <v>0</v>
      </c>
      <c r="H862">
        <f>IFERROR(_xlfn.IFS(E862&lt;'Benchmark Data'!$I$19,1,'Transaction Log'!E862&gt;'Benchmark Data'!$M$19,1),0)</f>
        <v>0</v>
      </c>
    </row>
    <row r="863" spans="1:8">
      <c r="A863" s="116">
        <v>0.57734953703703706</v>
      </c>
      <c r="B863">
        <v>-496.40473800000001</v>
      </c>
      <c r="C863">
        <v>15125.50648</v>
      </c>
      <c r="D863">
        <v>1.30128859</v>
      </c>
      <c r="E863">
        <v>2.2282354710000001</v>
      </c>
      <c r="F863">
        <f>IFERROR(_xlfn.IFS(B863&lt;'Benchmark Data'!$I$7,1,'Transaction Log'!B863&gt;'Benchmark Data'!$M$7,1),0)</f>
        <v>0</v>
      </c>
      <c r="G863">
        <f>IFERROR(_xlfn.IFS(D863&lt;'Benchmark Data'!$I$13,1,'Transaction Log'!D863&gt;'Benchmark Data'!$M$13,1),0)</f>
        <v>1</v>
      </c>
      <c r="H863">
        <f>IFERROR(_xlfn.IFS(E863&lt;'Benchmark Data'!$I$19,1,'Transaction Log'!E863&gt;'Benchmark Data'!$M$19,1),0)</f>
        <v>0</v>
      </c>
    </row>
    <row r="864" spans="1:8">
      <c r="A864" s="116">
        <v>0.57737268518518514</v>
      </c>
      <c r="B864">
        <v>-496.39903049999998</v>
      </c>
      <c r="C864">
        <v>15125.13306</v>
      </c>
      <c r="D864">
        <v>1.3006086480000001</v>
      </c>
      <c r="E864">
        <v>2.22809714</v>
      </c>
      <c r="F864">
        <f>IFERROR(_xlfn.IFS(B864&lt;'Benchmark Data'!$I$7,1,'Transaction Log'!B864&gt;'Benchmark Data'!$M$7,1),0)</f>
        <v>0</v>
      </c>
      <c r="G864">
        <f>IFERROR(_xlfn.IFS(D864&lt;'Benchmark Data'!$I$13,1,'Transaction Log'!D864&gt;'Benchmark Data'!$M$13,1),0)</f>
        <v>0</v>
      </c>
      <c r="H864">
        <f>IFERROR(_xlfn.IFS(E864&lt;'Benchmark Data'!$I$19,1,'Transaction Log'!E864&gt;'Benchmark Data'!$M$19,1),0)</f>
        <v>0</v>
      </c>
    </row>
    <row r="865" spans="1:8">
      <c r="A865" s="116">
        <v>0.57739583333333333</v>
      </c>
      <c r="B865">
        <v>-496.4132773</v>
      </c>
      <c r="C865">
        <v>15124.12588</v>
      </c>
      <c r="D865">
        <v>1.2998378230000001</v>
      </c>
      <c r="E865">
        <v>2.2284390549999999</v>
      </c>
      <c r="F865">
        <f>IFERROR(_xlfn.IFS(B865&lt;'Benchmark Data'!$I$7,1,'Transaction Log'!B865&gt;'Benchmark Data'!$M$7,1),0)</f>
        <v>0</v>
      </c>
      <c r="G865">
        <f>IFERROR(_xlfn.IFS(D865&lt;'Benchmark Data'!$I$13,1,'Transaction Log'!D865&gt;'Benchmark Data'!$M$13,1),0)</f>
        <v>0</v>
      </c>
      <c r="H865">
        <f>IFERROR(_xlfn.IFS(E865&lt;'Benchmark Data'!$I$19,1,'Transaction Log'!E865&gt;'Benchmark Data'!$M$19,1),0)</f>
        <v>0</v>
      </c>
    </row>
    <row r="866" spans="1:8">
      <c r="A866" s="116">
        <v>0.57741898148148152</v>
      </c>
      <c r="B866">
        <v>-496.3995314</v>
      </c>
      <c r="C866">
        <v>15125.30759</v>
      </c>
      <c r="D866">
        <v>1.301437003</v>
      </c>
      <c r="E866">
        <v>2.2261834970000001</v>
      </c>
      <c r="F866">
        <f>IFERROR(_xlfn.IFS(B866&lt;'Benchmark Data'!$I$7,1,'Transaction Log'!B866&gt;'Benchmark Data'!$M$7,1),0)</f>
        <v>0</v>
      </c>
      <c r="G866">
        <f>IFERROR(_xlfn.IFS(D866&lt;'Benchmark Data'!$I$13,1,'Transaction Log'!D866&gt;'Benchmark Data'!$M$13,1),0)</f>
        <v>1</v>
      </c>
      <c r="H866">
        <f>IFERROR(_xlfn.IFS(E866&lt;'Benchmark Data'!$I$19,1,'Transaction Log'!E866&gt;'Benchmark Data'!$M$19,1),0)</f>
        <v>0</v>
      </c>
    </row>
    <row r="867" spans="1:8">
      <c r="A867" s="116">
        <v>0.5774421296296296</v>
      </c>
      <c r="B867">
        <v>-496.40531449999997</v>
      </c>
      <c r="C867">
        <v>15123.0754</v>
      </c>
      <c r="D867">
        <v>1.3002094259999999</v>
      </c>
      <c r="E867">
        <v>2.226287997</v>
      </c>
      <c r="F867">
        <f>IFERROR(_xlfn.IFS(B867&lt;'Benchmark Data'!$I$7,1,'Transaction Log'!B867&gt;'Benchmark Data'!$M$7,1),0)</f>
        <v>0</v>
      </c>
      <c r="G867">
        <f>IFERROR(_xlfn.IFS(D867&lt;'Benchmark Data'!$I$13,1,'Transaction Log'!D867&gt;'Benchmark Data'!$M$13,1),0)</f>
        <v>0</v>
      </c>
      <c r="H867">
        <f>IFERROR(_xlfn.IFS(E867&lt;'Benchmark Data'!$I$19,1,'Transaction Log'!E867&gt;'Benchmark Data'!$M$19,1),0)</f>
        <v>0</v>
      </c>
    </row>
    <row r="868" spans="1:8">
      <c r="A868" s="116">
        <v>0.57746527777777779</v>
      </c>
      <c r="B868">
        <v>-496.40896190000001</v>
      </c>
      <c r="C868">
        <v>15123.424870000001</v>
      </c>
      <c r="D868">
        <v>1.298662623</v>
      </c>
      <c r="E868">
        <v>2.2281570909999999</v>
      </c>
      <c r="F868">
        <f>IFERROR(_xlfn.IFS(B868&lt;'Benchmark Data'!$I$7,1,'Transaction Log'!B868&gt;'Benchmark Data'!$M$7,1),0)</f>
        <v>0</v>
      </c>
      <c r="G868">
        <f>IFERROR(_xlfn.IFS(D868&lt;'Benchmark Data'!$I$13,1,'Transaction Log'!D868&gt;'Benchmark Data'!$M$13,1),0)</f>
        <v>0</v>
      </c>
      <c r="H868">
        <f>IFERROR(_xlfn.IFS(E868&lt;'Benchmark Data'!$I$19,1,'Transaction Log'!E868&gt;'Benchmark Data'!$M$19,1),0)</f>
        <v>0</v>
      </c>
    </row>
    <row r="869" spans="1:8">
      <c r="A869" s="116">
        <v>0.57748842592592597</v>
      </c>
      <c r="B869">
        <v>-496.40533590000001</v>
      </c>
      <c r="C869">
        <v>15123.040859999999</v>
      </c>
      <c r="D869">
        <v>1.301138951</v>
      </c>
      <c r="E869">
        <v>2.225768966</v>
      </c>
      <c r="F869">
        <f>IFERROR(_xlfn.IFS(B869&lt;'Benchmark Data'!$I$7,1,'Transaction Log'!B869&gt;'Benchmark Data'!$M$7,1),0)</f>
        <v>0</v>
      </c>
      <c r="G869">
        <f>IFERROR(_xlfn.IFS(D869&lt;'Benchmark Data'!$I$13,1,'Transaction Log'!D869&gt;'Benchmark Data'!$M$13,1),0)</f>
        <v>0</v>
      </c>
      <c r="H869">
        <f>IFERROR(_xlfn.IFS(E869&lt;'Benchmark Data'!$I$19,1,'Transaction Log'!E869&gt;'Benchmark Data'!$M$19,1),0)</f>
        <v>0</v>
      </c>
    </row>
    <row r="870" spans="1:8">
      <c r="A870" s="116">
        <v>0.57751157407407405</v>
      </c>
      <c r="B870">
        <v>-496.40233289999998</v>
      </c>
      <c r="C870">
        <v>15121.517620000001</v>
      </c>
      <c r="D870">
        <v>1.3000062809999999</v>
      </c>
      <c r="E870">
        <v>2.2278519819999998</v>
      </c>
      <c r="F870">
        <f>IFERROR(_xlfn.IFS(B870&lt;'Benchmark Data'!$I$7,1,'Transaction Log'!B870&gt;'Benchmark Data'!$M$7,1),0)</f>
        <v>0</v>
      </c>
      <c r="G870">
        <f>IFERROR(_xlfn.IFS(D870&lt;'Benchmark Data'!$I$13,1,'Transaction Log'!D870&gt;'Benchmark Data'!$M$13,1),0)</f>
        <v>0</v>
      </c>
      <c r="H870">
        <f>IFERROR(_xlfn.IFS(E870&lt;'Benchmark Data'!$I$19,1,'Transaction Log'!E870&gt;'Benchmark Data'!$M$19,1),0)</f>
        <v>0</v>
      </c>
    </row>
    <row r="871" spans="1:8">
      <c r="A871" s="116">
        <v>0.57753472222222224</v>
      </c>
      <c r="B871">
        <v>-496.3939105</v>
      </c>
      <c r="C871">
        <v>15120.047140000001</v>
      </c>
      <c r="D871">
        <v>1.2999317210000001</v>
      </c>
      <c r="E871">
        <v>2.226759624</v>
      </c>
      <c r="F871">
        <f>IFERROR(_xlfn.IFS(B871&lt;'Benchmark Data'!$I$7,1,'Transaction Log'!B871&gt;'Benchmark Data'!$M$7,1),0)</f>
        <v>0</v>
      </c>
      <c r="G871">
        <f>IFERROR(_xlfn.IFS(D871&lt;'Benchmark Data'!$I$13,1,'Transaction Log'!D871&gt;'Benchmark Data'!$M$13,1),0)</f>
        <v>0</v>
      </c>
      <c r="H871">
        <f>IFERROR(_xlfn.IFS(E871&lt;'Benchmark Data'!$I$19,1,'Transaction Log'!E871&gt;'Benchmark Data'!$M$19,1),0)</f>
        <v>0</v>
      </c>
    </row>
    <row r="872" spans="1:8">
      <c r="A872" s="116">
        <v>0.57755787037037043</v>
      </c>
      <c r="B872">
        <v>-496.41494970000002</v>
      </c>
      <c r="C872">
        <v>15119.97314</v>
      </c>
      <c r="D872">
        <v>1.3003159950000001</v>
      </c>
      <c r="E872">
        <v>2.2260003789999998</v>
      </c>
      <c r="F872">
        <f>IFERROR(_xlfn.IFS(B872&lt;'Benchmark Data'!$I$7,1,'Transaction Log'!B872&gt;'Benchmark Data'!$M$7,1),0)</f>
        <v>0</v>
      </c>
      <c r="G872">
        <f>IFERROR(_xlfn.IFS(D872&lt;'Benchmark Data'!$I$13,1,'Transaction Log'!D872&gt;'Benchmark Data'!$M$13,1),0)</f>
        <v>0</v>
      </c>
      <c r="H872">
        <f>IFERROR(_xlfn.IFS(E872&lt;'Benchmark Data'!$I$19,1,'Transaction Log'!E872&gt;'Benchmark Data'!$M$19,1),0)</f>
        <v>0</v>
      </c>
    </row>
    <row r="873" spans="1:8">
      <c r="A873" s="116">
        <v>0.57758101851851851</v>
      </c>
      <c r="B873">
        <v>-496.40184859999999</v>
      </c>
      <c r="C873">
        <v>15119.080470000001</v>
      </c>
      <c r="D873">
        <v>1.299007064</v>
      </c>
      <c r="E873">
        <v>2.22593525</v>
      </c>
      <c r="F873">
        <f>IFERROR(_xlfn.IFS(B873&lt;'Benchmark Data'!$I$7,1,'Transaction Log'!B873&gt;'Benchmark Data'!$M$7,1),0)</f>
        <v>0</v>
      </c>
      <c r="G873">
        <f>IFERROR(_xlfn.IFS(D873&lt;'Benchmark Data'!$I$13,1,'Transaction Log'!D873&gt;'Benchmark Data'!$M$13,1),0)</f>
        <v>0</v>
      </c>
      <c r="H873">
        <f>IFERROR(_xlfn.IFS(E873&lt;'Benchmark Data'!$I$19,1,'Transaction Log'!E873&gt;'Benchmark Data'!$M$19,1),0)</f>
        <v>0</v>
      </c>
    </row>
    <row r="874" spans="1:8">
      <c r="A874" s="116">
        <v>0.5776041666666667</v>
      </c>
      <c r="B874">
        <v>-496.40214300000002</v>
      </c>
      <c r="C874">
        <v>15119.15647</v>
      </c>
      <c r="D874">
        <v>1.2998972820000001</v>
      </c>
      <c r="E874">
        <v>2.2275598030000001</v>
      </c>
      <c r="F874">
        <f>IFERROR(_xlfn.IFS(B874&lt;'Benchmark Data'!$I$7,1,'Transaction Log'!B874&gt;'Benchmark Data'!$M$7,1),0)</f>
        <v>0</v>
      </c>
      <c r="G874">
        <f>IFERROR(_xlfn.IFS(D874&lt;'Benchmark Data'!$I$13,1,'Transaction Log'!D874&gt;'Benchmark Data'!$M$13,1),0)</f>
        <v>0</v>
      </c>
      <c r="H874">
        <f>IFERROR(_xlfn.IFS(E874&lt;'Benchmark Data'!$I$19,1,'Transaction Log'!E874&gt;'Benchmark Data'!$M$19,1),0)</f>
        <v>0</v>
      </c>
    </row>
    <row r="875" spans="1:8">
      <c r="A875" s="116">
        <v>0.57762731481481489</v>
      </c>
      <c r="B875">
        <v>-496.40382820000002</v>
      </c>
      <c r="C875">
        <v>15119.40768</v>
      </c>
      <c r="D875">
        <v>1.2988463260000001</v>
      </c>
      <c r="E875">
        <v>2.2275323139999998</v>
      </c>
      <c r="F875">
        <f>IFERROR(_xlfn.IFS(B875&lt;'Benchmark Data'!$I$7,1,'Transaction Log'!B875&gt;'Benchmark Data'!$M$7,1),0)</f>
        <v>0</v>
      </c>
      <c r="G875">
        <f>IFERROR(_xlfn.IFS(D875&lt;'Benchmark Data'!$I$13,1,'Transaction Log'!D875&gt;'Benchmark Data'!$M$13,1),0)</f>
        <v>0</v>
      </c>
      <c r="H875">
        <f>IFERROR(_xlfn.IFS(E875&lt;'Benchmark Data'!$I$19,1,'Transaction Log'!E875&gt;'Benchmark Data'!$M$19,1),0)</f>
        <v>0</v>
      </c>
    </row>
    <row r="876" spans="1:8">
      <c r="A876" s="116">
        <v>0.57765046296296296</v>
      </c>
      <c r="B876">
        <v>-496.39061049999998</v>
      </c>
      <c r="C876">
        <v>15116.309080000001</v>
      </c>
      <c r="D876">
        <v>1.2987377389999999</v>
      </c>
      <c r="E876">
        <v>2.226408637</v>
      </c>
      <c r="F876">
        <f>IFERROR(_xlfn.IFS(B876&lt;'Benchmark Data'!$I$7,1,'Transaction Log'!B876&gt;'Benchmark Data'!$M$7,1),0)</f>
        <v>0</v>
      </c>
      <c r="G876">
        <f>IFERROR(_xlfn.IFS(D876&lt;'Benchmark Data'!$I$13,1,'Transaction Log'!D876&gt;'Benchmark Data'!$M$13,1),0)</f>
        <v>0</v>
      </c>
      <c r="H876">
        <f>IFERROR(_xlfn.IFS(E876&lt;'Benchmark Data'!$I$19,1,'Transaction Log'!E876&gt;'Benchmark Data'!$M$19,1),0)</f>
        <v>0</v>
      </c>
    </row>
    <row r="877" spans="1:8">
      <c r="A877" s="116">
        <v>0.57767361111111104</v>
      </c>
      <c r="B877">
        <v>-496.4034585</v>
      </c>
      <c r="C877">
        <v>15116.9992</v>
      </c>
      <c r="D877">
        <v>1.2994981290000001</v>
      </c>
      <c r="E877">
        <v>2.2265606610000002</v>
      </c>
      <c r="F877">
        <f>IFERROR(_xlfn.IFS(B877&lt;'Benchmark Data'!$I$7,1,'Transaction Log'!B877&gt;'Benchmark Data'!$M$7,1),0)</f>
        <v>0</v>
      </c>
      <c r="G877">
        <f>IFERROR(_xlfn.IFS(D877&lt;'Benchmark Data'!$I$13,1,'Transaction Log'!D877&gt;'Benchmark Data'!$M$13,1),0)</f>
        <v>0</v>
      </c>
      <c r="H877">
        <f>IFERROR(_xlfn.IFS(E877&lt;'Benchmark Data'!$I$19,1,'Transaction Log'!E877&gt;'Benchmark Data'!$M$19,1),0)</f>
        <v>0</v>
      </c>
    </row>
    <row r="878" spans="1:8">
      <c r="A878" s="116">
        <v>0.57769675925925923</v>
      </c>
      <c r="B878">
        <v>-496.42445320000002</v>
      </c>
      <c r="C878">
        <v>15117.084339999999</v>
      </c>
      <c r="D878">
        <v>1.299602087</v>
      </c>
      <c r="E878">
        <v>2.2258929740000002</v>
      </c>
      <c r="F878">
        <f>IFERROR(_xlfn.IFS(B878&lt;'Benchmark Data'!$I$7,1,'Transaction Log'!B878&gt;'Benchmark Data'!$M$7,1),0)</f>
        <v>1</v>
      </c>
      <c r="G878">
        <f>IFERROR(_xlfn.IFS(D878&lt;'Benchmark Data'!$I$13,1,'Transaction Log'!D878&gt;'Benchmark Data'!$M$13,1),0)</f>
        <v>0</v>
      </c>
      <c r="H878">
        <f>IFERROR(_xlfn.IFS(E878&lt;'Benchmark Data'!$I$19,1,'Transaction Log'!E878&gt;'Benchmark Data'!$M$19,1),0)</f>
        <v>0</v>
      </c>
    </row>
    <row r="879" spans="1:8">
      <c r="A879" s="116">
        <v>0.57771990740740742</v>
      </c>
      <c r="B879">
        <v>-496.40714179999998</v>
      </c>
      <c r="C879">
        <v>15116.51261</v>
      </c>
      <c r="D879">
        <v>1.30118343</v>
      </c>
      <c r="E879">
        <v>2.2283834370000002</v>
      </c>
      <c r="F879">
        <f>IFERROR(_xlfn.IFS(B879&lt;'Benchmark Data'!$I$7,1,'Transaction Log'!B879&gt;'Benchmark Data'!$M$7,1),0)</f>
        <v>0</v>
      </c>
      <c r="G879">
        <f>IFERROR(_xlfn.IFS(D879&lt;'Benchmark Data'!$I$13,1,'Transaction Log'!D879&gt;'Benchmark Data'!$M$13,1),0)</f>
        <v>0</v>
      </c>
      <c r="H879">
        <f>IFERROR(_xlfn.IFS(E879&lt;'Benchmark Data'!$I$19,1,'Transaction Log'!E879&gt;'Benchmark Data'!$M$19,1),0)</f>
        <v>0</v>
      </c>
    </row>
    <row r="880" spans="1:8">
      <c r="A880" s="116">
        <v>0.5777430555555555</v>
      </c>
      <c r="B880">
        <v>-496.3926171</v>
      </c>
      <c r="C880">
        <v>15114.617700000001</v>
      </c>
      <c r="D880">
        <v>1.299624892</v>
      </c>
      <c r="E880">
        <v>2.2260015370000001</v>
      </c>
      <c r="F880">
        <f>IFERROR(_xlfn.IFS(B880&lt;'Benchmark Data'!$I$7,1,'Transaction Log'!B880&gt;'Benchmark Data'!$M$7,1),0)</f>
        <v>0</v>
      </c>
      <c r="G880">
        <f>IFERROR(_xlfn.IFS(D880&lt;'Benchmark Data'!$I$13,1,'Transaction Log'!D880&gt;'Benchmark Data'!$M$13,1),0)</f>
        <v>0</v>
      </c>
      <c r="H880">
        <f>IFERROR(_xlfn.IFS(E880&lt;'Benchmark Data'!$I$19,1,'Transaction Log'!E880&gt;'Benchmark Data'!$M$19,1),0)</f>
        <v>0</v>
      </c>
    </row>
    <row r="881" spans="1:8">
      <c r="A881" s="116">
        <v>0.57776620370370368</v>
      </c>
      <c r="B881">
        <v>-496.39194079999999</v>
      </c>
      <c r="C881">
        <v>15113.249260000001</v>
      </c>
      <c r="D881">
        <v>1.30004476</v>
      </c>
      <c r="E881">
        <v>2.225671207</v>
      </c>
      <c r="F881">
        <f>IFERROR(_xlfn.IFS(B881&lt;'Benchmark Data'!$I$7,1,'Transaction Log'!B881&gt;'Benchmark Data'!$M$7,1),0)</f>
        <v>0</v>
      </c>
      <c r="G881">
        <f>IFERROR(_xlfn.IFS(D881&lt;'Benchmark Data'!$I$13,1,'Transaction Log'!D881&gt;'Benchmark Data'!$M$13,1),0)</f>
        <v>0</v>
      </c>
      <c r="H881">
        <f>IFERROR(_xlfn.IFS(E881&lt;'Benchmark Data'!$I$19,1,'Transaction Log'!E881&gt;'Benchmark Data'!$M$19,1),0)</f>
        <v>0</v>
      </c>
    </row>
    <row r="882" spans="1:8">
      <c r="A882" s="116">
        <v>0.57778935185185187</v>
      </c>
      <c r="B882">
        <v>-496.38680640000001</v>
      </c>
      <c r="C882">
        <v>15110.79581</v>
      </c>
      <c r="D882">
        <v>1.2985017190000001</v>
      </c>
      <c r="E882">
        <v>2.2270085389999998</v>
      </c>
      <c r="F882">
        <f>IFERROR(_xlfn.IFS(B882&lt;'Benchmark Data'!$I$7,1,'Transaction Log'!B882&gt;'Benchmark Data'!$M$7,1),0)</f>
        <v>0</v>
      </c>
      <c r="G882">
        <f>IFERROR(_xlfn.IFS(D882&lt;'Benchmark Data'!$I$13,1,'Transaction Log'!D882&gt;'Benchmark Data'!$M$13,1),0)</f>
        <v>0</v>
      </c>
      <c r="H882">
        <f>IFERROR(_xlfn.IFS(E882&lt;'Benchmark Data'!$I$19,1,'Transaction Log'!E882&gt;'Benchmark Data'!$M$19,1),0)</f>
        <v>0</v>
      </c>
    </row>
    <row r="883" spans="1:8">
      <c r="A883" s="116">
        <v>0.57781249999999995</v>
      </c>
      <c r="B883">
        <v>-496.39905549999997</v>
      </c>
      <c r="C883">
        <v>15109.229359999999</v>
      </c>
      <c r="D883">
        <v>1.2984533739999999</v>
      </c>
      <c r="E883">
        <v>2.2274078519999998</v>
      </c>
      <c r="F883">
        <f>IFERROR(_xlfn.IFS(B883&lt;'Benchmark Data'!$I$7,1,'Transaction Log'!B883&gt;'Benchmark Data'!$M$7,1),0)</f>
        <v>0</v>
      </c>
      <c r="G883">
        <f>IFERROR(_xlfn.IFS(D883&lt;'Benchmark Data'!$I$13,1,'Transaction Log'!D883&gt;'Benchmark Data'!$M$13,1),0)</f>
        <v>0</v>
      </c>
      <c r="H883">
        <f>IFERROR(_xlfn.IFS(E883&lt;'Benchmark Data'!$I$19,1,'Transaction Log'!E883&gt;'Benchmark Data'!$M$19,1),0)</f>
        <v>0</v>
      </c>
    </row>
    <row r="884" spans="1:8">
      <c r="A884" s="116">
        <v>0.57783564814814814</v>
      </c>
      <c r="B884">
        <v>-496.3991666</v>
      </c>
      <c r="C884">
        <v>15109.31064</v>
      </c>
      <c r="D884">
        <v>1.300150997</v>
      </c>
      <c r="E884">
        <v>2.2281973540000002</v>
      </c>
      <c r="F884">
        <f>IFERROR(_xlfn.IFS(B884&lt;'Benchmark Data'!$I$7,1,'Transaction Log'!B884&gt;'Benchmark Data'!$M$7,1),0)</f>
        <v>0</v>
      </c>
      <c r="G884">
        <f>IFERROR(_xlfn.IFS(D884&lt;'Benchmark Data'!$I$13,1,'Transaction Log'!D884&gt;'Benchmark Data'!$M$13,1),0)</f>
        <v>0</v>
      </c>
      <c r="H884">
        <f>IFERROR(_xlfn.IFS(E884&lt;'Benchmark Data'!$I$19,1,'Transaction Log'!E884&gt;'Benchmark Data'!$M$19,1),0)</f>
        <v>0</v>
      </c>
    </row>
    <row r="885" spans="1:8">
      <c r="A885" s="116">
        <v>0.57785879629629633</v>
      </c>
      <c r="B885">
        <v>-496.39350689999998</v>
      </c>
      <c r="C885">
        <v>15106.254349999999</v>
      </c>
      <c r="D885">
        <v>1.2994555059999999</v>
      </c>
      <c r="E885">
        <v>2.2276176369999998</v>
      </c>
      <c r="F885">
        <f>IFERROR(_xlfn.IFS(B885&lt;'Benchmark Data'!$I$7,1,'Transaction Log'!B885&gt;'Benchmark Data'!$M$7,1),0)</f>
        <v>0</v>
      </c>
      <c r="G885">
        <f>IFERROR(_xlfn.IFS(D885&lt;'Benchmark Data'!$I$13,1,'Transaction Log'!D885&gt;'Benchmark Data'!$M$13,1),0)</f>
        <v>0</v>
      </c>
      <c r="H885">
        <f>IFERROR(_xlfn.IFS(E885&lt;'Benchmark Data'!$I$19,1,'Transaction Log'!E885&gt;'Benchmark Data'!$M$19,1),0)</f>
        <v>0</v>
      </c>
    </row>
    <row r="886" spans="1:8">
      <c r="A886" s="116">
        <v>0.57788194444444441</v>
      </c>
      <c r="B886">
        <v>-496.38721820000001</v>
      </c>
      <c r="C886">
        <v>15104.010319999999</v>
      </c>
      <c r="D886">
        <v>1.2985562500000001</v>
      </c>
      <c r="E886">
        <v>2.2273550210000002</v>
      </c>
      <c r="F886">
        <f>IFERROR(_xlfn.IFS(B886&lt;'Benchmark Data'!$I$7,1,'Transaction Log'!B886&gt;'Benchmark Data'!$M$7,1),0)</f>
        <v>0</v>
      </c>
      <c r="G886">
        <f>IFERROR(_xlfn.IFS(D886&lt;'Benchmark Data'!$I$13,1,'Transaction Log'!D886&gt;'Benchmark Data'!$M$13,1),0)</f>
        <v>0</v>
      </c>
      <c r="H886">
        <f>IFERROR(_xlfn.IFS(E886&lt;'Benchmark Data'!$I$19,1,'Transaction Log'!E886&gt;'Benchmark Data'!$M$19,1),0)</f>
        <v>0</v>
      </c>
    </row>
    <row r="887" spans="1:8">
      <c r="A887" s="116">
        <v>0.5779050925925926</v>
      </c>
      <c r="B887">
        <v>-496.41531830000002</v>
      </c>
      <c r="C887">
        <v>15103.787050000001</v>
      </c>
      <c r="D887">
        <v>1.298263569</v>
      </c>
      <c r="E887">
        <v>2.2261670530000002</v>
      </c>
      <c r="F887">
        <f>IFERROR(_xlfn.IFS(B887&lt;'Benchmark Data'!$I$7,1,'Transaction Log'!B887&gt;'Benchmark Data'!$M$7,1),0)</f>
        <v>0</v>
      </c>
      <c r="G887">
        <f>IFERROR(_xlfn.IFS(D887&lt;'Benchmark Data'!$I$13,1,'Transaction Log'!D887&gt;'Benchmark Data'!$M$13,1),0)</f>
        <v>0</v>
      </c>
      <c r="H887">
        <f>IFERROR(_xlfn.IFS(E887&lt;'Benchmark Data'!$I$19,1,'Transaction Log'!E887&gt;'Benchmark Data'!$M$19,1),0)</f>
        <v>0</v>
      </c>
    </row>
    <row r="888" spans="1:8">
      <c r="A888" s="116">
        <v>0.57792824074074078</v>
      </c>
      <c r="B888">
        <v>-496.38401679999998</v>
      </c>
      <c r="C888">
        <v>15104.99229</v>
      </c>
      <c r="D888">
        <v>1.29896386</v>
      </c>
      <c r="E888">
        <v>2.2263396769999999</v>
      </c>
      <c r="F888">
        <f>IFERROR(_xlfn.IFS(B888&lt;'Benchmark Data'!$I$7,1,'Transaction Log'!B888&gt;'Benchmark Data'!$M$7,1),0)</f>
        <v>1</v>
      </c>
      <c r="G888">
        <f>IFERROR(_xlfn.IFS(D888&lt;'Benchmark Data'!$I$13,1,'Transaction Log'!D888&gt;'Benchmark Data'!$M$13,1),0)</f>
        <v>0</v>
      </c>
      <c r="H888">
        <f>IFERROR(_xlfn.IFS(E888&lt;'Benchmark Data'!$I$19,1,'Transaction Log'!E888&gt;'Benchmark Data'!$M$19,1),0)</f>
        <v>0</v>
      </c>
    </row>
    <row r="889" spans="1:8">
      <c r="A889" s="116">
        <v>0.57795138888888886</v>
      </c>
      <c r="B889">
        <v>-496.3958548</v>
      </c>
      <c r="C889">
        <v>15103.669550000001</v>
      </c>
      <c r="D889">
        <v>1.298849452</v>
      </c>
      <c r="E889">
        <v>2.2286592629999999</v>
      </c>
      <c r="F889">
        <f>IFERROR(_xlfn.IFS(B889&lt;'Benchmark Data'!$I$7,1,'Transaction Log'!B889&gt;'Benchmark Data'!$M$7,1),0)</f>
        <v>0</v>
      </c>
      <c r="G889">
        <f>IFERROR(_xlfn.IFS(D889&lt;'Benchmark Data'!$I$13,1,'Transaction Log'!D889&gt;'Benchmark Data'!$M$13,1),0)</f>
        <v>0</v>
      </c>
      <c r="H889">
        <f>IFERROR(_xlfn.IFS(E889&lt;'Benchmark Data'!$I$19,1,'Transaction Log'!E889&gt;'Benchmark Data'!$M$19,1),0)</f>
        <v>0</v>
      </c>
    </row>
    <row r="890" spans="1:8">
      <c r="A890" s="116">
        <v>0.57797453703703705</v>
      </c>
      <c r="B890">
        <v>-496.3973259</v>
      </c>
      <c r="C890">
        <v>15102.28082</v>
      </c>
      <c r="D890">
        <v>1.2987894</v>
      </c>
      <c r="E890">
        <v>2.2282149269999998</v>
      </c>
      <c r="F890">
        <f>IFERROR(_xlfn.IFS(B890&lt;'Benchmark Data'!$I$7,1,'Transaction Log'!B890&gt;'Benchmark Data'!$M$7,1),0)</f>
        <v>0</v>
      </c>
      <c r="G890">
        <f>IFERROR(_xlfn.IFS(D890&lt;'Benchmark Data'!$I$13,1,'Transaction Log'!D890&gt;'Benchmark Data'!$M$13,1),0)</f>
        <v>0</v>
      </c>
      <c r="H890">
        <f>IFERROR(_xlfn.IFS(E890&lt;'Benchmark Data'!$I$19,1,'Transaction Log'!E890&gt;'Benchmark Data'!$M$19,1),0)</f>
        <v>0</v>
      </c>
    </row>
    <row r="891" spans="1:8">
      <c r="A891" s="116">
        <v>0.57799768518518524</v>
      </c>
      <c r="B891">
        <v>-496.3991853</v>
      </c>
      <c r="C891">
        <v>15104.267610000001</v>
      </c>
      <c r="D891">
        <v>1.298860642</v>
      </c>
      <c r="E891">
        <v>2.2278280100000001</v>
      </c>
      <c r="F891">
        <f>IFERROR(_xlfn.IFS(B891&lt;'Benchmark Data'!$I$7,1,'Transaction Log'!B891&gt;'Benchmark Data'!$M$7,1),0)</f>
        <v>0</v>
      </c>
      <c r="G891">
        <f>IFERROR(_xlfn.IFS(D891&lt;'Benchmark Data'!$I$13,1,'Transaction Log'!D891&gt;'Benchmark Data'!$M$13,1),0)</f>
        <v>0</v>
      </c>
      <c r="H891">
        <f>IFERROR(_xlfn.IFS(E891&lt;'Benchmark Data'!$I$19,1,'Transaction Log'!E891&gt;'Benchmark Data'!$M$19,1),0)</f>
        <v>0</v>
      </c>
    </row>
    <row r="892" spans="1:8">
      <c r="A892" s="116">
        <v>0.57802083333333332</v>
      </c>
      <c r="B892">
        <v>-496.41204349999998</v>
      </c>
      <c r="C892">
        <v>15101.10435</v>
      </c>
      <c r="D892">
        <v>1.2994662180000001</v>
      </c>
      <c r="E892">
        <v>2.2271252669999999</v>
      </c>
      <c r="F892">
        <f>IFERROR(_xlfn.IFS(B892&lt;'Benchmark Data'!$I$7,1,'Transaction Log'!B892&gt;'Benchmark Data'!$M$7,1),0)</f>
        <v>0</v>
      </c>
      <c r="G892">
        <f>IFERROR(_xlfn.IFS(D892&lt;'Benchmark Data'!$I$13,1,'Transaction Log'!D892&gt;'Benchmark Data'!$M$13,1),0)</f>
        <v>0</v>
      </c>
      <c r="H892">
        <f>IFERROR(_xlfn.IFS(E892&lt;'Benchmark Data'!$I$19,1,'Transaction Log'!E892&gt;'Benchmark Data'!$M$19,1),0)</f>
        <v>0</v>
      </c>
    </row>
    <row r="893" spans="1:8">
      <c r="A893" s="116">
        <v>0.57804398148148151</v>
      </c>
      <c r="B893">
        <v>-496.39706910000001</v>
      </c>
      <c r="C893">
        <v>15101.19829</v>
      </c>
      <c r="D893">
        <v>1.3013453159999999</v>
      </c>
      <c r="E893">
        <v>2.2278698800000001</v>
      </c>
      <c r="F893">
        <f>IFERROR(_xlfn.IFS(B893&lt;'Benchmark Data'!$I$7,1,'Transaction Log'!B893&gt;'Benchmark Data'!$M$7,1),0)</f>
        <v>0</v>
      </c>
      <c r="G893">
        <f>IFERROR(_xlfn.IFS(D893&lt;'Benchmark Data'!$I$13,1,'Transaction Log'!D893&gt;'Benchmark Data'!$M$13,1),0)</f>
        <v>1</v>
      </c>
      <c r="H893">
        <f>IFERROR(_xlfn.IFS(E893&lt;'Benchmark Data'!$I$19,1,'Transaction Log'!E893&gt;'Benchmark Data'!$M$19,1),0)</f>
        <v>0</v>
      </c>
    </row>
    <row r="894" spans="1:8">
      <c r="A894" s="116">
        <v>0.57806712962962969</v>
      </c>
      <c r="B894">
        <v>-496.40315659999999</v>
      </c>
      <c r="C894">
        <v>15100.800569999999</v>
      </c>
      <c r="D894">
        <v>1.2994777609999999</v>
      </c>
      <c r="E894">
        <v>2.227540554</v>
      </c>
      <c r="F894">
        <f>IFERROR(_xlfn.IFS(B894&lt;'Benchmark Data'!$I$7,1,'Transaction Log'!B894&gt;'Benchmark Data'!$M$7,1),0)</f>
        <v>0</v>
      </c>
      <c r="G894">
        <f>IFERROR(_xlfn.IFS(D894&lt;'Benchmark Data'!$I$13,1,'Transaction Log'!D894&gt;'Benchmark Data'!$M$13,1),0)</f>
        <v>0</v>
      </c>
      <c r="H894">
        <f>IFERROR(_xlfn.IFS(E894&lt;'Benchmark Data'!$I$19,1,'Transaction Log'!E894&gt;'Benchmark Data'!$M$19,1),0)</f>
        <v>0</v>
      </c>
    </row>
    <row r="895" spans="1:8">
      <c r="A895" s="116">
        <v>0.57809027777777777</v>
      </c>
      <c r="B895">
        <v>-496.39696300000003</v>
      </c>
      <c r="C895">
        <v>15100.216689999999</v>
      </c>
      <c r="D895">
        <v>1.298742002</v>
      </c>
      <c r="E895">
        <v>2.2282576249999999</v>
      </c>
      <c r="F895">
        <f>IFERROR(_xlfn.IFS(B895&lt;'Benchmark Data'!$I$7,1,'Transaction Log'!B895&gt;'Benchmark Data'!$M$7,1),0)</f>
        <v>0</v>
      </c>
      <c r="G895">
        <f>IFERROR(_xlfn.IFS(D895&lt;'Benchmark Data'!$I$13,1,'Transaction Log'!D895&gt;'Benchmark Data'!$M$13,1),0)</f>
        <v>0</v>
      </c>
      <c r="H895">
        <f>IFERROR(_xlfn.IFS(E895&lt;'Benchmark Data'!$I$19,1,'Transaction Log'!E895&gt;'Benchmark Data'!$M$19,1),0)</f>
        <v>0</v>
      </c>
    </row>
    <row r="896" spans="1:8">
      <c r="A896" s="116">
        <v>0.57811342592592596</v>
      </c>
      <c r="B896">
        <v>-496.40204410000001</v>
      </c>
      <c r="C896">
        <v>15099.13803</v>
      </c>
      <c r="D896">
        <v>1.299627742</v>
      </c>
      <c r="E896">
        <v>2.2264704800000001</v>
      </c>
      <c r="F896">
        <f>IFERROR(_xlfn.IFS(B896&lt;'Benchmark Data'!$I$7,1,'Transaction Log'!B896&gt;'Benchmark Data'!$M$7,1),0)</f>
        <v>0</v>
      </c>
      <c r="G896">
        <f>IFERROR(_xlfn.IFS(D896&lt;'Benchmark Data'!$I$13,1,'Transaction Log'!D896&gt;'Benchmark Data'!$M$13,1),0)</f>
        <v>0</v>
      </c>
      <c r="H896">
        <f>IFERROR(_xlfn.IFS(E896&lt;'Benchmark Data'!$I$19,1,'Transaction Log'!E896&gt;'Benchmark Data'!$M$19,1),0)</f>
        <v>0</v>
      </c>
    </row>
    <row r="897" spans="1:8">
      <c r="A897" s="116">
        <v>0.57813657407407404</v>
      </c>
      <c r="B897">
        <v>-496.40883700000001</v>
      </c>
      <c r="C897">
        <v>15096.57826</v>
      </c>
      <c r="D897">
        <v>1.2980922070000001</v>
      </c>
      <c r="E897">
        <v>2.2263761789999998</v>
      </c>
      <c r="F897">
        <f>IFERROR(_xlfn.IFS(B897&lt;'Benchmark Data'!$I$7,1,'Transaction Log'!B897&gt;'Benchmark Data'!$M$7,1),0)</f>
        <v>0</v>
      </c>
      <c r="G897">
        <f>IFERROR(_xlfn.IFS(D897&lt;'Benchmark Data'!$I$13,1,'Transaction Log'!D897&gt;'Benchmark Data'!$M$13,1),0)</f>
        <v>0</v>
      </c>
      <c r="H897">
        <f>IFERROR(_xlfn.IFS(E897&lt;'Benchmark Data'!$I$19,1,'Transaction Log'!E897&gt;'Benchmark Data'!$M$19,1),0)</f>
        <v>0</v>
      </c>
    </row>
    <row r="898" spans="1:8">
      <c r="A898" s="116">
        <v>0.57815972222222223</v>
      </c>
      <c r="B898">
        <v>-496.42249329999999</v>
      </c>
      <c r="C898">
        <v>15095.559789999999</v>
      </c>
      <c r="D898">
        <v>1.3000259139999999</v>
      </c>
      <c r="E898">
        <v>2.2265226340000002</v>
      </c>
      <c r="F898">
        <f>IFERROR(_xlfn.IFS(B898&lt;'Benchmark Data'!$I$7,1,'Transaction Log'!B898&gt;'Benchmark Data'!$M$7,1),0)</f>
        <v>1</v>
      </c>
      <c r="G898">
        <f>IFERROR(_xlfn.IFS(D898&lt;'Benchmark Data'!$I$13,1,'Transaction Log'!D898&gt;'Benchmark Data'!$M$13,1),0)</f>
        <v>0</v>
      </c>
      <c r="H898">
        <f>IFERROR(_xlfn.IFS(E898&lt;'Benchmark Data'!$I$19,1,'Transaction Log'!E898&gt;'Benchmark Data'!$M$19,1),0)</f>
        <v>0</v>
      </c>
    </row>
    <row r="899" spans="1:8">
      <c r="A899" s="116">
        <v>0.57818287037037031</v>
      </c>
      <c r="B899">
        <v>-496.40111350000001</v>
      </c>
      <c r="C899">
        <v>15094.76309</v>
      </c>
      <c r="D899">
        <v>1.2988805109999999</v>
      </c>
      <c r="E899">
        <v>2.225932985</v>
      </c>
      <c r="F899">
        <f>IFERROR(_xlfn.IFS(B899&lt;'Benchmark Data'!$I$7,1,'Transaction Log'!B899&gt;'Benchmark Data'!$M$7,1),0)</f>
        <v>0</v>
      </c>
      <c r="G899">
        <f>IFERROR(_xlfn.IFS(D899&lt;'Benchmark Data'!$I$13,1,'Transaction Log'!D899&gt;'Benchmark Data'!$M$13,1),0)</f>
        <v>0</v>
      </c>
      <c r="H899">
        <f>IFERROR(_xlfn.IFS(E899&lt;'Benchmark Data'!$I$19,1,'Transaction Log'!E899&gt;'Benchmark Data'!$M$19,1),0)</f>
        <v>0</v>
      </c>
    </row>
    <row r="900" spans="1:8">
      <c r="A900" s="116">
        <v>0.57820601851851849</v>
      </c>
      <c r="B900">
        <v>-496.39764980000001</v>
      </c>
      <c r="C900">
        <v>15093.310390000001</v>
      </c>
      <c r="D900">
        <v>1.300142935</v>
      </c>
      <c r="E900">
        <v>2.2270926150000001</v>
      </c>
      <c r="F900">
        <f>IFERROR(_xlfn.IFS(B900&lt;'Benchmark Data'!$I$7,1,'Transaction Log'!B900&gt;'Benchmark Data'!$M$7,1),0)</f>
        <v>0</v>
      </c>
      <c r="G900">
        <f>IFERROR(_xlfn.IFS(D900&lt;'Benchmark Data'!$I$13,1,'Transaction Log'!D900&gt;'Benchmark Data'!$M$13,1),0)</f>
        <v>0</v>
      </c>
      <c r="H900">
        <f>IFERROR(_xlfn.IFS(E900&lt;'Benchmark Data'!$I$19,1,'Transaction Log'!E900&gt;'Benchmark Data'!$M$19,1),0)</f>
        <v>0</v>
      </c>
    </row>
    <row r="901" spans="1:8">
      <c r="A901" s="116">
        <v>0.57822916666666668</v>
      </c>
      <c r="B901">
        <v>-496.39802229999998</v>
      </c>
      <c r="C901">
        <v>15092.75986</v>
      </c>
      <c r="D901">
        <v>1.3000656180000001</v>
      </c>
      <c r="E901">
        <v>2.225988063</v>
      </c>
      <c r="F901">
        <f>IFERROR(_xlfn.IFS(B901&lt;'Benchmark Data'!$I$7,1,'Transaction Log'!B901&gt;'Benchmark Data'!$M$7,1),0)</f>
        <v>0</v>
      </c>
      <c r="G901">
        <f>IFERROR(_xlfn.IFS(D901&lt;'Benchmark Data'!$I$13,1,'Transaction Log'!D901&gt;'Benchmark Data'!$M$13,1),0)</f>
        <v>0</v>
      </c>
      <c r="H901">
        <f>IFERROR(_xlfn.IFS(E901&lt;'Benchmark Data'!$I$19,1,'Transaction Log'!E901&gt;'Benchmark Data'!$M$19,1),0)</f>
        <v>0</v>
      </c>
    </row>
    <row r="902" spans="1:8">
      <c r="A902" s="116">
        <v>0.57825231481481476</v>
      </c>
      <c r="B902">
        <v>-496.389681</v>
      </c>
      <c r="C902">
        <v>15089.99346</v>
      </c>
      <c r="D902">
        <v>1.299929517</v>
      </c>
      <c r="E902">
        <v>2.2271546579999999</v>
      </c>
      <c r="F902">
        <f>IFERROR(_xlfn.IFS(B902&lt;'Benchmark Data'!$I$7,1,'Transaction Log'!B902&gt;'Benchmark Data'!$M$7,1),0)</f>
        <v>0</v>
      </c>
      <c r="G902">
        <f>IFERROR(_xlfn.IFS(D902&lt;'Benchmark Data'!$I$13,1,'Transaction Log'!D902&gt;'Benchmark Data'!$M$13,1),0)</f>
        <v>0</v>
      </c>
      <c r="H902">
        <f>IFERROR(_xlfn.IFS(E902&lt;'Benchmark Data'!$I$19,1,'Transaction Log'!E902&gt;'Benchmark Data'!$M$19,1),0)</f>
        <v>0</v>
      </c>
    </row>
    <row r="903" spans="1:8">
      <c r="A903" s="116">
        <v>0.57827546296296295</v>
      </c>
      <c r="B903">
        <v>-496.42202259999999</v>
      </c>
      <c r="C903">
        <v>15089.360909999999</v>
      </c>
      <c r="D903">
        <v>1.299575506</v>
      </c>
      <c r="E903">
        <v>2.226165419</v>
      </c>
      <c r="F903">
        <f>IFERROR(_xlfn.IFS(B903&lt;'Benchmark Data'!$I$7,1,'Transaction Log'!B903&gt;'Benchmark Data'!$M$7,1),0)</f>
        <v>1</v>
      </c>
      <c r="G903">
        <f>IFERROR(_xlfn.IFS(D903&lt;'Benchmark Data'!$I$13,1,'Transaction Log'!D903&gt;'Benchmark Data'!$M$13,1),0)</f>
        <v>0</v>
      </c>
      <c r="H903">
        <f>IFERROR(_xlfn.IFS(E903&lt;'Benchmark Data'!$I$19,1,'Transaction Log'!E903&gt;'Benchmark Data'!$M$19,1),0)</f>
        <v>0</v>
      </c>
    </row>
    <row r="904" spans="1:8">
      <c r="A904" s="116">
        <v>0.57829861111111114</v>
      </c>
      <c r="B904">
        <v>-496.40907390000001</v>
      </c>
      <c r="C904">
        <v>15089.473540000001</v>
      </c>
      <c r="D904">
        <v>1.2994684299999999</v>
      </c>
      <c r="E904">
        <v>2.2274327029999998</v>
      </c>
      <c r="F904">
        <f>IFERROR(_xlfn.IFS(B904&lt;'Benchmark Data'!$I$7,1,'Transaction Log'!B904&gt;'Benchmark Data'!$M$7,1),0)</f>
        <v>0</v>
      </c>
      <c r="G904">
        <f>IFERROR(_xlfn.IFS(D904&lt;'Benchmark Data'!$I$13,1,'Transaction Log'!D904&gt;'Benchmark Data'!$M$13,1),0)</f>
        <v>0</v>
      </c>
      <c r="H904">
        <f>IFERROR(_xlfn.IFS(E904&lt;'Benchmark Data'!$I$19,1,'Transaction Log'!E904&gt;'Benchmark Data'!$M$19,1),0)</f>
        <v>0</v>
      </c>
    </row>
    <row r="905" spans="1:8">
      <c r="A905" s="116">
        <v>0.57832175925925922</v>
      </c>
      <c r="B905">
        <v>-496.38278939999998</v>
      </c>
      <c r="C905">
        <v>15087.42138</v>
      </c>
      <c r="D905">
        <v>1.30023143</v>
      </c>
      <c r="E905">
        <v>2.226806936</v>
      </c>
      <c r="F905">
        <f>IFERROR(_xlfn.IFS(B905&lt;'Benchmark Data'!$I$7,1,'Transaction Log'!B905&gt;'Benchmark Data'!$M$7,1),0)</f>
        <v>1</v>
      </c>
      <c r="G905">
        <f>IFERROR(_xlfn.IFS(D905&lt;'Benchmark Data'!$I$13,1,'Transaction Log'!D905&gt;'Benchmark Data'!$M$13,1),0)</f>
        <v>0</v>
      </c>
      <c r="H905">
        <f>IFERROR(_xlfn.IFS(E905&lt;'Benchmark Data'!$I$19,1,'Transaction Log'!E905&gt;'Benchmark Data'!$M$19,1),0)</f>
        <v>0</v>
      </c>
    </row>
    <row r="906" spans="1:8">
      <c r="A906" s="116">
        <v>0.5783449074074074</v>
      </c>
      <c r="B906">
        <v>-496.39809930000001</v>
      </c>
      <c r="C906">
        <v>15086.54585</v>
      </c>
      <c r="D906">
        <v>1.2996441759999999</v>
      </c>
      <c r="E906">
        <v>2.2258992200000001</v>
      </c>
      <c r="F906">
        <f>IFERROR(_xlfn.IFS(B906&lt;'Benchmark Data'!$I$7,1,'Transaction Log'!B906&gt;'Benchmark Data'!$M$7,1),0)</f>
        <v>0</v>
      </c>
      <c r="G906">
        <f>IFERROR(_xlfn.IFS(D906&lt;'Benchmark Data'!$I$13,1,'Transaction Log'!D906&gt;'Benchmark Data'!$M$13,1),0)</f>
        <v>0</v>
      </c>
      <c r="H906">
        <f>IFERROR(_xlfn.IFS(E906&lt;'Benchmark Data'!$I$19,1,'Transaction Log'!E906&gt;'Benchmark Data'!$M$19,1),0)</f>
        <v>0</v>
      </c>
    </row>
    <row r="907" spans="1:8">
      <c r="A907" s="116">
        <v>0.57836805555555559</v>
      </c>
      <c r="B907">
        <v>-496.41022370000002</v>
      </c>
      <c r="C907">
        <v>15086.51908</v>
      </c>
      <c r="D907">
        <v>1.298588845</v>
      </c>
      <c r="E907">
        <v>2.2281328089999999</v>
      </c>
      <c r="F907">
        <f>IFERROR(_xlfn.IFS(B907&lt;'Benchmark Data'!$I$7,1,'Transaction Log'!B907&gt;'Benchmark Data'!$M$7,1),0)</f>
        <v>0</v>
      </c>
      <c r="G907">
        <f>IFERROR(_xlfn.IFS(D907&lt;'Benchmark Data'!$I$13,1,'Transaction Log'!D907&gt;'Benchmark Data'!$M$13,1),0)</f>
        <v>0</v>
      </c>
      <c r="H907">
        <f>IFERROR(_xlfn.IFS(E907&lt;'Benchmark Data'!$I$19,1,'Transaction Log'!E907&gt;'Benchmark Data'!$M$19,1),0)</f>
        <v>0</v>
      </c>
    </row>
    <row r="908" spans="1:8">
      <c r="A908" s="116">
        <v>0.57839120370370367</v>
      </c>
      <c r="B908">
        <v>-496.4083814</v>
      </c>
      <c r="C908">
        <v>15086.634480000001</v>
      </c>
      <c r="D908">
        <v>1.3003593959999999</v>
      </c>
      <c r="E908">
        <v>2.226905055</v>
      </c>
      <c r="F908">
        <f>IFERROR(_xlfn.IFS(B908&lt;'Benchmark Data'!$I$7,1,'Transaction Log'!B908&gt;'Benchmark Data'!$M$7,1),0)</f>
        <v>0</v>
      </c>
      <c r="G908">
        <f>IFERROR(_xlfn.IFS(D908&lt;'Benchmark Data'!$I$13,1,'Transaction Log'!D908&gt;'Benchmark Data'!$M$13,1),0)</f>
        <v>0</v>
      </c>
      <c r="H908">
        <f>IFERROR(_xlfn.IFS(E908&lt;'Benchmark Data'!$I$19,1,'Transaction Log'!E908&gt;'Benchmark Data'!$M$19,1),0)</f>
        <v>0</v>
      </c>
    </row>
    <row r="909" spans="1:8">
      <c r="A909" s="116">
        <v>0.57841435185185186</v>
      </c>
      <c r="B909">
        <v>-496.39780860000002</v>
      </c>
      <c r="C909">
        <v>15085.697169999999</v>
      </c>
      <c r="D909">
        <v>1.3011789520000001</v>
      </c>
      <c r="E909">
        <v>2.2276989170000001</v>
      </c>
      <c r="F909">
        <f>IFERROR(_xlfn.IFS(B909&lt;'Benchmark Data'!$I$7,1,'Transaction Log'!B909&gt;'Benchmark Data'!$M$7,1),0)</f>
        <v>0</v>
      </c>
      <c r="G909">
        <f>IFERROR(_xlfn.IFS(D909&lt;'Benchmark Data'!$I$13,1,'Transaction Log'!D909&gt;'Benchmark Data'!$M$13,1),0)</f>
        <v>0</v>
      </c>
      <c r="H909">
        <f>IFERROR(_xlfn.IFS(E909&lt;'Benchmark Data'!$I$19,1,'Transaction Log'!E909&gt;'Benchmark Data'!$M$19,1),0)</f>
        <v>0</v>
      </c>
    </row>
    <row r="910" spans="1:8">
      <c r="A910" s="116">
        <v>0.57843750000000005</v>
      </c>
      <c r="B910">
        <v>-496.40825719999998</v>
      </c>
      <c r="C910">
        <v>15083.856089999999</v>
      </c>
      <c r="D910">
        <v>1.2985947840000001</v>
      </c>
      <c r="E910">
        <v>2.2272639829999998</v>
      </c>
      <c r="F910">
        <f>IFERROR(_xlfn.IFS(B910&lt;'Benchmark Data'!$I$7,1,'Transaction Log'!B910&gt;'Benchmark Data'!$M$7,1),0)</f>
        <v>0</v>
      </c>
      <c r="G910">
        <f>IFERROR(_xlfn.IFS(D910&lt;'Benchmark Data'!$I$13,1,'Transaction Log'!D910&gt;'Benchmark Data'!$M$13,1),0)</f>
        <v>0</v>
      </c>
      <c r="H910">
        <f>IFERROR(_xlfn.IFS(E910&lt;'Benchmark Data'!$I$19,1,'Transaction Log'!E910&gt;'Benchmark Data'!$M$19,1),0)</f>
        <v>0</v>
      </c>
    </row>
    <row r="911" spans="1:8">
      <c r="A911" s="116">
        <v>0.57846064814814813</v>
      </c>
      <c r="B911">
        <v>-496.40346399999999</v>
      </c>
      <c r="C911">
        <v>15085.713879999999</v>
      </c>
      <c r="D911">
        <v>1.3000128449999999</v>
      </c>
      <c r="E911">
        <v>2.227088835</v>
      </c>
      <c r="F911">
        <f>IFERROR(_xlfn.IFS(B911&lt;'Benchmark Data'!$I$7,1,'Transaction Log'!B911&gt;'Benchmark Data'!$M$7,1),0)</f>
        <v>0</v>
      </c>
      <c r="G911">
        <f>IFERROR(_xlfn.IFS(D911&lt;'Benchmark Data'!$I$13,1,'Transaction Log'!D911&gt;'Benchmark Data'!$M$13,1),0)</f>
        <v>0</v>
      </c>
      <c r="H911">
        <f>IFERROR(_xlfn.IFS(E911&lt;'Benchmark Data'!$I$19,1,'Transaction Log'!E911&gt;'Benchmark Data'!$M$19,1),0)</f>
        <v>0</v>
      </c>
    </row>
    <row r="912" spans="1:8">
      <c r="A912" s="116">
        <v>0.57848379629629632</v>
      </c>
      <c r="B912">
        <v>-496.3954612</v>
      </c>
      <c r="C912">
        <v>15082.573189999999</v>
      </c>
      <c r="D912">
        <v>1.2994901729999999</v>
      </c>
      <c r="E912">
        <v>2.2257791629999999</v>
      </c>
      <c r="F912">
        <f>IFERROR(_xlfn.IFS(B912&lt;'Benchmark Data'!$I$7,1,'Transaction Log'!B912&gt;'Benchmark Data'!$M$7,1),0)</f>
        <v>0</v>
      </c>
      <c r="G912">
        <f>IFERROR(_xlfn.IFS(D912&lt;'Benchmark Data'!$I$13,1,'Transaction Log'!D912&gt;'Benchmark Data'!$M$13,1),0)</f>
        <v>0</v>
      </c>
      <c r="H912">
        <f>IFERROR(_xlfn.IFS(E912&lt;'Benchmark Data'!$I$19,1,'Transaction Log'!E912&gt;'Benchmark Data'!$M$19,1),0)</f>
        <v>0</v>
      </c>
    </row>
    <row r="913" spans="1:8">
      <c r="A913" s="116">
        <v>0.5785069444444445</v>
      </c>
      <c r="B913">
        <v>-496.39702469999997</v>
      </c>
      <c r="C913">
        <v>15080.44911</v>
      </c>
      <c r="D913">
        <v>1.3001959809999999</v>
      </c>
      <c r="E913">
        <v>2.226470569</v>
      </c>
      <c r="F913">
        <f>IFERROR(_xlfn.IFS(B913&lt;'Benchmark Data'!$I$7,1,'Transaction Log'!B913&gt;'Benchmark Data'!$M$7,1),0)</f>
        <v>0</v>
      </c>
      <c r="G913">
        <f>IFERROR(_xlfn.IFS(D913&lt;'Benchmark Data'!$I$13,1,'Transaction Log'!D913&gt;'Benchmark Data'!$M$13,1),0)</f>
        <v>0</v>
      </c>
      <c r="H913">
        <f>IFERROR(_xlfn.IFS(E913&lt;'Benchmark Data'!$I$19,1,'Transaction Log'!E913&gt;'Benchmark Data'!$M$19,1),0)</f>
        <v>0</v>
      </c>
    </row>
    <row r="914" spans="1:8">
      <c r="A914" s="116">
        <v>0.57853009259259258</v>
      </c>
      <c r="B914">
        <v>-496.3869517</v>
      </c>
      <c r="C914">
        <v>15080.460349999999</v>
      </c>
      <c r="D914">
        <v>1.3003054329999999</v>
      </c>
      <c r="E914">
        <v>2.2265862350000001</v>
      </c>
      <c r="F914">
        <f>IFERROR(_xlfn.IFS(B914&lt;'Benchmark Data'!$I$7,1,'Transaction Log'!B914&gt;'Benchmark Data'!$M$7,1),0)</f>
        <v>0</v>
      </c>
      <c r="G914">
        <f>IFERROR(_xlfn.IFS(D914&lt;'Benchmark Data'!$I$13,1,'Transaction Log'!D914&gt;'Benchmark Data'!$M$13,1),0)</f>
        <v>0</v>
      </c>
      <c r="H914">
        <f>IFERROR(_xlfn.IFS(E914&lt;'Benchmark Data'!$I$19,1,'Transaction Log'!E914&gt;'Benchmark Data'!$M$19,1),0)</f>
        <v>0</v>
      </c>
    </row>
    <row r="915" spans="1:8">
      <c r="A915" s="116">
        <v>0.57855324074074077</v>
      </c>
      <c r="B915">
        <v>-496.40112349999998</v>
      </c>
      <c r="C915">
        <v>15080.813969999999</v>
      </c>
      <c r="D915">
        <v>1.2988512139999999</v>
      </c>
      <c r="E915">
        <v>2.2265167529999998</v>
      </c>
      <c r="F915">
        <f>IFERROR(_xlfn.IFS(B915&lt;'Benchmark Data'!$I$7,1,'Transaction Log'!B915&gt;'Benchmark Data'!$M$7,1),0)</f>
        <v>0</v>
      </c>
      <c r="G915">
        <f>IFERROR(_xlfn.IFS(D915&lt;'Benchmark Data'!$I$13,1,'Transaction Log'!D915&gt;'Benchmark Data'!$M$13,1),0)</f>
        <v>0</v>
      </c>
      <c r="H915">
        <f>IFERROR(_xlfn.IFS(E915&lt;'Benchmark Data'!$I$19,1,'Transaction Log'!E915&gt;'Benchmark Data'!$M$19,1),0)</f>
        <v>0</v>
      </c>
    </row>
    <row r="916" spans="1:8">
      <c r="A916" s="116">
        <v>0.57857638888888896</v>
      </c>
      <c r="B916">
        <v>-496.40050259999998</v>
      </c>
      <c r="C916">
        <v>15079.23652</v>
      </c>
      <c r="D916">
        <v>1.2981687099999999</v>
      </c>
      <c r="E916">
        <v>2.2259644330000001</v>
      </c>
      <c r="F916">
        <f>IFERROR(_xlfn.IFS(B916&lt;'Benchmark Data'!$I$7,1,'Transaction Log'!B916&gt;'Benchmark Data'!$M$7,1),0)</f>
        <v>0</v>
      </c>
      <c r="G916">
        <f>IFERROR(_xlfn.IFS(D916&lt;'Benchmark Data'!$I$13,1,'Transaction Log'!D916&gt;'Benchmark Data'!$M$13,1),0)</f>
        <v>0</v>
      </c>
      <c r="H916">
        <f>IFERROR(_xlfn.IFS(E916&lt;'Benchmark Data'!$I$19,1,'Transaction Log'!E916&gt;'Benchmark Data'!$M$19,1),0)</f>
        <v>0</v>
      </c>
    </row>
    <row r="917" spans="1:8">
      <c r="A917" s="116">
        <v>0.57859953703703704</v>
      </c>
      <c r="B917">
        <v>-496.38928729999998</v>
      </c>
      <c r="C917">
        <v>15078.5252</v>
      </c>
      <c r="D917">
        <v>1.299967141</v>
      </c>
      <c r="E917">
        <v>2.2267301989999999</v>
      </c>
      <c r="F917">
        <f>IFERROR(_xlfn.IFS(B917&lt;'Benchmark Data'!$I$7,1,'Transaction Log'!B917&gt;'Benchmark Data'!$M$7,1),0)</f>
        <v>0</v>
      </c>
      <c r="G917">
        <f>IFERROR(_xlfn.IFS(D917&lt;'Benchmark Data'!$I$13,1,'Transaction Log'!D917&gt;'Benchmark Data'!$M$13,1),0)</f>
        <v>0</v>
      </c>
      <c r="H917">
        <f>IFERROR(_xlfn.IFS(E917&lt;'Benchmark Data'!$I$19,1,'Transaction Log'!E917&gt;'Benchmark Data'!$M$19,1),0)</f>
        <v>0</v>
      </c>
    </row>
    <row r="918" spans="1:8">
      <c r="A918" s="116">
        <v>0.57862268518518511</v>
      </c>
      <c r="B918">
        <v>-496.40645369999999</v>
      </c>
      <c r="C918">
        <v>15077.61321</v>
      </c>
      <c r="D918">
        <v>1.3009172579999999</v>
      </c>
      <c r="E918">
        <v>2.2263052550000002</v>
      </c>
      <c r="F918">
        <f>IFERROR(_xlfn.IFS(B918&lt;'Benchmark Data'!$I$7,1,'Transaction Log'!B918&gt;'Benchmark Data'!$M$7,1),0)</f>
        <v>0</v>
      </c>
      <c r="G918">
        <f>IFERROR(_xlfn.IFS(D918&lt;'Benchmark Data'!$I$13,1,'Transaction Log'!D918&gt;'Benchmark Data'!$M$13,1),0)</f>
        <v>0</v>
      </c>
      <c r="H918">
        <f>IFERROR(_xlfn.IFS(E918&lt;'Benchmark Data'!$I$19,1,'Transaction Log'!E918&gt;'Benchmark Data'!$M$19,1),0)</f>
        <v>0</v>
      </c>
    </row>
    <row r="919" spans="1:8">
      <c r="A919" s="116">
        <v>0.5786458333333333</v>
      </c>
      <c r="B919">
        <v>-496.4130586</v>
      </c>
      <c r="C919">
        <v>15076.221869999999</v>
      </c>
      <c r="D919">
        <v>1.300431294</v>
      </c>
      <c r="E919">
        <v>2.2287503530000001</v>
      </c>
      <c r="F919">
        <f>IFERROR(_xlfn.IFS(B919&lt;'Benchmark Data'!$I$7,1,'Transaction Log'!B919&gt;'Benchmark Data'!$M$7,1),0)</f>
        <v>0</v>
      </c>
      <c r="G919">
        <f>IFERROR(_xlfn.IFS(D919&lt;'Benchmark Data'!$I$13,1,'Transaction Log'!D919&gt;'Benchmark Data'!$M$13,1),0)</f>
        <v>0</v>
      </c>
      <c r="H919">
        <f>IFERROR(_xlfn.IFS(E919&lt;'Benchmark Data'!$I$19,1,'Transaction Log'!E919&gt;'Benchmark Data'!$M$19,1),0)</f>
        <v>0</v>
      </c>
    </row>
    <row r="920" spans="1:8">
      <c r="A920" s="116">
        <v>0.57866898148148149</v>
      </c>
      <c r="B920">
        <v>-496.39325589999999</v>
      </c>
      <c r="C920">
        <v>15076.176020000001</v>
      </c>
      <c r="D920">
        <v>1.2990973290000001</v>
      </c>
      <c r="E920">
        <v>2.2276629849999998</v>
      </c>
      <c r="F920">
        <f>IFERROR(_xlfn.IFS(B920&lt;'Benchmark Data'!$I$7,1,'Transaction Log'!B920&gt;'Benchmark Data'!$M$7,1),0)</f>
        <v>0</v>
      </c>
      <c r="G920">
        <f>IFERROR(_xlfn.IFS(D920&lt;'Benchmark Data'!$I$13,1,'Transaction Log'!D920&gt;'Benchmark Data'!$M$13,1),0)</f>
        <v>0</v>
      </c>
      <c r="H920">
        <f>IFERROR(_xlfn.IFS(E920&lt;'Benchmark Data'!$I$19,1,'Transaction Log'!E920&gt;'Benchmark Data'!$M$19,1),0)</f>
        <v>0</v>
      </c>
    </row>
    <row r="921" spans="1:8">
      <c r="A921" s="116">
        <v>0.57869212962962957</v>
      </c>
      <c r="B921">
        <v>-496.40723869999999</v>
      </c>
      <c r="C921">
        <v>15071.57624</v>
      </c>
      <c r="D921">
        <v>1.3007680420000001</v>
      </c>
      <c r="E921">
        <v>2.2272616059999999</v>
      </c>
      <c r="F921">
        <f>IFERROR(_xlfn.IFS(B921&lt;'Benchmark Data'!$I$7,1,'Transaction Log'!B921&gt;'Benchmark Data'!$M$7,1),0)</f>
        <v>0</v>
      </c>
      <c r="G921">
        <f>IFERROR(_xlfn.IFS(D921&lt;'Benchmark Data'!$I$13,1,'Transaction Log'!D921&gt;'Benchmark Data'!$M$13,1),0)</f>
        <v>0</v>
      </c>
      <c r="H921">
        <f>IFERROR(_xlfn.IFS(E921&lt;'Benchmark Data'!$I$19,1,'Transaction Log'!E921&gt;'Benchmark Data'!$M$19,1),0)</f>
        <v>0</v>
      </c>
    </row>
    <row r="922" spans="1:8">
      <c r="A922" s="116">
        <v>0.57871527777777776</v>
      </c>
      <c r="B922">
        <v>-496.39864360000001</v>
      </c>
      <c r="C922">
        <v>15072.526110000001</v>
      </c>
      <c r="D922">
        <v>1.298734743</v>
      </c>
      <c r="E922">
        <v>2.2284735360000001</v>
      </c>
      <c r="F922">
        <f>IFERROR(_xlfn.IFS(B922&lt;'Benchmark Data'!$I$7,1,'Transaction Log'!B922&gt;'Benchmark Data'!$M$7,1),0)</f>
        <v>0</v>
      </c>
      <c r="G922">
        <f>IFERROR(_xlfn.IFS(D922&lt;'Benchmark Data'!$I$13,1,'Transaction Log'!D922&gt;'Benchmark Data'!$M$13,1),0)</f>
        <v>0</v>
      </c>
      <c r="H922">
        <f>IFERROR(_xlfn.IFS(E922&lt;'Benchmark Data'!$I$19,1,'Transaction Log'!E922&gt;'Benchmark Data'!$M$19,1),0)</f>
        <v>0</v>
      </c>
    </row>
    <row r="923" spans="1:8">
      <c r="A923" s="116">
        <v>0.57873842592592595</v>
      </c>
      <c r="B923">
        <v>-496.40913069999999</v>
      </c>
      <c r="C923">
        <v>15072.07503</v>
      </c>
      <c r="D923">
        <v>1.3006331259999999</v>
      </c>
      <c r="E923">
        <v>2.2280681090000001</v>
      </c>
      <c r="F923">
        <f>IFERROR(_xlfn.IFS(B923&lt;'Benchmark Data'!$I$7,1,'Transaction Log'!B923&gt;'Benchmark Data'!$M$7,1),0)</f>
        <v>0</v>
      </c>
      <c r="G923">
        <f>IFERROR(_xlfn.IFS(D923&lt;'Benchmark Data'!$I$13,1,'Transaction Log'!D923&gt;'Benchmark Data'!$M$13,1),0)</f>
        <v>0</v>
      </c>
      <c r="H923">
        <f>IFERROR(_xlfn.IFS(E923&lt;'Benchmark Data'!$I$19,1,'Transaction Log'!E923&gt;'Benchmark Data'!$M$19,1),0)</f>
        <v>0</v>
      </c>
    </row>
    <row r="924" spans="1:8">
      <c r="A924" s="116">
        <v>0.57876157407407403</v>
      </c>
      <c r="B924">
        <v>-496.40342199999998</v>
      </c>
      <c r="C924">
        <v>15071.511329999999</v>
      </c>
      <c r="D924">
        <v>1.299463233</v>
      </c>
      <c r="E924">
        <v>2.2267924319999999</v>
      </c>
      <c r="F924">
        <f>IFERROR(_xlfn.IFS(B924&lt;'Benchmark Data'!$I$7,1,'Transaction Log'!B924&gt;'Benchmark Data'!$M$7,1),0)</f>
        <v>0</v>
      </c>
      <c r="G924">
        <f>IFERROR(_xlfn.IFS(D924&lt;'Benchmark Data'!$I$13,1,'Transaction Log'!D924&gt;'Benchmark Data'!$M$13,1),0)</f>
        <v>0</v>
      </c>
      <c r="H924">
        <f>IFERROR(_xlfn.IFS(E924&lt;'Benchmark Data'!$I$19,1,'Transaction Log'!E924&gt;'Benchmark Data'!$M$19,1),0)</f>
        <v>0</v>
      </c>
    </row>
    <row r="925" spans="1:8">
      <c r="A925" s="116">
        <v>0.57878472222222221</v>
      </c>
      <c r="B925">
        <v>-496.39366969999998</v>
      </c>
      <c r="C925">
        <v>15070.52916</v>
      </c>
      <c r="D925">
        <v>1.3008988130000001</v>
      </c>
      <c r="E925">
        <v>2.2261633650000001</v>
      </c>
      <c r="F925">
        <f>IFERROR(_xlfn.IFS(B925&lt;'Benchmark Data'!$I$7,1,'Transaction Log'!B925&gt;'Benchmark Data'!$M$7,1),0)</f>
        <v>0</v>
      </c>
      <c r="G925">
        <f>IFERROR(_xlfn.IFS(D925&lt;'Benchmark Data'!$I$13,1,'Transaction Log'!D925&gt;'Benchmark Data'!$M$13,1),0)</f>
        <v>0</v>
      </c>
      <c r="H925">
        <f>IFERROR(_xlfn.IFS(E925&lt;'Benchmark Data'!$I$19,1,'Transaction Log'!E925&gt;'Benchmark Data'!$M$19,1),0)</f>
        <v>0</v>
      </c>
    </row>
    <row r="926" spans="1:8">
      <c r="A926" s="116">
        <v>0.5788078703703704</v>
      </c>
      <c r="B926">
        <v>-496.40733870000003</v>
      </c>
      <c r="C926">
        <v>15069.753989999999</v>
      </c>
      <c r="D926">
        <v>1.299540674</v>
      </c>
      <c r="E926">
        <v>2.2269473980000001</v>
      </c>
      <c r="F926">
        <f>IFERROR(_xlfn.IFS(B926&lt;'Benchmark Data'!$I$7,1,'Transaction Log'!B926&gt;'Benchmark Data'!$M$7,1),0)</f>
        <v>0</v>
      </c>
      <c r="G926">
        <f>IFERROR(_xlfn.IFS(D926&lt;'Benchmark Data'!$I$13,1,'Transaction Log'!D926&gt;'Benchmark Data'!$M$13,1),0)</f>
        <v>0</v>
      </c>
      <c r="H926">
        <f>IFERROR(_xlfn.IFS(E926&lt;'Benchmark Data'!$I$19,1,'Transaction Log'!E926&gt;'Benchmark Data'!$M$19,1),0)</f>
        <v>0</v>
      </c>
    </row>
    <row r="927" spans="1:8">
      <c r="A927" s="116">
        <v>0.57883101851851848</v>
      </c>
      <c r="B927">
        <v>-496.40685880000001</v>
      </c>
      <c r="C927">
        <v>15070.06993</v>
      </c>
      <c r="D927">
        <v>1.298903433</v>
      </c>
      <c r="E927">
        <v>2.2257530000000001</v>
      </c>
      <c r="F927">
        <f>IFERROR(_xlfn.IFS(B927&lt;'Benchmark Data'!$I$7,1,'Transaction Log'!B927&gt;'Benchmark Data'!$M$7,1),0)</f>
        <v>0</v>
      </c>
      <c r="G927">
        <f>IFERROR(_xlfn.IFS(D927&lt;'Benchmark Data'!$I$13,1,'Transaction Log'!D927&gt;'Benchmark Data'!$M$13,1),0)</f>
        <v>0</v>
      </c>
      <c r="H927">
        <f>IFERROR(_xlfn.IFS(E927&lt;'Benchmark Data'!$I$19,1,'Transaction Log'!E927&gt;'Benchmark Data'!$M$19,1),0)</f>
        <v>0</v>
      </c>
    </row>
    <row r="928" spans="1:8">
      <c r="A928" s="116">
        <v>0.57885416666666667</v>
      </c>
      <c r="B928">
        <v>-496.4021381</v>
      </c>
      <c r="C928">
        <v>15066.994500000001</v>
      </c>
      <c r="D928">
        <v>1.29864117</v>
      </c>
      <c r="E928">
        <v>2.2264379070000002</v>
      </c>
      <c r="F928">
        <f>IFERROR(_xlfn.IFS(B928&lt;'Benchmark Data'!$I$7,1,'Transaction Log'!B928&gt;'Benchmark Data'!$M$7,1),0)</f>
        <v>0</v>
      </c>
      <c r="G928">
        <f>IFERROR(_xlfn.IFS(D928&lt;'Benchmark Data'!$I$13,1,'Transaction Log'!D928&gt;'Benchmark Data'!$M$13,1),0)</f>
        <v>0</v>
      </c>
      <c r="H928">
        <f>IFERROR(_xlfn.IFS(E928&lt;'Benchmark Data'!$I$19,1,'Transaction Log'!E928&gt;'Benchmark Data'!$M$19,1),0)</f>
        <v>0</v>
      </c>
    </row>
    <row r="929" spans="1:8">
      <c r="A929" s="116">
        <v>0.57887731481481486</v>
      </c>
      <c r="B929">
        <v>-496.38896369999998</v>
      </c>
      <c r="C929">
        <v>15066.438819999999</v>
      </c>
      <c r="D929">
        <v>1.2993326730000001</v>
      </c>
      <c r="E929">
        <v>2.2262976609999998</v>
      </c>
      <c r="F929">
        <f>IFERROR(_xlfn.IFS(B929&lt;'Benchmark Data'!$I$7,1,'Transaction Log'!B929&gt;'Benchmark Data'!$M$7,1),0)</f>
        <v>0</v>
      </c>
      <c r="G929">
        <f>IFERROR(_xlfn.IFS(D929&lt;'Benchmark Data'!$I$13,1,'Transaction Log'!D929&gt;'Benchmark Data'!$M$13,1),0)</f>
        <v>0</v>
      </c>
      <c r="H929">
        <f>IFERROR(_xlfn.IFS(E929&lt;'Benchmark Data'!$I$19,1,'Transaction Log'!E929&gt;'Benchmark Data'!$M$19,1),0)</f>
        <v>0</v>
      </c>
    </row>
    <row r="930" spans="1:8">
      <c r="A930" s="116">
        <v>0.57890046296296294</v>
      </c>
      <c r="B930">
        <v>-496.41885439999999</v>
      </c>
      <c r="C930">
        <v>15063.55939</v>
      </c>
      <c r="D930">
        <v>1.299761215</v>
      </c>
      <c r="E930">
        <v>2.2273934689999999</v>
      </c>
      <c r="F930">
        <f>IFERROR(_xlfn.IFS(B930&lt;'Benchmark Data'!$I$7,1,'Transaction Log'!B930&gt;'Benchmark Data'!$M$7,1),0)</f>
        <v>1</v>
      </c>
      <c r="G930">
        <f>IFERROR(_xlfn.IFS(D930&lt;'Benchmark Data'!$I$13,1,'Transaction Log'!D930&gt;'Benchmark Data'!$M$13,1),0)</f>
        <v>0</v>
      </c>
      <c r="H930">
        <f>IFERROR(_xlfn.IFS(E930&lt;'Benchmark Data'!$I$19,1,'Transaction Log'!E930&gt;'Benchmark Data'!$M$19,1),0)</f>
        <v>0</v>
      </c>
    </row>
    <row r="931" spans="1:8">
      <c r="A931" s="116">
        <v>0.57892361111111112</v>
      </c>
      <c r="B931">
        <v>-496.40807080000002</v>
      </c>
      <c r="C931">
        <v>15062.15776</v>
      </c>
      <c r="D931">
        <v>1.298006263</v>
      </c>
      <c r="E931">
        <v>2.2258997639999998</v>
      </c>
      <c r="F931">
        <f>IFERROR(_xlfn.IFS(B931&lt;'Benchmark Data'!$I$7,1,'Transaction Log'!B931&gt;'Benchmark Data'!$M$7,1),0)</f>
        <v>0</v>
      </c>
      <c r="G931">
        <f>IFERROR(_xlfn.IFS(D931&lt;'Benchmark Data'!$I$13,1,'Transaction Log'!D931&gt;'Benchmark Data'!$M$13,1),0)</f>
        <v>0</v>
      </c>
      <c r="H931">
        <f>IFERROR(_xlfn.IFS(E931&lt;'Benchmark Data'!$I$19,1,'Transaction Log'!E931&gt;'Benchmark Data'!$M$19,1),0)</f>
        <v>0</v>
      </c>
    </row>
    <row r="932" spans="1:8">
      <c r="A932" s="116">
        <v>0.57894675925925931</v>
      </c>
      <c r="B932">
        <v>-496.39937149999997</v>
      </c>
      <c r="C932">
        <v>15060.031279999999</v>
      </c>
      <c r="D932">
        <v>1.2994320479999999</v>
      </c>
      <c r="E932">
        <v>2.2259923399999999</v>
      </c>
      <c r="F932">
        <f>IFERROR(_xlfn.IFS(B932&lt;'Benchmark Data'!$I$7,1,'Transaction Log'!B932&gt;'Benchmark Data'!$M$7,1),0)</f>
        <v>0</v>
      </c>
      <c r="G932">
        <f>IFERROR(_xlfn.IFS(D932&lt;'Benchmark Data'!$I$13,1,'Transaction Log'!D932&gt;'Benchmark Data'!$M$13,1),0)</f>
        <v>0</v>
      </c>
      <c r="H932">
        <f>IFERROR(_xlfn.IFS(E932&lt;'Benchmark Data'!$I$19,1,'Transaction Log'!E932&gt;'Benchmark Data'!$M$19,1),0)</f>
        <v>0</v>
      </c>
    </row>
    <row r="933" spans="1:8">
      <c r="A933" s="116">
        <v>0.57896990740740739</v>
      </c>
      <c r="B933">
        <v>-496.38728429999998</v>
      </c>
      <c r="C933">
        <v>15059.3228</v>
      </c>
      <c r="D933">
        <v>1.298646006</v>
      </c>
      <c r="E933">
        <v>2.2259991810000002</v>
      </c>
      <c r="F933">
        <f>IFERROR(_xlfn.IFS(B933&lt;'Benchmark Data'!$I$7,1,'Transaction Log'!B933&gt;'Benchmark Data'!$M$7,1),0)</f>
        <v>0</v>
      </c>
      <c r="G933">
        <f>IFERROR(_xlfn.IFS(D933&lt;'Benchmark Data'!$I$13,1,'Transaction Log'!D933&gt;'Benchmark Data'!$M$13,1),0)</f>
        <v>0</v>
      </c>
      <c r="H933">
        <f>IFERROR(_xlfn.IFS(E933&lt;'Benchmark Data'!$I$19,1,'Transaction Log'!E933&gt;'Benchmark Data'!$M$19,1),0)</f>
        <v>0</v>
      </c>
    </row>
    <row r="934" spans="1:8">
      <c r="A934" s="116">
        <v>0.57899305555555558</v>
      </c>
      <c r="B934">
        <v>-496.389904</v>
      </c>
      <c r="C934">
        <v>15057.303379999999</v>
      </c>
      <c r="D934">
        <v>1.300061495</v>
      </c>
      <c r="E934">
        <v>2.2274359810000002</v>
      </c>
      <c r="F934">
        <f>IFERROR(_xlfn.IFS(B934&lt;'Benchmark Data'!$I$7,1,'Transaction Log'!B934&gt;'Benchmark Data'!$M$7,1),0)</f>
        <v>0</v>
      </c>
      <c r="G934">
        <f>IFERROR(_xlfn.IFS(D934&lt;'Benchmark Data'!$I$13,1,'Transaction Log'!D934&gt;'Benchmark Data'!$M$13,1),0)</f>
        <v>0</v>
      </c>
      <c r="H934">
        <f>IFERROR(_xlfn.IFS(E934&lt;'Benchmark Data'!$I$19,1,'Transaction Log'!E934&gt;'Benchmark Data'!$M$19,1),0)</f>
        <v>0</v>
      </c>
    </row>
    <row r="935" spans="1:8">
      <c r="A935" s="116">
        <v>0.57901620370370377</v>
      </c>
      <c r="B935">
        <v>-496.41446109999998</v>
      </c>
      <c r="C935">
        <v>15054.152239999999</v>
      </c>
      <c r="D935">
        <v>1.2993036149999999</v>
      </c>
      <c r="E935">
        <v>2.2273679780000002</v>
      </c>
      <c r="F935">
        <f>IFERROR(_xlfn.IFS(B935&lt;'Benchmark Data'!$I$7,1,'Transaction Log'!B935&gt;'Benchmark Data'!$M$7,1),0)</f>
        <v>0</v>
      </c>
      <c r="G935">
        <f>IFERROR(_xlfn.IFS(D935&lt;'Benchmark Data'!$I$13,1,'Transaction Log'!D935&gt;'Benchmark Data'!$M$13,1),0)</f>
        <v>0</v>
      </c>
      <c r="H935">
        <f>IFERROR(_xlfn.IFS(E935&lt;'Benchmark Data'!$I$19,1,'Transaction Log'!E935&gt;'Benchmark Data'!$M$19,1),0)</f>
        <v>0</v>
      </c>
    </row>
    <row r="936" spans="1:8">
      <c r="A936" s="116">
        <v>0.57903935185185185</v>
      </c>
      <c r="B936">
        <v>-496.41090000000003</v>
      </c>
      <c r="C936">
        <v>15053.543970000001</v>
      </c>
      <c r="D936">
        <v>1.300444524</v>
      </c>
      <c r="E936">
        <v>2.227203174</v>
      </c>
      <c r="F936">
        <f>IFERROR(_xlfn.IFS(B936&lt;'Benchmark Data'!$I$7,1,'Transaction Log'!B936&gt;'Benchmark Data'!$M$7,1),0)</f>
        <v>0</v>
      </c>
      <c r="G936">
        <f>IFERROR(_xlfn.IFS(D936&lt;'Benchmark Data'!$I$13,1,'Transaction Log'!D936&gt;'Benchmark Data'!$M$13,1),0)</f>
        <v>0</v>
      </c>
      <c r="H936">
        <f>IFERROR(_xlfn.IFS(E936&lt;'Benchmark Data'!$I$19,1,'Transaction Log'!E936&gt;'Benchmark Data'!$M$19,1),0)</f>
        <v>0</v>
      </c>
    </row>
    <row r="937" spans="1:8">
      <c r="A937" s="116">
        <v>0.57906250000000004</v>
      </c>
      <c r="B937">
        <v>-496.40807799999999</v>
      </c>
      <c r="C937">
        <v>15053.282939999999</v>
      </c>
      <c r="D937">
        <v>1.3000377670000001</v>
      </c>
      <c r="E937">
        <v>2.2260530470000002</v>
      </c>
      <c r="F937">
        <f>IFERROR(_xlfn.IFS(B937&lt;'Benchmark Data'!$I$7,1,'Transaction Log'!B937&gt;'Benchmark Data'!$M$7,1),0)</f>
        <v>0</v>
      </c>
      <c r="G937">
        <f>IFERROR(_xlfn.IFS(D937&lt;'Benchmark Data'!$I$13,1,'Transaction Log'!D937&gt;'Benchmark Data'!$M$13,1),0)</f>
        <v>0</v>
      </c>
      <c r="H937">
        <f>IFERROR(_xlfn.IFS(E937&lt;'Benchmark Data'!$I$19,1,'Transaction Log'!E937&gt;'Benchmark Data'!$M$19,1),0)</f>
        <v>0</v>
      </c>
    </row>
    <row r="938" spans="1:8">
      <c r="A938" s="116">
        <v>0.57908564814814811</v>
      </c>
      <c r="B938">
        <v>-496.40233999999998</v>
      </c>
      <c r="C938">
        <v>15051.40611</v>
      </c>
      <c r="D938">
        <v>1.3003997</v>
      </c>
      <c r="E938">
        <v>2.2268015590000001</v>
      </c>
      <c r="F938">
        <f>IFERROR(_xlfn.IFS(B938&lt;'Benchmark Data'!$I$7,1,'Transaction Log'!B938&gt;'Benchmark Data'!$M$7,1),0)</f>
        <v>0</v>
      </c>
      <c r="G938">
        <f>IFERROR(_xlfn.IFS(D938&lt;'Benchmark Data'!$I$13,1,'Transaction Log'!D938&gt;'Benchmark Data'!$M$13,1),0)</f>
        <v>0</v>
      </c>
      <c r="H938">
        <f>IFERROR(_xlfn.IFS(E938&lt;'Benchmark Data'!$I$19,1,'Transaction Log'!E938&gt;'Benchmark Data'!$M$19,1),0)</f>
        <v>0</v>
      </c>
    </row>
    <row r="939" spans="1:8">
      <c r="A939" s="116">
        <v>0.5791087962962963</v>
      </c>
      <c r="B939">
        <v>-496.41613139999998</v>
      </c>
      <c r="C939">
        <v>15050.93607</v>
      </c>
      <c r="D939">
        <v>1.3004573129999999</v>
      </c>
      <c r="E939">
        <v>2.2263980710000002</v>
      </c>
      <c r="F939">
        <f>IFERROR(_xlfn.IFS(B939&lt;'Benchmark Data'!$I$7,1,'Transaction Log'!B939&gt;'Benchmark Data'!$M$7,1),0)</f>
        <v>0</v>
      </c>
      <c r="G939">
        <f>IFERROR(_xlfn.IFS(D939&lt;'Benchmark Data'!$I$13,1,'Transaction Log'!D939&gt;'Benchmark Data'!$M$13,1),0)</f>
        <v>0</v>
      </c>
      <c r="H939">
        <f>IFERROR(_xlfn.IFS(E939&lt;'Benchmark Data'!$I$19,1,'Transaction Log'!E939&gt;'Benchmark Data'!$M$19,1),0)</f>
        <v>0</v>
      </c>
    </row>
    <row r="940" spans="1:8">
      <c r="A940" s="116">
        <v>0.57913194444444438</v>
      </c>
      <c r="B940">
        <v>-496.40192409999997</v>
      </c>
      <c r="C940">
        <v>15051.118619999999</v>
      </c>
      <c r="D940">
        <v>1.299280282</v>
      </c>
      <c r="E940">
        <v>2.2267609479999999</v>
      </c>
      <c r="F940">
        <f>IFERROR(_xlfn.IFS(B940&lt;'Benchmark Data'!$I$7,1,'Transaction Log'!B940&gt;'Benchmark Data'!$M$7,1),0)</f>
        <v>0</v>
      </c>
      <c r="G940">
        <f>IFERROR(_xlfn.IFS(D940&lt;'Benchmark Data'!$I$13,1,'Transaction Log'!D940&gt;'Benchmark Data'!$M$13,1),0)</f>
        <v>0</v>
      </c>
      <c r="H940">
        <f>IFERROR(_xlfn.IFS(E940&lt;'Benchmark Data'!$I$19,1,'Transaction Log'!E940&gt;'Benchmark Data'!$M$19,1),0)</f>
        <v>0</v>
      </c>
    </row>
    <row r="941" spans="1:8">
      <c r="A941" s="116">
        <v>0.57915509259259257</v>
      </c>
      <c r="B941">
        <v>-496.41121090000001</v>
      </c>
      <c r="C941">
        <v>15048.36239</v>
      </c>
      <c r="D941">
        <v>1.30066558</v>
      </c>
      <c r="E941">
        <v>2.2269477260000001</v>
      </c>
      <c r="F941">
        <f>IFERROR(_xlfn.IFS(B941&lt;'Benchmark Data'!$I$7,1,'Transaction Log'!B941&gt;'Benchmark Data'!$M$7,1),0)</f>
        <v>0</v>
      </c>
      <c r="G941">
        <f>IFERROR(_xlfn.IFS(D941&lt;'Benchmark Data'!$I$13,1,'Transaction Log'!D941&gt;'Benchmark Data'!$M$13,1),0)</f>
        <v>0</v>
      </c>
      <c r="H941">
        <f>IFERROR(_xlfn.IFS(E941&lt;'Benchmark Data'!$I$19,1,'Transaction Log'!E941&gt;'Benchmark Data'!$M$19,1),0)</f>
        <v>0</v>
      </c>
    </row>
    <row r="942" spans="1:8">
      <c r="A942" s="116">
        <v>0.57917824074074076</v>
      </c>
      <c r="B942">
        <v>-496.40503589999997</v>
      </c>
      <c r="C942">
        <v>15048.355219999999</v>
      </c>
      <c r="D942">
        <v>1.2977382559999999</v>
      </c>
      <c r="E942">
        <v>2.2256984320000002</v>
      </c>
      <c r="F942">
        <f>IFERROR(_xlfn.IFS(B942&lt;'Benchmark Data'!$I$7,1,'Transaction Log'!B942&gt;'Benchmark Data'!$M$7,1),0)</f>
        <v>0</v>
      </c>
      <c r="G942">
        <f>IFERROR(_xlfn.IFS(D942&lt;'Benchmark Data'!$I$13,1,'Transaction Log'!D942&gt;'Benchmark Data'!$M$13,1),0)</f>
        <v>0</v>
      </c>
      <c r="H942">
        <f>IFERROR(_xlfn.IFS(E942&lt;'Benchmark Data'!$I$19,1,'Transaction Log'!E942&gt;'Benchmark Data'!$M$19,1),0)</f>
        <v>0</v>
      </c>
    </row>
    <row r="943" spans="1:8">
      <c r="A943" s="116">
        <v>0.57920138888888884</v>
      </c>
      <c r="B943">
        <v>-496.41399439999998</v>
      </c>
      <c r="C943">
        <v>15047.4665</v>
      </c>
      <c r="D943">
        <v>1.2996291419999999</v>
      </c>
      <c r="E943">
        <v>2.2267916959999998</v>
      </c>
      <c r="F943">
        <f>IFERROR(_xlfn.IFS(B943&lt;'Benchmark Data'!$I$7,1,'Transaction Log'!B943&gt;'Benchmark Data'!$M$7,1),0)</f>
        <v>0</v>
      </c>
      <c r="G943">
        <f>IFERROR(_xlfn.IFS(D943&lt;'Benchmark Data'!$I$13,1,'Transaction Log'!D943&gt;'Benchmark Data'!$M$13,1),0)</f>
        <v>0</v>
      </c>
      <c r="H943">
        <f>IFERROR(_xlfn.IFS(E943&lt;'Benchmark Data'!$I$19,1,'Transaction Log'!E943&gt;'Benchmark Data'!$M$19,1),0)</f>
        <v>0</v>
      </c>
    </row>
    <row r="944" spans="1:8">
      <c r="A944" s="116">
        <v>0.57922453703703702</v>
      </c>
      <c r="B944">
        <v>-496.3995041</v>
      </c>
      <c r="C944">
        <v>15047.043320000001</v>
      </c>
      <c r="D944">
        <v>1.299635892</v>
      </c>
      <c r="E944">
        <v>2.2274189660000001</v>
      </c>
      <c r="F944">
        <f>IFERROR(_xlfn.IFS(B944&lt;'Benchmark Data'!$I$7,1,'Transaction Log'!B944&gt;'Benchmark Data'!$M$7,1),0)</f>
        <v>0</v>
      </c>
      <c r="G944">
        <f>IFERROR(_xlfn.IFS(D944&lt;'Benchmark Data'!$I$13,1,'Transaction Log'!D944&gt;'Benchmark Data'!$M$13,1),0)</f>
        <v>0</v>
      </c>
      <c r="H944">
        <f>IFERROR(_xlfn.IFS(E944&lt;'Benchmark Data'!$I$19,1,'Transaction Log'!E944&gt;'Benchmark Data'!$M$19,1),0)</f>
        <v>0</v>
      </c>
    </row>
    <row r="945" spans="1:8">
      <c r="A945" s="116">
        <v>0.57924768518518521</v>
      </c>
      <c r="B945">
        <v>-496.38428279999999</v>
      </c>
      <c r="C945">
        <v>15044.44832</v>
      </c>
      <c r="D945">
        <v>1.299010934</v>
      </c>
      <c r="E945">
        <v>2.226563251</v>
      </c>
      <c r="F945">
        <f>IFERROR(_xlfn.IFS(B945&lt;'Benchmark Data'!$I$7,1,'Transaction Log'!B945&gt;'Benchmark Data'!$M$7,1),0)</f>
        <v>1</v>
      </c>
      <c r="G945">
        <f>IFERROR(_xlfn.IFS(D945&lt;'Benchmark Data'!$I$13,1,'Transaction Log'!D945&gt;'Benchmark Data'!$M$13,1),0)</f>
        <v>0</v>
      </c>
      <c r="H945">
        <f>IFERROR(_xlfn.IFS(E945&lt;'Benchmark Data'!$I$19,1,'Transaction Log'!E945&gt;'Benchmark Data'!$M$19,1),0)</f>
        <v>0</v>
      </c>
    </row>
    <row r="946" spans="1:8">
      <c r="A946" s="116">
        <v>0.57927083333333329</v>
      </c>
      <c r="B946">
        <v>-496.40643010000002</v>
      </c>
      <c r="C946">
        <v>15044.36038</v>
      </c>
      <c r="D946">
        <v>1.299646632</v>
      </c>
      <c r="E946">
        <v>2.2268626089999999</v>
      </c>
      <c r="F946">
        <f>IFERROR(_xlfn.IFS(B946&lt;'Benchmark Data'!$I$7,1,'Transaction Log'!B946&gt;'Benchmark Data'!$M$7,1),0)</f>
        <v>0</v>
      </c>
      <c r="G946">
        <f>IFERROR(_xlfn.IFS(D946&lt;'Benchmark Data'!$I$13,1,'Transaction Log'!D946&gt;'Benchmark Data'!$M$13,1),0)</f>
        <v>0</v>
      </c>
      <c r="H946">
        <f>IFERROR(_xlfn.IFS(E946&lt;'Benchmark Data'!$I$19,1,'Transaction Log'!E946&gt;'Benchmark Data'!$M$19,1),0)</f>
        <v>0</v>
      </c>
    </row>
    <row r="947" spans="1:8">
      <c r="A947" s="116">
        <v>0.57929398148148148</v>
      </c>
      <c r="B947">
        <v>-496.41692819999997</v>
      </c>
      <c r="C947">
        <v>15043.47596</v>
      </c>
      <c r="D947">
        <v>1.2986518579999999</v>
      </c>
      <c r="E947">
        <v>2.2267400679999998</v>
      </c>
      <c r="F947">
        <f>IFERROR(_xlfn.IFS(B947&lt;'Benchmark Data'!$I$7,1,'Transaction Log'!B947&gt;'Benchmark Data'!$M$7,1),0)</f>
        <v>0</v>
      </c>
      <c r="G947">
        <f>IFERROR(_xlfn.IFS(D947&lt;'Benchmark Data'!$I$13,1,'Transaction Log'!D947&gt;'Benchmark Data'!$M$13,1),0)</f>
        <v>0</v>
      </c>
      <c r="H947">
        <f>IFERROR(_xlfn.IFS(E947&lt;'Benchmark Data'!$I$19,1,'Transaction Log'!E947&gt;'Benchmark Data'!$M$19,1),0)</f>
        <v>0</v>
      </c>
    </row>
    <row r="948" spans="1:8">
      <c r="A948" s="116">
        <v>0.57931712962962967</v>
      </c>
      <c r="B948">
        <v>-496.4169981</v>
      </c>
      <c r="C948">
        <v>15041.78933</v>
      </c>
      <c r="D948">
        <v>1.2995911899999999</v>
      </c>
      <c r="E948">
        <v>2.2284350960000001</v>
      </c>
      <c r="F948">
        <f>IFERROR(_xlfn.IFS(B948&lt;'Benchmark Data'!$I$7,1,'Transaction Log'!B948&gt;'Benchmark Data'!$M$7,1),0)</f>
        <v>0</v>
      </c>
      <c r="G948">
        <f>IFERROR(_xlfn.IFS(D948&lt;'Benchmark Data'!$I$13,1,'Transaction Log'!D948&gt;'Benchmark Data'!$M$13,1),0)</f>
        <v>0</v>
      </c>
      <c r="H948">
        <f>IFERROR(_xlfn.IFS(E948&lt;'Benchmark Data'!$I$19,1,'Transaction Log'!E948&gt;'Benchmark Data'!$M$19,1),0)</f>
        <v>0</v>
      </c>
    </row>
    <row r="949" spans="1:8">
      <c r="A949" s="116">
        <v>0.57934027777777775</v>
      </c>
      <c r="B949">
        <v>-496.40237389999999</v>
      </c>
      <c r="C949">
        <v>15040.96903</v>
      </c>
      <c r="D949">
        <v>1.298961093</v>
      </c>
      <c r="E949">
        <v>2.2265978030000002</v>
      </c>
      <c r="F949">
        <f>IFERROR(_xlfn.IFS(B949&lt;'Benchmark Data'!$I$7,1,'Transaction Log'!B949&gt;'Benchmark Data'!$M$7,1),0)</f>
        <v>0</v>
      </c>
      <c r="G949">
        <f>IFERROR(_xlfn.IFS(D949&lt;'Benchmark Data'!$I$13,1,'Transaction Log'!D949&gt;'Benchmark Data'!$M$13,1),0)</f>
        <v>0</v>
      </c>
      <c r="H949">
        <f>IFERROR(_xlfn.IFS(E949&lt;'Benchmark Data'!$I$19,1,'Transaction Log'!E949&gt;'Benchmark Data'!$M$19,1),0)</f>
        <v>0</v>
      </c>
    </row>
    <row r="950" spans="1:8">
      <c r="A950" s="116">
        <v>0.57936342592592593</v>
      </c>
      <c r="B950">
        <v>-496.40567870000001</v>
      </c>
      <c r="C950">
        <v>15038.27147</v>
      </c>
      <c r="D950">
        <v>1.297877502</v>
      </c>
      <c r="E950">
        <v>2.227079442</v>
      </c>
      <c r="F950">
        <f>IFERROR(_xlfn.IFS(B950&lt;'Benchmark Data'!$I$7,1,'Transaction Log'!B950&gt;'Benchmark Data'!$M$7,1),0)</f>
        <v>0</v>
      </c>
      <c r="G950">
        <f>IFERROR(_xlfn.IFS(D950&lt;'Benchmark Data'!$I$13,1,'Transaction Log'!D950&gt;'Benchmark Data'!$M$13,1),0)</f>
        <v>0</v>
      </c>
      <c r="H950">
        <f>IFERROR(_xlfn.IFS(E950&lt;'Benchmark Data'!$I$19,1,'Transaction Log'!E950&gt;'Benchmark Data'!$M$19,1),0)</f>
        <v>0</v>
      </c>
    </row>
    <row r="951" spans="1:8">
      <c r="A951" s="116">
        <v>0.57938657407407412</v>
      </c>
      <c r="B951">
        <v>-496.4013387</v>
      </c>
      <c r="C951">
        <v>15039.396000000001</v>
      </c>
      <c r="D951">
        <v>1.3007373330000001</v>
      </c>
      <c r="E951">
        <v>2.225662926</v>
      </c>
      <c r="F951">
        <f>IFERROR(_xlfn.IFS(B951&lt;'Benchmark Data'!$I$7,1,'Transaction Log'!B951&gt;'Benchmark Data'!$M$7,1),0)</f>
        <v>0</v>
      </c>
      <c r="G951">
        <f>IFERROR(_xlfn.IFS(D951&lt;'Benchmark Data'!$I$13,1,'Transaction Log'!D951&gt;'Benchmark Data'!$M$13,1),0)</f>
        <v>0</v>
      </c>
      <c r="H951">
        <f>IFERROR(_xlfn.IFS(E951&lt;'Benchmark Data'!$I$19,1,'Transaction Log'!E951&gt;'Benchmark Data'!$M$19,1),0)</f>
        <v>0</v>
      </c>
    </row>
    <row r="952" spans="1:8">
      <c r="A952" s="116">
        <v>0.5794097222222222</v>
      </c>
      <c r="B952">
        <v>-496.39043249999997</v>
      </c>
      <c r="C952">
        <v>15036.246370000001</v>
      </c>
      <c r="D952">
        <v>1.300353922</v>
      </c>
      <c r="E952">
        <v>2.225930859</v>
      </c>
      <c r="F952">
        <f>IFERROR(_xlfn.IFS(B952&lt;'Benchmark Data'!$I$7,1,'Transaction Log'!B952&gt;'Benchmark Data'!$M$7,1),0)</f>
        <v>0</v>
      </c>
      <c r="G952">
        <f>IFERROR(_xlfn.IFS(D952&lt;'Benchmark Data'!$I$13,1,'Transaction Log'!D952&gt;'Benchmark Data'!$M$13,1),0)</f>
        <v>0</v>
      </c>
      <c r="H952">
        <f>IFERROR(_xlfn.IFS(E952&lt;'Benchmark Data'!$I$19,1,'Transaction Log'!E952&gt;'Benchmark Data'!$M$19,1),0)</f>
        <v>0</v>
      </c>
    </row>
    <row r="953" spans="1:8">
      <c r="A953" s="116">
        <v>0.57943287037037039</v>
      </c>
      <c r="B953">
        <v>-496.42064470000003</v>
      </c>
      <c r="C953">
        <v>15036.93136</v>
      </c>
      <c r="D953">
        <v>1.2991652460000001</v>
      </c>
      <c r="E953">
        <v>2.2279363189999999</v>
      </c>
      <c r="F953">
        <f>IFERROR(_xlfn.IFS(B953&lt;'Benchmark Data'!$I$7,1,'Transaction Log'!B953&gt;'Benchmark Data'!$M$7,1),0)</f>
        <v>1</v>
      </c>
      <c r="G953">
        <f>IFERROR(_xlfn.IFS(D953&lt;'Benchmark Data'!$I$13,1,'Transaction Log'!D953&gt;'Benchmark Data'!$M$13,1),0)</f>
        <v>0</v>
      </c>
      <c r="H953">
        <f>IFERROR(_xlfn.IFS(E953&lt;'Benchmark Data'!$I$19,1,'Transaction Log'!E953&gt;'Benchmark Data'!$M$19,1),0)</f>
        <v>0</v>
      </c>
    </row>
    <row r="954" spans="1:8">
      <c r="A954" s="116">
        <v>0.57945601851851858</v>
      </c>
      <c r="B954">
        <v>-496.40713240000002</v>
      </c>
      <c r="C954">
        <v>15037.065210000001</v>
      </c>
      <c r="D954">
        <v>1.299253499</v>
      </c>
      <c r="E954">
        <v>2.2280983440000002</v>
      </c>
      <c r="F954">
        <f>IFERROR(_xlfn.IFS(B954&lt;'Benchmark Data'!$I$7,1,'Transaction Log'!B954&gt;'Benchmark Data'!$M$7,1),0)</f>
        <v>0</v>
      </c>
      <c r="G954">
        <f>IFERROR(_xlfn.IFS(D954&lt;'Benchmark Data'!$I$13,1,'Transaction Log'!D954&gt;'Benchmark Data'!$M$13,1),0)</f>
        <v>0</v>
      </c>
      <c r="H954">
        <f>IFERROR(_xlfn.IFS(E954&lt;'Benchmark Data'!$I$19,1,'Transaction Log'!E954&gt;'Benchmark Data'!$M$19,1),0)</f>
        <v>0</v>
      </c>
    </row>
    <row r="955" spans="1:8">
      <c r="A955" s="116">
        <v>0.57947916666666666</v>
      </c>
      <c r="B955">
        <v>-496.39531590000001</v>
      </c>
      <c r="C955">
        <v>15035.3948</v>
      </c>
      <c r="D955">
        <v>1.298866611</v>
      </c>
      <c r="E955">
        <v>2.2271304070000002</v>
      </c>
      <c r="F955">
        <f>IFERROR(_xlfn.IFS(B955&lt;'Benchmark Data'!$I$7,1,'Transaction Log'!B955&gt;'Benchmark Data'!$M$7,1),0)</f>
        <v>0</v>
      </c>
      <c r="G955">
        <f>IFERROR(_xlfn.IFS(D955&lt;'Benchmark Data'!$I$13,1,'Transaction Log'!D955&gt;'Benchmark Data'!$M$13,1),0)</f>
        <v>0</v>
      </c>
      <c r="H955">
        <f>IFERROR(_xlfn.IFS(E955&lt;'Benchmark Data'!$I$19,1,'Transaction Log'!E955&gt;'Benchmark Data'!$M$19,1),0)</f>
        <v>0</v>
      </c>
    </row>
    <row r="956" spans="1:8">
      <c r="A956" s="116">
        <v>0.57950231481481485</v>
      </c>
      <c r="B956">
        <v>-496.38702929999999</v>
      </c>
      <c r="C956">
        <v>15034.1203</v>
      </c>
      <c r="D956">
        <v>1.2995929749999999</v>
      </c>
      <c r="E956">
        <v>2.2264721120000002</v>
      </c>
      <c r="F956">
        <f>IFERROR(_xlfn.IFS(B956&lt;'Benchmark Data'!$I$7,1,'Transaction Log'!B956&gt;'Benchmark Data'!$M$7,1),0)</f>
        <v>0</v>
      </c>
      <c r="G956">
        <f>IFERROR(_xlfn.IFS(D956&lt;'Benchmark Data'!$I$13,1,'Transaction Log'!D956&gt;'Benchmark Data'!$M$13,1),0)</f>
        <v>0</v>
      </c>
      <c r="H956">
        <f>IFERROR(_xlfn.IFS(E956&lt;'Benchmark Data'!$I$19,1,'Transaction Log'!E956&gt;'Benchmark Data'!$M$19,1),0)</f>
        <v>0</v>
      </c>
    </row>
    <row r="957" spans="1:8">
      <c r="A957" s="116">
        <v>0.57952546296296303</v>
      </c>
      <c r="B957">
        <v>-496.41279950000001</v>
      </c>
      <c r="C957">
        <v>15031.305979999999</v>
      </c>
      <c r="D957">
        <v>1.300748469</v>
      </c>
      <c r="E957">
        <v>2.2264304479999999</v>
      </c>
      <c r="F957">
        <f>IFERROR(_xlfn.IFS(B957&lt;'Benchmark Data'!$I$7,1,'Transaction Log'!B957&gt;'Benchmark Data'!$M$7,1),0)</f>
        <v>0</v>
      </c>
      <c r="G957">
        <f>IFERROR(_xlfn.IFS(D957&lt;'Benchmark Data'!$I$13,1,'Transaction Log'!D957&gt;'Benchmark Data'!$M$13,1),0)</f>
        <v>0</v>
      </c>
      <c r="H957">
        <f>IFERROR(_xlfn.IFS(E957&lt;'Benchmark Data'!$I$19,1,'Transaction Log'!E957&gt;'Benchmark Data'!$M$19,1),0)</f>
        <v>0</v>
      </c>
    </row>
    <row r="958" spans="1:8">
      <c r="A958" s="116">
        <v>0.57954861111111111</v>
      </c>
      <c r="B958">
        <v>-496.406792</v>
      </c>
      <c r="C958">
        <v>15030.929819999999</v>
      </c>
      <c r="D958">
        <v>1.2995295010000001</v>
      </c>
      <c r="E958">
        <v>2.2274293979999999</v>
      </c>
      <c r="F958">
        <f>IFERROR(_xlfn.IFS(B958&lt;'Benchmark Data'!$I$7,1,'Transaction Log'!B958&gt;'Benchmark Data'!$M$7,1),0)</f>
        <v>0</v>
      </c>
      <c r="G958">
        <f>IFERROR(_xlfn.IFS(D958&lt;'Benchmark Data'!$I$13,1,'Transaction Log'!D958&gt;'Benchmark Data'!$M$13,1),0)</f>
        <v>0</v>
      </c>
      <c r="H958">
        <f>IFERROR(_xlfn.IFS(E958&lt;'Benchmark Data'!$I$19,1,'Transaction Log'!E958&gt;'Benchmark Data'!$M$19,1),0)</f>
        <v>0</v>
      </c>
    </row>
    <row r="959" spans="1:8">
      <c r="A959" s="116">
        <v>0.57957175925925919</v>
      </c>
      <c r="B959">
        <v>-496.40545150000003</v>
      </c>
      <c r="C959">
        <v>15030.151900000001</v>
      </c>
      <c r="D959">
        <v>1.2986507810000001</v>
      </c>
      <c r="E959">
        <v>2.2278287250000002</v>
      </c>
      <c r="F959">
        <f>IFERROR(_xlfn.IFS(B959&lt;'Benchmark Data'!$I$7,1,'Transaction Log'!B959&gt;'Benchmark Data'!$M$7,1),0)</f>
        <v>0</v>
      </c>
      <c r="G959">
        <f>IFERROR(_xlfn.IFS(D959&lt;'Benchmark Data'!$I$13,1,'Transaction Log'!D959&gt;'Benchmark Data'!$M$13,1),0)</f>
        <v>0</v>
      </c>
      <c r="H959">
        <f>IFERROR(_xlfn.IFS(E959&lt;'Benchmark Data'!$I$19,1,'Transaction Log'!E959&gt;'Benchmark Data'!$M$19,1),0)</f>
        <v>0</v>
      </c>
    </row>
    <row r="960" spans="1:8">
      <c r="A960" s="116">
        <v>0.57959490740740738</v>
      </c>
      <c r="B960">
        <v>-496.4075828</v>
      </c>
      <c r="C960">
        <v>15028.61786</v>
      </c>
      <c r="D960">
        <v>1.3006632229999999</v>
      </c>
      <c r="E960">
        <v>2.2269145319999999</v>
      </c>
      <c r="F960">
        <f>IFERROR(_xlfn.IFS(B960&lt;'Benchmark Data'!$I$7,1,'Transaction Log'!B960&gt;'Benchmark Data'!$M$7,1),0)</f>
        <v>0</v>
      </c>
      <c r="G960">
        <f>IFERROR(_xlfn.IFS(D960&lt;'Benchmark Data'!$I$13,1,'Transaction Log'!D960&gt;'Benchmark Data'!$M$13,1),0)</f>
        <v>0</v>
      </c>
      <c r="H960">
        <f>IFERROR(_xlfn.IFS(E960&lt;'Benchmark Data'!$I$19,1,'Transaction Log'!E960&gt;'Benchmark Data'!$M$19,1),0)</f>
        <v>0</v>
      </c>
    </row>
    <row r="961" spans="1:8">
      <c r="A961" s="116">
        <v>0.57961805555555557</v>
      </c>
      <c r="B961">
        <v>-496.39554040000002</v>
      </c>
      <c r="C961">
        <v>15028.95271</v>
      </c>
      <c r="D961">
        <v>1.3000242280000001</v>
      </c>
      <c r="E961">
        <v>2.226501077</v>
      </c>
      <c r="F961">
        <f>IFERROR(_xlfn.IFS(B961&lt;'Benchmark Data'!$I$7,1,'Transaction Log'!B961&gt;'Benchmark Data'!$M$7,1),0)</f>
        <v>0</v>
      </c>
      <c r="G961">
        <f>IFERROR(_xlfn.IFS(D961&lt;'Benchmark Data'!$I$13,1,'Transaction Log'!D961&gt;'Benchmark Data'!$M$13,1),0)</f>
        <v>0</v>
      </c>
      <c r="H961">
        <f>IFERROR(_xlfn.IFS(E961&lt;'Benchmark Data'!$I$19,1,'Transaction Log'!E961&gt;'Benchmark Data'!$M$19,1),0)</f>
        <v>0</v>
      </c>
    </row>
    <row r="962" spans="1:8">
      <c r="A962" s="116">
        <v>0.57964120370370364</v>
      </c>
      <c r="B962">
        <v>-496.39151989999999</v>
      </c>
      <c r="C962">
        <v>15027.58503</v>
      </c>
      <c r="D962">
        <v>1.299761537</v>
      </c>
      <c r="E962">
        <v>2.2260447170000002</v>
      </c>
      <c r="F962">
        <f>IFERROR(_xlfn.IFS(B962&lt;'Benchmark Data'!$I$7,1,'Transaction Log'!B962&gt;'Benchmark Data'!$M$7,1),0)</f>
        <v>0</v>
      </c>
      <c r="G962">
        <f>IFERROR(_xlfn.IFS(D962&lt;'Benchmark Data'!$I$13,1,'Transaction Log'!D962&gt;'Benchmark Data'!$M$13,1),0)</f>
        <v>0</v>
      </c>
      <c r="H962">
        <f>IFERROR(_xlfn.IFS(E962&lt;'Benchmark Data'!$I$19,1,'Transaction Log'!E962&gt;'Benchmark Data'!$M$19,1),0)</f>
        <v>0</v>
      </c>
    </row>
    <row r="963" spans="1:8">
      <c r="A963" s="116">
        <v>0.57966435185185183</v>
      </c>
      <c r="B963">
        <v>-496.3972253</v>
      </c>
      <c r="C963">
        <v>15025.81349</v>
      </c>
      <c r="D963">
        <v>1.299904248</v>
      </c>
      <c r="E963">
        <v>2.2263389309999999</v>
      </c>
      <c r="F963">
        <f>IFERROR(_xlfn.IFS(B963&lt;'Benchmark Data'!$I$7,1,'Transaction Log'!B963&gt;'Benchmark Data'!$M$7,1),0)</f>
        <v>0</v>
      </c>
      <c r="G963">
        <f>IFERROR(_xlfn.IFS(D963&lt;'Benchmark Data'!$I$13,1,'Transaction Log'!D963&gt;'Benchmark Data'!$M$13,1),0)</f>
        <v>0</v>
      </c>
      <c r="H963">
        <f>IFERROR(_xlfn.IFS(E963&lt;'Benchmark Data'!$I$19,1,'Transaction Log'!E963&gt;'Benchmark Data'!$M$19,1),0)</f>
        <v>0</v>
      </c>
    </row>
    <row r="964" spans="1:8">
      <c r="A964" s="116">
        <v>0.57968750000000002</v>
      </c>
      <c r="B964">
        <v>-496.40919819999999</v>
      </c>
      <c r="C964">
        <v>15025.702370000001</v>
      </c>
      <c r="D964">
        <v>1.298976578</v>
      </c>
      <c r="E964">
        <v>2.2283285099999999</v>
      </c>
      <c r="F964">
        <f>IFERROR(_xlfn.IFS(B964&lt;'Benchmark Data'!$I$7,1,'Transaction Log'!B964&gt;'Benchmark Data'!$M$7,1),0)</f>
        <v>0</v>
      </c>
      <c r="G964">
        <f>IFERROR(_xlfn.IFS(D964&lt;'Benchmark Data'!$I$13,1,'Transaction Log'!D964&gt;'Benchmark Data'!$M$13,1),0)</f>
        <v>0</v>
      </c>
      <c r="H964">
        <f>IFERROR(_xlfn.IFS(E964&lt;'Benchmark Data'!$I$19,1,'Transaction Log'!E964&gt;'Benchmark Data'!$M$19,1),0)</f>
        <v>0</v>
      </c>
    </row>
    <row r="965" spans="1:8">
      <c r="A965" s="116">
        <v>0.5797106481481481</v>
      </c>
      <c r="B965">
        <v>-496.39807409999997</v>
      </c>
      <c r="C965">
        <v>15024.44282</v>
      </c>
      <c r="D965">
        <v>1.2994269119999999</v>
      </c>
      <c r="E965">
        <v>2.226463431</v>
      </c>
      <c r="F965">
        <f>IFERROR(_xlfn.IFS(B965&lt;'Benchmark Data'!$I$7,1,'Transaction Log'!B965&gt;'Benchmark Data'!$M$7,1),0)</f>
        <v>0</v>
      </c>
      <c r="G965">
        <f>IFERROR(_xlfn.IFS(D965&lt;'Benchmark Data'!$I$13,1,'Transaction Log'!D965&gt;'Benchmark Data'!$M$13,1),0)</f>
        <v>0</v>
      </c>
      <c r="H965">
        <f>IFERROR(_xlfn.IFS(E965&lt;'Benchmark Data'!$I$19,1,'Transaction Log'!E965&gt;'Benchmark Data'!$M$19,1),0)</f>
        <v>0</v>
      </c>
    </row>
    <row r="966" spans="1:8">
      <c r="A966" s="116">
        <v>0.57973379629629629</v>
      </c>
      <c r="B966">
        <v>-496.41701920000003</v>
      </c>
      <c r="C966">
        <v>15021.049650000001</v>
      </c>
      <c r="D966">
        <v>1.2995618790000001</v>
      </c>
      <c r="E966">
        <v>2.227182542</v>
      </c>
      <c r="F966">
        <f>IFERROR(_xlfn.IFS(B966&lt;'Benchmark Data'!$I$7,1,'Transaction Log'!B966&gt;'Benchmark Data'!$M$7,1),0)</f>
        <v>0</v>
      </c>
      <c r="G966">
        <f>IFERROR(_xlfn.IFS(D966&lt;'Benchmark Data'!$I$13,1,'Transaction Log'!D966&gt;'Benchmark Data'!$M$13,1),0)</f>
        <v>0</v>
      </c>
      <c r="H966">
        <f>IFERROR(_xlfn.IFS(E966&lt;'Benchmark Data'!$I$19,1,'Transaction Log'!E966&gt;'Benchmark Data'!$M$19,1),0)</f>
        <v>0</v>
      </c>
    </row>
    <row r="967" spans="1:8">
      <c r="A967" s="116">
        <v>0.57975694444444448</v>
      </c>
      <c r="B967">
        <v>-496.41883589999998</v>
      </c>
      <c r="C967">
        <v>15021.678470000001</v>
      </c>
      <c r="D967">
        <v>1.2995324829999999</v>
      </c>
      <c r="E967">
        <v>2.22774216</v>
      </c>
      <c r="F967">
        <f>IFERROR(_xlfn.IFS(B967&lt;'Benchmark Data'!$I$7,1,'Transaction Log'!B967&gt;'Benchmark Data'!$M$7,1),0)</f>
        <v>1</v>
      </c>
      <c r="G967">
        <f>IFERROR(_xlfn.IFS(D967&lt;'Benchmark Data'!$I$13,1,'Transaction Log'!D967&gt;'Benchmark Data'!$M$13,1),0)</f>
        <v>0</v>
      </c>
      <c r="H967">
        <f>IFERROR(_xlfn.IFS(E967&lt;'Benchmark Data'!$I$19,1,'Transaction Log'!E967&gt;'Benchmark Data'!$M$19,1),0)</f>
        <v>0</v>
      </c>
    </row>
    <row r="968" spans="1:8">
      <c r="A968" s="116">
        <v>0.57978009259259256</v>
      </c>
      <c r="B968">
        <v>-496.41216320000001</v>
      </c>
      <c r="C968">
        <v>15019.313480000001</v>
      </c>
      <c r="D968">
        <v>1.2987145579999999</v>
      </c>
      <c r="E968">
        <v>2.2262962329999998</v>
      </c>
      <c r="F968">
        <f>IFERROR(_xlfn.IFS(B968&lt;'Benchmark Data'!$I$7,1,'Transaction Log'!B968&gt;'Benchmark Data'!$M$7,1),0)</f>
        <v>0</v>
      </c>
      <c r="G968">
        <f>IFERROR(_xlfn.IFS(D968&lt;'Benchmark Data'!$I$13,1,'Transaction Log'!D968&gt;'Benchmark Data'!$M$13,1),0)</f>
        <v>0</v>
      </c>
      <c r="H968">
        <f>IFERROR(_xlfn.IFS(E968&lt;'Benchmark Data'!$I$19,1,'Transaction Log'!E968&gt;'Benchmark Data'!$M$19,1),0)</f>
        <v>0</v>
      </c>
    </row>
    <row r="969" spans="1:8">
      <c r="A969" s="116">
        <v>0.57980324074074074</v>
      </c>
      <c r="B969">
        <v>-496.40346740000001</v>
      </c>
      <c r="C969">
        <v>15018.450269999999</v>
      </c>
      <c r="D969">
        <v>1.298402412</v>
      </c>
      <c r="E969">
        <v>2.2286911119999999</v>
      </c>
      <c r="F969">
        <f>IFERROR(_xlfn.IFS(B969&lt;'Benchmark Data'!$I$7,1,'Transaction Log'!B969&gt;'Benchmark Data'!$M$7,1),0)</f>
        <v>0</v>
      </c>
      <c r="G969">
        <f>IFERROR(_xlfn.IFS(D969&lt;'Benchmark Data'!$I$13,1,'Transaction Log'!D969&gt;'Benchmark Data'!$M$13,1),0)</f>
        <v>0</v>
      </c>
      <c r="H969">
        <f>IFERROR(_xlfn.IFS(E969&lt;'Benchmark Data'!$I$19,1,'Transaction Log'!E969&gt;'Benchmark Data'!$M$19,1),0)</f>
        <v>0</v>
      </c>
    </row>
    <row r="970" spans="1:8">
      <c r="A970" s="116">
        <v>0.57982638888888893</v>
      </c>
      <c r="B970">
        <v>-496.4130505</v>
      </c>
      <c r="C970">
        <v>15018.09506</v>
      </c>
      <c r="D970">
        <v>1.2984134300000001</v>
      </c>
      <c r="E970">
        <v>2.2271889530000002</v>
      </c>
      <c r="F970">
        <f>IFERROR(_xlfn.IFS(B970&lt;'Benchmark Data'!$I$7,1,'Transaction Log'!B970&gt;'Benchmark Data'!$M$7,1),0)</f>
        <v>0</v>
      </c>
      <c r="G970">
        <f>IFERROR(_xlfn.IFS(D970&lt;'Benchmark Data'!$I$13,1,'Transaction Log'!D970&gt;'Benchmark Data'!$M$13,1),0)</f>
        <v>0</v>
      </c>
      <c r="H970">
        <f>IFERROR(_xlfn.IFS(E970&lt;'Benchmark Data'!$I$19,1,'Transaction Log'!E970&gt;'Benchmark Data'!$M$19,1),0)</f>
        <v>0</v>
      </c>
    </row>
    <row r="971" spans="1:8">
      <c r="A971" s="116">
        <v>0.57984953703703701</v>
      </c>
      <c r="B971">
        <v>-496.3902602</v>
      </c>
      <c r="C971">
        <v>15016.479799999999</v>
      </c>
      <c r="D971">
        <v>1.2997641289999999</v>
      </c>
      <c r="E971">
        <v>2.2283066479999998</v>
      </c>
      <c r="F971">
        <f>IFERROR(_xlfn.IFS(B971&lt;'Benchmark Data'!$I$7,1,'Transaction Log'!B971&gt;'Benchmark Data'!$M$7,1),0)</f>
        <v>0</v>
      </c>
      <c r="G971">
        <f>IFERROR(_xlfn.IFS(D971&lt;'Benchmark Data'!$I$13,1,'Transaction Log'!D971&gt;'Benchmark Data'!$M$13,1),0)</f>
        <v>0</v>
      </c>
      <c r="H971">
        <f>IFERROR(_xlfn.IFS(E971&lt;'Benchmark Data'!$I$19,1,'Transaction Log'!E971&gt;'Benchmark Data'!$M$19,1),0)</f>
        <v>0</v>
      </c>
    </row>
    <row r="972" spans="1:8">
      <c r="A972" s="116">
        <v>0.5798726851851852</v>
      </c>
      <c r="B972">
        <v>-496.40380040000002</v>
      </c>
      <c r="C972">
        <v>15015.113170000001</v>
      </c>
      <c r="D972">
        <v>1.2991849660000001</v>
      </c>
      <c r="E972">
        <v>2.2260312930000001</v>
      </c>
      <c r="F972">
        <f>IFERROR(_xlfn.IFS(B972&lt;'Benchmark Data'!$I$7,1,'Transaction Log'!B972&gt;'Benchmark Data'!$M$7,1),0)</f>
        <v>0</v>
      </c>
      <c r="G972">
        <f>IFERROR(_xlfn.IFS(D972&lt;'Benchmark Data'!$I$13,1,'Transaction Log'!D972&gt;'Benchmark Data'!$M$13,1),0)</f>
        <v>0</v>
      </c>
      <c r="H972">
        <f>IFERROR(_xlfn.IFS(E972&lt;'Benchmark Data'!$I$19,1,'Transaction Log'!E972&gt;'Benchmark Data'!$M$19,1),0)</f>
        <v>0</v>
      </c>
    </row>
    <row r="973" spans="1:8">
      <c r="A973" s="116">
        <v>0.57989583333333339</v>
      </c>
      <c r="B973">
        <v>-496.3971449</v>
      </c>
      <c r="C973">
        <v>15015.462810000001</v>
      </c>
      <c r="D973">
        <v>1.3006178589999999</v>
      </c>
      <c r="E973">
        <v>2.2270408580000001</v>
      </c>
      <c r="F973">
        <f>IFERROR(_xlfn.IFS(B973&lt;'Benchmark Data'!$I$7,1,'Transaction Log'!B973&gt;'Benchmark Data'!$M$7,1),0)</f>
        <v>0</v>
      </c>
      <c r="G973">
        <f>IFERROR(_xlfn.IFS(D973&lt;'Benchmark Data'!$I$13,1,'Transaction Log'!D973&gt;'Benchmark Data'!$M$13,1),0)</f>
        <v>0</v>
      </c>
      <c r="H973">
        <f>IFERROR(_xlfn.IFS(E973&lt;'Benchmark Data'!$I$19,1,'Transaction Log'!E973&gt;'Benchmark Data'!$M$19,1),0)</f>
        <v>0</v>
      </c>
    </row>
    <row r="974" spans="1:8">
      <c r="A974" s="116">
        <v>0.57991898148148147</v>
      </c>
      <c r="B974">
        <v>-496.39723889999999</v>
      </c>
      <c r="C974">
        <v>15012.99296</v>
      </c>
      <c r="D974">
        <v>1.300051069</v>
      </c>
      <c r="E974">
        <v>2.2274953399999999</v>
      </c>
      <c r="F974">
        <f>IFERROR(_xlfn.IFS(B974&lt;'Benchmark Data'!$I$7,1,'Transaction Log'!B974&gt;'Benchmark Data'!$M$7,1),0)</f>
        <v>0</v>
      </c>
      <c r="G974">
        <f>IFERROR(_xlfn.IFS(D974&lt;'Benchmark Data'!$I$13,1,'Transaction Log'!D974&gt;'Benchmark Data'!$M$13,1),0)</f>
        <v>0</v>
      </c>
      <c r="H974">
        <f>IFERROR(_xlfn.IFS(E974&lt;'Benchmark Data'!$I$19,1,'Transaction Log'!E974&gt;'Benchmark Data'!$M$19,1),0)</f>
        <v>0</v>
      </c>
    </row>
    <row r="975" spans="1:8">
      <c r="A975" s="116">
        <v>0.57994212962962965</v>
      </c>
      <c r="B975">
        <v>-496.39553569999998</v>
      </c>
      <c r="C975">
        <v>15013.197099999999</v>
      </c>
      <c r="D975">
        <v>1.299166622</v>
      </c>
      <c r="E975">
        <v>2.2261642720000001</v>
      </c>
      <c r="F975">
        <f>IFERROR(_xlfn.IFS(B975&lt;'Benchmark Data'!$I$7,1,'Transaction Log'!B975&gt;'Benchmark Data'!$M$7,1),0)</f>
        <v>0</v>
      </c>
      <c r="G975">
        <f>IFERROR(_xlfn.IFS(D975&lt;'Benchmark Data'!$I$13,1,'Transaction Log'!D975&gt;'Benchmark Data'!$M$13,1),0)</f>
        <v>0</v>
      </c>
      <c r="H975">
        <f>IFERROR(_xlfn.IFS(E975&lt;'Benchmark Data'!$I$19,1,'Transaction Log'!E975&gt;'Benchmark Data'!$M$19,1),0)</f>
        <v>0</v>
      </c>
    </row>
    <row r="976" spans="1:8">
      <c r="A976" s="116">
        <v>0.57996527777777784</v>
      </c>
      <c r="B976">
        <v>-496.39972169999999</v>
      </c>
      <c r="C976">
        <v>15012.185949999999</v>
      </c>
      <c r="D976">
        <v>1.2987225309999999</v>
      </c>
      <c r="E976">
        <v>2.227847573</v>
      </c>
      <c r="F976">
        <f>IFERROR(_xlfn.IFS(B976&lt;'Benchmark Data'!$I$7,1,'Transaction Log'!B976&gt;'Benchmark Data'!$M$7,1),0)</f>
        <v>0</v>
      </c>
      <c r="G976">
        <f>IFERROR(_xlfn.IFS(D976&lt;'Benchmark Data'!$I$13,1,'Transaction Log'!D976&gt;'Benchmark Data'!$M$13,1),0)</f>
        <v>0</v>
      </c>
      <c r="H976">
        <f>IFERROR(_xlfn.IFS(E976&lt;'Benchmark Data'!$I$19,1,'Transaction Log'!E976&gt;'Benchmark Data'!$M$19,1),0)</f>
        <v>0</v>
      </c>
    </row>
    <row r="977" spans="1:8">
      <c r="A977" s="116">
        <v>0.57998842592592592</v>
      </c>
      <c r="B977">
        <v>-496.39454719999998</v>
      </c>
      <c r="C977">
        <v>15010.452149999999</v>
      </c>
      <c r="D977">
        <v>1.2986574179999999</v>
      </c>
      <c r="E977">
        <v>2.2276215970000002</v>
      </c>
      <c r="F977">
        <f>IFERROR(_xlfn.IFS(B977&lt;'Benchmark Data'!$I$7,1,'Transaction Log'!B977&gt;'Benchmark Data'!$M$7,1),0)</f>
        <v>0</v>
      </c>
      <c r="G977">
        <f>IFERROR(_xlfn.IFS(D977&lt;'Benchmark Data'!$I$13,1,'Transaction Log'!D977&gt;'Benchmark Data'!$M$13,1),0)</f>
        <v>0</v>
      </c>
      <c r="H977">
        <f>IFERROR(_xlfn.IFS(E977&lt;'Benchmark Data'!$I$19,1,'Transaction Log'!E977&gt;'Benchmark Data'!$M$19,1),0)</f>
        <v>0</v>
      </c>
    </row>
    <row r="978" spans="1:8">
      <c r="A978" s="116">
        <v>0.58001157407407411</v>
      </c>
      <c r="B978">
        <v>-496.40273439999999</v>
      </c>
      <c r="C978">
        <v>15010.388929999999</v>
      </c>
      <c r="D978">
        <v>1.2997960180000001</v>
      </c>
      <c r="E978">
        <v>2.227362555</v>
      </c>
      <c r="F978">
        <f>IFERROR(_xlfn.IFS(B978&lt;'Benchmark Data'!$I$7,1,'Transaction Log'!B978&gt;'Benchmark Data'!$M$7,1),0)</f>
        <v>0</v>
      </c>
      <c r="G978">
        <f>IFERROR(_xlfn.IFS(D978&lt;'Benchmark Data'!$I$13,1,'Transaction Log'!D978&gt;'Benchmark Data'!$M$13,1),0)</f>
        <v>0</v>
      </c>
      <c r="H978">
        <f>IFERROR(_xlfn.IFS(E978&lt;'Benchmark Data'!$I$19,1,'Transaction Log'!E978&gt;'Benchmark Data'!$M$19,1),0)</f>
        <v>0</v>
      </c>
    </row>
    <row r="979" spans="1:8">
      <c r="A979" s="116">
        <v>0.58003472222222219</v>
      </c>
      <c r="B979">
        <v>-496.39660220000002</v>
      </c>
      <c r="C979">
        <v>15007.77469</v>
      </c>
      <c r="D979">
        <v>1.2983793690000001</v>
      </c>
      <c r="E979">
        <v>2.2269549020000001</v>
      </c>
      <c r="F979">
        <f>IFERROR(_xlfn.IFS(B979&lt;'Benchmark Data'!$I$7,1,'Transaction Log'!B979&gt;'Benchmark Data'!$M$7,1),0)</f>
        <v>0</v>
      </c>
      <c r="G979">
        <f>IFERROR(_xlfn.IFS(D979&lt;'Benchmark Data'!$I$13,1,'Transaction Log'!D979&gt;'Benchmark Data'!$M$13,1),0)</f>
        <v>0</v>
      </c>
      <c r="H979">
        <f>IFERROR(_xlfn.IFS(E979&lt;'Benchmark Data'!$I$19,1,'Transaction Log'!E979&gt;'Benchmark Data'!$M$19,1),0)</f>
        <v>0</v>
      </c>
    </row>
    <row r="980" spans="1:8">
      <c r="A980" s="116">
        <v>0.58005787037037038</v>
      </c>
      <c r="B980">
        <v>-496.40517690000001</v>
      </c>
      <c r="C980">
        <v>15007.41073</v>
      </c>
      <c r="D980">
        <v>1.3002959620000001</v>
      </c>
      <c r="E980">
        <v>2.227533669</v>
      </c>
      <c r="F980">
        <f>IFERROR(_xlfn.IFS(B980&lt;'Benchmark Data'!$I$7,1,'Transaction Log'!B980&gt;'Benchmark Data'!$M$7,1),0)</f>
        <v>0</v>
      </c>
      <c r="G980">
        <f>IFERROR(_xlfn.IFS(D980&lt;'Benchmark Data'!$I$13,1,'Transaction Log'!D980&gt;'Benchmark Data'!$M$13,1),0)</f>
        <v>0</v>
      </c>
      <c r="H980">
        <f>IFERROR(_xlfn.IFS(E980&lt;'Benchmark Data'!$I$19,1,'Transaction Log'!E980&gt;'Benchmark Data'!$M$19,1),0)</f>
        <v>0</v>
      </c>
    </row>
    <row r="981" spans="1:8">
      <c r="A981" s="116">
        <v>0.58008101851851845</v>
      </c>
      <c r="B981">
        <v>-496.40363830000001</v>
      </c>
      <c r="C981">
        <v>15006.67722</v>
      </c>
      <c r="D981">
        <v>1.299828862</v>
      </c>
      <c r="E981">
        <v>2.2278289949999999</v>
      </c>
      <c r="F981">
        <f>IFERROR(_xlfn.IFS(B981&lt;'Benchmark Data'!$I$7,1,'Transaction Log'!B981&gt;'Benchmark Data'!$M$7,1),0)</f>
        <v>0</v>
      </c>
      <c r="G981">
        <f>IFERROR(_xlfn.IFS(D981&lt;'Benchmark Data'!$I$13,1,'Transaction Log'!D981&gt;'Benchmark Data'!$M$13,1),0)</f>
        <v>0</v>
      </c>
      <c r="H981">
        <f>IFERROR(_xlfn.IFS(E981&lt;'Benchmark Data'!$I$19,1,'Transaction Log'!E981&gt;'Benchmark Data'!$M$19,1),0)</f>
        <v>0</v>
      </c>
    </row>
    <row r="982" spans="1:8">
      <c r="A982" s="116">
        <v>0.58010416666666664</v>
      </c>
      <c r="B982">
        <v>-496.39118689999998</v>
      </c>
      <c r="C982">
        <v>15004.901809999999</v>
      </c>
      <c r="D982">
        <v>1.2978918820000001</v>
      </c>
      <c r="E982">
        <v>2.2279404399999998</v>
      </c>
      <c r="F982">
        <f>IFERROR(_xlfn.IFS(B982&lt;'Benchmark Data'!$I$7,1,'Transaction Log'!B982&gt;'Benchmark Data'!$M$7,1),0)</f>
        <v>0</v>
      </c>
      <c r="G982">
        <f>IFERROR(_xlfn.IFS(D982&lt;'Benchmark Data'!$I$13,1,'Transaction Log'!D982&gt;'Benchmark Data'!$M$13,1),0)</f>
        <v>0</v>
      </c>
      <c r="H982">
        <f>IFERROR(_xlfn.IFS(E982&lt;'Benchmark Data'!$I$19,1,'Transaction Log'!E982&gt;'Benchmark Data'!$M$19,1),0)</f>
        <v>0</v>
      </c>
    </row>
    <row r="983" spans="1:8">
      <c r="A983" s="116">
        <v>0.58012731481481483</v>
      </c>
      <c r="B983">
        <v>-496.39248149999997</v>
      </c>
      <c r="C983">
        <v>15003.08592</v>
      </c>
      <c r="D983">
        <v>1.3001841089999999</v>
      </c>
      <c r="E983">
        <v>2.227271317</v>
      </c>
      <c r="F983">
        <f>IFERROR(_xlfn.IFS(B983&lt;'Benchmark Data'!$I$7,1,'Transaction Log'!B983&gt;'Benchmark Data'!$M$7,1),0)</f>
        <v>0</v>
      </c>
      <c r="G983">
        <f>IFERROR(_xlfn.IFS(D983&lt;'Benchmark Data'!$I$13,1,'Transaction Log'!D983&gt;'Benchmark Data'!$M$13,1),0)</f>
        <v>0</v>
      </c>
      <c r="H983">
        <f>IFERROR(_xlfn.IFS(E983&lt;'Benchmark Data'!$I$19,1,'Transaction Log'!E983&gt;'Benchmark Data'!$M$19,1),0)</f>
        <v>0</v>
      </c>
    </row>
    <row r="984" spans="1:8">
      <c r="A984" s="116">
        <v>0.58015046296296291</v>
      </c>
      <c r="B984">
        <v>-496.39954519999998</v>
      </c>
      <c r="C984">
        <v>15000.513870000001</v>
      </c>
      <c r="D984">
        <v>1.299032298</v>
      </c>
      <c r="E984">
        <v>2.2256811889999999</v>
      </c>
      <c r="F984">
        <f>IFERROR(_xlfn.IFS(B984&lt;'Benchmark Data'!$I$7,1,'Transaction Log'!B984&gt;'Benchmark Data'!$M$7,1),0)</f>
        <v>0</v>
      </c>
      <c r="G984">
        <f>IFERROR(_xlfn.IFS(D984&lt;'Benchmark Data'!$I$13,1,'Transaction Log'!D984&gt;'Benchmark Data'!$M$13,1),0)</f>
        <v>0</v>
      </c>
      <c r="H984">
        <f>IFERROR(_xlfn.IFS(E984&lt;'Benchmark Data'!$I$19,1,'Transaction Log'!E984&gt;'Benchmark Data'!$M$19,1),0)</f>
        <v>0</v>
      </c>
    </row>
    <row r="985" spans="1:8">
      <c r="A985" s="116">
        <v>0.5801736111111111</v>
      </c>
      <c r="B985">
        <v>-496.40942200000001</v>
      </c>
      <c r="C985">
        <v>15000.463019999999</v>
      </c>
      <c r="D985">
        <v>1.2986888519999999</v>
      </c>
      <c r="E985">
        <v>2.2260609659999999</v>
      </c>
      <c r="F985">
        <f>IFERROR(_xlfn.IFS(B985&lt;'Benchmark Data'!$I$7,1,'Transaction Log'!B985&gt;'Benchmark Data'!$M$7,1),0)</f>
        <v>0</v>
      </c>
      <c r="G985">
        <f>IFERROR(_xlfn.IFS(D985&lt;'Benchmark Data'!$I$13,1,'Transaction Log'!D985&gt;'Benchmark Data'!$M$13,1),0)</f>
        <v>0</v>
      </c>
      <c r="H985">
        <f>IFERROR(_xlfn.IFS(E985&lt;'Benchmark Data'!$I$19,1,'Transaction Log'!E985&gt;'Benchmark Data'!$M$19,1),0)</f>
        <v>0</v>
      </c>
    </row>
    <row r="986" spans="1:8">
      <c r="A986" s="116">
        <v>0.58019675925925929</v>
      </c>
      <c r="B986">
        <v>-496.38567599999999</v>
      </c>
      <c r="C986">
        <v>14999.182790000001</v>
      </c>
      <c r="D986">
        <v>1.300066325</v>
      </c>
      <c r="E986">
        <v>2.2275376580000001</v>
      </c>
      <c r="F986">
        <f>IFERROR(_xlfn.IFS(B986&lt;'Benchmark Data'!$I$7,1,'Transaction Log'!B986&gt;'Benchmark Data'!$M$7,1),0)</f>
        <v>0</v>
      </c>
      <c r="G986">
        <f>IFERROR(_xlfn.IFS(D986&lt;'Benchmark Data'!$I$13,1,'Transaction Log'!D986&gt;'Benchmark Data'!$M$13,1),0)</f>
        <v>0</v>
      </c>
      <c r="H986">
        <f>IFERROR(_xlfn.IFS(E986&lt;'Benchmark Data'!$I$19,1,'Transaction Log'!E986&gt;'Benchmark Data'!$M$19,1),0)</f>
        <v>0</v>
      </c>
    </row>
    <row r="987" spans="1:8">
      <c r="A987" s="116">
        <v>0.58021990740740736</v>
      </c>
      <c r="B987">
        <v>-496.41095569999999</v>
      </c>
      <c r="C987">
        <v>14998.775159999999</v>
      </c>
      <c r="D987">
        <v>1.3002630019999999</v>
      </c>
      <c r="E987">
        <v>2.2269930850000001</v>
      </c>
      <c r="F987">
        <f>IFERROR(_xlfn.IFS(B987&lt;'Benchmark Data'!$I$7,1,'Transaction Log'!B987&gt;'Benchmark Data'!$M$7,1),0)</f>
        <v>0</v>
      </c>
      <c r="G987">
        <f>IFERROR(_xlfn.IFS(D987&lt;'Benchmark Data'!$I$13,1,'Transaction Log'!D987&gt;'Benchmark Data'!$M$13,1),0)</f>
        <v>0</v>
      </c>
      <c r="H987">
        <f>IFERROR(_xlfn.IFS(E987&lt;'Benchmark Data'!$I$19,1,'Transaction Log'!E987&gt;'Benchmark Data'!$M$19,1),0)</f>
        <v>0</v>
      </c>
    </row>
    <row r="988" spans="1:8">
      <c r="A988" s="116">
        <v>0.58024305555555555</v>
      </c>
      <c r="B988">
        <v>-496.39294480000001</v>
      </c>
      <c r="C988">
        <v>14999.83481</v>
      </c>
      <c r="D988">
        <v>1.299625177</v>
      </c>
      <c r="E988">
        <v>2.226746774</v>
      </c>
      <c r="F988">
        <f>IFERROR(_xlfn.IFS(B988&lt;'Benchmark Data'!$I$7,1,'Transaction Log'!B988&gt;'Benchmark Data'!$M$7,1),0)</f>
        <v>0</v>
      </c>
      <c r="G988">
        <f>IFERROR(_xlfn.IFS(D988&lt;'Benchmark Data'!$I$13,1,'Transaction Log'!D988&gt;'Benchmark Data'!$M$13,1),0)</f>
        <v>0</v>
      </c>
      <c r="H988">
        <f>IFERROR(_xlfn.IFS(E988&lt;'Benchmark Data'!$I$19,1,'Transaction Log'!E988&gt;'Benchmark Data'!$M$19,1),0)</f>
        <v>0</v>
      </c>
    </row>
    <row r="989" spans="1:8">
      <c r="A989" s="116">
        <v>0.58026620370370374</v>
      </c>
      <c r="B989">
        <v>-496.41111389999998</v>
      </c>
      <c r="C989">
        <v>14999.91639</v>
      </c>
      <c r="D989">
        <v>1.2979886110000001</v>
      </c>
      <c r="E989">
        <v>2.2260554899999998</v>
      </c>
      <c r="F989">
        <f>IFERROR(_xlfn.IFS(B989&lt;'Benchmark Data'!$I$7,1,'Transaction Log'!B989&gt;'Benchmark Data'!$M$7,1),0)</f>
        <v>0</v>
      </c>
      <c r="G989">
        <f>IFERROR(_xlfn.IFS(D989&lt;'Benchmark Data'!$I$13,1,'Transaction Log'!D989&gt;'Benchmark Data'!$M$13,1),0)</f>
        <v>0</v>
      </c>
      <c r="H989">
        <f>IFERROR(_xlfn.IFS(E989&lt;'Benchmark Data'!$I$19,1,'Transaction Log'!E989&gt;'Benchmark Data'!$M$19,1),0)</f>
        <v>0</v>
      </c>
    </row>
    <row r="990" spans="1:8">
      <c r="A990" s="116">
        <v>0.58028935185185182</v>
      </c>
      <c r="B990">
        <v>-496.4083468</v>
      </c>
      <c r="C990">
        <v>15000.00267</v>
      </c>
      <c r="D990">
        <v>1.299009809</v>
      </c>
      <c r="E990">
        <v>2.2273186300000001</v>
      </c>
      <c r="F990">
        <f>IFERROR(_xlfn.IFS(B990&lt;'Benchmark Data'!$I$7,1,'Transaction Log'!B990&gt;'Benchmark Data'!$M$7,1),0)</f>
        <v>0</v>
      </c>
      <c r="G990">
        <f>IFERROR(_xlfn.IFS(D990&lt;'Benchmark Data'!$I$13,1,'Transaction Log'!D990&gt;'Benchmark Data'!$M$13,1),0)</f>
        <v>0</v>
      </c>
      <c r="H990">
        <f>IFERROR(_xlfn.IFS(E990&lt;'Benchmark Data'!$I$19,1,'Transaction Log'!E990&gt;'Benchmark Data'!$M$19,1),0)</f>
        <v>0</v>
      </c>
    </row>
    <row r="991" spans="1:8">
      <c r="A991" s="116">
        <v>0.58031250000000001</v>
      </c>
      <c r="B991">
        <v>-496.39919639999999</v>
      </c>
      <c r="C991">
        <v>14996.57166</v>
      </c>
      <c r="D991">
        <v>1.298908926</v>
      </c>
      <c r="E991">
        <v>2.2276234330000002</v>
      </c>
      <c r="F991">
        <f>IFERROR(_xlfn.IFS(B991&lt;'Benchmark Data'!$I$7,1,'Transaction Log'!B991&gt;'Benchmark Data'!$M$7,1),0)</f>
        <v>0</v>
      </c>
      <c r="G991">
        <f>IFERROR(_xlfn.IFS(D991&lt;'Benchmark Data'!$I$13,1,'Transaction Log'!D991&gt;'Benchmark Data'!$M$13,1),0)</f>
        <v>0</v>
      </c>
      <c r="H991">
        <f>IFERROR(_xlfn.IFS(E991&lt;'Benchmark Data'!$I$19,1,'Transaction Log'!E991&gt;'Benchmark Data'!$M$19,1),0)</f>
        <v>0</v>
      </c>
    </row>
    <row r="992" spans="1:8">
      <c r="A992" s="116">
        <v>0.5803356481481482</v>
      </c>
      <c r="B992">
        <v>-496.3892386</v>
      </c>
      <c r="C992">
        <v>14996.75621</v>
      </c>
      <c r="D992">
        <v>1.2993681930000001</v>
      </c>
      <c r="E992">
        <v>2.2259285119999999</v>
      </c>
      <c r="F992">
        <f>IFERROR(_xlfn.IFS(B992&lt;'Benchmark Data'!$I$7,1,'Transaction Log'!B992&gt;'Benchmark Data'!$M$7,1),0)</f>
        <v>0</v>
      </c>
      <c r="G992">
        <f>IFERROR(_xlfn.IFS(D992&lt;'Benchmark Data'!$I$13,1,'Transaction Log'!D992&gt;'Benchmark Data'!$M$13,1),0)</f>
        <v>0</v>
      </c>
      <c r="H992">
        <f>IFERROR(_xlfn.IFS(E992&lt;'Benchmark Data'!$I$19,1,'Transaction Log'!E992&gt;'Benchmark Data'!$M$19,1),0)</f>
        <v>0</v>
      </c>
    </row>
    <row r="993" spans="1:8">
      <c r="A993" s="116">
        <v>0.58035879629629628</v>
      </c>
      <c r="B993">
        <v>-496.40507630000002</v>
      </c>
      <c r="C993">
        <v>14993.201010000001</v>
      </c>
      <c r="D993">
        <v>1.299250225</v>
      </c>
      <c r="E993">
        <v>2.2273496310000001</v>
      </c>
      <c r="F993">
        <f>IFERROR(_xlfn.IFS(B993&lt;'Benchmark Data'!$I$7,1,'Transaction Log'!B993&gt;'Benchmark Data'!$M$7,1),0)</f>
        <v>0</v>
      </c>
      <c r="G993">
        <f>IFERROR(_xlfn.IFS(D993&lt;'Benchmark Data'!$I$13,1,'Transaction Log'!D993&gt;'Benchmark Data'!$M$13,1),0)</f>
        <v>0</v>
      </c>
      <c r="H993">
        <f>IFERROR(_xlfn.IFS(E993&lt;'Benchmark Data'!$I$19,1,'Transaction Log'!E993&gt;'Benchmark Data'!$M$19,1),0)</f>
        <v>0</v>
      </c>
    </row>
    <row r="994" spans="1:8">
      <c r="A994" s="116">
        <v>0.58038194444444446</v>
      </c>
      <c r="B994">
        <v>-496.40545609999998</v>
      </c>
      <c r="C994">
        <v>14993.502469999999</v>
      </c>
      <c r="D994">
        <v>1.3001923129999999</v>
      </c>
      <c r="E994">
        <v>2.2274609939999999</v>
      </c>
      <c r="F994">
        <f>IFERROR(_xlfn.IFS(B994&lt;'Benchmark Data'!$I$7,1,'Transaction Log'!B994&gt;'Benchmark Data'!$M$7,1),0)</f>
        <v>0</v>
      </c>
      <c r="G994">
        <f>IFERROR(_xlfn.IFS(D994&lt;'Benchmark Data'!$I$13,1,'Transaction Log'!D994&gt;'Benchmark Data'!$M$13,1),0)</f>
        <v>0</v>
      </c>
      <c r="H994">
        <f>IFERROR(_xlfn.IFS(E994&lt;'Benchmark Data'!$I$19,1,'Transaction Log'!E994&gt;'Benchmark Data'!$M$19,1),0)</f>
        <v>0</v>
      </c>
    </row>
    <row r="995" spans="1:8">
      <c r="A995" s="116">
        <v>0.58040509259259265</v>
      </c>
      <c r="B995">
        <v>-496.40163810000001</v>
      </c>
      <c r="C995">
        <v>14993.47128</v>
      </c>
      <c r="D995">
        <v>1.2989228669999999</v>
      </c>
      <c r="E995">
        <v>2.2256637179999998</v>
      </c>
      <c r="F995">
        <f>IFERROR(_xlfn.IFS(B995&lt;'Benchmark Data'!$I$7,1,'Transaction Log'!B995&gt;'Benchmark Data'!$M$7,1),0)</f>
        <v>0</v>
      </c>
      <c r="G995">
        <f>IFERROR(_xlfn.IFS(D995&lt;'Benchmark Data'!$I$13,1,'Transaction Log'!D995&gt;'Benchmark Data'!$M$13,1),0)</f>
        <v>0</v>
      </c>
      <c r="H995">
        <f>IFERROR(_xlfn.IFS(E995&lt;'Benchmark Data'!$I$19,1,'Transaction Log'!E995&gt;'Benchmark Data'!$M$19,1),0)</f>
        <v>0</v>
      </c>
    </row>
    <row r="996" spans="1:8">
      <c r="A996" s="116">
        <v>0.58042824074074073</v>
      </c>
      <c r="B996">
        <v>-496.40671209999999</v>
      </c>
      <c r="C996">
        <v>14991.68807</v>
      </c>
      <c r="D996">
        <v>1.2985719899999999</v>
      </c>
      <c r="E996">
        <v>2.2269003550000002</v>
      </c>
      <c r="F996">
        <f>IFERROR(_xlfn.IFS(B996&lt;'Benchmark Data'!$I$7,1,'Transaction Log'!B996&gt;'Benchmark Data'!$M$7,1),0)</f>
        <v>0</v>
      </c>
      <c r="G996">
        <f>IFERROR(_xlfn.IFS(D996&lt;'Benchmark Data'!$I$13,1,'Transaction Log'!D996&gt;'Benchmark Data'!$M$13,1),0)</f>
        <v>0</v>
      </c>
      <c r="H996">
        <f>IFERROR(_xlfn.IFS(E996&lt;'Benchmark Data'!$I$19,1,'Transaction Log'!E996&gt;'Benchmark Data'!$M$19,1),0)</f>
        <v>0</v>
      </c>
    </row>
    <row r="997" spans="1:8">
      <c r="A997" s="116">
        <v>0.58045138888888892</v>
      </c>
      <c r="B997">
        <v>-496.40018070000002</v>
      </c>
      <c r="C997">
        <v>14990.889300000001</v>
      </c>
      <c r="D997">
        <v>1.298816143</v>
      </c>
      <c r="E997">
        <v>2.2272724610000001</v>
      </c>
      <c r="F997">
        <f>IFERROR(_xlfn.IFS(B997&lt;'Benchmark Data'!$I$7,1,'Transaction Log'!B997&gt;'Benchmark Data'!$M$7,1),0)</f>
        <v>0</v>
      </c>
      <c r="G997">
        <f>IFERROR(_xlfn.IFS(D997&lt;'Benchmark Data'!$I$13,1,'Transaction Log'!D997&gt;'Benchmark Data'!$M$13,1),0)</f>
        <v>0</v>
      </c>
      <c r="H997">
        <f>IFERROR(_xlfn.IFS(E997&lt;'Benchmark Data'!$I$19,1,'Transaction Log'!E997&gt;'Benchmark Data'!$M$19,1),0)</f>
        <v>0</v>
      </c>
    </row>
    <row r="998" spans="1:8">
      <c r="A998" s="116">
        <v>0.58047453703703711</v>
      </c>
      <c r="B998">
        <v>-496.39776030000002</v>
      </c>
      <c r="C998">
        <v>14989.909540000001</v>
      </c>
      <c r="D998">
        <v>1.2989441399999999</v>
      </c>
      <c r="E998">
        <v>2.227096129</v>
      </c>
      <c r="F998">
        <f>IFERROR(_xlfn.IFS(B998&lt;'Benchmark Data'!$I$7,1,'Transaction Log'!B998&gt;'Benchmark Data'!$M$7,1),0)</f>
        <v>0</v>
      </c>
      <c r="G998">
        <f>IFERROR(_xlfn.IFS(D998&lt;'Benchmark Data'!$I$13,1,'Transaction Log'!D998&gt;'Benchmark Data'!$M$13,1),0)</f>
        <v>0</v>
      </c>
      <c r="H998">
        <f>IFERROR(_xlfn.IFS(E998&lt;'Benchmark Data'!$I$19,1,'Transaction Log'!E998&gt;'Benchmark Data'!$M$19,1),0)</f>
        <v>0</v>
      </c>
    </row>
    <row r="999" spans="1:8">
      <c r="A999" s="116">
        <v>0.58049768518518519</v>
      </c>
      <c r="B999">
        <v>-496.4077178</v>
      </c>
      <c r="C999">
        <v>14988.245989999999</v>
      </c>
      <c r="D999">
        <v>1.300077814</v>
      </c>
      <c r="E999">
        <v>2.2258782209999999</v>
      </c>
      <c r="F999">
        <f>IFERROR(_xlfn.IFS(B999&lt;'Benchmark Data'!$I$7,1,'Transaction Log'!B999&gt;'Benchmark Data'!$M$7,1),0)</f>
        <v>0</v>
      </c>
      <c r="G999">
        <f>IFERROR(_xlfn.IFS(D999&lt;'Benchmark Data'!$I$13,1,'Transaction Log'!D999&gt;'Benchmark Data'!$M$13,1),0)</f>
        <v>0</v>
      </c>
      <c r="H999">
        <f>IFERROR(_xlfn.IFS(E999&lt;'Benchmark Data'!$I$19,1,'Transaction Log'!E999&gt;'Benchmark Data'!$M$19,1),0)</f>
        <v>0</v>
      </c>
    </row>
    <row r="1000" spans="1:8">
      <c r="A1000" s="116">
        <v>0.58052083333333326</v>
      </c>
      <c r="B1000">
        <v>-496.41001519999998</v>
      </c>
      <c r="C1000">
        <v>14988.116840000001</v>
      </c>
      <c r="D1000">
        <v>1.3005239420000001</v>
      </c>
      <c r="E1000">
        <v>2.2274193910000002</v>
      </c>
      <c r="F1000">
        <f>IFERROR(_xlfn.IFS(B1000&lt;'Benchmark Data'!$I$7,1,'Transaction Log'!B1000&gt;'Benchmark Data'!$M$7,1),0)</f>
        <v>0</v>
      </c>
      <c r="G1000">
        <f>IFERROR(_xlfn.IFS(D1000&lt;'Benchmark Data'!$I$13,1,'Transaction Log'!D1000&gt;'Benchmark Data'!$M$13,1),0)</f>
        <v>0</v>
      </c>
      <c r="H1000">
        <f>IFERROR(_xlfn.IFS(E1000&lt;'Benchmark Data'!$I$19,1,'Transaction Log'!E1000&gt;'Benchmark Data'!$M$19,1),0)</f>
        <v>0</v>
      </c>
    </row>
    <row r="1001" spans="1:8">
      <c r="A1001" s="116">
        <v>0.58054398148148145</v>
      </c>
      <c r="B1001">
        <v>-496.41472659999999</v>
      </c>
      <c r="C1001">
        <v>14986.206410000001</v>
      </c>
      <c r="D1001">
        <v>1.2992178750000001</v>
      </c>
      <c r="E1001">
        <v>2.227487693</v>
      </c>
      <c r="F1001">
        <f>IFERROR(_xlfn.IFS(B1001&lt;'Benchmark Data'!$I$7,1,'Transaction Log'!B1001&gt;'Benchmark Data'!$M$7,1),0)</f>
        <v>0</v>
      </c>
      <c r="G1001">
        <f>IFERROR(_xlfn.IFS(D1001&lt;'Benchmark Data'!$I$13,1,'Transaction Log'!D1001&gt;'Benchmark Data'!$M$13,1),0)</f>
        <v>0</v>
      </c>
      <c r="H1001">
        <f>IFERROR(_xlfn.IFS(E1001&lt;'Benchmark Data'!$I$19,1,'Transaction Log'!E1001&gt;'Benchmark Data'!$M$19,1),0)</f>
        <v>0</v>
      </c>
    </row>
    <row r="1002" spans="1:8">
      <c r="A1002" s="116">
        <v>0.58056712962962964</v>
      </c>
      <c r="B1002">
        <v>-496.4061782</v>
      </c>
      <c r="C1002">
        <v>14985.82452</v>
      </c>
      <c r="D1002">
        <v>1.300389829</v>
      </c>
      <c r="E1002">
        <v>2.2260547509999999</v>
      </c>
      <c r="F1002">
        <f>IFERROR(_xlfn.IFS(B1002&lt;'Benchmark Data'!$I$7,1,'Transaction Log'!B1002&gt;'Benchmark Data'!$M$7,1),0)</f>
        <v>0</v>
      </c>
      <c r="G1002">
        <f>IFERROR(_xlfn.IFS(D1002&lt;'Benchmark Data'!$I$13,1,'Transaction Log'!D1002&gt;'Benchmark Data'!$M$13,1),0)</f>
        <v>0</v>
      </c>
      <c r="H1002">
        <f>IFERROR(_xlfn.IFS(E1002&lt;'Benchmark Data'!$I$19,1,'Transaction Log'!E1002&gt;'Benchmark Data'!$M$19,1),0)</f>
        <v>0</v>
      </c>
    </row>
    <row r="1003" spans="1:8">
      <c r="A1003" s="116">
        <v>0.58059027777777772</v>
      </c>
      <c r="B1003">
        <v>-496.40561769999999</v>
      </c>
      <c r="C1003">
        <v>14984.33181</v>
      </c>
      <c r="D1003">
        <v>1.299935874</v>
      </c>
      <c r="E1003">
        <v>2.228070276</v>
      </c>
      <c r="F1003">
        <f>IFERROR(_xlfn.IFS(B1003&lt;'Benchmark Data'!$I$7,1,'Transaction Log'!B1003&gt;'Benchmark Data'!$M$7,1),0)</f>
        <v>0</v>
      </c>
      <c r="G1003">
        <f>IFERROR(_xlfn.IFS(D1003&lt;'Benchmark Data'!$I$13,1,'Transaction Log'!D1003&gt;'Benchmark Data'!$M$13,1),0)</f>
        <v>0</v>
      </c>
      <c r="H1003">
        <f>IFERROR(_xlfn.IFS(E1003&lt;'Benchmark Data'!$I$19,1,'Transaction Log'!E1003&gt;'Benchmark Data'!$M$19,1),0)</f>
        <v>0</v>
      </c>
    </row>
    <row r="1004" spans="1:8">
      <c r="A1004" s="116">
        <v>0.58061342592592591</v>
      </c>
      <c r="B1004">
        <v>-496.39597689999999</v>
      </c>
      <c r="C1004">
        <v>14982.478160000001</v>
      </c>
      <c r="D1004">
        <v>1.300901646</v>
      </c>
      <c r="E1004">
        <v>2.2272652009999998</v>
      </c>
      <c r="F1004">
        <f>IFERROR(_xlfn.IFS(B1004&lt;'Benchmark Data'!$I$7,1,'Transaction Log'!B1004&gt;'Benchmark Data'!$M$7,1),0)</f>
        <v>0</v>
      </c>
      <c r="G1004">
        <f>IFERROR(_xlfn.IFS(D1004&lt;'Benchmark Data'!$I$13,1,'Transaction Log'!D1004&gt;'Benchmark Data'!$M$13,1),0)</f>
        <v>0</v>
      </c>
      <c r="H1004">
        <f>IFERROR(_xlfn.IFS(E1004&lt;'Benchmark Data'!$I$19,1,'Transaction Log'!E1004&gt;'Benchmark Data'!$M$19,1),0)</f>
        <v>0</v>
      </c>
    </row>
    <row r="1005" spans="1:8">
      <c r="A1005" s="116">
        <v>0.5806365740740741</v>
      </c>
      <c r="B1005">
        <v>-496.40468190000001</v>
      </c>
      <c r="C1005">
        <v>14982.0661</v>
      </c>
      <c r="D1005">
        <v>1.3006286520000001</v>
      </c>
      <c r="E1005">
        <v>2.2274656089999998</v>
      </c>
      <c r="F1005">
        <f>IFERROR(_xlfn.IFS(B1005&lt;'Benchmark Data'!$I$7,1,'Transaction Log'!B1005&gt;'Benchmark Data'!$M$7,1),0)</f>
        <v>0</v>
      </c>
      <c r="G1005">
        <f>IFERROR(_xlfn.IFS(D1005&lt;'Benchmark Data'!$I$13,1,'Transaction Log'!D1005&gt;'Benchmark Data'!$M$13,1),0)</f>
        <v>0</v>
      </c>
      <c r="H1005">
        <f>IFERROR(_xlfn.IFS(E1005&lt;'Benchmark Data'!$I$19,1,'Transaction Log'!E1005&gt;'Benchmark Data'!$M$19,1),0)</f>
        <v>0</v>
      </c>
    </row>
    <row r="1006" spans="1:8">
      <c r="A1006" s="116">
        <v>0.58065972222222217</v>
      </c>
      <c r="B1006">
        <v>-496.39538850000002</v>
      </c>
      <c r="C1006">
        <v>14982.495140000001</v>
      </c>
      <c r="D1006">
        <v>1.299809821</v>
      </c>
      <c r="E1006">
        <v>2.2264431089999999</v>
      </c>
      <c r="F1006">
        <f>IFERROR(_xlfn.IFS(B1006&lt;'Benchmark Data'!$I$7,1,'Transaction Log'!B1006&gt;'Benchmark Data'!$M$7,1),0)</f>
        <v>0</v>
      </c>
      <c r="G1006">
        <f>IFERROR(_xlfn.IFS(D1006&lt;'Benchmark Data'!$I$13,1,'Transaction Log'!D1006&gt;'Benchmark Data'!$M$13,1),0)</f>
        <v>0</v>
      </c>
      <c r="H1006">
        <f>IFERROR(_xlfn.IFS(E1006&lt;'Benchmark Data'!$I$19,1,'Transaction Log'!E1006&gt;'Benchmark Data'!$M$19,1),0)</f>
        <v>0</v>
      </c>
    </row>
    <row r="1007" spans="1:8">
      <c r="A1007" s="116">
        <v>0.58068287037037036</v>
      </c>
      <c r="B1007">
        <v>-496.39777800000002</v>
      </c>
      <c r="C1007">
        <v>14982.69702</v>
      </c>
      <c r="D1007">
        <v>1.2994777930000001</v>
      </c>
      <c r="E1007">
        <v>2.2274567859999999</v>
      </c>
      <c r="F1007">
        <f>IFERROR(_xlfn.IFS(B1007&lt;'Benchmark Data'!$I$7,1,'Transaction Log'!B1007&gt;'Benchmark Data'!$M$7,1),0)</f>
        <v>0</v>
      </c>
      <c r="G1007">
        <f>IFERROR(_xlfn.IFS(D1007&lt;'Benchmark Data'!$I$13,1,'Transaction Log'!D1007&gt;'Benchmark Data'!$M$13,1),0)</f>
        <v>0</v>
      </c>
      <c r="H1007">
        <f>IFERROR(_xlfn.IFS(E1007&lt;'Benchmark Data'!$I$19,1,'Transaction Log'!E1007&gt;'Benchmark Data'!$M$19,1),0)</f>
        <v>0</v>
      </c>
    </row>
    <row r="1008" spans="1:8">
      <c r="A1008" s="116">
        <v>0.58070601851851855</v>
      </c>
      <c r="B1008">
        <v>-496.40285699999998</v>
      </c>
      <c r="C1008">
        <v>14980.684579999999</v>
      </c>
      <c r="D1008">
        <v>1.298011859</v>
      </c>
      <c r="E1008">
        <v>2.2281284220000002</v>
      </c>
      <c r="F1008">
        <f>IFERROR(_xlfn.IFS(B1008&lt;'Benchmark Data'!$I$7,1,'Transaction Log'!B1008&gt;'Benchmark Data'!$M$7,1),0)</f>
        <v>0</v>
      </c>
      <c r="G1008">
        <f>IFERROR(_xlfn.IFS(D1008&lt;'Benchmark Data'!$I$13,1,'Transaction Log'!D1008&gt;'Benchmark Data'!$M$13,1),0)</f>
        <v>0</v>
      </c>
      <c r="H1008">
        <f>IFERROR(_xlfn.IFS(E1008&lt;'Benchmark Data'!$I$19,1,'Transaction Log'!E1008&gt;'Benchmark Data'!$M$19,1),0)</f>
        <v>0</v>
      </c>
    </row>
    <row r="1009" spans="1:8">
      <c r="A1009" s="116">
        <v>0.58072916666666663</v>
      </c>
      <c r="B1009">
        <v>-496.39223390000001</v>
      </c>
      <c r="C1009">
        <v>14982.57677</v>
      </c>
      <c r="D1009">
        <v>1.300959236</v>
      </c>
      <c r="E1009">
        <v>2.2277507449999998</v>
      </c>
      <c r="F1009">
        <f>IFERROR(_xlfn.IFS(B1009&lt;'Benchmark Data'!$I$7,1,'Transaction Log'!B1009&gt;'Benchmark Data'!$M$7,1),0)</f>
        <v>0</v>
      </c>
      <c r="G1009">
        <f>IFERROR(_xlfn.IFS(D1009&lt;'Benchmark Data'!$I$13,1,'Transaction Log'!D1009&gt;'Benchmark Data'!$M$13,1),0)</f>
        <v>0</v>
      </c>
      <c r="H1009">
        <f>IFERROR(_xlfn.IFS(E1009&lt;'Benchmark Data'!$I$19,1,'Transaction Log'!E1009&gt;'Benchmark Data'!$M$19,1),0)</f>
        <v>0</v>
      </c>
    </row>
    <row r="1010" spans="1:8">
      <c r="A1010" s="116">
        <v>0.58075231481481482</v>
      </c>
      <c r="B1010">
        <v>-496.39451330000003</v>
      </c>
      <c r="C1010">
        <v>14979.7688</v>
      </c>
      <c r="D1010">
        <v>1.299070097</v>
      </c>
      <c r="E1010">
        <v>2.2276496890000002</v>
      </c>
      <c r="F1010">
        <f>IFERROR(_xlfn.IFS(B1010&lt;'Benchmark Data'!$I$7,1,'Transaction Log'!B1010&gt;'Benchmark Data'!$M$7,1),0)</f>
        <v>0</v>
      </c>
      <c r="G1010">
        <f>IFERROR(_xlfn.IFS(D1010&lt;'Benchmark Data'!$I$13,1,'Transaction Log'!D1010&gt;'Benchmark Data'!$M$13,1),0)</f>
        <v>0</v>
      </c>
      <c r="H1010">
        <f>IFERROR(_xlfn.IFS(E1010&lt;'Benchmark Data'!$I$19,1,'Transaction Log'!E1010&gt;'Benchmark Data'!$M$19,1),0)</f>
        <v>0</v>
      </c>
    </row>
    <row r="1011" spans="1:8">
      <c r="A1011" s="116">
        <v>0.58077546296296301</v>
      </c>
      <c r="B1011">
        <v>-496.40228860000002</v>
      </c>
      <c r="C1011">
        <v>14981.694740000001</v>
      </c>
      <c r="D1011">
        <v>1.299387638</v>
      </c>
      <c r="E1011">
        <v>2.2266591070000001</v>
      </c>
      <c r="F1011">
        <f>IFERROR(_xlfn.IFS(B1011&lt;'Benchmark Data'!$I$7,1,'Transaction Log'!B1011&gt;'Benchmark Data'!$M$7,1),0)</f>
        <v>0</v>
      </c>
      <c r="G1011">
        <f>IFERROR(_xlfn.IFS(D1011&lt;'Benchmark Data'!$I$13,1,'Transaction Log'!D1011&gt;'Benchmark Data'!$M$13,1),0)</f>
        <v>0</v>
      </c>
      <c r="H1011">
        <f>IFERROR(_xlfn.IFS(E1011&lt;'Benchmark Data'!$I$19,1,'Transaction Log'!E1011&gt;'Benchmark Data'!$M$19,1),0)</f>
        <v>0</v>
      </c>
    </row>
    <row r="1012" spans="1:8">
      <c r="A1012" s="116">
        <v>0.58079861111111108</v>
      </c>
      <c r="B1012">
        <v>-496.40550409999997</v>
      </c>
      <c r="C1012">
        <v>14978.671689999999</v>
      </c>
      <c r="D1012">
        <v>1.2999222539999999</v>
      </c>
      <c r="E1012">
        <v>2.2269783859999999</v>
      </c>
      <c r="F1012">
        <f>IFERROR(_xlfn.IFS(B1012&lt;'Benchmark Data'!$I$7,1,'Transaction Log'!B1012&gt;'Benchmark Data'!$M$7,1),0)</f>
        <v>0</v>
      </c>
      <c r="G1012">
        <f>IFERROR(_xlfn.IFS(D1012&lt;'Benchmark Data'!$I$13,1,'Transaction Log'!D1012&gt;'Benchmark Data'!$M$13,1),0)</f>
        <v>0</v>
      </c>
      <c r="H1012">
        <f>IFERROR(_xlfn.IFS(E1012&lt;'Benchmark Data'!$I$19,1,'Transaction Log'!E1012&gt;'Benchmark Data'!$M$19,1),0)</f>
        <v>0</v>
      </c>
    </row>
    <row r="1013" spans="1:8">
      <c r="A1013" s="116">
        <v>0.58082175925925927</v>
      </c>
      <c r="B1013">
        <v>-496.41659820000001</v>
      </c>
      <c r="C1013">
        <v>14978.099560000001</v>
      </c>
      <c r="D1013">
        <v>1.298147068</v>
      </c>
      <c r="E1013">
        <v>2.226019832</v>
      </c>
      <c r="F1013">
        <f>IFERROR(_xlfn.IFS(B1013&lt;'Benchmark Data'!$I$7,1,'Transaction Log'!B1013&gt;'Benchmark Data'!$M$7,1),0)</f>
        <v>0</v>
      </c>
      <c r="G1013">
        <f>IFERROR(_xlfn.IFS(D1013&lt;'Benchmark Data'!$I$13,1,'Transaction Log'!D1013&gt;'Benchmark Data'!$M$13,1),0)</f>
        <v>0</v>
      </c>
      <c r="H1013">
        <f>IFERROR(_xlfn.IFS(E1013&lt;'Benchmark Data'!$I$19,1,'Transaction Log'!E1013&gt;'Benchmark Data'!$M$19,1),0)</f>
        <v>0</v>
      </c>
    </row>
    <row r="1014" spans="1:8">
      <c r="A1014" s="116">
        <v>0.58084490740740746</v>
      </c>
      <c r="B1014">
        <v>-496.4060096</v>
      </c>
      <c r="C1014">
        <v>14975.73127</v>
      </c>
      <c r="D1014">
        <v>1.299296773</v>
      </c>
      <c r="E1014">
        <v>2.2259047060000001</v>
      </c>
      <c r="F1014">
        <f>IFERROR(_xlfn.IFS(B1014&lt;'Benchmark Data'!$I$7,1,'Transaction Log'!B1014&gt;'Benchmark Data'!$M$7,1),0)</f>
        <v>0</v>
      </c>
      <c r="G1014">
        <f>IFERROR(_xlfn.IFS(D1014&lt;'Benchmark Data'!$I$13,1,'Transaction Log'!D1014&gt;'Benchmark Data'!$M$13,1),0)</f>
        <v>0</v>
      </c>
      <c r="H1014">
        <f>IFERROR(_xlfn.IFS(E1014&lt;'Benchmark Data'!$I$19,1,'Transaction Log'!E1014&gt;'Benchmark Data'!$M$19,1),0)</f>
        <v>0</v>
      </c>
    </row>
    <row r="1015" spans="1:8">
      <c r="A1015" s="116">
        <v>0.58086805555555554</v>
      </c>
      <c r="B1015">
        <v>-496.40574800000002</v>
      </c>
      <c r="C1015">
        <v>14975.556200000001</v>
      </c>
      <c r="D1015">
        <v>1.299282885</v>
      </c>
      <c r="E1015">
        <v>2.2276582559999998</v>
      </c>
      <c r="F1015">
        <f>IFERROR(_xlfn.IFS(B1015&lt;'Benchmark Data'!$I$7,1,'Transaction Log'!B1015&gt;'Benchmark Data'!$M$7,1),0)</f>
        <v>0</v>
      </c>
      <c r="G1015">
        <f>IFERROR(_xlfn.IFS(D1015&lt;'Benchmark Data'!$I$13,1,'Transaction Log'!D1015&gt;'Benchmark Data'!$M$13,1),0)</f>
        <v>0</v>
      </c>
      <c r="H1015">
        <f>IFERROR(_xlfn.IFS(E1015&lt;'Benchmark Data'!$I$19,1,'Transaction Log'!E1015&gt;'Benchmark Data'!$M$19,1),0)</f>
        <v>0</v>
      </c>
    </row>
    <row r="1016" spans="1:8">
      <c r="A1016" s="116">
        <v>0.58089120370370373</v>
      </c>
      <c r="B1016">
        <v>-496.40158029999998</v>
      </c>
      <c r="C1016">
        <v>14974.18036</v>
      </c>
      <c r="D1016">
        <v>1.298694257</v>
      </c>
      <c r="E1016">
        <v>2.228496061</v>
      </c>
      <c r="F1016">
        <f>IFERROR(_xlfn.IFS(B1016&lt;'Benchmark Data'!$I$7,1,'Transaction Log'!B1016&gt;'Benchmark Data'!$M$7,1),0)</f>
        <v>0</v>
      </c>
      <c r="G1016">
        <f>IFERROR(_xlfn.IFS(D1016&lt;'Benchmark Data'!$I$13,1,'Transaction Log'!D1016&gt;'Benchmark Data'!$M$13,1),0)</f>
        <v>0</v>
      </c>
      <c r="H1016">
        <f>IFERROR(_xlfn.IFS(E1016&lt;'Benchmark Data'!$I$19,1,'Transaction Log'!E1016&gt;'Benchmark Data'!$M$19,1),0)</f>
        <v>0</v>
      </c>
    </row>
    <row r="1017" spans="1:8">
      <c r="A1017" s="116">
        <v>0.58091435185185192</v>
      </c>
      <c r="B1017">
        <v>-496.3887057</v>
      </c>
      <c r="C1017">
        <v>14974.48918</v>
      </c>
      <c r="D1017">
        <v>1.298243797</v>
      </c>
      <c r="E1017">
        <v>2.2282655920000001</v>
      </c>
      <c r="F1017">
        <f>IFERROR(_xlfn.IFS(B1017&lt;'Benchmark Data'!$I$7,1,'Transaction Log'!B1017&gt;'Benchmark Data'!$M$7,1),0)</f>
        <v>0</v>
      </c>
      <c r="G1017">
        <f>IFERROR(_xlfn.IFS(D1017&lt;'Benchmark Data'!$I$13,1,'Transaction Log'!D1017&gt;'Benchmark Data'!$M$13,1),0)</f>
        <v>0</v>
      </c>
      <c r="H1017">
        <f>IFERROR(_xlfn.IFS(E1017&lt;'Benchmark Data'!$I$19,1,'Transaction Log'!E1017&gt;'Benchmark Data'!$M$19,1),0)</f>
        <v>0</v>
      </c>
    </row>
    <row r="1018" spans="1:8">
      <c r="A1018" s="116">
        <v>0.5809375</v>
      </c>
      <c r="B1018">
        <v>-496.38552540000001</v>
      </c>
      <c r="C1018">
        <v>14972.2055</v>
      </c>
      <c r="D1018">
        <v>1.3002132820000001</v>
      </c>
      <c r="E1018">
        <v>2.2279530900000002</v>
      </c>
      <c r="F1018">
        <f>IFERROR(_xlfn.IFS(B1018&lt;'Benchmark Data'!$I$7,1,'Transaction Log'!B1018&gt;'Benchmark Data'!$M$7,1),0)</f>
        <v>0</v>
      </c>
      <c r="G1018">
        <f>IFERROR(_xlfn.IFS(D1018&lt;'Benchmark Data'!$I$13,1,'Transaction Log'!D1018&gt;'Benchmark Data'!$M$13,1),0)</f>
        <v>0</v>
      </c>
      <c r="H1018">
        <f>IFERROR(_xlfn.IFS(E1018&lt;'Benchmark Data'!$I$19,1,'Transaction Log'!E1018&gt;'Benchmark Data'!$M$19,1),0)</f>
        <v>0</v>
      </c>
    </row>
    <row r="1019" spans="1:8">
      <c r="A1019" s="116">
        <v>0.58096064814814818</v>
      </c>
      <c r="B1019">
        <v>-496.4080065</v>
      </c>
      <c r="C1019">
        <v>14972.408310000001</v>
      </c>
      <c r="D1019">
        <v>1.2981057490000001</v>
      </c>
      <c r="E1019">
        <v>2.228290624</v>
      </c>
      <c r="F1019">
        <f>IFERROR(_xlfn.IFS(B1019&lt;'Benchmark Data'!$I$7,1,'Transaction Log'!B1019&gt;'Benchmark Data'!$M$7,1),0)</f>
        <v>0</v>
      </c>
      <c r="G1019">
        <f>IFERROR(_xlfn.IFS(D1019&lt;'Benchmark Data'!$I$13,1,'Transaction Log'!D1019&gt;'Benchmark Data'!$M$13,1),0)</f>
        <v>0</v>
      </c>
      <c r="H1019">
        <f>IFERROR(_xlfn.IFS(E1019&lt;'Benchmark Data'!$I$19,1,'Transaction Log'!E1019&gt;'Benchmark Data'!$M$19,1),0)</f>
        <v>0</v>
      </c>
    </row>
    <row r="1020" spans="1:8">
      <c r="A1020" s="116">
        <v>0.58098379629629626</v>
      </c>
      <c r="B1020">
        <v>-496.39615880000002</v>
      </c>
      <c r="C1020">
        <v>14971.561100000001</v>
      </c>
      <c r="D1020">
        <v>1.3003872249999999</v>
      </c>
      <c r="E1020">
        <v>2.2260917490000001</v>
      </c>
      <c r="F1020">
        <f>IFERROR(_xlfn.IFS(B1020&lt;'Benchmark Data'!$I$7,1,'Transaction Log'!B1020&gt;'Benchmark Data'!$M$7,1),0)</f>
        <v>0</v>
      </c>
      <c r="G1020">
        <f>IFERROR(_xlfn.IFS(D1020&lt;'Benchmark Data'!$I$13,1,'Transaction Log'!D1020&gt;'Benchmark Data'!$M$13,1),0)</f>
        <v>0</v>
      </c>
      <c r="H1020">
        <f>IFERROR(_xlfn.IFS(E1020&lt;'Benchmark Data'!$I$19,1,'Transaction Log'!E1020&gt;'Benchmark Data'!$M$19,1),0)</f>
        <v>0</v>
      </c>
    </row>
    <row r="1021" spans="1:8">
      <c r="A1021" s="116">
        <v>0.58100694444444445</v>
      </c>
      <c r="B1021">
        <v>-496.3988511</v>
      </c>
      <c r="C1021">
        <v>14970.32476</v>
      </c>
      <c r="D1021">
        <v>1.2992181549999999</v>
      </c>
      <c r="E1021">
        <v>2.2279649130000001</v>
      </c>
      <c r="F1021">
        <f>IFERROR(_xlfn.IFS(B1021&lt;'Benchmark Data'!$I$7,1,'Transaction Log'!B1021&gt;'Benchmark Data'!$M$7,1),0)</f>
        <v>0</v>
      </c>
      <c r="G1021">
        <f>IFERROR(_xlfn.IFS(D1021&lt;'Benchmark Data'!$I$13,1,'Transaction Log'!D1021&gt;'Benchmark Data'!$M$13,1),0)</f>
        <v>0</v>
      </c>
      <c r="H1021">
        <f>IFERROR(_xlfn.IFS(E1021&lt;'Benchmark Data'!$I$19,1,'Transaction Log'!E1021&gt;'Benchmark Data'!$M$19,1),0)</f>
        <v>0</v>
      </c>
    </row>
    <row r="1022" spans="1:8">
      <c r="A1022" s="116">
        <v>0.58103009259259253</v>
      </c>
      <c r="B1022">
        <v>-496.42088009999998</v>
      </c>
      <c r="C1022">
        <v>14968.753989999999</v>
      </c>
      <c r="D1022">
        <v>1.2984733399999999</v>
      </c>
      <c r="E1022">
        <v>2.2272972219999998</v>
      </c>
      <c r="F1022">
        <f>IFERROR(_xlfn.IFS(B1022&lt;'Benchmark Data'!$I$7,1,'Transaction Log'!B1022&gt;'Benchmark Data'!$M$7,1),0)</f>
        <v>1</v>
      </c>
      <c r="G1022">
        <f>IFERROR(_xlfn.IFS(D1022&lt;'Benchmark Data'!$I$13,1,'Transaction Log'!D1022&gt;'Benchmark Data'!$M$13,1),0)</f>
        <v>0</v>
      </c>
      <c r="H1022">
        <f>IFERROR(_xlfn.IFS(E1022&lt;'Benchmark Data'!$I$19,1,'Transaction Log'!E1022&gt;'Benchmark Data'!$M$19,1),0)</f>
        <v>0</v>
      </c>
    </row>
    <row r="1023" spans="1:8">
      <c r="A1023" s="116">
        <v>0.58105324074074072</v>
      </c>
      <c r="B1023">
        <v>-496.4050158</v>
      </c>
      <c r="C1023">
        <v>14970.80121</v>
      </c>
      <c r="D1023">
        <v>1.2994953339999999</v>
      </c>
      <c r="E1023">
        <v>2.2273063560000002</v>
      </c>
      <c r="F1023">
        <f>IFERROR(_xlfn.IFS(B1023&lt;'Benchmark Data'!$I$7,1,'Transaction Log'!B1023&gt;'Benchmark Data'!$M$7,1),0)</f>
        <v>0</v>
      </c>
      <c r="G1023">
        <f>IFERROR(_xlfn.IFS(D1023&lt;'Benchmark Data'!$I$13,1,'Transaction Log'!D1023&gt;'Benchmark Data'!$M$13,1),0)</f>
        <v>0</v>
      </c>
      <c r="H1023">
        <f>IFERROR(_xlfn.IFS(E1023&lt;'Benchmark Data'!$I$19,1,'Transaction Log'!E1023&gt;'Benchmark Data'!$M$19,1),0)</f>
        <v>0</v>
      </c>
    </row>
    <row r="1024" spans="1:8">
      <c r="A1024" s="116">
        <v>0.58107638888888891</v>
      </c>
      <c r="B1024">
        <v>-496.41336209999997</v>
      </c>
      <c r="C1024">
        <v>14970.17412</v>
      </c>
      <c r="D1024">
        <v>1.2989152770000001</v>
      </c>
      <c r="E1024">
        <v>2.2257250750000002</v>
      </c>
      <c r="F1024">
        <f>IFERROR(_xlfn.IFS(B1024&lt;'Benchmark Data'!$I$7,1,'Transaction Log'!B1024&gt;'Benchmark Data'!$M$7,1),0)</f>
        <v>0</v>
      </c>
      <c r="G1024">
        <f>IFERROR(_xlfn.IFS(D1024&lt;'Benchmark Data'!$I$13,1,'Transaction Log'!D1024&gt;'Benchmark Data'!$M$13,1),0)</f>
        <v>0</v>
      </c>
      <c r="H1024">
        <f>IFERROR(_xlfn.IFS(E1024&lt;'Benchmark Data'!$I$19,1,'Transaction Log'!E1024&gt;'Benchmark Data'!$M$19,1),0)</f>
        <v>0</v>
      </c>
    </row>
    <row r="1025" spans="1:8">
      <c r="A1025" s="116">
        <v>0.58109953703703698</v>
      </c>
      <c r="B1025">
        <v>-496.40583880000003</v>
      </c>
      <c r="C1025">
        <v>14968.209140000001</v>
      </c>
      <c r="D1025">
        <v>1.299613031</v>
      </c>
      <c r="E1025">
        <v>2.2262102869999998</v>
      </c>
      <c r="F1025">
        <f>IFERROR(_xlfn.IFS(B1025&lt;'Benchmark Data'!$I$7,1,'Transaction Log'!B1025&gt;'Benchmark Data'!$M$7,1),0)</f>
        <v>0</v>
      </c>
      <c r="G1025">
        <f>IFERROR(_xlfn.IFS(D1025&lt;'Benchmark Data'!$I$13,1,'Transaction Log'!D1025&gt;'Benchmark Data'!$M$13,1),0)</f>
        <v>0</v>
      </c>
      <c r="H1025">
        <f>IFERROR(_xlfn.IFS(E1025&lt;'Benchmark Data'!$I$19,1,'Transaction Log'!E1025&gt;'Benchmark Data'!$M$19,1),0)</f>
        <v>0</v>
      </c>
    </row>
    <row r="1026" spans="1:8">
      <c r="A1026" s="116">
        <v>0.58112268518518517</v>
      </c>
      <c r="B1026">
        <v>-496.39417400000002</v>
      </c>
      <c r="C1026">
        <v>14967.48933</v>
      </c>
      <c r="D1026">
        <v>1.299742527</v>
      </c>
      <c r="E1026">
        <v>2.2278434300000001</v>
      </c>
      <c r="F1026">
        <f>IFERROR(_xlfn.IFS(B1026&lt;'Benchmark Data'!$I$7,1,'Transaction Log'!B1026&gt;'Benchmark Data'!$M$7,1),0)</f>
        <v>0</v>
      </c>
      <c r="G1026">
        <f>IFERROR(_xlfn.IFS(D1026&lt;'Benchmark Data'!$I$13,1,'Transaction Log'!D1026&gt;'Benchmark Data'!$M$13,1),0)</f>
        <v>0</v>
      </c>
      <c r="H1026">
        <f>IFERROR(_xlfn.IFS(E1026&lt;'Benchmark Data'!$I$19,1,'Transaction Log'!E1026&gt;'Benchmark Data'!$M$19,1),0)</f>
        <v>0</v>
      </c>
    </row>
    <row r="1027" spans="1:8">
      <c r="A1027" s="116">
        <v>0.58114583333333336</v>
      </c>
      <c r="B1027">
        <v>-496.4123204</v>
      </c>
      <c r="C1027">
        <v>14966.272290000001</v>
      </c>
      <c r="D1027">
        <v>1.2988872810000001</v>
      </c>
      <c r="E1027">
        <v>2.2261437690000001</v>
      </c>
      <c r="F1027">
        <f>IFERROR(_xlfn.IFS(B1027&lt;'Benchmark Data'!$I$7,1,'Transaction Log'!B1027&gt;'Benchmark Data'!$M$7,1),0)</f>
        <v>0</v>
      </c>
      <c r="G1027">
        <f>IFERROR(_xlfn.IFS(D1027&lt;'Benchmark Data'!$I$13,1,'Transaction Log'!D1027&gt;'Benchmark Data'!$M$13,1),0)</f>
        <v>0</v>
      </c>
      <c r="H1027">
        <f>IFERROR(_xlfn.IFS(E1027&lt;'Benchmark Data'!$I$19,1,'Transaction Log'!E1027&gt;'Benchmark Data'!$M$19,1),0)</f>
        <v>0</v>
      </c>
    </row>
    <row r="1028" spans="1:8">
      <c r="A1028" s="116">
        <v>0.58116898148148144</v>
      </c>
      <c r="B1028">
        <v>-496.39924109999998</v>
      </c>
      <c r="C1028">
        <v>14964.453009999999</v>
      </c>
      <c r="D1028">
        <v>1.2989786459999999</v>
      </c>
      <c r="E1028">
        <v>2.2276771559999999</v>
      </c>
      <c r="F1028">
        <f>IFERROR(_xlfn.IFS(B1028&lt;'Benchmark Data'!$I$7,1,'Transaction Log'!B1028&gt;'Benchmark Data'!$M$7,1),0)</f>
        <v>0</v>
      </c>
      <c r="G1028">
        <f>IFERROR(_xlfn.IFS(D1028&lt;'Benchmark Data'!$I$13,1,'Transaction Log'!D1028&gt;'Benchmark Data'!$M$13,1),0)</f>
        <v>0</v>
      </c>
      <c r="H1028">
        <f>IFERROR(_xlfn.IFS(E1028&lt;'Benchmark Data'!$I$19,1,'Transaction Log'!E1028&gt;'Benchmark Data'!$M$19,1),0)</f>
        <v>0</v>
      </c>
    </row>
    <row r="1029" spans="1:8">
      <c r="A1029" s="116">
        <v>0.58119212962962963</v>
      </c>
      <c r="B1029">
        <v>-496.39873890000001</v>
      </c>
      <c r="C1029">
        <v>14964.14832</v>
      </c>
      <c r="D1029">
        <v>1.2991890399999999</v>
      </c>
      <c r="E1029">
        <v>2.2266368449999998</v>
      </c>
      <c r="F1029">
        <f>IFERROR(_xlfn.IFS(B1029&lt;'Benchmark Data'!$I$7,1,'Transaction Log'!B1029&gt;'Benchmark Data'!$M$7,1),0)</f>
        <v>0</v>
      </c>
      <c r="G1029">
        <f>IFERROR(_xlfn.IFS(D1029&lt;'Benchmark Data'!$I$13,1,'Transaction Log'!D1029&gt;'Benchmark Data'!$M$13,1),0)</f>
        <v>0</v>
      </c>
      <c r="H1029">
        <f>IFERROR(_xlfn.IFS(E1029&lt;'Benchmark Data'!$I$19,1,'Transaction Log'!E1029&gt;'Benchmark Data'!$M$19,1),0)</f>
        <v>0</v>
      </c>
    </row>
    <row r="1030" spans="1:8">
      <c r="A1030" s="116">
        <v>0.58121527777777782</v>
      </c>
      <c r="B1030">
        <v>-496.41168959999999</v>
      </c>
      <c r="C1030">
        <v>14963.01132</v>
      </c>
      <c r="D1030">
        <v>1.2994761109999999</v>
      </c>
      <c r="E1030">
        <v>2.2277626380000002</v>
      </c>
      <c r="F1030">
        <f>IFERROR(_xlfn.IFS(B1030&lt;'Benchmark Data'!$I$7,1,'Transaction Log'!B1030&gt;'Benchmark Data'!$M$7,1),0)</f>
        <v>0</v>
      </c>
      <c r="G1030">
        <f>IFERROR(_xlfn.IFS(D1030&lt;'Benchmark Data'!$I$13,1,'Transaction Log'!D1030&gt;'Benchmark Data'!$M$13,1),0)</f>
        <v>0</v>
      </c>
      <c r="H1030">
        <f>IFERROR(_xlfn.IFS(E1030&lt;'Benchmark Data'!$I$19,1,'Transaction Log'!E1030&gt;'Benchmark Data'!$M$19,1),0)</f>
        <v>0</v>
      </c>
    </row>
    <row r="1031" spans="1:8">
      <c r="A1031" s="116">
        <v>0.58123842592592589</v>
      </c>
      <c r="B1031">
        <v>-496.4126675</v>
      </c>
      <c r="C1031">
        <v>14961.04675</v>
      </c>
      <c r="D1031">
        <v>1.299923916</v>
      </c>
      <c r="E1031">
        <v>2.2280239960000001</v>
      </c>
      <c r="F1031">
        <f>IFERROR(_xlfn.IFS(B1031&lt;'Benchmark Data'!$I$7,1,'Transaction Log'!B1031&gt;'Benchmark Data'!$M$7,1),0)</f>
        <v>0</v>
      </c>
      <c r="G1031">
        <f>IFERROR(_xlfn.IFS(D1031&lt;'Benchmark Data'!$I$13,1,'Transaction Log'!D1031&gt;'Benchmark Data'!$M$13,1),0)</f>
        <v>0</v>
      </c>
      <c r="H1031">
        <f>IFERROR(_xlfn.IFS(E1031&lt;'Benchmark Data'!$I$19,1,'Transaction Log'!E1031&gt;'Benchmark Data'!$M$19,1),0)</f>
        <v>0</v>
      </c>
    </row>
    <row r="1032" spans="1:8">
      <c r="A1032" s="116">
        <v>0.58126157407407408</v>
      </c>
      <c r="B1032">
        <v>-496.39473500000003</v>
      </c>
      <c r="C1032">
        <v>14961.40076</v>
      </c>
      <c r="D1032">
        <v>1.3000104690000001</v>
      </c>
      <c r="E1032">
        <v>2.2258826589999998</v>
      </c>
      <c r="F1032">
        <f>IFERROR(_xlfn.IFS(B1032&lt;'Benchmark Data'!$I$7,1,'Transaction Log'!B1032&gt;'Benchmark Data'!$M$7,1),0)</f>
        <v>0</v>
      </c>
      <c r="G1032">
        <f>IFERROR(_xlfn.IFS(D1032&lt;'Benchmark Data'!$I$13,1,'Transaction Log'!D1032&gt;'Benchmark Data'!$M$13,1),0)</f>
        <v>0</v>
      </c>
      <c r="H1032">
        <f>IFERROR(_xlfn.IFS(E1032&lt;'Benchmark Data'!$I$19,1,'Transaction Log'!E1032&gt;'Benchmark Data'!$M$19,1),0)</f>
        <v>0</v>
      </c>
    </row>
    <row r="1033" spans="1:8">
      <c r="A1033" s="116">
        <v>0.58128472222222227</v>
      </c>
      <c r="B1033">
        <v>-496.40405240000001</v>
      </c>
      <c r="C1033">
        <v>14957.512280000001</v>
      </c>
      <c r="D1033">
        <v>1.3002802630000001</v>
      </c>
      <c r="E1033">
        <v>2.2270379170000001</v>
      </c>
      <c r="F1033">
        <f>IFERROR(_xlfn.IFS(B1033&lt;'Benchmark Data'!$I$7,1,'Transaction Log'!B1033&gt;'Benchmark Data'!$M$7,1),0)</f>
        <v>0</v>
      </c>
      <c r="G1033">
        <f>IFERROR(_xlfn.IFS(D1033&lt;'Benchmark Data'!$I$13,1,'Transaction Log'!D1033&gt;'Benchmark Data'!$M$13,1),0)</f>
        <v>0</v>
      </c>
      <c r="H1033">
        <f>IFERROR(_xlfn.IFS(E1033&lt;'Benchmark Data'!$I$19,1,'Transaction Log'!E1033&gt;'Benchmark Data'!$M$19,1),0)</f>
        <v>0</v>
      </c>
    </row>
    <row r="1034" spans="1:8">
      <c r="A1034" s="116">
        <v>0.58130787037037035</v>
      </c>
      <c r="B1034">
        <v>-496.39705170000002</v>
      </c>
      <c r="C1034">
        <v>14957.371590000001</v>
      </c>
      <c r="D1034">
        <v>1.2999945690000001</v>
      </c>
      <c r="E1034">
        <v>2.2280942220000002</v>
      </c>
      <c r="F1034">
        <f>IFERROR(_xlfn.IFS(B1034&lt;'Benchmark Data'!$I$7,1,'Transaction Log'!B1034&gt;'Benchmark Data'!$M$7,1),0)</f>
        <v>0</v>
      </c>
      <c r="G1034">
        <f>IFERROR(_xlfn.IFS(D1034&lt;'Benchmark Data'!$I$13,1,'Transaction Log'!D1034&gt;'Benchmark Data'!$M$13,1),0)</f>
        <v>0</v>
      </c>
      <c r="H1034">
        <f>IFERROR(_xlfn.IFS(E1034&lt;'Benchmark Data'!$I$19,1,'Transaction Log'!E1034&gt;'Benchmark Data'!$M$19,1),0)</f>
        <v>0</v>
      </c>
    </row>
    <row r="1035" spans="1:8">
      <c r="A1035" s="116">
        <v>0.58133101851851854</v>
      </c>
      <c r="B1035">
        <v>-496.39877849999999</v>
      </c>
      <c r="C1035">
        <v>14955.523069999999</v>
      </c>
      <c r="D1035">
        <v>1.30037921</v>
      </c>
      <c r="E1035">
        <v>2.2277600290000001</v>
      </c>
      <c r="F1035">
        <f>IFERROR(_xlfn.IFS(B1035&lt;'Benchmark Data'!$I$7,1,'Transaction Log'!B1035&gt;'Benchmark Data'!$M$7,1),0)</f>
        <v>0</v>
      </c>
      <c r="G1035">
        <f>IFERROR(_xlfn.IFS(D1035&lt;'Benchmark Data'!$I$13,1,'Transaction Log'!D1035&gt;'Benchmark Data'!$M$13,1),0)</f>
        <v>0</v>
      </c>
      <c r="H1035">
        <f>IFERROR(_xlfn.IFS(E1035&lt;'Benchmark Data'!$I$19,1,'Transaction Log'!E1035&gt;'Benchmark Data'!$M$19,1),0)</f>
        <v>0</v>
      </c>
    </row>
    <row r="1036" spans="1:8">
      <c r="A1036" s="116">
        <v>0.58135416666666673</v>
      </c>
      <c r="B1036">
        <v>-496.39139920000002</v>
      </c>
      <c r="C1036">
        <v>14955.860909999999</v>
      </c>
      <c r="D1036">
        <v>1.299283092</v>
      </c>
      <c r="E1036">
        <v>2.228407426</v>
      </c>
      <c r="F1036">
        <f>IFERROR(_xlfn.IFS(B1036&lt;'Benchmark Data'!$I$7,1,'Transaction Log'!B1036&gt;'Benchmark Data'!$M$7,1),0)</f>
        <v>0</v>
      </c>
      <c r="G1036">
        <f>IFERROR(_xlfn.IFS(D1036&lt;'Benchmark Data'!$I$13,1,'Transaction Log'!D1036&gt;'Benchmark Data'!$M$13,1),0)</f>
        <v>0</v>
      </c>
      <c r="H1036">
        <f>IFERROR(_xlfn.IFS(E1036&lt;'Benchmark Data'!$I$19,1,'Transaction Log'!E1036&gt;'Benchmark Data'!$M$19,1),0)</f>
        <v>0</v>
      </c>
    </row>
    <row r="1037" spans="1:8">
      <c r="A1037" s="116">
        <v>0.58137731481481481</v>
      </c>
      <c r="B1037">
        <v>-496.39539389999999</v>
      </c>
      <c r="C1037">
        <v>14953.003419999999</v>
      </c>
      <c r="D1037">
        <v>1.3005020140000001</v>
      </c>
      <c r="E1037">
        <v>2.2272349020000002</v>
      </c>
      <c r="F1037">
        <f>IFERROR(_xlfn.IFS(B1037&lt;'Benchmark Data'!$I$7,1,'Transaction Log'!B1037&gt;'Benchmark Data'!$M$7,1),0)</f>
        <v>0</v>
      </c>
      <c r="G1037">
        <f>IFERROR(_xlfn.IFS(D1037&lt;'Benchmark Data'!$I$13,1,'Transaction Log'!D1037&gt;'Benchmark Data'!$M$13,1),0)</f>
        <v>0</v>
      </c>
      <c r="H1037">
        <f>IFERROR(_xlfn.IFS(E1037&lt;'Benchmark Data'!$I$19,1,'Transaction Log'!E1037&gt;'Benchmark Data'!$M$19,1),0)</f>
        <v>0</v>
      </c>
    </row>
    <row r="1038" spans="1:8">
      <c r="A1038" s="116">
        <v>0.58140046296296299</v>
      </c>
      <c r="B1038">
        <v>-496.39065840000001</v>
      </c>
      <c r="C1038">
        <v>14953.22811</v>
      </c>
      <c r="D1038">
        <v>1.2993829910000001</v>
      </c>
      <c r="E1038">
        <v>2.2283509549999998</v>
      </c>
      <c r="F1038">
        <f>IFERROR(_xlfn.IFS(B1038&lt;'Benchmark Data'!$I$7,1,'Transaction Log'!B1038&gt;'Benchmark Data'!$M$7,1),0)</f>
        <v>0</v>
      </c>
      <c r="G1038">
        <f>IFERROR(_xlfn.IFS(D1038&lt;'Benchmark Data'!$I$13,1,'Transaction Log'!D1038&gt;'Benchmark Data'!$M$13,1),0)</f>
        <v>0</v>
      </c>
      <c r="H1038">
        <f>IFERROR(_xlfn.IFS(E1038&lt;'Benchmark Data'!$I$19,1,'Transaction Log'!E1038&gt;'Benchmark Data'!$M$19,1),0)</f>
        <v>0</v>
      </c>
    </row>
    <row r="1039" spans="1:8">
      <c r="A1039" s="116">
        <v>0.58142361111111118</v>
      </c>
      <c r="B1039">
        <v>-496.40229920000002</v>
      </c>
      <c r="C1039">
        <v>14951.677369999999</v>
      </c>
      <c r="D1039">
        <v>1.300140351</v>
      </c>
      <c r="E1039">
        <v>2.227324554</v>
      </c>
      <c r="F1039">
        <f>IFERROR(_xlfn.IFS(B1039&lt;'Benchmark Data'!$I$7,1,'Transaction Log'!B1039&gt;'Benchmark Data'!$M$7,1),0)</f>
        <v>0</v>
      </c>
      <c r="G1039">
        <f>IFERROR(_xlfn.IFS(D1039&lt;'Benchmark Data'!$I$13,1,'Transaction Log'!D1039&gt;'Benchmark Data'!$M$13,1),0)</f>
        <v>0</v>
      </c>
      <c r="H1039">
        <f>IFERROR(_xlfn.IFS(E1039&lt;'Benchmark Data'!$I$19,1,'Transaction Log'!E1039&gt;'Benchmark Data'!$M$19,1),0)</f>
        <v>0</v>
      </c>
    </row>
    <row r="1040" spans="1:8">
      <c r="A1040" s="116">
        <v>0.58144675925925926</v>
      </c>
      <c r="B1040">
        <v>-496.3955886</v>
      </c>
      <c r="C1040">
        <v>14952.062389999999</v>
      </c>
      <c r="D1040">
        <v>1.299078473</v>
      </c>
      <c r="E1040">
        <v>2.2268966190000001</v>
      </c>
      <c r="F1040">
        <f>IFERROR(_xlfn.IFS(B1040&lt;'Benchmark Data'!$I$7,1,'Transaction Log'!B1040&gt;'Benchmark Data'!$M$7,1),0)</f>
        <v>0</v>
      </c>
      <c r="G1040">
        <f>IFERROR(_xlfn.IFS(D1040&lt;'Benchmark Data'!$I$13,1,'Transaction Log'!D1040&gt;'Benchmark Data'!$M$13,1),0)</f>
        <v>0</v>
      </c>
      <c r="H1040">
        <f>IFERROR(_xlfn.IFS(E1040&lt;'Benchmark Data'!$I$19,1,'Transaction Log'!E1040&gt;'Benchmark Data'!$M$19,1),0)</f>
        <v>0</v>
      </c>
    </row>
    <row r="1041" spans="1:8">
      <c r="A1041" s="116">
        <v>0.58146990740740734</v>
      </c>
      <c r="B1041">
        <v>-496.38899079999999</v>
      </c>
      <c r="C1041">
        <v>14950.432129999999</v>
      </c>
      <c r="D1041">
        <v>1.299722684</v>
      </c>
      <c r="E1041">
        <v>2.2271644049999999</v>
      </c>
      <c r="F1041">
        <f>IFERROR(_xlfn.IFS(B1041&lt;'Benchmark Data'!$I$7,1,'Transaction Log'!B1041&gt;'Benchmark Data'!$M$7,1),0)</f>
        <v>0</v>
      </c>
      <c r="G1041">
        <f>IFERROR(_xlfn.IFS(D1041&lt;'Benchmark Data'!$I$13,1,'Transaction Log'!D1041&gt;'Benchmark Data'!$M$13,1),0)</f>
        <v>0</v>
      </c>
      <c r="H1041">
        <f>IFERROR(_xlfn.IFS(E1041&lt;'Benchmark Data'!$I$19,1,'Transaction Log'!E1041&gt;'Benchmark Data'!$M$19,1),0)</f>
        <v>0</v>
      </c>
    </row>
    <row r="1042" spans="1:8">
      <c r="A1042" s="116">
        <v>0.58149305555555553</v>
      </c>
      <c r="B1042">
        <v>-496.38450230000001</v>
      </c>
      <c r="C1042">
        <v>14949.632460000001</v>
      </c>
      <c r="D1042">
        <v>1.2999233210000001</v>
      </c>
      <c r="E1042">
        <v>2.2277933550000002</v>
      </c>
      <c r="F1042">
        <f>IFERROR(_xlfn.IFS(B1042&lt;'Benchmark Data'!$I$7,1,'Transaction Log'!B1042&gt;'Benchmark Data'!$M$7,1),0)</f>
        <v>1</v>
      </c>
      <c r="G1042">
        <f>IFERROR(_xlfn.IFS(D1042&lt;'Benchmark Data'!$I$13,1,'Transaction Log'!D1042&gt;'Benchmark Data'!$M$13,1),0)</f>
        <v>0</v>
      </c>
      <c r="H1042">
        <f>IFERROR(_xlfn.IFS(E1042&lt;'Benchmark Data'!$I$19,1,'Transaction Log'!E1042&gt;'Benchmark Data'!$M$19,1),0)</f>
        <v>0</v>
      </c>
    </row>
    <row r="1043" spans="1:8">
      <c r="A1043" s="116">
        <v>0.58151620370370372</v>
      </c>
      <c r="B1043">
        <v>-496.40012940000003</v>
      </c>
      <c r="C1043">
        <v>14949.611339999999</v>
      </c>
      <c r="D1043">
        <v>1.2985135750000001</v>
      </c>
      <c r="E1043">
        <v>2.2265668939999999</v>
      </c>
      <c r="F1043">
        <f>IFERROR(_xlfn.IFS(B1043&lt;'Benchmark Data'!$I$7,1,'Transaction Log'!B1043&gt;'Benchmark Data'!$M$7,1),0)</f>
        <v>0</v>
      </c>
      <c r="G1043">
        <f>IFERROR(_xlfn.IFS(D1043&lt;'Benchmark Data'!$I$13,1,'Transaction Log'!D1043&gt;'Benchmark Data'!$M$13,1),0)</f>
        <v>0</v>
      </c>
      <c r="H1043">
        <f>IFERROR(_xlfn.IFS(E1043&lt;'Benchmark Data'!$I$19,1,'Transaction Log'!E1043&gt;'Benchmark Data'!$M$19,1),0)</f>
        <v>0</v>
      </c>
    </row>
    <row r="1044" spans="1:8">
      <c r="A1044" s="116">
        <v>0.58153935185185179</v>
      </c>
      <c r="B1044">
        <v>-496.38668259999997</v>
      </c>
      <c r="C1044">
        <v>14947.41641</v>
      </c>
      <c r="D1044">
        <v>1.3007251120000001</v>
      </c>
      <c r="E1044">
        <v>2.2263112559999998</v>
      </c>
      <c r="F1044">
        <f>IFERROR(_xlfn.IFS(B1044&lt;'Benchmark Data'!$I$7,1,'Transaction Log'!B1044&gt;'Benchmark Data'!$M$7,1),0)</f>
        <v>0</v>
      </c>
      <c r="G1044">
        <f>IFERROR(_xlfn.IFS(D1044&lt;'Benchmark Data'!$I$13,1,'Transaction Log'!D1044&gt;'Benchmark Data'!$M$13,1),0)</f>
        <v>0</v>
      </c>
      <c r="H1044">
        <f>IFERROR(_xlfn.IFS(E1044&lt;'Benchmark Data'!$I$19,1,'Transaction Log'!E1044&gt;'Benchmark Data'!$M$19,1),0)</f>
        <v>0</v>
      </c>
    </row>
    <row r="1045" spans="1:8">
      <c r="A1045" s="116">
        <v>0.58156249999999998</v>
      </c>
      <c r="B1045">
        <v>-496.41201769999998</v>
      </c>
      <c r="C1045">
        <v>14946.87126</v>
      </c>
      <c r="D1045">
        <v>1.300513805</v>
      </c>
      <c r="E1045">
        <v>2.226517163</v>
      </c>
      <c r="F1045">
        <f>IFERROR(_xlfn.IFS(B1045&lt;'Benchmark Data'!$I$7,1,'Transaction Log'!B1045&gt;'Benchmark Data'!$M$7,1),0)</f>
        <v>0</v>
      </c>
      <c r="G1045">
        <f>IFERROR(_xlfn.IFS(D1045&lt;'Benchmark Data'!$I$13,1,'Transaction Log'!D1045&gt;'Benchmark Data'!$M$13,1),0)</f>
        <v>0</v>
      </c>
      <c r="H1045">
        <f>IFERROR(_xlfn.IFS(E1045&lt;'Benchmark Data'!$I$19,1,'Transaction Log'!E1045&gt;'Benchmark Data'!$M$19,1),0)</f>
        <v>0</v>
      </c>
    </row>
    <row r="1046" spans="1:8">
      <c r="A1046" s="116">
        <v>0.58158564814814817</v>
      </c>
      <c r="B1046">
        <v>-496.3953267</v>
      </c>
      <c r="C1046">
        <v>14947.16253</v>
      </c>
      <c r="D1046">
        <v>1.298469227</v>
      </c>
      <c r="E1046">
        <v>2.227280693</v>
      </c>
      <c r="F1046">
        <f>IFERROR(_xlfn.IFS(B1046&lt;'Benchmark Data'!$I$7,1,'Transaction Log'!B1046&gt;'Benchmark Data'!$M$7,1),0)</f>
        <v>0</v>
      </c>
      <c r="G1046">
        <f>IFERROR(_xlfn.IFS(D1046&lt;'Benchmark Data'!$I$13,1,'Transaction Log'!D1046&gt;'Benchmark Data'!$M$13,1),0)</f>
        <v>0</v>
      </c>
      <c r="H1046">
        <f>IFERROR(_xlfn.IFS(E1046&lt;'Benchmark Data'!$I$19,1,'Transaction Log'!E1046&gt;'Benchmark Data'!$M$19,1),0)</f>
        <v>0</v>
      </c>
    </row>
    <row r="1047" spans="1:8">
      <c r="A1047" s="116">
        <v>0.58160879629629625</v>
      </c>
      <c r="B1047">
        <v>-496.40490299999999</v>
      </c>
      <c r="C1047">
        <v>14944.339970000001</v>
      </c>
      <c r="D1047">
        <v>1.2985180759999999</v>
      </c>
      <c r="E1047">
        <v>2.2270021959999999</v>
      </c>
      <c r="F1047">
        <f>IFERROR(_xlfn.IFS(B1047&lt;'Benchmark Data'!$I$7,1,'Transaction Log'!B1047&gt;'Benchmark Data'!$M$7,1),0)</f>
        <v>0</v>
      </c>
      <c r="G1047">
        <f>IFERROR(_xlfn.IFS(D1047&lt;'Benchmark Data'!$I$13,1,'Transaction Log'!D1047&gt;'Benchmark Data'!$M$13,1),0)</f>
        <v>0</v>
      </c>
      <c r="H1047">
        <f>IFERROR(_xlfn.IFS(E1047&lt;'Benchmark Data'!$I$19,1,'Transaction Log'!E1047&gt;'Benchmark Data'!$M$19,1),0)</f>
        <v>0</v>
      </c>
    </row>
    <row r="1048" spans="1:8">
      <c r="A1048" s="116">
        <v>0.58163194444444444</v>
      </c>
      <c r="B1048">
        <v>-496.3989674</v>
      </c>
      <c r="C1048">
        <v>14943.26665</v>
      </c>
      <c r="D1048">
        <v>1.2990781979999999</v>
      </c>
      <c r="E1048">
        <v>2.2260692419999999</v>
      </c>
      <c r="F1048">
        <f>IFERROR(_xlfn.IFS(B1048&lt;'Benchmark Data'!$I$7,1,'Transaction Log'!B1048&gt;'Benchmark Data'!$M$7,1),0)</f>
        <v>0</v>
      </c>
      <c r="G1048">
        <f>IFERROR(_xlfn.IFS(D1048&lt;'Benchmark Data'!$I$13,1,'Transaction Log'!D1048&gt;'Benchmark Data'!$M$13,1),0)</f>
        <v>0</v>
      </c>
      <c r="H1048">
        <f>IFERROR(_xlfn.IFS(E1048&lt;'Benchmark Data'!$I$19,1,'Transaction Log'!E1048&gt;'Benchmark Data'!$M$19,1),0)</f>
        <v>0</v>
      </c>
    </row>
    <row r="1049" spans="1:8">
      <c r="A1049" s="116">
        <v>0.58165509259259263</v>
      </c>
      <c r="B1049">
        <v>-496.38685700000002</v>
      </c>
      <c r="C1049">
        <v>14942.51412</v>
      </c>
      <c r="D1049">
        <v>1.3003891940000001</v>
      </c>
      <c r="E1049">
        <v>2.2259013630000002</v>
      </c>
      <c r="F1049">
        <f>IFERROR(_xlfn.IFS(B1049&lt;'Benchmark Data'!$I$7,1,'Transaction Log'!B1049&gt;'Benchmark Data'!$M$7,1),0)</f>
        <v>0</v>
      </c>
      <c r="G1049">
        <f>IFERROR(_xlfn.IFS(D1049&lt;'Benchmark Data'!$I$13,1,'Transaction Log'!D1049&gt;'Benchmark Data'!$M$13,1),0)</f>
        <v>0</v>
      </c>
      <c r="H1049">
        <f>IFERROR(_xlfn.IFS(E1049&lt;'Benchmark Data'!$I$19,1,'Transaction Log'!E1049&gt;'Benchmark Data'!$M$19,1),0)</f>
        <v>0</v>
      </c>
    </row>
    <row r="1050" spans="1:8">
      <c r="A1050" s="116">
        <v>0.5816782407407407</v>
      </c>
      <c r="B1050">
        <v>-496.40924569999999</v>
      </c>
      <c r="C1050">
        <v>14942.404699999999</v>
      </c>
      <c r="D1050">
        <v>1.299313256</v>
      </c>
      <c r="E1050">
        <v>2.2264738039999998</v>
      </c>
      <c r="F1050">
        <f>IFERROR(_xlfn.IFS(B1050&lt;'Benchmark Data'!$I$7,1,'Transaction Log'!B1050&gt;'Benchmark Data'!$M$7,1),0)</f>
        <v>0</v>
      </c>
      <c r="G1050">
        <f>IFERROR(_xlfn.IFS(D1050&lt;'Benchmark Data'!$I$13,1,'Transaction Log'!D1050&gt;'Benchmark Data'!$M$13,1),0)</f>
        <v>0</v>
      </c>
      <c r="H1050">
        <f>IFERROR(_xlfn.IFS(E1050&lt;'Benchmark Data'!$I$19,1,'Transaction Log'!E1050&gt;'Benchmark Data'!$M$19,1),0)</f>
        <v>0</v>
      </c>
    </row>
    <row r="1051" spans="1:8">
      <c r="A1051" s="116">
        <v>0.58170138888888889</v>
      </c>
      <c r="B1051">
        <v>-496.3910004</v>
      </c>
      <c r="C1051">
        <v>14939.735350000001</v>
      </c>
      <c r="D1051">
        <v>1.300760651</v>
      </c>
      <c r="E1051">
        <v>2.227132176</v>
      </c>
      <c r="F1051">
        <f>IFERROR(_xlfn.IFS(B1051&lt;'Benchmark Data'!$I$7,1,'Transaction Log'!B1051&gt;'Benchmark Data'!$M$7,1),0)</f>
        <v>0</v>
      </c>
      <c r="G1051">
        <f>IFERROR(_xlfn.IFS(D1051&lt;'Benchmark Data'!$I$13,1,'Transaction Log'!D1051&gt;'Benchmark Data'!$M$13,1),0)</f>
        <v>0</v>
      </c>
      <c r="H1051">
        <f>IFERROR(_xlfn.IFS(E1051&lt;'Benchmark Data'!$I$19,1,'Transaction Log'!E1051&gt;'Benchmark Data'!$M$19,1),0)</f>
        <v>0</v>
      </c>
    </row>
    <row r="1052" spans="1:8">
      <c r="A1052" s="116">
        <v>0.58172453703703708</v>
      </c>
      <c r="B1052">
        <v>-496.39942619999999</v>
      </c>
      <c r="C1052">
        <v>14939.843279999999</v>
      </c>
      <c r="D1052">
        <v>1.30012503</v>
      </c>
      <c r="E1052">
        <v>2.2277025450000001</v>
      </c>
      <c r="F1052">
        <f>IFERROR(_xlfn.IFS(B1052&lt;'Benchmark Data'!$I$7,1,'Transaction Log'!B1052&gt;'Benchmark Data'!$M$7,1),0)</f>
        <v>0</v>
      </c>
      <c r="G1052">
        <f>IFERROR(_xlfn.IFS(D1052&lt;'Benchmark Data'!$I$13,1,'Transaction Log'!D1052&gt;'Benchmark Data'!$M$13,1),0)</f>
        <v>0</v>
      </c>
      <c r="H1052">
        <f>IFERROR(_xlfn.IFS(E1052&lt;'Benchmark Data'!$I$19,1,'Transaction Log'!E1052&gt;'Benchmark Data'!$M$19,1),0)</f>
        <v>0</v>
      </c>
    </row>
    <row r="1053" spans="1:8">
      <c r="A1053" s="116">
        <v>0.58174768518518516</v>
      </c>
      <c r="B1053">
        <v>-496.41091799999998</v>
      </c>
      <c r="C1053">
        <v>14935.595579999999</v>
      </c>
      <c r="D1053">
        <v>1.2996823820000001</v>
      </c>
      <c r="E1053">
        <v>2.227670722</v>
      </c>
      <c r="F1053">
        <f>IFERROR(_xlfn.IFS(B1053&lt;'Benchmark Data'!$I$7,1,'Transaction Log'!B1053&gt;'Benchmark Data'!$M$7,1),0)</f>
        <v>0</v>
      </c>
      <c r="G1053">
        <f>IFERROR(_xlfn.IFS(D1053&lt;'Benchmark Data'!$I$13,1,'Transaction Log'!D1053&gt;'Benchmark Data'!$M$13,1),0)</f>
        <v>0</v>
      </c>
      <c r="H1053">
        <f>IFERROR(_xlfn.IFS(E1053&lt;'Benchmark Data'!$I$19,1,'Transaction Log'!E1053&gt;'Benchmark Data'!$M$19,1),0)</f>
        <v>0</v>
      </c>
    </row>
    <row r="1054" spans="1:8">
      <c r="A1054" s="116">
        <v>0.58177083333333335</v>
      </c>
      <c r="B1054">
        <v>-496.39362190000003</v>
      </c>
      <c r="C1054">
        <v>14936.740159999999</v>
      </c>
      <c r="D1054">
        <v>1.2986692399999999</v>
      </c>
      <c r="E1054">
        <v>2.2272835230000001</v>
      </c>
      <c r="F1054">
        <f>IFERROR(_xlfn.IFS(B1054&lt;'Benchmark Data'!$I$7,1,'Transaction Log'!B1054&gt;'Benchmark Data'!$M$7,1),0)</f>
        <v>0</v>
      </c>
      <c r="G1054">
        <f>IFERROR(_xlfn.IFS(D1054&lt;'Benchmark Data'!$I$13,1,'Transaction Log'!D1054&gt;'Benchmark Data'!$M$13,1),0)</f>
        <v>0</v>
      </c>
      <c r="H1054">
        <f>IFERROR(_xlfn.IFS(E1054&lt;'Benchmark Data'!$I$19,1,'Transaction Log'!E1054&gt;'Benchmark Data'!$M$19,1),0)</f>
        <v>0</v>
      </c>
    </row>
    <row r="1055" spans="1:8">
      <c r="A1055" s="116">
        <v>0.58179398148148154</v>
      </c>
      <c r="B1055">
        <v>-496.4011367</v>
      </c>
      <c r="C1055">
        <v>14936.376780000001</v>
      </c>
      <c r="D1055">
        <v>1.300225966</v>
      </c>
      <c r="E1055">
        <v>2.2282389180000002</v>
      </c>
      <c r="F1055">
        <f>IFERROR(_xlfn.IFS(B1055&lt;'Benchmark Data'!$I$7,1,'Transaction Log'!B1055&gt;'Benchmark Data'!$M$7,1),0)</f>
        <v>0</v>
      </c>
      <c r="G1055">
        <f>IFERROR(_xlfn.IFS(D1055&lt;'Benchmark Data'!$I$13,1,'Transaction Log'!D1055&gt;'Benchmark Data'!$M$13,1),0)</f>
        <v>0</v>
      </c>
      <c r="H1055">
        <f>IFERROR(_xlfn.IFS(E1055&lt;'Benchmark Data'!$I$19,1,'Transaction Log'!E1055&gt;'Benchmark Data'!$M$19,1),0)</f>
        <v>0</v>
      </c>
    </row>
    <row r="1056" spans="1:8">
      <c r="A1056" s="116">
        <v>0.58181712962962961</v>
      </c>
      <c r="B1056">
        <v>-496.39143689999997</v>
      </c>
      <c r="C1056">
        <v>14936.658789999999</v>
      </c>
      <c r="D1056">
        <v>1.3007446439999999</v>
      </c>
      <c r="E1056">
        <v>2.2284395300000002</v>
      </c>
      <c r="F1056">
        <f>IFERROR(_xlfn.IFS(B1056&lt;'Benchmark Data'!$I$7,1,'Transaction Log'!B1056&gt;'Benchmark Data'!$M$7,1),0)</f>
        <v>0</v>
      </c>
      <c r="G1056">
        <f>IFERROR(_xlfn.IFS(D1056&lt;'Benchmark Data'!$I$13,1,'Transaction Log'!D1056&gt;'Benchmark Data'!$M$13,1),0)</f>
        <v>0</v>
      </c>
      <c r="H1056">
        <f>IFERROR(_xlfn.IFS(E1056&lt;'Benchmark Data'!$I$19,1,'Transaction Log'!E1056&gt;'Benchmark Data'!$M$19,1),0)</f>
        <v>0</v>
      </c>
    </row>
    <row r="1057" spans="1:8">
      <c r="A1057" s="116">
        <v>0.5818402777777778</v>
      </c>
      <c r="B1057">
        <v>-496.3986797</v>
      </c>
      <c r="C1057">
        <v>14933.46668</v>
      </c>
      <c r="D1057">
        <v>1.2983285689999999</v>
      </c>
      <c r="E1057">
        <v>2.2258396600000001</v>
      </c>
      <c r="F1057">
        <f>IFERROR(_xlfn.IFS(B1057&lt;'Benchmark Data'!$I$7,1,'Transaction Log'!B1057&gt;'Benchmark Data'!$M$7,1),0)</f>
        <v>0</v>
      </c>
      <c r="G1057">
        <f>IFERROR(_xlfn.IFS(D1057&lt;'Benchmark Data'!$I$13,1,'Transaction Log'!D1057&gt;'Benchmark Data'!$M$13,1),0)</f>
        <v>0</v>
      </c>
      <c r="H1057">
        <f>IFERROR(_xlfn.IFS(E1057&lt;'Benchmark Data'!$I$19,1,'Transaction Log'!E1057&gt;'Benchmark Data'!$M$19,1),0)</f>
        <v>0</v>
      </c>
    </row>
    <row r="1058" spans="1:8">
      <c r="A1058" s="116">
        <v>0.58186342592592599</v>
      </c>
      <c r="B1058">
        <v>-496.4074061</v>
      </c>
      <c r="C1058">
        <v>14933.850329999999</v>
      </c>
      <c r="D1058">
        <v>1.30107292</v>
      </c>
      <c r="E1058">
        <v>2.2267599300000001</v>
      </c>
      <c r="F1058">
        <f>IFERROR(_xlfn.IFS(B1058&lt;'Benchmark Data'!$I$7,1,'Transaction Log'!B1058&gt;'Benchmark Data'!$M$7,1),0)</f>
        <v>0</v>
      </c>
      <c r="G1058">
        <f>IFERROR(_xlfn.IFS(D1058&lt;'Benchmark Data'!$I$13,1,'Transaction Log'!D1058&gt;'Benchmark Data'!$M$13,1),0)</f>
        <v>0</v>
      </c>
      <c r="H1058">
        <f>IFERROR(_xlfn.IFS(E1058&lt;'Benchmark Data'!$I$19,1,'Transaction Log'!E1058&gt;'Benchmark Data'!$M$19,1),0)</f>
        <v>0</v>
      </c>
    </row>
    <row r="1059" spans="1:8">
      <c r="A1059" s="116">
        <v>0.58188657407407407</v>
      </c>
      <c r="B1059">
        <v>-496.41569190000001</v>
      </c>
      <c r="C1059">
        <v>14933.794110000001</v>
      </c>
      <c r="D1059">
        <v>1.2999533130000001</v>
      </c>
      <c r="E1059">
        <v>2.228471812</v>
      </c>
      <c r="F1059">
        <f>IFERROR(_xlfn.IFS(B1059&lt;'Benchmark Data'!$I$7,1,'Transaction Log'!B1059&gt;'Benchmark Data'!$M$7,1),0)</f>
        <v>0</v>
      </c>
      <c r="G1059">
        <f>IFERROR(_xlfn.IFS(D1059&lt;'Benchmark Data'!$I$13,1,'Transaction Log'!D1059&gt;'Benchmark Data'!$M$13,1),0)</f>
        <v>0</v>
      </c>
      <c r="H1059">
        <f>IFERROR(_xlfn.IFS(E1059&lt;'Benchmark Data'!$I$19,1,'Transaction Log'!E1059&gt;'Benchmark Data'!$M$19,1),0)</f>
        <v>0</v>
      </c>
    </row>
    <row r="1060" spans="1:8">
      <c r="A1060" s="116">
        <v>0.58190972222222226</v>
      </c>
      <c r="B1060">
        <v>-496.40771740000002</v>
      </c>
      <c r="C1060">
        <v>14931.897569999999</v>
      </c>
      <c r="D1060">
        <v>1.2990751760000001</v>
      </c>
      <c r="E1060">
        <v>2.2276666449999998</v>
      </c>
      <c r="F1060">
        <f>IFERROR(_xlfn.IFS(B1060&lt;'Benchmark Data'!$I$7,1,'Transaction Log'!B1060&gt;'Benchmark Data'!$M$7,1),0)</f>
        <v>0</v>
      </c>
      <c r="G1060">
        <f>IFERROR(_xlfn.IFS(D1060&lt;'Benchmark Data'!$I$13,1,'Transaction Log'!D1060&gt;'Benchmark Data'!$M$13,1),0)</f>
        <v>0</v>
      </c>
      <c r="H1060">
        <f>IFERROR(_xlfn.IFS(E1060&lt;'Benchmark Data'!$I$19,1,'Transaction Log'!E1060&gt;'Benchmark Data'!$M$19,1),0)</f>
        <v>0</v>
      </c>
    </row>
    <row r="1061" spans="1:8">
      <c r="A1061" s="116">
        <v>0.58193287037037034</v>
      </c>
      <c r="B1061">
        <v>-496.40164010000001</v>
      </c>
      <c r="C1061">
        <v>14931.324570000001</v>
      </c>
      <c r="D1061">
        <v>1.3009622240000001</v>
      </c>
      <c r="E1061">
        <v>2.2284664240000001</v>
      </c>
      <c r="F1061">
        <f>IFERROR(_xlfn.IFS(B1061&lt;'Benchmark Data'!$I$7,1,'Transaction Log'!B1061&gt;'Benchmark Data'!$M$7,1),0)</f>
        <v>0</v>
      </c>
      <c r="G1061">
        <f>IFERROR(_xlfn.IFS(D1061&lt;'Benchmark Data'!$I$13,1,'Transaction Log'!D1061&gt;'Benchmark Data'!$M$13,1),0)</f>
        <v>0</v>
      </c>
      <c r="H1061">
        <f>IFERROR(_xlfn.IFS(E1061&lt;'Benchmark Data'!$I$19,1,'Transaction Log'!E1061&gt;'Benchmark Data'!$M$19,1),0)</f>
        <v>0</v>
      </c>
    </row>
    <row r="1062" spans="1:8">
      <c r="A1062" s="116">
        <v>0.58195601851851853</v>
      </c>
      <c r="B1062">
        <v>-496.40928400000001</v>
      </c>
      <c r="C1062">
        <v>14930.109780000001</v>
      </c>
      <c r="D1062">
        <v>1.298918359</v>
      </c>
      <c r="E1062">
        <v>2.2272106429999998</v>
      </c>
      <c r="F1062">
        <f>IFERROR(_xlfn.IFS(B1062&lt;'Benchmark Data'!$I$7,1,'Transaction Log'!B1062&gt;'Benchmark Data'!$M$7,1),0)</f>
        <v>0</v>
      </c>
      <c r="G1062">
        <f>IFERROR(_xlfn.IFS(D1062&lt;'Benchmark Data'!$I$13,1,'Transaction Log'!D1062&gt;'Benchmark Data'!$M$13,1),0)</f>
        <v>0</v>
      </c>
      <c r="H1062">
        <f>IFERROR(_xlfn.IFS(E1062&lt;'Benchmark Data'!$I$19,1,'Transaction Log'!E1062&gt;'Benchmark Data'!$M$19,1),0)</f>
        <v>0</v>
      </c>
    </row>
    <row r="1063" spans="1:8">
      <c r="A1063" s="116">
        <v>0.5819791666666666</v>
      </c>
      <c r="B1063">
        <v>-496.40545959999997</v>
      </c>
      <c r="C1063">
        <v>14927.704599999999</v>
      </c>
      <c r="D1063">
        <v>1.2990430470000001</v>
      </c>
      <c r="E1063">
        <v>2.2279547239999999</v>
      </c>
      <c r="F1063">
        <f>IFERROR(_xlfn.IFS(B1063&lt;'Benchmark Data'!$I$7,1,'Transaction Log'!B1063&gt;'Benchmark Data'!$M$7,1),0)</f>
        <v>0</v>
      </c>
      <c r="G1063">
        <f>IFERROR(_xlfn.IFS(D1063&lt;'Benchmark Data'!$I$13,1,'Transaction Log'!D1063&gt;'Benchmark Data'!$M$13,1),0)</f>
        <v>0</v>
      </c>
      <c r="H1063">
        <f>IFERROR(_xlfn.IFS(E1063&lt;'Benchmark Data'!$I$19,1,'Transaction Log'!E1063&gt;'Benchmark Data'!$M$19,1),0)</f>
        <v>0</v>
      </c>
    </row>
    <row r="1064" spans="1:8">
      <c r="A1064" s="116">
        <v>0.58200231481481479</v>
      </c>
      <c r="B1064">
        <v>-496.39743829999998</v>
      </c>
      <c r="C1064">
        <v>14927.504010000001</v>
      </c>
      <c r="D1064">
        <v>1.299766314</v>
      </c>
      <c r="E1064">
        <v>2.2259453979999999</v>
      </c>
      <c r="F1064">
        <f>IFERROR(_xlfn.IFS(B1064&lt;'Benchmark Data'!$I$7,1,'Transaction Log'!B1064&gt;'Benchmark Data'!$M$7,1),0)</f>
        <v>0</v>
      </c>
      <c r="G1064">
        <f>IFERROR(_xlfn.IFS(D1064&lt;'Benchmark Data'!$I$13,1,'Transaction Log'!D1064&gt;'Benchmark Data'!$M$13,1),0)</f>
        <v>0</v>
      </c>
      <c r="H1064">
        <f>IFERROR(_xlfn.IFS(E1064&lt;'Benchmark Data'!$I$19,1,'Transaction Log'!E1064&gt;'Benchmark Data'!$M$19,1),0)</f>
        <v>0</v>
      </c>
    </row>
    <row r="1065" spans="1:8">
      <c r="A1065" s="116">
        <v>0.58202546296296298</v>
      </c>
      <c r="B1065">
        <v>-496.39974660000001</v>
      </c>
      <c r="C1065">
        <v>14928.26802</v>
      </c>
      <c r="D1065">
        <v>1.3010468529999999</v>
      </c>
      <c r="E1065">
        <v>2.226470145</v>
      </c>
      <c r="F1065">
        <f>IFERROR(_xlfn.IFS(B1065&lt;'Benchmark Data'!$I$7,1,'Transaction Log'!B1065&gt;'Benchmark Data'!$M$7,1),0)</f>
        <v>0</v>
      </c>
      <c r="G1065">
        <f>IFERROR(_xlfn.IFS(D1065&lt;'Benchmark Data'!$I$13,1,'Transaction Log'!D1065&gt;'Benchmark Data'!$M$13,1),0)</f>
        <v>0</v>
      </c>
      <c r="H1065">
        <f>IFERROR(_xlfn.IFS(E1065&lt;'Benchmark Data'!$I$19,1,'Transaction Log'!E1065&gt;'Benchmark Data'!$M$19,1),0)</f>
        <v>0</v>
      </c>
    </row>
    <row r="1066" spans="1:8">
      <c r="A1066" s="116">
        <v>0.58204861111111106</v>
      </c>
      <c r="B1066">
        <v>-496.39902540000003</v>
      </c>
      <c r="C1066">
        <v>14925.72537</v>
      </c>
      <c r="D1066">
        <v>1.3011207739999999</v>
      </c>
      <c r="E1066">
        <v>2.2282214809999998</v>
      </c>
      <c r="F1066">
        <f>IFERROR(_xlfn.IFS(B1066&lt;'Benchmark Data'!$I$7,1,'Transaction Log'!B1066&gt;'Benchmark Data'!$M$7,1),0)</f>
        <v>0</v>
      </c>
      <c r="G1066">
        <f>IFERROR(_xlfn.IFS(D1066&lt;'Benchmark Data'!$I$13,1,'Transaction Log'!D1066&gt;'Benchmark Data'!$M$13,1),0)</f>
        <v>0</v>
      </c>
      <c r="H1066">
        <f>IFERROR(_xlfn.IFS(E1066&lt;'Benchmark Data'!$I$19,1,'Transaction Log'!E1066&gt;'Benchmark Data'!$M$19,1),0)</f>
        <v>0</v>
      </c>
    </row>
    <row r="1067" spans="1:8">
      <c r="A1067" s="116">
        <v>0.58207175925925925</v>
      </c>
      <c r="B1067">
        <v>-496.3968448</v>
      </c>
      <c r="C1067">
        <v>14925.59888</v>
      </c>
      <c r="D1067">
        <v>1.2979522189999999</v>
      </c>
      <c r="E1067">
        <v>2.2271529750000001</v>
      </c>
      <c r="F1067">
        <f>IFERROR(_xlfn.IFS(B1067&lt;'Benchmark Data'!$I$7,1,'Transaction Log'!B1067&gt;'Benchmark Data'!$M$7,1),0)</f>
        <v>0</v>
      </c>
      <c r="G1067">
        <f>IFERROR(_xlfn.IFS(D1067&lt;'Benchmark Data'!$I$13,1,'Transaction Log'!D1067&gt;'Benchmark Data'!$M$13,1),0)</f>
        <v>0</v>
      </c>
      <c r="H1067">
        <f>IFERROR(_xlfn.IFS(E1067&lt;'Benchmark Data'!$I$19,1,'Transaction Log'!E1067&gt;'Benchmark Data'!$M$19,1),0)</f>
        <v>0</v>
      </c>
    </row>
    <row r="1068" spans="1:8">
      <c r="A1068" s="116">
        <v>0.58209490740740744</v>
      </c>
      <c r="B1068">
        <v>-496.3950749</v>
      </c>
      <c r="C1068">
        <v>14923.539779999999</v>
      </c>
      <c r="D1068">
        <v>1.2995280259999999</v>
      </c>
      <c r="E1068">
        <v>2.2271105659999999</v>
      </c>
      <c r="F1068">
        <f>IFERROR(_xlfn.IFS(B1068&lt;'Benchmark Data'!$I$7,1,'Transaction Log'!B1068&gt;'Benchmark Data'!$M$7,1),0)</f>
        <v>0</v>
      </c>
      <c r="G1068">
        <f>IFERROR(_xlfn.IFS(D1068&lt;'Benchmark Data'!$I$13,1,'Transaction Log'!D1068&gt;'Benchmark Data'!$M$13,1),0)</f>
        <v>0</v>
      </c>
      <c r="H1068">
        <f>IFERROR(_xlfn.IFS(E1068&lt;'Benchmark Data'!$I$19,1,'Transaction Log'!E1068&gt;'Benchmark Data'!$M$19,1),0)</f>
        <v>0</v>
      </c>
    </row>
    <row r="1069" spans="1:8">
      <c r="A1069" s="116">
        <v>0.58211805555555551</v>
      </c>
      <c r="B1069">
        <v>-496.39481360000002</v>
      </c>
      <c r="C1069">
        <v>14923.371880000001</v>
      </c>
      <c r="D1069">
        <v>1.2997356760000001</v>
      </c>
      <c r="E1069">
        <v>2.227665279</v>
      </c>
      <c r="F1069">
        <f>IFERROR(_xlfn.IFS(B1069&lt;'Benchmark Data'!$I$7,1,'Transaction Log'!B1069&gt;'Benchmark Data'!$M$7,1),0)</f>
        <v>0</v>
      </c>
      <c r="G1069">
        <f>IFERROR(_xlfn.IFS(D1069&lt;'Benchmark Data'!$I$13,1,'Transaction Log'!D1069&gt;'Benchmark Data'!$M$13,1),0)</f>
        <v>0</v>
      </c>
      <c r="H1069">
        <f>IFERROR(_xlfn.IFS(E1069&lt;'Benchmark Data'!$I$19,1,'Transaction Log'!E1069&gt;'Benchmark Data'!$M$19,1),0)</f>
        <v>0</v>
      </c>
    </row>
    <row r="1070" spans="1:8">
      <c r="A1070" s="116">
        <v>0.5821412037037037</v>
      </c>
      <c r="B1070">
        <v>-496.39186539999997</v>
      </c>
      <c r="C1070">
        <v>14923.12507</v>
      </c>
      <c r="D1070">
        <v>1.299163673</v>
      </c>
      <c r="E1070">
        <v>2.22760947</v>
      </c>
      <c r="F1070">
        <f>IFERROR(_xlfn.IFS(B1070&lt;'Benchmark Data'!$I$7,1,'Transaction Log'!B1070&gt;'Benchmark Data'!$M$7,1),0)</f>
        <v>0</v>
      </c>
      <c r="G1070">
        <f>IFERROR(_xlfn.IFS(D1070&lt;'Benchmark Data'!$I$13,1,'Transaction Log'!D1070&gt;'Benchmark Data'!$M$13,1),0)</f>
        <v>0</v>
      </c>
      <c r="H1070">
        <f>IFERROR(_xlfn.IFS(E1070&lt;'Benchmark Data'!$I$19,1,'Transaction Log'!E1070&gt;'Benchmark Data'!$M$19,1),0)</f>
        <v>0</v>
      </c>
    </row>
    <row r="1071" spans="1:8">
      <c r="A1071" s="116">
        <v>0.58216435185185189</v>
      </c>
      <c r="B1071">
        <v>-496.41448789999998</v>
      </c>
      <c r="C1071">
        <v>14920.99071</v>
      </c>
      <c r="D1071">
        <v>1.3000985329999999</v>
      </c>
      <c r="E1071">
        <v>2.225689794</v>
      </c>
      <c r="F1071">
        <f>IFERROR(_xlfn.IFS(B1071&lt;'Benchmark Data'!$I$7,1,'Transaction Log'!B1071&gt;'Benchmark Data'!$M$7,1),0)</f>
        <v>0</v>
      </c>
      <c r="G1071">
        <f>IFERROR(_xlfn.IFS(D1071&lt;'Benchmark Data'!$I$13,1,'Transaction Log'!D1071&gt;'Benchmark Data'!$M$13,1),0)</f>
        <v>0</v>
      </c>
      <c r="H1071">
        <f>IFERROR(_xlfn.IFS(E1071&lt;'Benchmark Data'!$I$19,1,'Transaction Log'!E1071&gt;'Benchmark Data'!$M$19,1),0)</f>
        <v>0</v>
      </c>
    </row>
    <row r="1072" spans="1:8">
      <c r="A1072" s="116">
        <v>0.58218749999999997</v>
      </c>
      <c r="B1072">
        <v>-496.40033549999998</v>
      </c>
      <c r="C1072">
        <v>14919.84023</v>
      </c>
      <c r="D1072">
        <v>1.298918035</v>
      </c>
      <c r="E1072">
        <v>2.2279468219999998</v>
      </c>
      <c r="F1072">
        <f>IFERROR(_xlfn.IFS(B1072&lt;'Benchmark Data'!$I$7,1,'Transaction Log'!B1072&gt;'Benchmark Data'!$M$7,1),0)</f>
        <v>0</v>
      </c>
      <c r="G1072">
        <f>IFERROR(_xlfn.IFS(D1072&lt;'Benchmark Data'!$I$13,1,'Transaction Log'!D1072&gt;'Benchmark Data'!$M$13,1),0)</f>
        <v>0</v>
      </c>
      <c r="H1072">
        <f>IFERROR(_xlfn.IFS(E1072&lt;'Benchmark Data'!$I$19,1,'Transaction Log'!E1072&gt;'Benchmark Data'!$M$19,1),0)</f>
        <v>0</v>
      </c>
    </row>
    <row r="1073" spans="1:8">
      <c r="A1073" s="116">
        <v>0.58221064814814816</v>
      </c>
      <c r="B1073">
        <v>-496.40909149999999</v>
      </c>
      <c r="C1073">
        <v>14919.404850000001</v>
      </c>
      <c r="D1073">
        <v>1.2994592279999999</v>
      </c>
      <c r="E1073">
        <v>2.2269327830000001</v>
      </c>
      <c r="F1073">
        <f>IFERROR(_xlfn.IFS(B1073&lt;'Benchmark Data'!$I$7,1,'Transaction Log'!B1073&gt;'Benchmark Data'!$M$7,1),0)</f>
        <v>0</v>
      </c>
      <c r="G1073">
        <f>IFERROR(_xlfn.IFS(D1073&lt;'Benchmark Data'!$I$13,1,'Transaction Log'!D1073&gt;'Benchmark Data'!$M$13,1),0)</f>
        <v>0</v>
      </c>
      <c r="H1073">
        <f>IFERROR(_xlfn.IFS(E1073&lt;'Benchmark Data'!$I$19,1,'Transaction Log'!E1073&gt;'Benchmark Data'!$M$19,1),0)</f>
        <v>0</v>
      </c>
    </row>
    <row r="1074" spans="1:8">
      <c r="A1074" s="116">
        <v>0.58223379629629635</v>
      </c>
      <c r="B1074">
        <v>-496.39838370000001</v>
      </c>
      <c r="C1074">
        <v>14916.614240000001</v>
      </c>
      <c r="D1074">
        <v>1.30040844</v>
      </c>
      <c r="E1074">
        <v>2.2281011689999999</v>
      </c>
      <c r="F1074">
        <f>IFERROR(_xlfn.IFS(B1074&lt;'Benchmark Data'!$I$7,1,'Transaction Log'!B1074&gt;'Benchmark Data'!$M$7,1),0)</f>
        <v>0</v>
      </c>
      <c r="G1074">
        <f>IFERROR(_xlfn.IFS(D1074&lt;'Benchmark Data'!$I$13,1,'Transaction Log'!D1074&gt;'Benchmark Data'!$M$13,1),0)</f>
        <v>0</v>
      </c>
      <c r="H1074">
        <f>IFERROR(_xlfn.IFS(E1074&lt;'Benchmark Data'!$I$19,1,'Transaction Log'!E1074&gt;'Benchmark Data'!$M$19,1),0)</f>
        <v>0</v>
      </c>
    </row>
    <row r="1075" spans="1:8">
      <c r="A1075" s="116">
        <v>0.58225694444444442</v>
      </c>
      <c r="B1075">
        <v>-496.40630140000002</v>
      </c>
      <c r="C1075">
        <v>14917.34773</v>
      </c>
      <c r="D1075">
        <v>1.299302607</v>
      </c>
      <c r="E1075">
        <v>2.2273487329999999</v>
      </c>
      <c r="F1075">
        <f>IFERROR(_xlfn.IFS(B1075&lt;'Benchmark Data'!$I$7,1,'Transaction Log'!B1075&gt;'Benchmark Data'!$M$7,1),0)</f>
        <v>0</v>
      </c>
      <c r="G1075">
        <f>IFERROR(_xlfn.IFS(D1075&lt;'Benchmark Data'!$I$13,1,'Transaction Log'!D1075&gt;'Benchmark Data'!$M$13,1),0)</f>
        <v>0</v>
      </c>
      <c r="H1075">
        <f>IFERROR(_xlfn.IFS(E1075&lt;'Benchmark Data'!$I$19,1,'Transaction Log'!E1075&gt;'Benchmark Data'!$M$19,1),0)</f>
        <v>0</v>
      </c>
    </row>
    <row r="1076" spans="1:8">
      <c r="A1076" s="116">
        <v>0.58228009259259261</v>
      </c>
      <c r="B1076">
        <v>-496.40127699999999</v>
      </c>
      <c r="C1076">
        <v>14915.32545</v>
      </c>
      <c r="D1076">
        <v>1.2984796620000001</v>
      </c>
      <c r="E1076">
        <v>2.2264318830000001</v>
      </c>
      <c r="F1076">
        <f>IFERROR(_xlfn.IFS(B1076&lt;'Benchmark Data'!$I$7,1,'Transaction Log'!B1076&gt;'Benchmark Data'!$M$7,1),0)</f>
        <v>0</v>
      </c>
      <c r="G1076">
        <f>IFERROR(_xlfn.IFS(D1076&lt;'Benchmark Data'!$I$13,1,'Transaction Log'!D1076&gt;'Benchmark Data'!$M$13,1),0)</f>
        <v>0</v>
      </c>
      <c r="H1076">
        <f>IFERROR(_xlfn.IFS(E1076&lt;'Benchmark Data'!$I$19,1,'Transaction Log'!E1076&gt;'Benchmark Data'!$M$19,1),0)</f>
        <v>0</v>
      </c>
    </row>
    <row r="1077" spans="1:8">
      <c r="A1077" s="116">
        <v>0.5823032407407408</v>
      </c>
      <c r="B1077">
        <v>-496.39970349999999</v>
      </c>
      <c r="C1077">
        <v>14915.103779999999</v>
      </c>
      <c r="D1077">
        <v>1.299152396</v>
      </c>
      <c r="E1077">
        <v>2.2269725939999998</v>
      </c>
      <c r="F1077">
        <f>IFERROR(_xlfn.IFS(B1077&lt;'Benchmark Data'!$I$7,1,'Transaction Log'!B1077&gt;'Benchmark Data'!$M$7,1),0)</f>
        <v>0</v>
      </c>
      <c r="G1077">
        <f>IFERROR(_xlfn.IFS(D1077&lt;'Benchmark Data'!$I$13,1,'Transaction Log'!D1077&gt;'Benchmark Data'!$M$13,1),0)</f>
        <v>0</v>
      </c>
      <c r="H1077">
        <f>IFERROR(_xlfn.IFS(E1077&lt;'Benchmark Data'!$I$19,1,'Transaction Log'!E1077&gt;'Benchmark Data'!$M$19,1),0)</f>
        <v>0</v>
      </c>
    </row>
    <row r="1078" spans="1:8">
      <c r="A1078" s="116">
        <v>0.58232638888888888</v>
      </c>
      <c r="B1078">
        <v>-496.4007641</v>
      </c>
      <c r="C1078">
        <v>14912.23172</v>
      </c>
      <c r="D1078">
        <v>1.2985474130000001</v>
      </c>
      <c r="E1078">
        <v>2.2269172240000001</v>
      </c>
      <c r="F1078">
        <f>IFERROR(_xlfn.IFS(B1078&lt;'Benchmark Data'!$I$7,1,'Transaction Log'!B1078&gt;'Benchmark Data'!$M$7,1),0)</f>
        <v>0</v>
      </c>
      <c r="G1078">
        <f>IFERROR(_xlfn.IFS(D1078&lt;'Benchmark Data'!$I$13,1,'Transaction Log'!D1078&gt;'Benchmark Data'!$M$13,1),0)</f>
        <v>0</v>
      </c>
      <c r="H1078">
        <f>IFERROR(_xlfn.IFS(E1078&lt;'Benchmark Data'!$I$19,1,'Transaction Log'!E1078&gt;'Benchmark Data'!$M$19,1),0)</f>
        <v>0</v>
      </c>
    </row>
    <row r="1079" spans="1:8">
      <c r="A1079" s="116">
        <v>0.58234953703703707</v>
      </c>
      <c r="B1079">
        <v>-496.39929289999998</v>
      </c>
      <c r="C1079">
        <v>14913.081700000001</v>
      </c>
      <c r="D1079">
        <v>1.2997932560000001</v>
      </c>
      <c r="E1079">
        <v>2.2255997769999998</v>
      </c>
      <c r="F1079">
        <f>IFERROR(_xlfn.IFS(B1079&lt;'Benchmark Data'!$I$7,1,'Transaction Log'!B1079&gt;'Benchmark Data'!$M$7,1),0)</f>
        <v>0</v>
      </c>
      <c r="G1079">
        <f>IFERROR(_xlfn.IFS(D1079&lt;'Benchmark Data'!$I$13,1,'Transaction Log'!D1079&gt;'Benchmark Data'!$M$13,1),0)</f>
        <v>0</v>
      </c>
      <c r="H1079">
        <f>IFERROR(_xlfn.IFS(E1079&lt;'Benchmark Data'!$I$19,1,'Transaction Log'!E1079&gt;'Benchmark Data'!$M$19,1),0)</f>
        <v>0</v>
      </c>
    </row>
    <row r="1080" spans="1:8">
      <c r="A1080" s="116">
        <v>0.58237268518518526</v>
      </c>
      <c r="B1080">
        <v>-496.39402250000001</v>
      </c>
      <c r="C1080">
        <v>14911.52867</v>
      </c>
      <c r="D1080">
        <v>1.2988048249999999</v>
      </c>
      <c r="E1080">
        <v>2.2265664549999999</v>
      </c>
      <c r="F1080">
        <f>IFERROR(_xlfn.IFS(B1080&lt;'Benchmark Data'!$I$7,1,'Transaction Log'!B1080&gt;'Benchmark Data'!$M$7,1),0)</f>
        <v>0</v>
      </c>
      <c r="G1080">
        <f>IFERROR(_xlfn.IFS(D1080&lt;'Benchmark Data'!$I$13,1,'Transaction Log'!D1080&gt;'Benchmark Data'!$M$13,1),0)</f>
        <v>0</v>
      </c>
      <c r="H1080">
        <f>IFERROR(_xlfn.IFS(E1080&lt;'Benchmark Data'!$I$19,1,'Transaction Log'!E1080&gt;'Benchmark Data'!$M$19,1),0)</f>
        <v>0</v>
      </c>
    </row>
    <row r="1081" spans="1:8">
      <c r="A1081" s="116">
        <v>0.58239583333333333</v>
      </c>
      <c r="B1081">
        <v>-496.39661330000001</v>
      </c>
      <c r="C1081">
        <v>14910.90841</v>
      </c>
      <c r="D1081">
        <v>1.300190264</v>
      </c>
      <c r="E1081">
        <v>2.225959741</v>
      </c>
      <c r="F1081">
        <f>IFERROR(_xlfn.IFS(B1081&lt;'Benchmark Data'!$I$7,1,'Transaction Log'!B1081&gt;'Benchmark Data'!$M$7,1),0)</f>
        <v>0</v>
      </c>
      <c r="G1081">
        <f>IFERROR(_xlfn.IFS(D1081&lt;'Benchmark Data'!$I$13,1,'Transaction Log'!D1081&gt;'Benchmark Data'!$M$13,1),0)</f>
        <v>0</v>
      </c>
      <c r="H1081">
        <f>IFERROR(_xlfn.IFS(E1081&lt;'Benchmark Data'!$I$19,1,'Transaction Log'!E1081&gt;'Benchmark Data'!$M$19,1),0)</f>
        <v>0</v>
      </c>
    </row>
    <row r="1082" spans="1:8">
      <c r="A1082" s="116">
        <v>0.58241898148148141</v>
      </c>
      <c r="B1082">
        <v>-496.39664679999998</v>
      </c>
      <c r="C1082">
        <v>14907.882799999999</v>
      </c>
      <c r="D1082">
        <v>1.29791294</v>
      </c>
      <c r="E1082">
        <v>2.2265195439999999</v>
      </c>
      <c r="F1082">
        <f>IFERROR(_xlfn.IFS(B1082&lt;'Benchmark Data'!$I$7,1,'Transaction Log'!B1082&gt;'Benchmark Data'!$M$7,1),0)</f>
        <v>0</v>
      </c>
      <c r="G1082">
        <f>IFERROR(_xlfn.IFS(D1082&lt;'Benchmark Data'!$I$13,1,'Transaction Log'!D1082&gt;'Benchmark Data'!$M$13,1),0)</f>
        <v>0</v>
      </c>
      <c r="H1082">
        <f>IFERROR(_xlfn.IFS(E1082&lt;'Benchmark Data'!$I$19,1,'Transaction Log'!E1082&gt;'Benchmark Data'!$M$19,1),0)</f>
        <v>0</v>
      </c>
    </row>
    <row r="1083" spans="1:8">
      <c r="A1083" s="116">
        <v>0.5824421296296296</v>
      </c>
      <c r="B1083">
        <v>-496.3944884</v>
      </c>
      <c r="C1083">
        <v>14906.85831</v>
      </c>
      <c r="D1083">
        <v>1.2999256990000001</v>
      </c>
      <c r="E1083">
        <v>2.2255446050000001</v>
      </c>
      <c r="F1083">
        <f>IFERROR(_xlfn.IFS(B1083&lt;'Benchmark Data'!$I$7,1,'Transaction Log'!B1083&gt;'Benchmark Data'!$M$7,1),0)</f>
        <v>0</v>
      </c>
      <c r="G1083">
        <f>IFERROR(_xlfn.IFS(D1083&lt;'Benchmark Data'!$I$13,1,'Transaction Log'!D1083&gt;'Benchmark Data'!$M$13,1),0)</f>
        <v>0</v>
      </c>
      <c r="H1083">
        <f>IFERROR(_xlfn.IFS(E1083&lt;'Benchmark Data'!$I$19,1,'Transaction Log'!E1083&gt;'Benchmark Data'!$M$19,1),0)</f>
        <v>0</v>
      </c>
    </row>
    <row r="1084" spans="1:8">
      <c r="A1084" s="116">
        <v>0.58246527777777779</v>
      </c>
      <c r="B1084">
        <v>-496.40519260000002</v>
      </c>
      <c r="C1084">
        <v>14905.05652</v>
      </c>
      <c r="D1084">
        <v>1.300073561</v>
      </c>
      <c r="E1084">
        <v>2.2261545429999998</v>
      </c>
      <c r="F1084">
        <f>IFERROR(_xlfn.IFS(B1084&lt;'Benchmark Data'!$I$7,1,'Transaction Log'!B1084&gt;'Benchmark Data'!$M$7,1),0)</f>
        <v>0</v>
      </c>
      <c r="G1084">
        <f>IFERROR(_xlfn.IFS(D1084&lt;'Benchmark Data'!$I$13,1,'Transaction Log'!D1084&gt;'Benchmark Data'!$M$13,1),0)</f>
        <v>0</v>
      </c>
      <c r="H1084">
        <f>IFERROR(_xlfn.IFS(E1084&lt;'Benchmark Data'!$I$19,1,'Transaction Log'!E1084&gt;'Benchmark Data'!$M$19,1),0)</f>
        <v>0</v>
      </c>
    </row>
    <row r="1085" spans="1:8">
      <c r="A1085" s="116">
        <v>0.58248842592592587</v>
      </c>
      <c r="B1085">
        <v>-496.39214930000003</v>
      </c>
      <c r="C1085">
        <v>14906.079320000001</v>
      </c>
      <c r="D1085">
        <v>1.2994827819999999</v>
      </c>
      <c r="E1085">
        <v>2.226218083</v>
      </c>
      <c r="F1085">
        <f>IFERROR(_xlfn.IFS(B1085&lt;'Benchmark Data'!$I$7,1,'Transaction Log'!B1085&gt;'Benchmark Data'!$M$7,1),0)</f>
        <v>0</v>
      </c>
      <c r="G1085">
        <f>IFERROR(_xlfn.IFS(D1085&lt;'Benchmark Data'!$I$13,1,'Transaction Log'!D1085&gt;'Benchmark Data'!$M$13,1),0)</f>
        <v>0</v>
      </c>
      <c r="H1085">
        <f>IFERROR(_xlfn.IFS(E1085&lt;'Benchmark Data'!$I$19,1,'Transaction Log'!E1085&gt;'Benchmark Data'!$M$19,1),0)</f>
        <v>0</v>
      </c>
    </row>
    <row r="1086" spans="1:8">
      <c r="A1086" s="116">
        <v>0.58251157407407406</v>
      </c>
      <c r="B1086">
        <v>-496.40221100000002</v>
      </c>
      <c r="C1086">
        <v>14903.728450000001</v>
      </c>
      <c r="D1086">
        <v>1.299182981</v>
      </c>
      <c r="E1086">
        <v>2.227305866</v>
      </c>
      <c r="F1086">
        <f>IFERROR(_xlfn.IFS(B1086&lt;'Benchmark Data'!$I$7,1,'Transaction Log'!B1086&gt;'Benchmark Data'!$M$7,1),0)</f>
        <v>0</v>
      </c>
      <c r="G1086">
        <f>IFERROR(_xlfn.IFS(D1086&lt;'Benchmark Data'!$I$13,1,'Transaction Log'!D1086&gt;'Benchmark Data'!$M$13,1),0)</f>
        <v>0</v>
      </c>
      <c r="H1086">
        <f>IFERROR(_xlfn.IFS(E1086&lt;'Benchmark Data'!$I$19,1,'Transaction Log'!E1086&gt;'Benchmark Data'!$M$19,1),0)</f>
        <v>0</v>
      </c>
    </row>
    <row r="1087" spans="1:8">
      <c r="A1087" s="116">
        <v>0.58253472222222225</v>
      </c>
      <c r="B1087">
        <v>-496.40286459999999</v>
      </c>
      <c r="C1087">
        <v>14905.615519999999</v>
      </c>
      <c r="D1087">
        <v>1.2993524299999999</v>
      </c>
      <c r="E1087">
        <v>2.2260710079999999</v>
      </c>
      <c r="F1087">
        <f>IFERROR(_xlfn.IFS(B1087&lt;'Benchmark Data'!$I$7,1,'Transaction Log'!B1087&gt;'Benchmark Data'!$M$7,1),0)</f>
        <v>0</v>
      </c>
      <c r="G1087">
        <f>IFERROR(_xlfn.IFS(D1087&lt;'Benchmark Data'!$I$13,1,'Transaction Log'!D1087&gt;'Benchmark Data'!$M$13,1),0)</f>
        <v>0</v>
      </c>
      <c r="H1087">
        <f>IFERROR(_xlfn.IFS(E1087&lt;'Benchmark Data'!$I$19,1,'Transaction Log'!E1087&gt;'Benchmark Data'!$M$19,1),0)</f>
        <v>0</v>
      </c>
    </row>
    <row r="1088" spans="1:8">
      <c r="A1088" s="116">
        <v>0.58255787037037032</v>
      </c>
      <c r="B1088">
        <v>-496.40272010000001</v>
      </c>
      <c r="C1088">
        <v>14902.58152</v>
      </c>
      <c r="D1088">
        <v>1.299602345</v>
      </c>
      <c r="E1088">
        <v>2.2265762439999999</v>
      </c>
      <c r="F1088">
        <f>IFERROR(_xlfn.IFS(B1088&lt;'Benchmark Data'!$I$7,1,'Transaction Log'!B1088&gt;'Benchmark Data'!$M$7,1),0)</f>
        <v>0</v>
      </c>
      <c r="G1088">
        <f>IFERROR(_xlfn.IFS(D1088&lt;'Benchmark Data'!$I$13,1,'Transaction Log'!D1088&gt;'Benchmark Data'!$M$13,1),0)</f>
        <v>0</v>
      </c>
      <c r="H1088">
        <f>IFERROR(_xlfn.IFS(E1088&lt;'Benchmark Data'!$I$19,1,'Transaction Log'!E1088&gt;'Benchmark Data'!$M$19,1),0)</f>
        <v>0</v>
      </c>
    </row>
    <row r="1089" spans="1:8">
      <c r="A1089" s="116">
        <v>0.58258101851851851</v>
      </c>
      <c r="B1089">
        <v>-496.40317379999999</v>
      </c>
      <c r="C1089">
        <v>14902.21257</v>
      </c>
      <c r="D1089">
        <v>1.298637788</v>
      </c>
      <c r="E1089">
        <v>2.2258716970000001</v>
      </c>
      <c r="F1089">
        <f>IFERROR(_xlfn.IFS(B1089&lt;'Benchmark Data'!$I$7,1,'Transaction Log'!B1089&gt;'Benchmark Data'!$M$7,1),0)</f>
        <v>0</v>
      </c>
      <c r="G1089">
        <f>IFERROR(_xlfn.IFS(D1089&lt;'Benchmark Data'!$I$13,1,'Transaction Log'!D1089&gt;'Benchmark Data'!$M$13,1),0)</f>
        <v>0</v>
      </c>
      <c r="H1089">
        <f>IFERROR(_xlfn.IFS(E1089&lt;'Benchmark Data'!$I$19,1,'Transaction Log'!E1089&gt;'Benchmark Data'!$M$19,1),0)</f>
        <v>0</v>
      </c>
    </row>
    <row r="1090" spans="1:8">
      <c r="A1090" s="116">
        <v>0.5826041666666667</v>
      </c>
      <c r="B1090">
        <v>-496.3970956</v>
      </c>
      <c r="C1090">
        <v>14901.36269</v>
      </c>
      <c r="D1090">
        <v>1.2982378539999999</v>
      </c>
      <c r="E1090">
        <v>2.2272573609999999</v>
      </c>
      <c r="F1090">
        <f>IFERROR(_xlfn.IFS(B1090&lt;'Benchmark Data'!$I$7,1,'Transaction Log'!B1090&gt;'Benchmark Data'!$M$7,1),0)</f>
        <v>0</v>
      </c>
      <c r="G1090">
        <f>IFERROR(_xlfn.IFS(D1090&lt;'Benchmark Data'!$I$13,1,'Transaction Log'!D1090&gt;'Benchmark Data'!$M$13,1),0)</f>
        <v>0</v>
      </c>
      <c r="H1090">
        <f>IFERROR(_xlfn.IFS(E1090&lt;'Benchmark Data'!$I$19,1,'Transaction Log'!E1090&gt;'Benchmark Data'!$M$19,1),0)</f>
        <v>0</v>
      </c>
    </row>
    <row r="1091" spans="1:8">
      <c r="A1091" s="116">
        <v>0.58262731481481478</v>
      </c>
      <c r="B1091">
        <v>-496.3922288</v>
      </c>
      <c r="C1091">
        <v>14900.72802</v>
      </c>
      <c r="D1091">
        <v>1.2979835630000001</v>
      </c>
      <c r="E1091">
        <v>2.2259105579999998</v>
      </c>
      <c r="F1091">
        <f>IFERROR(_xlfn.IFS(B1091&lt;'Benchmark Data'!$I$7,1,'Transaction Log'!B1091&gt;'Benchmark Data'!$M$7,1),0)</f>
        <v>0</v>
      </c>
      <c r="G1091">
        <f>IFERROR(_xlfn.IFS(D1091&lt;'Benchmark Data'!$I$13,1,'Transaction Log'!D1091&gt;'Benchmark Data'!$M$13,1),0)</f>
        <v>0</v>
      </c>
      <c r="H1091">
        <f>IFERROR(_xlfn.IFS(E1091&lt;'Benchmark Data'!$I$19,1,'Transaction Log'!E1091&gt;'Benchmark Data'!$M$19,1),0)</f>
        <v>0</v>
      </c>
    </row>
    <row r="1092" spans="1:8">
      <c r="A1092" s="116">
        <v>0.58265046296296297</v>
      </c>
      <c r="B1092">
        <v>-496.3958677</v>
      </c>
      <c r="C1092">
        <v>14902.30701</v>
      </c>
      <c r="D1092">
        <v>1.3001964539999999</v>
      </c>
      <c r="E1092">
        <v>2.2262464629999998</v>
      </c>
      <c r="F1092">
        <f>IFERROR(_xlfn.IFS(B1092&lt;'Benchmark Data'!$I$7,1,'Transaction Log'!B1092&gt;'Benchmark Data'!$M$7,1),0)</f>
        <v>0</v>
      </c>
      <c r="G1092">
        <f>IFERROR(_xlfn.IFS(D1092&lt;'Benchmark Data'!$I$13,1,'Transaction Log'!D1092&gt;'Benchmark Data'!$M$13,1),0)</f>
        <v>0</v>
      </c>
      <c r="H1092">
        <f>IFERROR(_xlfn.IFS(E1092&lt;'Benchmark Data'!$I$19,1,'Transaction Log'!E1092&gt;'Benchmark Data'!$M$19,1),0)</f>
        <v>0</v>
      </c>
    </row>
    <row r="1093" spans="1:8">
      <c r="A1093" s="116">
        <v>0.58267361111111116</v>
      </c>
      <c r="B1093">
        <v>-496.38322269999998</v>
      </c>
      <c r="C1093">
        <v>14902.76174</v>
      </c>
      <c r="D1093">
        <v>1.298908068</v>
      </c>
      <c r="E1093">
        <v>2.227261194</v>
      </c>
      <c r="F1093">
        <f>IFERROR(_xlfn.IFS(B1093&lt;'Benchmark Data'!$I$7,1,'Transaction Log'!B1093&gt;'Benchmark Data'!$M$7,1),0)</f>
        <v>1</v>
      </c>
      <c r="G1093">
        <f>IFERROR(_xlfn.IFS(D1093&lt;'Benchmark Data'!$I$13,1,'Transaction Log'!D1093&gt;'Benchmark Data'!$M$13,1),0)</f>
        <v>0</v>
      </c>
      <c r="H1093">
        <f>IFERROR(_xlfn.IFS(E1093&lt;'Benchmark Data'!$I$19,1,'Transaction Log'!E1093&gt;'Benchmark Data'!$M$19,1),0)</f>
        <v>0</v>
      </c>
    </row>
    <row r="1094" spans="1:8">
      <c r="A1094" s="116">
        <v>0.58269675925925923</v>
      </c>
      <c r="B1094">
        <v>-496.39580539999997</v>
      </c>
      <c r="C1094">
        <v>14900.07843</v>
      </c>
      <c r="D1094">
        <v>1.2985936579999999</v>
      </c>
      <c r="E1094">
        <v>2.226505403</v>
      </c>
      <c r="F1094">
        <f>IFERROR(_xlfn.IFS(B1094&lt;'Benchmark Data'!$I$7,1,'Transaction Log'!B1094&gt;'Benchmark Data'!$M$7,1),0)</f>
        <v>0</v>
      </c>
      <c r="G1094">
        <f>IFERROR(_xlfn.IFS(D1094&lt;'Benchmark Data'!$I$13,1,'Transaction Log'!D1094&gt;'Benchmark Data'!$M$13,1),0)</f>
        <v>0</v>
      </c>
      <c r="H1094">
        <f>IFERROR(_xlfn.IFS(E1094&lt;'Benchmark Data'!$I$19,1,'Transaction Log'!E1094&gt;'Benchmark Data'!$M$19,1),0)</f>
        <v>0</v>
      </c>
    </row>
    <row r="1095" spans="1:8">
      <c r="A1095" s="116">
        <v>0.58271990740740742</v>
      </c>
      <c r="B1095">
        <v>-496.39374479999998</v>
      </c>
      <c r="C1095">
        <v>14896.387940000001</v>
      </c>
      <c r="D1095">
        <v>1.299842342</v>
      </c>
      <c r="E1095">
        <v>2.2265809679999999</v>
      </c>
      <c r="F1095">
        <f>IFERROR(_xlfn.IFS(B1095&lt;'Benchmark Data'!$I$7,1,'Transaction Log'!B1095&gt;'Benchmark Data'!$M$7,1),0)</f>
        <v>0</v>
      </c>
      <c r="G1095">
        <f>IFERROR(_xlfn.IFS(D1095&lt;'Benchmark Data'!$I$13,1,'Transaction Log'!D1095&gt;'Benchmark Data'!$M$13,1),0)</f>
        <v>0</v>
      </c>
      <c r="H1095">
        <f>IFERROR(_xlfn.IFS(E1095&lt;'Benchmark Data'!$I$19,1,'Transaction Log'!E1095&gt;'Benchmark Data'!$M$19,1),0)</f>
        <v>0</v>
      </c>
    </row>
    <row r="1096" spans="1:8">
      <c r="A1096" s="116">
        <v>0.58274305555555561</v>
      </c>
      <c r="B1096">
        <v>-496.39588739999999</v>
      </c>
      <c r="C1096">
        <v>14897.184740000001</v>
      </c>
      <c r="D1096">
        <v>1.2993090119999999</v>
      </c>
      <c r="E1096">
        <v>2.2268297019999999</v>
      </c>
      <c r="F1096">
        <f>IFERROR(_xlfn.IFS(B1096&lt;'Benchmark Data'!$I$7,1,'Transaction Log'!B1096&gt;'Benchmark Data'!$M$7,1),0)</f>
        <v>0</v>
      </c>
      <c r="G1096">
        <f>IFERROR(_xlfn.IFS(D1096&lt;'Benchmark Data'!$I$13,1,'Transaction Log'!D1096&gt;'Benchmark Data'!$M$13,1),0)</f>
        <v>0</v>
      </c>
      <c r="H1096">
        <f>IFERROR(_xlfn.IFS(E1096&lt;'Benchmark Data'!$I$19,1,'Transaction Log'!E1096&gt;'Benchmark Data'!$M$19,1),0)</f>
        <v>0</v>
      </c>
    </row>
    <row r="1097" spans="1:8">
      <c r="A1097" s="116">
        <v>0.58276620370370369</v>
      </c>
      <c r="B1097">
        <v>-496.38791470000001</v>
      </c>
      <c r="C1097">
        <v>14897.79113</v>
      </c>
      <c r="D1097">
        <v>1.2984508749999999</v>
      </c>
      <c r="E1097">
        <v>2.2266677000000001</v>
      </c>
      <c r="F1097">
        <f>IFERROR(_xlfn.IFS(B1097&lt;'Benchmark Data'!$I$7,1,'Transaction Log'!B1097&gt;'Benchmark Data'!$M$7,1),0)</f>
        <v>0</v>
      </c>
      <c r="G1097">
        <f>IFERROR(_xlfn.IFS(D1097&lt;'Benchmark Data'!$I$13,1,'Transaction Log'!D1097&gt;'Benchmark Data'!$M$13,1),0)</f>
        <v>0</v>
      </c>
      <c r="H1097">
        <f>IFERROR(_xlfn.IFS(E1097&lt;'Benchmark Data'!$I$19,1,'Transaction Log'!E1097&gt;'Benchmark Data'!$M$19,1),0)</f>
        <v>0</v>
      </c>
    </row>
    <row r="1098" spans="1:8">
      <c r="A1098" s="116">
        <v>0.58278935185185188</v>
      </c>
      <c r="B1098">
        <v>-496.40220779999999</v>
      </c>
      <c r="C1098">
        <v>14897.583790000001</v>
      </c>
      <c r="D1098">
        <v>1.300401205</v>
      </c>
      <c r="E1098">
        <v>2.2268834690000001</v>
      </c>
      <c r="F1098">
        <f>IFERROR(_xlfn.IFS(B1098&lt;'Benchmark Data'!$I$7,1,'Transaction Log'!B1098&gt;'Benchmark Data'!$M$7,1),0)</f>
        <v>0</v>
      </c>
      <c r="G1098">
        <f>IFERROR(_xlfn.IFS(D1098&lt;'Benchmark Data'!$I$13,1,'Transaction Log'!D1098&gt;'Benchmark Data'!$M$13,1),0)</f>
        <v>0</v>
      </c>
      <c r="H1098">
        <f>IFERROR(_xlfn.IFS(E1098&lt;'Benchmark Data'!$I$19,1,'Transaction Log'!E1098&gt;'Benchmark Data'!$M$19,1),0)</f>
        <v>0</v>
      </c>
    </row>
    <row r="1099" spans="1:8">
      <c r="A1099" s="116">
        <v>0.58281250000000007</v>
      </c>
      <c r="B1099">
        <v>-496.40689250000003</v>
      </c>
      <c r="C1099">
        <v>14894.633589999999</v>
      </c>
      <c r="D1099">
        <v>1.300064817</v>
      </c>
      <c r="E1099">
        <v>2.2259409809999999</v>
      </c>
      <c r="F1099">
        <f>IFERROR(_xlfn.IFS(B1099&lt;'Benchmark Data'!$I$7,1,'Transaction Log'!B1099&gt;'Benchmark Data'!$M$7,1),0)</f>
        <v>0</v>
      </c>
      <c r="G1099">
        <f>IFERROR(_xlfn.IFS(D1099&lt;'Benchmark Data'!$I$13,1,'Transaction Log'!D1099&gt;'Benchmark Data'!$M$13,1),0)</f>
        <v>0</v>
      </c>
      <c r="H1099">
        <f>IFERROR(_xlfn.IFS(E1099&lt;'Benchmark Data'!$I$19,1,'Transaction Log'!E1099&gt;'Benchmark Data'!$M$19,1),0)</f>
        <v>0</v>
      </c>
    </row>
    <row r="1100" spans="1:8">
      <c r="A1100" s="116">
        <v>0.58283564814814814</v>
      </c>
      <c r="B1100">
        <v>-496.4066383</v>
      </c>
      <c r="C1100">
        <v>14895.311320000001</v>
      </c>
      <c r="D1100">
        <v>1.300378128</v>
      </c>
      <c r="E1100">
        <v>2.2270802540000001</v>
      </c>
      <c r="F1100">
        <f>IFERROR(_xlfn.IFS(B1100&lt;'Benchmark Data'!$I$7,1,'Transaction Log'!B1100&gt;'Benchmark Data'!$M$7,1),0)</f>
        <v>0</v>
      </c>
      <c r="G1100">
        <f>IFERROR(_xlfn.IFS(D1100&lt;'Benchmark Data'!$I$13,1,'Transaction Log'!D1100&gt;'Benchmark Data'!$M$13,1),0)</f>
        <v>0</v>
      </c>
      <c r="H1100">
        <f>IFERROR(_xlfn.IFS(E1100&lt;'Benchmark Data'!$I$19,1,'Transaction Log'!E1100&gt;'Benchmark Data'!$M$19,1),0)</f>
        <v>0</v>
      </c>
    </row>
    <row r="1101" spans="1:8">
      <c r="A1101" s="116">
        <v>0.58285879629629633</v>
      </c>
      <c r="B1101">
        <v>-496.40109489999998</v>
      </c>
      <c r="C1101">
        <v>14894.4786</v>
      </c>
      <c r="D1101">
        <v>1.2983722339999999</v>
      </c>
      <c r="E1101">
        <v>2.2279213269999998</v>
      </c>
      <c r="F1101">
        <f>IFERROR(_xlfn.IFS(B1101&lt;'Benchmark Data'!$I$7,1,'Transaction Log'!B1101&gt;'Benchmark Data'!$M$7,1),0)</f>
        <v>0</v>
      </c>
      <c r="G1101">
        <f>IFERROR(_xlfn.IFS(D1101&lt;'Benchmark Data'!$I$13,1,'Transaction Log'!D1101&gt;'Benchmark Data'!$M$13,1),0)</f>
        <v>0</v>
      </c>
      <c r="H1101">
        <f>IFERROR(_xlfn.IFS(E1101&lt;'Benchmark Data'!$I$19,1,'Transaction Log'!E1101&gt;'Benchmark Data'!$M$19,1),0)</f>
        <v>0</v>
      </c>
    </row>
    <row r="1102" spans="1:8">
      <c r="A1102" s="116">
        <v>0.58288194444444441</v>
      </c>
      <c r="B1102">
        <v>-496.39529909999999</v>
      </c>
      <c r="C1102">
        <v>14892.999980000001</v>
      </c>
      <c r="D1102">
        <v>1.299130256</v>
      </c>
      <c r="E1102">
        <v>2.226119293</v>
      </c>
      <c r="F1102">
        <f>IFERROR(_xlfn.IFS(B1102&lt;'Benchmark Data'!$I$7,1,'Transaction Log'!B1102&gt;'Benchmark Data'!$M$7,1),0)</f>
        <v>0</v>
      </c>
      <c r="G1102">
        <f>IFERROR(_xlfn.IFS(D1102&lt;'Benchmark Data'!$I$13,1,'Transaction Log'!D1102&gt;'Benchmark Data'!$M$13,1),0)</f>
        <v>0</v>
      </c>
      <c r="H1102">
        <f>IFERROR(_xlfn.IFS(E1102&lt;'Benchmark Data'!$I$19,1,'Transaction Log'!E1102&gt;'Benchmark Data'!$M$19,1),0)</f>
        <v>0</v>
      </c>
    </row>
    <row r="1103" spans="1:8">
      <c r="A1103" s="116">
        <v>0.5829050925925926</v>
      </c>
      <c r="B1103">
        <v>-496.39745149999999</v>
      </c>
      <c r="C1103">
        <v>14891.235919999999</v>
      </c>
      <c r="D1103">
        <v>1.3000150720000001</v>
      </c>
      <c r="E1103">
        <v>2.2263436560000001</v>
      </c>
      <c r="F1103">
        <f>IFERROR(_xlfn.IFS(B1103&lt;'Benchmark Data'!$I$7,1,'Transaction Log'!B1103&gt;'Benchmark Data'!$M$7,1),0)</f>
        <v>0</v>
      </c>
      <c r="G1103">
        <f>IFERROR(_xlfn.IFS(D1103&lt;'Benchmark Data'!$I$13,1,'Transaction Log'!D1103&gt;'Benchmark Data'!$M$13,1),0)</f>
        <v>0</v>
      </c>
      <c r="H1103">
        <f>IFERROR(_xlfn.IFS(E1103&lt;'Benchmark Data'!$I$19,1,'Transaction Log'!E1103&gt;'Benchmark Data'!$M$19,1),0)</f>
        <v>0</v>
      </c>
    </row>
    <row r="1104" spans="1:8">
      <c r="A1104" s="116">
        <v>0.58292824074074068</v>
      </c>
      <c r="B1104">
        <v>-496.38670589999998</v>
      </c>
      <c r="C1104">
        <v>14891.24748</v>
      </c>
      <c r="D1104">
        <v>1.300033306</v>
      </c>
      <c r="E1104">
        <v>2.227487451</v>
      </c>
      <c r="F1104">
        <f>IFERROR(_xlfn.IFS(B1104&lt;'Benchmark Data'!$I$7,1,'Transaction Log'!B1104&gt;'Benchmark Data'!$M$7,1),0)</f>
        <v>0</v>
      </c>
      <c r="G1104">
        <f>IFERROR(_xlfn.IFS(D1104&lt;'Benchmark Data'!$I$13,1,'Transaction Log'!D1104&gt;'Benchmark Data'!$M$13,1),0)</f>
        <v>0</v>
      </c>
      <c r="H1104">
        <f>IFERROR(_xlfn.IFS(E1104&lt;'Benchmark Data'!$I$19,1,'Transaction Log'!E1104&gt;'Benchmark Data'!$M$19,1),0)</f>
        <v>0</v>
      </c>
    </row>
    <row r="1105" spans="1:8">
      <c r="A1105" s="116">
        <v>0.58295138888888887</v>
      </c>
      <c r="B1105">
        <v>-496.39569440000002</v>
      </c>
      <c r="C1105">
        <v>14891.132949999999</v>
      </c>
      <c r="D1105">
        <v>1.3006628979999999</v>
      </c>
      <c r="E1105">
        <v>2.2263107639999999</v>
      </c>
      <c r="F1105">
        <f>IFERROR(_xlfn.IFS(B1105&lt;'Benchmark Data'!$I$7,1,'Transaction Log'!B1105&gt;'Benchmark Data'!$M$7,1),0)</f>
        <v>0</v>
      </c>
      <c r="G1105">
        <f>IFERROR(_xlfn.IFS(D1105&lt;'Benchmark Data'!$I$13,1,'Transaction Log'!D1105&gt;'Benchmark Data'!$M$13,1),0)</f>
        <v>0</v>
      </c>
      <c r="H1105">
        <f>IFERROR(_xlfn.IFS(E1105&lt;'Benchmark Data'!$I$19,1,'Transaction Log'!E1105&gt;'Benchmark Data'!$M$19,1),0)</f>
        <v>0</v>
      </c>
    </row>
    <row r="1106" spans="1:8">
      <c r="A1106" s="116">
        <v>0.58297453703703705</v>
      </c>
      <c r="B1106">
        <v>-496.41075710000001</v>
      </c>
      <c r="C1106">
        <v>14890.76871</v>
      </c>
      <c r="D1106">
        <v>1.3001413639999999</v>
      </c>
      <c r="E1106">
        <v>2.226596228</v>
      </c>
      <c r="F1106">
        <f>IFERROR(_xlfn.IFS(B1106&lt;'Benchmark Data'!$I$7,1,'Transaction Log'!B1106&gt;'Benchmark Data'!$M$7,1),0)</f>
        <v>0</v>
      </c>
      <c r="G1106">
        <f>IFERROR(_xlfn.IFS(D1106&lt;'Benchmark Data'!$I$13,1,'Transaction Log'!D1106&gt;'Benchmark Data'!$M$13,1),0)</f>
        <v>0</v>
      </c>
      <c r="H1106">
        <f>IFERROR(_xlfn.IFS(E1106&lt;'Benchmark Data'!$I$19,1,'Transaction Log'!E1106&gt;'Benchmark Data'!$M$19,1),0)</f>
        <v>0</v>
      </c>
    </row>
    <row r="1107" spans="1:8">
      <c r="A1107" s="116">
        <v>0.58299768518518513</v>
      </c>
      <c r="B1107">
        <v>-496.39948550000003</v>
      </c>
      <c r="C1107">
        <v>14889.89169</v>
      </c>
      <c r="D1107">
        <v>1.2995737570000001</v>
      </c>
      <c r="E1107">
        <v>2.2260165920000001</v>
      </c>
      <c r="F1107">
        <f>IFERROR(_xlfn.IFS(B1107&lt;'Benchmark Data'!$I$7,1,'Transaction Log'!B1107&gt;'Benchmark Data'!$M$7,1),0)</f>
        <v>0</v>
      </c>
      <c r="G1107">
        <f>IFERROR(_xlfn.IFS(D1107&lt;'Benchmark Data'!$I$13,1,'Transaction Log'!D1107&gt;'Benchmark Data'!$M$13,1),0)</f>
        <v>0</v>
      </c>
      <c r="H1107">
        <f>IFERROR(_xlfn.IFS(E1107&lt;'Benchmark Data'!$I$19,1,'Transaction Log'!E1107&gt;'Benchmark Data'!$M$19,1),0)</f>
        <v>0</v>
      </c>
    </row>
    <row r="1108" spans="1:8">
      <c r="A1108" s="116">
        <v>0.58302083333333332</v>
      </c>
      <c r="B1108">
        <v>-496.39019070000001</v>
      </c>
      <c r="C1108">
        <v>14890.300020000001</v>
      </c>
      <c r="D1108">
        <v>1.3003115059999999</v>
      </c>
      <c r="E1108">
        <v>2.2277586380000001</v>
      </c>
      <c r="F1108">
        <f>IFERROR(_xlfn.IFS(B1108&lt;'Benchmark Data'!$I$7,1,'Transaction Log'!B1108&gt;'Benchmark Data'!$M$7,1),0)</f>
        <v>0</v>
      </c>
      <c r="G1108">
        <f>IFERROR(_xlfn.IFS(D1108&lt;'Benchmark Data'!$I$13,1,'Transaction Log'!D1108&gt;'Benchmark Data'!$M$13,1),0)</f>
        <v>0</v>
      </c>
      <c r="H1108">
        <f>IFERROR(_xlfn.IFS(E1108&lt;'Benchmark Data'!$I$19,1,'Transaction Log'!E1108&gt;'Benchmark Data'!$M$19,1),0)</f>
        <v>0</v>
      </c>
    </row>
    <row r="1109" spans="1:8">
      <c r="A1109" s="116">
        <v>0.58304398148148151</v>
      </c>
      <c r="B1109">
        <v>-496.40531959999998</v>
      </c>
      <c r="C1109">
        <v>14890.26585</v>
      </c>
      <c r="D1109">
        <v>1.3002174470000001</v>
      </c>
      <c r="E1109">
        <v>2.2263810930000001</v>
      </c>
      <c r="F1109">
        <f>IFERROR(_xlfn.IFS(B1109&lt;'Benchmark Data'!$I$7,1,'Transaction Log'!B1109&gt;'Benchmark Data'!$M$7,1),0)</f>
        <v>0</v>
      </c>
      <c r="G1109">
        <f>IFERROR(_xlfn.IFS(D1109&lt;'Benchmark Data'!$I$13,1,'Transaction Log'!D1109&gt;'Benchmark Data'!$M$13,1),0)</f>
        <v>0</v>
      </c>
      <c r="H1109">
        <f>IFERROR(_xlfn.IFS(E1109&lt;'Benchmark Data'!$I$19,1,'Transaction Log'!E1109&gt;'Benchmark Data'!$M$19,1),0)</f>
        <v>0</v>
      </c>
    </row>
    <row r="1110" spans="1:8">
      <c r="A1110" s="116">
        <v>0.58306712962962959</v>
      </c>
      <c r="B1110">
        <v>-496.40144700000002</v>
      </c>
      <c r="C1110">
        <v>14887.622719999999</v>
      </c>
      <c r="D1110">
        <v>1.299900241</v>
      </c>
      <c r="E1110">
        <v>2.227464313</v>
      </c>
      <c r="F1110">
        <f>IFERROR(_xlfn.IFS(B1110&lt;'Benchmark Data'!$I$7,1,'Transaction Log'!B1110&gt;'Benchmark Data'!$M$7,1),0)</f>
        <v>0</v>
      </c>
      <c r="G1110">
        <f>IFERROR(_xlfn.IFS(D1110&lt;'Benchmark Data'!$I$13,1,'Transaction Log'!D1110&gt;'Benchmark Data'!$M$13,1),0)</f>
        <v>0</v>
      </c>
      <c r="H1110">
        <f>IFERROR(_xlfn.IFS(E1110&lt;'Benchmark Data'!$I$19,1,'Transaction Log'!E1110&gt;'Benchmark Data'!$M$19,1),0)</f>
        <v>0</v>
      </c>
    </row>
    <row r="1111" spans="1:8">
      <c r="A1111" s="116">
        <v>0.58309027777777778</v>
      </c>
      <c r="B1111">
        <v>-496.4237789</v>
      </c>
      <c r="C1111">
        <v>14887.899009999999</v>
      </c>
      <c r="D1111">
        <v>1.2979302150000001</v>
      </c>
      <c r="E1111">
        <v>2.2277589839999998</v>
      </c>
      <c r="F1111">
        <f>IFERROR(_xlfn.IFS(B1111&lt;'Benchmark Data'!$I$7,1,'Transaction Log'!B1111&gt;'Benchmark Data'!$M$7,1),0)</f>
        <v>1</v>
      </c>
      <c r="G1111">
        <f>IFERROR(_xlfn.IFS(D1111&lt;'Benchmark Data'!$I$13,1,'Transaction Log'!D1111&gt;'Benchmark Data'!$M$13,1),0)</f>
        <v>0</v>
      </c>
      <c r="H1111">
        <f>IFERROR(_xlfn.IFS(E1111&lt;'Benchmark Data'!$I$19,1,'Transaction Log'!E1111&gt;'Benchmark Data'!$M$19,1),0)</f>
        <v>0</v>
      </c>
    </row>
    <row r="1112" spans="1:8">
      <c r="A1112" s="116">
        <v>0.58311342592592597</v>
      </c>
      <c r="B1112">
        <v>-496.4041843</v>
      </c>
      <c r="C1112">
        <v>14887.295260000001</v>
      </c>
      <c r="D1112">
        <v>1.299131966</v>
      </c>
      <c r="E1112">
        <v>2.2273415289999998</v>
      </c>
      <c r="F1112">
        <f>IFERROR(_xlfn.IFS(B1112&lt;'Benchmark Data'!$I$7,1,'Transaction Log'!B1112&gt;'Benchmark Data'!$M$7,1),0)</f>
        <v>0</v>
      </c>
      <c r="G1112">
        <f>IFERROR(_xlfn.IFS(D1112&lt;'Benchmark Data'!$I$13,1,'Transaction Log'!D1112&gt;'Benchmark Data'!$M$13,1),0)</f>
        <v>0</v>
      </c>
      <c r="H1112">
        <f>IFERROR(_xlfn.IFS(E1112&lt;'Benchmark Data'!$I$19,1,'Transaction Log'!E1112&gt;'Benchmark Data'!$M$19,1),0)</f>
        <v>0</v>
      </c>
    </row>
    <row r="1113" spans="1:8">
      <c r="A1113" s="116">
        <v>0.58313657407407404</v>
      </c>
      <c r="B1113">
        <v>-496.39597759999998</v>
      </c>
      <c r="C1113">
        <v>14886.177229999999</v>
      </c>
      <c r="D1113">
        <v>1.300175238</v>
      </c>
      <c r="E1113">
        <v>2.2275069209999998</v>
      </c>
      <c r="F1113">
        <f>IFERROR(_xlfn.IFS(B1113&lt;'Benchmark Data'!$I$7,1,'Transaction Log'!B1113&gt;'Benchmark Data'!$M$7,1),0)</f>
        <v>0</v>
      </c>
      <c r="G1113">
        <f>IFERROR(_xlfn.IFS(D1113&lt;'Benchmark Data'!$I$13,1,'Transaction Log'!D1113&gt;'Benchmark Data'!$M$13,1),0)</f>
        <v>0</v>
      </c>
      <c r="H1113">
        <f>IFERROR(_xlfn.IFS(E1113&lt;'Benchmark Data'!$I$19,1,'Transaction Log'!E1113&gt;'Benchmark Data'!$M$19,1),0)</f>
        <v>0</v>
      </c>
    </row>
    <row r="1114" spans="1:8">
      <c r="A1114" s="116">
        <v>0.58315972222222223</v>
      </c>
      <c r="B1114">
        <v>-496.40607069999999</v>
      </c>
      <c r="C1114">
        <v>14883.721439999999</v>
      </c>
      <c r="D1114">
        <v>1.2984408059999999</v>
      </c>
      <c r="E1114">
        <v>2.228496759</v>
      </c>
      <c r="F1114">
        <f>IFERROR(_xlfn.IFS(B1114&lt;'Benchmark Data'!$I$7,1,'Transaction Log'!B1114&gt;'Benchmark Data'!$M$7,1),0)</f>
        <v>0</v>
      </c>
      <c r="G1114">
        <f>IFERROR(_xlfn.IFS(D1114&lt;'Benchmark Data'!$I$13,1,'Transaction Log'!D1114&gt;'Benchmark Data'!$M$13,1),0)</f>
        <v>0</v>
      </c>
      <c r="H1114">
        <f>IFERROR(_xlfn.IFS(E1114&lt;'Benchmark Data'!$I$19,1,'Transaction Log'!E1114&gt;'Benchmark Data'!$M$19,1),0)</f>
        <v>0</v>
      </c>
    </row>
    <row r="1115" spans="1:8">
      <c r="A1115" s="116">
        <v>0.58318287037037042</v>
      </c>
      <c r="B1115">
        <v>-496.39679589999997</v>
      </c>
      <c r="C1115">
        <v>14883.88373</v>
      </c>
      <c r="D1115">
        <v>1.299633485</v>
      </c>
      <c r="E1115">
        <v>2.2269343350000002</v>
      </c>
      <c r="F1115">
        <f>IFERROR(_xlfn.IFS(B1115&lt;'Benchmark Data'!$I$7,1,'Transaction Log'!B1115&gt;'Benchmark Data'!$M$7,1),0)</f>
        <v>0</v>
      </c>
      <c r="G1115">
        <f>IFERROR(_xlfn.IFS(D1115&lt;'Benchmark Data'!$I$13,1,'Transaction Log'!D1115&gt;'Benchmark Data'!$M$13,1),0)</f>
        <v>0</v>
      </c>
      <c r="H1115">
        <f>IFERROR(_xlfn.IFS(E1115&lt;'Benchmark Data'!$I$19,1,'Transaction Log'!E1115&gt;'Benchmark Data'!$M$19,1),0)</f>
        <v>0</v>
      </c>
    </row>
    <row r="1116" spans="1:8">
      <c r="A1116" s="116">
        <v>0.5832060185185185</v>
      </c>
      <c r="B1116">
        <v>-496.42055099999999</v>
      </c>
      <c r="C1116">
        <v>14882.61764</v>
      </c>
      <c r="D1116">
        <v>1.2990859100000001</v>
      </c>
      <c r="E1116">
        <v>2.2268035140000002</v>
      </c>
      <c r="F1116">
        <f>IFERROR(_xlfn.IFS(B1116&lt;'Benchmark Data'!$I$7,1,'Transaction Log'!B1116&gt;'Benchmark Data'!$M$7,1),0)</f>
        <v>1</v>
      </c>
      <c r="G1116">
        <f>IFERROR(_xlfn.IFS(D1116&lt;'Benchmark Data'!$I$13,1,'Transaction Log'!D1116&gt;'Benchmark Data'!$M$13,1),0)</f>
        <v>0</v>
      </c>
      <c r="H1116">
        <f>IFERROR(_xlfn.IFS(E1116&lt;'Benchmark Data'!$I$19,1,'Transaction Log'!E1116&gt;'Benchmark Data'!$M$19,1),0)</f>
        <v>0</v>
      </c>
    </row>
    <row r="1117" spans="1:8">
      <c r="A1117" s="116">
        <v>0.58322916666666669</v>
      </c>
      <c r="B1117">
        <v>-496.40387859999998</v>
      </c>
      <c r="C1117">
        <v>14883.6883</v>
      </c>
      <c r="D1117">
        <v>1.2993990049999999</v>
      </c>
      <c r="E1117">
        <v>2.2283344679999999</v>
      </c>
      <c r="F1117">
        <f>IFERROR(_xlfn.IFS(B1117&lt;'Benchmark Data'!$I$7,1,'Transaction Log'!B1117&gt;'Benchmark Data'!$M$7,1),0)</f>
        <v>0</v>
      </c>
      <c r="G1117">
        <f>IFERROR(_xlfn.IFS(D1117&lt;'Benchmark Data'!$I$13,1,'Transaction Log'!D1117&gt;'Benchmark Data'!$M$13,1),0)</f>
        <v>0</v>
      </c>
      <c r="H1117">
        <f>IFERROR(_xlfn.IFS(E1117&lt;'Benchmark Data'!$I$19,1,'Transaction Log'!E1117&gt;'Benchmark Data'!$M$19,1),0)</f>
        <v>0</v>
      </c>
    </row>
    <row r="1118" spans="1:8">
      <c r="A1118" s="116">
        <v>0.58325231481481488</v>
      </c>
      <c r="B1118">
        <v>-496.41537140000003</v>
      </c>
      <c r="C1118">
        <v>14881.059370000001</v>
      </c>
      <c r="D1118">
        <v>1.298484988</v>
      </c>
      <c r="E1118">
        <v>2.2269011330000001</v>
      </c>
      <c r="F1118">
        <f>IFERROR(_xlfn.IFS(B1118&lt;'Benchmark Data'!$I$7,1,'Transaction Log'!B1118&gt;'Benchmark Data'!$M$7,1),0)</f>
        <v>0</v>
      </c>
      <c r="G1118">
        <f>IFERROR(_xlfn.IFS(D1118&lt;'Benchmark Data'!$I$13,1,'Transaction Log'!D1118&gt;'Benchmark Data'!$M$13,1),0)</f>
        <v>0</v>
      </c>
      <c r="H1118">
        <f>IFERROR(_xlfn.IFS(E1118&lt;'Benchmark Data'!$I$19,1,'Transaction Log'!E1118&gt;'Benchmark Data'!$M$19,1),0)</f>
        <v>0</v>
      </c>
    </row>
    <row r="1119" spans="1:8">
      <c r="A1119" s="116">
        <v>0.58327546296296295</v>
      </c>
      <c r="B1119">
        <v>-496.4136221</v>
      </c>
      <c r="C1119">
        <v>14879.46614</v>
      </c>
      <c r="D1119">
        <v>1.299695552</v>
      </c>
      <c r="E1119">
        <v>2.227522225</v>
      </c>
      <c r="F1119">
        <f>IFERROR(_xlfn.IFS(B1119&lt;'Benchmark Data'!$I$7,1,'Transaction Log'!B1119&gt;'Benchmark Data'!$M$7,1),0)</f>
        <v>0</v>
      </c>
      <c r="G1119">
        <f>IFERROR(_xlfn.IFS(D1119&lt;'Benchmark Data'!$I$13,1,'Transaction Log'!D1119&gt;'Benchmark Data'!$M$13,1),0)</f>
        <v>0</v>
      </c>
      <c r="H1119">
        <f>IFERROR(_xlfn.IFS(E1119&lt;'Benchmark Data'!$I$19,1,'Transaction Log'!E1119&gt;'Benchmark Data'!$M$19,1),0)</f>
        <v>0</v>
      </c>
    </row>
    <row r="1120" spans="1:8">
      <c r="A1120" s="116">
        <v>0.58329861111111114</v>
      </c>
      <c r="B1120">
        <v>-496.41483959999999</v>
      </c>
      <c r="C1120">
        <v>14877.343510000001</v>
      </c>
      <c r="D1120">
        <v>1.2997214109999999</v>
      </c>
      <c r="E1120">
        <v>2.226451086</v>
      </c>
      <c r="F1120">
        <f>IFERROR(_xlfn.IFS(B1120&lt;'Benchmark Data'!$I$7,1,'Transaction Log'!B1120&gt;'Benchmark Data'!$M$7,1),0)</f>
        <v>0</v>
      </c>
      <c r="G1120">
        <f>IFERROR(_xlfn.IFS(D1120&lt;'Benchmark Data'!$I$13,1,'Transaction Log'!D1120&gt;'Benchmark Data'!$M$13,1),0)</f>
        <v>0</v>
      </c>
      <c r="H1120">
        <f>IFERROR(_xlfn.IFS(E1120&lt;'Benchmark Data'!$I$19,1,'Transaction Log'!E1120&gt;'Benchmark Data'!$M$19,1),0)</f>
        <v>0</v>
      </c>
    </row>
    <row r="1121" spans="1:8">
      <c r="A1121" s="116">
        <v>0.58332175925925933</v>
      </c>
      <c r="B1121">
        <v>-496.40762760000001</v>
      </c>
      <c r="C1121">
        <v>14876.158450000001</v>
      </c>
      <c r="D1121">
        <v>1.3002490149999999</v>
      </c>
      <c r="E1121">
        <v>2.2269000609999998</v>
      </c>
      <c r="F1121">
        <f>IFERROR(_xlfn.IFS(B1121&lt;'Benchmark Data'!$I$7,1,'Transaction Log'!B1121&gt;'Benchmark Data'!$M$7,1),0)</f>
        <v>0</v>
      </c>
      <c r="G1121">
        <f>IFERROR(_xlfn.IFS(D1121&lt;'Benchmark Data'!$I$13,1,'Transaction Log'!D1121&gt;'Benchmark Data'!$M$13,1),0)</f>
        <v>0</v>
      </c>
      <c r="H1121">
        <f>IFERROR(_xlfn.IFS(E1121&lt;'Benchmark Data'!$I$19,1,'Transaction Log'!E1121&gt;'Benchmark Data'!$M$19,1),0)</f>
        <v>0</v>
      </c>
    </row>
    <row r="1122" spans="1:8">
      <c r="A1122" s="116">
        <v>0.58334490740740741</v>
      </c>
      <c r="B1122">
        <v>-496.39672159999998</v>
      </c>
      <c r="C1122">
        <v>14876.734769999999</v>
      </c>
      <c r="D1122">
        <v>1.299141806</v>
      </c>
      <c r="E1122">
        <v>2.2266454929999999</v>
      </c>
      <c r="F1122">
        <f>IFERROR(_xlfn.IFS(B1122&lt;'Benchmark Data'!$I$7,1,'Transaction Log'!B1122&gt;'Benchmark Data'!$M$7,1),0)</f>
        <v>0</v>
      </c>
      <c r="G1122">
        <f>IFERROR(_xlfn.IFS(D1122&lt;'Benchmark Data'!$I$13,1,'Transaction Log'!D1122&gt;'Benchmark Data'!$M$13,1),0)</f>
        <v>0</v>
      </c>
      <c r="H1122">
        <f>IFERROR(_xlfn.IFS(E1122&lt;'Benchmark Data'!$I$19,1,'Transaction Log'!E1122&gt;'Benchmark Data'!$M$19,1),0)</f>
        <v>0</v>
      </c>
    </row>
    <row r="1123" spans="1:8">
      <c r="A1123" s="116">
        <v>0.58336805555555549</v>
      </c>
      <c r="B1123">
        <v>-496.39530580000002</v>
      </c>
      <c r="C1123">
        <v>14876.52527</v>
      </c>
      <c r="D1123">
        <v>1.298826394</v>
      </c>
      <c r="E1123">
        <v>2.2269185509999998</v>
      </c>
      <c r="F1123">
        <f>IFERROR(_xlfn.IFS(B1123&lt;'Benchmark Data'!$I$7,1,'Transaction Log'!B1123&gt;'Benchmark Data'!$M$7,1),0)</f>
        <v>0</v>
      </c>
      <c r="G1123">
        <f>IFERROR(_xlfn.IFS(D1123&lt;'Benchmark Data'!$I$13,1,'Transaction Log'!D1123&gt;'Benchmark Data'!$M$13,1),0)</f>
        <v>0</v>
      </c>
      <c r="H1123">
        <f>IFERROR(_xlfn.IFS(E1123&lt;'Benchmark Data'!$I$19,1,'Transaction Log'!E1123&gt;'Benchmark Data'!$M$19,1),0)</f>
        <v>0</v>
      </c>
    </row>
    <row r="1124" spans="1:8">
      <c r="A1124" s="116">
        <v>0.58339120370370368</v>
      </c>
      <c r="B1124">
        <v>-496.40978389999998</v>
      </c>
      <c r="C1124">
        <v>14875.77095</v>
      </c>
      <c r="D1124">
        <v>1.2996623430000001</v>
      </c>
      <c r="E1124">
        <v>2.227947195</v>
      </c>
      <c r="F1124">
        <f>IFERROR(_xlfn.IFS(B1124&lt;'Benchmark Data'!$I$7,1,'Transaction Log'!B1124&gt;'Benchmark Data'!$M$7,1),0)</f>
        <v>0</v>
      </c>
      <c r="G1124">
        <f>IFERROR(_xlfn.IFS(D1124&lt;'Benchmark Data'!$I$13,1,'Transaction Log'!D1124&gt;'Benchmark Data'!$M$13,1),0)</f>
        <v>0</v>
      </c>
      <c r="H1124">
        <f>IFERROR(_xlfn.IFS(E1124&lt;'Benchmark Data'!$I$19,1,'Transaction Log'!E1124&gt;'Benchmark Data'!$M$19,1),0)</f>
        <v>0</v>
      </c>
    </row>
    <row r="1125" spans="1:8">
      <c r="A1125" s="116">
        <v>0.58341435185185186</v>
      </c>
      <c r="B1125">
        <v>-496.39553869999997</v>
      </c>
      <c r="C1125">
        <v>14874.1628</v>
      </c>
      <c r="D1125">
        <v>1.299015169</v>
      </c>
      <c r="E1125">
        <v>2.225491077</v>
      </c>
      <c r="F1125">
        <f>IFERROR(_xlfn.IFS(B1125&lt;'Benchmark Data'!$I$7,1,'Transaction Log'!B1125&gt;'Benchmark Data'!$M$7,1),0)</f>
        <v>0</v>
      </c>
      <c r="G1125">
        <f>IFERROR(_xlfn.IFS(D1125&lt;'Benchmark Data'!$I$13,1,'Transaction Log'!D1125&gt;'Benchmark Data'!$M$13,1),0)</f>
        <v>0</v>
      </c>
      <c r="H1125">
        <f>IFERROR(_xlfn.IFS(E1125&lt;'Benchmark Data'!$I$19,1,'Transaction Log'!E1125&gt;'Benchmark Data'!$M$19,1),0)</f>
        <v>0</v>
      </c>
    </row>
    <row r="1126" spans="1:8">
      <c r="A1126" s="116">
        <v>0.58343749999999994</v>
      </c>
      <c r="B1126">
        <v>-496.39263849999998</v>
      </c>
      <c r="C1126">
        <v>14872.333860000001</v>
      </c>
      <c r="D1126">
        <v>1.299525477</v>
      </c>
      <c r="E1126">
        <v>2.2274523749999999</v>
      </c>
      <c r="F1126">
        <f>IFERROR(_xlfn.IFS(B1126&lt;'Benchmark Data'!$I$7,1,'Transaction Log'!B1126&gt;'Benchmark Data'!$M$7,1),0)</f>
        <v>0</v>
      </c>
      <c r="G1126">
        <f>IFERROR(_xlfn.IFS(D1126&lt;'Benchmark Data'!$I$13,1,'Transaction Log'!D1126&gt;'Benchmark Data'!$M$13,1),0)</f>
        <v>0</v>
      </c>
      <c r="H1126">
        <f>IFERROR(_xlfn.IFS(E1126&lt;'Benchmark Data'!$I$19,1,'Transaction Log'!E1126&gt;'Benchmark Data'!$M$19,1),0)</f>
        <v>0</v>
      </c>
    </row>
    <row r="1127" spans="1:8">
      <c r="A1127" s="116">
        <v>0.58346064814814813</v>
      </c>
      <c r="B1127">
        <v>-496.39367090000002</v>
      </c>
      <c r="C1127">
        <v>14870.846030000001</v>
      </c>
      <c r="D1127">
        <v>1.2989793039999999</v>
      </c>
      <c r="E1127">
        <v>2.2278280270000002</v>
      </c>
      <c r="F1127">
        <f>IFERROR(_xlfn.IFS(B1127&lt;'Benchmark Data'!$I$7,1,'Transaction Log'!B1127&gt;'Benchmark Data'!$M$7,1),0)</f>
        <v>0</v>
      </c>
      <c r="G1127">
        <f>IFERROR(_xlfn.IFS(D1127&lt;'Benchmark Data'!$I$13,1,'Transaction Log'!D1127&gt;'Benchmark Data'!$M$13,1),0)</f>
        <v>0</v>
      </c>
      <c r="H1127">
        <f>IFERROR(_xlfn.IFS(E1127&lt;'Benchmark Data'!$I$19,1,'Transaction Log'!E1127&gt;'Benchmark Data'!$M$19,1),0)</f>
        <v>0</v>
      </c>
    </row>
    <row r="1128" spans="1:8">
      <c r="A1128" s="116">
        <v>0.58348379629629632</v>
      </c>
      <c r="B1128">
        <v>-496.39335740000001</v>
      </c>
      <c r="C1128">
        <v>14870.585440000001</v>
      </c>
      <c r="D1128">
        <v>1.2995579829999999</v>
      </c>
      <c r="E1128">
        <v>2.2260468150000001</v>
      </c>
      <c r="F1128">
        <f>IFERROR(_xlfn.IFS(B1128&lt;'Benchmark Data'!$I$7,1,'Transaction Log'!B1128&gt;'Benchmark Data'!$M$7,1),0)</f>
        <v>0</v>
      </c>
      <c r="G1128">
        <f>IFERROR(_xlfn.IFS(D1128&lt;'Benchmark Data'!$I$13,1,'Transaction Log'!D1128&gt;'Benchmark Data'!$M$13,1),0)</f>
        <v>0</v>
      </c>
      <c r="H1128">
        <f>IFERROR(_xlfn.IFS(E1128&lt;'Benchmark Data'!$I$19,1,'Transaction Log'!E1128&gt;'Benchmark Data'!$M$19,1),0)</f>
        <v>0</v>
      </c>
    </row>
    <row r="1129" spans="1:8">
      <c r="A1129" s="116">
        <v>0.5835069444444444</v>
      </c>
      <c r="B1129">
        <v>-496.39427890000002</v>
      </c>
      <c r="C1129">
        <v>14869.78548</v>
      </c>
      <c r="D1129">
        <v>1.29870259</v>
      </c>
      <c r="E1129">
        <v>2.2273256680000002</v>
      </c>
      <c r="F1129">
        <f>IFERROR(_xlfn.IFS(B1129&lt;'Benchmark Data'!$I$7,1,'Transaction Log'!B1129&gt;'Benchmark Data'!$M$7,1),0)</f>
        <v>0</v>
      </c>
      <c r="G1129">
        <f>IFERROR(_xlfn.IFS(D1129&lt;'Benchmark Data'!$I$13,1,'Transaction Log'!D1129&gt;'Benchmark Data'!$M$13,1),0)</f>
        <v>0</v>
      </c>
      <c r="H1129">
        <f>IFERROR(_xlfn.IFS(E1129&lt;'Benchmark Data'!$I$19,1,'Transaction Log'!E1129&gt;'Benchmark Data'!$M$19,1),0)</f>
        <v>0</v>
      </c>
    </row>
    <row r="1130" spans="1:8">
      <c r="A1130" s="116">
        <v>0.58353009259259259</v>
      </c>
      <c r="B1130">
        <v>-496.39930279999999</v>
      </c>
      <c r="C1130">
        <v>14867.131579999999</v>
      </c>
      <c r="D1130">
        <v>1.299033576</v>
      </c>
      <c r="E1130">
        <v>2.2280020880000002</v>
      </c>
      <c r="F1130">
        <f>IFERROR(_xlfn.IFS(B1130&lt;'Benchmark Data'!$I$7,1,'Transaction Log'!B1130&gt;'Benchmark Data'!$M$7,1),0)</f>
        <v>0</v>
      </c>
      <c r="G1130">
        <f>IFERROR(_xlfn.IFS(D1130&lt;'Benchmark Data'!$I$13,1,'Transaction Log'!D1130&gt;'Benchmark Data'!$M$13,1),0)</f>
        <v>0</v>
      </c>
      <c r="H1130">
        <f>IFERROR(_xlfn.IFS(E1130&lt;'Benchmark Data'!$I$19,1,'Transaction Log'!E1130&gt;'Benchmark Data'!$M$19,1),0)</f>
        <v>0</v>
      </c>
    </row>
    <row r="1131" spans="1:8">
      <c r="A1131" s="116">
        <v>0.58355324074074078</v>
      </c>
      <c r="B1131">
        <v>-496.40997859999999</v>
      </c>
      <c r="C1131">
        <v>14867.46033</v>
      </c>
      <c r="D1131">
        <v>1.3007190399999999</v>
      </c>
      <c r="E1131">
        <v>2.226161254</v>
      </c>
      <c r="F1131">
        <f>IFERROR(_xlfn.IFS(B1131&lt;'Benchmark Data'!$I$7,1,'Transaction Log'!B1131&gt;'Benchmark Data'!$M$7,1),0)</f>
        <v>0</v>
      </c>
      <c r="G1131">
        <f>IFERROR(_xlfn.IFS(D1131&lt;'Benchmark Data'!$I$13,1,'Transaction Log'!D1131&gt;'Benchmark Data'!$M$13,1),0)</f>
        <v>0</v>
      </c>
      <c r="H1131">
        <f>IFERROR(_xlfn.IFS(E1131&lt;'Benchmark Data'!$I$19,1,'Transaction Log'!E1131&gt;'Benchmark Data'!$M$19,1),0)</f>
        <v>0</v>
      </c>
    </row>
    <row r="1132" spans="1:8">
      <c r="A1132" s="116">
        <v>0.58357638888888885</v>
      </c>
      <c r="B1132">
        <v>-496.41657720000001</v>
      </c>
      <c r="C1132">
        <v>14866.11621</v>
      </c>
      <c r="D1132">
        <v>1.300073831</v>
      </c>
      <c r="E1132">
        <v>2.2276117819999999</v>
      </c>
      <c r="F1132">
        <f>IFERROR(_xlfn.IFS(B1132&lt;'Benchmark Data'!$I$7,1,'Transaction Log'!B1132&gt;'Benchmark Data'!$M$7,1),0)</f>
        <v>0</v>
      </c>
      <c r="G1132">
        <f>IFERROR(_xlfn.IFS(D1132&lt;'Benchmark Data'!$I$13,1,'Transaction Log'!D1132&gt;'Benchmark Data'!$M$13,1),0)</f>
        <v>0</v>
      </c>
      <c r="H1132">
        <f>IFERROR(_xlfn.IFS(E1132&lt;'Benchmark Data'!$I$19,1,'Transaction Log'!E1132&gt;'Benchmark Data'!$M$19,1),0)</f>
        <v>0</v>
      </c>
    </row>
    <row r="1133" spans="1:8">
      <c r="A1133" s="116">
        <v>0.58359953703703704</v>
      </c>
      <c r="B1133">
        <v>-496.40508640000002</v>
      </c>
      <c r="C1133">
        <v>14865.3187</v>
      </c>
      <c r="D1133">
        <v>1.3002373650000001</v>
      </c>
      <c r="E1133">
        <v>2.228186692</v>
      </c>
      <c r="F1133">
        <f>IFERROR(_xlfn.IFS(B1133&lt;'Benchmark Data'!$I$7,1,'Transaction Log'!B1133&gt;'Benchmark Data'!$M$7,1),0)</f>
        <v>0</v>
      </c>
      <c r="G1133">
        <f>IFERROR(_xlfn.IFS(D1133&lt;'Benchmark Data'!$I$13,1,'Transaction Log'!D1133&gt;'Benchmark Data'!$M$13,1),0)</f>
        <v>0</v>
      </c>
      <c r="H1133">
        <f>IFERROR(_xlfn.IFS(E1133&lt;'Benchmark Data'!$I$19,1,'Transaction Log'!E1133&gt;'Benchmark Data'!$M$19,1),0)</f>
        <v>0</v>
      </c>
    </row>
    <row r="1134" spans="1:8">
      <c r="A1134" s="116">
        <v>0.58362268518518523</v>
      </c>
      <c r="B1134">
        <v>-496.40445549999998</v>
      </c>
      <c r="C1134">
        <v>14864.694310000001</v>
      </c>
      <c r="D1134">
        <v>1.3006421610000001</v>
      </c>
      <c r="E1134">
        <v>2.2264056540000001</v>
      </c>
      <c r="F1134">
        <f>IFERROR(_xlfn.IFS(B1134&lt;'Benchmark Data'!$I$7,1,'Transaction Log'!B1134&gt;'Benchmark Data'!$M$7,1),0)</f>
        <v>0</v>
      </c>
      <c r="G1134">
        <f>IFERROR(_xlfn.IFS(D1134&lt;'Benchmark Data'!$I$13,1,'Transaction Log'!D1134&gt;'Benchmark Data'!$M$13,1),0)</f>
        <v>0</v>
      </c>
      <c r="H1134">
        <f>IFERROR(_xlfn.IFS(E1134&lt;'Benchmark Data'!$I$19,1,'Transaction Log'!E1134&gt;'Benchmark Data'!$M$19,1),0)</f>
        <v>0</v>
      </c>
    </row>
    <row r="1135" spans="1:8">
      <c r="A1135" s="116">
        <v>0.58364583333333331</v>
      </c>
      <c r="B1135">
        <v>-496.39613459999998</v>
      </c>
      <c r="C1135">
        <v>14864.99201</v>
      </c>
      <c r="D1135">
        <v>1.298101291</v>
      </c>
      <c r="E1135">
        <v>2.227072078</v>
      </c>
      <c r="F1135">
        <f>IFERROR(_xlfn.IFS(B1135&lt;'Benchmark Data'!$I$7,1,'Transaction Log'!B1135&gt;'Benchmark Data'!$M$7,1),0)</f>
        <v>0</v>
      </c>
      <c r="G1135">
        <f>IFERROR(_xlfn.IFS(D1135&lt;'Benchmark Data'!$I$13,1,'Transaction Log'!D1135&gt;'Benchmark Data'!$M$13,1),0)</f>
        <v>0</v>
      </c>
      <c r="H1135">
        <f>IFERROR(_xlfn.IFS(E1135&lt;'Benchmark Data'!$I$19,1,'Transaction Log'!E1135&gt;'Benchmark Data'!$M$19,1),0)</f>
        <v>0</v>
      </c>
    </row>
    <row r="1136" spans="1:8">
      <c r="A1136" s="116">
        <v>0.5836689814814815</v>
      </c>
      <c r="B1136">
        <v>-496.41351609999998</v>
      </c>
      <c r="C1136">
        <v>14863.12134</v>
      </c>
      <c r="D1136">
        <v>1.299083789</v>
      </c>
      <c r="E1136">
        <v>2.2278574350000002</v>
      </c>
      <c r="F1136">
        <f>IFERROR(_xlfn.IFS(B1136&lt;'Benchmark Data'!$I$7,1,'Transaction Log'!B1136&gt;'Benchmark Data'!$M$7,1),0)</f>
        <v>0</v>
      </c>
      <c r="G1136">
        <f>IFERROR(_xlfn.IFS(D1136&lt;'Benchmark Data'!$I$13,1,'Transaction Log'!D1136&gt;'Benchmark Data'!$M$13,1),0)</f>
        <v>0</v>
      </c>
      <c r="H1136">
        <f>IFERROR(_xlfn.IFS(E1136&lt;'Benchmark Data'!$I$19,1,'Transaction Log'!E1136&gt;'Benchmark Data'!$M$19,1),0)</f>
        <v>0</v>
      </c>
    </row>
    <row r="1137" spans="1:8">
      <c r="A1137" s="116">
        <v>0.58369212962962969</v>
      </c>
      <c r="B1137">
        <v>-496.40854430000002</v>
      </c>
      <c r="C1137">
        <v>14860.81724</v>
      </c>
      <c r="D1137">
        <v>1.298560835</v>
      </c>
      <c r="E1137">
        <v>2.2280654129999999</v>
      </c>
      <c r="F1137">
        <f>IFERROR(_xlfn.IFS(B1137&lt;'Benchmark Data'!$I$7,1,'Transaction Log'!B1137&gt;'Benchmark Data'!$M$7,1),0)</f>
        <v>0</v>
      </c>
      <c r="G1137">
        <f>IFERROR(_xlfn.IFS(D1137&lt;'Benchmark Data'!$I$13,1,'Transaction Log'!D1137&gt;'Benchmark Data'!$M$13,1),0)</f>
        <v>0</v>
      </c>
      <c r="H1137">
        <f>IFERROR(_xlfn.IFS(E1137&lt;'Benchmark Data'!$I$19,1,'Transaction Log'!E1137&gt;'Benchmark Data'!$M$19,1),0)</f>
        <v>0</v>
      </c>
    </row>
    <row r="1138" spans="1:8">
      <c r="A1138" s="116">
        <v>0.58371527777777776</v>
      </c>
      <c r="B1138">
        <v>-496.40310729999999</v>
      </c>
      <c r="C1138">
        <v>14860.43793</v>
      </c>
      <c r="D1138">
        <v>1.2987376530000001</v>
      </c>
      <c r="E1138">
        <v>2.2259352520000002</v>
      </c>
      <c r="F1138">
        <f>IFERROR(_xlfn.IFS(B1138&lt;'Benchmark Data'!$I$7,1,'Transaction Log'!B1138&gt;'Benchmark Data'!$M$7,1),0)</f>
        <v>0</v>
      </c>
      <c r="G1138">
        <f>IFERROR(_xlfn.IFS(D1138&lt;'Benchmark Data'!$I$13,1,'Transaction Log'!D1138&gt;'Benchmark Data'!$M$13,1),0)</f>
        <v>0</v>
      </c>
      <c r="H1138">
        <f>IFERROR(_xlfn.IFS(E1138&lt;'Benchmark Data'!$I$19,1,'Transaction Log'!E1138&gt;'Benchmark Data'!$M$19,1),0)</f>
        <v>0</v>
      </c>
    </row>
    <row r="1139" spans="1:8">
      <c r="A1139" s="116">
        <v>0.58373842592592595</v>
      </c>
      <c r="B1139">
        <v>-496.38411550000001</v>
      </c>
      <c r="C1139">
        <v>14859.17873</v>
      </c>
      <c r="D1139">
        <v>1.298876264</v>
      </c>
      <c r="E1139">
        <v>2.226324043</v>
      </c>
      <c r="F1139">
        <f>IFERROR(_xlfn.IFS(B1139&lt;'Benchmark Data'!$I$7,1,'Transaction Log'!B1139&gt;'Benchmark Data'!$M$7,1),0)</f>
        <v>1</v>
      </c>
      <c r="G1139">
        <f>IFERROR(_xlfn.IFS(D1139&lt;'Benchmark Data'!$I$13,1,'Transaction Log'!D1139&gt;'Benchmark Data'!$M$13,1),0)</f>
        <v>0</v>
      </c>
      <c r="H1139">
        <f>IFERROR(_xlfn.IFS(E1139&lt;'Benchmark Data'!$I$19,1,'Transaction Log'!E1139&gt;'Benchmark Data'!$M$19,1),0)</f>
        <v>0</v>
      </c>
    </row>
    <row r="1140" spans="1:8">
      <c r="A1140" s="116">
        <v>0.58376157407407414</v>
      </c>
      <c r="B1140">
        <v>-496.39607919999997</v>
      </c>
      <c r="C1140">
        <v>14857.536099999999</v>
      </c>
      <c r="D1140">
        <v>1.3000246150000001</v>
      </c>
      <c r="E1140">
        <v>2.2279434569999998</v>
      </c>
      <c r="F1140">
        <f>IFERROR(_xlfn.IFS(B1140&lt;'Benchmark Data'!$I$7,1,'Transaction Log'!B1140&gt;'Benchmark Data'!$M$7,1),0)</f>
        <v>0</v>
      </c>
      <c r="G1140">
        <f>IFERROR(_xlfn.IFS(D1140&lt;'Benchmark Data'!$I$13,1,'Transaction Log'!D1140&gt;'Benchmark Data'!$M$13,1),0)</f>
        <v>0</v>
      </c>
      <c r="H1140">
        <f>IFERROR(_xlfn.IFS(E1140&lt;'Benchmark Data'!$I$19,1,'Transaction Log'!E1140&gt;'Benchmark Data'!$M$19,1),0)</f>
        <v>0</v>
      </c>
    </row>
    <row r="1141" spans="1:8">
      <c r="A1141" s="116">
        <v>0.58378472222222222</v>
      </c>
      <c r="B1141">
        <v>-496.39188610000002</v>
      </c>
      <c r="C1141">
        <v>14856.376550000001</v>
      </c>
      <c r="D1141">
        <v>1.298640316</v>
      </c>
      <c r="E1141">
        <v>2.2281258080000002</v>
      </c>
      <c r="F1141">
        <f>IFERROR(_xlfn.IFS(B1141&lt;'Benchmark Data'!$I$7,1,'Transaction Log'!B1141&gt;'Benchmark Data'!$M$7,1),0)</f>
        <v>0</v>
      </c>
      <c r="G1141">
        <f>IFERROR(_xlfn.IFS(D1141&lt;'Benchmark Data'!$I$13,1,'Transaction Log'!D1141&gt;'Benchmark Data'!$M$13,1),0)</f>
        <v>0</v>
      </c>
      <c r="H1141">
        <f>IFERROR(_xlfn.IFS(E1141&lt;'Benchmark Data'!$I$19,1,'Transaction Log'!E1141&gt;'Benchmark Data'!$M$19,1),0)</f>
        <v>0</v>
      </c>
    </row>
    <row r="1142" spans="1:8">
      <c r="A1142" s="116">
        <v>0.5838078703703703</v>
      </c>
      <c r="B1142">
        <v>-496.40241600000002</v>
      </c>
      <c r="C1142">
        <v>14855.73214</v>
      </c>
      <c r="D1142">
        <v>1.300226544</v>
      </c>
      <c r="E1142">
        <v>2.2274983920000002</v>
      </c>
      <c r="F1142">
        <f>IFERROR(_xlfn.IFS(B1142&lt;'Benchmark Data'!$I$7,1,'Transaction Log'!B1142&gt;'Benchmark Data'!$M$7,1),0)</f>
        <v>0</v>
      </c>
      <c r="G1142">
        <f>IFERROR(_xlfn.IFS(D1142&lt;'Benchmark Data'!$I$13,1,'Transaction Log'!D1142&gt;'Benchmark Data'!$M$13,1),0)</f>
        <v>0</v>
      </c>
      <c r="H1142">
        <f>IFERROR(_xlfn.IFS(E1142&lt;'Benchmark Data'!$I$19,1,'Transaction Log'!E1142&gt;'Benchmark Data'!$M$19,1),0)</f>
        <v>0</v>
      </c>
    </row>
    <row r="1143" spans="1:8">
      <c r="A1143" s="116">
        <v>0.58383101851851849</v>
      </c>
      <c r="B1143">
        <v>-496.39746129999997</v>
      </c>
      <c r="C1143">
        <v>14854.61</v>
      </c>
      <c r="D1143">
        <v>1.3002921730000001</v>
      </c>
      <c r="E1143">
        <v>2.2258967580000002</v>
      </c>
      <c r="F1143">
        <f>IFERROR(_xlfn.IFS(B1143&lt;'Benchmark Data'!$I$7,1,'Transaction Log'!B1143&gt;'Benchmark Data'!$M$7,1),0)</f>
        <v>0</v>
      </c>
      <c r="G1143">
        <f>IFERROR(_xlfn.IFS(D1143&lt;'Benchmark Data'!$I$13,1,'Transaction Log'!D1143&gt;'Benchmark Data'!$M$13,1),0)</f>
        <v>0</v>
      </c>
      <c r="H1143">
        <f>IFERROR(_xlfn.IFS(E1143&lt;'Benchmark Data'!$I$19,1,'Transaction Log'!E1143&gt;'Benchmark Data'!$M$19,1),0)</f>
        <v>0</v>
      </c>
    </row>
    <row r="1144" spans="1:8">
      <c r="A1144" s="116">
        <v>0.58385416666666667</v>
      </c>
      <c r="B1144">
        <v>-496.39435689999999</v>
      </c>
      <c r="C1144">
        <v>14851.479509999999</v>
      </c>
      <c r="D1144">
        <v>1.2997794220000001</v>
      </c>
      <c r="E1144">
        <v>2.2270148070000002</v>
      </c>
      <c r="F1144">
        <f>IFERROR(_xlfn.IFS(B1144&lt;'Benchmark Data'!$I$7,1,'Transaction Log'!B1144&gt;'Benchmark Data'!$M$7,1),0)</f>
        <v>0</v>
      </c>
      <c r="G1144">
        <f>IFERROR(_xlfn.IFS(D1144&lt;'Benchmark Data'!$I$13,1,'Transaction Log'!D1144&gt;'Benchmark Data'!$M$13,1),0)</f>
        <v>0</v>
      </c>
      <c r="H1144">
        <f>IFERROR(_xlfn.IFS(E1144&lt;'Benchmark Data'!$I$19,1,'Transaction Log'!E1144&gt;'Benchmark Data'!$M$19,1),0)</f>
        <v>0</v>
      </c>
    </row>
    <row r="1145" spans="1:8">
      <c r="A1145" s="116">
        <v>0.58387731481481475</v>
      </c>
      <c r="B1145">
        <v>-496.39191729999999</v>
      </c>
      <c r="C1145">
        <v>14853.2196</v>
      </c>
      <c r="D1145">
        <v>1.299637876</v>
      </c>
      <c r="E1145">
        <v>2.2266358390000001</v>
      </c>
      <c r="F1145">
        <f>IFERROR(_xlfn.IFS(B1145&lt;'Benchmark Data'!$I$7,1,'Transaction Log'!B1145&gt;'Benchmark Data'!$M$7,1),0)</f>
        <v>0</v>
      </c>
      <c r="G1145">
        <f>IFERROR(_xlfn.IFS(D1145&lt;'Benchmark Data'!$I$13,1,'Transaction Log'!D1145&gt;'Benchmark Data'!$M$13,1),0)</f>
        <v>0</v>
      </c>
      <c r="H1145">
        <f>IFERROR(_xlfn.IFS(E1145&lt;'Benchmark Data'!$I$19,1,'Transaction Log'!E1145&gt;'Benchmark Data'!$M$19,1),0)</f>
        <v>0</v>
      </c>
    </row>
    <row r="1146" spans="1:8">
      <c r="A1146" s="116">
        <v>0.58390046296296294</v>
      </c>
      <c r="B1146">
        <v>-496.39861810000002</v>
      </c>
      <c r="C1146">
        <v>14852.014929999999</v>
      </c>
      <c r="D1146">
        <v>1.300339787</v>
      </c>
      <c r="E1146">
        <v>2.227435936</v>
      </c>
      <c r="F1146">
        <f>IFERROR(_xlfn.IFS(B1146&lt;'Benchmark Data'!$I$7,1,'Transaction Log'!B1146&gt;'Benchmark Data'!$M$7,1),0)</f>
        <v>0</v>
      </c>
      <c r="G1146">
        <f>IFERROR(_xlfn.IFS(D1146&lt;'Benchmark Data'!$I$13,1,'Transaction Log'!D1146&gt;'Benchmark Data'!$M$13,1),0)</f>
        <v>0</v>
      </c>
      <c r="H1146">
        <f>IFERROR(_xlfn.IFS(E1146&lt;'Benchmark Data'!$I$19,1,'Transaction Log'!E1146&gt;'Benchmark Data'!$M$19,1),0)</f>
        <v>0</v>
      </c>
    </row>
    <row r="1147" spans="1:8">
      <c r="A1147" s="116">
        <v>0.58392361111111113</v>
      </c>
      <c r="B1147">
        <v>-496.40614249999999</v>
      </c>
      <c r="C1147">
        <v>14850.86573</v>
      </c>
      <c r="D1147">
        <v>1.300630994</v>
      </c>
      <c r="E1147">
        <v>2.2285156270000002</v>
      </c>
      <c r="F1147">
        <f>IFERROR(_xlfn.IFS(B1147&lt;'Benchmark Data'!$I$7,1,'Transaction Log'!B1147&gt;'Benchmark Data'!$M$7,1),0)</f>
        <v>0</v>
      </c>
      <c r="G1147">
        <f>IFERROR(_xlfn.IFS(D1147&lt;'Benchmark Data'!$I$13,1,'Transaction Log'!D1147&gt;'Benchmark Data'!$M$13,1),0)</f>
        <v>0</v>
      </c>
      <c r="H1147">
        <f>IFERROR(_xlfn.IFS(E1147&lt;'Benchmark Data'!$I$19,1,'Transaction Log'!E1147&gt;'Benchmark Data'!$M$19,1),0)</f>
        <v>0</v>
      </c>
    </row>
    <row r="1148" spans="1:8">
      <c r="A1148" s="116">
        <v>0.58394675925925921</v>
      </c>
      <c r="B1148">
        <v>-496.40982270000001</v>
      </c>
      <c r="C1148">
        <v>14852.41541</v>
      </c>
      <c r="D1148">
        <v>1.2991332879999999</v>
      </c>
      <c r="E1148">
        <v>2.225989523</v>
      </c>
      <c r="F1148">
        <f>IFERROR(_xlfn.IFS(B1148&lt;'Benchmark Data'!$I$7,1,'Transaction Log'!B1148&gt;'Benchmark Data'!$M$7,1),0)</f>
        <v>0</v>
      </c>
      <c r="G1148">
        <f>IFERROR(_xlfn.IFS(D1148&lt;'Benchmark Data'!$I$13,1,'Transaction Log'!D1148&gt;'Benchmark Data'!$M$13,1),0)</f>
        <v>0</v>
      </c>
      <c r="H1148">
        <f>IFERROR(_xlfn.IFS(E1148&lt;'Benchmark Data'!$I$19,1,'Transaction Log'!E1148&gt;'Benchmark Data'!$M$19,1),0)</f>
        <v>0</v>
      </c>
    </row>
    <row r="1149" spans="1:8">
      <c r="A1149" s="116">
        <v>0.5839699074074074</v>
      </c>
      <c r="B1149">
        <v>-496.39657519999997</v>
      </c>
      <c r="C1149">
        <v>14849.71351</v>
      </c>
      <c r="D1149">
        <v>1.299593778</v>
      </c>
      <c r="E1149">
        <v>2.22702797</v>
      </c>
      <c r="F1149">
        <f>IFERROR(_xlfn.IFS(B1149&lt;'Benchmark Data'!$I$7,1,'Transaction Log'!B1149&gt;'Benchmark Data'!$M$7,1),0)</f>
        <v>0</v>
      </c>
      <c r="G1149">
        <f>IFERROR(_xlfn.IFS(D1149&lt;'Benchmark Data'!$I$13,1,'Transaction Log'!D1149&gt;'Benchmark Data'!$M$13,1),0)</f>
        <v>0</v>
      </c>
      <c r="H1149">
        <f>IFERROR(_xlfn.IFS(E1149&lt;'Benchmark Data'!$I$19,1,'Transaction Log'!E1149&gt;'Benchmark Data'!$M$19,1),0)</f>
        <v>0</v>
      </c>
    </row>
    <row r="1150" spans="1:8">
      <c r="A1150" s="116">
        <v>0.58399305555555558</v>
      </c>
      <c r="B1150">
        <v>-496.4153</v>
      </c>
      <c r="C1150">
        <v>14849.672989999999</v>
      </c>
      <c r="D1150">
        <v>1.300378966</v>
      </c>
      <c r="E1150">
        <v>2.2278066679999999</v>
      </c>
      <c r="F1150">
        <f>IFERROR(_xlfn.IFS(B1150&lt;'Benchmark Data'!$I$7,1,'Transaction Log'!B1150&gt;'Benchmark Data'!$M$7,1),0)</f>
        <v>0</v>
      </c>
      <c r="G1150">
        <f>IFERROR(_xlfn.IFS(D1150&lt;'Benchmark Data'!$I$13,1,'Transaction Log'!D1150&gt;'Benchmark Data'!$M$13,1),0)</f>
        <v>0</v>
      </c>
      <c r="H1150">
        <f>IFERROR(_xlfn.IFS(E1150&lt;'Benchmark Data'!$I$19,1,'Transaction Log'!E1150&gt;'Benchmark Data'!$M$19,1),0)</f>
        <v>0</v>
      </c>
    </row>
    <row r="1151" spans="1:8">
      <c r="A1151" s="116">
        <v>0.58401620370370366</v>
      </c>
      <c r="B1151">
        <v>-496.39581420000002</v>
      </c>
      <c r="C1151">
        <v>14848.38459</v>
      </c>
      <c r="D1151">
        <v>1.2992410889999999</v>
      </c>
      <c r="E1151">
        <v>2.2268727699999999</v>
      </c>
      <c r="F1151">
        <f>IFERROR(_xlfn.IFS(B1151&lt;'Benchmark Data'!$I$7,1,'Transaction Log'!B1151&gt;'Benchmark Data'!$M$7,1),0)</f>
        <v>0</v>
      </c>
      <c r="G1151">
        <f>IFERROR(_xlfn.IFS(D1151&lt;'Benchmark Data'!$I$13,1,'Transaction Log'!D1151&gt;'Benchmark Data'!$M$13,1),0)</f>
        <v>0</v>
      </c>
      <c r="H1151">
        <f>IFERROR(_xlfn.IFS(E1151&lt;'Benchmark Data'!$I$19,1,'Transaction Log'!E1151&gt;'Benchmark Data'!$M$19,1),0)</f>
        <v>0</v>
      </c>
    </row>
    <row r="1152" spans="1:8">
      <c r="A1152" s="116">
        <v>0.58403935185185185</v>
      </c>
      <c r="B1152">
        <v>-496.41309660000002</v>
      </c>
      <c r="C1152">
        <v>14846.950699999999</v>
      </c>
      <c r="D1152">
        <v>1.300149346</v>
      </c>
      <c r="E1152">
        <v>2.226336866</v>
      </c>
      <c r="F1152">
        <f>IFERROR(_xlfn.IFS(B1152&lt;'Benchmark Data'!$I$7,1,'Transaction Log'!B1152&gt;'Benchmark Data'!$M$7,1),0)</f>
        <v>0</v>
      </c>
      <c r="G1152">
        <f>IFERROR(_xlfn.IFS(D1152&lt;'Benchmark Data'!$I$13,1,'Transaction Log'!D1152&gt;'Benchmark Data'!$M$13,1),0)</f>
        <v>0</v>
      </c>
      <c r="H1152">
        <f>IFERROR(_xlfn.IFS(E1152&lt;'Benchmark Data'!$I$19,1,'Transaction Log'!E1152&gt;'Benchmark Data'!$M$19,1),0)</f>
        <v>0</v>
      </c>
    </row>
    <row r="1153" spans="1:8">
      <c r="A1153" s="116">
        <v>0.58406250000000004</v>
      </c>
      <c r="B1153">
        <v>-496.39703250000002</v>
      </c>
      <c r="C1153">
        <v>14847.6157</v>
      </c>
      <c r="D1153">
        <v>1.298156536</v>
      </c>
      <c r="E1153">
        <v>2.2285547239999999</v>
      </c>
      <c r="F1153">
        <f>IFERROR(_xlfn.IFS(B1153&lt;'Benchmark Data'!$I$7,1,'Transaction Log'!B1153&gt;'Benchmark Data'!$M$7,1),0)</f>
        <v>0</v>
      </c>
      <c r="G1153">
        <f>IFERROR(_xlfn.IFS(D1153&lt;'Benchmark Data'!$I$13,1,'Transaction Log'!D1153&gt;'Benchmark Data'!$M$13,1),0)</f>
        <v>0</v>
      </c>
      <c r="H1153">
        <f>IFERROR(_xlfn.IFS(E1153&lt;'Benchmark Data'!$I$19,1,'Transaction Log'!E1153&gt;'Benchmark Data'!$M$19,1),0)</f>
        <v>0</v>
      </c>
    </row>
    <row r="1154" spans="1:8">
      <c r="A1154" s="116">
        <v>0.58408564814814812</v>
      </c>
      <c r="B1154">
        <v>-496.38887779999999</v>
      </c>
      <c r="C1154">
        <v>14846.50518</v>
      </c>
      <c r="D1154">
        <v>1.299477078</v>
      </c>
      <c r="E1154">
        <v>2.2266959640000001</v>
      </c>
      <c r="F1154">
        <f>IFERROR(_xlfn.IFS(B1154&lt;'Benchmark Data'!$I$7,1,'Transaction Log'!B1154&gt;'Benchmark Data'!$M$7,1),0)</f>
        <v>0</v>
      </c>
      <c r="G1154">
        <f>IFERROR(_xlfn.IFS(D1154&lt;'Benchmark Data'!$I$13,1,'Transaction Log'!D1154&gt;'Benchmark Data'!$M$13,1),0)</f>
        <v>0</v>
      </c>
      <c r="H1154">
        <f>IFERROR(_xlfn.IFS(E1154&lt;'Benchmark Data'!$I$19,1,'Transaction Log'!E1154&gt;'Benchmark Data'!$M$19,1),0)</f>
        <v>0</v>
      </c>
    </row>
    <row r="1155" spans="1:8">
      <c r="A1155" s="116">
        <v>0.58410879629629631</v>
      </c>
      <c r="B1155">
        <v>-496.39862590000001</v>
      </c>
      <c r="C1155">
        <v>14847.08246</v>
      </c>
      <c r="D1155">
        <v>1.300281185</v>
      </c>
      <c r="E1155">
        <v>2.2277455019999999</v>
      </c>
      <c r="F1155">
        <f>IFERROR(_xlfn.IFS(B1155&lt;'Benchmark Data'!$I$7,1,'Transaction Log'!B1155&gt;'Benchmark Data'!$M$7,1),0)</f>
        <v>0</v>
      </c>
      <c r="G1155">
        <f>IFERROR(_xlfn.IFS(D1155&lt;'Benchmark Data'!$I$13,1,'Transaction Log'!D1155&gt;'Benchmark Data'!$M$13,1),0)</f>
        <v>0</v>
      </c>
      <c r="H1155">
        <f>IFERROR(_xlfn.IFS(E1155&lt;'Benchmark Data'!$I$19,1,'Transaction Log'!E1155&gt;'Benchmark Data'!$M$19,1),0)</f>
        <v>0</v>
      </c>
    </row>
    <row r="1156" spans="1:8">
      <c r="A1156" s="116">
        <v>0.5841319444444445</v>
      </c>
      <c r="B1156">
        <v>-496.40757500000001</v>
      </c>
      <c r="C1156">
        <v>14845.671549999999</v>
      </c>
      <c r="D1156">
        <v>1.301474247</v>
      </c>
      <c r="E1156">
        <v>2.2254995970000002</v>
      </c>
      <c r="F1156">
        <f>IFERROR(_xlfn.IFS(B1156&lt;'Benchmark Data'!$I$7,1,'Transaction Log'!B1156&gt;'Benchmark Data'!$M$7,1),0)</f>
        <v>0</v>
      </c>
      <c r="G1156">
        <f>IFERROR(_xlfn.IFS(D1156&lt;'Benchmark Data'!$I$13,1,'Transaction Log'!D1156&gt;'Benchmark Data'!$M$13,1),0)</f>
        <v>1</v>
      </c>
      <c r="H1156">
        <f>IFERROR(_xlfn.IFS(E1156&lt;'Benchmark Data'!$I$19,1,'Transaction Log'!E1156&gt;'Benchmark Data'!$M$19,1),0)</f>
        <v>0</v>
      </c>
    </row>
    <row r="1157" spans="1:8">
      <c r="A1157" s="116">
        <v>0.58415509259259257</v>
      </c>
      <c r="B1157">
        <v>-496.38515589999997</v>
      </c>
      <c r="C1157">
        <v>14844.92812</v>
      </c>
      <c r="D1157">
        <v>1.2994898290000001</v>
      </c>
      <c r="E1157">
        <v>2.2264174900000002</v>
      </c>
      <c r="F1157">
        <f>IFERROR(_xlfn.IFS(B1157&lt;'Benchmark Data'!$I$7,1,'Transaction Log'!B1157&gt;'Benchmark Data'!$M$7,1),0)</f>
        <v>0</v>
      </c>
      <c r="G1157">
        <f>IFERROR(_xlfn.IFS(D1157&lt;'Benchmark Data'!$I$13,1,'Transaction Log'!D1157&gt;'Benchmark Data'!$M$13,1),0)</f>
        <v>0</v>
      </c>
      <c r="H1157">
        <f>IFERROR(_xlfn.IFS(E1157&lt;'Benchmark Data'!$I$19,1,'Transaction Log'!E1157&gt;'Benchmark Data'!$M$19,1),0)</f>
        <v>0</v>
      </c>
    </row>
    <row r="1158" spans="1:8">
      <c r="A1158" s="116">
        <v>0.58417824074074076</v>
      </c>
      <c r="B1158">
        <v>-496.40653359999999</v>
      </c>
      <c r="C1158">
        <v>14844.04162</v>
      </c>
      <c r="D1158">
        <v>1.2989545360000001</v>
      </c>
      <c r="E1158">
        <v>2.227019538</v>
      </c>
      <c r="F1158">
        <f>IFERROR(_xlfn.IFS(B1158&lt;'Benchmark Data'!$I$7,1,'Transaction Log'!B1158&gt;'Benchmark Data'!$M$7,1),0)</f>
        <v>0</v>
      </c>
      <c r="G1158">
        <f>IFERROR(_xlfn.IFS(D1158&lt;'Benchmark Data'!$I$13,1,'Transaction Log'!D1158&gt;'Benchmark Data'!$M$13,1),0)</f>
        <v>0</v>
      </c>
      <c r="H1158">
        <f>IFERROR(_xlfn.IFS(E1158&lt;'Benchmark Data'!$I$19,1,'Transaction Log'!E1158&gt;'Benchmark Data'!$M$19,1),0)</f>
        <v>0</v>
      </c>
    </row>
    <row r="1159" spans="1:8">
      <c r="A1159" s="116">
        <v>0.58420138888888895</v>
      </c>
      <c r="B1159">
        <v>-496.4091133</v>
      </c>
      <c r="C1159">
        <v>14840.923510000001</v>
      </c>
      <c r="D1159">
        <v>1.298733438</v>
      </c>
      <c r="E1159">
        <v>2.2260011990000002</v>
      </c>
      <c r="F1159">
        <f>IFERROR(_xlfn.IFS(B1159&lt;'Benchmark Data'!$I$7,1,'Transaction Log'!B1159&gt;'Benchmark Data'!$M$7,1),0)</f>
        <v>0</v>
      </c>
      <c r="G1159">
        <f>IFERROR(_xlfn.IFS(D1159&lt;'Benchmark Data'!$I$13,1,'Transaction Log'!D1159&gt;'Benchmark Data'!$M$13,1),0)</f>
        <v>0</v>
      </c>
      <c r="H1159">
        <f>IFERROR(_xlfn.IFS(E1159&lt;'Benchmark Data'!$I$19,1,'Transaction Log'!E1159&gt;'Benchmark Data'!$M$19,1),0)</f>
        <v>0</v>
      </c>
    </row>
    <row r="1160" spans="1:8">
      <c r="A1160" s="116">
        <v>0.58422453703703703</v>
      </c>
      <c r="B1160">
        <v>-496.40585049999999</v>
      </c>
      <c r="C1160">
        <v>14841.2613</v>
      </c>
      <c r="D1160">
        <v>1.30010683</v>
      </c>
      <c r="E1160">
        <v>2.2275786200000001</v>
      </c>
      <c r="F1160">
        <f>IFERROR(_xlfn.IFS(B1160&lt;'Benchmark Data'!$I$7,1,'Transaction Log'!B1160&gt;'Benchmark Data'!$M$7,1),0)</f>
        <v>0</v>
      </c>
      <c r="G1160">
        <f>IFERROR(_xlfn.IFS(D1160&lt;'Benchmark Data'!$I$13,1,'Transaction Log'!D1160&gt;'Benchmark Data'!$M$13,1),0)</f>
        <v>0</v>
      </c>
      <c r="H1160">
        <f>IFERROR(_xlfn.IFS(E1160&lt;'Benchmark Data'!$I$19,1,'Transaction Log'!E1160&gt;'Benchmark Data'!$M$19,1),0)</f>
        <v>0</v>
      </c>
    </row>
    <row r="1161" spans="1:8">
      <c r="A1161" s="116">
        <v>0.58424768518518522</v>
      </c>
      <c r="B1161">
        <v>-496.39911840000002</v>
      </c>
      <c r="C1161">
        <v>14840.863310000001</v>
      </c>
      <c r="D1161">
        <v>1.2989378300000001</v>
      </c>
      <c r="E1161">
        <v>2.2271286030000002</v>
      </c>
      <c r="F1161">
        <f>IFERROR(_xlfn.IFS(B1161&lt;'Benchmark Data'!$I$7,1,'Transaction Log'!B1161&gt;'Benchmark Data'!$M$7,1),0)</f>
        <v>0</v>
      </c>
      <c r="G1161">
        <f>IFERROR(_xlfn.IFS(D1161&lt;'Benchmark Data'!$I$13,1,'Transaction Log'!D1161&gt;'Benchmark Data'!$M$13,1),0)</f>
        <v>0</v>
      </c>
      <c r="H1161">
        <f>IFERROR(_xlfn.IFS(E1161&lt;'Benchmark Data'!$I$19,1,'Transaction Log'!E1161&gt;'Benchmark Data'!$M$19,1),0)</f>
        <v>0</v>
      </c>
    </row>
    <row r="1162" spans="1:8">
      <c r="A1162" s="116">
        <v>0.58427083333333341</v>
      </c>
      <c r="B1162">
        <v>-496.40835770000001</v>
      </c>
      <c r="C1162">
        <v>14837.05291</v>
      </c>
      <c r="D1162">
        <v>1.2982259410000001</v>
      </c>
      <c r="E1162">
        <v>2.2262951969999998</v>
      </c>
      <c r="F1162">
        <f>IFERROR(_xlfn.IFS(B1162&lt;'Benchmark Data'!$I$7,1,'Transaction Log'!B1162&gt;'Benchmark Data'!$M$7,1),0)</f>
        <v>0</v>
      </c>
      <c r="G1162">
        <f>IFERROR(_xlfn.IFS(D1162&lt;'Benchmark Data'!$I$13,1,'Transaction Log'!D1162&gt;'Benchmark Data'!$M$13,1),0)</f>
        <v>0</v>
      </c>
      <c r="H1162">
        <f>IFERROR(_xlfn.IFS(E1162&lt;'Benchmark Data'!$I$19,1,'Transaction Log'!E1162&gt;'Benchmark Data'!$M$19,1),0)</f>
        <v>0</v>
      </c>
    </row>
    <row r="1163" spans="1:8">
      <c r="A1163" s="116">
        <v>0.58429398148148148</v>
      </c>
      <c r="B1163">
        <v>-496.38831800000003</v>
      </c>
      <c r="C1163">
        <v>14837.143620000001</v>
      </c>
      <c r="D1163">
        <v>1.298446534</v>
      </c>
      <c r="E1163">
        <v>2.2256462940000001</v>
      </c>
      <c r="F1163">
        <f>IFERROR(_xlfn.IFS(B1163&lt;'Benchmark Data'!$I$7,1,'Transaction Log'!B1163&gt;'Benchmark Data'!$M$7,1),0)</f>
        <v>0</v>
      </c>
      <c r="G1163">
        <f>IFERROR(_xlfn.IFS(D1163&lt;'Benchmark Data'!$I$13,1,'Transaction Log'!D1163&gt;'Benchmark Data'!$M$13,1),0)</f>
        <v>0</v>
      </c>
      <c r="H1163">
        <f>IFERROR(_xlfn.IFS(E1163&lt;'Benchmark Data'!$I$19,1,'Transaction Log'!E1163&gt;'Benchmark Data'!$M$19,1),0)</f>
        <v>0</v>
      </c>
    </row>
    <row r="1164" spans="1:8">
      <c r="A1164" s="116">
        <v>0.58431712962962956</v>
      </c>
      <c r="B1164">
        <v>-496.3898547</v>
      </c>
      <c r="C1164">
        <v>14838.25272</v>
      </c>
      <c r="D1164">
        <v>1.3007938480000001</v>
      </c>
      <c r="E1164">
        <v>2.2266049450000001</v>
      </c>
      <c r="F1164">
        <f>IFERROR(_xlfn.IFS(B1164&lt;'Benchmark Data'!$I$7,1,'Transaction Log'!B1164&gt;'Benchmark Data'!$M$7,1),0)</f>
        <v>0</v>
      </c>
      <c r="G1164">
        <f>IFERROR(_xlfn.IFS(D1164&lt;'Benchmark Data'!$I$13,1,'Transaction Log'!D1164&gt;'Benchmark Data'!$M$13,1),0)</f>
        <v>0</v>
      </c>
      <c r="H1164">
        <f>IFERROR(_xlfn.IFS(E1164&lt;'Benchmark Data'!$I$19,1,'Transaction Log'!E1164&gt;'Benchmark Data'!$M$19,1),0)</f>
        <v>0</v>
      </c>
    </row>
    <row r="1165" spans="1:8">
      <c r="A1165" s="116">
        <v>0.58434027777777775</v>
      </c>
      <c r="B1165">
        <v>-496.38746600000002</v>
      </c>
      <c r="C1165">
        <v>14836.451129999999</v>
      </c>
      <c r="D1165">
        <v>1.30071198</v>
      </c>
      <c r="E1165">
        <v>2.2264514630000001</v>
      </c>
      <c r="F1165">
        <f>IFERROR(_xlfn.IFS(B1165&lt;'Benchmark Data'!$I$7,1,'Transaction Log'!B1165&gt;'Benchmark Data'!$M$7,1),0)</f>
        <v>0</v>
      </c>
      <c r="G1165">
        <f>IFERROR(_xlfn.IFS(D1165&lt;'Benchmark Data'!$I$13,1,'Transaction Log'!D1165&gt;'Benchmark Data'!$M$13,1),0)</f>
        <v>0</v>
      </c>
      <c r="H1165">
        <f>IFERROR(_xlfn.IFS(E1165&lt;'Benchmark Data'!$I$19,1,'Transaction Log'!E1165&gt;'Benchmark Data'!$M$19,1),0)</f>
        <v>0</v>
      </c>
    </row>
    <row r="1166" spans="1:8">
      <c r="A1166" s="116">
        <v>0.58436342592592594</v>
      </c>
      <c r="B1166">
        <v>-496.40572939999998</v>
      </c>
      <c r="C1166">
        <v>14835.36327</v>
      </c>
      <c r="D1166">
        <v>1.2984778830000001</v>
      </c>
      <c r="E1166">
        <v>2.2278183299999998</v>
      </c>
      <c r="F1166">
        <f>IFERROR(_xlfn.IFS(B1166&lt;'Benchmark Data'!$I$7,1,'Transaction Log'!B1166&gt;'Benchmark Data'!$M$7,1),0)</f>
        <v>0</v>
      </c>
      <c r="G1166">
        <f>IFERROR(_xlfn.IFS(D1166&lt;'Benchmark Data'!$I$13,1,'Transaction Log'!D1166&gt;'Benchmark Data'!$M$13,1),0)</f>
        <v>0</v>
      </c>
      <c r="H1166">
        <f>IFERROR(_xlfn.IFS(E1166&lt;'Benchmark Data'!$I$19,1,'Transaction Log'!E1166&gt;'Benchmark Data'!$M$19,1),0)</f>
        <v>0</v>
      </c>
    </row>
    <row r="1167" spans="1:8">
      <c r="A1167" s="116">
        <v>0.58438657407407402</v>
      </c>
      <c r="B1167">
        <v>-496.40404380000001</v>
      </c>
      <c r="C1167">
        <v>14833.85886</v>
      </c>
      <c r="D1167">
        <v>1.299386336</v>
      </c>
      <c r="E1167">
        <v>2.2258441879999999</v>
      </c>
      <c r="F1167">
        <f>IFERROR(_xlfn.IFS(B1167&lt;'Benchmark Data'!$I$7,1,'Transaction Log'!B1167&gt;'Benchmark Data'!$M$7,1),0)</f>
        <v>0</v>
      </c>
      <c r="G1167">
        <f>IFERROR(_xlfn.IFS(D1167&lt;'Benchmark Data'!$I$13,1,'Transaction Log'!D1167&gt;'Benchmark Data'!$M$13,1),0)</f>
        <v>0</v>
      </c>
      <c r="H1167">
        <f>IFERROR(_xlfn.IFS(E1167&lt;'Benchmark Data'!$I$19,1,'Transaction Log'!E1167&gt;'Benchmark Data'!$M$19,1),0)</f>
        <v>0</v>
      </c>
    </row>
    <row r="1168" spans="1:8">
      <c r="A1168" s="116">
        <v>0.58440972222222221</v>
      </c>
      <c r="B1168">
        <v>-496.38915259999999</v>
      </c>
      <c r="C1168">
        <v>14832.2225</v>
      </c>
      <c r="D1168">
        <v>1.2995383330000001</v>
      </c>
      <c r="E1168">
        <v>2.2260578839999998</v>
      </c>
      <c r="F1168">
        <f>IFERROR(_xlfn.IFS(B1168&lt;'Benchmark Data'!$I$7,1,'Transaction Log'!B1168&gt;'Benchmark Data'!$M$7,1),0)</f>
        <v>0</v>
      </c>
      <c r="G1168">
        <f>IFERROR(_xlfn.IFS(D1168&lt;'Benchmark Data'!$I$13,1,'Transaction Log'!D1168&gt;'Benchmark Data'!$M$13,1),0)</f>
        <v>0</v>
      </c>
      <c r="H1168">
        <f>IFERROR(_xlfn.IFS(E1168&lt;'Benchmark Data'!$I$19,1,'Transaction Log'!E1168&gt;'Benchmark Data'!$M$19,1),0)</f>
        <v>0</v>
      </c>
    </row>
    <row r="1169" spans="1:8">
      <c r="A1169" s="116">
        <v>0.58443287037037039</v>
      </c>
      <c r="B1169">
        <v>-496.42462740000002</v>
      </c>
      <c r="C1169">
        <v>14833.332619999999</v>
      </c>
      <c r="D1169">
        <v>1.2988481009999999</v>
      </c>
      <c r="E1169">
        <v>2.2255409570000002</v>
      </c>
      <c r="F1169">
        <f>IFERROR(_xlfn.IFS(B1169&lt;'Benchmark Data'!$I$7,1,'Transaction Log'!B1169&gt;'Benchmark Data'!$M$7,1),0)</f>
        <v>1</v>
      </c>
      <c r="G1169">
        <f>IFERROR(_xlfn.IFS(D1169&lt;'Benchmark Data'!$I$13,1,'Transaction Log'!D1169&gt;'Benchmark Data'!$M$13,1),0)</f>
        <v>0</v>
      </c>
      <c r="H1169">
        <f>IFERROR(_xlfn.IFS(E1169&lt;'Benchmark Data'!$I$19,1,'Transaction Log'!E1169&gt;'Benchmark Data'!$M$19,1),0)</f>
        <v>0</v>
      </c>
    </row>
    <row r="1170" spans="1:8">
      <c r="A1170" s="116">
        <v>0.58445601851851847</v>
      </c>
      <c r="B1170">
        <v>-496.41157420000002</v>
      </c>
      <c r="C1170">
        <v>14832.39294</v>
      </c>
      <c r="D1170">
        <v>1.3005483959999999</v>
      </c>
      <c r="E1170">
        <v>2.2278626830000001</v>
      </c>
      <c r="F1170">
        <f>IFERROR(_xlfn.IFS(B1170&lt;'Benchmark Data'!$I$7,1,'Transaction Log'!B1170&gt;'Benchmark Data'!$M$7,1),0)</f>
        <v>0</v>
      </c>
      <c r="G1170">
        <f>IFERROR(_xlfn.IFS(D1170&lt;'Benchmark Data'!$I$13,1,'Transaction Log'!D1170&gt;'Benchmark Data'!$M$13,1),0)</f>
        <v>0</v>
      </c>
      <c r="H1170">
        <f>IFERROR(_xlfn.IFS(E1170&lt;'Benchmark Data'!$I$19,1,'Transaction Log'!E1170&gt;'Benchmark Data'!$M$19,1),0)</f>
        <v>0</v>
      </c>
    </row>
    <row r="1171" spans="1:8">
      <c r="A1171" s="116">
        <v>0.58447916666666666</v>
      </c>
      <c r="B1171">
        <v>-496.37914970000003</v>
      </c>
      <c r="C1171">
        <v>14830.270350000001</v>
      </c>
      <c r="D1171">
        <v>1.2990878219999999</v>
      </c>
      <c r="E1171">
        <v>2.2286293229999998</v>
      </c>
      <c r="F1171">
        <f>IFERROR(_xlfn.IFS(B1171&lt;'Benchmark Data'!$I$7,1,'Transaction Log'!B1171&gt;'Benchmark Data'!$M$7,1),0)</f>
        <v>1</v>
      </c>
      <c r="G1171">
        <f>IFERROR(_xlfn.IFS(D1171&lt;'Benchmark Data'!$I$13,1,'Transaction Log'!D1171&gt;'Benchmark Data'!$M$13,1),0)</f>
        <v>0</v>
      </c>
      <c r="H1171">
        <f>IFERROR(_xlfn.IFS(E1171&lt;'Benchmark Data'!$I$19,1,'Transaction Log'!E1171&gt;'Benchmark Data'!$M$19,1),0)</f>
        <v>0</v>
      </c>
    </row>
    <row r="1172" spans="1:8">
      <c r="A1172" s="116">
        <v>0.58450231481481485</v>
      </c>
      <c r="B1172">
        <v>-496.40175679999999</v>
      </c>
      <c r="C1172">
        <v>14831.491249999999</v>
      </c>
      <c r="D1172">
        <v>1.3000447820000001</v>
      </c>
      <c r="E1172">
        <v>2.228061699</v>
      </c>
      <c r="F1172">
        <f>IFERROR(_xlfn.IFS(B1172&lt;'Benchmark Data'!$I$7,1,'Transaction Log'!B1172&gt;'Benchmark Data'!$M$7,1),0)</f>
        <v>0</v>
      </c>
      <c r="G1172">
        <f>IFERROR(_xlfn.IFS(D1172&lt;'Benchmark Data'!$I$13,1,'Transaction Log'!D1172&gt;'Benchmark Data'!$M$13,1),0)</f>
        <v>0</v>
      </c>
      <c r="H1172">
        <f>IFERROR(_xlfn.IFS(E1172&lt;'Benchmark Data'!$I$19,1,'Transaction Log'!E1172&gt;'Benchmark Data'!$M$19,1),0)</f>
        <v>0</v>
      </c>
    </row>
    <row r="1173" spans="1:8">
      <c r="A1173" s="116">
        <v>0.58452546296296293</v>
      </c>
      <c r="B1173">
        <v>-496.39905829999998</v>
      </c>
      <c r="C1173">
        <v>14828.75511</v>
      </c>
      <c r="D1173">
        <v>1.299163251</v>
      </c>
      <c r="E1173">
        <v>2.2265342129999999</v>
      </c>
      <c r="F1173">
        <f>IFERROR(_xlfn.IFS(B1173&lt;'Benchmark Data'!$I$7,1,'Transaction Log'!B1173&gt;'Benchmark Data'!$M$7,1),0)</f>
        <v>0</v>
      </c>
      <c r="G1173">
        <f>IFERROR(_xlfn.IFS(D1173&lt;'Benchmark Data'!$I$13,1,'Transaction Log'!D1173&gt;'Benchmark Data'!$M$13,1),0)</f>
        <v>0</v>
      </c>
      <c r="H1173">
        <f>IFERROR(_xlfn.IFS(E1173&lt;'Benchmark Data'!$I$19,1,'Transaction Log'!E1173&gt;'Benchmark Data'!$M$19,1),0)</f>
        <v>0</v>
      </c>
    </row>
    <row r="1174" spans="1:8">
      <c r="A1174" s="116">
        <v>0.58454861111111112</v>
      </c>
      <c r="B1174">
        <v>-496.41660150000001</v>
      </c>
      <c r="C1174">
        <v>14828.624959999999</v>
      </c>
      <c r="D1174">
        <v>1.2990716689999999</v>
      </c>
      <c r="E1174">
        <v>2.2279629999999999</v>
      </c>
      <c r="F1174">
        <f>IFERROR(_xlfn.IFS(B1174&lt;'Benchmark Data'!$I$7,1,'Transaction Log'!B1174&gt;'Benchmark Data'!$M$7,1),0)</f>
        <v>0</v>
      </c>
      <c r="G1174">
        <f>IFERROR(_xlfn.IFS(D1174&lt;'Benchmark Data'!$I$13,1,'Transaction Log'!D1174&gt;'Benchmark Data'!$M$13,1),0)</f>
        <v>0</v>
      </c>
      <c r="H1174">
        <f>IFERROR(_xlfn.IFS(E1174&lt;'Benchmark Data'!$I$19,1,'Transaction Log'!E1174&gt;'Benchmark Data'!$M$19,1),0)</f>
        <v>0</v>
      </c>
    </row>
    <row r="1175" spans="1:8">
      <c r="A1175" s="116">
        <v>0.5845717592592593</v>
      </c>
      <c r="B1175">
        <v>-496.39202189999997</v>
      </c>
      <c r="C1175">
        <v>14826.624540000001</v>
      </c>
      <c r="D1175">
        <v>1.300485388</v>
      </c>
      <c r="E1175">
        <v>2.2282160420000001</v>
      </c>
      <c r="F1175">
        <f>IFERROR(_xlfn.IFS(B1175&lt;'Benchmark Data'!$I$7,1,'Transaction Log'!B1175&gt;'Benchmark Data'!$M$7,1),0)</f>
        <v>0</v>
      </c>
      <c r="G1175">
        <f>IFERROR(_xlfn.IFS(D1175&lt;'Benchmark Data'!$I$13,1,'Transaction Log'!D1175&gt;'Benchmark Data'!$M$13,1),0)</f>
        <v>0</v>
      </c>
      <c r="H1175">
        <f>IFERROR(_xlfn.IFS(E1175&lt;'Benchmark Data'!$I$19,1,'Transaction Log'!E1175&gt;'Benchmark Data'!$M$19,1),0)</f>
        <v>0</v>
      </c>
    </row>
    <row r="1176" spans="1:8">
      <c r="A1176" s="116">
        <v>0.58459490740740738</v>
      </c>
      <c r="B1176">
        <v>-496.39983419999999</v>
      </c>
      <c r="C1176">
        <v>14826.42489</v>
      </c>
      <c r="D1176">
        <v>1.297838847</v>
      </c>
      <c r="E1176">
        <v>2.2280452679999998</v>
      </c>
      <c r="F1176">
        <f>IFERROR(_xlfn.IFS(B1176&lt;'Benchmark Data'!$I$7,1,'Transaction Log'!B1176&gt;'Benchmark Data'!$M$7,1),0)</f>
        <v>0</v>
      </c>
      <c r="G1176">
        <f>IFERROR(_xlfn.IFS(D1176&lt;'Benchmark Data'!$I$13,1,'Transaction Log'!D1176&gt;'Benchmark Data'!$M$13,1),0)</f>
        <v>0</v>
      </c>
      <c r="H1176">
        <f>IFERROR(_xlfn.IFS(E1176&lt;'Benchmark Data'!$I$19,1,'Transaction Log'!E1176&gt;'Benchmark Data'!$M$19,1),0)</f>
        <v>0</v>
      </c>
    </row>
    <row r="1177" spans="1:8">
      <c r="A1177" s="116">
        <v>0.58461805555555557</v>
      </c>
      <c r="B1177">
        <v>-496.39907169999998</v>
      </c>
      <c r="C1177">
        <v>14825.70602</v>
      </c>
      <c r="D1177">
        <v>1.2995397930000001</v>
      </c>
      <c r="E1177">
        <v>2.227819014</v>
      </c>
      <c r="F1177">
        <f>IFERROR(_xlfn.IFS(B1177&lt;'Benchmark Data'!$I$7,1,'Transaction Log'!B1177&gt;'Benchmark Data'!$M$7,1),0)</f>
        <v>0</v>
      </c>
      <c r="G1177">
        <f>IFERROR(_xlfn.IFS(D1177&lt;'Benchmark Data'!$I$13,1,'Transaction Log'!D1177&gt;'Benchmark Data'!$M$13,1),0)</f>
        <v>0</v>
      </c>
      <c r="H1177">
        <f>IFERROR(_xlfn.IFS(E1177&lt;'Benchmark Data'!$I$19,1,'Transaction Log'!E1177&gt;'Benchmark Data'!$M$19,1),0)</f>
        <v>0</v>
      </c>
    </row>
    <row r="1178" spans="1:8">
      <c r="A1178" s="116">
        <v>0.58464120370370376</v>
      </c>
      <c r="B1178">
        <v>-496.41029040000001</v>
      </c>
      <c r="C1178">
        <v>14826.33519</v>
      </c>
      <c r="D1178">
        <v>1.298547122</v>
      </c>
      <c r="E1178">
        <v>2.2280009160000001</v>
      </c>
      <c r="F1178">
        <f>IFERROR(_xlfn.IFS(B1178&lt;'Benchmark Data'!$I$7,1,'Transaction Log'!B1178&gt;'Benchmark Data'!$M$7,1),0)</f>
        <v>0</v>
      </c>
      <c r="G1178">
        <f>IFERROR(_xlfn.IFS(D1178&lt;'Benchmark Data'!$I$13,1,'Transaction Log'!D1178&gt;'Benchmark Data'!$M$13,1),0)</f>
        <v>0</v>
      </c>
      <c r="H1178">
        <f>IFERROR(_xlfn.IFS(E1178&lt;'Benchmark Data'!$I$19,1,'Transaction Log'!E1178&gt;'Benchmark Data'!$M$19,1),0)</f>
        <v>0</v>
      </c>
    </row>
    <row r="1179" spans="1:8">
      <c r="A1179" s="116">
        <v>0.58466435185185184</v>
      </c>
      <c r="B1179">
        <v>-496.40247749999997</v>
      </c>
      <c r="C1179">
        <v>14825.4607</v>
      </c>
      <c r="D1179">
        <v>1.299408777</v>
      </c>
      <c r="E1179">
        <v>2.2256179459999998</v>
      </c>
      <c r="F1179">
        <f>IFERROR(_xlfn.IFS(B1179&lt;'Benchmark Data'!$I$7,1,'Transaction Log'!B1179&gt;'Benchmark Data'!$M$7,1),0)</f>
        <v>0</v>
      </c>
      <c r="G1179">
        <f>IFERROR(_xlfn.IFS(D1179&lt;'Benchmark Data'!$I$13,1,'Transaction Log'!D1179&gt;'Benchmark Data'!$M$13,1),0)</f>
        <v>0</v>
      </c>
      <c r="H1179">
        <f>IFERROR(_xlfn.IFS(E1179&lt;'Benchmark Data'!$I$19,1,'Transaction Log'!E1179&gt;'Benchmark Data'!$M$19,1),0)</f>
        <v>0</v>
      </c>
    </row>
    <row r="1180" spans="1:8">
      <c r="A1180" s="116">
        <v>0.58468750000000003</v>
      </c>
      <c r="B1180">
        <v>-496.39866369999999</v>
      </c>
      <c r="C1180">
        <v>14823.78284</v>
      </c>
      <c r="D1180">
        <v>1.299939154</v>
      </c>
      <c r="E1180">
        <v>2.2258577540000002</v>
      </c>
      <c r="F1180">
        <f>IFERROR(_xlfn.IFS(B1180&lt;'Benchmark Data'!$I$7,1,'Transaction Log'!B1180&gt;'Benchmark Data'!$M$7,1),0)</f>
        <v>0</v>
      </c>
      <c r="G1180">
        <f>IFERROR(_xlfn.IFS(D1180&lt;'Benchmark Data'!$I$13,1,'Transaction Log'!D1180&gt;'Benchmark Data'!$M$13,1),0)</f>
        <v>0</v>
      </c>
      <c r="H1180">
        <f>IFERROR(_xlfn.IFS(E1180&lt;'Benchmark Data'!$I$19,1,'Transaction Log'!E1180&gt;'Benchmark Data'!$M$19,1),0)</f>
        <v>0</v>
      </c>
    </row>
    <row r="1181" spans="1:8">
      <c r="A1181" s="116">
        <v>0.58471064814814822</v>
      </c>
      <c r="B1181">
        <v>-496.38999260000003</v>
      </c>
      <c r="C1181">
        <v>14823.575870000001</v>
      </c>
      <c r="D1181">
        <v>1.3007746529999999</v>
      </c>
      <c r="E1181">
        <v>2.2265900269999999</v>
      </c>
      <c r="F1181">
        <f>IFERROR(_xlfn.IFS(B1181&lt;'Benchmark Data'!$I$7,1,'Transaction Log'!B1181&gt;'Benchmark Data'!$M$7,1),0)</f>
        <v>0</v>
      </c>
      <c r="G1181">
        <f>IFERROR(_xlfn.IFS(D1181&lt;'Benchmark Data'!$I$13,1,'Transaction Log'!D1181&gt;'Benchmark Data'!$M$13,1),0)</f>
        <v>0</v>
      </c>
      <c r="H1181">
        <f>IFERROR(_xlfn.IFS(E1181&lt;'Benchmark Data'!$I$19,1,'Transaction Log'!E1181&gt;'Benchmark Data'!$M$19,1),0)</f>
        <v>0</v>
      </c>
    </row>
    <row r="1182" spans="1:8">
      <c r="A1182" s="116">
        <v>0.58473379629629629</v>
      </c>
      <c r="B1182">
        <v>-496.40776260000001</v>
      </c>
      <c r="C1182">
        <v>14823.07689</v>
      </c>
      <c r="D1182">
        <v>1.2994977670000001</v>
      </c>
      <c r="E1182">
        <v>2.2270069729999999</v>
      </c>
      <c r="F1182">
        <f>IFERROR(_xlfn.IFS(B1182&lt;'Benchmark Data'!$I$7,1,'Transaction Log'!B1182&gt;'Benchmark Data'!$M$7,1),0)</f>
        <v>0</v>
      </c>
      <c r="G1182">
        <f>IFERROR(_xlfn.IFS(D1182&lt;'Benchmark Data'!$I$13,1,'Transaction Log'!D1182&gt;'Benchmark Data'!$M$13,1),0)</f>
        <v>0</v>
      </c>
      <c r="H1182">
        <f>IFERROR(_xlfn.IFS(E1182&lt;'Benchmark Data'!$I$19,1,'Transaction Log'!E1182&gt;'Benchmark Data'!$M$19,1),0)</f>
        <v>0</v>
      </c>
    </row>
    <row r="1183" spans="1:8">
      <c r="A1183" s="116">
        <v>0.58475694444444437</v>
      </c>
      <c r="B1183">
        <v>-496.39940159999998</v>
      </c>
      <c r="C1183">
        <v>14822.416080000001</v>
      </c>
      <c r="D1183">
        <v>1.298971359</v>
      </c>
      <c r="E1183">
        <v>2.2267563140000002</v>
      </c>
      <c r="F1183">
        <f>IFERROR(_xlfn.IFS(B1183&lt;'Benchmark Data'!$I$7,1,'Transaction Log'!B1183&gt;'Benchmark Data'!$M$7,1),0)</f>
        <v>0</v>
      </c>
      <c r="G1183">
        <f>IFERROR(_xlfn.IFS(D1183&lt;'Benchmark Data'!$I$13,1,'Transaction Log'!D1183&gt;'Benchmark Data'!$M$13,1),0)</f>
        <v>0</v>
      </c>
      <c r="H1183">
        <f>IFERROR(_xlfn.IFS(E1183&lt;'Benchmark Data'!$I$19,1,'Transaction Log'!E1183&gt;'Benchmark Data'!$M$19,1),0)</f>
        <v>0</v>
      </c>
    </row>
    <row r="1184" spans="1:8">
      <c r="A1184" s="116">
        <v>0.58478009259259256</v>
      </c>
      <c r="B1184">
        <v>-496.3988526</v>
      </c>
      <c r="C1184">
        <v>14822.53753</v>
      </c>
      <c r="D1184">
        <v>1.2992719189999999</v>
      </c>
      <c r="E1184">
        <v>2.2257613580000002</v>
      </c>
      <c r="F1184">
        <f>IFERROR(_xlfn.IFS(B1184&lt;'Benchmark Data'!$I$7,1,'Transaction Log'!B1184&gt;'Benchmark Data'!$M$7,1),0)</f>
        <v>0</v>
      </c>
      <c r="G1184">
        <f>IFERROR(_xlfn.IFS(D1184&lt;'Benchmark Data'!$I$13,1,'Transaction Log'!D1184&gt;'Benchmark Data'!$M$13,1),0)</f>
        <v>0</v>
      </c>
      <c r="H1184">
        <f>IFERROR(_xlfn.IFS(E1184&lt;'Benchmark Data'!$I$19,1,'Transaction Log'!E1184&gt;'Benchmark Data'!$M$19,1),0)</f>
        <v>0</v>
      </c>
    </row>
    <row r="1185" spans="1:8">
      <c r="A1185" s="116">
        <v>0.58480324074074075</v>
      </c>
      <c r="B1185">
        <v>-496.41341299999999</v>
      </c>
      <c r="C1185">
        <v>14820.289500000001</v>
      </c>
      <c r="D1185">
        <v>1.3003348669999999</v>
      </c>
      <c r="E1185">
        <v>2.2263237820000001</v>
      </c>
      <c r="F1185">
        <f>IFERROR(_xlfn.IFS(B1185&lt;'Benchmark Data'!$I$7,1,'Transaction Log'!B1185&gt;'Benchmark Data'!$M$7,1),0)</f>
        <v>0</v>
      </c>
      <c r="G1185">
        <f>IFERROR(_xlfn.IFS(D1185&lt;'Benchmark Data'!$I$13,1,'Transaction Log'!D1185&gt;'Benchmark Data'!$M$13,1),0)</f>
        <v>0</v>
      </c>
      <c r="H1185">
        <f>IFERROR(_xlfn.IFS(E1185&lt;'Benchmark Data'!$I$19,1,'Transaction Log'!E1185&gt;'Benchmark Data'!$M$19,1),0)</f>
        <v>0</v>
      </c>
    </row>
    <row r="1186" spans="1:8">
      <c r="A1186" s="116">
        <v>0.58482638888888883</v>
      </c>
      <c r="B1186">
        <v>-496.41415649999999</v>
      </c>
      <c r="C1186">
        <v>14819.5321</v>
      </c>
      <c r="D1186">
        <v>1.299480816</v>
      </c>
      <c r="E1186">
        <v>2.2272860699999999</v>
      </c>
      <c r="F1186">
        <f>IFERROR(_xlfn.IFS(B1186&lt;'Benchmark Data'!$I$7,1,'Transaction Log'!B1186&gt;'Benchmark Data'!$M$7,1),0)</f>
        <v>0</v>
      </c>
      <c r="G1186">
        <f>IFERROR(_xlfn.IFS(D1186&lt;'Benchmark Data'!$I$13,1,'Transaction Log'!D1186&gt;'Benchmark Data'!$M$13,1),0)</f>
        <v>0</v>
      </c>
      <c r="H1186">
        <f>IFERROR(_xlfn.IFS(E1186&lt;'Benchmark Data'!$I$19,1,'Transaction Log'!E1186&gt;'Benchmark Data'!$M$19,1),0)</f>
        <v>0</v>
      </c>
    </row>
    <row r="1187" spans="1:8">
      <c r="A1187" s="116">
        <v>0.58484953703703701</v>
      </c>
      <c r="B1187">
        <v>-496.39422380000002</v>
      </c>
      <c r="C1187">
        <v>14818.423870000001</v>
      </c>
      <c r="D1187">
        <v>1.2996199479999999</v>
      </c>
      <c r="E1187">
        <v>2.2268487069999998</v>
      </c>
      <c r="F1187">
        <f>IFERROR(_xlfn.IFS(B1187&lt;'Benchmark Data'!$I$7,1,'Transaction Log'!B1187&gt;'Benchmark Data'!$M$7,1),0)</f>
        <v>0</v>
      </c>
      <c r="G1187">
        <f>IFERROR(_xlfn.IFS(D1187&lt;'Benchmark Data'!$I$13,1,'Transaction Log'!D1187&gt;'Benchmark Data'!$M$13,1),0)</f>
        <v>0</v>
      </c>
      <c r="H1187">
        <f>IFERROR(_xlfn.IFS(E1187&lt;'Benchmark Data'!$I$19,1,'Transaction Log'!E1187&gt;'Benchmark Data'!$M$19,1),0)</f>
        <v>0</v>
      </c>
    </row>
    <row r="1188" spans="1:8">
      <c r="A1188" s="116">
        <v>0.5848726851851852</v>
      </c>
      <c r="B1188">
        <v>-496.38825930000002</v>
      </c>
      <c r="C1188">
        <v>14817.165230000001</v>
      </c>
      <c r="D1188">
        <v>1.3002763479999999</v>
      </c>
      <c r="E1188">
        <v>2.2267225769999999</v>
      </c>
      <c r="F1188">
        <f>IFERROR(_xlfn.IFS(B1188&lt;'Benchmark Data'!$I$7,1,'Transaction Log'!B1188&gt;'Benchmark Data'!$M$7,1),0)</f>
        <v>0</v>
      </c>
      <c r="G1188">
        <f>IFERROR(_xlfn.IFS(D1188&lt;'Benchmark Data'!$I$13,1,'Transaction Log'!D1188&gt;'Benchmark Data'!$M$13,1),0)</f>
        <v>0</v>
      </c>
      <c r="H1188">
        <f>IFERROR(_xlfn.IFS(E1188&lt;'Benchmark Data'!$I$19,1,'Transaction Log'!E1188&gt;'Benchmark Data'!$M$19,1),0)</f>
        <v>0</v>
      </c>
    </row>
    <row r="1189" spans="1:8">
      <c r="A1189" s="116">
        <v>0.58489583333333328</v>
      </c>
      <c r="B1189">
        <v>-496.39479820000003</v>
      </c>
      <c r="C1189">
        <v>14817.984210000001</v>
      </c>
      <c r="D1189">
        <v>1.3015989560000001</v>
      </c>
      <c r="E1189">
        <v>2.2282247929999999</v>
      </c>
      <c r="F1189">
        <f>IFERROR(_xlfn.IFS(B1189&lt;'Benchmark Data'!$I$7,1,'Transaction Log'!B1189&gt;'Benchmark Data'!$M$7,1),0)</f>
        <v>0</v>
      </c>
      <c r="G1189">
        <f>IFERROR(_xlfn.IFS(D1189&lt;'Benchmark Data'!$I$13,1,'Transaction Log'!D1189&gt;'Benchmark Data'!$M$13,1),0)</f>
        <v>1</v>
      </c>
      <c r="H1189">
        <f>IFERROR(_xlfn.IFS(E1189&lt;'Benchmark Data'!$I$19,1,'Transaction Log'!E1189&gt;'Benchmark Data'!$M$19,1),0)</f>
        <v>0</v>
      </c>
    </row>
    <row r="1190" spans="1:8">
      <c r="A1190" s="116">
        <v>0.58491898148148147</v>
      </c>
      <c r="B1190">
        <v>-496.38017480000002</v>
      </c>
      <c r="C1190">
        <v>14815.69867</v>
      </c>
      <c r="D1190">
        <v>1.2998664289999999</v>
      </c>
      <c r="E1190">
        <v>2.2262146230000002</v>
      </c>
      <c r="F1190">
        <f>IFERROR(_xlfn.IFS(B1190&lt;'Benchmark Data'!$I$7,1,'Transaction Log'!B1190&gt;'Benchmark Data'!$M$7,1),0)</f>
        <v>1</v>
      </c>
      <c r="G1190">
        <f>IFERROR(_xlfn.IFS(D1190&lt;'Benchmark Data'!$I$13,1,'Transaction Log'!D1190&gt;'Benchmark Data'!$M$13,1),0)</f>
        <v>0</v>
      </c>
      <c r="H1190">
        <f>IFERROR(_xlfn.IFS(E1190&lt;'Benchmark Data'!$I$19,1,'Transaction Log'!E1190&gt;'Benchmark Data'!$M$19,1),0)</f>
        <v>0</v>
      </c>
    </row>
    <row r="1191" spans="1:8">
      <c r="A1191" s="116">
        <v>0.58494212962962966</v>
      </c>
      <c r="B1191">
        <v>-496.39901500000002</v>
      </c>
      <c r="C1191">
        <v>14814.17726</v>
      </c>
      <c r="D1191">
        <v>1.2977101259999999</v>
      </c>
      <c r="E1191">
        <v>2.2276880380000001</v>
      </c>
      <c r="F1191">
        <f>IFERROR(_xlfn.IFS(B1191&lt;'Benchmark Data'!$I$7,1,'Transaction Log'!B1191&gt;'Benchmark Data'!$M$7,1),0)</f>
        <v>0</v>
      </c>
      <c r="G1191">
        <f>IFERROR(_xlfn.IFS(D1191&lt;'Benchmark Data'!$I$13,1,'Transaction Log'!D1191&gt;'Benchmark Data'!$M$13,1),0)</f>
        <v>0</v>
      </c>
      <c r="H1191">
        <f>IFERROR(_xlfn.IFS(E1191&lt;'Benchmark Data'!$I$19,1,'Transaction Log'!E1191&gt;'Benchmark Data'!$M$19,1),0)</f>
        <v>0</v>
      </c>
    </row>
    <row r="1192" spans="1:8">
      <c r="A1192" s="116">
        <v>0.58496527777777774</v>
      </c>
      <c r="B1192">
        <v>-496.3995286</v>
      </c>
      <c r="C1192">
        <v>14816.37444</v>
      </c>
      <c r="D1192">
        <v>1.297820376</v>
      </c>
      <c r="E1192">
        <v>2.2261509369999999</v>
      </c>
      <c r="F1192">
        <f>IFERROR(_xlfn.IFS(B1192&lt;'Benchmark Data'!$I$7,1,'Transaction Log'!B1192&gt;'Benchmark Data'!$M$7,1),0)</f>
        <v>0</v>
      </c>
      <c r="G1192">
        <f>IFERROR(_xlfn.IFS(D1192&lt;'Benchmark Data'!$I$13,1,'Transaction Log'!D1192&gt;'Benchmark Data'!$M$13,1),0)</f>
        <v>0</v>
      </c>
      <c r="H1192">
        <f>IFERROR(_xlfn.IFS(E1192&lt;'Benchmark Data'!$I$19,1,'Transaction Log'!E1192&gt;'Benchmark Data'!$M$19,1),0)</f>
        <v>0</v>
      </c>
    </row>
    <row r="1193" spans="1:8">
      <c r="A1193" s="116">
        <v>0.58498842592592593</v>
      </c>
      <c r="B1193">
        <v>-496.39765569999997</v>
      </c>
      <c r="C1193">
        <v>14813.214819999999</v>
      </c>
      <c r="D1193">
        <v>1.298944909</v>
      </c>
      <c r="E1193">
        <v>2.2272625690000001</v>
      </c>
      <c r="F1193">
        <f>IFERROR(_xlfn.IFS(B1193&lt;'Benchmark Data'!$I$7,1,'Transaction Log'!B1193&gt;'Benchmark Data'!$M$7,1),0)</f>
        <v>0</v>
      </c>
      <c r="G1193">
        <f>IFERROR(_xlfn.IFS(D1193&lt;'Benchmark Data'!$I$13,1,'Transaction Log'!D1193&gt;'Benchmark Data'!$M$13,1),0)</f>
        <v>0</v>
      </c>
      <c r="H1193">
        <f>IFERROR(_xlfn.IFS(E1193&lt;'Benchmark Data'!$I$19,1,'Transaction Log'!E1193&gt;'Benchmark Data'!$M$19,1),0)</f>
        <v>0</v>
      </c>
    </row>
    <row r="1194" spans="1:8">
      <c r="A1194" s="116">
        <v>0.58501157407407411</v>
      </c>
      <c r="B1194">
        <v>-496.39215669999999</v>
      </c>
      <c r="C1194">
        <v>14812.923559999999</v>
      </c>
      <c r="D1194">
        <v>1.2995426940000001</v>
      </c>
      <c r="E1194">
        <v>2.227521222</v>
      </c>
      <c r="F1194">
        <f>IFERROR(_xlfn.IFS(B1194&lt;'Benchmark Data'!$I$7,1,'Transaction Log'!B1194&gt;'Benchmark Data'!$M$7,1),0)</f>
        <v>0</v>
      </c>
      <c r="G1194">
        <f>IFERROR(_xlfn.IFS(D1194&lt;'Benchmark Data'!$I$13,1,'Transaction Log'!D1194&gt;'Benchmark Data'!$M$13,1),0)</f>
        <v>0</v>
      </c>
      <c r="H1194">
        <f>IFERROR(_xlfn.IFS(E1194&lt;'Benchmark Data'!$I$19,1,'Transaction Log'!E1194&gt;'Benchmark Data'!$M$19,1),0)</f>
        <v>0</v>
      </c>
    </row>
    <row r="1195" spans="1:8">
      <c r="A1195" s="116">
        <v>0.58503472222222219</v>
      </c>
      <c r="B1195">
        <v>-496.39626729999998</v>
      </c>
      <c r="C1195">
        <v>14810.84094</v>
      </c>
      <c r="D1195">
        <v>1.298997256</v>
      </c>
      <c r="E1195">
        <v>2.2277712169999999</v>
      </c>
      <c r="F1195">
        <f>IFERROR(_xlfn.IFS(B1195&lt;'Benchmark Data'!$I$7,1,'Transaction Log'!B1195&gt;'Benchmark Data'!$M$7,1),0)</f>
        <v>0</v>
      </c>
      <c r="G1195">
        <f>IFERROR(_xlfn.IFS(D1195&lt;'Benchmark Data'!$I$13,1,'Transaction Log'!D1195&gt;'Benchmark Data'!$M$13,1),0)</f>
        <v>0</v>
      </c>
      <c r="H1195">
        <f>IFERROR(_xlfn.IFS(E1195&lt;'Benchmark Data'!$I$19,1,'Transaction Log'!E1195&gt;'Benchmark Data'!$M$19,1),0)</f>
        <v>0</v>
      </c>
    </row>
    <row r="1196" spans="1:8">
      <c r="A1196" s="116">
        <v>0.58505787037037038</v>
      </c>
      <c r="B1196">
        <v>-496.40189509999999</v>
      </c>
      <c r="C1196">
        <v>14809.97298</v>
      </c>
      <c r="D1196">
        <v>1.299808479</v>
      </c>
      <c r="E1196">
        <v>2.2282904979999998</v>
      </c>
      <c r="F1196">
        <f>IFERROR(_xlfn.IFS(B1196&lt;'Benchmark Data'!$I$7,1,'Transaction Log'!B1196&gt;'Benchmark Data'!$M$7,1),0)</f>
        <v>0</v>
      </c>
      <c r="G1196">
        <f>IFERROR(_xlfn.IFS(D1196&lt;'Benchmark Data'!$I$13,1,'Transaction Log'!D1196&gt;'Benchmark Data'!$M$13,1),0)</f>
        <v>0</v>
      </c>
      <c r="H1196">
        <f>IFERROR(_xlfn.IFS(E1196&lt;'Benchmark Data'!$I$19,1,'Transaction Log'!E1196&gt;'Benchmark Data'!$M$19,1),0)</f>
        <v>0</v>
      </c>
    </row>
    <row r="1197" spans="1:8">
      <c r="A1197" s="116">
        <v>0.58508101851851857</v>
      </c>
      <c r="B1197">
        <v>-496.39040590000002</v>
      </c>
      <c r="C1197">
        <v>14810.836960000001</v>
      </c>
      <c r="D1197">
        <v>1.300034041</v>
      </c>
      <c r="E1197">
        <v>2.2276594869999999</v>
      </c>
      <c r="F1197">
        <f>IFERROR(_xlfn.IFS(B1197&lt;'Benchmark Data'!$I$7,1,'Transaction Log'!B1197&gt;'Benchmark Data'!$M$7,1),0)</f>
        <v>0</v>
      </c>
      <c r="G1197">
        <f>IFERROR(_xlfn.IFS(D1197&lt;'Benchmark Data'!$I$13,1,'Transaction Log'!D1197&gt;'Benchmark Data'!$M$13,1),0)</f>
        <v>0</v>
      </c>
      <c r="H1197">
        <f>IFERROR(_xlfn.IFS(E1197&lt;'Benchmark Data'!$I$19,1,'Transaction Log'!E1197&gt;'Benchmark Data'!$M$19,1),0)</f>
        <v>0</v>
      </c>
    </row>
    <row r="1198" spans="1:8">
      <c r="A1198" s="116">
        <v>0.58510416666666665</v>
      </c>
      <c r="B1198">
        <v>-496.39221880000002</v>
      </c>
      <c r="C1198">
        <v>14809.045480000001</v>
      </c>
      <c r="D1198">
        <v>1.2995558599999999</v>
      </c>
      <c r="E1198">
        <v>2.2269252009999998</v>
      </c>
      <c r="F1198">
        <f>IFERROR(_xlfn.IFS(B1198&lt;'Benchmark Data'!$I$7,1,'Transaction Log'!B1198&gt;'Benchmark Data'!$M$7,1),0)</f>
        <v>0</v>
      </c>
      <c r="G1198">
        <f>IFERROR(_xlfn.IFS(D1198&lt;'Benchmark Data'!$I$13,1,'Transaction Log'!D1198&gt;'Benchmark Data'!$M$13,1),0)</f>
        <v>0</v>
      </c>
      <c r="H1198">
        <f>IFERROR(_xlfn.IFS(E1198&lt;'Benchmark Data'!$I$19,1,'Transaction Log'!E1198&gt;'Benchmark Data'!$M$19,1),0)</f>
        <v>0</v>
      </c>
    </row>
    <row r="1199" spans="1:8">
      <c r="A1199" s="116">
        <v>0.58512731481481484</v>
      </c>
      <c r="B1199">
        <v>-496.4104792</v>
      </c>
      <c r="C1199">
        <v>14807.60881</v>
      </c>
      <c r="D1199">
        <v>1.3010852610000001</v>
      </c>
      <c r="E1199">
        <v>2.225979363</v>
      </c>
      <c r="F1199">
        <f>IFERROR(_xlfn.IFS(B1199&lt;'Benchmark Data'!$I$7,1,'Transaction Log'!B1199&gt;'Benchmark Data'!$M$7,1),0)</f>
        <v>0</v>
      </c>
      <c r="G1199">
        <f>IFERROR(_xlfn.IFS(D1199&lt;'Benchmark Data'!$I$13,1,'Transaction Log'!D1199&gt;'Benchmark Data'!$M$13,1),0)</f>
        <v>0</v>
      </c>
      <c r="H1199">
        <f>IFERROR(_xlfn.IFS(E1199&lt;'Benchmark Data'!$I$19,1,'Transaction Log'!E1199&gt;'Benchmark Data'!$M$19,1),0)</f>
        <v>0</v>
      </c>
    </row>
    <row r="1200" spans="1:8">
      <c r="A1200" s="116">
        <v>0.58515046296296302</v>
      </c>
      <c r="B1200">
        <v>-496.41229299999998</v>
      </c>
      <c r="C1200">
        <v>14807.7871</v>
      </c>
      <c r="D1200">
        <v>1.299352536</v>
      </c>
      <c r="E1200">
        <v>2.2268871909999999</v>
      </c>
      <c r="F1200">
        <f>IFERROR(_xlfn.IFS(B1200&lt;'Benchmark Data'!$I$7,1,'Transaction Log'!B1200&gt;'Benchmark Data'!$M$7,1),0)</f>
        <v>0</v>
      </c>
      <c r="G1200">
        <f>IFERROR(_xlfn.IFS(D1200&lt;'Benchmark Data'!$I$13,1,'Transaction Log'!D1200&gt;'Benchmark Data'!$M$13,1),0)</f>
        <v>0</v>
      </c>
      <c r="H1200">
        <f>IFERROR(_xlfn.IFS(E1200&lt;'Benchmark Data'!$I$19,1,'Transaction Log'!E1200&gt;'Benchmark Data'!$M$19,1),0)</f>
        <v>0</v>
      </c>
    </row>
    <row r="1201" spans="1:8">
      <c r="A1201" s="116">
        <v>0.5851736111111111</v>
      </c>
      <c r="B1201">
        <v>-496.39574320000003</v>
      </c>
      <c r="C1201">
        <v>14808.429889999999</v>
      </c>
      <c r="D1201">
        <v>1.2993818989999999</v>
      </c>
      <c r="E1201">
        <v>2.2269012770000001</v>
      </c>
      <c r="F1201">
        <f>IFERROR(_xlfn.IFS(B1201&lt;'Benchmark Data'!$I$7,1,'Transaction Log'!B1201&gt;'Benchmark Data'!$M$7,1),0)</f>
        <v>0</v>
      </c>
      <c r="G1201">
        <f>IFERROR(_xlfn.IFS(D1201&lt;'Benchmark Data'!$I$13,1,'Transaction Log'!D1201&gt;'Benchmark Data'!$M$13,1),0)</f>
        <v>0</v>
      </c>
      <c r="H1201">
        <f>IFERROR(_xlfn.IFS(E1201&lt;'Benchmark Data'!$I$19,1,'Transaction Log'!E1201&gt;'Benchmark Data'!$M$19,1),0)</f>
        <v>0</v>
      </c>
    </row>
    <row r="1202" spans="1:8">
      <c r="A1202" s="116">
        <v>0.58519675925925929</v>
      </c>
      <c r="B1202">
        <v>-496.4038137</v>
      </c>
      <c r="C1202">
        <v>14805.896919999999</v>
      </c>
      <c r="D1202">
        <v>1.3009535109999999</v>
      </c>
      <c r="E1202">
        <v>2.227368894</v>
      </c>
      <c r="F1202">
        <f>IFERROR(_xlfn.IFS(B1202&lt;'Benchmark Data'!$I$7,1,'Transaction Log'!B1202&gt;'Benchmark Data'!$M$7,1),0)</f>
        <v>0</v>
      </c>
      <c r="G1202">
        <f>IFERROR(_xlfn.IFS(D1202&lt;'Benchmark Data'!$I$13,1,'Transaction Log'!D1202&gt;'Benchmark Data'!$M$13,1),0)</f>
        <v>0</v>
      </c>
      <c r="H1202">
        <f>IFERROR(_xlfn.IFS(E1202&lt;'Benchmark Data'!$I$19,1,'Transaction Log'!E1202&gt;'Benchmark Data'!$M$19,1),0)</f>
        <v>0</v>
      </c>
    </row>
    <row r="1203" spans="1:8">
      <c r="A1203" s="116">
        <v>0.58521990740740748</v>
      </c>
      <c r="B1203">
        <v>-496.39311700000002</v>
      </c>
      <c r="C1203">
        <v>14806.951230000001</v>
      </c>
      <c r="D1203">
        <v>1.298107047</v>
      </c>
      <c r="E1203">
        <v>2.227735826</v>
      </c>
      <c r="F1203">
        <f>IFERROR(_xlfn.IFS(B1203&lt;'Benchmark Data'!$I$7,1,'Transaction Log'!B1203&gt;'Benchmark Data'!$M$7,1),0)</f>
        <v>0</v>
      </c>
      <c r="G1203">
        <f>IFERROR(_xlfn.IFS(D1203&lt;'Benchmark Data'!$I$13,1,'Transaction Log'!D1203&gt;'Benchmark Data'!$M$13,1),0)</f>
        <v>0</v>
      </c>
      <c r="H1203">
        <f>IFERROR(_xlfn.IFS(E1203&lt;'Benchmark Data'!$I$19,1,'Transaction Log'!E1203&gt;'Benchmark Data'!$M$19,1),0)</f>
        <v>0</v>
      </c>
    </row>
    <row r="1204" spans="1:8">
      <c r="A1204" s="116">
        <v>0.58524305555555556</v>
      </c>
      <c r="B1204">
        <v>-496.3999149</v>
      </c>
      <c r="C1204">
        <v>14805.252560000001</v>
      </c>
      <c r="D1204">
        <v>1.299669913</v>
      </c>
      <c r="E1204">
        <v>2.225878298</v>
      </c>
      <c r="F1204">
        <f>IFERROR(_xlfn.IFS(B1204&lt;'Benchmark Data'!$I$7,1,'Transaction Log'!B1204&gt;'Benchmark Data'!$M$7,1),0)</f>
        <v>0</v>
      </c>
      <c r="G1204">
        <f>IFERROR(_xlfn.IFS(D1204&lt;'Benchmark Data'!$I$13,1,'Transaction Log'!D1204&gt;'Benchmark Data'!$M$13,1),0)</f>
        <v>0</v>
      </c>
      <c r="H1204">
        <f>IFERROR(_xlfn.IFS(E1204&lt;'Benchmark Data'!$I$19,1,'Transaction Log'!E1204&gt;'Benchmark Data'!$M$19,1),0)</f>
        <v>0</v>
      </c>
    </row>
    <row r="1205" spans="1:8">
      <c r="A1205" s="116">
        <v>0.58526620370370364</v>
      </c>
      <c r="B1205">
        <v>-496.40237050000002</v>
      </c>
      <c r="C1205">
        <v>14804.96874</v>
      </c>
      <c r="D1205">
        <v>1.2995476989999999</v>
      </c>
      <c r="E1205">
        <v>2.228036372</v>
      </c>
      <c r="F1205">
        <f>IFERROR(_xlfn.IFS(B1205&lt;'Benchmark Data'!$I$7,1,'Transaction Log'!B1205&gt;'Benchmark Data'!$M$7,1),0)</f>
        <v>0</v>
      </c>
      <c r="G1205">
        <f>IFERROR(_xlfn.IFS(D1205&lt;'Benchmark Data'!$I$13,1,'Transaction Log'!D1205&gt;'Benchmark Data'!$M$13,1),0)</f>
        <v>0</v>
      </c>
      <c r="H1205">
        <f>IFERROR(_xlfn.IFS(E1205&lt;'Benchmark Data'!$I$19,1,'Transaction Log'!E1205&gt;'Benchmark Data'!$M$19,1),0)</f>
        <v>0</v>
      </c>
    </row>
    <row r="1206" spans="1:8">
      <c r="A1206" s="116">
        <v>0.58528935185185182</v>
      </c>
      <c r="B1206">
        <v>-496.39690300000001</v>
      </c>
      <c r="C1206">
        <v>14804.99259</v>
      </c>
      <c r="D1206">
        <v>1.300959019</v>
      </c>
      <c r="E1206">
        <v>2.2263441909999999</v>
      </c>
      <c r="F1206">
        <f>IFERROR(_xlfn.IFS(B1206&lt;'Benchmark Data'!$I$7,1,'Transaction Log'!B1206&gt;'Benchmark Data'!$M$7,1),0)</f>
        <v>0</v>
      </c>
      <c r="G1206">
        <f>IFERROR(_xlfn.IFS(D1206&lt;'Benchmark Data'!$I$13,1,'Transaction Log'!D1206&gt;'Benchmark Data'!$M$13,1),0)</f>
        <v>0</v>
      </c>
      <c r="H1206">
        <f>IFERROR(_xlfn.IFS(E1206&lt;'Benchmark Data'!$I$19,1,'Transaction Log'!E1206&gt;'Benchmark Data'!$M$19,1),0)</f>
        <v>0</v>
      </c>
    </row>
    <row r="1207" spans="1:8">
      <c r="A1207" s="116">
        <v>0.58531250000000001</v>
      </c>
      <c r="B1207">
        <v>-496.42395770000002</v>
      </c>
      <c r="C1207">
        <v>14804.27867</v>
      </c>
      <c r="D1207">
        <v>1.2992995700000001</v>
      </c>
      <c r="E1207">
        <v>2.2258877789999998</v>
      </c>
      <c r="F1207">
        <f>IFERROR(_xlfn.IFS(B1207&lt;'Benchmark Data'!$I$7,1,'Transaction Log'!B1207&gt;'Benchmark Data'!$M$7,1),0)</f>
        <v>1</v>
      </c>
      <c r="G1207">
        <f>IFERROR(_xlfn.IFS(D1207&lt;'Benchmark Data'!$I$13,1,'Transaction Log'!D1207&gt;'Benchmark Data'!$M$13,1),0)</f>
        <v>0</v>
      </c>
      <c r="H1207">
        <f>IFERROR(_xlfn.IFS(E1207&lt;'Benchmark Data'!$I$19,1,'Transaction Log'!E1207&gt;'Benchmark Data'!$M$19,1),0)</f>
        <v>0</v>
      </c>
    </row>
    <row r="1208" spans="1:8">
      <c r="A1208" s="116">
        <v>0.58533564814814809</v>
      </c>
      <c r="B1208">
        <v>-496.40384410000001</v>
      </c>
      <c r="C1208">
        <v>14800.59924</v>
      </c>
      <c r="D1208">
        <v>1.3000586359999999</v>
      </c>
      <c r="E1208">
        <v>2.2278259220000001</v>
      </c>
      <c r="F1208">
        <f>IFERROR(_xlfn.IFS(B1208&lt;'Benchmark Data'!$I$7,1,'Transaction Log'!B1208&gt;'Benchmark Data'!$M$7,1),0)</f>
        <v>0</v>
      </c>
      <c r="G1208">
        <f>IFERROR(_xlfn.IFS(D1208&lt;'Benchmark Data'!$I$13,1,'Transaction Log'!D1208&gt;'Benchmark Data'!$M$13,1),0)</f>
        <v>0</v>
      </c>
      <c r="H1208">
        <f>IFERROR(_xlfn.IFS(E1208&lt;'Benchmark Data'!$I$19,1,'Transaction Log'!E1208&gt;'Benchmark Data'!$M$19,1),0)</f>
        <v>0</v>
      </c>
    </row>
    <row r="1209" spans="1:8">
      <c r="A1209" s="116">
        <v>0.58535879629629628</v>
      </c>
      <c r="B1209">
        <v>-496.39705859999998</v>
      </c>
      <c r="C1209">
        <v>14798.69472</v>
      </c>
      <c r="D1209">
        <v>1.300326906</v>
      </c>
      <c r="E1209">
        <v>2.2280122119999999</v>
      </c>
      <c r="F1209">
        <f>IFERROR(_xlfn.IFS(B1209&lt;'Benchmark Data'!$I$7,1,'Transaction Log'!B1209&gt;'Benchmark Data'!$M$7,1),0)</f>
        <v>0</v>
      </c>
      <c r="G1209">
        <f>IFERROR(_xlfn.IFS(D1209&lt;'Benchmark Data'!$I$13,1,'Transaction Log'!D1209&gt;'Benchmark Data'!$M$13,1),0)</f>
        <v>0</v>
      </c>
      <c r="H1209">
        <f>IFERROR(_xlfn.IFS(E1209&lt;'Benchmark Data'!$I$19,1,'Transaction Log'!E1209&gt;'Benchmark Data'!$M$19,1),0)</f>
        <v>0</v>
      </c>
    </row>
    <row r="1210" spans="1:8">
      <c r="A1210" s="116">
        <v>0.58538194444444447</v>
      </c>
      <c r="B1210">
        <v>-496.41430550000001</v>
      </c>
      <c r="C1210">
        <v>14797.067080000001</v>
      </c>
      <c r="D1210">
        <v>1.3004394020000001</v>
      </c>
      <c r="E1210">
        <v>2.2284997419999999</v>
      </c>
      <c r="F1210">
        <f>IFERROR(_xlfn.IFS(B1210&lt;'Benchmark Data'!$I$7,1,'Transaction Log'!B1210&gt;'Benchmark Data'!$M$7,1),0)</f>
        <v>0</v>
      </c>
      <c r="G1210">
        <f>IFERROR(_xlfn.IFS(D1210&lt;'Benchmark Data'!$I$13,1,'Transaction Log'!D1210&gt;'Benchmark Data'!$M$13,1),0)</f>
        <v>0</v>
      </c>
      <c r="H1210">
        <f>IFERROR(_xlfn.IFS(E1210&lt;'Benchmark Data'!$I$19,1,'Transaction Log'!E1210&gt;'Benchmark Data'!$M$19,1),0)</f>
        <v>0</v>
      </c>
    </row>
    <row r="1211" spans="1:8">
      <c r="A1211" s="116">
        <v>0.58540509259259255</v>
      </c>
      <c r="B1211">
        <v>-496.39167429999998</v>
      </c>
      <c r="C1211">
        <v>14796.346610000001</v>
      </c>
      <c r="D1211">
        <v>1.299604143</v>
      </c>
      <c r="E1211">
        <v>2.2266239109999999</v>
      </c>
      <c r="F1211">
        <f>IFERROR(_xlfn.IFS(B1211&lt;'Benchmark Data'!$I$7,1,'Transaction Log'!B1211&gt;'Benchmark Data'!$M$7,1),0)</f>
        <v>0</v>
      </c>
      <c r="G1211">
        <f>IFERROR(_xlfn.IFS(D1211&lt;'Benchmark Data'!$I$13,1,'Transaction Log'!D1211&gt;'Benchmark Data'!$M$13,1),0)</f>
        <v>0</v>
      </c>
      <c r="H1211">
        <f>IFERROR(_xlfn.IFS(E1211&lt;'Benchmark Data'!$I$19,1,'Transaction Log'!E1211&gt;'Benchmark Data'!$M$19,1),0)</f>
        <v>0</v>
      </c>
    </row>
    <row r="1212" spans="1:8">
      <c r="A1212" s="116">
        <v>0.58542824074074074</v>
      </c>
      <c r="B1212">
        <v>-496.39505329999997</v>
      </c>
      <c r="C1212">
        <v>14796.274100000001</v>
      </c>
      <c r="D1212">
        <v>1.2991397309999999</v>
      </c>
      <c r="E1212">
        <v>2.226102998</v>
      </c>
      <c r="F1212">
        <f>IFERROR(_xlfn.IFS(B1212&lt;'Benchmark Data'!$I$7,1,'Transaction Log'!B1212&gt;'Benchmark Data'!$M$7,1),0)</f>
        <v>0</v>
      </c>
      <c r="G1212">
        <f>IFERROR(_xlfn.IFS(D1212&lt;'Benchmark Data'!$I$13,1,'Transaction Log'!D1212&gt;'Benchmark Data'!$M$13,1),0)</f>
        <v>0</v>
      </c>
      <c r="H1212">
        <f>IFERROR(_xlfn.IFS(E1212&lt;'Benchmark Data'!$I$19,1,'Transaction Log'!E1212&gt;'Benchmark Data'!$M$19,1),0)</f>
        <v>0</v>
      </c>
    </row>
    <row r="1213" spans="1:8">
      <c r="A1213" s="116">
        <v>0.58545138888888892</v>
      </c>
      <c r="B1213">
        <v>-496.38881300000003</v>
      </c>
      <c r="C1213">
        <v>14794.24122</v>
      </c>
      <c r="D1213">
        <v>1.298854712</v>
      </c>
      <c r="E1213">
        <v>2.2262206600000001</v>
      </c>
      <c r="F1213">
        <f>IFERROR(_xlfn.IFS(B1213&lt;'Benchmark Data'!$I$7,1,'Transaction Log'!B1213&gt;'Benchmark Data'!$M$7,1),0)</f>
        <v>0</v>
      </c>
      <c r="G1213">
        <f>IFERROR(_xlfn.IFS(D1213&lt;'Benchmark Data'!$I$13,1,'Transaction Log'!D1213&gt;'Benchmark Data'!$M$13,1),0)</f>
        <v>0</v>
      </c>
      <c r="H1213">
        <f>IFERROR(_xlfn.IFS(E1213&lt;'Benchmark Data'!$I$19,1,'Transaction Log'!E1213&gt;'Benchmark Data'!$M$19,1),0)</f>
        <v>0</v>
      </c>
    </row>
    <row r="1214" spans="1:8">
      <c r="A1214" s="116">
        <v>0.585474537037037</v>
      </c>
      <c r="B1214">
        <v>-496.39753430000002</v>
      </c>
      <c r="C1214">
        <v>14794.43728</v>
      </c>
      <c r="D1214">
        <v>1.299230492</v>
      </c>
      <c r="E1214">
        <v>2.2275199689999998</v>
      </c>
      <c r="F1214">
        <f>IFERROR(_xlfn.IFS(B1214&lt;'Benchmark Data'!$I$7,1,'Transaction Log'!B1214&gt;'Benchmark Data'!$M$7,1),0)</f>
        <v>0</v>
      </c>
      <c r="G1214">
        <f>IFERROR(_xlfn.IFS(D1214&lt;'Benchmark Data'!$I$13,1,'Transaction Log'!D1214&gt;'Benchmark Data'!$M$13,1),0)</f>
        <v>0</v>
      </c>
      <c r="H1214">
        <f>IFERROR(_xlfn.IFS(E1214&lt;'Benchmark Data'!$I$19,1,'Transaction Log'!E1214&gt;'Benchmark Data'!$M$19,1),0)</f>
        <v>0</v>
      </c>
    </row>
    <row r="1215" spans="1:8">
      <c r="A1215" s="116">
        <v>0.58549768518518519</v>
      </c>
      <c r="B1215">
        <v>-496.40637320000002</v>
      </c>
      <c r="C1215">
        <v>14791.50467</v>
      </c>
      <c r="D1215">
        <v>1.300161157</v>
      </c>
      <c r="E1215">
        <v>2.2273225939999999</v>
      </c>
      <c r="F1215">
        <f>IFERROR(_xlfn.IFS(B1215&lt;'Benchmark Data'!$I$7,1,'Transaction Log'!B1215&gt;'Benchmark Data'!$M$7,1),0)</f>
        <v>0</v>
      </c>
      <c r="G1215">
        <f>IFERROR(_xlfn.IFS(D1215&lt;'Benchmark Data'!$I$13,1,'Transaction Log'!D1215&gt;'Benchmark Data'!$M$13,1),0)</f>
        <v>0</v>
      </c>
      <c r="H1215">
        <f>IFERROR(_xlfn.IFS(E1215&lt;'Benchmark Data'!$I$19,1,'Transaction Log'!E1215&gt;'Benchmark Data'!$M$19,1),0)</f>
        <v>0</v>
      </c>
    </row>
    <row r="1216" spans="1:8">
      <c r="A1216" s="116">
        <v>0.58552083333333338</v>
      </c>
      <c r="B1216">
        <v>-496.39727690000001</v>
      </c>
      <c r="C1216">
        <v>14791.688550000001</v>
      </c>
      <c r="D1216">
        <v>1.300766044</v>
      </c>
      <c r="E1216">
        <v>2.22744308</v>
      </c>
      <c r="F1216">
        <f>IFERROR(_xlfn.IFS(B1216&lt;'Benchmark Data'!$I$7,1,'Transaction Log'!B1216&gt;'Benchmark Data'!$M$7,1),0)</f>
        <v>0</v>
      </c>
      <c r="G1216">
        <f>IFERROR(_xlfn.IFS(D1216&lt;'Benchmark Data'!$I$13,1,'Transaction Log'!D1216&gt;'Benchmark Data'!$M$13,1),0)</f>
        <v>0</v>
      </c>
      <c r="H1216">
        <f>IFERROR(_xlfn.IFS(E1216&lt;'Benchmark Data'!$I$19,1,'Transaction Log'!E1216&gt;'Benchmark Data'!$M$19,1),0)</f>
        <v>0</v>
      </c>
    </row>
    <row r="1217" spans="1:8">
      <c r="A1217" s="116">
        <v>0.58554398148148146</v>
      </c>
      <c r="B1217">
        <v>-496.40296050000001</v>
      </c>
      <c r="C1217">
        <v>14791.79376</v>
      </c>
      <c r="D1217">
        <v>1.3005598979999999</v>
      </c>
      <c r="E1217">
        <v>2.2276901429999998</v>
      </c>
      <c r="F1217">
        <f>IFERROR(_xlfn.IFS(B1217&lt;'Benchmark Data'!$I$7,1,'Transaction Log'!B1217&gt;'Benchmark Data'!$M$7,1),0)</f>
        <v>0</v>
      </c>
      <c r="G1217">
        <f>IFERROR(_xlfn.IFS(D1217&lt;'Benchmark Data'!$I$13,1,'Transaction Log'!D1217&gt;'Benchmark Data'!$M$13,1),0)</f>
        <v>0</v>
      </c>
      <c r="H1217">
        <f>IFERROR(_xlfn.IFS(E1217&lt;'Benchmark Data'!$I$19,1,'Transaction Log'!E1217&gt;'Benchmark Data'!$M$19,1),0)</f>
        <v>0</v>
      </c>
    </row>
    <row r="1218" spans="1:8">
      <c r="A1218" s="116">
        <v>0.58556712962962965</v>
      </c>
      <c r="B1218">
        <v>-496.39839230000001</v>
      </c>
      <c r="C1218">
        <v>14789.353279999999</v>
      </c>
      <c r="D1218">
        <v>1.3004241510000001</v>
      </c>
      <c r="E1218">
        <v>2.2257544949999999</v>
      </c>
      <c r="F1218">
        <f>IFERROR(_xlfn.IFS(B1218&lt;'Benchmark Data'!$I$7,1,'Transaction Log'!B1218&gt;'Benchmark Data'!$M$7,1),0)</f>
        <v>0</v>
      </c>
      <c r="G1218">
        <f>IFERROR(_xlfn.IFS(D1218&lt;'Benchmark Data'!$I$13,1,'Transaction Log'!D1218&gt;'Benchmark Data'!$M$13,1),0)</f>
        <v>0</v>
      </c>
      <c r="H1218">
        <f>IFERROR(_xlfn.IFS(E1218&lt;'Benchmark Data'!$I$19,1,'Transaction Log'!E1218&gt;'Benchmark Data'!$M$19,1),0)</f>
        <v>0</v>
      </c>
    </row>
    <row r="1219" spans="1:8">
      <c r="A1219" s="116">
        <v>0.58559027777777783</v>
      </c>
      <c r="B1219">
        <v>-496.40008269999998</v>
      </c>
      <c r="C1219">
        <v>14789.38089</v>
      </c>
      <c r="D1219">
        <v>1.298120639</v>
      </c>
      <c r="E1219">
        <v>2.2264217159999999</v>
      </c>
      <c r="F1219">
        <f>IFERROR(_xlfn.IFS(B1219&lt;'Benchmark Data'!$I$7,1,'Transaction Log'!B1219&gt;'Benchmark Data'!$M$7,1),0)</f>
        <v>0</v>
      </c>
      <c r="G1219">
        <f>IFERROR(_xlfn.IFS(D1219&lt;'Benchmark Data'!$I$13,1,'Transaction Log'!D1219&gt;'Benchmark Data'!$M$13,1),0)</f>
        <v>0</v>
      </c>
      <c r="H1219">
        <f>IFERROR(_xlfn.IFS(E1219&lt;'Benchmark Data'!$I$19,1,'Transaction Log'!E1219&gt;'Benchmark Data'!$M$19,1),0)</f>
        <v>0</v>
      </c>
    </row>
    <row r="1220" spans="1:8">
      <c r="A1220" s="116">
        <v>0.58561342592592591</v>
      </c>
      <c r="B1220">
        <v>-496.40555749999999</v>
      </c>
      <c r="C1220">
        <v>14787.61506</v>
      </c>
      <c r="D1220">
        <v>1.2987710079999999</v>
      </c>
      <c r="E1220">
        <v>2.227101668</v>
      </c>
      <c r="F1220">
        <f>IFERROR(_xlfn.IFS(B1220&lt;'Benchmark Data'!$I$7,1,'Transaction Log'!B1220&gt;'Benchmark Data'!$M$7,1),0)</f>
        <v>0</v>
      </c>
      <c r="G1220">
        <f>IFERROR(_xlfn.IFS(D1220&lt;'Benchmark Data'!$I$13,1,'Transaction Log'!D1220&gt;'Benchmark Data'!$M$13,1),0)</f>
        <v>0</v>
      </c>
      <c r="H1220">
        <f>IFERROR(_xlfn.IFS(E1220&lt;'Benchmark Data'!$I$19,1,'Transaction Log'!E1220&gt;'Benchmark Data'!$M$19,1),0)</f>
        <v>0</v>
      </c>
    </row>
    <row r="1221" spans="1:8">
      <c r="A1221" s="116">
        <v>0.5856365740740741</v>
      </c>
      <c r="B1221">
        <v>-496.40667189999999</v>
      </c>
      <c r="C1221">
        <v>14787.73185</v>
      </c>
      <c r="D1221">
        <v>1.3001932730000001</v>
      </c>
      <c r="E1221">
        <v>2.227320851</v>
      </c>
      <c r="F1221">
        <f>IFERROR(_xlfn.IFS(B1221&lt;'Benchmark Data'!$I$7,1,'Transaction Log'!B1221&gt;'Benchmark Data'!$M$7,1),0)</f>
        <v>0</v>
      </c>
      <c r="G1221">
        <f>IFERROR(_xlfn.IFS(D1221&lt;'Benchmark Data'!$I$13,1,'Transaction Log'!D1221&gt;'Benchmark Data'!$M$13,1),0)</f>
        <v>0</v>
      </c>
      <c r="H1221">
        <f>IFERROR(_xlfn.IFS(E1221&lt;'Benchmark Data'!$I$19,1,'Transaction Log'!E1221&gt;'Benchmark Data'!$M$19,1),0)</f>
        <v>0</v>
      </c>
    </row>
    <row r="1222" spans="1:8">
      <c r="A1222" s="116">
        <v>0.58565972222222229</v>
      </c>
      <c r="B1222">
        <v>-496.39158420000001</v>
      </c>
      <c r="C1222">
        <v>14786.420120000001</v>
      </c>
      <c r="D1222">
        <v>1.299673912</v>
      </c>
      <c r="E1222">
        <v>2.2277724129999998</v>
      </c>
      <c r="F1222">
        <f>IFERROR(_xlfn.IFS(B1222&lt;'Benchmark Data'!$I$7,1,'Transaction Log'!B1222&gt;'Benchmark Data'!$M$7,1),0)</f>
        <v>0</v>
      </c>
      <c r="G1222">
        <f>IFERROR(_xlfn.IFS(D1222&lt;'Benchmark Data'!$I$13,1,'Transaction Log'!D1222&gt;'Benchmark Data'!$M$13,1),0)</f>
        <v>0</v>
      </c>
      <c r="H1222">
        <f>IFERROR(_xlfn.IFS(E1222&lt;'Benchmark Data'!$I$19,1,'Transaction Log'!E1222&gt;'Benchmark Data'!$M$19,1),0)</f>
        <v>0</v>
      </c>
    </row>
    <row r="1223" spans="1:8">
      <c r="A1223" s="116">
        <v>0.58568287037037037</v>
      </c>
      <c r="B1223">
        <v>-496.39649850000001</v>
      </c>
      <c r="C1223">
        <v>14784.38305</v>
      </c>
      <c r="D1223">
        <v>1.2992673079999999</v>
      </c>
      <c r="E1223">
        <v>2.2263816429999999</v>
      </c>
      <c r="F1223">
        <f>IFERROR(_xlfn.IFS(B1223&lt;'Benchmark Data'!$I$7,1,'Transaction Log'!B1223&gt;'Benchmark Data'!$M$7,1),0)</f>
        <v>0</v>
      </c>
      <c r="G1223">
        <f>IFERROR(_xlfn.IFS(D1223&lt;'Benchmark Data'!$I$13,1,'Transaction Log'!D1223&gt;'Benchmark Data'!$M$13,1),0)</f>
        <v>0</v>
      </c>
      <c r="H1223">
        <f>IFERROR(_xlfn.IFS(E1223&lt;'Benchmark Data'!$I$19,1,'Transaction Log'!E1223&gt;'Benchmark Data'!$M$19,1),0)</f>
        <v>0</v>
      </c>
    </row>
    <row r="1224" spans="1:8">
      <c r="A1224" s="116">
        <v>0.58570601851851845</v>
      </c>
      <c r="B1224">
        <v>-496.39613480000003</v>
      </c>
      <c r="C1224">
        <v>14783.095450000001</v>
      </c>
      <c r="D1224">
        <v>1.300674232</v>
      </c>
      <c r="E1224">
        <v>2.2267189639999998</v>
      </c>
      <c r="F1224">
        <f>IFERROR(_xlfn.IFS(B1224&lt;'Benchmark Data'!$I$7,1,'Transaction Log'!B1224&gt;'Benchmark Data'!$M$7,1),0)</f>
        <v>0</v>
      </c>
      <c r="G1224">
        <f>IFERROR(_xlfn.IFS(D1224&lt;'Benchmark Data'!$I$13,1,'Transaction Log'!D1224&gt;'Benchmark Data'!$M$13,1),0)</f>
        <v>0</v>
      </c>
      <c r="H1224">
        <f>IFERROR(_xlfn.IFS(E1224&lt;'Benchmark Data'!$I$19,1,'Transaction Log'!E1224&gt;'Benchmark Data'!$M$19,1),0)</f>
        <v>0</v>
      </c>
    </row>
    <row r="1225" spans="1:8">
      <c r="A1225" s="116">
        <v>0.58572916666666663</v>
      </c>
      <c r="B1225">
        <v>-496.4019874</v>
      </c>
      <c r="C1225">
        <v>14781.761109999999</v>
      </c>
      <c r="D1225">
        <v>1.300248592</v>
      </c>
      <c r="E1225">
        <v>2.2268110590000001</v>
      </c>
      <c r="F1225">
        <f>IFERROR(_xlfn.IFS(B1225&lt;'Benchmark Data'!$I$7,1,'Transaction Log'!B1225&gt;'Benchmark Data'!$M$7,1),0)</f>
        <v>0</v>
      </c>
      <c r="G1225">
        <f>IFERROR(_xlfn.IFS(D1225&lt;'Benchmark Data'!$I$13,1,'Transaction Log'!D1225&gt;'Benchmark Data'!$M$13,1),0)</f>
        <v>0</v>
      </c>
      <c r="H1225">
        <f>IFERROR(_xlfn.IFS(E1225&lt;'Benchmark Data'!$I$19,1,'Transaction Log'!E1225&gt;'Benchmark Data'!$M$19,1),0)</f>
        <v>0</v>
      </c>
    </row>
    <row r="1226" spans="1:8">
      <c r="A1226" s="116">
        <v>0.58575231481481482</v>
      </c>
      <c r="B1226">
        <v>-496.39102350000002</v>
      </c>
      <c r="C1226">
        <v>14780.53659</v>
      </c>
      <c r="D1226">
        <v>1.3002443100000001</v>
      </c>
      <c r="E1226">
        <v>2.2266946760000002</v>
      </c>
      <c r="F1226">
        <f>IFERROR(_xlfn.IFS(B1226&lt;'Benchmark Data'!$I$7,1,'Transaction Log'!B1226&gt;'Benchmark Data'!$M$7,1),0)</f>
        <v>0</v>
      </c>
      <c r="G1226">
        <f>IFERROR(_xlfn.IFS(D1226&lt;'Benchmark Data'!$I$13,1,'Transaction Log'!D1226&gt;'Benchmark Data'!$M$13,1),0)</f>
        <v>0</v>
      </c>
      <c r="H1226">
        <f>IFERROR(_xlfn.IFS(E1226&lt;'Benchmark Data'!$I$19,1,'Transaction Log'!E1226&gt;'Benchmark Data'!$M$19,1),0)</f>
        <v>0</v>
      </c>
    </row>
    <row r="1227" spans="1:8">
      <c r="A1227" s="116">
        <v>0.5857754629629629</v>
      </c>
      <c r="B1227">
        <v>-496.38695819999998</v>
      </c>
      <c r="C1227">
        <v>14779.958049999999</v>
      </c>
      <c r="D1227">
        <v>1.3000076300000001</v>
      </c>
      <c r="E1227">
        <v>2.2266544439999998</v>
      </c>
      <c r="F1227">
        <f>IFERROR(_xlfn.IFS(B1227&lt;'Benchmark Data'!$I$7,1,'Transaction Log'!B1227&gt;'Benchmark Data'!$M$7,1),0)</f>
        <v>0</v>
      </c>
      <c r="G1227">
        <f>IFERROR(_xlfn.IFS(D1227&lt;'Benchmark Data'!$I$13,1,'Transaction Log'!D1227&gt;'Benchmark Data'!$M$13,1),0)</f>
        <v>0</v>
      </c>
      <c r="H1227">
        <f>IFERROR(_xlfn.IFS(E1227&lt;'Benchmark Data'!$I$19,1,'Transaction Log'!E1227&gt;'Benchmark Data'!$M$19,1),0)</f>
        <v>0</v>
      </c>
    </row>
    <row r="1228" spans="1:8">
      <c r="A1228" s="116">
        <v>0.58579861111111109</v>
      </c>
      <c r="B1228">
        <v>-496.39005939999998</v>
      </c>
      <c r="C1228">
        <v>14779.58257</v>
      </c>
      <c r="D1228">
        <v>1.298588117</v>
      </c>
      <c r="E1228">
        <v>2.2266671960000002</v>
      </c>
      <c r="F1228">
        <f>IFERROR(_xlfn.IFS(B1228&lt;'Benchmark Data'!$I$7,1,'Transaction Log'!B1228&gt;'Benchmark Data'!$M$7,1),0)</f>
        <v>0</v>
      </c>
      <c r="G1228">
        <f>IFERROR(_xlfn.IFS(D1228&lt;'Benchmark Data'!$I$13,1,'Transaction Log'!D1228&gt;'Benchmark Data'!$M$13,1),0)</f>
        <v>0</v>
      </c>
      <c r="H1228">
        <f>IFERROR(_xlfn.IFS(E1228&lt;'Benchmark Data'!$I$19,1,'Transaction Log'!E1228&gt;'Benchmark Data'!$M$19,1),0)</f>
        <v>0</v>
      </c>
    </row>
    <row r="1229" spans="1:8">
      <c r="A1229" s="116">
        <v>0.58582175925925928</v>
      </c>
      <c r="B1229">
        <v>-496.4003573</v>
      </c>
      <c r="C1229">
        <v>14775.1186</v>
      </c>
      <c r="D1229">
        <v>1.299633539</v>
      </c>
      <c r="E1229">
        <v>2.2270927390000002</v>
      </c>
      <c r="F1229">
        <f>IFERROR(_xlfn.IFS(B1229&lt;'Benchmark Data'!$I$7,1,'Transaction Log'!B1229&gt;'Benchmark Data'!$M$7,1),0)</f>
        <v>0</v>
      </c>
      <c r="G1229">
        <f>IFERROR(_xlfn.IFS(D1229&lt;'Benchmark Data'!$I$13,1,'Transaction Log'!D1229&gt;'Benchmark Data'!$M$13,1),0)</f>
        <v>0</v>
      </c>
      <c r="H1229">
        <f>IFERROR(_xlfn.IFS(E1229&lt;'Benchmark Data'!$I$19,1,'Transaction Log'!E1229&gt;'Benchmark Data'!$M$19,1),0)</f>
        <v>0</v>
      </c>
    </row>
    <row r="1230" spans="1:8">
      <c r="A1230" s="116">
        <v>0.58584490740740736</v>
      </c>
      <c r="B1230">
        <v>-496.41262219999999</v>
      </c>
      <c r="C1230">
        <v>14774.905479999999</v>
      </c>
      <c r="D1230">
        <v>1.2993078730000001</v>
      </c>
      <c r="E1230">
        <v>2.2275654399999998</v>
      </c>
      <c r="F1230">
        <f>IFERROR(_xlfn.IFS(B1230&lt;'Benchmark Data'!$I$7,1,'Transaction Log'!B1230&gt;'Benchmark Data'!$M$7,1),0)</f>
        <v>0</v>
      </c>
      <c r="G1230">
        <f>IFERROR(_xlfn.IFS(D1230&lt;'Benchmark Data'!$I$13,1,'Transaction Log'!D1230&gt;'Benchmark Data'!$M$13,1),0)</f>
        <v>0</v>
      </c>
      <c r="H1230">
        <f>IFERROR(_xlfn.IFS(E1230&lt;'Benchmark Data'!$I$19,1,'Transaction Log'!E1230&gt;'Benchmark Data'!$M$19,1),0)</f>
        <v>0</v>
      </c>
    </row>
    <row r="1231" spans="1:8">
      <c r="A1231" s="116">
        <v>0.58586805555555554</v>
      </c>
      <c r="B1231">
        <v>-496.3952433</v>
      </c>
      <c r="C1231">
        <v>14775.73985</v>
      </c>
      <c r="D1231">
        <v>1.298226007</v>
      </c>
      <c r="E1231">
        <v>2.2267464549999998</v>
      </c>
      <c r="F1231">
        <f>IFERROR(_xlfn.IFS(B1231&lt;'Benchmark Data'!$I$7,1,'Transaction Log'!B1231&gt;'Benchmark Data'!$M$7,1),0)</f>
        <v>0</v>
      </c>
      <c r="G1231">
        <f>IFERROR(_xlfn.IFS(D1231&lt;'Benchmark Data'!$I$13,1,'Transaction Log'!D1231&gt;'Benchmark Data'!$M$13,1),0)</f>
        <v>0</v>
      </c>
      <c r="H1231">
        <f>IFERROR(_xlfn.IFS(E1231&lt;'Benchmark Data'!$I$19,1,'Transaction Log'!E1231&gt;'Benchmark Data'!$M$19,1),0)</f>
        <v>0</v>
      </c>
    </row>
    <row r="1232" spans="1:8">
      <c r="A1232" s="116">
        <v>0.58589120370370373</v>
      </c>
      <c r="B1232">
        <v>-496.41454210000001</v>
      </c>
      <c r="C1232">
        <v>14773.40727</v>
      </c>
      <c r="D1232">
        <v>1.2987842510000001</v>
      </c>
      <c r="E1232">
        <v>2.2282989030000002</v>
      </c>
      <c r="F1232">
        <f>IFERROR(_xlfn.IFS(B1232&lt;'Benchmark Data'!$I$7,1,'Transaction Log'!B1232&gt;'Benchmark Data'!$M$7,1),0)</f>
        <v>0</v>
      </c>
      <c r="G1232">
        <f>IFERROR(_xlfn.IFS(D1232&lt;'Benchmark Data'!$I$13,1,'Transaction Log'!D1232&gt;'Benchmark Data'!$M$13,1),0)</f>
        <v>0</v>
      </c>
      <c r="H1232">
        <f>IFERROR(_xlfn.IFS(E1232&lt;'Benchmark Data'!$I$19,1,'Transaction Log'!E1232&gt;'Benchmark Data'!$M$19,1),0)</f>
        <v>0</v>
      </c>
    </row>
    <row r="1233" spans="1:8">
      <c r="A1233" s="116">
        <v>0.58591435185185181</v>
      </c>
      <c r="B1233">
        <v>-496.40121900000003</v>
      </c>
      <c r="C1233">
        <v>14771.460440000001</v>
      </c>
      <c r="D1233">
        <v>1.299825767</v>
      </c>
      <c r="E1233">
        <v>2.2262428769999998</v>
      </c>
      <c r="F1233">
        <f>IFERROR(_xlfn.IFS(B1233&lt;'Benchmark Data'!$I$7,1,'Transaction Log'!B1233&gt;'Benchmark Data'!$M$7,1),0)</f>
        <v>0</v>
      </c>
      <c r="G1233">
        <f>IFERROR(_xlfn.IFS(D1233&lt;'Benchmark Data'!$I$13,1,'Transaction Log'!D1233&gt;'Benchmark Data'!$M$13,1),0)</f>
        <v>0</v>
      </c>
      <c r="H1233">
        <f>IFERROR(_xlfn.IFS(E1233&lt;'Benchmark Data'!$I$19,1,'Transaction Log'!E1233&gt;'Benchmark Data'!$M$19,1),0)</f>
        <v>0</v>
      </c>
    </row>
    <row r="1234" spans="1:8">
      <c r="A1234" s="116">
        <v>0.5859375</v>
      </c>
      <c r="B1234">
        <v>-496.39493090000002</v>
      </c>
      <c r="C1234">
        <v>14770.719080000001</v>
      </c>
      <c r="D1234">
        <v>1.30118599</v>
      </c>
      <c r="E1234">
        <v>2.2265802149999998</v>
      </c>
      <c r="F1234">
        <f>IFERROR(_xlfn.IFS(B1234&lt;'Benchmark Data'!$I$7,1,'Transaction Log'!B1234&gt;'Benchmark Data'!$M$7,1),0)</f>
        <v>0</v>
      </c>
      <c r="G1234">
        <f>IFERROR(_xlfn.IFS(D1234&lt;'Benchmark Data'!$I$13,1,'Transaction Log'!D1234&gt;'Benchmark Data'!$M$13,1),0)</f>
        <v>0</v>
      </c>
      <c r="H1234">
        <f>IFERROR(_xlfn.IFS(E1234&lt;'Benchmark Data'!$I$19,1,'Transaction Log'!E1234&gt;'Benchmark Data'!$M$19,1),0)</f>
        <v>0</v>
      </c>
    </row>
    <row r="1235" spans="1:8">
      <c r="A1235" s="116">
        <v>0.58596064814814819</v>
      </c>
      <c r="B1235">
        <v>-496.40103570000002</v>
      </c>
      <c r="C1235">
        <v>14770.752689999999</v>
      </c>
      <c r="D1235">
        <v>1.3001398959999999</v>
      </c>
      <c r="E1235">
        <v>2.2279543720000001</v>
      </c>
      <c r="F1235">
        <f>IFERROR(_xlfn.IFS(B1235&lt;'Benchmark Data'!$I$7,1,'Transaction Log'!B1235&gt;'Benchmark Data'!$M$7,1),0)</f>
        <v>0</v>
      </c>
      <c r="G1235">
        <f>IFERROR(_xlfn.IFS(D1235&lt;'Benchmark Data'!$I$13,1,'Transaction Log'!D1235&gt;'Benchmark Data'!$M$13,1),0)</f>
        <v>0</v>
      </c>
      <c r="H1235">
        <f>IFERROR(_xlfn.IFS(E1235&lt;'Benchmark Data'!$I$19,1,'Transaction Log'!E1235&gt;'Benchmark Data'!$M$19,1),0)</f>
        <v>0</v>
      </c>
    </row>
    <row r="1236" spans="1:8">
      <c r="A1236" s="116">
        <v>0.58598379629629627</v>
      </c>
      <c r="B1236">
        <v>-496.40533240000002</v>
      </c>
      <c r="C1236">
        <v>14769.293739999999</v>
      </c>
      <c r="D1236">
        <v>1.2987061580000001</v>
      </c>
      <c r="E1236">
        <v>2.225933355</v>
      </c>
      <c r="F1236">
        <f>IFERROR(_xlfn.IFS(B1236&lt;'Benchmark Data'!$I$7,1,'Transaction Log'!B1236&gt;'Benchmark Data'!$M$7,1),0)</f>
        <v>0</v>
      </c>
      <c r="G1236">
        <f>IFERROR(_xlfn.IFS(D1236&lt;'Benchmark Data'!$I$13,1,'Transaction Log'!D1236&gt;'Benchmark Data'!$M$13,1),0)</f>
        <v>0</v>
      </c>
      <c r="H1236">
        <f>IFERROR(_xlfn.IFS(E1236&lt;'Benchmark Data'!$I$19,1,'Transaction Log'!E1236&gt;'Benchmark Data'!$M$19,1),0)</f>
        <v>0</v>
      </c>
    </row>
    <row r="1237" spans="1:8">
      <c r="A1237" s="116">
        <v>0.58600694444444446</v>
      </c>
      <c r="B1237">
        <v>-496.39736950000002</v>
      </c>
      <c r="C1237">
        <v>14767.306399999999</v>
      </c>
      <c r="D1237">
        <v>1.3015932480000001</v>
      </c>
      <c r="E1237">
        <v>2.2282277929999998</v>
      </c>
      <c r="F1237">
        <f>IFERROR(_xlfn.IFS(B1237&lt;'Benchmark Data'!$I$7,1,'Transaction Log'!B1237&gt;'Benchmark Data'!$M$7,1),0)</f>
        <v>0</v>
      </c>
      <c r="G1237">
        <f>IFERROR(_xlfn.IFS(D1237&lt;'Benchmark Data'!$I$13,1,'Transaction Log'!D1237&gt;'Benchmark Data'!$M$13,1),0)</f>
        <v>1</v>
      </c>
      <c r="H1237">
        <f>IFERROR(_xlfn.IFS(E1237&lt;'Benchmark Data'!$I$19,1,'Transaction Log'!E1237&gt;'Benchmark Data'!$M$19,1),0)</f>
        <v>0</v>
      </c>
    </row>
    <row r="1238" spans="1:8">
      <c r="A1238" s="116">
        <v>0.58603009259259264</v>
      </c>
      <c r="B1238">
        <v>-496.38155010000003</v>
      </c>
      <c r="C1238">
        <v>14767.65027</v>
      </c>
      <c r="D1238">
        <v>1.2994894699999999</v>
      </c>
      <c r="E1238">
        <v>2.2282597630000001</v>
      </c>
      <c r="F1238">
        <f>IFERROR(_xlfn.IFS(B1238&lt;'Benchmark Data'!$I$7,1,'Transaction Log'!B1238&gt;'Benchmark Data'!$M$7,1),0)</f>
        <v>1</v>
      </c>
      <c r="G1238">
        <f>IFERROR(_xlfn.IFS(D1238&lt;'Benchmark Data'!$I$13,1,'Transaction Log'!D1238&gt;'Benchmark Data'!$M$13,1),0)</f>
        <v>0</v>
      </c>
      <c r="H1238">
        <f>IFERROR(_xlfn.IFS(E1238&lt;'Benchmark Data'!$I$19,1,'Transaction Log'!E1238&gt;'Benchmark Data'!$M$19,1),0)</f>
        <v>0</v>
      </c>
    </row>
    <row r="1239" spans="1:8">
      <c r="A1239" s="116">
        <v>0.58605324074074072</v>
      </c>
      <c r="B1239">
        <v>-496.39409999999998</v>
      </c>
      <c r="C1239">
        <v>14765.473969999999</v>
      </c>
      <c r="D1239">
        <v>1.300124751</v>
      </c>
      <c r="E1239">
        <v>2.228080039</v>
      </c>
      <c r="F1239">
        <f>IFERROR(_xlfn.IFS(B1239&lt;'Benchmark Data'!$I$7,1,'Transaction Log'!B1239&gt;'Benchmark Data'!$M$7,1),0)</f>
        <v>0</v>
      </c>
      <c r="G1239">
        <f>IFERROR(_xlfn.IFS(D1239&lt;'Benchmark Data'!$I$13,1,'Transaction Log'!D1239&gt;'Benchmark Data'!$M$13,1),0)</f>
        <v>0</v>
      </c>
      <c r="H1239">
        <f>IFERROR(_xlfn.IFS(E1239&lt;'Benchmark Data'!$I$19,1,'Transaction Log'!E1239&gt;'Benchmark Data'!$M$19,1),0)</f>
        <v>0</v>
      </c>
    </row>
    <row r="1240" spans="1:8">
      <c r="A1240" s="116">
        <v>0.58607638888888891</v>
      </c>
      <c r="B1240">
        <v>-496.41306040000001</v>
      </c>
      <c r="C1240">
        <v>14765.751389999999</v>
      </c>
      <c r="D1240">
        <v>1.299083625</v>
      </c>
      <c r="E1240">
        <v>2.2268311280000002</v>
      </c>
      <c r="F1240">
        <f>IFERROR(_xlfn.IFS(B1240&lt;'Benchmark Data'!$I$7,1,'Transaction Log'!B1240&gt;'Benchmark Data'!$M$7,1),0)</f>
        <v>0</v>
      </c>
      <c r="G1240">
        <f>IFERROR(_xlfn.IFS(D1240&lt;'Benchmark Data'!$I$13,1,'Transaction Log'!D1240&gt;'Benchmark Data'!$M$13,1),0)</f>
        <v>0</v>
      </c>
      <c r="H1240">
        <f>IFERROR(_xlfn.IFS(E1240&lt;'Benchmark Data'!$I$19,1,'Transaction Log'!E1240&gt;'Benchmark Data'!$M$19,1),0)</f>
        <v>0</v>
      </c>
    </row>
    <row r="1241" spans="1:8">
      <c r="A1241" s="116">
        <v>0.5860995370370371</v>
      </c>
      <c r="B1241">
        <v>-496.41167940000003</v>
      </c>
      <c r="C1241">
        <v>14764.127339999999</v>
      </c>
      <c r="D1241">
        <v>1.300538494</v>
      </c>
      <c r="E1241">
        <v>2.2269325499999999</v>
      </c>
      <c r="F1241">
        <f>IFERROR(_xlfn.IFS(B1241&lt;'Benchmark Data'!$I$7,1,'Transaction Log'!B1241&gt;'Benchmark Data'!$M$7,1),0)</f>
        <v>0</v>
      </c>
      <c r="G1241">
        <f>IFERROR(_xlfn.IFS(D1241&lt;'Benchmark Data'!$I$13,1,'Transaction Log'!D1241&gt;'Benchmark Data'!$M$13,1),0)</f>
        <v>0</v>
      </c>
      <c r="H1241">
        <f>IFERROR(_xlfn.IFS(E1241&lt;'Benchmark Data'!$I$19,1,'Transaction Log'!E1241&gt;'Benchmark Data'!$M$19,1),0)</f>
        <v>0</v>
      </c>
    </row>
    <row r="1242" spans="1:8">
      <c r="A1242" s="116">
        <v>0.58612268518518518</v>
      </c>
      <c r="B1242">
        <v>-496.40806679999997</v>
      </c>
      <c r="C1242">
        <v>14764.17224</v>
      </c>
      <c r="D1242">
        <v>1.299935665</v>
      </c>
      <c r="E1242">
        <v>2.2267357739999998</v>
      </c>
      <c r="F1242">
        <f>IFERROR(_xlfn.IFS(B1242&lt;'Benchmark Data'!$I$7,1,'Transaction Log'!B1242&gt;'Benchmark Data'!$M$7,1),0)</f>
        <v>0</v>
      </c>
      <c r="G1242">
        <f>IFERROR(_xlfn.IFS(D1242&lt;'Benchmark Data'!$I$13,1,'Transaction Log'!D1242&gt;'Benchmark Data'!$M$13,1),0)</f>
        <v>0</v>
      </c>
      <c r="H1242">
        <f>IFERROR(_xlfn.IFS(E1242&lt;'Benchmark Data'!$I$19,1,'Transaction Log'!E1242&gt;'Benchmark Data'!$M$19,1),0)</f>
        <v>0</v>
      </c>
    </row>
    <row r="1243" spans="1:8">
      <c r="A1243" s="116">
        <v>0.58614583333333337</v>
      </c>
      <c r="B1243">
        <v>-496.40190790000003</v>
      </c>
      <c r="C1243">
        <v>14762.946120000001</v>
      </c>
      <c r="D1243">
        <v>1.298503578</v>
      </c>
      <c r="E1243">
        <v>2.2259745149999999</v>
      </c>
      <c r="F1243">
        <f>IFERROR(_xlfn.IFS(B1243&lt;'Benchmark Data'!$I$7,1,'Transaction Log'!B1243&gt;'Benchmark Data'!$M$7,1),0)</f>
        <v>0</v>
      </c>
      <c r="G1243">
        <f>IFERROR(_xlfn.IFS(D1243&lt;'Benchmark Data'!$I$13,1,'Transaction Log'!D1243&gt;'Benchmark Data'!$M$13,1),0)</f>
        <v>0</v>
      </c>
      <c r="H1243">
        <f>IFERROR(_xlfn.IFS(E1243&lt;'Benchmark Data'!$I$19,1,'Transaction Log'!E1243&gt;'Benchmark Data'!$M$19,1),0)</f>
        <v>0</v>
      </c>
    </row>
    <row r="1244" spans="1:8">
      <c r="A1244" s="116">
        <v>0.58616898148148155</v>
      </c>
      <c r="B1244">
        <v>-496.40019480000001</v>
      </c>
      <c r="C1244">
        <v>14762.77672</v>
      </c>
      <c r="D1244">
        <v>1.30045305</v>
      </c>
      <c r="E1244">
        <v>2.2267391729999999</v>
      </c>
      <c r="F1244">
        <f>IFERROR(_xlfn.IFS(B1244&lt;'Benchmark Data'!$I$7,1,'Transaction Log'!B1244&gt;'Benchmark Data'!$M$7,1),0)</f>
        <v>0</v>
      </c>
      <c r="G1244">
        <f>IFERROR(_xlfn.IFS(D1244&lt;'Benchmark Data'!$I$13,1,'Transaction Log'!D1244&gt;'Benchmark Data'!$M$13,1),0)</f>
        <v>0</v>
      </c>
      <c r="H1244">
        <f>IFERROR(_xlfn.IFS(E1244&lt;'Benchmark Data'!$I$19,1,'Transaction Log'!E1244&gt;'Benchmark Data'!$M$19,1),0)</f>
        <v>0</v>
      </c>
    </row>
    <row r="1245" spans="1:8">
      <c r="A1245" s="116">
        <v>0.58619212962962963</v>
      </c>
      <c r="B1245">
        <v>-496.39587169999999</v>
      </c>
      <c r="C1245">
        <v>14760.927820000001</v>
      </c>
      <c r="D1245">
        <v>1.2995805250000001</v>
      </c>
      <c r="E1245">
        <v>2.2283922</v>
      </c>
      <c r="F1245">
        <f>IFERROR(_xlfn.IFS(B1245&lt;'Benchmark Data'!$I$7,1,'Transaction Log'!B1245&gt;'Benchmark Data'!$M$7,1),0)</f>
        <v>0</v>
      </c>
      <c r="G1245">
        <f>IFERROR(_xlfn.IFS(D1245&lt;'Benchmark Data'!$I$13,1,'Transaction Log'!D1245&gt;'Benchmark Data'!$M$13,1),0)</f>
        <v>0</v>
      </c>
      <c r="H1245">
        <f>IFERROR(_xlfn.IFS(E1245&lt;'Benchmark Data'!$I$19,1,'Transaction Log'!E1245&gt;'Benchmark Data'!$M$19,1),0)</f>
        <v>0</v>
      </c>
    </row>
    <row r="1246" spans="1:8">
      <c r="A1246" s="116">
        <v>0.58621527777777771</v>
      </c>
      <c r="B1246">
        <v>-496.395644</v>
      </c>
      <c r="C1246">
        <v>14759.61211</v>
      </c>
      <c r="D1246">
        <v>1.298987796</v>
      </c>
      <c r="E1246">
        <v>2.2265687679999999</v>
      </c>
      <c r="F1246">
        <f>IFERROR(_xlfn.IFS(B1246&lt;'Benchmark Data'!$I$7,1,'Transaction Log'!B1246&gt;'Benchmark Data'!$M$7,1),0)</f>
        <v>0</v>
      </c>
      <c r="G1246">
        <f>IFERROR(_xlfn.IFS(D1246&lt;'Benchmark Data'!$I$13,1,'Transaction Log'!D1246&gt;'Benchmark Data'!$M$13,1),0)</f>
        <v>0</v>
      </c>
      <c r="H1246">
        <f>IFERROR(_xlfn.IFS(E1246&lt;'Benchmark Data'!$I$19,1,'Transaction Log'!E1246&gt;'Benchmark Data'!$M$19,1),0)</f>
        <v>0</v>
      </c>
    </row>
    <row r="1247" spans="1:8">
      <c r="A1247" s="116">
        <v>0.5862384259259259</v>
      </c>
      <c r="B1247">
        <v>-496.40052259999999</v>
      </c>
      <c r="C1247">
        <v>14758.6183</v>
      </c>
      <c r="D1247">
        <v>1.2995714739999999</v>
      </c>
      <c r="E1247">
        <v>2.225796651</v>
      </c>
      <c r="F1247">
        <f>IFERROR(_xlfn.IFS(B1247&lt;'Benchmark Data'!$I$7,1,'Transaction Log'!B1247&gt;'Benchmark Data'!$M$7,1),0)</f>
        <v>0</v>
      </c>
      <c r="G1247">
        <f>IFERROR(_xlfn.IFS(D1247&lt;'Benchmark Data'!$I$13,1,'Transaction Log'!D1247&gt;'Benchmark Data'!$M$13,1),0)</f>
        <v>0</v>
      </c>
      <c r="H1247">
        <f>IFERROR(_xlfn.IFS(E1247&lt;'Benchmark Data'!$I$19,1,'Transaction Log'!E1247&gt;'Benchmark Data'!$M$19,1),0)</f>
        <v>0</v>
      </c>
    </row>
    <row r="1248" spans="1:8">
      <c r="A1248" s="116">
        <v>0.58626157407407409</v>
      </c>
      <c r="B1248">
        <v>-496.38683709999998</v>
      </c>
      <c r="C1248">
        <v>14756.72846</v>
      </c>
      <c r="D1248">
        <v>1.2995528679999999</v>
      </c>
      <c r="E1248">
        <v>2.2273148639999998</v>
      </c>
      <c r="F1248">
        <f>IFERROR(_xlfn.IFS(B1248&lt;'Benchmark Data'!$I$7,1,'Transaction Log'!B1248&gt;'Benchmark Data'!$M$7,1),0)</f>
        <v>0</v>
      </c>
      <c r="G1248">
        <f>IFERROR(_xlfn.IFS(D1248&lt;'Benchmark Data'!$I$13,1,'Transaction Log'!D1248&gt;'Benchmark Data'!$M$13,1),0)</f>
        <v>0</v>
      </c>
      <c r="H1248">
        <f>IFERROR(_xlfn.IFS(E1248&lt;'Benchmark Data'!$I$19,1,'Transaction Log'!E1248&gt;'Benchmark Data'!$M$19,1),0)</f>
        <v>0</v>
      </c>
    </row>
    <row r="1249" spans="1:8">
      <c r="A1249" s="116">
        <v>0.58628472222222217</v>
      </c>
      <c r="B1249">
        <v>-496.39013979999999</v>
      </c>
      <c r="C1249">
        <v>14755.99272</v>
      </c>
      <c r="D1249">
        <v>1.30015671</v>
      </c>
      <c r="E1249">
        <v>2.2261421160000001</v>
      </c>
      <c r="F1249">
        <f>IFERROR(_xlfn.IFS(B1249&lt;'Benchmark Data'!$I$7,1,'Transaction Log'!B1249&gt;'Benchmark Data'!$M$7,1),0)</f>
        <v>0</v>
      </c>
      <c r="G1249">
        <f>IFERROR(_xlfn.IFS(D1249&lt;'Benchmark Data'!$I$13,1,'Transaction Log'!D1249&gt;'Benchmark Data'!$M$13,1),0)</f>
        <v>0</v>
      </c>
      <c r="H1249">
        <f>IFERROR(_xlfn.IFS(E1249&lt;'Benchmark Data'!$I$19,1,'Transaction Log'!E1249&gt;'Benchmark Data'!$M$19,1),0)</f>
        <v>0</v>
      </c>
    </row>
    <row r="1250" spans="1:8">
      <c r="A1250" s="116">
        <v>0.58630787037037035</v>
      </c>
      <c r="B1250">
        <v>-496.39946629999997</v>
      </c>
      <c r="C1250">
        <v>14756.109340000001</v>
      </c>
      <c r="D1250">
        <v>1.299379281</v>
      </c>
      <c r="E1250">
        <v>2.2271294610000001</v>
      </c>
      <c r="F1250">
        <f>IFERROR(_xlfn.IFS(B1250&lt;'Benchmark Data'!$I$7,1,'Transaction Log'!B1250&gt;'Benchmark Data'!$M$7,1),0)</f>
        <v>0</v>
      </c>
      <c r="G1250">
        <f>IFERROR(_xlfn.IFS(D1250&lt;'Benchmark Data'!$I$13,1,'Transaction Log'!D1250&gt;'Benchmark Data'!$M$13,1),0)</f>
        <v>0</v>
      </c>
      <c r="H1250">
        <f>IFERROR(_xlfn.IFS(E1250&lt;'Benchmark Data'!$I$19,1,'Transaction Log'!E1250&gt;'Benchmark Data'!$M$19,1),0)</f>
        <v>0</v>
      </c>
    </row>
    <row r="1251" spans="1:8">
      <c r="A1251" s="116">
        <v>0.58633101851851854</v>
      </c>
      <c r="B1251">
        <v>-496.39459900000003</v>
      </c>
      <c r="C1251">
        <v>14754.7039</v>
      </c>
      <c r="D1251">
        <v>1.2993773529999999</v>
      </c>
      <c r="E1251">
        <v>2.2269528269999999</v>
      </c>
      <c r="F1251">
        <f>IFERROR(_xlfn.IFS(B1251&lt;'Benchmark Data'!$I$7,1,'Transaction Log'!B1251&gt;'Benchmark Data'!$M$7,1),0)</f>
        <v>0</v>
      </c>
      <c r="G1251">
        <f>IFERROR(_xlfn.IFS(D1251&lt;'Benchmark Data'!$I$13,1,'Transaction Log'!D1251&gt;'Benchmark Data'!$M$13,1),0)</f>
        <v>0</v>
      </c>
      <c r="H1251">
        <f>IFERROR(_xlfn.IFS(E1251&lt;'Benchmark Data'!$I$19,1,'Transaction Log'!E1251&gt;'Benchmark Data'!$M$19,1),0)</f>
        <v>0</v>
      </c>
    </row>
    <row r="1252" spans="1:8">
      <c r="A1252" s="116">
        <v>0.58635416666666662</v>
      </c>
      <c r="B1252">
        <v>-496.39395639999998</v>
      </c>
      <c r="C1252">
        <v>14752.53233</v>
      </c>
      <c r="D1252">
        <v>1.2990884680000001</v>
      </c>
      <c r="E1252">
        <v>2.2265293910000001</v>
      </c>
      <c r="F1252">
        <f>IFERROR(_xlfn.IFS(B1252&lt;'Benchmark Data'!$I$7,1,'Transaction Log'!B1252&gt;'Benchmark Data'!$M$7,1),0)</f>
        <v>0</v>
      </c>
      <c r="G1252">
        <f>IFERROR(_xlfn.IFS(D1252&lt;'Benchmark Data'!$I$13,1,'Transaction Log'!D1252&gt;'Benchmark Data'!$M$13,1),0)</f>
        <v>0</v>
      </c>
      <c r="H1252">
        <f>IFERROR(_xlfn.IFS(E1252&lt;'Benchmark Data'!$I$19,1,'Transaction Log'!E1252&gt;'Benchmark Data'!$M$19,1),0)</f>
        <v>0</v>
      </c>
    </row>
    <row r="1253" spans="1:8">
      <c r="A1253" s="116">
        <v>0.58637731481481481</v>
      </c>
      <c r="B1253">
        <v>-496.40089039999998</v>
      </c>
      <c r="C1253">
        <v>14752.119979999999</v>
      </c>
      <c r="D1253">
        <v>1.2996181609999999</v>
      </c>
      <c r="E1253">
        <v>2.2258906700000001</v>
      </c>
      <c r="F1253">
        <f>IFERROR(_xlfn.IFS(B1253&lt;'Benchmark Data'!$I$7,1,'Transaction Log'!B1253&gt;'Benchmark Data'!$M$7,1),0)</f>
        <v>0</v>
      </c>
      <c r="G1253">
        <f>IFERROR(_xlfn.IFS(D1253&lt;'Benchmark Data'!$I$13,1,'Transaction Log'!D1253&gt;'Benchmark Data'!$M$13,1),0)</f>
        <v>0</v>
      </c>
      <c r="H1253">
        <f>IFERROR(_xlfn.IFS(E1253&lt;'Benchmark Data'!$I$19,1,'Transaction Log'!E1253&gt;'Benchmark Data'!$M$19,1),0)</f>
        <v>0</v>
      </c>
    </row>
    <row r="1254" spans="1:8">
      <c r="A1254" s="116">
        <v>0.586400462962963</v>
      </c>
      <c r="B1254">
        <v>-496.3932982</v>
      </c>
      <c r="C1254">
        <v>14750.802110000001</v>
      </c>
      <c r="D1254">
        <v>1.29946837</v>
      </c>
      <c r="E1254">
        <v>2.2283215059999999</v>
      </c>
      <c r="F1254">
        <f>IFERROR(_xlfn.IFS(B1254&lt;'Benchmark Data'!$I$7,1,'Transaction Log'!B1254&gt;'Benchmark Data'!$M$7,1),0)</f>
        <v>0</v>
      </c>
      <c r="G1254">
        <f>IFERROR(_xlfn.IFS(D1254&lt;'Benchmark Data'!$I$13,1,'Transaction Log'!D1254&gt;'Benchmark Data'!$M$13,1),0)</f>
        <v>0</v>
      </c>
      <c r="H1254">
        <f>IFERROR(_xlfn.IFS(E1254&lt;'Benchmark Data'!$I$19,1,'Transaction Log'!E1254&gt;'Benchmark Data'!$M$19,1),0)</f>
        <v>0</v>
      </c>
    </row>
    <row r="1255" spans="1:8">
      <c r="A1255" s="116">
        <v>0.58642361111111108</v>
      </c>
      <c r="B1255">
        <v>-496.40622339999999</v>
      </c>
      <c r="C1255">
        <v>14751.59936</v>
      </c>
      <c r="D1255">
        <v>1.2983576139999999</v>
      </c>
      <c r="E1255">
        <v>2.2278365139999998</v>
      </c>
      <c r="F1255">
        <f>IFERROR(_xlfn.IFS(B1255&lt;'Benchmark Data'!$I$7,1,'Transaction Log'!B1255&gt;'Benchmark Data'!$M$7,1),0)</f>
        <v>0</v>
      </c>
      <c r="G1255">
        <f>IFERROR(_xlfn.IFS(D1255&lt;'Benchmark Data'!$I$13,1,'Transaction Log'!D1255&gt;'Benchmark Data'!$M$13,1),0)</f>
        <v>0</v>
      </c>
      <c r="H1255">
        <f>IFERROR(_xlfn.IFS(E1255&lt;'Benchmark Data'!$I$19,1,'Transaction Log'!E1255&gt;'Benchmark Data'!$M$19,1),0)</f>
        <v>0</v>
      </c>
    </row>
    <row r="1256" spans="1:8">
      <c r="A1256" s="116">
        <v>0.58644675925925926</v>
      </c>
      <c r="B1256">
        <v>-496.40500789999999</v>
      </c>
      <c r="C1256">
        <v>14749.487590000001</v>
      </c>
      <c r="D1256">
        <v>1.2993008399999999</v>
      </c>
      <c r="E1256">
        <v>2.2282503400000002</v>
      </c>
      <c r="F1256">
        <f>IFERROR(_xlfn.IFS(B1256&lt;'Benchmark Data'!$I$7,1,'Transaction Log'!B1256&gt;'Benchmark Data'!$M$7,1),0)</f>
        <v>0</v>
      </c>
      <c r="G1256">
        <f>IFERROR(_xlfn.IFS(D1256&lt;'Benchmark Data'!$I$13,1,'Transaction Log'!D1256&gt;'Benchmark Data'!$M$13,1),0)</f>
        <v>0</v>
      </c>
      <c r="H1256">
        <f>IFERROR(_xlfn.IFS(E1256&lt;'Benchmark Data'!$I$19,1,'Transaction Log'!E1256&gt;'Benchmark Data'!$M$19,1),0)</f>
        <v>0</v>
      </c>
    </row>
    <row r="1257" spans="1:8">
      <c r="A1257" s="116">
        <v>0.58646990740740745</v>
      </c>
      <c r="B1257">
        <v>-496.41304159999999</v>
      </c>
      <c r="C1257">
        <v>14748.689539999999</v>
      </c>
      <c r="D1257">
        <v>1.30038886</v>
      </c>
      <c r="E1257">
        <v>2.2265708260000001</v>
      </c>
      <c r="F1257">
        <f>IFERROR(_xlfn.IFS(B1257&lt;'Benchmark Data'!$I$7,1,'Transaction Log'!B1257&gt;'Benchmark Data'!$M$7,1),0)</f>
        <v>0</v>
      </c>
      <c r="G1257">
        <f>IFERROR(_xlfn.IFS(D1257&lt;'Benchmark Data'!$I$13,1,'Transaction Log'!D1257&gt;'Benchmark Data'!$M$13,1),0)</f>
        <v>0</v>
      </c>
      <c r="H1257">
        <f>IFERROR(_xlfn.IFS(E1257&lt;'Benchmark Data'!$I$19,1,'Transaction Log'!E1257&gt;'Benchmark Data'!$M$19,1),0)</f>
        <v>0</v>
      </c>
    </row>
    <row r="1258" spans="1:8">
      <c r="A1258" s="116">
        <v>0.58649305555555553</v>
      </c>
      <c r="B1258">
        <v>-496.39421390000001</v>
      </c>
      <c r="C1258">
        <v>14746.346869999999</v>
      </c>
      <c r="D1258">
        <v>1.299676335</v>
      </c>
      <c r="E1258">
        <v>2.2260568279999999</v>
      </c>
      <c r="F1258">
        <f>IFERROR(_xlfn.IFS(B1258&lt;'Benchmark Data'!$I$7,1,'Transaction Log'!B1258&gt;'Benchmark Data'!$M$7,1),0)</f>
        <v>0</v>
      </c>
      <c r="G1258">
        <f>IFERROR(_xlfn.IFS(D1258&lt;'Benchmark Data'!$I$13,1,'Transaction Log'!D1258&gt;'Benchmark Data'!$M$13,1),0)</f>
        <v>0</v>
      </c>
      <c r="H1258">
        <f>IFERROR(_xlfn.IFS(E1258&lt;'Benchmark Data'!$I$19,1,'Transaction Log'!E1258&gt;'Benchmark Data'!$M$19,1),0)</f>
        <v>0</v>
      </c>
    </row>
    <row r="1259" spans="1:8">
      <c r="A1259" s="116">
        <v>0.58651620370370372</v>
      </c>
      <c r="B1259">
        <v>-496.39961260000001</v>
      </c>
      <c r="C1259">
        <v>14744.278910000001</v>
      </c>
      <c r="D1259">
        <v>1.2999627229999999</v>
      </c>
      <c r="E1259">
        <v>2.227676556</v>
      </c>
      <c r="F1259">
        <f>IFERROR(_xlfn.IFS(B1259&lt;'Benchmark Data'!$I$7,1,'Transaction Log'!B1259&gt;'Benchmark Data'!$M$7,1),0)</f>
        <v>0</v>
      </c>
      <c r="G1259">
        <f>IFERROR(_xlfn.IFS(D1259&lt;'Benchmark Data'!$I$13,1,'Transaction Log'!D1259&gt;'Benchmark Data'!$M$13,1),0)</f>
        <v>0</v>
      </c>
      <c r="H1259">
        <f>IFERROR(_xlfn.IFS(E1259&lt;'Benchmark Data'!$I$19,1,'Transaction Log'!E1259&gt;'Benchmark Data'!$M$19,1),0)</f>
        <v>0</v>
      </c>
    </row>
    <row r="1260" spans="1:8">
      <c r="A1260" s="116">
        <v>0.58653935185185191</v>
      </c>
      <c r="B1260">
        <v>-496.4084307</v>
      </c>
      <c r="C1260">
        <v>14743.856390000001</v>
      </c>
      <c r="D1260">
        <v>1.299351642</v>
      </c>
      <c r="E1260">
        <v>2.2273423609999998</v>
      </c>
      <c r="F1260">
        <f>IFERROR(_xlfn.IFS(B1260&lt;'Benchmark Data'!$I$7,1,'Transaction Log'!B1260&gt;'Benchmark Data'!$M$7,1),0)</f>
        <v>0</v>
      </c>
      <c r="G1260">
        <f>IFERROR(_xlfn.IFS(D1260&lt;'Benchmark Data'!$I$13,1,'Transaction Log'!D1260&gt;'Benchmark Data'!$M$13,1),0)</f>
        <v>0</v>
      </c>
      <c r="H1260">
        <f>IFERROR(_xlfn.IFS(E1260&lt;'Benchmark Data'!$I$19,1,'Transaction Log'!E1260&gt;'Benchmark Data'!$M$19,1),0)</f>
        <v>0</v>
      </c>
    </row>
    <row r="1261" spans="1:8">
      <c r="A1261" s="116">
        <v>0.58656249999999999</v>
      </c>
      <c r="B1261">
        <v>-496.40653350000002</v>
      </c>
      <c r="C1261">
        <v>14741.822389999999</v>
      </c>
      <c r="D1261">
        <v>1.2989072209999999</v>
      </c>
      <c r="E1261">
        <v>2.2275584519999998</v>
      </c>
      <c r="F1261">
        <f>IFERROR(_xlfn.IFS(B1261&lt;'Benchmark Data'!$I$7,1,'Transaction Log'!B1261&gt;'Benchmark Data'!$M$7,1),0)</f>
        <v>0</v>
      </c>
      <c r="G1261">
        <f>IFERROR(_xlfn.IFS(D1261&lt;'Benchmark Data'!$I$13,1,'Transaction Log'!D1261&gt;'Benchmark Data'!$M$13,1),0)</f>
        <v>0</v>
      </c>
      <c r="H1261">
        <f>IFERROR(_xlfn.IFS(E1261&lt;'Benchmark Data'!$I$19,1,'Transaction Log'!E1261&gt;'Benchmark Data'!$M$19,1),0)</f>
        <v>0</v>
      </c>
    </row>
    <row r="1262" spans="1:8">
      <c r="A1262" s="116">
        <v>0.58658564814814818</v>
      </c>
      <c r="B1262">
        <v>-496.3984135</v>
      </c>
      <c r="C1262">
        <v>14741.60313</v>
      </c>
      <c r="D1262">
        <v>1.2999963889999999</v>
      </c>
      <c r="E1262">
        <v>2.2265939029999999</v>
      </c>
      <c r="F1262">
        <f>IFERROR(_xlfn.IFS(B1262&lt;'Benchmark Data'!$I$7,1,'Transaction Log'!B1262&gt;'Benchmark Data'!$M$7,1),0)</f>
        <v>0</v>
      </c>
      <c r="G1262">
        <f>IFERROR(_xlfn.IFS(D1262&lt;'Benchmark Data'!$I$13,1,'Transaction Log'!D1262&gt;'Benchmark Data'!$M$13,1),0)</f>
        <v>0</v>
      </c>
      <c r="H1262">
        <f>IFERROR(_xlfn.IFS(E1262&lt;'Benchmark Data'!$I$19,1,'Transaction Log'!E1262&gt;'Benchmark Data'!$M$19,1),0)</f>
        <v>0</v>
      </c>
    </row>
    <row r="1263" spans="1:8">
      <c r="A1263" s="116">
        <v>0.58660879629629636</v>
      </c>
      <c r="B1263">
        <v>-496.4203842</v>
      </c>
      <c r="C1263">
        <v>14738.515439999999</v>
      </c>
      <c r="D1263">
        <v>1.299764028</v>
      </c>
      <c r="E1263">
        <v>2.2259692599999998</v>
      </c>
      <c r="F1263">
        <f>IFERROR(_xlfn.IFS(B1263&lt;'Benchmark Data'!$I$7,1,'Transaction Log'!B1263&gt;'Benchmark Data'!$M$7,1),0)</f>
        <v>1</v>
      </c>
      <c r="G1263">
        <f>IFERROR(_xlfn.IFS(D1263&lt;'Benchmark Data'!$I$13,1,'Transaction Log'!D1263&gt;'Benchmark Data'!$M$13,1),0)</f>
        <v>0</v>
      </c>
      <c r="H1263">
        <f>IFERROR(_xlfn.IFS(E1263&lt;'Benchmark Data'!$I$19,1,'Transaction Log'!E1263&gt;'Benchmark Data'!$M$19,1),0)</f>
        <v>0</v>
      </c>
    </row>
    <row r="1264" spans="1:8">
      <c r="A1264" s="116">
        <v>0.58663194444444444</v>
      </c>
      <c r="B1264">
        <v>-496.39454990000002</v>
      </c>
      <c r="C1264">
        <v>14737.30665</v>
      </c>
      <c r="D1264">
        <v>1.3003219589999999</v>
      </c>
      <c r="E1264">
        <v>2.2262999140000002</v>
      </c>
      <c r="F1264">
        <f>IFERROR(_xlfn.IFS(B1264&lt;'Benchmark Data'!$I$7,1,'Transaction Log'!B1264&gt;'Benchmark Data'!$M$7,1),0)</f>
        <v>0</v>
      </c>
      <c r="G1264">
        <f>IFERROR(_xlfn.IFS(D1264&lt;'Benchmark Data'!$I$13,1,'Transaction Log'!D1264&gt;'Benchmark Data'!$M$13,1),0)</f>
        <v>0</v>
      </c>
      <c r="H1264">
        <f>IFERROR(_xlfn.IFS(E1264&lt;'Benchmark Data'!$I$19,1,'Transaction Log'!E1264&gt;'Benchmark Data'!$M$19,1),0)</f>
        <v>0</v>
      </c>
    </row>
    <row r="1265" spans="1:8">
      <c r="A1265" s="116">
        <v>0.58665509259259252</v>
      </c>
      <c r="B1265">
        <v>-496.40938640000002</v>
      </c>
      <c r="C1265">
        <v>14736.34742</v>
      </c>
      <c r="D1265">
        <v>1.3000758130000001</v>
      </c>
      <c r="E1265">
        <v>2.2280390880000001</v>
      </c>
      <c r="F1265">
        <f>IFERROR(_xlfn.IFS(B1265&lt;'Benchmark Data'!$I$7,1,'Transaction Log'!B1265&gt;'Benchmark Data'!$M$7,1),0)</f>
        <v>0</v>
      </c>
      <c r="G1265">
        <f>IFERROR(_xlfn.IFS(D1265&lt;'Benchmark Data'!$I$13,1,'Transaction Log'!D1265&gt;'Benchmark Data'!$M$13,1),0)</f>
        <v>0</v>
      </c>
      <c r="H1265">
        <f>IFERROR(_xlfn.IFS(E1265&lt;'Benchmark Data'!$I$19,1,'Transaction Log'!E1265&gt;'Benchmark Data'!$M$19,1),0)</f>
        <v>0</v>
      </c>
    </row>
    <row r="1266" spans="1:8">
      <c r="A1266" s="116">
        <v>0.58667824074074071</v>
      </c>
      <c r="B1266">
        <v>-496.40868979999999</v>
      </c>
      <c r="C1266">
        <v>14736.682339999999</v>
      </c>
      <c r="D1266">
        <v>1.2991853259999999</v>
      </c>
      <c r="E1266">
        <v>2.2282978359999999</v>
      </c>
      <c r="F1266">
        <f>IFERROR(_xlfn.IFS(B1266&lt;'Benchmark Data'!$I$7,1,'Transaction Log'!B1266&gt;'Benchmark Data'!$M$7,1),0)</f>
        <v>0</v>
      </c>
      <c r="G1266">
        <f>IFERROR(_xlfn.IFS(D1266&lt;'Benchmark Data'!$I$13,1,'Transaction Log'!D1266&gt;'Benchmark Data'!$M$13,1),0)</f>
        <v>0</v>
      </c>
      <c r="H1266">
        <f>IFERROR(_xlfn.IFS(E1266&lt;'Benchmark Data'!$I$19,1,'Transaction Log'!E1266&gt;'Benchmark Data'!$M$19,1),0)</f>
        <v>0</v>
      </c>
    </row>
    <row r="1267" spans="1:8">
      <c r="A1267" s="116">
        <v>0.5867013888888889</v>
      </c>
      <c r="B1267">
        <v>-496.40736079999999</v>
      </c>
      <c r="C1267">
        <v>14735.42922</v>
      </c>
      <c r="D1267">
        <v>1.300315079</v>
      </c>
      <c r="E1267">
        <v>2.228343121</v>
      </c>
      <c r="F1267">
        <f>IFERROR(_xlfn.IFS(B1267&lt;'Benchmark Data'!$I$7,1,'Transaction Log'!B1267&gt;'Benchmark Data'!$M$7,1),0)</f>
        <v>0</v>
      </c>
      <c r="G1267">
        <f>IFERROR(_xlfn.IFS(D1267&lt;'Benchmark Data'!$I$13,1,'Transaction Log'!D1267&gt;'Benchmark Data'!$M$13,1),0)</f>
        <v>0</v>
      </c>
      <c r="H1267">
        <f>IFERROR(_xlfn.IFS(E1267&lt;'Benchmark Data'!$I$19,1,'Transaction Log'!E1267&gt;'Benchmark Data'!$M$19,1),0)</f>
        <v>0</v>
      </c>
    </row>
    <row r="1268" spans="1:8">
      <c r="A1268" s="116">
        <v>0.58672453703703698</v>
      </c>
      <c r="B1268">
        <v>-496.39727779999998</v>
      </c>
      <c r="C1268">
        <v>14734.05575</v>
      </c>
      <c r="D1268">
        <v>1.2994958430000001</v>
      </c>
      <c r="E1268">
        <v>2.2277825949999999</v>
      </c>
      <c r="F1268">
        <f>IFERROR(_xlfn.IFS(B1268&lt;'Benchmark Data'!$I$7,1,'Transaction Log'!B1268&gt;'Benchmark Data'!$M$7,1),0)</f>
        <v>0</v>
      </c>
      <c r="G1268">
        <f>IFERROR(_xlfn.IFS(D1268&lt;'Benchmark Data'!$I$13,1,'Transaction Log'!D1268&gt;'Benchmark Data'!$M$13,1),0)</f>
        <v>0</v>
      </c>
      <c r="H1268">
        <f>IFERROR(_xlfn.IFS(E1268&lt;'Benchmark Data'!$I$19,1,'Transaction Log'!E1268&gt;'Benchmark Data'!$M$19,1),0)</f>
        <v>0</v>
      </c>
    </row>
    <row r="1269" spans="1:8">
      <c r="A1269" s="116">
        <v>0.58674768518518516</v>
      </c>
      <c r="B1269">
        <v>-496.39877919999998</v>
      </c>
      <c r="C1269">
        <v>14734.721809999999</v>
      </c>
      <c r="D1269">
        <v>1.3005658069999999</v>
      </c>
      <c r="E1269">
        <v>2.2275310419999999</v>
      </c>
      <c r="F1269">
        <f>IFERROR(_xlfn.IFS(B1269&lt;'Benchmark Data'!$I$7,1,'Transaction Log'!B1269&gt;'Benchmark Data'!$M$7,1),0)</f>
        <v>0</v>
      </c>
      <c r="G1269">
        <f>IFERROR(_xlfn.IFS(D1269&lt;'Benchmark Data'!$I$13,1,'Transaction Log'!D1269&gt;'Benchmark Data'!$M$13,1),0)</f>
        <v>0</v>
      </c>
      <c r="H1269">
        <f>IFERROR(_xlfn.IFS(E1269&lt;'Benchmark Data'!$I$19,1,'Transaction Log'!E1269&gt;'Benchmark Data'!$M$19,1),0)</f>
        <v>0</v>
      </c>
    </row>
    <row r="1270" spans="1:8">
      <c r="A1270" s="116">
        <v>0.58677083333333335</v>
      </c>
      <c r="B1270">
        <v>-496.39894620000001</v>
      </c>
      <c r="C1270">
        <v>14731.697829999999</v>
      </c>
      <c r="D1270">
        <v>1.2999145400000001</v>
      </c>
      <c r="E1270">
        <v>2.2266956000000002</v>
      </c>
      <c r="F1270">
        <f>IFERROR(_xlfn.IFS(B1270&lt;'Benchmark Data'!$I$7,1,'Transaction Log'!B1270&gt;'Benchmark Data'!$M$7,1),0)</f>
        <v>0</v>
      </c>
      <c r="G1270">
        <f>IFERROR(_xlfn.IFS(D1270&lt;'Benchmark Data'!$I$13,1,'Transaction Log'!D1270&gt;'Benchmark Data'!$M$13,1),0)</f>
        <v>0</v>
      </c>
      <c r="H1270">
        <f>IFERROR(_xlfn.IFS(E1270&lt;'Benchmark Data'!$I$19,1,'Transaction Log'!E1270&gt;'Benchmark Data'!$M$19,1),0)</f>
        <v>0</v>
      </c>
    </row>
    <row r="1271" spans="1:8">
      <c r="A1271" s="116">
        <v>0.58679398148148143</v>
      </c>
      <c r="B1271">
        <v>-496.40763149999998</v>
      </c>
      <c r="C1271">
        <v>14730.78703</v>
      </c>
      <c r="D1271">
        <v>1.2994445910000001</v>
      </c>
      <c r="E1271">
        <v>2.2273852289999998</v>
      </c>
      <c r="F1271">
        <f>IFERROR(_xlfn.IFS(B1271&lt;'Benchmark Data'!$I$7,1,'Transaction Log'!B1271&gt;'Benchmark Data'!$M$7,1),0)</f>
        <v>0</v>
      </c>
      <c r="G1271">
        <f>IFERROR(_xlfn.IFS(D1271&lt;'Benchmark Data'!$I$13,1,'Transaction Log'!D1271&gt;'Benchmark Data'!$M$13,1),0)</f>
        <v>0</v>
      </c>
      <c r="H1271">
        <f>IFERROR(_xlfn.IFS(E1271&lt;'Benchmark Data'!$I$19,1,'Transaction Log'!E1271&gt;'Benchmark Data'!$M$19,1),0)</f>
        <v>0</v>
      </c>
    </row>
    <row r="1272" spans="1:8">
      <c r="A1272" s="116">
        <v>0.58681712962962962</v>
      </c>
      <c r="B1272">
        <v>-496.4025345</v>
      </c>
      <c r="C1272">
        <v>14731.004440000001</v>
      </c>
      <c r="D1272">
        <v>1.299214305</v>
      </c>
      <c r="E1272">
        <v>2.2280184479999998</v>
      </c>
      <c r="F1272">
        <f>IFERROR(_xlfn.IFS(B1272&lt;'Benchmark Data'!$I$7,1,'Transaction Log'!B1272&gt;'Benchmark Data'!$M$7,1),0)</f>
        <v>0</v>
      </c>
      <c r="G1272">
        <f>IFERROR(_xlfn.IFS(D1272&lt;'Benchmark Data'!$I$13,1,'Transaction Log'!D1272&gt;'Benchmark Data'!$M$13,1),0)</f>
        <v>0</v>
      </c>
      <c r="H1272">
        <f>IFERROR(_xlfn.IFS(E1272&lt;'Benchmark Data'!$I$19,1,'Transaction Log'!E1272&gt;'Benchmark Data'!$M$19,1),0)</f>
        <v>0</v>
      </c>
    </row>
    <row r="1273" spans="1:8">
      <c r="A1273" s="116">
        <v>0.58684027777777781</v>
      </c>
      <c r="B1273">
        <v>-496.40507700000001</v>
      </c>
      <c r="C1273">
        <v>14730.99605</v>
      </c>
      <c r="D1273">
        <v>1.298660165</v>
      </c>
      <c r="E1273">
        <v>2.2258887440000001</v>
      </c>
      <c r="F1273">
        <f>IFERROR(_xlfn.IFS(B1273&lt;'Benchmark Data'!$I$7,1,'Transaction Log'!B1273&gt;'Benchmark Data'!$M$7,1),0)</f>
        <v>0</v>
      </c>
      <c r="G1273">
        <f>IFERROR(_xlfn.IFS(D1273&lt;'Benchmark Data'!$I$13,1,'Transaction Log'!D1273&gt;'Benchmark Data'!$M$13,1),0)</f>
        <v>0</v>
      </c>
      <c r="H1273">
        <f>IFERROR(_xlfn.IFS(E1273&lt;'Benchmark Data'!$I$19,1,'Transaction Log'!E1273&gt;'Benchmark Data'!$M$19,1),0)</f>
        <v>0</v>
      </c>
    </row>
    <row r="1274" spans="1:8">
      <c r="A1274" s="116">
        <v>0.58686342592592589</v>
      </c>
      <c r="B1274">
        <v>-496.4046439</v>
      </c>
      <c r="C1274">
        <v>14728.944879999999</v>
      </c>
      <c r="D1274">
        <v>1.301125316</v>
      </c>
      <c r="E1274">
        <v>2.2270675089999998</v>
      </c>
      <c r="F1274">
        <f>IFERROR(_xlfn.IFS(B1274&lt;'Benchmark Data'!$I$7,1,'Transaction Log'!B1274&gt;'Benchmark Data'!$M$7,1),0)</f>
        <v>0</v>
      </c>
      <c r="G1274">
        <f>IFERROR(_xlfn.IFS(D1274&lt;'Benchmark Data'!$I$13,1,'Transaction Log'!D1274&gt;'Benchmark Data'!$M$13,1),0)</f>
        <v>0</v>
      </c>
      <c r="H1274">
        <f>IFERROR(_xlfn.IFS(E1274&lt;'Benchmark Data'!$I$19,1,'Transaction Log'!E1274&gt;'Benchmark Data'!$M$19,1),0)</f>
        <v>0</v>
      </c>
    </row>
    <row r="1275" spans="1:8">
      <c r="A1275" s="116">
        <v>0.58688657407407407</v>
      </c>
      <c r="B1275">
        <v>-496.40936720000002</v>
      </c>
      <c r="C1275">
        <v>14728.083210000001</v>
      </c>
      <c r="D1275">
        <v>1.299570694</v>
      </c>
      <c r="E1275">
        <v>2.2262198620000002</v>
      </c>
      <c r="F1275">
        <f>IFERROR(_xlfn.IFS(B1275&lt;'Benchmark Data'!$I$7,1,'Transaction Log'!B1275&gt;'Benchmark Data'!$M$7,1),0)</f>
        <v>0</v>
      </c>
      <c r="G1275">
        <f>IFERROR(_xlfn.IFS(D1275&lt;'Benchmark Data'!$I$13,1,'Transaction Log'!D1275&gt;'Benchmark Data'!$M$13,1),0)</f>
        <v>0</v>
      </c>
      <c r="H1275">
        <f>IFERROR(_xlfn.IFS(E1275&lt;'Benchmark Data'!$I$19,1,'Transaction Log'!E1275&gt;'Benchmark Data'!$M$19,1),0)</f>
        <v>0</v>
      </c>
    </row>
    <row r="1276" spans="1:8">
      <c r="A1276" s="116">
        <v>0.58690972222222226</v>
      </c>
      <c r="B1276">
        <v>-496.39384749999999</v>
      </c>
      <c r="C1276">
        <v>14728.308800000001</v>
      </c>
      <c r="D1276">
        <v>1.2985219189999999</v>
      </c>
      <c r="E1276">
        <v>2.226007713</v>
      </c>
      <c r="F1276">
        <f>IFERROR(_xlfn.IFS(B1276&lt;'Benchmark Data'!$I$7,1,'Transaction Log'!B1276&gt;'Benchmark Data'!$M$7,1),0)</f>
        <v>0</v>
      </c>
      <c r="G1276">
        <f>IFERROR(_xlfn.IFS(D1276&lt;'Benchmark Data'!$I$13,1,'Transaction Log'!D1276&gt;'Benchmark Data'!$M$13,1),0)</f>
        <v>0</v>
      </c>
      <c r="H1276">
        <f>IFERROR(_xlfn.IFS(E1276&lt;'Benchmark Data'!$I$19,1,'Transaction Log'!E1276&gt;'Benchmark Data'!$M$19,1),0)</f>
        <v>0</v>
      </c>
    </row>
    <row r="1277" spans="1:8">
      <c r="A1277" s="116">
        <v>0.58693287037037034</v>
      </c>
      <c r="B1277">
        <v>-496.39579850000001</v>
      </c>
      <c r="C1277">
        <v>14727.15912</v>
      </c>
      <c r="D1277">
        <v>1.300017263</v>
      </c>
      <c r="E1277">
        <v>2.2277030679999998</v>
      </c>
      <c r="F1277">
        <f>IFERROR(_xlfn.IFS(B1277&lt;'Benchmark Data'!$I$7,1,'Transaction Log'!B1277&gt;'Benchmark Data'!$M$7,1),0)</f>
        <v>0</v>
      </c>
      <c r="G1277">
        <f>IFERROR(_xlfn.IFS(D1277&lt;'Benchmark Data'!$I$13,1,'Transaction Log'!D1277&gt;'Benchmark Data'!$M$13,1),0)</f>
        <v>0</v>
      </c>
      <c r="H1277">
        <f>IFERROR(_xlfn.IFS(E1277&lt;'Benchmark Data'!$I$19,1,'Transaction Log'!E1277&gt;'Benchmark Data'!$M$19,1),0)</f>
        <v>0</v>
      </c>
    </row>
    <row r="1278" spans="1:8">
      <c r="A1278" s="116">
        <v>0.58695601851851853</v>
      </c>
      <c r="B1278">
        <v>-496.3943673</v>
      </c>
      <c r="C1278">
        <v>14726.492620000001</v>
      </c>
      <c r="D1278">
        <v>1.2995494889999999</v>
      </c>
      <c r="E1278">
        <v>2.2281934720000001</v>
      </c>
      <c r="F1278">
        <f>IFERROR(_xlfn.IFS(B1278&lt;'Benchmark Data'!$I$7,1,'Transaction Log'!B1278&gt;'Benchmark Data'!$M$7,1),0)</f>
        <v>0</v>
      </c>
      <c r="G1278">
        <f>IFERROR(_xlfn.IFS(D1278&lt;'Benchmark Data'!$I$13,1,'Transaction Log'!D1278&gt;'Benchmark Data'!$M$13,1),0)</f>
        <v>0</v>
      </c>
      <c r="H1278">
        <f>IFERROR(_xlfn.IFS(E1278&lt;'Benchmark Data'!$I$19,1,'Transaction Log'!E1278&gt;'Benchmark Data'!$M$19,1),0)</f>
        <v>0</v>
      </c>
    </row>
    <row r="1279" spans="1:8">
      <c r="A1279" s="116">
        <v>0.58697916666666672</v>
      </c>
      <c r="B1279">
        <v>-496.40980359999998</v>
      </c>
      <c r="C1279">
        <v>14726.496429999999</v>
      </c>
      <c r="D1279">
        <v>1.2990643669999999</v>
      </c>
      <c r="E1279">
        <v>2.2257527010000002</v>
      </c>
      <c r="F1279">
        <f>IFERROR(_xlfn.IFS(B1279&lt;'Benchmark Data'!$I$7,1,'Transaction Log'!B1279&gt;'Benchmark Data'!$M$7,1),0)</f>
        <v>0</v>
      </c>
      <c r="G1279">
        <f>IFERROR(_xlfn.IFS(D1279&lt;'Benchmark Data'!$I$13,1,'Transaction Log'!D1279&gt;'Benchmark Data'!$M$13,1),0)</f>
        <v>0</v>
      </c>
      <c r="H1279">
        <f>IFERROR(_xlfn.IFS(E1279&lt;'Benchmark Data'!$I$19,1,'Transaction Log'!E1279&gt;'Benchmark Data'!$M$19,1),0)</f>
        <v>0</v>
      </c>
    </row>
    <row r="1280" spans="1:8">
      <c r="A1280" s="116">
        <v>0.5870023148148148</v>
      </c>
      <c r="B1280">
        <v>-496.4067953</v>
      </c>
      <c r="C1280">
        <v>14725.005230000001</v>
      </c>
      <c r="D1280">
        <v>1.299796661</v>
      </c>
      <c r="E1280">
        <v>2.225769042</v>
      </c>
      <c r="F1280">
        <f>IFERROR(_xlfn.IFS(B1280&lt;'Benchmark Data'!$I$7,1,'Transaction Log'!B1280&gt;'Benchmark Data'!$M$7,1),0)</f>
        <v>0</v>
      </c>
      <c r="G1280">
        <f>IFERROR(_xlfn.IFS(D1280&lt;'Benchmark Data'!$I$13,1,'Transaction Log'!D1280&gt;'Benchmark Data'!$M$13,1),0)</f>
        <v>0</v>
      </c>
      <c r="H1280">
        <f>IFERROR(_xlfn.IFS(E1280&lt;'Benchmark Data'!$I$19,1,'Transaction Log'!E1280&gt;'Benchmark Data'!$M$19,1),0)</f>
        <v>0</v>
      </c>
    </row>
    <row r="1281" spans="1:8">
      <c r="A1281" s="116">
        <v>0.58702546296296299</v>
      </c>
      <c r="B1281">
        <v>-496.4038529</v>
      </c>
      <c r="C1281">
        <v>14721.974469999999</v>
      </c>
      <c r="D1281">
        <v>1.3005459260000001</v>
      </c>
      <c r="E1281">
        <v>2.2278622920000002</v>
      </c>
      <c r="F1281">
        <f>IFERROR(_xlfn.IFS(B1281&lt;'Benchmark Data'!$I$7,1,'Transaction Log'!B1281&gt;'Benchmark Data'!$M$7,1),0)</f>
        <v>0</v>
      </c>
      <c r="G1281">
        <f>IFERROR(_xlfn.IFS(D1281&lt;'Benchmark Data'!$I$13,1,'Transaction Log'!D1281&gt;'Benchmark Data'!$M$13,1),0)</f>
        <v>0</v>
      </c>
      <c r="H1281">
        <f>IFERROR(_xlfn.IFS(E1281&lt;'Benchmark Data'!$I$19,1,'Transaction Log'!E1281&gt;'Benchmark Data'!$M$19,1),0)</f>
        <v>0</v>
      </c>
    </row>
    <row r="1282" spans="1:8">
      <c r="A1282" s="116">
        <v>0.58704861111111117</v>
      </c>
      <c r="B1282">
        <v>-496.39242150000001</v>
      </c>
      <c r="C1282">
        <v>14719.77822</v>
      </c>
      <c r="D1282">
        <v>1.2986687800000001</v>
      </c>
      <c r="E1282">
        <v>2.2274229669999999</v>
      </c>
      <c r="F1282">
        <f>IFERROR(_xlfn.IFS(B1282&lt;'Benchmark Data'!$I$7,1,'Transaction Log'!B1282&gt;'Benchmark Data'!$M$7,1),0)</f>
        <v>0</v>
      </c>
      <c r="G1282">
        <f>IFERROR(_xlfn.IFS(D1282&lt;'Benchmark Data'!$I$13,1,'Transaction Log'!D1282&gt;'Benchmark Data'!$M$13,1),0)</f>
        <v>0</v>
      </c>
      <c r="H1282">
        <f>IFERROR(_xlfn.IFS(E1282&lt;'Benchmark Data'!$I$19,1,'Transaction Log'!E1282&gt;'Benchmark Data'!$M$19,1),0)</f>
        <v>0</v>
      </c>
    </row>
    <row r="1283" spans="1:8">
      <c r="A1283" s="116">
        <v>0.58707175925925925</v>
      </c>
      <c r="B1283">
        <v>-496.40883780000001</v>
      </c>
      <c r="C1283">
        <v>14718.19909</v>
      </c>
      <c r="D1283">
        <v>1.298996262</v>
      </c>
      <c r="E1283">
        <v>2.2257862089999998</v>
      </c>
      <c r="F1283">
        <f>IFERROR(_xlfn.IFS(B1283&lt;'Benchmark Data'!$I$7,1,'Transaction Log'!B1283&gt;'Benchmark Data'!$M$7,1),0)</f>
        <v>0</v>
      </c>
      <c r="G1283">
        <f>IFERROR(_xlfn.IFS(D1283&lt;'Benchmark Data'!$I$13,1,'Transaction Log'!D1283&gt;'Benchmark Data'!$M$13,1),0)</f>
        <v>0</v>
      </c>
      <c r="H1283">
        <f>IFERROR(_xlfn.IFS(E1283&lt;'Benchmark Data'!$I$19,1,'Transaction Log'!E1283&gt;'Benchmark Data'!$M$19,1),0)</f>
        <v>0</v>
      </c>
    </row>
    <row r="1284" spans="1:8">
      <c r="A1284" s="116">
        <v>0.58709490740740744</v>
      </c>
      <c r="B1284">
        <v>-496.41006809999999</v>
      </c>
      <c r="C1284">
        <v>14718.880810000001</v>
      </c>
      <c r="D1284">
        <v>1.2999710289999999</v>
      </c>
      <c r="E1284">
        <v>2.2269470619999998</v>
      </c>
      <c r="F1284">
        <f>IFERROR(_xlfn.IFS(B1284&lt;'Benchmark Data'!$I$7,1,'Transaction Log'!B1284&gt;'Benchmark Data'!$M$7,1),0)</f>
        <v>0</v>
      </c>
      <c r="G1284">
        <f>IFERROR(_xlfn.IFS(D1284&lt;'Benchmark Data'!$I$13,1,'Transaction Log'!D1284&gt;'Benchmark Data'!$M$13,1),0)</f>
        <v>0</v>
      </c>
      <c r="H1284">
        <f>IFERROR(_xlfn.IFS(E1284&lt;'Benchmark Data'!$I$19,1,'Transaction Log'!E1284&gt;'Benchmark Data'!$M$19,1),0)</f>
        <v>0</v>
      </c>
    </row>
    <row r="1285" spans="1:8">
      <c r="A1285" s="116">
        <v>0.58711805555555563</v>
      </c>
      <c r="B1285">
        <v>-496.41186770000002</v>
      </c>
      <c r="C1285">
        <v>14715.955260000001</v>
      </c>
      <c r="D1285">
        <v>1.2980665389999999</v>
      </c>
      <c r="E1285">
        <v>2.2268394229999999</v>
      </c>
      <c r="F1285">
        <f>IFERROR(_xlfn.IFS(B1285&lt;'Benchmark Data'!$I$7,1,'Transaction Log'!B1285&gt;'Benchmark Data'!$M$7,1),0)</f>
        <v>0</v>
      </c>
      <c r="G1285">
        <f>IFERROR(_xlfn.IFS(D1285&lt;'Benchmark Data'!$I$13,1,'Transaction Log'!D1285&gt;'Benchmark Data'!$M$13,1),0)</f>
        <v>0</v>
      </c>
      <c r="H1285">
        <f>IFERROR(_xlfn.IFS(E1285&lt;'Benchmark Data'!$I$19,1,'Transaction Log'!E1285&gt;'Benchmark Data'!$M$19,1),0)</f>
        <v>0</v>
      </c>
    </row>
    <row r="1286" spans="1:8">
      <c r="A1286" s="116">
        <v>0.58714120370370371</v>
      </c>
      <c r="B1286">
        <v>-496.40115709999998</v>
      </c>
      <c r="C1286">
        <v>14715.96902</v>
      </c>
      <c r="D1286">
        <v>1.300309822</v>
      </c>
      <c r="E1286">
        <v>2.227690467</v>
      </c>
      <c r="F1286">
        <f>IFERROR(_xlfn.IFS(B1286&lt;'Benchmark Data'!$I$7,1,'Transaction Log'!B1286&gt;'Benchmark Data'!$M$7,1),0)</f>
        <v>0</v>
      </c>
      <c r="G1286">
        <f>IFERROR(_xlfn.IFS(D1286&lt;'Benchmark Data'!$I$13,1,'Transaction Log'!D1286&gt;'Benchmark Data'!$M$13,1),0)</f>
        <v>0</v>
      </c>
      <c r="H1286">
        <f>IFERROR(_xlfn.IFS(E1286&lt;'Benchmark Data'!$I$19,1,'Transaction Log'!E1286&gt;'Benchmark Data'!$M$19,1),0)</f>
        <v>0</v>
      </c>
    </row>
    <row r="1287" spans="1:8">
      <c r="A1287" s="116">
        <v>0.58716435185185178</v>
      </c>
      <c r="B1287">
        <v>-496.39814960000001</v>
      </c>
      <c r="C1287">
        <v>14714.51238</v>
      </c>
      <c r="D1287">
        <v>1.299287955</v>
      </c>
      <c r="E1287">
        <v>2.2278604930000001</v>
      </c>
      <c r="F1287">
        <f>IFERROR(_xlfn.IFS(B1287&lt;'Benchmark Data'!$I$7,1,'Transaction Log'!B1287&gt;'Benchmark Data'!$M$7,1),0)</f>
        <v>0</v>
      </c>
      <c r="G1287">
        <f>IFERROR(_xlfn.IFS(D1287&lt;'Benchmark Data'!$I$13,1,'Transaction Log'!D1287&gt;'Benchmark Data'!$M$13,1),0)</f>
        <v>0</v>
      </c>
      <c r="H1287">
        <f>IFERROR(_xlfn.IFS(E1287&lt;'Benchmark Data'!$I$19,1,'Transaction Log'!E1287&gt;'Benchmark Data'!$M$19,1),0)</f>
        <v>0</v>
      </c>
    </row>
    <row r="1288" spans="1:8">
      <c r="A1288" s="116">
        <v>0.58718749999999997</v>
      </c>
      <c r="B1288">
        <v>-496.39800630000002</v>
      </c>
      <c r="C1288">
        <v>14714.84175</v>
      </c>
      <c r="D1288">
        <v>1.2997439470000001</v>
      </c>
      <c r="E1288">
        <v>2.2277736770000001</v>
      </c>
      <c r="F1288">
        <f>IFERROR(_xlfn.IFS(B1288&lt;'Benchmark Data'!$I$7,1,'Transaction Log'!B1288&gt;'Benchmark Data'!$M$7,1),0)</f>
        <v>0</v>
      </c>
      <c r="G1288">
        <f>IFERROR(_xlfn.IFS(D1288&lt;'Benchmark Data'!$I$13,1,'Transaction Log'!D1288&gt;'Benchmark Data'!$M$13,1),0)</f>
        <v>0</v>
      </c>
      <c r="H1288">
        <f>IFERROR(_xlfn.IFS(E1288&lt;'Benchmark Data'!$I$19,1,'Transaction Log'!E1288&gt;'Benchmark Data'!$M$19,1),0)</f>
        <v>0</v>
      </c>
    </row>
    <row r="1289" spans="1:8">
      <c r="A1289" s="116">
        <v>0.58721064814814816</v>
      </c>
      <c r="B1289">
        <v>-496.39887490000001</v>
      </c>
      <c r="C1289">
        <v>14713.01735</v>
      </c>
      <c r="D1289">
        <v>1.299805638</v>
      </c>
      <c r="E1289">
        <v>2.2276264129999999</v>
      </c>
      <c r="F1289">
        <f>IFERROR(_xlfn.IFS(B1289&lt;'Benchmark Data'!$I$7,1,'Transaction Log'!B1289&gt;'Benchmark Data'!$M$7,1),0)</f>
        <v>0</v>
      </c>
      <c r="G1289">
        <f>IFERROR(_xlfn.IFS(D1289&lt;'Benchmark Data'!$I$13,1,'Transaction Log'!D1289&gt;'Benchmark Data'!$M$13,1),0)</f>
        <v>0</v>
      </c>
      <c r="H1289">
        <f>IFERROR(_xlfn.IFS(E1289&lt;'Benchmark Data'!$I$19,1,'Transaction Log'!E1289&gt;'Benchmark Data'!$M$19,1),0)</f>
        <v>0</v>
      </c>
    </row>
    <row r="1290" spans="1:8">
      <c r="A1290" s="116">
        <v>0.58723379629629624</v>
      </c>
      <c r="B1290">
        <v>-496.38296609999998</v>
      </c>
      <c r="C1290">
        <v>14711.254000000001</v>
      </c>
      <c r="D1290">
        <v>1.299674279</v>
      </c>
      <c r="E1290">
        <v>2.227713611</v>
      </c>
      <c r="F1290">
        <f>IFERROR(_xlfn.IFS(B1290&lt;'Benchmark Data'!$I$7,1,'Transaction Log'!B1290&gt;'Benchmark Data'!$M$7,1),0)</f>
        <v>1</v>
      </c>
      <c r="G1290">
        <f>IFERROR(_xlfn.IFS(D1290&lt;'Benchmark Data'!$I$13,1,'Transaction Log'!D1290&gt;'Benchmark Data'!$M$13,1),0)</f>
        <v>0</v>
      </c>
      <c r="H1290">
        <f>IFERROR(_xlfn.IFS(E1290&lt;'Benchmark Data'!$I$19,1,'Transaction Log'!E1290&gt;'Benchmark Data'!$M$19,1),0)</f>
        <v>0</v>
      </c>
    </row>
    <row r="1291" spans="1:8">
      <c r="A1291" s="116">
        <v>0.58725694444444443</v>
      </c>
      <c r="B1291">
        <v>-496.40321719999997</v>
      </c>
      <c r="C1291">
        <v>14711.120339999999</v>
      </c>
      <c r="D1291">
        <v>1.2994266539999999</v>
      </c>
      <c r="E1291">
        <v>2.2279562570000002</v>
      </c>
      <c r="F1291">
        <f>IFERROR(_xlfn.IFS(B1291&lt;'Benchmark Data'!$I$7,1,'Transaction Log'!B1291&gt;'Benchmark Data'!$M$7,1),0)</f>
        <v>0</v>
      </c>
      <c r="G1291">
        <f>IFERROR(_xlfn.IFS(D1291&lt;'Benchmark Data'!$I$13,1,'Transaction Log'!D1291&gt;'Benchmark Data'!$M$13,1),0)</f>
        <v>0</v>
      </c>
      <c r="H1291">
        <f>IFERROR(_xlfn.IFS(E1291&lt;'Benchmark Data'!$I$19,1,'Transaction Log'!E1291&gt;'Benchmark Data'!$M$19,1),0)</f>
        <v>0</v>
      </c>
    </row>
    <row r="1292" spans="1:8">
      <c r="A1292" s="116">
        <v>0.58728009259259262</v>
      </c>
      <c r="B1292">
        <v>-496.40735410000002</v>
      </c>
      <c r="C1292">
        <v>14709.487059999999</v>
      </c>
      <c r="D1292">
        <v>1.2995799130000001</v>
      </c>
      <c r="E1292">
        <v>2.2279705949999999</v>
      </c>
      <c r="F1292">
        <f>IFERROR(_xlfn.IFS(B1292&lt;'Benchmark Data'!$I$7,1,'Transaction Log'!B1292&gt;'Benchmark Data'!$M$7,1),0)</f>
        <v>0</v>
      </c>
      <c r="G1292">
        <f>IFERROR(_xlfn.IFS(D1292&lt;'Benchmark Data'!$I$13,1,'Transaction Log'!D1292&gt;'Benchmark Data'!$M$13,1),0)</f>
        <v>0</v>
      </c>
      <c r="H1292">
        <f>IFERROR(_xlfn.IFS(E1292&lt;'Benchmark Data'!$I$19,1,'Transaction Log'!E1292&gt;'Benchmark Data'!$M$19,1),0)</f>
        <v>0</v>
      </c>
    </row>
    <row r="1293" spans="1:8">
      <c r="A1293" s="116">
        <v>0.5873032407407407</v>
      </c>
      <c r="B1293">
        <v>-496.4068456</v>
      </c>
      <c r="C1293">
        <v>14707.87343</v>
      </c>
      <c r="D1293">
        <v>1.2995811939999999</v>
      </c>
      <c r="E1293">
        <v>2.2257452579999999</v>
      </c>
      <c r="F1293">
        <f>IFERROR(_xlfn.IFS(B1293&lt;'Benchmark Data'!$I$7,1,'Transaction Log'!B1293&gt;'Benchmark Data'!$M$7,1),0)</f>
        <v>0</v>
      </c>
      <c r="G1293">
        <f>IFERROR(_xlfn.IFS(D1293&lt;'Benchmark Data'!$I$13,1,'Transaction Log'!D1293&gt;'Benchmark Data'!$M$13,1),0)</f>
        <v>0</v>
      </c>
      <c r="H1293">
        <f>IFERROR(_xlfn.IFS(E1293&lt;'Benchmark Data'!$I$19,1,'Transaction Log'!E1293&gt;'Benchmark Data'!$M$19,1),0)</f>
        <v>0</v>
      </c>
    </row>
    <row r="1294" spans="1:8">
      <c r="A1294" s="116">
        <v>0.58732638888888888</v>
      </c>
      <c r="B1294">
        <v>-496.41013070000002</v>
      </c>
      <c r="C1294">
        <v>14706.531800000001</v>
      </c>
      <c r="D1294">
        <v>1.299089296</v>
      </c>
      <c r="E1294">
        <v>2.2279746199999999</v>
      </c>
      <c r="F1294">
        <f>IFERROR(_xlfn.IFS(B1294&lt;'Benchmark Data'!$I$7,1,'Transaction Log'!B1294&gt;'Benchmark Data'!$M$7,1),0)</f>
        <v>0</v>
      </c>
      <c r="G1294">
        <f>IFERROR(_xlfn.IFS(D1294&lt;'Benchmark Data'!$I$13,1,'Transaction Log'!D1294&gt;'Benchmark Data'!$M$13,1),0)</f>
        <v>0</v>
      </c>
      <c r="H1294">
        <f>IFERROR(_xlfn.IFS(E1294&lt;'Benchmark Data'!$I$19,1,'Transaction Log'!E1294&gt;'Benchmark Data'!$M$19,1),0)</f>
        <v>0</v>
      </c>
    </row>
    <row r="1295" spans="1:8">
      <c r="A1295" s="116">
        <v>0.58734953703703707</v>
      </c>
      <c r="B1295">
        <v>-496.40790479999998</v>
      </c>
      <c r="C1295">
        <v>14704.08597</v>
      </c>
      <c r="D1295">
        <v>1.3010420250000001</v>
      </c>
      <c r="E1295">
        <v>2.2281084010000001</v>
      </c>
      <c r="F1295">
        <f>IFERROR(_xlfn.IFS(B1295&lt;'Benchmark Data'!$I$7,1,'Transaction Log'!B1295&gt;'Benchmark Data'!$M$7,1),0)</f>
        <v>0</v>
      </c>
      <c r="G1295">
        <f>IFERROR(_xlfn.IFS(D1295&lt;'Benchmark Data'!$I$13,1,'Transaction Log'!D1295&gt;'Benchmark Data'!$M$13,1),0)</f>
        <v>0</v>
      </c>
      <c r="H1295">
        <f>IFERROR(_xlfn.IFS(E1295&lt;'Benchmark Data'!$I$19,1,'Transaction Log'!E1295&gt;'Benchmark Data'!$M$19,1),0)</f>
        <v>0</v>
      </c>
    </row>
    <row r="1296" spans="1:8">
      <c r="A1296" s="116">
        <v>0.58737268518518515</v>
      </c>
      <c r="B1296">
        <v>-496.39999239999997</v>
      </c>
      <c r="C1296">
        <v>14703.62659</v>
      </c>
      <c r="D1296">
        <v>1.2985383479999999</v>
      </c>
      <c r="E1296">
        <v>2.2276758929999998</v>
      </c>
      <c r="F1296">
        <f>IFERROR(_xlfn.IFS(B1296&lt;'Benchmark Data'!$I$7,1,'Transaction Log'!B1296&gt;'Benchmark Data'!$M$7,1),0)</f>
        <v>0</v>
      </c>
      <c r="G1296">
        <f>IFERROR(_xlfn.IFS(D1296&lt;'Benchmark Data'!$I$13,1,'Transaction Log'!D1296&gt;'Benchmark Data'!$M$13,1),0)</f>
        <v>0</v>
      </c>
      <c r="H1296">
        <f>IFERROR(_xlfn.IFS(E1296&lt;'Benchmark Data'!$I$19,1,'Transaction Log'!E1296&gt;'Benchmark Data'!$M$19,1),0)</f>
        <v>0</v>
      </c>
    </row>
    <row r="1297" spans="1:8">
      <c r="A1297" s="116">
        <v>0.58739583333333334</v>
      </c>
      <c r="B1297">
        <v>-496.40924740000003</v>
      </c>
      <c r="C1297">
        <v>14703.190280000001</v>
      </c>
      <c r="D1297">
        <v>1.3007024620000001</v>
      </c>
      <c r="E1297">
        <v>2.2261621420000002</v>
      </c>
      <c r="F1297">
        <f>IFERROR(_xlfn.IFS(B1297&lt;'Benchmark Data'!$I$7,1,'Transaction Log'!B1297&gt;'Benchmark Data'!$M$7,1),0)</f>
        <v>0</v>
      </c>
      <c r="G1297">
        <f>IFERROR(_xlfn.IFS(D1297&lt;'Benchmark Data'!$I$13,1,'Transaction Log'!D1297&gt;'Benchmark Data'!$M$13,1),0)</f>
        <v>0</v>
      </c>
      <c r="H1297">
        <f>IFERROR(_xlfn.IFS(E1297&lt;'Benchmark Data'!$I$19,1,'Transaction Log'!E1297&gt;'Benchmark Data'!$M$19,1),0)</f>
        <v>0</v>
      </c>
    </row>
    <row r="1298" spans="1:8">
      <c r="A1298" s="116">
        <v>0.58741898148148153</v>
      </c>
      <c r="B1298">
        <v>-496.40848039999997</v>
      </c>
      <c r="C1298">
        <v>14702.872820000001</v>
      </c>
      <c r="D1298">
        <v>1.2998496319999999</v>
      </c>
      <c r="E1298">
        <v>2.2268272630000001</v>
      </c>
      <c r="F1298">
        <f>IFERROR(_xlfn.IFS(B1298&lt;'Benchmark Data'!$I$7,1,'Transaction Log'!B1298&gt;'Benchmark Data'!$M$7,1),0)</f>
        <v>0</v>
      </c>
      <c r="G1298">
        <f>IFERROR(_xlfn.IFS(D1298&lt;'Benchmark Data'!$I$13,1,'Transaction Log'!D1298&gt;'Benchmark Data'!$M$13,1),0)</f>
        <v>0</v>
      </c>
      <c r="H1298">
        <f>IFERROR(_xlfn.IFS(E1298&lt;'Benchmark Data'!$I$19,1,'Transaction Log'!E1298&gt;'Benchmark Data'!$M$19,1),0)</f>
        <v>0</v>
      </c>
    </row>
    <row r="1299" spans="1:8">
      <c r="A1299" s="116">
        <v>0.58744212962962961</v>
      </c>
      <c r="B1299">
        <v>-496.39569160000002</v>
      </c>
      <c r="C1299">
        <v>14701.2793</v>
      </c>
      <c r="D1299">
        <v>1.299509037</v>
      </c>
      <c r="E1299">
        <v>2.2265921849999999</v>
      </c>
      <c r="F1299">
        <f>IFERROR(_xlfn.IFS(B1299&lt;'Benchmark Data'!$I$7,1,'Transaction Log'!B1299&gt;'Benchmark Data'!$M$7,1),0)</f>
        <v>0</v>
      </c>
      <c r="G1299">
        <f>IFERROR(_xlfn.IFS(D1299&lt;'Benchmark Data'!$I$13,1,'Transaction Log'!D1299&gt;'Benchmark Data'!$M$13,1),0)</f>
        <v>0</v>
      </c>
      <c r="H1299">
        <f>IFERROR(_xlfn.IFS(E1299&lt;'Benchmark Data'!$I$19,1,'Transaction Log'!E1299&gt;'Benchmark Data'!$M$19,1),0)</f>
        <v>0</v>
      </c>
    </row>
    <row r="1300" spans="1:8">
      <c r="A1300" s="116">
        <v>0.58746527777777779</v>
      </c>
      <c r="B1300">
        <v>-496.40893940000001</v>
      </c>
      <c r="C1300">
        <v>14698.802379999999</v>
      </c>
      <c r="D1300">
        <v>1.2996859999999999</v>
      </c>
      <c r="E1300">
        <v>2.2287358859999999</v>
      </c>
      <c r="F1300">
        <f>IFERROR(_xlfn.IFS(B1300&lt;'Benchmark Data'!$I$7,1,'Transaction Log'!B1300&gt;'Benchmark Data'!$M$7,1),0)</f>
        <v>0</v>
      </c>
      <c r="G1300">
        <f>IFERROR(_xlfn.IFS(D1300&lt;'Benchmark Data'!$I$13,1,'Transaction Log'!D1300&gt;'Benchmark Data'!$M$13,1),0)</f>
        <v>0</v>
      </c>
      <c r="H1300">
        <f>IFERROR(_xlfn.IFS(E1300&lt;'Benchmark Data'!$I$19,1,'Transaction Log'!E1300&gt;'Benchmark Data'!$M$19,1),0)</f>
        <v>0</v>
      </c>
    </row>
    <row r="1301" spans="1:8">
      <c r="A1301" s="116">
        <v>0.58748842592592598</v>
      </c>
      <c r="B1301">
        <v>-496.40897050000001</v>
      </c>
      <c r="C1301">
        <v>14696.27447</v>
      </c>
      <c r="D1301">
        <v>1.2995267109999999</v>
      </c>
      <c r="E1301">
        <v>2.2263551060000002</v>
      </c>
      <c r="F1301">
        <f>IFERROR(_xlfn.IFS(B1301&lt;'Benchmark Data'!$I$7,1,'Transaction Log'!B1301&gt;'Benchmark Data'!$M$7,1),0)</f>
        <v>0</v>
      </c>
      <c r="G1301">
        <f>IFERROR(_xlfn.IFS(D1301&lt;'Benchmark Data'!$I$13,1,'Transaction Log'!D1301&gt;'Benchmark Data'!$M$13,1),0)</f>
        <v>0</v>
      </c>
      <c r="H1301">
        <f>IFERROR(_xlfn.IFS(E1301&lt;'Benchmark Data'!$I$19,1,'Transaction Log'!E1301&gt;'Benchmark Data'!$M$19,1),0)</f>
        <v>0</v>
      </c>
    </row>
    <row r="1302" spans="1:8">
      <c r="A1302" s="116">
        <v>0.58751157407407406</v>
      </c>
      <c r="B1302">
        <v>-496.40364770000002</v>
      </c>
      <c r="C1302">
        <v>14696.20522</v>
      </c>
      <c r="D1302">
        <v>1.299361405</v>
      </c>
      <c r="E1302">
        <v>2.227322118</v>
      </c>
      <c r="F1302">
        <f>IFERROR(_xlfn.IFS(B1302&lt;'Benchmark Data'!$I$7,1,'Transaction Log'!B1302&gt;'Benchmark Data'!$M$7,1),0)</f>
        <v>0</v>
      </c>
      <c r="G1302">
        <f>IFERROR(_xlfn.IFS(D1302&lt;'Benchmark Data'!$I$13,1,'Transaction Log'!D1302&gt;'Benchmark Data'!$M$13,1),0)</f>
        <v>0</v>
      </c>
      <c r="H1302">
        <f>IFERROR(_xlfn.IFS(E1302&lt;'Benchmark Data'!$I$19,1,'Transaction Log'!E1302&gt;'Benchmark Data'!$M$19,1),0)</f>
        <v>0</v>
      </c>
    </row>
    <row r="1303" spans="1:8">
      <c r="A1303" s="116">
        <v>0.58753472222222225</v>
      </c>
      <c r="B1303">
        <v>-496.3912593</v>
      </c>
      <c r="C1303">
        <v>14694.89856</v>
      </c>
      <c r="D1303">
        <v>1.299444007</v>
      </c>
      <c r="E1303">
        <v>2.2281421639999999</v>
      </c>
      <c r="F1303">
        <f>IFERROR(_xlfn.IFS(B1303&lt;'Benchmark Data'!$I$7,1,'Transaction Log'!B1303&gt;'Benchmark Data'!$M$7,1),0)</f>
        <v>0</v>
      </c>
      <c r="G1303">
        <f>IFERROR(_xlfn.IFS(D1303&lt;'Benchmark Data'!$I$13,1,'Transaction Log'!D1303&gt;'Benchmark Data'!$M$13,1),0)</f>
        <v>0</v>
      </c>
      <c r="H1303">
        <f>IFERROR(_xlfn.IFS(E1303&lt;'Benchmark Data'!$I$19,1,'Transaction Log'!E1303&gt;'Benchmark Data'!$M$19,1),0)</f>
        <v>0</v>
      </c>
    </row>
    <row r="1304" spans="1:8">
      <c r="A1304" s="116">
        <v>0.58755787037037044</v>
      </c>
      <c r="B1304">
        <v>-496.39837720000003</v>
      </c>
      <c r="C1304">
        <v>14693.41972</v>
      </c>
      <c r="D1304">
        <v>1.299242072</v>
      </c>
      <c r="E1304">
        <v>2.226166444</v>
      </c>
      <c r="F1304">
        <f>IFERROR(_xlfn.IFS(B1304&lt;'Benchmark Data'!$I$7,1,'Transaction Log'!B1304&gt;'Benchmark Data'!$M$7,1),0)</f>
        <v>0</v>
      </c>
      <c r="G1304">
        <f>IFERROR(_xlfn.IFS(D1304&lt;'Benchmark Data'!$I$13,1,'Transaction Log'!D1304&gt;'Benchmark Data'!$M$13,1),0)</f>
        <v>0</v>
      </c>
      <c r="H1304">
        <f>IFERROR(_xlfn.IFS(E1304&lt;'Benchmark Data'!$I$19,1,'Transaction Log'!E1304&gt;'Benchmark Data'!$M$19,1),0)</f>
        <v>0</v>
      </c>
    </row>
    <row r="1305" spans="1:8">
      <c r="A1305" s="116">
        <v>0.58758101851851852</v>
      </c>
      <c r="B1305">
        <v>-496.40670619999997</v>
      </c>
      <c r="C1305">
        <v>14694.66901</v>
      </c>
      <c r="D1305">
        <v>1.29945471</v>
      </c>
      <c r="E1305">
        <v>2.2282555610000001</v>
      </c>
      <c r="F1305">
        <f>IFERROR(_xlfn.IFS(B1305&lt;'Benchmark Data'!$I$7,1,'Transaction Log'!B1305&gt;'Benchmark Data'!$M$7,1),0)</f>
        <v>0</v>
      </c>
      <c r="G1305">
        <f>IFERROR(_xlfn.IFS(D1305&lt;'Benchmark Data'!$I$13,1,'Transaction Log'!D1305&gt;'Benchmark Data'!$M$13,1),0)</f>
        <v>0</v>
      </c>
      <c r="H1305">
        <f>IFERROR(_xlfn.IFS(E1305&lt;'Benchmark Data'!$I$19,1,'Transaction Log'!E1305&gt;'Benchmark Data'!$M$19,1),0)</f>
        <v>0</v>
      </c>
    </row>
    <row r="1306" spans="1:8">
      <c r="A1306" s="116">
        <v>0.58760416666666659</v>
      </c>
      <c r="B1306">
        <v>-496.41053640000001</v>
      </c>
      <c r="C1306">
        <v>14693.48214</v>
      </c>
      <c r="D1306">
        <v>1.3005901550000001</v>
      </c>
      <c r="E1306">
        <v>2.2279237959999998</v>
      </c>
      <c r="F1306">
        <f>IFERROR(_xlfn.IFS(B1306&lt;'Benchmark Data'!$I$7,1,'Transaction Log'!B1306&gt;'Benchmark Data'!$M$7,1),0)</f>
        <v>0</v>
      </c>
      <c r="G1306">
        <f>IFERROR(_xlfn.IFS(D1306&lt;'Benchmark Data'!$I$13,1,'Transaction Log'!D1306&gt;'Benchmark Data'!$M$13,1),0)</f>
        <v>0</v>
      </c>
      <c r="H1306">
        <f>IFERROR(_xlfn.IFS(E1306&lt;'Benchmark Data'!$I$19,1,'Transaction Log'!E1306&gt;'Benchmark Data'!$M$19,1),0)</f>
        <v>0</v>
      </c>
    </row>
    <row r="1307" spans="1:8">
      <c r="A1307" s="116">
        <v>0.58762731481481478</v>
      </c>
      <c r="B1307">
        <v>-496.4141932</v>
      </c>
      <c r="C1307">
        <v>14693.40194</v>
      </c>
      <c r="D1307">
        <v>1.3003296929999999</v>
      </c>
      <c r="E1307">
        <v>2.2270320199999998</v>
      </c>
      <c r="F1307">
        <f>IFERROR(_xlfn.IFS(B1307&lt;'Benchmark Data'!$I$7,1,'Transaction Log'!B1307&gt;'Benchmark Data'!$M$7,1),0)</f>
        <v>0</v>
      </c>
      <c r="G1307">
        <f>IFERROR(_xlfn.IFS(D1307&lt;'Benchmark Data'!$I$13,1,'Transaction Log'!D1307&gt;'Benchmark Data'!$M$13,1),0)</f>
        <v>0</v>
      </c>
      <c r="H1307">
        <f>IFERROR(_xlfn.IFS(E1307&lt;'Benchmark Data'!$I$19,1,'Transaction Log'!E1307&gt;'Benchmark Data'!$M$19,1),0)</f>
        <v>0</v>
      </c>
    </row>
    <row r="1308" spans="1:8">
      <c r="A1308" s="116">
        <v>0.58765046296296297</v>
      </c>
      <c r="B1308">
        <v>-496.3976232</v>
      </c>
      <c r="C1308">
        <v>14690.775250000001</v>
      </c>
      <c r="D1308">
        <v>1.2996329099999999</v>
      </c>
      <c r="E1308">
        <v>2.2282480339999999</v>
      </c>
      <c r="F1308">
        <f>IFERROR(_xlfn.IFS(B1308&lt;'Benchmark Data'!$I$7,1,'Transaction Log'!B1308&gt;'Benchmark Data'!$M$7,1),0)</f>
        <v>0</v>
      </c>
      <c r="G1308">
        <f>IFERROR(_xlfn.IFS(D1308&lt;'Benchmark Data'!$I$13,1,'Transaction Log'!D1308&gt;'Benchmark Data'!$M$13,1),0)</f>
        <v>0</v>
      </c>
      <c r="H1308">
        <f>IFERROR(_xlfn.IFS(E1308&lt;'Benchmark Data'!$I$19,1,'Transaction Log'!E1308&gt;'Benchmark Data'!$M$19,1),0)</f>
        <v>0</v>
      </c>
    </row>
    <row r="1309" spans="1:8">
      <c r="A1309" s="116">
        <v>0.58767361111111105</v>
      </c>
      <c r="B1309">
        <v>-496.3898605</v>
      </c>
      <c r="C1309">
        <v>14691.93556</v>
      </c>
      <c r="D1309">
        <v>1.299038648</v>
      </c>
      <c r="E1309">
        <v>2.2285948169999998</v>
      </c>
      <c r="F1309">
        <f>IFERROR(_xlfn.IFS(B1309&lt;'Benchmark Data'!$I$7,1,'Transaction Log'!B1309&gt;'Benchmark Data'!$M$7,1),0)</f>
        <v>0</v>
      </c>
      <c r="G1309">
        <f>IFERROR(_xlfn.IFS(D1309&lt;'Benchmark Data'!$I$13,1,'Transaction Log'!D1309&gt;'Benchmark Data'!$M$13,1),0)</f>
        <v>0</v>
      </c>
      <c r="H1309">
        <f>IFERROR(_xlfn.IFS(E1309&lt;'Benchmark Data'!$I$19,1,'Transaction Log'!E1309&gt;'Benchmark Data'!$M$19,1),0)</f>
        <v>0</v>
      </c>
    </row>
    <row r="1310" spans="1:8">
      <c r="A1310" s="116">
        <v>0.58769675925925924</v>
      </c>
      <c r="B1310">
        <v>-496.40542950000003</v>
      </c>
      <c r="C1310">
        <v>14686.470649999999</v>
      </c>
      <c r="D1310">
        <v>1.300627153</v>
      </c>
      <c r="E1310">
        <v>2.2282340450000002</v>
      </c>
      <c r="F1310">
        <f>IFERROR(_xlfn.IFS(B1310&lt;'Benchmark Data'!$I$7,1,'Transaction Log'!B1310&gt;'Benchmark Data'!$M$7,1),0)</f>
        <v>0</v>
      </c>
      <c r="G1310">
        <f>IFERROR(_xlfn.IFS(D1310&lt;'Benchmark Data'!$I$13,1,'Transaction Log'!D1310&gt;'Benchmark Data'!$M$13,1),0)</f>
        <v>0</v>
      </c>
      <c r="H1310">
        <f>IFERROR(_xlfn.IFS(E1310&lt;'Benchmark Data'!$I$19,1,'Transaction Log'!E1310&gt;'Benchmark Data'!$M$19,1),0)</f>
        <v>0</v>
      </c>
    </row>
    <row r="1311" spans="1:8">
      <c r="A1311" s="116">
        <v>0.58771990740740743</v>
      </c>
      <c r="B1311">
        <v>-496.40296810000001</v>
      </c>
      <c r="C1311">
        <v>14686.487940000001</v>
      </c>
      <c r="D1311">
        <v>1.2997425469999999</v>
      </c>
      <c r="E1311">
        <v>2.2283222020000002</v>
      </c>
      <c r="F1311">
        <f>IFERROR(_xlfn.IFS(B1311&lt;'Benchmark Data'!$I$7,1,'Transaction Log'!B1311&gt;'Benchmark Data'!$M$7,1),0)</f>
        <v>0</v>
      </c>
      <c r="G1311">
        <f>IFERROR(_xlfn.IFS(D1311&lt;'Benchmark Data'!$I$13,1,'Transaction Log'!D1311&gt;'Benchmark Data'!$M$13,1),0)</f>
        <v>0</v>
      </c>
      <c r="H1311">
        <f>IFERROR(_xlfn.IFS(E1311&lt;'Benchmark Data'!$I$19,1,'Transaction Log'!E1311&gt;'Benchmark Data'!$M$19,1),0)</f>
        <v>0</v>
      </c>
    </row>
    <row r="1312" spans="1:8">
      <c r="A1312" s="116">
        <v>0.5877430555555555</v>
      </c>
      <c r="B1312">
        <v>-496.39028660000002</v>
      </c>
      <c r="C1312">
        <v>14684.787</v>
      </c>
      <c r="D1312">
        <v>1.30045872</v>
      </c>
      <c r="E1312">
        <v>2.226561485</v>
      </c>
      <c r="F1312">
        <f>IFERROR(_xlfn.IFS(B1312&lt;'Benchmark Data'!$I$7,1,'Transaction Log'!B1312&gt;'Benchmark Data'!$M$7,1),0)</f>
        <v>0</v>
      </c>
      <c r="G1312">
        <f>IFERROR(_xlfn.IFS(D1312&lt;'Benchmark Data'!$I$13,1,'Transaction Log'!D1312&gt;'Benchmark Data'!$M$13,1),0)</f>
        <v>0</v>
      </c>
      <c r="H1312">
        <f>IFERROR(_xlfn.IFS(E1312&lt;'Benchmark Data'!$I$19,1,'Transaction Log'!E1312&gt;'Benchmark Data'!$M$19,1),0)</f>
        <v>0</v>
      </c>
    </row>
    <row r="1313" spans="1:8">
      <c r="A1313" s="116">
        <v>0.58776620370370369</v>
      </c>
      <c r="B1313">
        <v>-496.39639410000001</v>
      </c>
      <c r="C1313">
        <v>14684.84326</v>
      </c>
      <c r="D1313">
        <v>1.2991012179999999</v>
      </c>
      <c r="E1313">
        <v>2.2281026279999998</v>
      </c>
      <c r="F1313">
        <f>IFERROR(_xlfn.IFS(B1313&lt;'Benchmark Data'!$I$7,1,'Transaction Log'!B1313&gt;'Benchmark Data'!$M$7,1),0)</f>
        <v>0</v>
      </c>
      <c r="G1313">
        <f>IFERROR(_xlfn.IFS(D1313&lt;'Benchmark Data'!$I$13,1,'Transaction Log'!D1313&gt;'Benchmark Data'!$M$13,1),0)</f>
        <v>0</v>
      </c>
      <c r="H1313">
        <f>IFERROR(_xlfn.IFS(E1313&lt;'Benchmark Data'!$I$19,1,'Transaction Log'!E1313&gt;'Benchmark Data'!$M$19,1),0)</f>
        <v>0</v>
      </c>
    </row>
    <row r="1314" spans="1:8">
      <c r="A1314" s="116">
        <v>0.58778935185185188</v>
      </c>
      <c r="B1314">
        <v>-496.39892750000001</v>
      </c>
      <c r="C1314">
        <v>14684.867560000001</v>
      </c>
      <c r="D1314">
        <v>1.3005950930000001</v>
      </c>
      <c r="E1314">
        <v>2.2263280769999998</v>
      </c>
      <c r="F1314">
        <f>IFERROR(_xlfn.IFS(B1314&lt;'Benchmark Data'!$I$7,1,'Transaction Log'!B1314&gt;'Benchmark Data'!$M$7,1),0)</f>
        <v>0</v>
      </c>
      <c r="G1314">
        <f>IFERROR(_xlfn.IFS(D1314&lt;'Benchmark Data'!$I$13,1,'Transaction Log'!D1314&gt;'Benchmark Data'!$M$13,1),0)</f>
        <v>0</v>
      </c>
      <c r="H1314">
        <f>IFERROR(_xlfn.IFS(E1314&lt;'Benchmark Data'!$I$19,1,'Transaction Log'!E1314&gt;'Benchmark Data'!$M$19,1),0)</f>
        <v>0</v>
      </c>
    </row>
    <row r="1315" spans="1:8">
      <c r="A1315" s="116">
        <v>0.58781249999999996</v>
      </c>
      <c r="B1315">
        <v>-496.40808729999998</v>
      </c>
      <c r="C1315">
        <v>14684.4226</v>
      </c>
      <c r="D1315">
        <v>1.299060723</v>
      </c>
      <c r="E1315">
        <v>2.2260574389999999</v>
      </c>
      <c r="F1315">
        <f>IFERROR(_xlfn.IFS(B1315&lt;'Benchmark Data'!$I$7,1,'Transaction Log'!B1315&gt;'Benchmark Data'!$M$7,1),0)</f>
        <v>0</v>
      </c>
      <c r="G1315">
        <f>IFERROR(_xlfn.IFS(D1315&lt;'Benchmark Data'!$I$13,1,'Transaction Log'!D1315&gt;'Benchmark Data'!$M$13,1),0)</f>
        <v>0</v>
      </c>
      <c r="H1315">
        <f>IFERROR(_xlfn.IFS(E1315&lt;'Benchmark Data'!$I$19,1,'Transaction Log'!E1315&gt;'Benchmark Data'!$M$19,1),0)</f>
        <v>0</v>
      </c>
    </row>
    <row r="1316" spans="1:8">
      <c r="A1316" s="116">
        <v>0.58783564814814815</v>
      </c>
      <c r="B1316">
        <v>-496.39677699999999</v>
      </c>
      <c r="C1316">
        <v>14683.975329999999</v>
      </c>
      <c r="D1316">
        <v>1.2994728849999999</v>
      </c>
      <c r="E1316">
        <v>2.2275393619999999</v>
      </c>
      <c r="F1316">
        <f>IFERROR(_xlfn.IFS(B1316&lt;'Benchmark Data'!$I$7,1,'Transaction Log'!B1316&gt;'Benchmark Data'!$M$7,1),0)</f>
        <v>0</v>
      </c>
      <c r="G1316">
        <f>IFERROR(_xlfn.IFS(D1316&lt;'Benchmark Data'!$I$13,1,'Transaction Log'!D1316&gt;'Benchmark Data'!$M$13,1),0)</f>
        <v>0</v>
      </c>
      <c r="H1316">
        <f>IFERROR(_xlfn.IFS(E1316&lt;'Benchmark Data'!$I$19,1,'Transaction Log'!E1316&gt;'Benchmark Data'!$M$19,1),0)</f>
        <v>0</v>
      </c>
    </row>
    <row r="1317" spans="1:8">
      <c r="A1317" s="116">
        <v>0.58785879629629634</v>
      </c>
      <c r="B1317">
        <v>-496.39549340000002</v>
      </c>
      <c r="C1317">
        <v>14681.677879999999</v>
      </c>
      <c r="D1317">
        <v>1.300454864</v>
      </c>
      <c r="E1317">
        <v>2.2257968049999999</v>
      </c>
      <c r="F1317">
        <f>IFERROR(_xlfn.IFS(B1317&lt;'Benchmark Data'!$I$7,1,'Transaction Log'!B1317&gt;'Benchmark Data'!$M$7,1),0)</f>
        <v>0</v>
      </c>
      <c r="G1317">
        <f>IFERROR(_xlfn.IFS(D1317&lt;'Benchmark Data'!$I$13,1,'Transaction Log'!D1317&gt;'Benchmark Data'!$M$13,1),0)</f>
        <v>0</v>
      </c>
      <c r="H1317">
        <f>IFERROR(_xlfn.IFS(E1317&lt;'Benchmark Data'!$I$19,1,'Transaction Log'!E1317&gt;'Benchmark Data'!$M$19,1),0)</f>
        <v>0</v>
      </c>
    </row>
    <row r="1318" spans="1:8">
      <c r="A1318" s="116">
        <v>0.58788194444444442</v>
      </c>
      <c r="B1318">
        <v>-496.41136</v>
      </c>
      <c r="C1318">
        <v>14680.647989999999</v>
      </c>
      <c r="D1318">
        <v>1.3012356780000001</v>
      </c>
      <c r="E1318">
        <v>2.2256445280000001</v>
      </c>
      <c r="F1318">
        <f>IFERROR(_xlfn.IFS(B1318&lt;'Benchmark Data'!$I$7,1,'Transaction Log'!B1318&gt;'Benchmark Data'!$M$7,1),0)</f>
        <v>0</v>
      </c>
      <c r="G1318">
        <f>IFERROR(_xlfn.IFS(D1318&lt;'Benchmark Data'!$I$13,1,'Transaction Log'!D1318&gt;'Benchmark Data'!$M$13,1),0)</f>
        <v>1</v>
      </c>
      <c r="H1318">
        <f>IFERROR(_xlfn.IFS(E1318&lt;'Benchmark Data'!$I$19,1,'Transaction Log'!E1318&gt;'Benchmark Data'!$M$19,1),0)</f>
        <v>0</v>
      </c>
    </row>
    <row r="1319" spans="1:8">
      <c r="A1319" s="116">
        <v>0.5879050925925926</v>
      </c>
      <c r="B1319">
        <v>-496.42120979999999</v>
      </c>
      <c r="C1319">
        <v>14678.1391</v>
      </c>
      <c r="D1319">
        <v>1.2986997179999999</v>
      </c>
      <c r="E1319">
        <v>2.2261052989999999</v>
      </c>
      <c r="F1319">
        <f>IFERROR(_xlfn.IFS(B1319&lt;'Benchmark Data'!$I$7,1,'Transaction Log'!B1319&gt;'Benchmark Data'!$M$7,1),0)</f>
        <v>1</v>
      </c>
      <c r="G1319">
        <f>IFERROR(_xlfn.IFS(D1319&lt;'Benchmark Data'!$I$13,1,'Transaction Log'!D1319&gt;'Benchmark Data'!$M$13,1),0)</f>
        <v>0</v>
      </c>
      <c r="H1319">
        <f>IFERROR(_xlfn.IFS(E1319&lt;'Benchmark Data'!$I$19,1,'Transaction Log'!E1319&gt;'Benchmark Data'!$M$19,1),0)</f>
        <v>0</v>
      </c>
    </row>
    <row r="1320" spans="1:8">
      <c r="A1320" s="116">
        <v>0.58792824074074079</v>
      </c>
      <c r="B1320">
        <v>-496.3911511</v>
      </c>
      <c r="C1320">
        <v>14675.835709999999</v>
      </c>
      <c r="D1320">
        <v>1.299928491</v>
      </c>
      <c r="E1320">
        <v>2.2259981280000001</v>
      </c>
      <c r="F1320">
        <f>IFERROR(_xlfn.IFS(B1320&lt;'Benchmark Data'!$I$7,1,'Transaction Log'!B1320&gt;'Benchmark Data'!$M$7,1),0)</f>
        <v>0</v>
      </c>
      <c r="G1320">
        <f>IFERROR(_xlfn.IFS(D1320&lt;'Benchmark Data'!$I$13,1,'Transaction Log'!D1320&gt;'Benchmark Data'!$M$13,1),0)</f>
        <v>0</v>
      </c>
      <c r="H1320">
        <f>IFERROR(_xlfn.IFS(E1320&lt;'Benchmark Data'!$I$19,1,'Transaction Log'!E1320&gt;'Benchmark Data'!$M$19,1),0)</f>
        <v>0</v>
      </c>
    </row>
    <row r="1321" spans="1:8">
      <c r="A1321" s="116">
        <v>0.58795138888888887</v>
      </c>
      <c r="B1321">
        <v>-496.39345689999999</v>
      </c>
      <c r="C1321">
        <v>14674.513300000001</v>
      </c>
      <c r="D1321">
        <v>1.2993892229999999</v>
      </c>
      <c r="E1321">
        <v>2.2285560630000001</v>
      </c>
      <c r="F1321">
        <f>IFERROR(_xlfn.IFS(B1321&lt;'Benchmark Data'!$I$7,1,'Transaction Log'!B1321&gt;'Benchmark Data'!$M$7,1),0)</f>
        <v>0</v>
      </c>
      <c r="G1321">
        <f>IFERROR(_xlfn.IFS(D1321&lt;'Benchmark Data'!$I$13,1,'Transaction Log'!D1321&gt;'Benchmark Data'!$M$13,1),0)</f>
        <v>0</v>
      </c>
      <c r="H1321">
        <f>IFERROR(_xlfn.IFS(E1321&lt;'Benchmark Data'!$I$19,1,'Transaction Log'!E1321&gt;'Benchmark Data'!$M$19,1),0)</f>
        <v>0</v>
      </c>
    </row>
    <row r="1322" spans="1:8">
      <c r="A1322" s="116">
        <v>0.58797453703703706</v>
      </c>
      <c r="B1322">
        <v>-496.41170920000002</v>
      </c>
      <c r="C1322">
        <v>14673.6432</v>
      </c>
      <c r="D1322">
        <v>1.2998741549999999</v>
      </c>
      <c r="E1322">
        <v>2.225781547</v>
      </c>
      <c r="F1322">
        <f>IFERROR(_xlfn.IFS(B1322&lt;'Benchmark Data'!$I$7,1,'Transaction Log'!B1322&gt;'Benchmark Data'!$M$7,1),0)</f>
        <v>0</v>
      </c>
      <c r="G1322">
        <f>IFERROR(_xlfn.IFS(D1322&lt;'Benchmark Data'!$I$13,1,'Transaction Log'!D1322&gt;'Benchmark Data'!$M$13,1),0)</f>
        <v>0</v>
      </c>
      <c r="H1322">
        <f>IFERROR(_xlfn.IFS(E1322&lt;'Benchmark Data'!$I$19,1,'Transaction Log'!E1322&gt;'Benchmark Data'!$M$19,1),0)</f>
        <v>0</v>
      </c>
    </row>
    <row r="1323" spans="1:8">
      <c r="A1323" s="116">
        <v>0.58799768518518525</v>
      </c>
      <c r="B1323">
        <v>-496.41245149999997</v>
      </c>
      <c r="C1323">
        <v>14672.48373</v>
      </c>
      <c r="D1323">
        <v>1.2998090849999999</v>
      </c>
      <c r="E1323">
        <v>2.2267216639999998</v>
      </c>
      <c r="F1323">
        <f>IFERROR(_xlfn.IFS(B1323&lt;'Benchmark Data'!$I$7,1,'Transaction Log'!B1323&gt;'Benchmark Data'!$M$7,1),0)</f>
        <v>0</v>
      </c>
      <c r="G1323">
        <f>IFERROR(_xlfn.IFS(D1323&lt;'Benchmark Data'!$I$13,1,'Transaction Log'!D1323&gt;'Benchmark Data'!$M$13,1),0)</f>
        <v>0</v>
      </c>
      <c r="H1323">
        <f>IFERROR(_xlfn.IFS(E1323&lt;'Benchmark Data'!$I$19,1,'Transaction Log'!E1323&gt;'Benchmark Data'!$M$19,1),0)</f>
        <v>0</v>
      </c>
    </row>
    <row r="1324" spans="1:8">
      <c r="A1324" s="116">
        <v>0.58802083333333333</v>
      </c>
      <c r="B1324">
        <v>-496.40774379999999</v>
      </c>
      <c r="C1324">
        <v>14672.03404</v>
      </c>
      <c r="D1324">
        <v>1.2995183480000001</v>
      </c>
      <c r="E1324">
        <v>2.2271012579999998</v>
      </c>
      <c r="F1324">
        <f>IFERROR(_xlfn.IFS(B1324&lt;'Benchmark Data'!$I$7,1,'Transaction Log'!B1324&gt;'Benchmark Data'!$M$7,1),0)</f>
        <v>0</v>
      </c>
      <c r="G1324">
        <f>IFERROR(_xlfn.IFS(D1324&lt;'Benchmark Data'!$I$13,1,'Transaction Log'!D1324&gt;'Benchmark Data'!$M$13,1),0)</f>
        <v>0</v>
      </c>
      <c r="H1324">
        <f>IFERROR(_xlfn.IFS(E1324&lt;'Benchmark Data'!$I$19,1,'Transaction Log'!E1324&gt;'Benchmark Data'!$M$19,1),0)</f>
        <v>0</v>
      </c>
    </row>
    <row r="1325" spans="1:8">
      <c r="A1325" s="116">
        <v>0.58804398148148151</v>
      </c>
      <c r="B1325">
        <v>-496.40951269999999</v>
      </c>
      <c r="C1325">
        <v>14671.111269999999</v>
      </c>
      <c r="D1325">
        <v>1.2998055820000001</v>
      </c>
      <c r="E1325">
        <v>2.2265031230000001</v>
      </c>
      <c r="F1325">
        <f>IFERROR(_xlfn.IFS(B1325&lt;'Benchmark Data'!$I$7,1,'Transaction Log'!B1325&gt;'Benchmark Data'!$M$7,1),0)</f>
        <v>0</v>
      </c>
      <c r="G1325">
        <f>IFERROR(_xlfn.IFS(D1325&lt;'Benchmark Data'!$I$13,1,'Transaction Log'!D1325&gt;'Benchmark Data'!$M$13,1),0)</f>
        <v>0</v>
      </c>
      <c r="H1325">
        <f>IFERROR(_xlfn.IFS(E1325&lt;'Benchmark Data'!$I$19,1,'Transaction Log'!E1325&gt;'Benchmark Data'!$M$19,1),0)</f>
        <v>0</v>
      </c>
    </row>
    <row r="1326" spans="1:8">
      <c r="A1326" s="116">
        <v>0.5880671296296297</v>
      </c>
      <c r="B1326">
        <v>-496.40986570000001</v>
      </c>
      <c r="C1326">
        <v>14671.359189999999</v>
      </c>
      <c r="D1326">
        <v>1.2999497209999999</v>
      </c>
      <c r="E1326">
        <v>2.2286316180000001</v>
      </c>
      <c r="F1326">
        <f>IFERROR(_xlfn.IFS(B1326&lt;'Benchmark Data'!$I$7,1,'Transaction Log'!B1326&gt;'Benchmark Data'!$M$7,1),0)</f>
        <v>0</v>
      </c>
      <c r="G1326">
        <f>IFERROR(_xlfn.IFS(D1326&lt;'Benchmark Data'!$I$13,1,'Transaction Log'!D1326&gt;'Benchmark Data'!$M$13,1),0)</f>
        <v>0</v>
      </c>
      <c r="H1326">
        <f>IFERROR(_xlfn.IFS(E1326&lt;'Benchmark Data'!$I$19,1,'Transaction Log'!E1326&gt;'Benchmark Data'!$M$19,1),0)</f>
        <v>0</v>
      </c>
    </row>
    <row r="1327" spans="1:8">
      <c r="A1327" s="116">
        <v>0.58809027777777778</v>
      </c>
      <c r="B1327">
        <v>-496.38810660000001</v>
      </c>
      <c r="C1327">
        <v>14670.09468</v>
      </c>
      <c r="D1327">
        <v>1.300167359</v>
      </c>
      <c r="E1327">
        <v>2.227187094</v>
      </c>
      <c r="F1327">
        <f>IFERROR(_xlfn.IFS(B1327&lt;'Benchmark Data'!$I$7,1,'Transaction Log'!B1327&gt;'Benchmark Data'!$M$7,1),0)</f>
        <v>0</v>
      </c>
      <c r="G1327">
        <f>IFERROR(_xlfn.IFS(D1327&lt;'Benchmark Data'!$I$13,1,'Transaction Log'!D1327&gt;'Benchmark Data'!$M$13,1),0)</f>
        <v>0</v>
      </c>
      <c r="H1327">
        <f>IFERROR(_xlfn.IFS(E1327&lt;'Benchmark Data'!$I$19,1,'Transaction Log'!E1327&gt;'Benchmark Data'!$M$19,1),0)</f>
        <v>0</v>
      </c>
    </row>
    <row r="1328" spans="1:8">
      <c r="A1328" s="116">
        <v>0.58811342592592586</v>
      </c>
      <c r="B1328">
        <v>-496.40621670000002</v>
      </c>
      <c r="C1328">
        <v>14669.74511</v>
      </c>
      <c r="D1328">
        <v>1.300248187</v>
      </c>
      <c r="E1328">
        <v>2.2283806369999999</v>
      </c>
      <c r="F1328">
        <f>IFERROR(_xlfn.IFS(B1328&lt;'Benchmark Data'!$I$7,1,'Transaction Log'!B1328&gt;'Benchmark Data'!$M$7,1),0)</f>
        <v>0</v>
      </c>
      <c r="G1328">
        <f>IFERROR(_xlfn.IFS(D1328&lt;'Benchmark Data'!$I$13,1,'Transaction Log'!D1328&gt;'Benchmark Data'!$M$13,1),0)</f>
        <v>0</v>
      </c>
      <c r="H1328">
        <f>IFERROR(_xlfn.IFS(E1328&lt;'Benchmark Data'!$I$19,1,'Transaction Log'!E1328&gt;'Benchmark Data'!$M$19,1),0)</f>
        <v>0</v>
      </c>
    </row>
    <row r="1329" spans="1:8">
      <c r="A1329" s="116">
        <v>0.58813657407407405</v>
      </c>
      <c r="B1329">
        <v>-496.40689409999999</v>
      </c>
      <c r="C1329">
        <v>14668.40496</v>
      </c>
      <c r="D1329">
        <v>1.2994780960000001</v>
      </c>
      <c r="E1329">
        <v>2.2269235620000001</v>
      </c>
      <c r="F1329">
        <f>IFERROR(_xlfn.IFS(B1329&lt;'Benchmark Data'!$I$7,1,'Transaction Log'!B1329&gt;'Benchmark Data'!$M$7,1),0)</f>
        <v>0</v>
      </c>
      <c r="G1329">
        <f>IFERROR(_xlfn.IFS(D1329&lt;'Benchmark Data'!$I$13,1,'Transaction Log'!D1329&gt;'Benchmark Data'!$M$13,1),0)</f>
        <v>0</v>
      </c>
      <c r="H1329">
        <f>IFERROR(_xlfn.IFS(E1329&lt;'Benchmark Data'!$I$19,1,'Transaction Log'!E1329&gt;'Benchmark Data'!$M$19,1),0)</f>
        <v>0</v>
      </c>
    </row>
    <row r="1330" spans="1:8">
      <c r="A1330" s="116">
        <v>0.58815972222222224</v>
      </c>
      <c r="B1330">
        <v>-496.39030430000003</v>
      </c>
      <c r="C1330">
        <v>14667.4856</v>
      </c>
      <c r="D1330">
        <v>1.2987242809999999</v>
      </c>
      <c r="E1330">
        <v>2.2265748940000001</v>
      </c>
      <c r="F1330">
        <f>IFERROR(_xlfn.IFS(B1330&lt;'Benchmark Data'!$I$7,1,'Transaction Log'!B1330&gt;'Benchmark Data'!$M$7,1),0)</f>
        <v>0</v>
      </c>
      <c r="G1330">
        <f>IFERROR(_xlfn.IFS(D1330&lt;'Benchmark Data'!$I$13,1,'Transaction Log'!D1330&gt;'Benchmark Data'!$M$13,1),0)</f>
        <v>0</v>
      </c>
      <c r="H1330">
        <f>IFERROR(_xlfn.IFS(E1330&lt;'Benchmark Data'!$I$19,1,'Transaction Log'!E1330&gt;'Benchmark Data'!$M$19,1),0)</f>
        <v>0</v>
      </c>
    </row>
    <row r="1331" spans="1:8">
      <c r="A1331" s="116">
        <v>0.58818287037037031</v>
      </c>
      <c r="B1331">
        <v>-496.40139340000002</v>
      </c>
      <c r="C1331">
        <v>14667.95808</v>
      </c>
      <c r="D1331">
        <v>1.2991871800000001</v>
      </c>
      <c r="E1331">
        <v>2.2273396519999999</v>
      </c>
      <c r="F1331">
        <f>IFERROR(_xlfn.IFS(B1331&lt;'Benchmark Data'!$I$7,1,'Transaction Log'!B1331&gt;'Benchmark Data'!$M$7,1),0)</f>
        <v>0</v>
      </c>
      <c r="G1331">
        <f>IFERROR(_xlfn.IFS(D1331&lt;'Benchmark Data'!$I$13,1,'Transaction Log'!D1331&gt;'Benchmark Data'!$M$13,1),0)</f>
        <v>0</v>
      </c>
      <c r="H1331">
        <f>IFERROR(_xlfn.IFS(E1331&lt;'Benchmark Data'!$I$19,1,'Transaction Log'!E1331&gt;'Benchmark Data'!$M$19,1),0)</f>
        <v>0</v>
      </c>
    </row>
    <row r="1332" spans="1:8">
      <c r="A1332" s="116">
        <v>0.5882060185185185</v>
      </c>
      <c r="B1332">
        <v>-496.39878640000001</v>
      </c>
      <c r="C1332">
        <v>14664.73237</v>
      </c>
      <c r="D1332">
        <v>1.2999438329999999</v>
      </c>
      <c r="E1332">
        <v>2.2264121530000001</v>
      </c>
      <c r="F1332">
        <f>IFERROR(_xlfn.IFS(B1332&lt;'Benchmark Data'!$I$7,1,'Transaction Log'!B1332&gt;'Benchmark Data'!$M$7,1),0)</f>
        <v>0</v>
      </c>
      <c r="G1332">
        <f>IFERROR(_xlfn.IFS(D1332&lt;'Benchmark Data'!$I$13,1,'Transaction Log'!D1332&gt;'Benchmark Data'!$M$13,1),0)</f>
        <v>0</v>
      </c>
      <c r="H1332">
        <f>IFERROR(_xlfn.IFS(E1332&lt;'Benchmark Data'!$I$19,1,'Transaction Log'!E1332&gt;'Benchmark Data'!$M$19,1),0)</f>
        <v>0</v>
      </c>
    </row>
    <row r="1333" spans="1:8">
      <c r="A1333" s="116">
        <v>0.58822916666666669</v>
      </c>
      <c r="B1333">
        <v>-496.4119925</v>
      </c>
      <c r="C1333">
        <v>14664.048129999999</v>
      </c>
      <c r="D1333">
        <v>1.300273145</v>
      </c>
      <c r="E1333">
        <v>2.2266067600000001</v>
      </c>
      <c r="F1333">
        <f>IFERROR(_xlfn.IFS(B1333&lt;'Benchmark Data'!$I$7,1,'Transaction Log'!B1333&gt;'Benchmark Data'!$M$7,1),0)</f>
        <v>0</v>
      </c>
      <c r="G1333">
        <f>IFERROR(_xlfn.IFS(D1333&lt;'Benchmark Data'!$I$13,1,'Transaction Log'!D1333&gt;'Benchmark Data'!$M$13,1),0)</f>
        <v>0</v>
      </c>
      <c r="H1333">
        <f>IFERROR(_xlfn.IFS(E1333&lt;'Benchmark Data'!$I$19,1,'Transaction Log'!E1333&gt;'Benchmark Data'!$M$19,1),0)</f>
        <v>0</v>
      </c>
    </row>
    <row r="1334" spans="1:8">
      <c r="A1334" s="116">
        <v>0.58825231481481477</v>
      </c>
      <c r="B1334">
        <v>-496.40925629999998</v>
      </c>
      <c r="C1334">
        <v>14665.02663</v>
      </c>
      <c r="D1334">
        <v>1.2990613580000001</v>
      </c>
      <c r="E1334">
        <v>2.2271844920000001</v>
      </c>
      <c r="F1334">
        <f>IFERROR(_xlfn.IFS(B1334&lt;'Benchmark Data'!$I$7,1,'Transaction Log'!B1334&gt;'Benchmark Data'!$M$7,1),0)</f>
        <v>0</v>
      </c>
      <c r="G1334">
        <f>IFERROR(_xlfn.IFS(D1334&lt;'Benchmark Data'!$I$13,1,'Transaction Log'!D1334&gt;'Benchmark Data'!$M$13,1),0)</f>
        <v>0</v>
      </c>
      <c r="H1334">
        <f>IFERROR(_xlfn.IFS(E1334&lt;'Benchmark Data'!$I$19,1,'Transaction Log'!E1334&gt;'Benchmark Data'!$M$19,1),0)</f>
        <v>0</v>
      </c>
    </row>
    <row r="1335" spans="1:8">
      <c r="A1335" s="116">
        <v>0.58827546296296296</v>
      </c>
      <c r="B1335">
        <v>-496.3962176</v>
      </c>
      <c r="C1335">
        <v>14662.918449999999</v>
      </c>
      <c r="D1335">
        <v>1.3000944160000001</v>
      </c>
      <c r="E1335">
        <v>2.2285780740000001</v>
      </c>
      <c r="F1335">
        <f>IFERROR(_xlfn.IFS(B1335&lt;'Benchmark Data'!$I$7,1,'Transaction Log'!B1335&gt;'Benchmark Data'!$M$7,1),0)</f>
        <v>0</v>
      </c>
      <c r="G1335">
        <f>IFERROR(_xlfn.IFS(D1335&lt;'Benchmark Data'!$I$13,1,'Transaction Log'!D1335&gt;'Benchmark Data'!$M$13,1),0)</f>
        <v>0</v>
      </c>
      <c r="H1335">
        <f>IFERROR(_xlfn.IFS(E1335&lt;'Benchmark Data'!$I$19,1,'Transaction Log'!E1335&gt;'Benchmark Data'!$M$19,1),0)</f>
        <v>0</v>
      </c>
    </row>
    <row r="1336" spans="1:8">
      <c r="A1336" s="116">
        <v>0.58829861111111115</v>
      </c>
      <c r="B1336">
        <v>-496.409627</v>
      </c>
      <c r="C1336">
        <v>14663.05141</v>
      </c>
      <c r="D1336">
        <v>1.2985903480000001</v>
      </c>
      <c r="E1336">
        <v>2.2266230789999999</v>
      </c>
      <c r="F1336">
        <f>IFERROR(_xlfn.IFS(B1336&lt;'Benchmark Data'!$I$7,1,'Transaction Log'!B1336&gt;'Benchmark Data'!$M$7,1),0)</f>
        <v>0</v>
      </c>
      <c r="G1336">
        <f>IFERROR(_xlfn.IFS(D1336&lt;'Benchmark Data'!$I$13,1,'Transaction Log'!D1336&gt;'Benchmark Data'!$M$13,1),0)</f>
        <v>0</v>
      </c>
      <c r="H1336">
        <f>IFERROR(_xlfn.IFS(E1336&lt;'Benchmark Data'!$I$19,1,'Transaction Log'!E1336&gt;'Benchmark Data'!$M$19,1),0)</f>
        <v>0</v>
      </c>
    </row>
    <row r="1337" spans="1:8">
      <c r="A1337" s="116">
        <v>0.58832175925925922</v>
      </c>
      <c r="B1337">
        <v>-496.39982370000001</v>
      </c>
      <c r="C1337">
        <v>14660.23964</v>
      </c>
      <c r="D1337">
        <v>1.299704634</v>
      </c>
      <c r="E1337">
        <v>2.2268044759999999</v>
      </c>
      <c r="F1337">
        <f>IFERROR(_xlfn.IFS(B1337&lt;'Benchmark Data'!$I$7,1,'Transaction Log'!B1337&gt;'Benchmark Data'!$M$7,1),0)</f>
        <v>0</v>
      </c>
      <c r="G1337">
        <f>IFERROR(_xlfn.IFS(D1337&lt;'Benchmark Data'!$I$13,1,'Transaction Log'!D1337&gt;'Benchmark Data'!$M$13,1),0)</f>
        <v>0</v>
      </c>
      <c r="H1337">
        <f>IFERROR(_xlfn.IFS(E1337&lt;'Benchmark Data'!$I$19,1,'Transaction Log'!E1337&gt;'Benchmark Data'!$M$19,1),0)</f>
        <v>0</v>
      </c>
    </row>
    <row r="1338" spans="1:8">
      <c r="A1338" s="116">
        <v>0.58834490740740741</v>
      </c>
      <c r="B1338">
        <v>-496.3956488</v>
      </c>
      <c r="C1338">
        <v>14659.682360000001</v>
      </c>
      <c r="D1338">
        <v>1.300548322</v>
      </c>
      <c r="E1338">
        <v>2.2280293150000001</v>
      </c>
      <c r="F1338">
        <f>IFERROR(_xlfn.IFS(B1338&lt;'Benchmark Data'!$I$7,1,'Transaction Log'!B1338&gt;'Benchmark Data'!$M$7,1),0)</f>
        <v>0</v>
      </c>
      <c r="G1338">
        <f>IFERROR(_xlfn.IFS(D1338&lt;'Benchmark Data'!$I$13,1,'Transaction Log'!D1338&gt;'Benchmark Data'!$M$13,1),0)</f>
        <v>0</v>
      </c>
      <c r="H1338">
        <f>IFERROR(_xlfn.IFS(E1338&lt;'Benchmark Data'!$I$19,1,'Transaction Log'!E1338&gt;'Benchmark Data'!$M$19,1),0)</f>
        <v>0</v>
      </c>
    </row>
    <row r="1339" spans="1:8">
      <c r="A1339" s="116">
        <v>0.5883680555555556</v>
      </c>
      <c r="B1339">
        <v>-496.39685880000002</v>
      </c>
      <c r="C1339">
        <v>14658.402679999999</v>
      </c>
      <c r="D1339">
        <v>1.3002359429999999</v>
      </c>
      <c r="E1339">
        <v>2.2279103770000002</v>
      </c>
      <c r="F1339">
        <f>IFERROR(_xlfn.IFS(B1339&lt;'Benchmark Data'!$I$7,1,'Transaction Log'!B1339&gt;'Benchmark Data'!$M$7,1),0)</f>
        <v>0</v>
      </c>
      <c r="G1339">
        <f>IFERROR(_xlfn.IFS(D1339&lt;'Benchmark Data'!$I$13,1,'Transaction Log'!D1339&gt;'Benchmark Data'!$M$13,1),0)</f>
        <v>0</v>
      </c>
      <c r="H1339">
        <f>IFERROR(_xlfn.IFS(E1339&lt;'Benchmark Data'!$I$19,1,'Transaction Log'!E1339&gt;'Benchmark Data'!$M$19,1),0)</f>
        <v>0</v>
      </c>
    </row>
    <row r="1340" spans="1:8">
      <c r="A1340" s="116">
        <v>0.58839120370370368</v>
      </c>
      <c r="B1340">
        <v>-496.41131339999998</v>
      </c>
      <c r="C1340">
        <v>14656.66239</v>
      </c>
      <c r="D1340">
        <v>1.3001721959999999</v>
      </c>
      <c r="E1340">
        <v>2.2278663949999999</v>
      </c>
      <c r="F1340">
        <f>IFERROR(_xlfn.IFS(B1340&lt;'Benchmark Data'!$I$7,1,'Transaction Log'!B1340&gt;'Benchmark Data'!$M$7,1),0)</f>
        <v>0</v>
      </c>
      <c r="G1340">
        <f>IFERROR(_xlfn.IFS(D1340&lt;'Benchmark Data'!$I$13,1,'Transaction Log'!D1340&gt;'Benchmark Data'!$M$13,1),0)</f>
        <v>0</v>
      </c>
      <c r="H1340">
        <f>IFERROR(_xlfn.IFS(E1340&lt;'Benchmark Data'!$I$19,1,'Transaction Log'!E1340&gt;'Benchmark Data'!$M$19,1),0)</f>
        <v>0</v>
      </c>
    </row>
    <row r="1341" spans="1:8">
      <c r="A1341" s="116">
        <v>0.58841435185185187</v>
      </c>
      <c r="B1341">
        <v>-496.39906839999998</v>
      </c>
      <c r="C1341">
        <v>14656.098249999999</v>
      </c>
      <c r="D1341">
        <v>1.299403555</v>
      </c>
      <c r="E1341">
        <v>2.2255704650000001</v>
      </c>
      <c r="F1341">
        <f>IFERROR(_xlfn.IFS(B1341&lt;'Benchmark Data'!$I$7,1,'Transaction Log'!B1341&gt;'Benchmark Data'!$M$7,1),0)</f>
        <v>0</v>
      </c>
      <c r="G1341">
        <f>IFERROR(_xlfn.IFS(D1341&lt;'Benchmark Data'!$I$13,1,'Transaction Log'!D1341&gt;'Benchmark Data'!$M$13,1),0)</f>
        <v>0</v>
      </c>
      <c r="H1341">
        <f>IFERROR(_xlfn.IFS(E1341&lt;'Benchmark Data'!$I$19,1,'Transaction Log'!E1341&gt;'Benchmark Data'!$M$19,1),0)</f>
        <v>0</v>
      </c>
    </row>
    <row r="1342" spans="1:8">
      <c r="A1342" s="116">
        <v>0.58843750000000006</v>
      </c>
      <c r="B1342">
        <v>-496.3982188</v>
      </c>
      <c r="C1342">
        <v>14655.63653</v>
      </c>
      <c r="D1342">
        <v>1.299147839</v>
      </c>
      <c r="E1342">
        <v>2.2274839110000002</v>
      </c>
      <c r="F1342">
        <f>IFERROR(_xlfn.IFS(B1342&lt;'Benchmark Data'!$I$7,1,'Transaction Log'!B1342&gt;'Benchmark Data'!$M$7,1),0)</f>
        <v>0</v>
      </c>
      <c r="G1342">
        <f>IFERROR(_xlfn.IFS(D1342&lt;'Benchmark Data'!$I$13,1,'Transaction Log'!D1342&gt;'Benchmark Data'!$M$13,1),0)</f>
        <v>0</v>
      </c>
      <c r="H1342">
        <f>IFERROR(_xlfn.IFS(E1342&lt;'Benchmark Data'!$I$19,1,'Transaction Log'!E1342&gt;'Benchmark Data'!$M$19,1),0)</f>
        <v>0</v>
      </c>
    </row>
    <row r="1343" spans="1:8">
      <c r="A1343" s="116">
        <v>0.58846064814814814</v>
      </c>
      <c r="B1343">
        <v>-496.4042455</v>
      </c>
      <c r="C1343">
        <v>14653.157639999999</v>
      </c>
      <c r="D1343">
        <v>1.298450238</v>
      </c>
      <c r="E1343">
        <v>2.2280026629999998</v>
      </c>
      <c r="F1343">
        <f>IFERROR(_xlfn.IFS(B1343&lt;'Benchmark Data'!$I$7,1,'Transaction Log'!B1343&gt;'Benchmark Data'!$M$7,1),0)</f>
        <v>0</v>
      </c>
      <c r="G1343">
        <f>IFERROR(_xlfn.IFS(D1343&lt;'Benchmark Data'!$I$13,1,'Transaction Log'!D1343&gt;'Benchmark Data'!$M$13,1),0)</f>
        <v>0</v>
      </c>
      <c r="H1343">
        <f>IFERROR(_xlfn.IFS(E1343&lt;'Benchmark Data'!$I$19,1,'Transaction Log'!E1343&gt;'Benchmark Data'!$M$19,1),0)</f>
        <v>0</v>
      </c>
    </row>
    <row r="1344" spans="1:8">
      <c r="A1344" s="116">
        <v>0.58848379629629632</v>
      </c>
      <c r="B1344">
        <v>-496.40572309999999</v>
      </c>
      <c r="C1344">
        <v>14653.41532</v>
      </c>
      <c r="D1344">
        <v>1.300390232</v>
      </c>
      <c r="E1344">
        <v>2.226950757</v>
      </c>
      <c r="F1344">
        <f>IFERROR(_xlfn.IFS(B1344&lt;'Benchmark Data'!$I$7,1,'Transaction Log'!B1344&gt;'Benchmark Data'!$M$7,1),0)</f>
        <v>0</v>
      </c>
      <c r="G1344">
        <f>IFERROR(_xlfn.IFS(D1344&lt;'Benchmark Data'!$I$13,1,'Transaction Log'!D1344&gt;'Benchmark Data'!$M$13,1),0)</f>
        <v>0</v>
      </c>
      <c r="H1344">
        <f>IFERROR(_xlfn.IFS(E1344&lt;'Benchmark Data'!$I$19,1,'Transaction Log'!E1344&gt;'Benchmark Data'!$M$19,1),0)</f>
        <v>0</v>
      </c>
    </row>
    <row r="1345" spans="1:8">
      <c r="A1345" s="116">
        <v>0.58850694444444451</v>
      </c>
      <c r="B1345">
        <v>-496.38925130000001</v>
      </c>
      <c r="C1345">
        <v>14651.333619999999</v>
      </c>
      <c r="D1345">
        <v>1.299310688</v>
      </c>
      <c r="E1345">
        <v>2.228167451</v>
      </c>
      <c r="F1345">
        <f>IFERROR(_xlfn.IFS(B1345&lt;'Benchmark Data'!$I$7,1,'Transaction Log'!B1345&gt;'Benchmark Data'!$M$7,1),0)</f>
        <v>0</v>
      </c>
      <c r="G1345">
        <f>IFERROR(_xlfn.IFS(D1345&lt;'Benchmark Data'!$I$13,1,'Transaction Log'!D1345&gt;'Benchmark Data'!$M$13,1),0)</f>
        <v>0</v>
      </c>
      <c r="H1345">
        <f>IFERROR(_xlfn.IFS(E1345&lt;'Benchmark Data'!$I$19,1,'Transaction Log'!E1345&gt;'Benchmark Data'!$M$19,1),0)</f>
        <v>0</v>
      </c>
    </row>
    <row r="1346" spans="1:8">
      <c r="A1346" s="116">
        <v>0.58853009259259259</v>
      </c>
      <c r="B1346">
        <v>-496.39270729999998</v>
      </c>
      <c r="C1346">
        <v>14651.184240000001</v>
      </c>
      <c r="D1346">
        <v>1.2977458980000001</v>
      </c>
      <c r="E1346">
        <v>2.2263819549999999</v>
      </c>
      <c r="F1346">
        <f>IFERROR(_xlfn.IFS(B1346&lt;'Benchmark Data'!$I$7,1,'Transaction Log'!B1346&gt;'Benchmark Data'!$M$7,1),0)</f>
        <v>0</v>
      </c>
      <c r="G1346">
        <f>IFERROR(_xlfn.IFS(D1346&lt;'Benchmark Data'!$I$13,1,'Transaction Log'!D1346&gt;'Benchmark Data'!$M$13,1),0)</f>
        <v>0</v>
      </c>
      <c r="H1346">
        <f>IFERROR(_xlfn.IFS(E1346&lt;'Benchmark Data'!$I$19,1,'Transaction Log'!E1346&gt;'Benchmark Data'!$M$19,1),0)</f>
        <v>0</v>
      </c>
    </row>
    <row r="1347" spans="1:8">
      <c r="A1347" s="116">
        <v>0.58855324074074067</v>
      </c>
      <c r="B1347">
        <v>-496.41447540000001</v>
      </c>
      <c r="C1347">
        <v>14648.31178</v>
      </c>
      <c r="D1347">
        <v>1.2996552800000001</v>
      </c>
      <c r="E1347">
        <v>2.2275990640000001</v>
      </c>
      <c r="F1347">
        <f>IFERROR(_xlfn.IFS(B1347&lt;'Benchmark Data'!$I$7,1,'Transaction Log'!B1347&gt;'Benchmark Data'!$M$7,1),0)</f>
        <v>0</v>
      </c>
      <c r="G1347">
        <f>IFERROR(_xlfn.IFS(D1347&lt;'Benchmark Data'!$I$13,1,'Transaction Log'!D1347&gt;'Benchmark Data'!$M$13,1),0)</f>
        <v>0</v>
      </c>
      <c r="H1347">
        <f>IFERROR(_xlfn.IFS(E1347&lt;'Benchmark Data'!$I$19,1,'Transaction Log'!E1347&gt;'Benchmark Data'!$M$19,1),0)</f>
        <v>0</v>
      </c>
    </row>
    <row r="1348" spans="1:8">
      <c r="A1348" s="116">
        <v>0.58857638888888886</v>
      </c>
      <c r="B1348">
        <v>-496.38507870000001</v>
      </c>
      <c r="C1348">
        <v>14648.892400000001</v>
      </c>
      <c r="D1348">
        <v>1.300680609</v>
      </c>
      <c r="E1348">
        <v>2.226077058</v>
      </c>
      <c r="F1348">
        <f>IFERROR(_xlfn.IFS(B1348&lt;'Benchmark Data'!$I$7,1,'Transaction Log'!B1348&gt;'Benchmark Data'!$M$7,1),0)</f>
        <v>0</v>
      </c>
      <c r="G1348">
        <f>IFERROR(_xlfn.IFS(D1348&lt;'Benchmark Data'!$I$13,1,'Transaction Log'!D1348&gt;'Benchmark Data'!$M$13,1),0)</f>
        <v>0</v>
      </c>
      <c r="H1348">
        <f>IFERROR(_xlfn.IFS(E1348&lt;'Benchmark Data'!$I$19,1,'Transaction Log'!E1348&gt;'Benchmark Data'!$M$19,1),0)</f>
        <v>0</v>
      </c>
    </row>
    <row r="1349" spans="1:8">
      <c r="A1349" s="116">
        <v>0.58859953703703705</v>
      </c>
      <c r="B1349">
        <v>-496.38732640000001</v>
      </c>
      <c r="C1349">
        <v>14648.7768</v>
      </c>
      <c r="D1349">
        <v>1.298743019</v>
      </c>
      <c r="E1349">
        <v>2.2269549030000002</v>
      </c>
      <c r="F1349">
        <f>IFERROR(_xlfn.IFS(B1349&lt;'Benchmark Data'!$I$7,1,'Transaction Log'!B1349&gt;'Benchmark Data'!$M$7,1),0)</f>
        <v>0</v>
      </c>
      <c r="G1349">
        <f>IFERROR(_xlfn.IFS(D1349&lt;'Benchmark Data'!$I$13,1,'Transaction Log'!D1349&gt;'Benchmark Data'!$M$13,1),0)</f>
        <v>0</v>
      </c>
      <c r="H1349">
        <f>IFERROR(_xlfn.IFS(E1349&lt;'Benchmark Data'!$I$19,1,'Transaction Log'!E1349&gt;'Benchmark Data'!$M$19,1),0)</f>
        <v>0</v>
      </c>
    </row>
    <row r="1350" spans="1:8">
      <c r="A1350" s="116">
        <v>0.58862268518518512</v>
      </c>
      <c r="B1350">
        <v>-496.39901429999998</v>
      </c>
      <c r="C1350">
        <v>14645.729859999999</v>
      </c>
      <c r="D1350">
        <v>1.2993933870000001</v>
      </c>
      <c r="E1350">
        <v>2.2258385989999998</v>
      </c>
      <c r="F1350">
        <f>IFERROR(_xlfn.IFS(B1350&lt;'Benchmark Data'!$I$7,1,'Transaction Log'!B1350&gt;'Benchmark Data'!$M$7,1),0)</f>
        <v>0</v>
      </c>
      <c r="G1350">
        <f>IFERROR(_xlfn.IFS(D1350&lt;'Benchmark Data'!$I$13,1,'Transaction Log'!D1350&gt;'Benchmark Data'!$M$13,1),0)</f>
        <v>0</v>
      </c>
      <c r="H1350">
        <f>IFERROR(_xlfn.IFS(E1350&lt;'Benchmark Data'!$I$19,1,'Transaction Log'!E1350&gt;'Benchmark Data'!$M$19,1),0)</f>
        <v>0</v>
      </c>
    </row>
    <row r="1351" spans="1:8">
      <c r="A1351" s="116">
        <v>0.58864583333333331</v>
      </c>
      <c r="B1351">
        <v>-496.40939359999999</v>
      </c>
      <c r="C1351">
        <v>14644.019550000001</v>
      </c>
      <c r="D1351">
        <v>1.3003636489999999</v>
      </c>
      <c r="E1351">
        <v>2.2258065340000002</v>
      </c>
      <c r="F1351">
        <f>IFERROR(_xlfn.IFS(B1351&lt;'Benchmark Data'!$I$7,1,'Transaction Log'!B1351&gt;'Benchmark Data'!$M$7,1),0)</f>
        <v>0</v>
      </c>
      <c r="G1351">
        <f>IFERROR(_xlfn.IFS(D1351&lt;'Benchmark Data'!$I$13,1,'Transaction Log'!D1351&gt;'Benchmark Data'!$M$13,1),0)</f>
        <v>0</v>
      </c>
      <c r="H1351">
        <f>IFERROR(_xlfn.IFS(E1351&lt;'Benchmark Data'!$I$19,1,'Transaction Log'!E1351&gt;'Benchmark Data'!$M$19,1),0)</f>
        <v>0</v>
      </c>
    </row>
    <row r="1352" spans="1:8">
      <c r="A1352" s="116">
        <v>0.5886689814814815</v>
      </c>
      <c r="B1352">
        <v>-496.40870810000001</v>
      </c>
      <c r="C1352">
        <v>14642.592199999999</v>
      </c>
      <c r="D1352">
        <v>1.2992252799999999</v>
      </c>
      <c r="E1352">
        <v>2.2282515950000001</v>
      </c>
      <c r="F1352">
        <f>IFERROR(_xlfn.IFS(B1352&lt;'Benchmark Data'!$I$7,1,'Transaction Log'!B1352&gt;'Benchmark Data'!$M$7,1),0)</f>
        <v>0</v>
      </c>
      <c r="G1352">
        <f>IFERROR(_xlfn.IFS(D1352&lt;'Benchmark Data'!$I$13,1,'Transaction Log'!D1352&gt;'Benchmark Data'!$M$13,1),0)</f>
        <v>0</v>
      </c>
      <c r="H1352">
        <f>IFERROR(_xlfn.IFS(E1352&lt;'Benchmark Data'!$I$19,1,'Transaction Log'!E1352&gt;'Benchmark Data'!$M$19,1),0)</f>
        <v>0</v>
      </c>
    </row>
    <row r="1353" spans="1:8">
      <c r="A1353" s="116">
        <v>0.58869212962962958</v>
      </c>
      <c r="B1353">
        <v>-496.3937171</v>
      </c>
      <c r="C1353">
        <v>14641.948560000001</v>
      </c>
      <c r="D1353">
        <v>1.2992875530000001</v>
      </c>
      <c r="E1353">
        <v>2.226944703</v>
      </c>
      <c r="F1353">
        <f>IFERROR(_xlfn.IFS(B1353&lt;'Benchmark Data'!$I$7,1,'Transaction Log'!B1353&gt;'Benchmark Data'!$M$7,1),0)</f>
        <v>0</v>
      </c>
      <c r="G1353">
        <f>IFERROR(_xlfn.IFS(D1353&lt;'Benchmark Data'!$I$13,1,'Transaction Log'!D1353&gt;'Benchmark Data'!$M$13,1),0)</f>
        <v>0</v>
      </c>
      <c r="H1353">
        <f>IFERROR(_xlfn.IFS(E1353&lt;'Benchmark Data'!$I$19,1,'Transaction Log'!E1353&gt;'Benchmark Data'!$M$19,1),0)</f>
        <v>0</v>
      </c>
    </row>
    <row r="1354" spans="1:8">
      <c r="A1354" s="116">
        <v>0.58871527777777777</v>
      </c>
      <c r="B1354">
        <v>-496.40286229999998</v>
      </c>
      <c r="C1354">
        <v>14639.823350000001</v>
      </c>
      <c r="D1354">
        <v>1.3000120319999999</v>
      </c>
      <c r="E1354">
        <v>2.2283622539999999</v>
      </c>
      <c r="F1354">
        <f>IFERROR(_xlfn.IFS(B1354&lt;'Benchmark Data'!$I$7,1,'Transaction Log'!B1354&gt;'Benchmark Data'!$M$7,1),0)</f>
        <v>0</v>
      </c>
      <c r="G1354">
        <f>IFERROR(_xlfn.IFS(D1354&lt;'Benchmark Data'!$I$13,1,'Transaction Log'!D1354&gt;'Benchmark Data'!$M$13,1),0)</f>
        <v>0</v>
      </c>
      <c r="H1354">
        <f>IFERROR(_xlfn.IFS(E1354&lt;'Benchmark Data'!$I$19,1,'Transaction Log'!E1354&gt;'Benchmark Data'!$M$19,1),0)</f>
        <v>0</v>
      </c>
    </row>
    <row r="1355" spans="1:8">
      <c r="A1355" s="116">
        <v>0.58873842592592596</v>
      </c>
      <c r="B1355">
        <v>-496.39861109999998</v>
      </c>
      <c r="C1355">
        <v>14639.054109999999</v>
      </c>
      <c r="D1355">
        <v>1.299200189</v>
      </c>
      <c r="E1355">
        <v>2.228435014</v>
      </c>
      <c r="F1355">
        <f>IFERROR(_xlfn.IFS(B1355&lt;'Benchmark Data'!$I$7,1,'Transaction Log'!B1355&gt;'Benchmark Data'!$M$7,1),0)</f>
        <v>0</v>
      </c>
      <c r="G1355">
        <f>IFERROR(_xlfn.IFS(D1355&lt;'Benchmark Data'!$I$13,1,'Transaction Log'!D1355&gt;'Benchmark Data'!$M$13,1),0)</f>
        <v>0</v>
      </c>
      <c r="H1355">
        <f>IFERROR(_xlfn.IFS(E1355&lt;'Benchmark Data'!$I$19,1,'Transaction Log'!E1355&gt;'Benchmark Data'!$M$19,1),0)</f>
        <v>0</v>
      </c>
    </row>
    <row r="1356" spans="1:8">
      <c r="A1356" s="116">
        <v>0.58876157407407403</v>
      </c>
      <c r="B1356">
        <v>-496.40777650000001</v>
      </c>
      <c r="C1356">
        <v>14637.33677</v>
      </c>
      <c r="D1356">
        <v>1.2980865260000001</v>
      </c>
      <c r="E1356">
        <v>2.2278709609999998</v>
      </c>
      <c r="F1356">
        <f>IFERROR(_xlfn.IFS(B1356&lt;'Benchmark Data'!$I$7,1,'Transaction Log'!B1356&gt;'Benchmark Data'!$M$7,1),0)</f>
        <v>0</v>
      </c>
      <c r="G1356">
        <f>IFERROR(_xlfn.IFS(D1356&lt;'Benchmark Data'!$I$13,1,'Transaction Log'!D1356&gt;'Benchmark Data'!$M$13,1),0)</f>
        <v>0</v>
      </c>
      <c r="H1356">
        <f>IFERROR(_xlfn.IFS(E1356&lt;'Benchmark Data'!$I$19,1,'Transaction Log'!E1356&gt;'Benchmark Data'!$M$19,1),0)</f>
        <v>0</v>
      </c>
    </row>
    <row r="1357" spans="1:8">
      <c r="A1357" s="116">
        <v>0.58878472222222222</v>
      </c>
      <c r="B1357">
        <v>-496.40646429999998</v>
      </c>
      <c r="C1357">
        <v>14637.57317</v>
      </c>
      <c r="D1357">
        <v>1.298432939</v>
      </c>
      <c r="E1357">
        <v>2.227647368</v>
      </c>
      <c r="F1357">
        <f>IFERROR(_xlfn.IFS(B1357&lt;'Benchmark Data'!$I$7,1,'Transaction Log'!B1357&gt;'Benchmark Data'!$M$7,1),0)</f>
        <v>0</v>
      </c>
      <c r="G1357">
        <f>IFERROR(_xlfn.IFS(D1357&lt;'Benchmark Data'!$I$13,1,'Transaction Log'!D1357&gt;'Benchmark Data'!$M$13,1),0)</f>
        <v>0</v>
      </c>
      <c r="H1357">
        <f>IFERROR(_xlfn.IFS(E1357&lt;'Benchmark Data'!$I$19,1,'Transaction Log'!E1357&gt;'Benchmark Data'!$M$19,1),0)</f>
        <v>0</v>
      </c>
    </row>
    <row r="1358" spans="1:8">
      <c r="A1358" s="116">
        <v>0.58880787037037041</v>
      </c>
      <c r="B1358">
        <v>-496.39076299999999</v>
      </c>
      <c r="C1358">
        <v>14635.315329999999</v>
      </c>
      <c r="D1358">
        <v>1.3004538240000001</v>
      </c>
      <c r="E1358">
        <v>2.2282948970000001</v>
      </c>
      <c r="F1358">
        <f>IFERROR(_xlfn.IFS(B1358&lt;'Benchmark Data'!$I$7,1,'Transaction Log'!B1358&gt;'Benchmark Data'!$M$7,1),0)</f>
        <v>0</v>
      </c>
      <c r="G1358">
        <f>IFERROR(_xlfn.IFS(D1358&lt;'Benchmark Data'!$I$13,1,'Transaction Log'!D1358&gt;'Benchmark Data'!$M$13,1),0)</f>
        <v>0</v>
      </c>
      <c r="H1358">
        <f>IFERROR(_xlfn.IFS(E1358&lt;'Benchmark Data'!$I$19,1,'Transaction Log'!E1358&gt;'Benchmark Data'!$M$19,1),0)</f>
        <v>0</v>
      </c>
    </row>
    <row r="1359" spans="1:8">
      <c r="A1359" s="116">
        <v>0.58883101851851849</v>
      </c>
      <c r="B1359">
        <v>-496.4040607</v>
      </c>
      <c r="C1359">
        <v>14635.49202</v>
      </c>
      <c r="D1359">
        <v>1.298583767</v>
      </c>
      <c r="E1359">
        <v>2.226656588</v>
      </c>
      <c r="F1359">
        <f>IFERROR(_xlfn.IFS(B1359&lt;'Benchmark Data'!$I$7,1,'Transaction Log'!B1359&gt;'Benchmark Data'!$M$7,1),0)</f>
        <v>0</v>
      </c>
      <c r="G1359">
        <f>IFERROR(_xlfn.IFS(D1359&lt;'Benchmark Data'!$I$13,1,'Transaction Log'!D1359&gt;'Benchmark Data'!$M$13,1),0)</f>
        <v>0</v>
      </c>
      <c r="H1359">
        <f>IFERROR(_xlfn.IFS(E1359&lt;'Benchmark Data'!$I$19,1,'Transaction Log'!E1359&gt;'Benchmark Data'!$M$19,1),0)</f>
        <v>0</v>
      </c>
    </row>
    <row r="1360" spans="1:8">
      <c r="A1360" s="116">
        <v>0.58885416666666668</v>
      </c>
      <c r="B1360">
        <v>-496.39600789999997</v>
      </c>
      <c r="C1360">
        <v>14633.954610000001</v>
      </c>
      <c r="D1360">
        <v>1.2999645440000001</v>
      </c>
      <c r="E1360">
        <v>2.2273422520000001</v>
      </c>
      <c r="F1360">
        <f>IFERROR(_xlfn.IFS(B1360&lt;'Benchmark Data'!$I$7,1,'Transaction Log'!B1360&gt;'Benchmark Data'!$M$7,1),0)</f>
        <v>0</v>
      </c>
      <c r="G1360">
        <f>IFERROR(_xlfn.IFS(D1360&lt;'Benchmark Data'!$I$13,1,'Transaction Log'!D1360&gt;'Benchmark Data'!$M$13,1),0)</f>
        <v>0</v>
      </c>
      <c r="H1360">
        <f>IFERROR(_xlfn.IFS(E1360&lt;'Benchmark Data'!$I$19,1,'Transaction Log'!E1360&gt;'Benchmark Data'!$M$19,1),0)</f>
        <v>0</v>
      </c>
    </row>
    <row r="1361" spans="1:8">
      <c r="A1361" s="116">
        <v>0.58887731481481487</v>
      </c>
      <c r="B1361">
        <v>-496.3982365</v>
      </c>
      <c r="C1361">
        <v>14632.869919999999</v>
      </c>
      <c r="D1361">
        <v>1.300024589</v>
      </c>
      <c r="E1361">
        <v>2.227778829</v>
      </c>
      <c r="F1361">
        <f>IFERROR(_xlfn.IFS(B1361&lt;'Benchmark Data'!$I$7,1,'Transaction Log'!B1361&gt;'Benchmark Data'!$M$7,1),0)</f>
        <v>0</v>
      </c>
      <c r="G1361">
        <f>IFERROR(_xlfn.IFS(D1361&lt;'Benchmark Data'!$I$13,1,'Transaction Log'!D1361&gt;'Benchmark Data'!$M$13,1),0)</f>
        <v>0</v>
      </c>
      <c r="H1361">
        <f>IFERROR(_xlfn.IFS(E1361&lt;'Benchmark Data'!$I$19,1,'Transaction Log'!E1361&gt;'Benchmark Data'!$M$19,1),0)</f>
        <v>0</v>
      </c>
    </row>
    <row r="1362" spans="1:8">
      <c r="A1362" s="116">
        <v>0.58890046296296295</v>
      </c>
      <c r="B1362">
        <v>-496.38529829999999</v>
      </c>
      <c r="C1362">
        <v>14630.297930000001</v>
      </c>
      <c r="D1362">
        <v>1.3003551360000001</v>
      </c>
      <c r="E1362">
        <v>2.2265712550000001</v>
      </c>
      <c r="F1362">
        <f>IFERROR(_xlfn.IFS(B1362&lt;'Benchmark Data'!$I$7,1,'Transaction Log'!B1362&gt;'Benchmark Data'!$M$7,1),0)</f>
        <v>0</v>
      </c>
      <c r="G1362">
        <f>IFERROR(_xlfn.IFS(D1362&lt;'Benchmark Data'!$I$13,1,'Transaction Log'!D1362&gt;'Benchmark Data'!$M$13,1),0)</f>
        <v>0</v>
      </c>
      <c r="H1362">
        <f>IFERROR(_xlfn.IFS(E1362&lt;'Benchmark Data'!$I$19,1,'Transaction Log'!E1362&gt;'Benchmark Data'!$M$19,1),0)</f>
        <v>0</v>
      </c>
    </row>
    <row r="1363" spans="1:8">
      <c r="A1363" s="116">
        <v>0.58892361111111113</v>
      </c>
      <c r="B1363">
        <v>-496.40470160000001</v>
      </c>
      <c r="C1363">
        <v>14630.375539999999</v>
      </c>
      <c r="D1363">
        <v>1.2988225259999999</v>
      </c>
      <c r="E1363">
        <v>2.2257876959999998</v>
      </c>
      <c r="F1363">
        <f>IFERROR(_xlfn.IFS(B1363&lt;'Benchmark Data'!$I$7,1,'Transaction Log'!B1363&gt;'Benchmark Data'!$M$7,1),0)</f>
        <v>0</v>
      </c>
      <c r="G1363">
        <f>IFERROR(_xlfn.IFS(D1363&lt;'Benchmark Data'!$I$13,1,'Transaction Log'!D1363&gt;'Benchmark Data'!$M$13,1),0)</f>
        <v>0</v>
      </c>
      <c r="H1363">
        <f>IFERROR(_xlfn.IFS(E1363&lt;'Benchmark Data'!$I$19,1,'Transaction Log'!E1363&gt;'Benchmark Data'!$M$19,1),0)</f>
        <v>0</v>
      </c>
    </row>
    <row r="1364" spans="1:8">
      <c r="A1364" s="116">
        <v>0.58894675925925932</v>
      </c>
      <c r="B1364">
        <v>-496.40160129999998</v>
      </c>
      <c r="C1364">
        <v>14629.88119</v>
      </c>
      <c r="D1364">
        <v>1.2992203369999999</v>
      </c>
      <c r="E1364">
        <v>2.2261302600000001</v>
      </c>
      <c r="F1364">
        <f>IFERROR(_xlfn.IFS(B1364&lt;'Benchmark Data'!$I$7,1,'Transaction Log'!B1364&gt;'Benchmark Data'!$M$7,1),0)</f>
        <v>0</v>
      </c>
      <c r="G1364">
        <f>IFERROR(_xlfn.IFS(D1364&lt;'Benchmark Data'!$I$13,1,'Transaction Log'!D1364&gt;'Benchmark Data'!$M$13,1),0)</f>
        <v>0</v>
      </c>
      <c r="H1364">
        <f>IFERROR(_xlfn.IFS(E1364&lt;'Benchmark Data'!$I$19,1,'Transaction Log'!E1364&gt;'Benchmark Data'!$M$19,1),0)</f>
        <v>0</v>
      </c>
    </row>
    <row r="1365" spans="1:8">
      <c r="A1365" s="116">
        <v>0.5889699074074074</v>
      </c>
      <c r="B1365">
        <v>-496.40407490000001</v>
      </c>
      <c r="C1365">
        <v>14626.846530000001</v>
      </c>
      <c r="D1365">
        <v>1.2984191620000001</v>
      </c>
      <c r="E1365">
        <v>2.2260123410000001</v>
      </c>
      <c r="F1365">
        <f>IFERROR(_xlfn.IFS(B1365&lt;'Benchmark Data'!$I$7,1,'Transaction Log'!B1365&gt;'Benchmark Data'!$M$7,1),0)</f>
        <v>0</v>
      </c>
      <c r="G1365">
        <f>IFERROR(_xlfn.IFS(D1365&lt;'Benchmark Data'!$I$13,1,'Transaction Log'!D1365&gt;'Benchmark Data'!$M$13,1),0)</f>
        <v>0</v>
      </c>
      <c r="H1365">
        <f>IFERROR(_xlfn.IFS(E1365&lt;'Benchmark Data'!$I$19,1,'Transaction Log'!E1365&gt;'Benchmark Data'!$M$19,1),0)</f>
        <v>0</v>
      </c>
    </row>
    <row r="1366" spans="1:8">
      <c r="A1366" s="116">
        <v>0.58899305555555559</v>
      </c>
      <c r="B1366">
        <v>-496.38896790000001</v>
      </c>
      <c r="C1366">
        <v>14627.23381</v>
      </c>
      <c r="D1366">
        <v>1.3001141890000001</v>
      </c>
      <c r="E1366">
        <v>2.2267230410000001</v>
      </c>
      <c r="F1366">
        <f>IFERROR(_xlfn.IFS(B1366&lt;'Benchmark Data'!$I$7,1,'Transaction Log'!B1366&gt;'Benchmark Data'!$M$7,1),0)</f>
        <v>0</v>
      </c>
      <c r="G1366">
        <f>IFERROR(_xlfn.IFS(D1366&lt;'Benchmark Data'!$I$13,1,'Transaction Log'!D1366&gt;'Benchmark Data'!$M$13,1),0)</f>
        <v>0</v>
      </c>
      <c r="H1366">
        <f>IFERROR(_xlfn.IFS(E1366&lt;'Benchmark Data'!$I$19,1,'Transaction Log'!E1366&gt;'Benchmark Data'!$M$19,1),0)</f>
        <v>0</v>
      </c>
    </row>
    <row r="1367" spans="1:8">
      <c r="A1367" s="116">
        <v>0.58901620370370367</v>
      </c>
      <c r="B1367">
        <v>-496.38427610000002</v>
      </c>
      <c r="C1367">
        <v>14627.07756</v>
      </c>
      <c r="D1367">
        <v>1.3002030469999999</v>
      </c>
      <c r="E1367">
        <v>2.2280118940000002</v>
      </c>
      <c r="F1367">
        <f>IFERROR(_xlfn.IFS(B1367&lt;'Benchmark Data'!$I$7,1,'Transaction Log'!B1367&gt;'Benchmark Data'!$M$7,1),0)</f>
        <v>1</v>
      </c>
      <c r="G1367">
        <f>IFERROR(_xlfn.IFS(D1367&lt;'Benchmark Data'!$I$13,1,'Transaction Log'!D1367&gt;'Benchmark Data'!$M$13,1),0)</f>
        <v>0</v>
      </c>
      <c r="H1367">
        <f>IFERROR(_xlfn.IFS(E1367&lt;'Benchmark Data'!$I$19,1,'Transaction Log'!E1367&gt;'Benchmark Data'!$M$19,1),0)</f>
        <v>0</v>
      </c>
    </row>
    <row r="1368" spans="1:8">
      <c r="A1368" s="116">
        <v>0.58903935185185186</v>
      </c>
      <c r="B1368">
        <v>-496.40970540000001</v>
      </c>
      <c r="C1368">
        <v>14623.831620000001</v>
      </c>
      <c r="D1368">
        <v>1.301303688</v>
      </c>
      <c r="E1368">
        <v>2.2269603450000002</v>
      </c>
      <c r="F1368">
        <f>IFERROR(_xlfn.IFS(B1368&lt;'Benchmark Data'!$I$7,1,'Transaction Log'!B1368&gt;'Benchmark Data'!$M$7,1),0)</f>
        <v>0</v>
      </c>
      <c r="G1368">
        <f>IFERROR(_xlfn.IFS(D1368&lt;'Benchmark Data'!$I$13,1,'Transaction Log'!D1368&gt;'Benchmark Data'!$M$13,1),0)</f>
        <v>1</v>
      </c>
      <c r="H1368">
        <f>IFERROR(_xlfn.IFS(E1368&lt;'Benchmark Data'!$I$19,1,'Transaction Log'!E1368&gt;'Benchmark Data'!$M$19,1),0)</f>
        <v>0</v>
      </c>
    </row>
    <row r="1369" spans="1:8">
      <c r="A1369" s="116">
        <v>0.58906249999999993</v>
      </c>
      <c r="B1369">
        <v>-496.41162459999998</v>
      </c>
      <c r="C1369">
        <v>14623.50757</v>
      </c>
      <c r="D1369">
        <v>1.300439211</v>
      </c>
      <c r="E1369">
        <v>2.2271683389999999</v>
      </c>
      <c r="F1369">
        <f>IFERROR(_xlfn.IFS(B1369&lt;'Benchmark Data'!$I$7,1,'Transaction Log'!B1369&gt;'Benchmark Data'!$M$7,1),0)</f>
        <v>0</v>
      </c>
      <c r="G1369">
        <f>IFERROR(_xlfn.IFS(D1369&lt;'Benchmark Data'!$I$13,1,'Transaction Log'!D1369&gt;'Benchmark Data'!$M$13,1),0)</f>
        <v>0</v>
      </c>
      <c r="H1369">
        <f>IFERROR(_xlfn.IFS(E1369&lt;'Benchmark Data'!$I$19,1,'Transaction Log'!E1369&gt;'Benchmark Data'!$M$19,1),0)</f>
        <v>0</v>
      </c>
    </row>
    <row r="1370" spans="1:8">
      <c r="A1370" s="116">
        <v>0.58908564814814812</v>
      </c>
      <c r="B1370">
        <v>-496.41965169999997</v>
      </c>
      <c r="C1370">
        <v>14623.050289999999</v>
      </c>
      <c r="D1370">
        <v>1.30019872</v>
      </c>
      <c r="E1370">
        <v>2.227884301</v>
      </c>
      <c r="F1370">
        <f>IFERROR(_xlfn.IFS(B1370&lt;'Benchmark Data'!$I$7,1,'Transaction Log'!B1370&gt;'Benchmark Data'!$M$7,1),0)</f>
        <v>1</v>
      </c>
      <c r="G1370">
        <f>IFERROR(_xlfn.IFS(D1370&lt;'Benchmark Data'!$I$13,1,'Transaction Log'!D1370&gt;'Benchmark Data'!$M$13,1),0)</f>
        <v>0</v>
      </c>
      <c r="H1370">
        <f>IFERROR(_xlfn.IFS(E1370&lt;'Benchmark Data'!$I$19,1,'Transaction Log'!E1370&gt;'Benchmark Data'!$M$19,1),0)</f>
        <v>0</v>
      </c>
    </row>
    <row r="1371" spans="1:8">
      <c r="A1371" s="116">
        <v>0.58910879629629631</v>
      </c>
      <c r="B1371">
        <v>-496.39332230000002</v>
      </c>
      <c r="C1371">
        <v>14622.170190000001</v>
      </c>
      <c r="D1371">
        <v>1.3002368630000001</v>
      </c>
      <c r="E1371">
        <v>2.2263889560000001</v>
      </c>
      <c r="F1371">
        <f>IFERROR(_xlfn.IFS(B1371&lt;'Benchmark Data'!$I$7,1,'Transaction Log'!B1371&gt;'Benchmark Data'!$M$7,1),0)</f>
        <v>0</v>
      </c>
      <c r="G1371">
        <f>IFERROR(_xlfn.IFS(D1371&lt;'Benchmark Data'!$I$13,1,'Transaction Log'!D1371&gt;'Benchmark Data'!$M$13,1),0)</f>
        <v>0</v>
      </c>
      <c r="H1371">
        <f>IFERROR(_xlfn.IFS(E1371&lt;'Benchmark Data'!$I$19,1,'Transaction Log'!E1371&gt;'Benchmark Data'!$M$19,1),0)</f>
        <v>0</v>
      </c>
    </row>
    <row r="1372" spans="1:8">
      <c r="A1372" s="116">
        <v>0.58913194444444439</v>
      </c>
      <c r="B1372">
        <v>-496.39143030000002</v>
      </c>
      <c r="C1372">
        <v>14620.46012</v>
      </c>
      <c r="D1372">
        <v>1.2982675530000001</v>
      </c>
      <c r="E1372">
        <v>2.226768356</v>
      </c>
      <c r="F1372">
        <f>IFERROR(_xlfn.IFS(B1372&lt;'Benchmark Data'!$I$7,1,'Transaction Log'!B1372&gt;'Benchmark Data'!$M$7,1),0)</f>
        <v>0</v>
      </c>
      <c r="G1372">
        <f>IFERROR(_xlfn.IFS(D1372&lt;'Benchmark Data'!$I$13,1,'Transaction Log'!D1372&gt;'Benchmark Data'!$M$13,1),0)</f>
        <v>0</v>
      </c>
      <c r="H1372">
        <f>IFERROR(_xlfn.IFS(E1372&lt;'Benchmark Data'!$I$19,1,'Transaction Log'!E1372&gt;'Benchmark Data'!$M$19,1),0)</f>
        <v>0</v>
      </c>
    </row>
    <row r="1373" spans="1:8">
      <c r="A1373" s="116">
        <v>0.58915509259259258</v>
      </c>
      <c r="B1373">
        <v>-496.39994789999997</v>
      </c>
      <c r="C1373">
        <v>14619.418229999999</v>
      </c>
      <c r="D1373">
        <v>1.298844273</v>
      </c>
      <c r="E1373">
        <v>2.2260019619999998</v>
      </c>
      <c r="F1373">
        <f>IFERROR(_xlfn.IFS(B1373&lt;'Benchmark Data'!$I$7,1,'Transaction Log'!B1373&gt;'Benchmark Data'!$M$7,1),0)</f>
        <v>0</v>
      </c>
      <c r="G1373">
        <f>IFERROR(_xlfn.IFS(D1373&lt;'Benchmark Data'!$I$13,1,'Transaction Log'!D1373&gt;'Benchmark Data'!$M$13,1),0)</f>
        <v>0</v>
      </c>
      <c r="H1373">
        <f>IFERROR(_xlfn.IFS(E1373&lt;'Benchmark Data'!$I$19,1,'Transaction Log'!E1373&gt;'Benchmark Data'!$M$19,1),0)</f>
        <v>0</v>
      </c>
    </row>
    <row r="1374" spans="1:8">
      <c r="A1374" s="116">
        <v>0.58917824074074077</v>
      </c>
      <c r="B1374">
        <v>-496.40330899999998</v>
      </c>
      <c r="C1374">
        <v>14618.74879</v>
      </c>
      <c r="D1374">
        <v>1.3005721210000001</v>
      </c>
      <c r="E1374">
        <v>2.2271703189999998</v>
      </c>
      <c r="F1374">
        <f>IFERROR(_xlfn.IFS(B1374&lt;'Benchmark Data'!$I$7,1,'Transaction Log'!B1374&gt;'Benchmark Data'!$M$7,1),0)</f>
        <v>0</v>
      </c>
      <c r="G1374">
        <f>IFERROR(_xlfn.IFS(D1374&lt;'Benchmark Data'!$I$13,1,'Transaction Log'!D1374&gt;'Benchmark Data'!$M$13,1),0)</f>
        <v>0</v>
      </c>
      <c r="H1374">
        <f>IFERROR(_xlfn.IFS(E1374&lt;'Benchmark Data'!$I$19,1,'Transaction Log'!E1374&gt;'Benchmark Data'!$M$19,1),0)</f>
        <v>0</v>
      </c>
    </row>
    <row r="1375" spans="1:8">
      <c r="A1375" s="116">
        <v>0.58920138888888884</v>
      </c>
      <c r="B1375">
        <v>-496.3943759</v>
      </c>
      <c r="C1375">
        <v>14617.383879999999</v>
      </c>
      <c r="D1375">
        <v>1.2984524820000001</v>
      </c>
      <c r="E1375">
        <v>2.227427778</v>
      </c>
      <c r="F1375">
        <f>IFERROR(_xlfn.IFS(B1375&lt;'Benchmark Data'!$I$7,1,'Transaction Log'!B1375&gt;'Benchmark Data'!$M$7,1),0)</f>
        <v>0</v>
      </c>
      <c r="G1375">
        <f>IFERROR(_xlfn.IFS(D1375&lt;'Benchmark Data'!$I$13,1,'Transaction Log'!D1375&gt;'Benchmark Data'!$M$13,1),0)</f>
        <v>0</v>
      </c>
      <c r="H1375">
        <f>IFERROR(_xlfn.IFS(E1375&lt;'Benchmark Data'!$I$19,1,'Transaction Log'!E1375&gt;'Benchmark Data'!$M$19,1),0)</f>
        <v>0</v>
      </c>
    </row>
    <row r="1376" spans="1:8">
      <c r="A1376" s="116">
        <v>0.58922453703703703</v>
      </c>
      <c r="B1376">
        <v>-496.40655620000001</v>
      </c>
      <c r="C1376">
        <v>14616.721020000001</v>
      </c>
      <c r="D1376">
        <v>1.2989006890000001</v>
      </c>
      <c r="E1376">
        <v>2.226508135</v>
      </c>
      <c r="F1376">
        <f>IFERROR(_xlfn.IFS(B1376&lt;'Benchmark Data'!$I$7,1,'Transaction Log'!B1376&gt;'Benchmark Data'!$M$7,1),0)</f>
        <v>0</v>
      </c>
      <c r="G1376">
        <f>IFERROR(_xlfn.IFS(D1376&lt;'Benchmark Data'!$I$13,1,'Transaction Log'!D1376&gt;'Benchmark Data'!$M$13,1),0)</f>
        <v>0</v>
      </c>
      <c r="H1376">
        <f>IFERROR(_xlfn.IFS(E1376&lt;'Benchmark Data'!$I$19,1,'Transaction Log'!E1376&gt;'Benchmark Data'!$M$19,1),0)</f>
        <v>0</v>
      </c>
    </row>
    <row r="1377" spans="1:8">
      <c r="A1377" s="116">
        <v>0.58924768518518522</v>
      </c>
      <c r="B1377">
        <v>-496.40212750000001</v>
      </c>
      <c r="C1377">
        <v>14615.273789999999</v>
      </c>
      <c r="D1377">
        <v>1.299345725</v>
      </c>
      <c r="E1377">
        <v>2.2262034769999999</v>
      </c>
      <c r="F1377">
        <f>IFERROR(_xlfn.IFS(B1377&lt;'Benchmark Data'!$I$7,1,'Transaction Log'!B1377&gt;'Benchmark Data'!$M$7,1),0)</f>
        <v>0</v>
      </c>
      <c r="G1377">
        <f>IFERROR(_xlfn.IFS(D1377&lt;'Benchmark Data'!$I$13,1,'Transaction Log'!D1377&gt;'Benchmark Data'!$M$13,1),0)</f>
        <v>0</v>
      </c>
      <c r="H1377">
        <f>IFERROR(_xlfn.IFS(E1377&lt;'Benchmark Data'!$I$19,1,'Transaction Log'!E1377&gt;'Benchmark Data'!$M$19,1),0)</f>
        <v>0</v>
      </c>
    </row>
    <row r="1378" spans="1:8">
      <c r="A1378" s="116">
        <v>0.5892708333333333</v>
      </c>
      <c r="B1378">
        <v>-496.4013109</v>
      </c>
      <c r="C1378">
        <v>14614.18777</v>
      </c>
      <c r="D1378">
        <v>1.2986485910000001</v>
      </c>
      <c r="E1378">
        <v>2.2280478490000002</v>
      </c>
      <c r="F1378">
        <f>IFERROR(_xlfn.IFS(B1378&lt;'Benchmark Data'!$I$7,1,'Transaction Log'!B1378&gt;'Benchmark Data'!$M$7,1),0)</f>
        <v>0</v>
      </c>
      <c r="G1378">
        <f>IFERROR(_xlfn.IFS(D1378&lt;'Benchmark Data'!$I$13,1,'Transaction Log'!D1378&gt;'Benchmark Data'!$M$13,1),0)</f>
        <v>0</v>
      </c>
      <c r="H1378">
        <f>IFERROR(_xlfn.IFS(E1378&lt;'Benchmark Data'!$I$19,1,'Transaction Log'!E1378&gt;'Benchmark Data'!$M$19,1),0)</f>
        <v>0</v>
      </c>
    </row>
    <row r="1379" spans="1:8">
      <c r="A1379" s="116">
        <v>0.58929398148148149</v>
      </c>
      <c r="B1379">
        <v>-496.39358909999999</v>
      </c>
      <c r="C1379">
        <v>14612.792600000001</v>
      </c>
      <c r="D1379">
        <v>1.298968693</v>
      </c>
      <c r="E1379">
        <v>2.2268453030000002</v>
      </c>
      <c r="F1379">
        <f>IFERROR(_xlfn.IFS(B1379&lt;'Benchmark Data'!$I$7,1,'Transaction Log'!B1379&gt;'Benchmark Data'!$M$7,1),0)</f>
        <v>0</v>
      </c>
      <c r="G1379">
        <f>IFERROR(_xlfn.IFS(D1379&lt;'Benchmark Data'!$I$13,1,'Transaction Log'!D1379&gt;'Benchmark Data'!$M$13,1),0)</f>
        <v>0</v>
      </c>
      <c r="H1379">
        <f>IFERROR(_xlfn.IFS(E1379&lt;'Benchmark Data'!$I$19,1,'Transaction Log'!E1379&gt;'Benchmark Data'!$M$19,1),0)</f>
        <v>0</v>
      </c>
    </row>
    <row r="1380" spans="1:8">
      <c r="A1380" s="116">
        <v>0.58931712962962968</v>
      </c>
      <c r="B1380">
        <v>-496.41450839999999</v>
      </c>
      <c r="C1380">
        <v>14610.163420000001</v>
      </c>
      <c r="D1380">
        <v>1.2984677950000001</v>
      </c>
      <c r="E1380">
        <v>2.2260310520000002</v>
      </c>
      <c r="F1380">
        <f>IFERROR(_xlfn.IFS(B1380&lt;'Benchmark Data'!$I$7,1,'Transaction Log'!B1380&gt;'Benchmark Data'!$M$7,1),0)</f>
        <v>0</v>
      </c>
      <c r="G1380">
        <f>IFERROR(_xlfn.IFS(D1380&lt;'Benchmark Data'!$I$13,1,'Transaction Log'!D1380&gt;'Benchmark Data'!$M$13,1),0)</f>
        <v>0</v>
      </c>
      <c r="H1380">
        <f>IFERROR(_xlfn.IFS(E1380&lt;'Benchmark Data'!$I$19,1,'Transaction Log'!E1380&gt;'Benchmark Data'!$M$19,1),0)</f>
        <v>0</v>
      </c>
    </row>
    <row r="1381" spans="1:8">
      <c r="A1381" s="116">
        <v>0.58934027777777775</v>
      </c>
      <c r="B1381">
        <v>-496.40033649999998</v>
      </c>
      <c r="C1381">
        <v>14611.95714</v>
      </c>
      <c r="D1381">
        <v>1.3009992800000001</v>
      </c>
      <c r="E1381">
        <v>2.2284405770000002</v>
      </c>
      <c r="F1381">
        <f>IFERROR(_xlfn.IFS(B1381&lt;'Benchmark Data'!$I$7,1,'Transaction Log'!B1381&gt;'Benchmark Data'!$M$7,1),0)</f>
        <v>0</v>
      </c>
      <c r="G1381">
        <f>IFERROR(_xlfn.IFS(D1381&lt;'Benchmark Data'!$I$13,1,'Transaction Log'!D1381&gt;'Benchmark Data'!$M$13,1),0)</f>
        <v>0</v>
      </c>
      <c r="H1381">
        <f>IFERROR(_xlfn.IFS(E1381&lt;'Benchmark Data'!$I$19,1,'Transaction Log'!E1381&gt;'Benchmark Data'!$M$19,1),0)</f>
        <v>0</v>
      </c>
    </row>
    <row r="1382" spans="1:8">
      <c r="A1382" s="116">
        <v>0.58936342592592594</v>
      </c>
      <c r="B1382">
        <v>-496.39267030000002</v>
      </c>
      <c r="C1382">
        <v>14609.64149</v>
      </c>
      <c r="D1382">
        <v>1.299441085</v>
      </c>
      <c r="E1382">
        <v>2.2286212000000001</v>
      </c>
      <c r="F1382">
        <f>IFERROR(_xlfn.IFS(B1382&lt;'Benchmark Data'!$I$7,1,'Transaction Log'!B1382&gt;'Benchmark Data'!$M$7,1),0)</f>
        <v>0</v>
      </c>
      <c r="G1382">
        <f>IFERROR(_xlfn.IFS(D1382&lt;'Benchmark Data'!$I$13,1,'Transaction Log'!D1382&gt;'Benchmark Data'!$M$13,1),0)</f>
        <v>0</v>
      </c>
      <c r="H1382">
        <f>IFERROR(_xlfn.IFS(E1382&lt;'Benchmark Data'!$I$19,1,'Transaction Log'!E1382&gt;'Benchmark Data'!$M$19,1),0)</f>
        <v>0</v>
      </c>
    </row>
    <row r="1383" spans="1:8">
      <c r="A1383" s="116">
        <v>0.58938657407407413</v>
      </c>
      <c r="B1383">
        <v>-496.39266279999998</v>
      </c>
      <c r="C1383">
        <v>14609.01758</v>
      </c>
      <c r="D1383">
        <v>1.2996968900000001</v>
      </c>
      <c r="E1383">
        <v>2.2278767390000001</v>
      </c>
      <c r="F1383">
        <f>IFERROR(_xlfn.IFS(B1383&lt;'Benchmark Data'!$I$7,1,'Transaction Log'!B1383&gt;'Benchmark Data'!$M$7,1),0)</f>
        <v>0</v>
      </c>
      <c r="G1383">
        <f>IFERROR(_xlfn.IFS(D1383&lt;'Benchmark Data'!$I$13,1,'Transaction Log'!D1383&gt;'Benchmark Data'!$M$13,1),0)</f>
        <v>0</v>
      </c>
      <c r="H1383">
        <f>IFERROR(_xlfn.IFS(E1383&lt;'Benchmark Data'!$I$19,1,'Transaction Log'!E1383&gt;'Benchmark Data'!$M$19,1),0)</f>
        <v>0</v>
      </c>
    </row>
    <row r="1384" spans="1:8">
      <c r="A1384" s="116">
        <v>0.58940972222222221</v>
      </c>
      <c r="B1384">
        <v>-496.41362340000001</v>
      </c>
      <c r="C1384">
        <v>14608.83331</v>
      </c>
      <c r="D1384">
        <v>1.300548622</v>
      </c>
      <c r="E1384">
        <v>2.2280346940000002</v>
      </c>
      <c r="F1384">
        <f>IFERROR(_xlfn.IFS(B1384&lt;'Benchmark Data'!$I$7,1,'Transaction Log'!B1384&gt;'Benchmark Data'!$M$7,1),0)</f>
        <v>0</v>
      </c>
      <c r="G1384">
        <f>IFERROR(_xlfn.IFS(D1384&lt;'Benchmark Data'!$I$13,1,'Transaction Log'!D1384&gt;'Benchmark Data'!$M$13,1),0)</f>
        <v>0</v>
      </c>
      <c r="H1384">
        <f>IFERROR(_xlfn.IFS(E1384&lt;'Benchmark Data'!$I$19,1,'Transaction Log'!E1384&gt;'Benchmark Data'!$M$19,1),0)</f>
        <v>0</v>
      </c>
    </row>
    <row r="1385" spans="1:8">
      <c r="A1385" s="116">
        <v>0.5894328703703704</v>
      </c>
      <c r="B1385">
        <v>-496.38497899999999</v>
      </c>
      <c r="C1385">
        <v>14607.778560000001</v>
      </c>
      <c r="D1385">
        <v>1.2986681499999999</v>
      </c>
      <c r="E1385">
        <v>2.2285897330000002</v>
      </c>
      <c r="F1385">
        <f>IFERROR(_xlfn.IFS(B1385&lt;'Benchmark Data'!$I$7,1,'Transaction Log'!B1385&gt;'Benchmark Data'!$M$7,1),0)</f>
        <v>0</v>
      </c>
      <c r="G1385">
        <f>IFERROR(_xlfn.IFS(D1385&lt;'Benchmark Data'!$I$13,1,'Transaction Log'!D1385&gt;'Benchmark Data'!$M$13,1),0)</f>
        <v>0</v>
      </c>
      <c r="H1385">
        <f>IFERROR(_xlfn.IFS(E1385&lt;'Benchmark Data'!$I$19,1,'Transaction Log'!E1385&gt;'Benchmark Data'!$M$19,1),0)</f>
        <v>0</v>
      </c>
    </row>
    <row r="1386" spans="1:8">
      <c r="A1386" s="116">
        <v>0.58945601851851859</v>
      </c>
      <c r="B1386">
        <v>-496.39318250000002</v>
      </c>
      <c r="C1386">
        <v>14605.674150000001</v>
      </c>
      <c r="D1386">
        <v>1.2995373320000001</v>
      </c>
      <c r="E1386">
        <v>2.2257511280000002</v>
      </c>
      <c r="F1386">
        <f>IFERROR(_xlfn.IFS(B1386&lt;'Benchmark Data'!$I$7,1,'Transaction Log'!B1386&gt;'Benchmark Data'!$M$7,1),0)</f>
        <v>0</v>
      </c>
      <c r="G1386">
        <f>IFERROR(_xlfn.IFS(D1386&lt;'Benchmark Data'!$I$13,1,'Transaction Log'!D1386&gt;'Benchmark Data'!$M$13,1),0)</f>
        <v>0</v>
      </c>
      <c r="H1386">
        <f>IFERROR(_xlfn.IFS(E1386&lt;'Benchmark Data'!$I$19,1,'Transaction Log'!E1386&gt;'Benchmark Data'!$M$19,1),0)</f>
        <v>0</v>
      </c>
    </row>
    <row r="1387" spans="1:8">
      <c r="A1387" s="116">
        <v>0.58947916666666667</v>
      </c>
      <c r="B1387">
        <v>-496.4053452</v>
      </c>
      <c r="C1387">
        <v>14604.64962</v>
      </c>
      <c r="D1387">
        <v>1.299372043</v>
      </c>
      <c r="E1387">
        <v>2.2271519620000002</v>
      </c>
      <c r="F1387">
        <f>IFERROR(_xlfn.IFS(B1387&lt;'Benchmark Data'!$I$7,1,'Transaction Log'!B1387&gt;'Benchmark Data'!$M$7,1),0)</f>
        <v>0</v>
      </c>
      <c r="G1387">
        <f>IFERROR(_xlfn.IFS(D1387&lt;'Benchmark Data'!$I$13,1,'Transaction Log'!D1387&gt;'Benchmark Data'!$M$13,1),0)</f>
        <v>0</v>
      </c>
      <c r="H1387">
        <f>IFERROR(_xlfn.IFS(E1387&lt;'Benchmark Data'!$I$19,1,'Transaction Log'!E1387&gt;'Benchmark Data'!$M$19,1),0)</f>
        <v>0</v>
      </c>
    </row>
    <row r="1388" spans="1:8">
      <c r="A1388" s="116">
        <v>0.58950231481481474</v>
      </c>
      <c r="B1388">
        <v>-496.3926088</v>
      </c>
      <c r="C1388">
        <v>14602.906070000001</v>
      </c>
      <c r="D1388">
        <v>1.299413323</v>
      </c>
      <c r="E1388">
        <v>2.2262636630000001</v>
      </c>
      <c r="F1388">
        <f>IFERROR(_xlfn.IFS(B1388&lt;'Benchmark Data'!$I$7,1,'Transaction Log'!B1388&gt;'Benchmark Data'!$M$7,1),0)</f>
        <v>0</v>
      </c>
      <c r="G1388">
        <f>IFERROR(_xlfn.IFS(D1388&lt;'Benchmark Data'!$I$13,1,'Transaction Log'!D1388&gt;'Benchmark Data'!$M$13,1),0)</f>
        <v>0</v>
      </c>
      <c r="H1388">
        <f>IFERROR(_xlfn.IFS(E1388&lt;'Benchmark Data'!$I$19,1,'Transaction Log'!E1388&gt;'Benchmark Data'!$M$19,1),0)</f>
        <v>0</v>
      </c>
    </row>
    <row r="1389" spans="1:8">
      <c r="A1389" s="116">
        <v>0.58952546296296293</v>
      </c>
      <c r="B1389">
        <v>-496.40056229999999</v>
      </c>
      <c r="C1389">
        <v>14602.93087</v>
      </c>
      <c r="D1389">
        <v>1.299148352</v>
      </c>
      <c r="E1389">
        <v>2.226337413</v>
      </c>
      <c r="F1389">
        <f>IFERROR(_xlfn.IFS(B1389&lt;'Benchmark Data'!$I$7,1,'Transaction Log'!B1389&gt;'Benchmark Data'!$M$7,1),0)</f>
        <v>0</v>
      </c>
      <c r="G1389">
        <f>IFERROR(_xlfn.IFS(D1389&lt;'Benchmark Data'!$I$13,1,'Transaction Log'!D1389&gt;'Benchmark Data'!$M$13,1),0)</f>
        <v>0</v>
      </c>
      <c r="H1389">
        <f>IFERROR(_xlfn.IFS(E1389&lt;'Benchmark Data'!$I$19,1,'Transaction Log'!E1389&gt;'Benchmark Data'!$M$19,1),0)</f>
        <v>0</v>
      </c>
    </row>
    <row r="1390" spans="1:8">
      <c r="A1390" s="116">
        <v>0.58954861111111112</v>
      </c>
      <c r="B1390">
        <v>-496.38620930000002</v>
      </c>
      <c r="C1390">
        <v>14602.32357</v>
      </c>
      <c r="D1390">
        <v>1.2993747980000001</v>
      </c>
      <c r="E1390">
        <v>2.2266651230000001</v>
      </c>
      <c r="F1390">
        <f>IFERROR(_xlfn.IFS(B1390&lt;'Benchmark Data'!$I$7,1,'Transaction Log'!B1390&gt;'Benchmark Data'!$M$7,1),0)</f>
        <v>0</v>
      </c>
      <c r="G1390">
        <f>IFERROR(_xlfn.IFS(D1390&lt;'Benchmark Data'!$I$13,1,'Transaction Log'!D1390&gt;'Benchmark Data'!$M$13,1),0)</f>
        <v>0</v>
      </c>
      <c r="H1390">
        <f>IFERROR(_xlfn.IFS(E1390&lt;'Benchmark Data'!$I$19,1,'Transaction Log'!E1390&gt;'Benchmark Data'!$M$19,1),0)</f>
        <v>0</v>
      </c>
    </row>
    <row r="1391" spans="1:8">
      <c r="A1391" s="116">
        <v>0.5895717592592592</v>
      </c>
      <c r="B1391">
        <v>-496.41197790000001</v>
      </c>
      <c r="C1391">
        <v>14601.78398</v>
      </c>
      <c r="D1391">
        <v>1.3000262300000001</v>
      </c>
      <c r="E1391">
        <v>2.2260339139999998</v>
      </c>
      <c r="F1391">
        <f>IFERROR(_xlfn.IFS(B1391&lt;'Benchmark Data'!$I$7,1,'Transaction Log'!B1391&gt;'Benchmark Data'!$M$7,1),0)</f>
        <v>0</v>
      </c>
      <c r="G1391">
        <f>IFERROR(_xlfn.IFS(D1391&lt;'Benchmark Data'!$I$13,1,'Transaction Log'!D1391&gt;'Benchmark Data'!$M$13,1),0)</f>
        <v>0</v>
      </c>
      <c r="H1391">
        <f>IFERROR(_xlfn.IFS(E1391&lt;'Benchmark Data'!$I$19,1,'Transaction Log'!E1391&gt;'Benchmark Data'!$M$19,1),0)</f>
        <v>0</v>
      </c>
    </row>
    <row r="1392" spans="1:8">
      <c r="A1392" s="116">
        <v>0.58959490740740739</v>
      </c>
      <c r="B1392">
        <v>-496.40829789999998</v>
      </c>
      <c r="C1392">
        <v>14600.15662</v>
      </c>
      <c r="D1392">
        <v>1.300317014</v>
      </c>
      <c r="E1392">
        <v>2.2279415720000002</v>
      </c>
      <c r="F1392">
        <f>IFERROR(_xlfn.IFS(B1392&lt;'Benchmark Data'!$I$7,1,'Transaction Log'!B1392&gt;'Benchmark Data'!$M$7,1),0)</f>
        <v>0</v>
      </c>
      <c r="G1392">
        <f>IFERROR(_xlfn.IFS(D1392&lt;'Benchmark Data'!$I$13,1,'Transaction Log'!D1392&gt;'Benchmark Data'!$M$13,1),0)</f>
        <v>0</v>
      </c>
      <c r="H1392">
        <f>IFERROR(_xlfn.IFS(E1392&lt;'Benchmark Data'!$I$19,1,'Transaction Log'!E1392&gt;'Benchmark Data'!$M$19,1),0)</f>
        <v>0</v>
      </c>
    </row>
    <row r="1393" spans="1:8">
      <c r="A1393" s="116">
        <v>0.58961805555555558</v>
      </c>
      <c r="B1393">
        <v>-496.38565899999998</v>
      </c>
      <c r="C1393">
        <v>14600.317139999999</v>
      </c>
      <c r="D1393">
        <v>1.299908895</v>
      </c>
      <c r="E1393">
        <v>2.2258098890000002</v>
      </c>
      <c r="F1393">
        <f>IFERROR(_xlfn.IFS(B1393&lt;'Benchmark Data'!$I$7,1,'Transaction Log'!B1393&gt;'Benchmark Data'!$M$7,1),0)</f>
        <v>0</v>
      </c>
      <c r="G1393">
        <f>IFERROR(_xlfn.IFS(D1393&lt;'Benchmark Data'!$I$13,1,'Transaction Log'!D1393&gt;'Benchmark Data'!$M$13,1),0)</f>
        <v>0</v>
      </c>
      <c r="H1393">
        <f>IFERROR(_xlfn.IFS(E1393&lt;'Benchmark Data'!$I$19,1,'Transaction Log'!E1393&gt;'Benchmark Data'!$M$19,1),0)</f>
        <v>0</v>
      </c>
    </row>
    <row r="1394" spans="1:8">
      <c r="A1394" s="116">
        <v>0.58964120370370365</v>
      </c>
      <c r="B1394">
        <v>-496.41062419999997</v>
      </c>
      <c r="C1394">
        <v>14599.944680000001</v>
      </c>
      <c r="D1394">
        <v>1.2988481279999999</v>
      </c>
      <c r="E1394">
        <v>2.227219769</v>
      </c>
      <c r="F1394">
        <f>IFERROR(_xlfn.IFS(B1394&lt;'Benchmark Data'!$I$7,1,'Transaction Log'!B1394&gt;'Benchmark Data'!$M$7,1),0)</f>
        <v>0</v>
      </c>
      <c r="G1394">
        <f>IFERROR(_xlfn.IFS(D1394&lt;'Benchmark Data'!$I$13,1,'Transaction Log'!D1394&gt;'Benchmark Data'!$M$13,1),0)</f>
        <v>0</v>
      </c>
      <c r="H1394">
        <f>IFERROR(_xlfn.IFS(E1394&lt;'Benchmark Data'!$I$19,1,'Transaction Log'!E1394&gt;'Benchmark Data'!$M$19,1),0)</f>
        <v>0</v>
      </c>
    </row>
    <row r="1395" spans="1:8">
      <c r="A1395" s="116">
        <v>0.58966435185185184</v>
      </c>
      <c r="B1395">
        <v>-496.39935109999999</v>
      </c>
      <c r="C1395">
        <v>14597.46233</v>
      </c>
      <c r="D1395">
        <v>1.300418165</v>
      </c>
      <c r="E1395">
        <v>2.2286033239999998</v>
      </c>
      <c r="F1395">
        <f>IFERROR(_xlfn.IFS(B1395&lt;'Benchmark Data'!$I$7,1,'Transaction Log'!B1395&gt;'Benchmark Data'!$M$7,1),0)</f>
        <v>0</v>
      </c>
      <c r="G1395">
        <f>IFERROR(_xlfn.IFS(D1395&lt;'Benchmark Data'!$I$13,1,'Transaction Log'!D1395&gt;'Benchmark Data'!$M$13,1),0)</f>
        <v>0</v>
      </c>
      <c r="H1395">
        <f>IFERROR(_xlfn.IFS(E1395&lt;'Benchmark Data'!$I$19,1,'Transaction Log'!E1395&gt;'Benchmark Data'!$M$19,1),0)</f>
        <v>0</v>
      </c>
    </row>
    <row r="1396" spans="1:8">
      <c r="A1396" s="116">
        <v>0.58968750000000003</v>
      </c>
      <c r="B1396">
        <v>-496.39414599999998</v>
      </c>
      <c r="C1396">
        <v>14597.785029999999</v>
      </c>
      <c r="D1396">
        <v>1.2992705929999999</v>
      </c>
      <c r="E1396">
        <v>2.228319918</v>
      </c>
      <c r="F1396">
        <f>IFERROR(_xlfn.IFS(B1396&lt;'Benchmark Data'!$I$7,1,'Transaction Log'!B1396&gt;'Benchmark Data'!$M$7,1),0)</f>
        <v>0</v>
      </c>
      <c r="G1396">
        <f>IFERROR(_xlfn.IFS(D1396&lt;'Benchmark Data'!$I$13,1,'Transaction Log'!D1396&gt;'Benchmark Data'!$M$13,1),0)</f>
        <v>0</v>
      </c>
      <c r="H1396">
        <f>IFERROR(_xlfn.IFS(E1396&lt;'Benchmark Data'!$I$19,1,'Transaction Log'!E1396&gt;'Benchmark Data'!$M$19,1),0)</f>
        <v>0</v>
      </c>
    </row>
    <row r="1397" spans="1:8">
      <c r="A1397" s="116">
        <v>0.58971064814814811</v>
      </c>
      <c r="B1397">
        <v>-496.39640070000002</v>
      </c>
      <c r="C1397">
        <v>14596.458570000001</v>
      </c>
      <c r="D1397">
        <v>1.299695662</v>
      </c>
      <c r="E1397">
        <v>2.227396911</v>
      </c>
      <c r="F1397">
        <f>IFERROR(_xlfn.IFS(B1397&lt;'Benchmark Data'!$I$7,1,'Transaction Log'!B1397&gt;'Benchmark Data'!$M$7,1),0)</f>
        <v>0</v>
      </c>
      <c r="G1397">
        <f>IFERROR(_xlfn.IFS(D1397&lt;'Benchmark Data'!$I$13,1,'Transaction Log'!D1397&gt;'Benchmark Data'!$M$13,1),0)</f>
        <v>0</v>
      </c>
      <c r="H1397">
        <f>IFERROR(_xlfn.IFS(E1397&lt;'Benchmark Data'!$I$19,1,'Transaction Log'!E1397&gt;'Benchmark Data'!$M$19,1),0)</f>
        <v>0</v>
      </c>
    </row>
    <row r="1398" spans="1:8">
      <c r="A1398" s="116">
        <v>0.5897337962962963</v>
      </c>
      <c r="B1398">
        <v>-496.40778769999997</v>
      </c>
      <c r="C1398">
        <v>14595.23308</v>
      </c>
      <c r="D1398">
        <v>1.3000939499999999</v>
      </c>
      <c r="E1398">
        <v>2.2276769280000002</v>
      </c>
      <c r="F1398">
        <f>IFERROR(_xlfn.IFS(B1398&lt;'Benchmark Data'!$I$7,1,'Transaction Log'!B1398&gt;'Benchmark Data'!$M$7,1),0)</f>
        <v>0</v>
      </c>
      <c r="G1398">
        <f>IFERROR(_xlfn.IFS(D1398&lt;'Benchmark Data'!$I$13,1,'Transaction Log'!D1398&gt;'Benchmark Data'!$M$13,1),0)</f>
        <v>0</v>
      </c>
      <c r="H1398">
        <f>IFERROR(_xlfn.IFS(E1398&lt;'Benchmark Data'!$I$19,1,'Transaction Log'!E1398&gt;'Benchmark Data'!$M$19,1),0)</f>
        <v>0</v>
      </c>
    </row>
    <row r="1399" spans="1:8">
      <c r="A1399" s="116">
        <v>0.58975694444444449</v>
      </c>
      <c r="B1399">
        <v>-496.40704679999999</v>
      </c>
      <c r="C1399">
        <v>14592.941070000001</v>
      </c>
      <c r="D1399">
        <v>1.298686912</v>
      </c>
      <c r="E1399">
        <v>2.2257949450000001</v>
      </c>
      <c r="F1399">
        <f>IFERROR(_xlfn.IFS(B1399&lt;'Benchmark Data'!$I$7,1,'Transaction Log'!B1399&gt;'Benchmark Data'!$M$7,1),0)</f>
        <v>0</v>
      </c>
      <c r="G1399">
        <f>IFERROR(_xlfn.IFS(D1399&lt;'Benchmark Data'!$I$13,1,'Transaction Log'!D1399&gt;'Benchmark Data'!$M$13,1),0)</f>
        <v>0</v>
      </c>
      <c r="H1399">
        <f>IFERROR(_xlfn.IFS(E1399&lt;'Benchmark Data'!$I$19,1,'Transaction Log'!E1399&gt;'Benchmark Data'!$M$19,1),0)</f>
        <v>0</v>
      </c>
    </row>
    <row r="1400" spans="1:8">
      <c r="A1400" s="116">
        <v>0.58978009259259256</v>
      </c>
      <c r="B1400">
        <v>-496.41098140000003</v>
      </c>
      <c r="C1400">
        <v>14590.95803</v>
      </c>
      <c r="D1400">
        <v>1.2998500390000001</v>
      </c>
      <c r="E1400">
        <v>2.225911382</v>
      </c>
      <c r="F1400">
        <f>IFERROR(_xlfn.IFS(B1400&lt;'Benchmark Data'!$I$7,1,'Transaction Log'!B1400&gt;'Benchmark Data'!$M$7,1),0)</f>
        <v>0</v>
      </c>
      <c r="G1400">
        <f>IFERROR(_xlfn.IFS(D1400&lt;'Benchmark Data'!$I$13,1,'Transaction Log'!D1400&gt;'Benchmark Data'!$M$13,1),0)</f>
        <v>0</v>
      </c>
      <c r="H1400">
        <f>IFERROR(_xlfn.IFS(E1400&lt;'Benchmark Data'!$I$19,1,'Transaction Log'!E1400&gt;'Benchmark Data'!$M$19,1),0)</f>
        <v>0</v>
      </c>
    </row>
    <row r="1401" spans="1:8">
      <c r="A1401" s="116">
        <v>0.58980324074074075</v>
      </c>
      <c r="B1401">
        <v>-496.41242360000001</v>
      </c>
      <c r="C1401">
        <v>14589.98605</v>
      </c>
      <c r="D1401">
        <v>1.2997433700000001</v>
      </c>
      <c r="E1401">
        <v>2.228158348</v>
      </c>
      <c r="F1401">
        <f>IFERROR(_xlfn.IFS(B1401&lt;'Benchmark Data'!$I$7,1,'Transaction Log'!B1401&gt;'Benchmark Data'!$M$7,1),0)</f>
        <v>0</v>
      </c>
      <c r="G1401">
        <f>IFERROR(_xlfn.IFS(D1401&lt;'Benchmark Data'!$I$13,1,'Transaction Log'!D1401&gt;'Benchmark Data'!$M$13,1),0)</f>
        <v>0</v>
      </c>
      <c r="H1401">
        <f>IFERROR(_xlfn.IFS(E1401&lt;'Benchmark Data'!$I$19,1,'Transaction Log'!E1401&gt;'Benchmark Data'!$M$19,1),0)</f>
        <v>0</v>
      </c>
    </row>
    <row r="1402" spans="1:8">
      <c r="A1402" s="116">
        <v>0.58982638888888894</v>
      </c>
      <c r="B1402">
        <v>-496.3894525</v>
      </c>
      <c r="C1402">
        <v>14588.516229999999</v>
      </c>
      <c r="D1402">
        <v>1.2984581049999999</v>
      </c>
      <c r="E1402">
        <v>2.2261468930000001</v>
      </c>
      <c r="F1402">
        <f>IFERROR(_xlfn.IFS(B1402&lt;'Benchmark Data'!$I$7,1,'Transaction Log'!B1402&gt;'Benchmark Data'!$M$7,1),0)</f>
        <v>0</v>
      </c>
      <c r="G1402">
        <f>IFERROR(_xlfn.IFS(D1402&lt;'Benchmark Data'!$I$13,1,'Transaction Log'!D1402&gt;'Benchmark Data'!$M$13,1),0)</f>
        <v>0</v>
      </c>
      <c r="H1402">
        <f>IFERROR(_xlfn.IFS(E1402&lt;'Benchmark Data'!$I$19,1,'Transaction Log'!E1402&gt;'Benchmark Data'!$M$19,1),0)</f>
        <v>0</v>
      </c>
    </row>
    <row r="1403" spans="1:8">
      <c r="A1403" s="116">
        <v>0.58984953703703702</v>
      </c>
      <c r="B1403">
        <v>-496.4056157</v>
      </c>
      <c r="C1403">
        <v>14587.71931</v>
      </c>
      <c r="D1403">
        <v>1.299731789</v>
      </c>
      <c r="E1403">
        <v>2.2257738389999999</v>
      </c>
      <c r="F1403">
        <f>IFERROR(_xlfn.IFS(B1403&lt;'Benchmark Data'!$I$7,1,'Transaction Log'!B1403&gt;'Benchmark Data'!$M$7,1),0)</f>
        <v>0</v>
      </c>
      <c r="G1403">
        <f>IFERROR(_xlfn.IFS(D1403&lt;'Benchmark Data'!$I$13,1,'Transaction Log'!D1403&gt;'Benchmark Data'!$M$13,1),0)</f>
        <v>0</v>
      </c>
      <c r="H1403">
        <f>IFERROR(_xlfn.IFS(E1403&lt;'Benchmark Data'!$I$19,1,'Transaction Log'!E1403&gt;'Benchmark Data'!$M$19,1),0)</f>
        <v>0</v>
      </c>
    </row>
    <row r="1404" spans="1:8">
      <c r="A1404" s="116">
        <v>0.58987268518518521</v>
      </c>
      <c r="B1404">
        <v>-496.39968299999998</v>
      </c>
      <c r="C1404">
        <v>14585.842130000001</v>
      </c>
      <c r="D1404">
        <v>1.2990043520000001</v>
      </c>
      <c r="E1404">
        <v>2.2268383429999998</v>
      </c>
      <c r="F1404">
        <f>IFERROR(_xlfn.IFS(B1404&lt;'Benchmark Data'!$I$7,1,'Transaction Log'!B1404&gt;'Benchmark Data'!$M$7,1),0)</f>
        <v>0</v>
      </c>
      <c r="G1404">
        <f>IFERROR(_xlfn.IFS(D1404&lt;'Benchmark Data'!$I$13,1,'Transaction Log'!D1404&gt;'Benchmark Data'!$M$13,1),0)</f>
        <v>0</v>
      </c>
      <c r="H1404">
        <f>IFERROR(_xlfn.IFS(E1404&lt;'Benchmark Data'!$I$19,1,'Transaction Log'!E1404&gt;'Benchmark Data'!$M$19,1),0)</f>
        <v>0</v>
      </c>
    </row>
    <row r="1405" spans="1:8">
      <c r="A1405" s="116">
        <v>0.5898958333333334</v>
      </c>
      <c r="B1405">
        <v>-496.39632419999998</v>
      </c>
      <c r="C1405">
        <v>14585.866110000001</v>
      </c>
      <c r="D1405">
        <v>1.299248567</v>
      </c>
      <c r="E1405">
        <v>2.2282977220000002</v>
      </c>
      <c r="F1405">
        <f>IFERROR(_xlfn.IFS(B1405&lt;'Benchmark Data'!$I$7,1,'Transaction Log'!B1405&gt;'Benchmark Data'!$M$7,1),0)</f>
        <v>0</v>
      </c>
      <c r="G1405">
        <f>IFERROR(_xlfn.IFS(D1405&lt;'Benchmark Data'!$I$13,1,'Transaction Log'!D1405&gt;'Benchmark Data'!$M$13,1),0)</f>
        <v>0</v>
      </c>
      <c r="H1405">
        <f>IFERROR(_xlfn.IFS(E1405&lt;'Benchmark Data'!$I$19,1,'Transaction Log'!E1405&gt;'Benchmark Data'!$M$19,1),0)</f>
        <v>0</v>
      </c>
    </row>
    <row r="1406" spans="1:8">
      <c r="A1406" s="116">
        <v>0.58991898148148147</v>
      </c>
      <c r="B1406">
        <v>-496.39573639999998</v>
      </c>
      <c r="C1406">
        <v>14583.877469999999</v>
      </c>
      <c r="D1406">
        <v>1.299921396</v>
      </c>
      <c r="E1406">
        <v>2.2257976089999998</v>
      </c>
      <c r="F1406">
        <f>IFERROR(_xlfn.IFS(B1406&lt;'Benchmark Data'!$I$7,1,'Transaction Log'!B1406&gt;'Benchmark Data'!$M$7,1),0)</f>
        <v>0</v>
      </c>
      <c r="G1406">
        <f>IFERROR(_xlfn.IFS(D1406&lt;'Benchmark Data'!$I$13,1,'Transaction Log'!D1406&gt;'Benchmark Data'!$M$13,1),0)</f>
        <v>0</v>
      </c>
      <c r="H1406">
        <f>IFERROR(_xlfn.IFS(E1406&lt;'Benchmark Data'!$I$19,1,'Transaction Log'!E1406&gt;'Benchmark Data'!$M$19,1),0)</f>
        <v>0</v>
      </c>
    </row>
    <row r="1407" spans="1:8">
      <c r="A1407" s="116">
        <v>0.58994212962962966</v>
      </c>
      <c r="B1407">
        <v>-496.41238729999998</v>
      </c>
      <c r="C1407">
        <v>14581.448759999999</v>
      </c>
      <c r="D1407">
        <v>1.297826886</v>
      </c>
      <c r="E1407">
        <v>2.2274831879999999</v>
      </c>
      <c r="F1407">
        <f>IFERROR(_xlfn.IFS(B1407&lt;'Benchmark Data'!$I$7,1,'Transaction Log'!B1407&gt;'Benchmark Data'!$M$7,1),0)</f>
        <v>0</v>
      </c>
      <c r="G1407">
        <f>IFERROR(_xlfn.IFS(D1407&lt;'Benchmark Data'!$I$13,1,'Transaction Log'!D1407&gt;'Benchmark Data'!$M$13,1),0)</f>
        <v>0</v>
      </c>
      <c r="H1407">
        <f>IFERROR(_xlfn.IFS(E1407&lt;'Benchmark Data'!$I$19,1,'Transaction Log'!E1407&gt;'Benchmark Data'!$M$19,1),0)</f>
        <v>0</v>
      </c>
    </row>
    <row r="1408" spans="1:8">
      <c r="A1408" s="116">
        <v>0.58996527777777785</v>
      </c>
      <c r="B1408">
        <v>-496.39928759999998</v>
      </c>
      <c r="C1408">
        <v>14579.325440000001</v>
      </c>
      <c r="D1408">
        <v>1.2992472239999999</v>
      </c>
      <c r="E1408">
        <v>2.2284629200000001</v>
      </c>
      <c r="F1408">
        <f>IFERROR(_xlfn.IFS(B1408&lt;'Benchmark Data'!$I$7,1,'Transaction Log'!B1408&gt;'Benchmark Data'!$M$7,1),0)</f>
        <v>0</v>
      </c>
      <c r="G1408">
        <f>IFERROR(_xlfn.IFS(D1408&lt;'Benchmark Data'!$I$13,1,'Transaction Log'!D1408&gt;'Benchmark Data'!$M$13,1),0)</f>
        <v>0</v>
      </c>
      <c r="H1408">
        <f>IFERROR(_xlfn.IFS(E1408&lt;'Benchmark Data'!$I$19,1,'Transaction Log'!E1408&gt;'Benchmark Data'!$M$19,1),0)</f>
        <v>0</v>
      </c>
    </row>
    <row r="1409" spans="1:8">
      <c r="A1409" s="116">
        <v>0.58998842592592593</v>
      </c>
      <c r="B1409">
        <v>-496.399676</v>
      </c>
      <c r="C1409">
        <v>14579.3457</v>
      </c>
      <c r="D1409">
        <v>1.299568767</v>
      </c>
      <c r="E1409">
        <v>2.2276962560000002</v>
      </c>
      <c r="F1409">
        <f>IFERROR(_xlfn.IFS(B1409&lt;'Benchmark Data'!$I$7,1,'Transaction Log'!B1409&gt;'Benchmark Data'!$M$7,1),0)</f>
        <v>0</v>
      </c>
      <c r="G1409">
        <f>IFERROR(_xlfn.IFS(D1409&lt;'Benchmark Data'!$I$13,1,'Transaction Log'!D1409&gt;'Benchmark Data'!$M$13,1),0)</f>
        <v>0</v>
      </c>
      <c r="H1409">
        <f>IFERROR(_xlfn.IFS(E1409&lt;'Benchmark Data'!$I$19,1,'Transaction Log'!E1409&gt;'Benchmark Data'!$M$19,1),0)</f>
        <v>0</v>
      </c>
    </row>
    <row r="1410" spans="1:8">
      <c r="A1410" s="116">
        <v>0.59001157407407401</v>
      </c>
      <c r="B1410">
        <v>-496.4049205</v>
      </c>
      <c r="C1410">
        <v>14578.132310000001</v>
      </c>
      <c r="D1410">
        <v>1.3009398320000001</v>
      </c>
      <c r="E1410">
        <v>2.228068205</v>
      </c>
      <c r="F1410">
        <f>IFERROR(_xlfn.IFS(B1410&lt;'Benchmark Data'!$I$7,1,'Transaction Log'!B1410&gt;'Benchmark Data'!$M$7,1),0)</f>
        <v>0</v>
      </c>
      <c r="G1410">
        <f>IFERROR(_xlfn.IFS(D1410&lt;'Benchmark Data'!$I$13,1,'Transaction Log'!D1410&gt;'Benchmark Data'!$M$13,1),0)</f>
        <v>0</v>
      </c>
      <c r="H1410">
        <f>IFERROR(_xlfn.IFS(E1410&lt;'Benchmark Data'!$I$19,1,'Transaction Log'!E1410&gt;'Benchmark Data'!$M$19,1),0)</f>
        <v>0</v>
      </c>
    </row>
    <row r="1411" spans="1:8">
      <c r="A1411" s="116">
        <v>0.5900347222222222</v>
      </c>
      <c r="B1411">
        <v>-496.41217139999998</v>
      </c>
      <c r="C1411">
        <v>14577.59024</v>
      </c>
      <c r="D1411">
        <v>1.299532578</v>
      </c>
      <c r="E1411">
        <v>2.2274523149999998</v>
      </c>
      <c r="F1411">
        <f>IFERROR(_xlfn.IFS(B1411&lt;'Benchmark Data'!$I$7,1,'Transaction Log'!B1411&gt;'Benchmark Data'!$M$7,1),0)</f>
        <v>0</v>
      </c>
      <c r="G1411">
        <f>IFERROR(_xlfn.IFS(D1411&lt;'Benchmark Data'!$I$13,1,'Transaction Log'!D1411&gt;'Benchmark Data'!$M$13,1),0)</f>
        <v>0</v>
      </c>
      <c r="H1411">
        <f>IFERROR(_xlfn.IFS(E1411&lt;'Benchmark Data'!$I$19,1,'Transaction Log'!E1411&gt;'Benchmark Data'!$M$19,1),0)</f>
        <v>0</v>
      </c>
    </row>
    <row r="1412" spans="1:8">
      <c r="A1412" s="116">
        <v>0.59005787037037039</v>
      </c>
      <c r="B1412">
        <v>-496.40877549999999</v>
      </c>
      <c r="C1412">
        <v>14576.22071</v>
      </c>
      <c r="D1412">
        <v>1.2998604499999999</v>
      </c>
      <c r="E1412">
        <v>2.2281978150000001</v>
      </c>
      <c r="F1412">
        <f>IFERROR(_xlfn.IFS(B1412&lt;'Benchmark Data'!$I$7,1,'Transaction Log'!B1412&gt;'Benchmark Data'!$M$7,1),0)</f>
        <v>0</v>
      </c>
      <c r="G1412">
        <f>IFERROR(_xlfn.IFS(D1412&lt;'Benchmark Data'!$I$13,1,'Transaction Log'!D1412&gt;'Benchmark Data'!$M$13,1),0)</f>
        <v>0</v>
      </c>
      <c r="H1412">
        <f>IFERROR(_xlfn.IFS(E1412&lt;'Benchmark Data'!$I$19,1,'Transaction Log'!E1412&gt;'Benchmark Data'!$M$19,1),0)</f>
        <v>0</v>
      </c>
    </row>
    <row r="1413" spans="1:8">
      <c r="A1413" s="116">
        <v>0.59008101851851846</v>
      </c>
      <c r="B1413">
        <v>-496.39785130000001</v>
      </c>
      <c r="C1413">
        <v>14574.396350000001</v>
      </c>
      <c r="D1413">
        <v>1.2992542920000001</v>
      </c>
      <c r="E1413">
        <v>2.2258293309999999</v>
      </c>
      <c r="F1413">
        <f>IFERROR(_xlfn.IFS(B1413&lt;'Benchmark Data'!$I$7,1,'Transaction Log'!B1413&gt;'Benchmark Data'!$M$7,1),0)</f>
        <v>0</v>
      </c>
      <c r="G1413">
        <f>IFERROR(_xlfn.IFS(D1413&lt;'Benchmark Data'!$I$13,1,'Transaction Log'!D1413&gt;'Benchmark Data'!$M$13,1),0)</f>
        <v>0</v>
      </c>
      <c r="H1413">
        <f>IFERROR(_xlfn.IFS(E1413&lt;'Benchmark Data'!$I$19,1,'Transaction Log'!E1413&gt;'Benchmark Data'!$M$19,1),0)</f>
        <v>0</v>
      </c>
    </row>
    <row r="1414" spans="1:8">
      <c r="A1414" s="116">
        <v>0.59010416666666665</v>
      </c>
      <c r="B1414">
        <v>-496.40034439999999</v>
      </c>
      <c r="C1414">
        <v>14574.101930000001</v>
      </c>
      <c r="D1414">
        <v>1.2999225270000001</v>
      </c>
      <c r="E1414">
        <v>2.2260254370000001</v>
      </c>
      <c r="F1414">
        <f>IFERROR(_xlfn.IFS(B1414&lt;'Benchmark Data'!$I$7,1,'Transaction Log'!B1414&gt;'Benchmark Data'!$M$7,1),0)</f>
        <v>0</v>
      </c>
      <c r="G1414">
        <f>IFERROR(_xlfn.IFS(D1414&lt;'Benchmark Data'!$I$13,1,'Transaction Log'!D1414&gt;'Benchmark Data'!$M$13,1),0)</f>
        <v>0</v>
      </c>
      <c r="H1414">
        <f>IFERROR(_xlfn.IFS(E1414&lt;'Benchmark Data'!$I$19,1,'Transaction Log'!E1414&gt;'Benchmark Data'!$M$19,1),0)</f>
        <v>0</v>
      </c>
    </row>
    <row r="1415" spans="1:8">
      <c r="A1415" s="116">
        <v>0.59012731481481484</v>
      </c>
      <c r="B1415">
        <v>-496.39413109999998</v>
      </c>
      <c r="C1415">
        <v>14571.86429</v>
      </c>
      <c r="D1415">
        <v>1.300415147</v>
      </c>
      <c r="E1415">
        <v>2.2278299320000001</v>
      </c>
      <c r="F1415">
        <f>IFERROR(_xlfn.IFS(B1415&lt;'Benchmark Data'!$I$7,1,'Transaction Log'!B1415&gt;'Benchmark Data'!$M$7,1),0)</f>
        <v>0</v>
      </c>
      <c r="G1415">
        <f>IFERROR(_xlfn.IFS(D1415&lt;'Benchmark Data'!$I$13,1,'Transaction Log'!D1415&gt;'Benchmark Data'!$M$13,1),0)</f>
        <v>0</v>
      </c>
      <c r="H1415">
        <f>IFERROR(_xlfn.IFS(E1415&lt;'Benchmark Data'!$I$19,1,'Transaction Log'!E1415&gt;'Benchmark Data'!$M$19,1),0)</f>
        <v>0</v>
      </c>
    </row>
    <row r="1416" spans="1:8">
      <c r="A1416" s="116">
        <v>0.59015046296296292</v>
      </c>
      <c r="B1416">
        <v>-496.41515340000001</v>
      </c>
      <c r="C1416">
        <v>14569.67201</v>
      </c>
      <c r="D1416">
        <v>1.2996000860000001</v>
      </c>
      <c r="E1416">
        <v>2.2278186510000002</v>
      </c>
      <c r="F1416">
        <f>IFERROR(_xlfn.IFS(B1416&lt;'Benchmark Data'!$I$7,1,'Transaction Log'!B1416&gt;'Benchmark Data'!$M$7,1),0)</f>
        <v>0</v>
      </c>
      <c r="G1416">
        <f>IFERROR(_xlfn.IFS(D1416&lt;'Benchmark Data'!$I$13,1,'Transaction Log'!D1416&gt;'Benchmark Data'!$M$13,1),0)</f>
        <v>0</v>
      </c>
      <c r="H1416">
        <f>IFERROR(_xlfn.IFS(E1416&lt;'Benchmark Data'!$I$19,1,'Transaction Log'!E1416&gt;'Benchmark Data'!$M$19,1),0)</f>
        <v>0</v>
      </c>
    </row>
    <row r="1417" spans="1:8">
      <c r="A1417" s="116">
        <v>0.59017361111111111</v>
      </c>
      <c r="B1417">
        <v>-496.40293530000002</v>
      </c>
      <c r="C1417">
        <v>14569.69224</v>
      </c>
      <c r="D1417">
        <v>1.2985071880000001</v>
      </c>
      <c r="E1417">
        <v>2.2270105010000001</v>
      </c>
      <c r="F1417">
        <f>IFERROR(_xlfn.IFS(B1417&lt;'Benchmark Data'!$I$7,1,'Transaction Log'!B1417&gt;'Benchmark Data'!$M$7,1),0)</f>
        <v>0</v>
      </c>
      <c r="G1417">
        <f>IFERROR(_xlfn.IFS(D1417&lt;'Benchmark Data'!$I$13,1,'Transaction Log'!D1417&gt;'Benchmark Data'!$M$13,1),0)</f>
        <v>0</v>
      </c>
      <c r="H1417">
        <f>IFERROR(_xlfn.IFS(E1417&lt;'Benchmark Data'!$I$19,1,'Transaction Log'!E1417&gt;'Benchmark Data'!$M$19,1),0)</f>
        <v>0</v>
      </c>
    </row>
    <row r="1418" spans="1:8">
      <c r="A1418" s="116">
        <v>0.5901967592592593</v>
      </c>
      <c r="B1418">
        <v>-496.40003100000001</v>
      </c>
      <c r="C1418">
        <v>14566.97558</v>
      </c>
      <c r="D1418">
        <v>1.297908482</v>
      </c>
      <c r="E1418">
        <v>2.2265406680000002</v>
      </c>
      <c r="F1418">
        <f>IFERROR(_xlfn.IFS(B1418&lt;'Benchmark Data'!$I$7,1,'Transaction Log'!B1418&gt;'Benchmark Data'!$M$7,1),0)</f>
        <v>0</v>
      </c>
      <c r="G1418">
        <f>IFERROR(_xlfn.IFS(D1418&lt;'Benchmark Data'!$I$13,1,'Transaction Log'!D1418&gt;'Benchmark Data'!$M$13,1),0)</f>
        <v>0</v>
      </c>
      <c r="H1418">
        <f>IFERROR(_xlfn.IFS(E1418&lt;'Benchmark Data'!$I$19,1,'Transaction Log'!E1418&gt;'Benchmark Data'!$M$19,1),0)</f>
        <v>0</v>
      </c>
    </row>
    <row r="1419" spans="1:8">
      <c r="A1419" s="116">
        <v>0.59021990740740737</v>
      </c>
      <c r="B1419">
        <v>-496.38779540000002</v>
      </c>
      <c r="C1419">
        <v>14568.087600000001</v>
      </c>
      <c r="D1419">
        <v>1.2999642870000001</v>
      </c>
      <c r="E1419">
        <v>2.2269592130000002</v>
      </c>
      <c r="F1419">
        <f>IFERROR(_xlfn.IFS(B1419&lt;'Benchmark Data'!$I$7,1,'Transaction Log'!B1419&gt;'Benchmark Data'!$M$7,1),0)</f>
        <v>0</v>
      </c>
      <c r="G1419">
        <f>IFERROR(_xlfn.IFS(D1419&lt;'Benchmark Data'!$I$13,1,'Transaction Log'!D1419&gt;'Benchmark Data'!$M$13,1),0)</f>
        <v>0</v>
      </c>
      <c r="H1419">
        <f>IFERROR(_xlfn.IFS(E1419&lt;'Benchmark Data'!$I$19,1,'Transaction Log'!E1419&gt;'Benchmark Data'!$M$19,1),0)</f>
        <v>0</v>
      </c>
    </row>
    <row r="1420" spans="1:8">
      <c r="A1420" s="116">
        <v>0.59024305555555556</v>
      </c>
      <c r="B1420">
        <v>-496.39530930000001</v>
      </c>
      <c r="C1420">
        <v>14564.877909999999</v>
      </c>
      <c r="D1420">
        <v>1.2999400270000001</v>
      </c>
      <c r="E1420">
        <v>2.228582308</v>
      </c>
      <c r="F1420">
        <f>IFERROR(_xlfn.IFS(B1420&lt;'Benchmark Data'!$I$7,1,'Transaction Log'!B1420&gt;'Benchmark Data'!$M$7,1),0)</f>
        <v>0</v>
      </c>
      <c r="G1420">
        <f>IFERROR(_xlfn.IFS(D1420&lt;'Benchmark Data'!$I$13,1,'Transaction Log'!D1420&gt;'Benchmark Data'!$M$13,1),0)</f>
        <v>0</v>
      </c>
      <c r="H1420">
        <f>IFERROR(_xlfn.IFS(E1420&lt;'Benchmark Data'!$I$19,1,'Transaction Log'!E1420&gt;'Benchmark Data'!$M$19,1),0)</f>
        <v>0</v>
      </c>
    </row>
    <row r="1421" spans="1:8">
      <c r="A1421" s="116">
        <v>0.59026620370370375</v>
      </c>
      <c r="B1421">
        <v>-496.39888450000001</v>
      </c>
      <c r="C1421">
        <v>14562.87405</v>
      </c>
      <c r="D1421">
        <v>1.2997241399999999</v>
      </c>
      <c r="E1421">
        <v>2.2285796279999999</v>
      </c>
      <c r="F1421">
        <f>IFERROR(_xlfn.IFS(B1421&lt;'Benchmark Data'!$I$7,1,'Transaction Log'!B1421&gt;'Benchmark Data'!$M$7,1),0)</f>
        <v>0</v>
      </c>
      <c r="G1421">
        <f>IFERROR(_xlfn.IFS(D1421&lt;'Benchmark Data'!$I$13,1,'Transaction Log'!D1421&gt;'Benchmark Data'!$M$13,1),0)</f>
        <v>0</v>
      </c>
      <c r="H1421">
        <f>IFERROR(_xlfn.IFS(E1421&lt;'Benchmark Data'!$I$19,1,'Transaction Log'!E1421&gt;'Benchmark Data'!$M$19,1),0)</f>
        <v>0</v>
      </c>
    </row>
    <row r="1422" spans="1:8">
      <c r="A1422" s="116">
        <v>0.59028935185185183</v>
      </c>
      <c r="B1422">
        <v>-496.40143810000001</v>
      </c>
      <c r="C1422">
        <v>14563.63917</v>
      </c>
      <c r="D1422">
        <v>1.300745077</v>
      </c>
      <c r="E1422">
        <v>2.2280604030000002</v>
      </c>
      <c r="F1422">
        <f>IFERROR(_xlfn.IFS(B1422&lt;'Benchmark Data'!$I$7,1,'Transaction Log'!B1422&gt;'Benchmark Data'!$M$7,1),0)</f>
        <v>0</v>
      </c>
      <c r="G1422">
        <f>IFERROR(_xlfn.IFS(D1422&lt;'Benchmark Data'!$I$13,1,'Transaction Log'!D1422&gt;'Benchmark Data'!$M$13,1),0)</f>
        <v>0</v>
      </c>
      <c r="H1422">
        <f>IFERROR(_xlfn.IFS(E1422&lt;'Benchmark Data'!$I$19,1,'Transaction Log'!E1422&gt;'Benchmark Data'!$M$19,1),0)</f>
        <v>0</v>
      </c>
    </row>
    <row r="1423" spans="1:8">
      <c r="A1423" s="116">
        <v>0.59031250000000002</v>
      </c>
      <c r="B1423">
        <v>-496.39590440000001</v>
      </c>
      <c r="C1423">
        <v>14564.2839</v>
      </c>
      <c r="D1423">
        <v>1.30025291</v>
      </c>
      <c r="E1423">
        <v>2.2282412470000001</v>
      </c>
      <c r="F1423">
        <f>IFERROR(_xlfn.IFS(B1423&lt;'Benchmark Data'!$I$7,1,'Transaction Log'!B1423&gt;'Benchmark Data'!$M$7,1),0)</f>
        <v>0</v>
      </c>
      <c r="G1423">
        <f>IFERROR(_xlfn.IFS(D1423&lt;'Benchmark Data'!$I$13,1,'Transaction Log'!D1423&gt;'Benchmark Data'!$M$13,1),0)</f>
        <v>0</v>
      </c>
      <c r="H1423">
        <f>IFERROR(_xlfn.IFS(E1423&lt;'Benchmark Data'!$I$19,1,'Transaction Log'!E1423&gt;'Benchmark Data'!$M$19,1),0)</f>
        <v>0</v>
      </c>
    </row>
    <row r="1424" spans="1:8">
      <c r="A1424" s="116">
        <v>0.59033564814814821</v>
      </c>
      <c r="B1424">
        <v>-496.39282500000002</v>
      </c>
      <c r="C1424">
        <v>14564.40612</v>
      </c>
      <c r="D1424">
        <v>1.3014229509999999</v>
      </c>
      <c r="E1424">
        <v>2.226755179</v>
      </c>
      <c r="F1424">
        <f>IFERROR(_xlfn.IFS(B1424&lt;'Benchmark Data'!$I$7,1,'Transaction Log'!B1424&gt;'Benchmark Data'!$M$7,1),0)</f>
        <v>0</v>
      </c>
      <c r="G1424">
        <f>IFERROR(_xlfn.IFS(D1424&lt;'Benchmark Data'!$I$13,1,'Transaction Log'!D1424&gt;'Benchmark Data'!$M$13,1),0)</f>
        <v>1</v>
      </c>
      <c r="H1424">
        <f>IFERROR(_xlfn.IFS(E1424&lt;'Benchmark Data'!$I$19,1,'Transaction Log'!E1424&gt;'Benchmark Data'!$M$19,1),0)</f>
        <v>0</v>
      </c>
    </row>
    <row r="1425" spans="1:8">
      <c r="A1425" s="116">
        <v>0.59035879629629628</v>
      </c>
      <c r="B1425">
        <v>-496.39522590000001</v>
      </c>
      <c r="C1425">
        <v>14560.628000000001</v>
      </c>
      <c r="D1425">
        <v>1.299075918</v>
      </c>
      <c r="E1425">
        <v>2.226172628</v>
      </c>
      <c r="F1425">
        <f>IFERROR(_xlfn.IFS(B1425&lt;'Benchmark Data'!$I$7,1,'Transaction Log'!B1425&gt;'Benchmark Data'!$M$7,1),0)</f>
        <v>0</v>
      </c>
      <c r="G1425">
        <f>IFERROR(_xlfn.IFS(D1425&lt;'Benchmark Data'!$I$13,1,'Transaction Log'!D1425&gt;'Benchmark Data'!$M$13,1),0)</f>
        <v>0</v>
      </c>
      <c r="H1425">
        <f>IFERROR(_xlfn.IFS(E1425&lt;'Benchmark Data'!$I$19,1,'Transaction Log'!E1425&gt;'Benchmark Data'!$M$19,1),0)</f>
        <v>0</v>
      </c>
    </row>
    <row r="1426" spans="1:8">
      <c r="A1426" s="116">
        <v>0.59038194444444447</v>
      </c>
      <c r="B1426">
        <v>-496.39998730000002</v>
      </c>
      <c r="C1426">
        <v>14562.40897</v>
      </c>
      <c r="D1426">
        <v>1.300964236</v>
      </c>
      <c r="E1426">
        <v>2.2269067059999998</v>
      </c>
      <c r="F1426">
        <f>IFERROR(_xlfn.IFS(B1426&lt;'Benchmark Data'!$I$7,1,'Transaction Log'!B1426&gt;'Benchmark Data'!$M$7,1),0)</f>
        <v>0</v>
      </c>
      <c r="G1426">
        <f>IFERROR(_xlfn.IFS(D1426&lt;'Benchmark Data'!$I$13,1,'Transaction Log'!D1426&gt;'Benchmark Data'!$M$13,1),0)</f>
        <v>0</v>
      </c>
      <c r="H1426">
        <f>IFERROR(_xlfn.IFS(E1426&lt;'Benchmark Data'!$I$19,1,'Transaction Log'!E1426&gt;'Benchmark Data'!$M$19,1),0)</f>
        <v>0</v>
      </c>
    </row>
    <row r="1427" spans="1:8">
      <c r="A1427" s="116">
        <v>0.59040509259259266</v>
      </c>
      <c r="B1427">
        <v>-496.4130897</v>
      </c>
      <c r="C1427">
        <v>14561.30191</v>
      </c>
      <c r="D1427">
        <v>1.2980459689999999</v>
      </c>
      <c r="E1427">
        <v>2.227739009</v>
      </c>
      <c r="F1427">
        <f>IFERROR(_xlfn.IFS(B1427&lt;'Benchmark Data'!$I$7,1,'Transaction Log'!B1427&gt;'Benchmark Data'!$M$7,1),0)</f>
        <v>0</v>
      </c>
      <c r="G1427">
        <f>IFERROR(_xlfn.IFS(D1427&lt;'Benchmark Data'!$I$13,1,'Transaction Log'!D1427&gt;'Benchmark Data'!$M$13,1),0)</f>
        <v>0</v>
      </c>
      <c r="H1427">
        <f>IFERROR(_xlfn.IFS(E1427&lt;'Benchmark Data'!$I$19,1,'Transaction Log'!E1427&gt;'Benchmark Data'!$M$19,1),0)</f>
        <v>0</v>
      </c>
    </row>
    <row r="1428" spans="1:8">
      <c r="A1428" s="116">
        <v>0.59042824074074074</v>
      </c>
      <c r="B1428">
        <v>-496.41873129999999</v>
      </c>
      <c r="C1428">
        <v>14560.5069</v>
      </c>
      <c r="D1428">
        <v>1.3010147270000001</v>
      </c>
      <c r="E1428">
        <v>2.2278093229999998</v>
      </c>
      <c r="F1428">
        <f>IFERROR(_xlfn.IFS(B1428&lt;'Benchmark Data'!$I$7,1,'Transaction Log'!B1428&gt;'Benchmark Data'!$M$7,1),0)</f>
        <v>1</v>
      </c>
      <c r="G1428">
        <f>IFERROR(_xlfn.IFS(D1428&lt;'Benchmark Data'!$I$13,1,'Transaction Log'!D1428&gt;'Benchmark Data'!$M$13,1),0)</f>
        <v>0</v>
      </c>
      <c r="H1428">
        <f>IFERROR(_xlfn.IFS(E1428&lt;'Benchmark Data'!$I$19,1,'Transaction Log'!E1428&gt;'Benchmark Data'!$M$19,1),0)</f>
        <v>0</v>
      </c>
    </row>
    <row r="1429" spans="1:8">
      <c r="A1429" s="116">
        <v>0.59045138888888882</v>
      </c>
      <c r="B1429">
        <v>-496.395331</v>
      </c>
      <c r="C1429">
        <v>14556.633260000001</v>
      </c>
      <c r="D1429">
        <v>1.299408305</v>
      </c>
      <c r="E1429">
        <v>2.2280916930000001</v>
      </c>
      <c r="F1429">
        <f>IFERROR(_xlfn.IFS(B1429&lt;'Benchmark Data'!$I$7,1,'Transaction Log'!B1429&gt;'Benchmark Data'!$M$7,1),0)</f>
        <v>0</v>
      </c>
      <c r="G1429">
        <f>IFERROR(_xlfn.IFS(D1429&lt;'Benchmark Data'!$I$13,1,'Transaction Log'!D1429&gt;'Benchmark Data'!$M$13,1),0)</f>
        <v>0</v>
      </c>
      <c r="H1429">
        <f>IFERROR(_xlfn.IFS(E1429&lt;'Benchmark Data'!$I$19,1,'Transaction Log'!E1429&gt;'Benchmark Data'!$M$19,1),0)</f>
        <v>0</v>
      </c>
    </row>
    <row r="1430" spans="1:8">
      <c r="A1430" s="116">
        <v>0.59047453703703701</v>
      </c>
      <c r="B1430">
        <v>-496.40922619999998</v>
      </c>
      <c r="C1430">
        <v>14558.176949999999</v>
      </c>
      <c r="D1430">
        <v>1.298881953</v>
      </c>
      <c r="E1430">
        <v>2.2279544530000002</v>
      </c>
      <c r="F1430">
        <f>IFERROR(_xlfn.IFS(B1430&lt;'Benchmark Data'!$I$7,1,'Transaction Log'!B1430&gt;'Benchmark Data'!$M$7,1),0)</f>
        <v>0</v>
      </c>
      <c r="G1430">
        <f>IFERROR(_xlfn.IFS(D1430&lt;'Benchmark Data'!$I$13,1,'Transaction Log'!D1430&gt;'Benchmark Data'!$M$13,1),0)</f>
        <v>0</v>
      </c>
      <c r="H1430">
        <f>IFERROR(_xlfn.IFS(E1430&lt;'Benchmark Data'!$I$19,1,'Transaction Log'!E1430&gt;'Benchmark Data'!$M$19,1),0)</f>
        <v>0</v>
      </c>
    </row>
    <row r="1431" spans="1:8">
      <c r="A1431" s="116">
        <v>0.59049768518518519</v>
      </c>
      <c r="B1431">
        <v>-496.41081439999999</v>
      </c>
      <c r="C1431">
        <v>14558.84266</v>
      </c>
      <c r="D1431">
        <v>1.298951872</v>
      </c>
      <c r="E1431">
        <v>2.225740364</v>
      </c>
      <c r="F1431">
        <f>IFERROR(_xlfn.IFS(B1431&lt;'Benchmark Data'!$I$7,1,'Transaction Log'!B1431&gt;'Benchmark Data'!$M$7,1),0)</f>
        <v>0</v>
      </c>
      <c r="G1431">
        <f>IFERROR(_xlfn.IFS(D1431&lt;'Benchmark Data'!$I$13,1,'Transaction Log'!D1431&gt;'Benchmark Data'!$M$13,1),0)</f>
        <v>0</v>
      </c>
      <c r="H1431">
        <f>IFERROR(_xlfn.IFS(E1431&lt;'Benchmark Data'!$I$19,1,'Transaction Log'!E1431&gt;'Benchmark Data'!$M$19,1),0)</f>
        <v>0</v>
      </c>
    </row>
    <row r="1432" spans="1:8">
      <c r="A1432" s="116">
        <v>0.59052083333333327</v>
      </c>
      <c r="B1432">
        <v>-496.41133500000001</v>
      </c>
      <c r="C1432">
        <v>14557.59664</v>
      </c>
      <c r="D1432">
        <v>1.299743968</v>
      </c>
      <c r="E1432">
        <v>2.2278498830000002</v>
      </c>
      <c r="F1432">
        <f>IFERROR(_xlfn.IFS(B1432&lt;'Benchmark Data'!$I$7,1,'Transaction Log'!B1432&gt;'Benchmark Data'!$M$7,1),0)</f>
        <v>0</v>
      </c>
      <c r="G1432">
        <f>IFERROR(_xlfn.IFS(D1432&lt;'Benchmark Data'!$I$13,1,'Transaction Log'!D1432&gt;'Benchmark Data'!$M$13,1),0)</f>
        <v>0</v>
      </c>
      <c r="H1432">
        <f>IFERROR(_xlfn.IFS(E1432&lt;'Benchmark Data'!$I$19,1,'Transaction Log'!E1432&gt;'Benchmark Data'!$M$19,1),0)</f>
        <v>0</v>
      </c>
    </row>
    <row r="1433" spans="1:8">
      <c r="A1433" s="116">
        <v>0.59054398148148146</v>
      </c>
      <c r="B1433">
        <v>-496.41248610000002</v>
      </c>
      <c r="C1433">
        <v>14557.147859999999</v>
      </c>
      <c r="D1433">
        <v>1.297969674</v>
      </c>
      <c r="E1433">
        <v>2.2277245620000001</v>
      </c>
      <c r="F1433">
        <f>IFERROR(_xlfn.IFS(B1433&lt;'Benchmark Data'!$I$7,1,'Transaction Log'!B1433&gt;'Benchmark Data'!$M$7,1),0)</f>
        <v>0</v>
      </c>
      <c r="G1433">
        <f>IFERROR(_xlfn.IFS(D1433&lt;'Benchmark Data'!$I$13,1,'Transaction Log'!D1433&gt;'Benchmark Data'!$M$13,1),0)</f>
        <v>0</v>
      </c>
      <c r="H1433">
        <f>IFERROR(_xlfn.IFS(E1433&lt;'Benchmark Data'!$I$19,1,'Transaction Log'!E1433&gt;'Benchmark Data'!$M$19,1),0)</f>
        <v>0</v>
      </c>
    </row>
    <row r="1434" spans="1:8">
      <c r="A1434" s="116">
        <v>0.59056712962962965</v>
      </c>
      <c r="B1434">
        <v>-496.40614749999997</v>
      </c>
      <c r="C1434">
        <v>14554.71848</v>
      </c>
      <c r="D1434">
        <v>1.3001085489999999</v>
      </c>
      <c r="E1434">
        <v>2.2258681249999999</v>
      </c>
      <c r="F1434">
        <f>IFERROR(_xlfn.IFS(B1434&lt;'Benchmark Data'!$I$7,1,'Transaction Log'!B1434&gt;'Benchmark Data'!$M$7,1),0)</f>
        <v>0</v>
      </c>
      <c r="G1434">
        <f>IFERROR(_xlfn.IFS(D1434&lt;'Benchmark Data'!$I$13,1,'Transaction Log'!D1434&gt;'Benchmark Data'!$M$13,1),0)</f>
        <v>0</v>
      </c>
      <c r="H1434">
        <f>IFERROR(_xlfn.IFS(E1434&lt;'Benchmark Data'!$I$19,1,'Transaction Log'!E1434&gt;'Benchmark Data'!$M$19,1),0)</f>
        <v>0</v>
      </c>
    </row>
    <row r="1435" spans="1:8">
      <c r="A1435" s="116">
        <v>0.59059027777777773</v>
      </c>
      <c r="B1435">
        <v>-496.39127880000001</v>
      </c>
      <c r="C1435">
        <v>14556.142540000001</v>
      </c>
      <c r="D1435">
        <v>1.3009153229999999</v>
      </c>
      <c r="E1435">
        <v>2.2271718219999999</v>
      </c>
      <c r="F1435">
        <f>IFERROR(_xlfn.IFS(B1435&lt;'Benchmark Data'!$I$7,1,'Transaction Log'!B1435&gt;'Benchmark Data'!$M$7,1),0)</f>
        <v>0</v>
      </c>
      <c r="G1435">
        <f>IFERROR(_xlfn.IFS(D1435&lt;'Benchmark Data'!$I$13,1,'Transaction Log'!D1435&gt;'Benchmark Data'!$M$13,1),0)</f>
        <v>0</v>
      </c>
      <c r="H1435">
        <f>IFERROR(_xlfn.IFS(E1435&lt;'Benchmark Data'!$I$19,1,'Transaction Log'!E1435&gt;'Benchmark Data'!$M$19,1),0)</f>
        <v>0</v>
      </c>
    </row>
    <row r="1436" spans="1:8">
      <c r="A1436" s="116">
        <v>0.59061342592592592</v>
      </c>
      <c r="B1436">
        <v>-496.38239820000001</v>
      </c>
      <c r="C1436">
        <v>14554.553529999999</v>
      </c>
      <c r="D1436">
        <v>1.2992313120000001</v>
      </c>
      <c r="E1436">
        <v>2.22840872</v>
      </c>
      <c r="F1436">
        <f>IFERROR(_xlfn.IFS(B1436&lt;'Benchmark Data'!$I$7,1,'Transaction Log'!B1436&gt;'Benchmark Data'!$M$7,1),0)</f>
        <v>1</v>
      </c>
      <c r="G1436">
        <f>IFERROR(_xlfn.IFS(D1436&lt;'Benchmark Data'!$I$13,1,'Transaction Log'!D1436&gt;'Benchmark Data'!$M$13,1),0)</f>
        <v>0</v>
      </c>
      <c r="H1436">
        <f>IFERROR(_xlfn.IFS(E1436&lt;'Benchmark Data'!$I$19,1,'Transaction Log'!E1436&gt;'Benchmark Data'!$M$19,1),0)</f>
        <v>0</v>
      </c>
    </row>
    <row r="1437" spans="1:8">
      <c r="A1437" s="116">
        <v>0.59063657407407411</v>
      </c>
      <c r="B1437">
        <v>-496.40093510000003</v>
      </c>
      <c r="C1437">
        <v>14553.681839999999</v>
      </c>
      <c r="D1437">
        <v>1.3009820050000001</v>
      </c>
      <c r="E1437">
        <v>2.2257898209999998</v>
      </c>
      <c r="F1437">
        <f>IFERROR(_xlfn.IFS(B1437&lt;'Benchmark Data'!$I$7,1,'Transaction Log'!B1437&gt;'Benchmark Data'!$M$7,1),0)</f>
        <v>0</v>
      </c>
      <c r="G1437">
        <f>IFERROR(_xlfn.IFS(D1437&lt;'Benchmark Data'!$I$13,1,'Transaction Log'!D1437&gt;'Benchmark Data'!$M$13,1),0)</f>
        <v>0</v>
      </c>
      <c r="H1437">
        <f>IFERROR(_xlfn.IFS(E1437&lt;'Benchmark Data'!$I$19,1,'Transaction Log'!E1437&gt;'Benchmark Data'!$M$19,1),0)</f>
        <v>0</v>
      </c>
    </row>
    <row r="1438" spans="1:8">
      <c r="A1438" s="116">
        <v>0.59065972222222218</v>
      </c>
      <c r="B1438">
        <v>-496.39707110000001</v>
      </c>
      <c r="C1438">
        <v>14552.3264</v>
      </c>
      <c r="D1438">
        <v>1.299420306</v>
      </c>
      <c r="E1438">
        <v>2.2283648569999999</v>
      </c>
      <c r="F1438">
        <f>IFERROR(_xlfn.IFS(B1438&lt;'Benchmark Data'!$I$7,1,'Transaction Log'!B1438&gt;'Benchmark Data'!$M$7,1),0)</f>
        <v>0</v>
      </c>
      <c r="G1438">
        <f>IFERROR(_xlfn.IFS(D1438&lt;'Benchmark Data'!$I$13,1,'Transaction Log'!D1438&gt;'Benchmark Data'!$M$13,1),0)</f>
        <v>0</v>
      </c>
      <c r="H1438">
        <f>IFERROR(_xlfn.IFS(E1438&lt;'Benchmark Data'!$I$19,1,'Transaction Log'!E1438&gt;'Benchmark Data'!$M$19,1),0)</f>
        <v>0</v>
      </c>
    </row>
    <row r="1439" spans="1:8">
      <c r="A1439" s="116">
        <v>0.59068287037037037</v>
      </c>
      <c r="B1439">
        <v>-496.3950241</v>
      </c>
      <c r="C1439">
        <v>14553.628210000001</v>
      </c>
      <c r="D1439">
        <v>1.300311845</v>
      </c>
      <c r="E1439">
        <v>2.2277189690000001</v>
      </c>
      <c r="F1439">
        <f>IFERROR(_xlfn.IFS(B1439&lt;'Benchmark Data'!$I$7,1,'Transaction Log'!B1439&gt;'Benchmark Data'!$M$7,1),0)</f>
        <v>0</v>
      </c>
      <c r="G1439">
        <f>IFERROR(_xlfn.IFS(D1439&lt;'Benchmark Data'!$I$13,1,'Transaction Log'!D1439&gt;'Benchmark Data'!$M$13,1),0)</f>
        <v>0</v>
      </c>
      <c r="H1439">
        <f>IFERROR(_xlfn.IFS(E1439&lt;'Benchmark Data'!$I$19,1,'Transaction Log'!E1439&gt;'Benchmark Data'!$M$19,1),0)</f>
        <v>0</v>
      </c>
    </row>
    <row r="1440" spans="1:8">
      <c r="A1440" s="116">
        <v>0.59070601851851856</v>
      </c>
      <c r="B1440">
        <v>-496.39649459999998</v>
      </c>
      <c r="C1440">
        <v>14549.910449999999</v>
      </c>
      <c r="D1440">
        <v>1.300486824</v>
      </c>
      <c r="E1440">
        <v>2.2283431569999999</v>
      </c>
      <c r="F1440">
        <f>IFERROR(_xlfn.IFS(B1440&lt;'Benchmark Data'!$I$7,1,'Transaction Log'!B1440&gt;'Benchmark Data'!$M$7,1),0)</f>
        <v>0</v>
      </c>
      <c r="G1440">
        <f>IFERROR(_xlfn.IFS(D1440&lt;'Benchmark Data'!$I$13,1,'Transaction Log'!D1440&gt;'Benchmark Data'!$M$13,1),0)</f>
        <v>0</v>
      </c>
      <c r="H1440">
        <f>IFERROR(_xlfn.IFS(E1440&lt;'Benchmark Data'!$I$19,1,'Transaction Log'!E1440&gt;'Benchmark Data'!$M$19,1),0)</f>
        <v>0</v>
      </c>
    </row>
    <row r="1441" spans="1:8">
      <c r="A1441" s="116">
        <v>0.59072916666666664</v>
      </c>
      <c r="B1441">
        <v>-496.3809195</v>
      </c>
      <c r="C1441">
        <v>14548.920029999999</v>
      </c>
      <c r="D1441">
        <v>1.2991926069999999</v>
      </c>
      <c r="E1441">
        <v>2.2281922920000001</v>
      </c>
      <c r="F1441">
        <f>IFERROR(_xlfn.IFS(B1441&lt;'Benchmark Data'!$I$7,1,'Transaction Log'!B1441&gt;'Benchmark Data'!$M$7,1),0)</f>
        <v>1</v>
      </c>
      <c r="G1441">
        <f>IFERROR(_xlfn.IFS(D1441&lt;'Benchmark Data'!$I$13,1,'Transaction Log'!D1441&gt;'Benchmark Data'!$M$13,1),0)</f>
        <v>0</v>
      </c>
      <c r="H1441">
        <f>IFERROR(_xlfn.IFS(E1441&lt;'Benchmark Data'!$I$19,1,'Transaction Log'!E1441&gt;'Benchmark Data'!$M$19,1),0)</f>
        <v>0</v>
      </c>
    </row>
    <row r="1442" spans="1:8">
      <c r="A1442" s="116">
        <v>0.59075231481481483</v>
      </c>
      <c r="B1442">
        <v>-496.41765090000001</v>
      </c>
      <c r="C1442">
        <v>14550.128129999999</v>
      </c>
      <c r="D1442">
        <v>1.299038795</v>
      </c>
      <c r="E1442">
        <v>2.2264980919999999</v>
      </c>
      <c r="F1442">
        <f>IFERROR(_xlfn.IFS(B1442&lt;'Benchmark Data'!$I$7,1,'Transaction Log'!B1442&gt;'Benchmark Data'!$M$7,1),0)</f>
        <v>1</v>
      </c>
      <c r="G1442">
        <f>IFERROR(_xlfn.IFS(D1442&lt;'Benchmark Data'!$I$13,1,'Transaction Log'!D1442&gt;'Benchmark Data'!$M$13,1),0)</f>
        <v>0</v>
      </c>
      <c r="H1442">
        <f>IFERROR(_xlfn.IFS(E1442&lt;'Benchmark Data'!$I$19,1,'Transaction Log'!E1442&gt;'Benchmark Data'!$M$19,1),0)</f>
        <v>0</v>
      </c>
    </row>
    <row r="1443" spans="1:8">
      <c r="A1443" s="116">
        <v>0.59077546296296302</v>
      </c>
      <c r="B1443">
        <v>-496.39510790000003</v>
      </c>
      <c r="C1443">
        <v>14546.90949</v>
      </c>
      <c r="D1443">
        <v>1.3010127570000001</v>
      </c>
      <c r="E1443">
        <v>2.2284213820000001</v>
      </c>
      <c r="F1443">
        <f>IFERROR(_xlfn.IFS(B1443&lt;'Benchmark Data'!$I$7,1,'Transaction Log'!B1443&gt;'Benchmark Data'!$M$7,1),0)</f>
        <v>0</v>
      </c>
      <c r="G1443">
        <f>IFERROR(_xlfn.IFS(D1443&lt;'Benchmark Data'!$I$13,1,'Transaction Log'!D1443&gt;'Benchmark Data'!$M$13,1),0)</f>
        <v>0</v>
      </c>
      <c r="H1443">
        <f>IFERROR(_xlfn.IFS(E1443&lt;'Benchmark Data'!$I$19,1,'Transaction Log'!E1443&gt;'Benchmark Data'!$M$19,1),0)</f>
        <v>0</v>
      </c>
    </row>
    <row r="1444" spans="1:8">
      <c r="A1444" s="116">
        <v>0.59079861111111109</v>
      </c>
      <c r="B1444">
        <v>-496.3954875</v>
      </c>
      <c r="C1444">
        <v>14547.48738</v>
      </c>
      <c r="D1444">
        <v>1.2995000809999999</v>
      </c>
      <c r="E1444">
        <v>2.2261409799999998</v>
      </c>
      <c r="F1444">
        <f>IFERROR(_xlfn.IFS(B1444&lt;'Benchmark Data'!$I$7,1,'Transaction Log'!B1444&gt;'Benchmark Data'!$M$7,1),0)</f>
        <v>0</v>
      </c>
      <c r="G1444">
        <f>IFERROR(_xlfn.IFS(D1444&lt;'Benchmark Data'!$I$13,1,'Transaction Log'!D1444&gt;'Benchmark Data'!$M$13,1),0)</f>
        <v>0</v>
      </c>
      <c r="H1444">
        <f>IFERROR(_xlfn.IFS(E1444&lt;'Benchmark Data'!$I$19,1,'Transaction Log'!E1444&gt;'Benchmark Data'!$M$19,1),0)</f>
        <v>0</v>
      </c>
    </row>
    <row r="1445" spans="1:8">
      <c r="A1445" s="116">
        <v>0.59082175925925928</v>
      </c>
      <c r="B1445">
        <v>-496.40454979999998</v>
      </c>
      <c r="C1445">
        <v>14544.918240000001</v>
      </c>
      <c r="D1445">
        <v>1.2989208379999999</v>
      </c>
      <c r="E1445">
        <v>2.2258109419999998</v>
      </c>
      <c r="F1445">
        <f>IFERROR(_xlfn.IFS(B1445&lt;'Benchmark Data'!$I$7,1,'Transaction Log'!B1445&gt;'Benchmark Data'!$M$7,1),0)</f>
        <v>0</v>
      </c>
      <c r="G1445">
        <f>IFERROR(_xlfn.IFS(D1445&lt;'Benchmark Data'!$I$13,1,'Transaction Log'!D1445&gt;'Benchmark Data'!$M$13,1),0)</f>
        <v>0</v>
      </c>
      <c r="H1445">
        <f>IFERROR(_xlfn.IFS(E1445&lt;'Benchmark Data'!$I$19,1,'Transaction Log'!E1445&gt;'Benchmark Data'!$M$19,1),0)</f>
        <v>0</v>
      </c>
    </row>
    <row r="1446" spans="1:8">
      <c r="A1446" s="116">
        <v>0.59084490740740747</v>
      </c>
      <c r="B1446">
        <v>-496.38209510000002</v>
      </c>
      <c r="C1446">
        <v>14545.066999999999</v>
      </c>
      <c r="D1446">
        <v>1.299003052</v>
      </c>
      <c r="E1446">
        <v>2.2268917909999999</v>
      </c>
      <c r="F1446">
        <f>IFERROR(_xlfn.IFS(B1446&lt;'Benchmark Data'!$I$7,1,'Transaction Log'!B1446&gt;'Benchmark Data'!$M$7,1),0)</f>
        <v>1</v>
      </c>
      <c r="G1446">
        <f>IFERROR(_xlfn.IFS(D1446&lt;'Benchmark Data'!$I$13,1,'Transaction Log'!D1446&gt;'Benchmark Data'!$M$13,1),0)</f>
        <v>0</v>
      </c>
      <c r="H1446">
        <f>IFERROR(_xlfn.IFS(E1446&lt;'Benchmark Data'!$I$19,1,'Transaction Log'!E1446&gt;'Benchmark Data'!$M$19,1),0)</f>
        <v>0</v>
      </c>
    </row>
    <row r="1447" spans="1:8">
      <c r="A1447" s="116">
        <v>0.59086805555555555</v>
      </c>
      <c r="B1447">
        <v>-496.40791250000001</v>
      </c>
      <c r="C1447">
        <v>14543.16819</v>
      </c>
      <c r="D1447">
        <v>1.300801289</v>
      </c>
      <c r="E1447">
        <v>2.2274759739999999</v>
      </c>
      <c r="F1447">
        <f>IFERROR(_xlfn.IFS(B1447&lt;'Benchmark Data'!$I$7,1,'Transaction Log'!B1447&gt;'Benchmark Data'!$M$7,1),0)</f>
        <v>0</v>
      </c>
      <c r="G1447">
        <f>IFERROR(_xlfn.IFS(D1447&lt;'Benchmark Data'!$I$13,1,'Transaction Log'!D1447&gt;'Benchmark Data'!$M$13,1),0)</f>
        <v>0</v>
      </c>
      <c r="H1447">
        <f>IFERROR(_xlfn.IFS(E1447&lt;'Benchmark Data'!$I$19,1,'Transaction Log'!E1447&gt;'Benchmark Data'!$M$19,1),0)</f>
        <v>0</v>
      </c>
    </row>
    <row r="1448" spans="1:8">
      <c r="A1448" s="116">
        <v>0.59089120370370374</v>
      </c>
      <c r="B1448">
        <v>-496.40102000000002</v>
      </c>
      <c r="C1448">
        <v>14543.86981</v>
      </c>
      <c r="D1448">
        <v>1.2999918429999999</v>
      </c>
      <c r="E1448">
        <v>2.2282333159999999</v>
      </c>
      <c r="F1448">
        <f>IFERROR(_xlfn.IFS(B1448&lt;'Benchmark Data'!$I$7,1,'Transaction Log'!B1448&gt;'Benchmark Data'!$M$7,1),0)</f>
        <v>0</v>
      </c>
      <c r="G1448">
        <f>IFERROR(_xlfn.IFS(D1448&lt;'Benchmark Data'!$I$13,1,'Transaction Log'!D1448&gt;'Benchmark Data'!$M$13,1),0)</f>
        <v>0</v>
      </c>
      <c r="H1448">
        <f>IFERROR(_xlfn.IFS(E1448&lt;'Benchmark Data'!$I$19,1,'Transaction Log'!E1448&gt;'Benchmark Data'!$M$19,1),0)</f>
        <v>0</v>
      </c>
    </row>
    <row r="1449" spans="1:8">
      <c r="A1449" s="116">
        <v>0.59091435185185182</v>
      </c>
      <c r="B1449">
        <v>-496.4112202</v>
      </c>
      <c r="C1449">
        <v>14542.31344</v>
      </c>
      <c r="D1449">
        <v>1.2993299359999999</v>
      </c>
      <c r="E1449">
        <v>2.2270457459999999</v>
      </c>
      <c r="F1449">
        <f>IFERROR(_xlfn.IFS(B1449&lt;'Benchmark Data'!$I$7,1,'Transaction Log'!B1449&gt;'Benchmark Data'!$M$7,1),0)</f>
        <v>0</v>
      </c>
      <c r="G1449">
        <f>IFERROR(_xlfn.IFS(D1449&lt;'Benchmark Data'!$I$13,1,'Transaction Log'!D1449&gt;'Benchmark Data'!$M$13,1),0)</f>
        <v>0</v>
      </c>
      <c r="H1449">
        <f>IFERROR(_xlfn.IFS(E1449&lt;'Benchmark Data'!$I$19,1,'Transaction Log'!E1449&gt;'Benchmark Data'!$M$19,1),0)</f>
        <v>0</v>
      </c>
    </row>
    <row r="1450" spans="1:8">
      <c r="A1450" s="116">
        <v>0.5909375</v>
      </c>
      <c r="B1450">
        <v>-496.39995060000001</v>
      </c>
      <c r="C1450">
        <v>14540.116040000001</v>
      </c>
      <c r="D1450">
        <v>1.298628431</v>
      </c>
      <c r="E1450">
        <v>2.2283513689999999</v>
      </c>
      <c r="F1450">
        <f>IFERROR(_xlfn.IFS(B1450&lt;'Benchmark Data'!$I$7,1,'Transaction Log'!B1450&gt;'Benchmark Data'!$M$7,1),0)</f>
        <v>0</v>
      </c>
      <c r="G1450">
        <f>IFERROR(_xlfn.IFS(D1450&lt;'Benchmark Data'!$I$13,1,'Transaction Log'!D1450&gt;'Benchmark Data'!$M$13,1),0)</f>
        <v>0</v>
      </c>
      <c r="H1450">
        <f>IFERROR(_xlfn.IFS(E1450&lt;'Benchmark Data'!$I$19,1,'Transaction Log'!E1450&gt;'Benchmark Data'!$M$19,1),0)</f>
        <v>0</v>
      </c>
    </row>
    <row r="1451" spans="1:8">
      <c r="A1451" s="116">
        <v>0.59096064814814808</v>
      </c>
      <c r="B1451">
        <v>-496.39415389999999</v>
      </c>
      <c r="C1451">
        <v>14539.83719</v>
      </c>
      <c r="D1451">
        <v>1.299981021</v>
      </c>
      <c r="E1451">
        <v>2.2282128970000001</v>
      </c>
      <c r="F1451">
        <f>IFERROR(_xlfn.IFS(B1451&lt;'Benchmark Data'!$I$7,1,'Transaction Log'!B1451&gt;'Benchmark Data'!$M$7,1),0)</f>
        <v>0</v>
      </c>
      <c r="G1451">
        <f>IFERROR(_xlfn.IFS(D1451&lt;'Benchmark Data'!$I$13,1,'Transaction Log'!D1451&gt;'Benchmark Data'!$M$13,1),0)</f>
        <v>0</v>
      </c>
      <c r="H1451">
        <f>IFERROR(_xlfn.IFS(E1451&lt;'Benchmark Data'!$I$19,1,'Transaction Log'!E1451&gt;'Benchmark Data'!$M$19,1),0)</f>
        <v>0</v>
      </c>
    </row>
    <row r="1452" spans="1:8">
      <c r="A1452" s="116">
        <v>0.59098379629629627</v>
      </c>
      <c r="B1452">
        <v>-496.3937032</v>
      </c>
      <c r="C1452">
        <v>14538.30869</v>
      </c>
      <c r="D1452">
        <v>1.2993355150000001</v>
      </c>
      <c r="E1452">
        <v>2.2279058730000001</v>
      </c>
      <c r="F1452">
        <f>IFERROR(_xlfn.IFS(B1452&lt;'Benchmark Data'!$I$7,1,'Transaction Log'!B1452&gt;'Benchmark Data'!$M$7,1),0)</f>
        <v>0</v>
      </c>
      <c r="G1452">
        <f>IFERROR(_xlfn.IFS(D1452&lt;'Benchmark Data'!$I$13,1,'Transaction Log'!D1452&gt;'Benchmark Data'!$M$13,1),0)</f>
        <v>0</v>
      </c>
      <c r="H1452">
        <f>IFERROR(_xlfn.IFS(E1452&lt;'Benchmark Data'!$I$19,1,'Transaction Log'!E1452&gt;'Benchmark Data'!$M$19,1),0)</f>
        <v>0</v>
      </c>
    </row>
    <row r="1453" spans="1:8">
      <c r="A1453" s="116">
        <v>0.59100694444444446</v>
      </c>
      <c r="B1453">
        <v>-496.39258510000002</v>
      </c>
      <c r="C1453">
        <v>14537.72747</v>
      </c>
      <c r="D1453">
        <v>1.2986255099999999</v>
      </c>
      <c r="E1453">
        <v>2.2277137100000002</v>
      </c>
      <c r="F1453">
        <f>IFERROR(_xlfn.IFS(B1453&lt;'Benchmark Data'!$I$7,1,'Transaction Log'!B1453&gt;'Benchmark Data'!$M$7,1),0)</f>
        <v>0</v>
      </c>
      <c r="G1453">
        <f>IFERROR(_xlfn.IFS(D1453&lt;'Benchmark Data'!$I$13,1,'Transaction Log'!D1453&gt;'Benchmark Data'!$M$13,1),0)</f>
        <v>0</v>
      </c>
      <c r="H1453">
        <f>IFERROR(_xlfn.IFS(E1453&lt;'Benchmark Data'!$I$19,1,'Transaction Log'!E1453&gt;'Benchmark Data'!$M$19,1),0)</f>
        <v>0</v>
      </c>
    </row>
    <row r="1454" spans="1:8">
      <c r="A1454" s="116">
        <v>0.59103009259259254</v>
      </c>
      <c r="B1454">
        <v>-496.39143439999998</v>
      </c>
      <c r="C1454">
        <v>14537.90826</v>
      </c>
      <c r="D1454">
        <v>1.2993800369999999</v>
      </c>
      <c r="E1454">
        <v>2.2260210859999998</v>
      </c>
      <c r="F1454">
        <f>IFERROR(_xlfn.IFS(B1454&lt;'Benchmark Data'!$I$7,1,'Transaction Log'!B1454&gt;'Benchmark Data'!$M$7,1),0)</f>
        <v>0</v>
      </c>
      <c r="G1454">
        <f>IFERROR(_xlfn.IFS(D1454&lt;'Benchmark Data'!$I$13,1,'Transaction Log'!D1454&gt;'Benchmark Data'!$M$13,1),0)</f>
        <v>0</v>
      </c>
      <c r="H1454">
        <f>IFERROR(_xlfn.IFS(E1454&lt;'Benchmark Data'!$I$19,1,'Transaction Log'!E1454&gt;'Benchmark Data'!$M$19,1),0)</f>
        <v>0</v>
      </c>
    </row>
    <row r="1455" spans="1:8">
      <c r="A1455" s="116">
        <v>0.59105324074074073</v>
      </c>
      <c r="B1455">
        <v>-496.39703050000003</v>
      </c>
      <c r="C1455">
        <v>14536.142390000001</v>
      </c>
      <c r="D1455">
        <v>1.3002287210000001</v>
      </c>
      <c r="E1455">
        <v>2.2283893610000001</v>
      </c>
      <c r="F1455">
        <f>IFERROR(_xlfn.IFS(B1455&lt;'Benchmark Data'!$I$7,1,'Transaction Log'!B1455&gt;'Benchmark Data'!$M$7,1),0)</f>
        <v>0</v>
      </c>
      <c r="G1455">
        <f>IFERROR(_xlfn.IFS(D1455&lt;'Benchmark Data'!$I$13,1,'Transaction Log'!D1455&gt;'Benchmark Data'!$M$13,1),0)</f>
        <v>0</v>
      </c>
      <c r="H1455">
        <f>IFERROR(_xlfn.IFS(E1455&lt;'Benchmark Data'!$I$19,1,'Transaction Log'!E1455&gt;'Benchmark Data'!$M$19,1),0)</f>
        <v>0</v>
      </c>
    </row>
    <row r="1456" spans="1:8">
      <c r="A1456" s="116">
        <v>0.59107638888888892</v>
      </c>
      <c r="B1456">
        <v>-496.4037012</v>
      </c>
      <c r="C1456">
        <v>14535.76094</v>
      </c>
      <c r="D1456">
        <v>1.2996512019999999</v>
      </c>
      <c r="E1456">
        <v>2.2274691760000001</v>
      </c>
      <c r="F1456">
        <f>IFERROR(_xlfn.IFS(B1456&lt;'Benchmark Data'!$I$7,1,'Transaction Log'!B1456&gt;'Benchmark Data'!$M$7,1),0)</f>
        <v>0</v>
      </c>
      <c r="G1456">
        <f>IFERROR(_xlfn.IFS(D1456&lt;'Benchmark Data'!$I$13,1,'Transaction Log'!D1456&gt;'Benchmark Data'!$M$13,1),0)</f>
        <v>0</v>
      </c>
      <c r="H1456">
        <f>IFERROR(_xlfn.IFS(E1456&lt;'Benchmark Data'!$I$19,1,'Transaction Log'!E1456&gt;'Benchmark Data'!$M$19,1),0)</f>
        <v>0</v>
      </c>
    </row>
    <row r="1457" spans="1:8">
      <c r="A1457" s="116">
        <v>0.59109953703703699</v>
      </c>
      <c r="B1457">
        <v>-496.40579339999999</v>
      </c>
      <c r="C1457">
        <v>14532.3238</v>
      </c>
      <c r="D1457">
        <v>1.298507286</v>
      </c>
      <c r="E1457">
        <v>2.2270721980000001</v>
      </c>
      <c r="F1457">
        <f>IFERROR(_xlfn.IFS(B1457&lt;'Benchmark Data'!$I$7,1,'Transaction Log'!B1457&gt;'Benchmark Data'!$M$7,1),0)</f>
        <v>0</v>
      </c>
      <c r="G1457">
        <f>IFERROR(_xlfn.IFS(D1457&lt;'Benchmark Data'!$I$13,1,'Transaction Log'!D1457&gt;'Benchmark Data'!$M$13,1),0)</f>
        <v>0</v>
      </c>
      <c r="H1457">
        <f>IFERROR(_xlfn.IFS(E1457&lt;'Benchmark Data'!$I$19,1,'Transaction Log'!E1457&gt;'Benchmark Data'!$M$19,1),0)</f>
        <v>0</v>
      </c>
    </row>
    <row r="1458" spans="1:8">
      <c r="A1458" s="116">
        <v>0.59112268518518518</v>
      </c>
      <c r="B1458">
        <v>-496.4080725</v>
      </c>
      <c r="C1458">
        <v>14531.656919999999</v>
      </c>
      <c r="D1458">
        <v>1.2998249879999999</v>
      </c>
      <c r="E1458">
        <v>2.2284909939999999</v>
      </c>
      <c r="F1458">
        <f>IFERROR(_xlfn.IFS(B1458&lt;'Benchmark Data'!$I$7,1,'Transaction Log'!B1458&gt;'Benchmark Data'!$M$7,1),0)</f>
        <v>0</v>
      </c>
      <c r="G1458">
        <f>IFERROR(_xlfn.IFS(D1458&lt;'Benchmark Data'!$I$13,1,'Transaction Log'!D1458&gt;'Benchmark Data'!$M$13,1),0)</f>
        <v>0</v>
      </c>
      <c r="H1458">
        <f>IFERROR(_xlfn.IFS(E1458&lt;'Benchmark Data'!$I$19,1,'Transaction Log'!E1458&gt;'Benchmark Data'!$M$19,1),0)</f>
        <v>0</v>
      </c>
    </row>
    <row r="1459" spans="1:8">
      <c r="A1459" s="116">
        <v>0.59114583333333337</v>
      </c>
      <c r="B1459">
        <v>-496.42108150000001</v>
      </c>
      <c r="C1459">
        <v>14530.299730000001</v>
      </c>
      <c r="D1459">
        <v>1.299015434</v>
      </c>
      <c r="E1459">
        <v>2.2265379969999999</v>
      </c>
      <c r="F1459">
        <f>IFERROR(_xlfn.IFS(B1459&lt;'Benchmark Data'!$I$7,1,'Transaction Log'!B1459&gt;'Benchmark Data'!$M$7,1),0)</f>
        <v>1</v>
      </c>
      <c r="G1459">
        <f>IFERROR(_xlfn.IFS(D1459&lt;'Benchmark Data'!$I$13,1,'Transaction Log'!D1459&gt;'Benchmark Data'!$M$13,1),0)</f>
        <v>0</v>
      </c>
      <c r="H1459">
        <f>IFERROR(_xlfn.IFS(E1459&lt;'Benchmark Data'!$I$19,1,'Transaction Log'!E1459&gt;'Benchmark Data'!$M$19,1),0)</f>
        <v>0</v>
      </c>
    </row>
    <row r="1460" spans="1:8">
      <c r="A1460" s="116">
        <v>0.59116898148148145</v>
      </c>
      <c r="B1460">
        <v>-496.38973090000002</v>
      </c>
      <c r="C1460">
        <v>14528.4331</v>
      </c>
      <c r="D1460">
        <v>1.2996955379999999</v>
      </c>
      <c r="E1460">
        <v>2.2255394000000002</v>
      </c>
      <c r="F1460">
        <f>IFERROR(_xlfn.IFS(B1460&lt;'Benchmark Data'!$I$7,1,'Transaction Log'!B1460&gt;'Benchmark Data'!$M$7,1),0)</f>
        <v>0</v>
      </c>
      <c r="G1460">
        <f>IFERROR(_xlfn.IFS(D1460&lt;'Benchmark Data'!$I$13,1,'Transaction Log'!D1460&gt;'Benchmark Data'!$M$13,1),0)</f>
        <v>0</v>
      </c>
      <c r="H1460">
        <f>IFERROR(_xlfn.IFS(E1460&lt;'Benchmark Data'!$I$19,1,'Transaction Log'!E1460&gt;'Benchmark Data'!$M$19,1),0)</f>
        <v>0</v>
      </c>
    </row>
    <row r="1461" spans="1:8">
      <c r="A1461" s="116">
        <v>0.59119212962962964</v>
      </c>
      <c r="B1461">
        <v>-496.40812</v>
      </c>
      <c r="C1461">
        <v>14528.54111</v>
      </c>
      <c r="D1461">
        <v>1.2980817060000001</v>
      </c>
      <c r="E1461">
        <v>2.2276626309999998</v>
      </c>
      <c r="F1461">
        <f>IFERROR(_xlfn.IFS(B1461&lt;'Benchmark Data'!$I$7,1,'Transaction Log'!B1461&gt;'Benchmark Data'!$M$7,1),0)</f>
        <v>0</v>
      </c>
      <c r="G1461">
        <f>IFERROR(_xlfn.IFS(D1461&lt;'Benchmark Data'!$I$13,1,'Transaction Log'!D1461&gt;'Benchmark Data'!$M$13,1),0)</f>
        <v>0</v>
      </c>
      <c r="H1461">
        <f>IFERROR(_xlfn.IFS(E1461&lt;'Benchmark Data'!$I$19,1,'Transaction Log'!E1461&gt;'Benchmark Data'!$M$19,1),0)</f>
        <v>0</v>
      </c>
    </row>
    <row r="1462" spans="1:8">
      <c r="A1462" s="116">
        <v>0.59121527777777783</v>
      </c>
      <c r="B1462">
        <v>-496.39924780000001</v>
      </c>
      <c r="C1462">
        <v>14527.13586</v>
      </c>
      <c r="D1462">
        <v>1.2998563030000001</v>
      </c>
      <c r="E1462">
        <v>2.2261544930000001</v>
      </c>
      <c r="F1462">
        <f>IFERROR(_xlfn.IFS(B1462&lt;'Benchmark Data'!$I$7,1,'Transaction Log'!B1462&gt;'Benchmark Data'!$M$7,1),0)</f>
        <v>0</v>
      </c>
      <c r="G1462">
        <f>IFERROR(_xlfn.IFS(D1462&lt;'Benchmark Data'!$I$13,1,'Transaction Log'!D1462&gt;'Benchmark Data'!$M$13,1),0)</f>
        <v>0</v>
      </c>
      <c r="H1462">
        <f>IFERROR(_xlfn.IFS(E1462&lt;'Benchmark Data'!$I$19,1,'Transaction Log'!E1462&gt;'Benchmark Data'!$M$19,1),0)</f>
        <v>0</v>
      </c>
    </row>
    <row r="1463" spans="1:8">
      <c r="A1463" s="116">
        <v>0.5912384259259259</v>
      </c>
      <c r="B1463">
        <v>-496.4014593</v>
      </c>
      <c r="C1463">
        <v>14525.57728</v>
      </c>
      <c r="D1463">
        <v>1.298990565</v>
      </c>
      <c r="E1463">
        <v>2.226584662</v>
      </c>
      <c r="F1463">
        <f>IFERROR(_xlfn.IFS(B1463&lt;'Benchmark Data'!$I$7,1,'Transaction Log'!B1463&gt;'Benchmark Data'!$M$7,1),0)</f>
        <v>0</v>
      </c>
      <c r="G1463">
        <f>IFERROR(_xlfn.IFS(D1463&lt;'Benchmark Data'!$I$13,1,'Transaction Log'!D1463&gt;'Benchmark Data'!$M$13,1),0)</f>
        <v>0</v>
      </c>
      <c r="H1463">
        <f>IFERROR(_xlfn.IFS(E1463&lt;'Benchmark Data'!$I$19,1,'Transaction Log'!E1463&gt;'Benchmark Data'!$M$19,1),0)</f>
        <v>0</v>
      </c>
    </row>
    <row r="1464" spans="1:8">
      <c r="A1464" s="116">
        <v>0.59126157407407409</v>
      </c>
      <c r="B1464">
        <v>-496.40363550000001</v>
      </c>
      <c r="C1464">
        <v>14525.10902</v>
      </c>
      <c r="D1464">
        <v>1.3000655240000001</v>
      </c>
      <c r="E1464">
        <v>2.228162964</v>
      </c>
      <c r="F1464">
        <f>IFERROR(_xlfn.IFS(B1464&lt;'Benchmark Data'!$I$7,1,'Transaction Log'!B1464&gt;'Benchmark Data'!$M$7,1),0)</f>
        <v>0</v>
      </c>
      <c r="G1464">
        <f>IFERROR(_xlfn.IFS(D1464&lt;'Benchmark Data'!$I$13,1,'Transaction Log'!D1464&gt;'Benchmark Data'!$M$13,1),0)</f>
        <v>0</v>
      </c>
      <c r="H1464">
        <f>IFERROR(_xlfn.IFS(E1464&lt;'Benchmark Data'!$I$19,1,'Transaction Log'!E1464&gt;'Benchmark Data'!$M$19,1),0)</f>
        <v>0</v>
      </c>
    </row>
    <row r="1465" spans="1:8">
      <c r="A1465" s="116">
        <v>0.59128472222222228</v>
      </c>
      <c r="B1465">
        <v>-496.39504929999998</v>
      </c>
      <c r="C1465">
        <v>14524.969349999999</v>
      </c>
      <c r="D1465">
        <v>1.298065716</v>
      </c>
      <c r="E1465">
        <v>2.2284172880000002</v>
      </c>
      <c r="F1465">
        <f>IFERROR(_xlfn.IFS(B1465&lt;'Benchmark Data'!$I$7,1,'Transaction Log'!B1465&gt;'Benchmark Data'!$M$7,1),0)</f>
        <v>0</v>
      </c>
      <c r="G1465">
        <f>IFERROR(_xlfn.IFS(D1465&lt;'Benchmark Data'!$I$13,1,'Transaction Log'!D1465&gt;'Benchmark Data'!$M$13,1),0)</f>
        <v>0</v>
      </c>
      <c r="H1465">
        <f>IFERROR(_xlfn.IFS(E1465&lt;'Benchmark Data'!$I$19,1,'Transaction Log'!E1465&gt;'Benchmark Data'!$M$19,1),0)</f>
        <v>0</v>
      </c>
    </row>
    <row r="1466" spans="1:8">
      <c r="A1466" s="116">
        <v>0.59130787037037036</v>
      </c>
      <c r="B1466">
        <v>-496.39723789999999</v>
      </c>
      <c r="C1466">
        <v>14525.111000000001</v>
      </c>
      <c r="D1466">
        <v>1.299869382</v>
      </c>
      <c r="E1466">
        <v>2.227183718</v>
      </c>
      <c r="F1466">
        <f>IFERROR(_xlfn.IFS(B1466&lt;'Benchmark Data'!$I$7,1,'Transaction Log'!B1466&gt;'Benchmark Data'!$M$7,1),0)</f>
        <v>0</v>
      </c>
      <c r="G1466">
        <f>IFERROR(_xlfn.IFS(D1466&lt;'Benchmark Data'!$I$13,1,'Transaction Log'!D1466&gt;'Benchmark Data'!$M$13,1),0)</f>
        <v>0</v>
      </c>
      <c r="H1466">
        <f>IFERROR(_xlfn.IFS(E1466&lt;'Benchmark Data'!$I$19,1,'Transaction Log'!E1466&gt;'Benchmark Data'!$M$19,1),0)</f>
        <v>0</v>
      </c>
    </row>
    <row r="1467" spans="1:8">
      <c r="A1467" s="116">
        <v>0.59133101851851855</v>
      </c>
      <c r="B1467">
        <v>-496.40569479999999</v>
      </c>
      <c r="C1467">
        <v>14521.940850000001</v>
      </c>
      <c r="D1467">
        <v>1.299461545</v>
      </c>
      <c r="E1467">
        <v>2.228196917</v>
      </c>
      <c r="F1467">
        <f>IFERROR(_xlfn.IFS(B1467&lt;'Benchmark Data'!$I$7,1,'Transaction Log'!B1467&gt;'Benchmark Data'!$M$7,1),0)</f>
        <v>0</v>
      </c>
      <c r="G1467">
        <f>IFERROR(_xlfn.IFS(D1467&lt;'Benchmark Data'!$I$13,1,'Transaction Log'!D1467&gt;'Benchmark Data'!$M$13,1),0)</f>
        <v>0</v>
      </c>
      <c r="H1467">
        <f>IFERROR(_xlfn.IFS(E1467&lt;'Benchmark Data'!$I$19,1,'Transaction Log'!E1467&gt;'Benchmark Data'!$M$19,1),0)</f>
        <v>0</v>
      </c>
    </row>
    <row r="1468" spans="1:8">
      <c r="A1468" s="116">
        <v>0.59135416666666674</v>
      </c>
      <c r="B1468">
        <v>-496.39437670000001</v>
      </c>
      <c r="C1468">
        <v>14523.27355</v>
      </c>
      <c r="D1468">
        <v>1.2995802759999999</v>
      </c>
      <c r="E1468">
        <v>2.2272140189999998</v>
      </c>
      <c r="F1468">
        <f>IFERROR(_xlfn.IFS(B1468&lt;'Benchmark Data'!$I$7,1,'Transaction Log'!B1468&gt;'Benchmark Data'!$M$7,1),0)</f>
        <v>0</v>
      </c>
      <c r="G1468">
        <f>IFERROR(_xlfn.IFS(D1468&lt;'Benchmark Data'!$I$13,1,'Transaction Log'!D1468&gt;'Benchmark Data'!$M$13,1),0)</f>
        <v>0</v>
      </c>
      <c r="H1468">
        <f>IFERROR(_xlfn.IFS(E1468&lt;'Benchmark Data'!$I$19,1,'Transaction Log'!E1468&gt;'Benchmark Data'!$M$19,1),0)</f>
        <v>0</v>
      </c>
    </row>
    <row r="1469" spans="1:8">
      <c r="A1469" s="116">
        <v>0.59137731481481481</v>
      </c>
      <c r="B1469">
        <v>-496.3962957</v>
      </c>
      <c r="C1469">
        <v>14521.292659999999</v>
      </c>
      <c r="D1469">
        <v>1.298350618</v>
      </c>
      <c r="E1469">
        <v>2.2285850090000001</v>
      </c>
      <c r="F1469">
        <f>IFERROR(_xlfn.IFS(B1469&lt;'Benchmark Data'!$I$7,1,'Transaction Log'!B1469&gt;'Benchmark Data'!$M$7,1),0)</f>
        <v>0</v>
      </c>
      <c r="G1469">
        <f>IFERROR(_xlfn.IFS(D1469&lt;'Benchmark Data'!$I$13,1,'Transaction Log'!D1469&gt;'Benchmark Data'!$M$13,1),0)</f>
        <v>0</v>
      </c>
      <c r="H1469">
        <f>IFERROR(_xlfn.IFS(E1469&lt;'Benchmark Data'!$I$19,1,'Transaction Log'!E1469&gt;'Benchmark Data'!$M$19,1),0)</f>
        <v>0</v>
      </c>
    </row>
    <row r="1470" spans="1:8">
      <c r="A1470" s="116">
        <v>0.59140046296296289</v>
      </c>
      <c r="B1470">
        <v>-496.3958786</v>
      </c>
      <c r="C1470">
        <v>14520.24539</v>
      </c>
      <c r="D1470">
        <v>1.29827223</v>
      </c>
      <c r="E1470">
        <v>2.2265565110000001</v>
      </c>
      <c r="F1470">
        <f>IFERROR(_xlfn.IFS(B1470&lt;'Benchmark Data'!$I$7,1,'Transaction Log'!B1470&gt;'Benchmark Data'!$M$7,1),0)</f>
        <v>0</v>
      </c>
      <c r="G1470">
        <f>IFERROR(_xlfn.IFS(D1470&lt;'Benchmark Data'!$I$13,1,'Transaction Log'!D1470&gt;'Benchmark Data'!$M$13,1),0)</f>
        <v>0</v>
      </c>
      <c r="H1470">
        <f>IFERROR(_xlfn.IFS(E1470&lt;'Benchmark Data'!$I$19,1,'Transaction Log'!E1470&gt;'Benchmark Data'!$M$19,1),0)</f>
        <v>0</v>
      </c>
    </row>
    <row r="1471" spans="1:8">
      <c r="A1471" s="116">
        <v>0.59142361111111108</v>
      </c>
      <c r="B1471">
        <v>-496.41451180000001</v>
      </c>
      <c r="C1471">
        <v>14520.407069999999</v>
      </c>
      <c r="D1471">
        <v>1.29924946</v>
      </c>
      <c r="E1471">
        <v>2.22654386</v>
      </c>
      <c r="F1471">
        <f>IFERROR(_xlfn.IFS(B1471&lt;'Benchmark Data'!$I$7,1,'Transaction Log'!B1471&gt;'Benchmark Data'!$M$7,1),0)</f>
        <v>0</v>
      </c>
      <c r="G1471">
        <f>IFERROR(_xlfn.IFS(D1471&lt;'Benchmark Data'!$I$13,1,'Transaction Log'!D1471&gt;'Benchmark Data'!$M$13,1),0)</f>
        <v>0</v>
      </c>
      <c r="H1471">
        <f>IFERROR(_xlfn.IFS(E1471&lt;'Benchmark Data'!$I$19,1,'Transaction Log'!E1471&gt;'Benchmark Data'!$M$19,1),0)</f>
        <v>0</v>
      </c>
    </row>
    <row r="1472" spans="1:8">
      <c r="A1472" s="116">
        <v>0.59144675925925927</v>
      </c>
      <c r="B1472">
        <v>-496.39930440000001</v>
      </c>
      <c r="C1472">
        <v>14519.05976</v>
      </c>
      <c r="D1472">
        <v>1.3012438449999999</v>
      </c>
      <c r="E1472">
        <v>2.2274293599999999</v>
      </c>
      <c r="F1472">
        <f>IFERROR(_xlfn.IFS(B1472&lt;'Benchmark Data'!$I$7,1,'Transaction Log'!B1472&gt;'Benchmark Data'!$M$7,1),0)</f>
        <v>0</v>
      </c>
      <c r="G1472">
        <f>IFERROR(_xlfn.IFS(D1472&lt;'Benchmark Data'!$I$13,1,'Transaction Log'!D1472&gt;'Benchmark Data'!$M$13,1),0)</f>
        <v>1</v>
      </c>
      <c r="H1472">
        <f>IFERROR(_xlfn.IFS(E1472&lt;'Benchmark Data'!$I$19,1,'Transaction Log'!E1472&gt;'Benchmark Data'!$M$19,1),0)</f>
        <v>0</v>
      </c>
    </row>
    <row r="1473" spans="1:8">
      <c r="A1473" s="116">
        <v>0.59146990740740735</v>
      </c>
      <c r="B1473">
        <v>-496.39853690000001</v>
      </c>
      <c r="C1473">
        <v>14516.79866</v>
      </c>
      <c r="D1473">
        <v>1.300150446</v>
      </c>
      <c r="E1473">
        <v>2.2277962859999998</v>
      </c>
      <c r="F1473">
        <f>IFERROR(_xlfn.IFS(B1473&lt;'Benchmark Data'!$I$7,1,'Transaction Log'!B1473&gt;'Benchmark Data'!$M$7,1),0)</f>
        <v>0</v>
      </c>
      <c r="G1473">
        <f>IFERROR(_xlfn.IFS(D1473&lt;'Benchmark Data'!$I$13,1,'Transaction Log'!D1473&gt;'Benchmark Data'!$M$13,1),0)</f>
        <v>0</v>
      </c>
      <c r="H1473">
        <f>IFERROR(_xlfn.IFS(E1473&lt;'Benchmark Data'!$I$19,1,'Transaction Log'!E1473&gt;'Benchmark Data'!$M$19,1),0)</f>
        <v>0</v>
      </c>
    </row>
    <row r="1474" spans="1:8">
      <c r="A1474" s="116">
        <v>0.59149305555555554</v>
      </c>
      <c r="B1474">
        <v>-496.397718</v>
      </c>
      <c r="C1474">
        <v>14516.673049999999</v>
      </c>
      <c r="D1474">
        <v>1.298985885</v>
      </c>
      <c r="E1474">
        <v>2.227382918</v>
      </c>
      <c r="F1474">
        <f>IFERROR(_xlfn.IFS(B1474&lt;'Benchmark Data'!$I$7,1,'Transaction Log'!B1474&gt;'Benchmark Data'!$M$7,1),0)</f>
        <v>0</v>
      </c>
      <c r="G1474">
        <f>IFERROR(_xlfn.IFS(D1474&lt;'Benchmark Data'!$I$13,1,'Transaction Log'!D1474&gt;'Benchmark Data'!$M$13,1),0)</f>
        <v>0</v>
      </c>
      <c r="H1474">
        <f>IFERROR(_xlfn.IFS(E1474&lt;'Benchmark Data'!$I$19,1,'Transaction Log'!E1474&gt;'Benchmark Data'!$M$19,1),0)</f>
        <v>0</v>
      </c>
    </row>
    <row r="1475" spans="1:8">
      <c r="A1475" s="116">
        <v>0.59151620370370372</v>
      </c>
      <c r="B1475">
        <v>-496.40383919999999</v>
      </c>
      <c r="C1475">
        <v>14515.81215</v>
      </c>
      <c r="D1475">
        <v>1.298154813</v>
      </c>
      <c r="E1475">
        <v>2.227301626</v>
      </c>
      <c r="F1475">
        <f>IFERROR(_xlfn.IFS(B1475&lt;'Benchmark Data'!$I$7,1,'Transaction Log'!B1475&gt;'Benchmark Data'!$M$7,1),0)</f>
        <v>0</v>
      </c>
      <c r="G1475">
        <f>IFERROR(_xlfn.IFS(D1475&lt;'Benchmark Data'!$I$13,1,'Transaction Log'!D1475&gt;'Benchmark Data'!$M$13,1),0)</f>
        <v>0</v>
      </c>
      <c r="H1475">
        <f>IFERROR(_xlfn.IFS(E1475&lt;'Benchmark Data'!$I$19,1,'Transaction Log'!E1475&gt;'Benchmark Data'!$M$19,1),0)</f>
        <v>0</v>
      </c>
    </row>
    <row r="1476" spans="1:8">
      <c r="A1476" s="116">
        <v>0.5915393518518518</v>
      </c>
      <c r="B1476">
        <v>-496.41280819999997</v>
      </c>
      <c r="C1476">
        <v>14514.884169999999</v>
      </c>
      <c r="D1476">
        <v>1.3002182609999999</v>
      </c>
      <c r="E1476">
        <v>2.228532951</v>
      </c>
      <c r="F1476">
        <f>IFERROR(_xlfn.IFS(B1476&lt;'Benchmark Data'!$I$7,1,'Transaction Log'!B1476&gt;'Benchmark Data'!$M$7,1),0)</f>
        <v>0</v>
      </c>
      <c r="G1476">
        <f>IFERROR(_xlfn.IFS(D1476&lt;'Benchmark Data'!$I$13,1,'Transaction Log'!D1476&gt;'Benchmark Data'!$M$13,1),0)</f>
        <v>0</v>
      </c>
      <c r="H1476">
        <f>IFERROR(_xlfn.IFS(E1476&lt;'Benchmark Data'!$I$19,1,'Transaction Log'!E1476&gt;'Benchmark Data'!$M$19,1),0)</f>
        <v>0</v>
      </c>
    </row>
    <row r="1477" spans="1:8">
      <c r="A1477" s="116">
        <v>0.59156249999999999</v>
      </c>
      <c r="B1477">
        <v>-496.3916921</v>
      </c>
      <c r="C1477">
        <v>14513.93172</v>
      </c>
      <c r="D1477">
        <v>1.299467468</v>
      </c>
      <c r="E1477">
        <v>2.2282415019999999</v>
      </c>
      <c r="F1477">
        <f>IFERROR(_xlfn.IFS(B1477&lt;'Benchmark Data'!$I$7,1,'Transaction Log'!B1477&gt;'Benchmark Data'!$M$7,1),0)</f>
        <v>0</v>
      </c>
      <c r="G1477">
        <f>IFERROR(_xlfn.IFS(D1477&lt;'Benchmark Data'!$I$13,1,'Transaction Log'!D1477&gt;'Benchmark Data'!$M$13,1),0)</f>
        <v>0</v>
      </c>
      <c r="H1477">
        <f>IFERROR(_xlfn.IFS(E1477&lt;'Benchmark Data'!$I$19,1,'Transaction Log'!E1477&gt;'Benchmark Data'!$M$19,1),0)</f>
        <v>0</v>
      </c>
    </row>
    <row r="1478" spans="1:8">
      <c r="A1478" s="116">
        <v>0.59158564814814818</v>
      </c>
      <c r="B1478">
        <v>-496.39737919999999</v>
      </c>
      <c r="C1478">
        <v>14512.13006</v>
      </c>
      <c r="D1478">
        <v>1.2988631639999999</v>
      </c>
      <c r="E1478">
        <v>2.2262067700000001</v>
      </c>
      <c r="F1478">
        <f>IFERROR(_xlfn.IFS(B1478&lt;'Benchmark Data'!$I$7,1,'Transaction Log'!B1478&gt;'Benchmark Data'!$M$7,1),0)</f>
        <v>0</v>
      </c>
      <c r="G1478">
        <f>IFERROR(_xlfn.IFS(D1478&lt;'Benchmark Data'!$I$13,1,'Transaction Log'!D1478&gt;'Benchmark Data'!$M$13,1),0)</f>
        <v>0</v>
      </c>
      <c r="H1478">
        <f>IFERROR(_xlfn.IFS(E1478&lt;'Benchmark Data'!$I$19,1,'Transaction Log'!E1478&gt;'Benchmark Data'!$M$19,1),0)</f>
        <v>0</v>
      </c>
    </row>
    <row r="1479" spans="1:8">
      <c r="A1479" s="116">
        <v>0.59160879629629626</v>
      </c>
      <c r="B1479">
        <v>-496.41330390000002</v>
      </c>
      <c r="C1479">
        <v>14511.185880000001</v>
      </c>
      <c r="D1479">
        <v>1.299363171</v>
      </c>
      <c r="E1479">
        <v>2.2270957469999999</v>
      </c>
      <c r="F1479">
        <f>IFERROR(_xlfn.IFS(B1479&lt;'Benchmark Data'!$I$7,1,'Transaction Log'!B1479&gt;'Benchmark Data'!$M$7,1),0)</f>
        <v>0</v>
      </c>
      <c r="G1479">
        <f>IFERROR(_xlfn.IFS(D1479&lt;'Benchmark Data'!$I$13,1,'Transaction Log'!D1479&gt;'Benchmark Data'!$M$13,1),0)</f>
        <v>0</v>
      </c>
      <c r="H1479">
        <f>IFERROR(_xlfn.IFS(E1479&lt;'Benchmark Data'!$I$19,1,'Transaction Log'!E1479&gt;'Benchmark Data'!$M$19,1),0)</f>
        <v>0</v>
      </c>
    </row>
    <row r="1480" spans="1:8">
      <c r="A1480" s="116">
        <v>0.59163194444444445</v>
      </c>
      <c r="B1480">
        <v>-496.38917279999998</v>
      </c>
      <c r="C1480">
        <v>14509.614320000001</v>
      </c>
      <c r="D1480">
        <v>1.300491887</v>
      </c>
      <c r="E1480">
        <v>2.2286798280000002</v>
      </c>
      <c r="F1480">
        <f>IFERROR(_xlfn.IFS(B1480&lt;'Benchmark Data'!$I$7,1,'Transaction Log'!B1480&gt;'Benchmark Data'!$M$7,1),0)</f>
        <v>0</v>
      </c>
      <c r="G1480">
        <f>IFERROR(_xlfn.IFS(D1480&lt;'Benchmark Data'!$I$13,1,'Transaction Log'!D1480&gt;'Benchmark Data'!$M$13,1),0)</f>
        <v>0</v>
      </c>
      <c r="H1480">
        <f>IFERROR(_xlfn.IFS(E1480&lt;'Benchmark Data'!$I$19,1,'Transaction Log'!E1480&gt;'Benchmark Data'!$M$19,1),0)</f>
        <v>0</v>
      </c>
    </row>
    <row r="1481" spans="1:8">
      <c r="A1481" s="116">
        <v>0.59165509259259264</v>
      </c>
      <c r="B1481">
        <v>-496.41160969999999</v>
      </c>
      <c r="C1481">
        <v>14508.89227</v>
      </c>
      <c r="D1481">
        <v>1.3001109070000001</v>
      </c>
      <c r="E1481">
        <v>2.2267098590000001</v>
      </c>
      <c r="F1481">
        <f>IFERROR(_xlfn.IFS(B1481&lt;'Benchmark Data'!$I$7,1,'Transaction Log'!B1481&gt;'Benchmark Data'!$M$7,1),0)</f>
        <v>0</v>
      </c>
      <c r="G1481">
        <f>IFERROR(_xlfn.IFS(D1481&lt;'Benchmark Data'!$I$13,1,'Transaction Log'!D1481&gt;'Benchmark Data'!$M$13,1),0)</f>
        <v>0</v>
      </c>
      <c r="H1481">
        <f>IFERROR(_xlfn.IFS(E1481&lt;'Benchmark Data'!$I$19,1,'Transaction Log'!E1481&gt;'Benchmark Data'!$M$19,1),0)</f>
        <v>0</v>
      </c>
    </row>
    <row r="1482" spans="1:8">
      <c r="A1482" s="116">
        <v>0.59167824074074071</v>
      </c>
      <c r="B1482">
        <v>-496.40956190000003</v>
      </c>
      <c r="C1482">
        <v>14507.56933</v>
      </c>
      <c r="D1482">
        <v>1.298987431</v>
      </c>
      <c r="E1482">
        <v>2.2268927280000002</v>
      </c>
      <c r="F1482">
        <f>IFERROR(_xlfn.IFS(B1482&lt;'Benchmark Data'!$I$7,1,'Transaction Log'!B1482&gt;'Benchmark Data'!$M$7,1),0)</f>
        <v>0</v>
      </c>
      <c r="G1482">
        <f>IFERROR(_xlfn.IFS(D1482&lt;'Benchmark Data'!$I$13,1,'Transaction Log'!D1482&gt;'Benchmark Data'!$M$13,1),0)</f>
        <v>0</v>
      </c>
      <c r="H1482">
        <f>IFERROR(_xlfn.IFS(E1482&lt;'Benchmark Data'!$I$19,1,'Transaction Log'!E1482&gt;'Benchmark Data'!$M$19,1),0)</f>
        <v>0</v>
      </c>
    </row>
    <row r="1483" spans="1:8">
      <c r="A1483" s="116">
        <v>0.5917013888888889</v>
      </c>
      <c r="B1483">
        <v>-496.38689319999997</v>
      </c>
      <c r="C1483">
        <v>14506.260619999999</v>
      </c>
      <c r="D1483">
        <v>1.29917164</v>
      </c>
      <c r="E1483">
        <v>2.228099952</v>
      </c>
      <c r="F1483">
        <f>IFERROR(_xlfn.IFS(B1483&lt;'Benchmark Data'!$I$7,1,'Transaction Log'!B1483&gt;'Benchmark Data'!$M$7,1),0)</f>
        <v>0</v>
      </c>
      <c r="G1483">
        <f>IFERROR(_xlfn.IFS(D1483&lt;'Benchmark Data'!$I$13,1,'Transaction Log'!D1483&gt;'Benchmark Data'!$M$13,1),0)</f>
        <v>0</v>
      </c>
      <c r="H1483">
        <f>IFERROR(_xlfn.IFS(E1483&lt;'Benchmark Data'!$I$19,1,'Transaction Log'!E1483&gt;'Benchmark Data'!$M$19,1),0)</f>
        <v>0</v>
      </c>
    </row>
    <row r="1484" spans="1:8">
      <c r="A1484" s="116">
        <v>0.59172453703703709</v>
      </c>
      <c r="B1484">
        <v>-496.39785110000003</v>
      </c>
      <c r="C1484">
        <v>14504.743990000001</v>
      </c>
      <c r="D1484">
        <v>1.299930426</v>
      </c>
      <c r="E1484">
        <v>2.2258188880000001</v>
      </c>
      <c r="F1484">
        <f>IFERROR(_xlfn.IFS(B1484&lt;'Benchmark Data'!$I$7,1,'Transaction Log'!B1484&gt;'Benchmark Data'!$M$7,1),0)</f>
        <v>0</v>
      </c>
      <c r="G1484">
        <f>IFERROR(_xlfn.IFS(D1484&lt;'Benchmark Data'!$I$13,1,'Transaction Log'!D1484&gt;'Benchmark Data'!$M$13,1),0)</f>
        <v>0</v>
      </c>
      <c r="H1484">
        <f>IFERROR(_xlfn.IFS(E1484&lt;'Benchmark Data'!$I$19,1,'Transaction Log'!E1484&gt;'Benchmark Data'!$M$19,1),0)</f>
        <v>0</v>
      </c>
    </row>
    <row r="1485" spans="1:8">
      <c r="A1485" s="116">
        <v>0.59174768518518517</v>
      </c>
      <c r="B1485">
        <v>-496.39939770000001</v>
      </c>
      <c r="C1485">
        <v>14505.73432</v>
      </c>
      <c r="D1485">
        <v>1.299250496</v>
      </c>
      <c r="E1485">
        <v>2.2259449500000001</v>
      </c>
      <c r="F1485">
        <f>IFERROR(_xlfn.IFS(B1485&lt;'Benchmark Data'!$I$7,1,'Transaction Log'!B1485&gt;'Benchmark Data'!$M$7,1),0)</f>
        <v>0</v>
      </c>
      <c r="G1485">
        <f>IFERROR(_xlfn.IFS(D1485&lt;'Benchmark Data'!$I$13,1,'Transaction Log'!D1485&gt;'Benchmark Data'!$M$13,1),0)</f>
        <v>0</v>
      </c>
      <c r="H1485">
        <f>IFERROR(_xlfn.IFS(E1485&lt;'Benchmark Data'!$I$19,1,'Transaction Log'!E1485&gt;'Benchmark Data'!$M$19,1),0)</f>
        <v>0</v>
      </c>
    </row>
    <row r="1486" spans="1:8">
      <c r="A1486" s="116">
        <v>0.59177083333333336</v>
      </c>
      <c r="B1486">
        <v>-496.38490919999998</v>
      </c>
      <c r="C1486">
        <v>14504.533670000001</v>
      </c>
      <c r="D1486">
        <v>1.300028215</v>
      </c>
      <c r="E1486">
        <v>2.2274544189999999</v>
      </c>
      <c r="F1486">
        <f>IFERROR(_xlfn.IFS(B1486&lt;'Benchmark Data'!$I$7,1,'Transaction Log'!B1486&gt;'Benchmark Data'!$M$7,1),0)</f>
        <v>1</v>
      </c>
      <c r="G1486">
        <f>IFERROR(_xlfn.IFS(D1486&lt;'Benchmark Data'!$I$13,1,'Transaction Log'!D1486&gt;'Benchmark Data'!$M$13,1),0)</f>
        <v>0</v>
      </c>
      <c r="H1486">
        <f>IFERROR(_xlfn.IFS(E1486&lt;'Benchmark Data'!$I$19,1,'Transaction Log'!E1486&gt;'Benchmark Data'!$M$19,1),0)</f>
        <v>0</v>
      </c>
    </row>
    <row r="1487" spans="1:8">
      <c r="A1487" s="116">
        <v>0.59179398148148155</v>
      </c>
      <c r="B1487">
        <v>-496.3989067</v>
      </c>
      <c r="C1487">
        <v>14500.93168</v>
      </c>
      <c r="D1487">
        <v>1.299220088</v>
      </c>
      <c r="E1487">
        <v>2.2286222339999999</v>
      </c>
      <c r="F1487">
        <f>IFERROR(_xlfn.IFS(B1487&lt;'Benchmark Data'!$I$7,1,'Transaction Log'!B1487&gt;'Benchmark Data'!$M$7,1),0)</f>
        <v>0</v>
      </c>
      <c r="G1487">
        <f>IFERROR(_xlfn.IFS(D1487&lt;'Benchmark Data'!$I$13,1,'Transaction Log'!D1487&gt;'Benchmark Data'!$M$13,1),0)</f>
        <v>0</v>
      </c>
      <c r="H1487">
        <f>IFERROR(_xlfn.IFS(E1487&lt;'Benchmark Data'!$I$19,1,'Transaction Log'!E1487&gt;'Benchmark Data'!$M$19,1),0)</f>
        <v>0</v>
      </c>
    </row>
    <row r="1488" spans="1:8">
      <c r="A1488" s="116">
        <v>0.59181712962962962</v>
      </c>
      <c r="B1488">
        <v>-496.39961649999998</v>
      </c>
      <c r="C1488">
        <v>14501.026320000001</v>
      </c>
      <c r="D1488">
        <v>1.2991807360000001</v>
      </c>
      <c r="E1488">
        <v>2.228239114</v>
      </c>
      <c r="F1488">
        <f>IFERROR(_xlfn.IFS(B1488&lt;'Benchmark Data'!$I$7,1,'Transaction Log'!B1488&gt;'Benchmark Data'!$M$7,1),0)</f>
        <v>0</v>
      </c>
      <c r="G1488">
        <f>IFERROR(_xlfn.IFS(D1488&lt;'Benchmark Data'!$I$13,1,'Transaction Log'!D1488&gt;'Benchmark Data'!$M$13,1),0)</f>
        <v>0</v>
      </c>
      <c r="H1488">
        <f>IFERROR(_xlfn.IFS(E1488&lt;'Benchmark Data'!$I$19,1,'Transaction Log'!E1488&gt;'Benchmark Data'!$M$19,1),0)</f>
        <v>0</v>
      </c>
    </row>
    <row r="1489" spans="1:8">
      <c r="A1489" s="116">
        <v>0.59184027777777781</v>
      </c>
      <c r="B1489">
        <v>-496.40044990000001</v>
      </c>
      <c r="C1489">
        <v>14498.94029</v>
      </c>
      <c r="D1489">
        <v>1.3010952229999999</v>
      </c>
      <c r="E1489">
        <v>2.227218809</v>
      </c>
      <c r="F1489">
        <f>IFERROR(_xlfn.IFS(B1489&lt;'Benchmark Data'!$I$7,1,'Transaction Log'!B1489&gt;'Benchmark Data'!$M$7,1),0)</f>
        <v>0</v>
      </c>
      <c r="G1489">
        <f>IFERROR(_xlfn.IFS(D1489&lt;'Benchmark Data'!$I$13,1,'Transaction Log'!D1489&gt;'Benchmark Data'!$M$13,1),0)</f>
        <v>0</v>
      </c>
      <c r="H1489">
        <f>IFERROR(_xlfn.IFS(E1489&lt;'Benchmark Data'!$I$19,1,'Transaction Log'!E1489&gt;'Benchmark Data'!$M$19,1),0)</f>
        <v>0</v>
      </c>
    </row>
    <row r="1490" spans="1:8">
      <c r="A1490" s="116">
        <v>0.59186342592592589</v>
      </c>
      <c r="B1490">
        <v>-496.41454850000002</v>
      </c>
      <c r="C1490">
        <v>14498.868630000001</v>
      </c>
      <c r="D1490">
        <v>1.2998854790000001</v>
      </c>
      <c r="E1490">
        <v>2.2257964929999998</v>
      </c>
      <c r="F1490">
        <f>IFERROR(_xlfn.IFS(B1490&lt;'Benchmark Data'!$I$7,1,'Transaction Log'!B1490&gt;'Benchmark Data'!$M$7,1),0)</f>
        <v>0</v>
      </c>
      <c r="G1490">
        <f>IFERROR(_xlfn.IFS(D1490&lt;'Benchmark Data'!$I$13,1,'Transaction Log'!D1490&gt;'Benchmark Data'!$M$13,1),0)</f>
        <v>0</v>
      </c>
      <c r="H1490">
        <f>IFERROR(_xlfn.IFS(E1490&lt;'Benchmark Data'!$I$19,1,'Transaction Log'!E1490&gt;'Benchmark Data'!$M$19,1),0)</f>
        <v>0</v>
      </c>
    </row>
    <row r="1491" spans="1:8">
      <c r="A1491" s="116">
        <v>0.59188657407407408</v>
      </c>
      <c r="B1491">
        <v>-496.3933232</v>
      </c>
      <c r="C1491">
        <v>14496.20759</v>
      </c>
      <c r="D1491">
        <v>1.3002516879999999</v>
      </c>
      <c r="E1491">
        <v>2.227758546</v>
      </c>
      <c r="F1491">
        <f>IFERROR(_xlfn.IFS(B1491&lt;'Benchmark Data'!$I$7,1,'Transaction Log'!B1491&gt;'Benchmark Data'!$M$7,1),0)</f>
        <v>0</v>
      </c>
      <c r="G1491">
        <f>IFERROR(_xlfn.IFS(D1491&lt;'Benchmark Data'!$I$13,1,'Transaction Log'!D1491&gt;'Benchmark Data'!$M$13,1),0)</f>
        <v>0</v>
      </c>
      <c r="H1491">
        <f>IFERROR(_xlfn.IFS(E1491&lt;'Benchmark Data'!$I$19,1,'Transaction Log'!E1491&gt;'Benchmark Data'!$M$19,1),0)</f>
        <v>0</v>
      </c>
    </row>
    <row r="1492" spans="1:8">
      <c r="A1492" s="116">
        <v>0.59190972222222216</v>
      </c>
      <c r="B1492">
        <v>-496.39346160000002</v>
      </c>
      <c r="C1492">
        <v>14495.059859999999</v>
      </c>
      <c r="D1492">
        <v>1.299657888</v>
      </c>
      <c r="E1492">
        <v>2.2267818899999998</v>
      </c>
      <c r="F1492">
        <f>IFERROR(_xlfn.IFS(B1492&lt;'Benchmark Data'!$I$7,1,'Transaction Log'!B1492&gt;'Benchmark Data'!$M$7,1),0)</f>
        <v>0</v>
      </c>
      <c r="G1492">
        <f>IFERROR(_xlfn.IFS(D1492&lt;'Benchmark Data'!$I$13,1,'Transaction Log'!D1492&gt;'Benchmark Data'!$M$13,1),0)</f>
        <v>0</v>
      </c>
      <c r="H1492">
        <f>IFERROR(_xlfn.IFS(E1492&lt;'Benchmark Data'!$I$19,1,'Transaction Log'!E1492&gt;'Benchmark Data'!$M$19,1),0)</f>
        <v>0</v>
      </c>
    </row>
    <row r="1493" spans="1:8">
      <c r="A1493" s="116">
        <v>0.59193287037037035</v>
      </c>
      <c r="B1493">
        <v>-496.40112699999997</v>
      </c>
      <c r="C1493">
        <v>14496.17144</v>
      </c>
      <c r="D1493">
        <v>1.299951992</v>
      </c>
      <c r="E1493">
        <v>2.2265479520000002</v>
      </c>
      <c r="F1493">
        <f>IFERROR(_xlfn.IFS(B1493&lt;'Benchmark Data'!$I$7,1,'Transaction Log'!B1493&gt;'Benchmark Data'!$M$7,1),0)</f>
        <v>0</v>
      </c>
      <c r="G1493">
        <f>IFERROR(_xlfn.IFS(D1493&lt;'Benchmark Data'!$I$13,1,'Transaction Log'!D1493&gt;'Benchmark Data'!$M$13,1),0)</f>
        <v>0</v>
      </c>
      <c r="H1493">
        <f>IFERROR(_xlfn.IFS(E1493&lt;'Benchmark Data'!$I$19,1,'Transaction Log'!E1493&gt;'Benchmark Data'!$M$19,1),0)</f>
        <v>0</v>
      </c>
    </row>
    <row r="1494" spans="1:8">
      <c r="A1494" s="116">
        <v>0.59195601851851853</v>
      </c>
      <c r="B1494">
        <v>-496.39681710000002</v>
      </c>
      <c r="C1494">
        <v>14493.35838</v>
      </c>
      <c r="D1494">
        <v>1.3003025370000001</v>
      </c>
      <c r="E1494">
        <v>2.2261585930000001</v>
      </c>
      <c r="F1494">
        <f>IFERROR(_xlfn.IFS(B1494&lt;'Benchmark Data'!$I$7,1,'Transaction Log'!B1494&gt;'Benchmark Data'!$M$7,1),0)</f>
        <v>0</v>
      </c>
      <c r="G1494">
        <f>IFERROR(_xlfn.IFS(D1494&lt;'Benchmark Data'!$I$13,1,'Transaction Log'!D1494&gt;'Benchmark Data'!$M$13,1),0)</f>
        <v>0</v>
      </c>
      <c r="H1494">
        <f>IFERROR(_xlfn.IFS(E1494&lt;'Benchmark Data'!$I$19,1,'Transaction Log'!E1494&gt;'Benchmark Data'!$M$19,1),0)</f>
        <v>0</v>
      </c>
    </row>
    <row r="1495" spans="1:8">
      <c r="A1495" s="116">
        <v>0.59197916666666661</v>
      </c>
      <c r="B1495">
        <v>-496.38480989999999</v>
      </c>
      <c r="C1495">
        <v>14490.372799999999</v>
      </c>
      <c r="D1495">
        <v>1.30037706</v>
      </c>
      <c r="E1495">
        <v>2.2274130579999998</v>
      </c>
      <c r="F1495">
        <f>IFERROR(_xlfn.IFS(B1495&lt;'Benchmark Data'!$I$7,1,'Transaction Log'!B1495&gt;'Benchmark Data'!$M$7,1),0)</f>
        <v>1</v>
      </c>
      <c r="G1495">
        <f>IFERROR(_xlfn.IFS(D1495&lt;'Benchmark Data'!$I$13,1,'Transaction Log'!D1495&gt;'Benchmark Data'!$M$13,1),0)</f>
        <v>0</v>
      </c>
      <c r="H1495">
        <f>IFERROR(_xlfn.IFS(E1495&lt;'Benchmark Data'!$I$19,1,'Transaction Log'!E1495&gt;'Benchmark Data'!$M$19,1),0)</f>
        <v>0</v>
      </c>
    </row>
    <row r="1496" spans="1:8">
      <c r="A1496" s="116">
        <v>0.5920023148148148</v>
      </c>
      <c r="B1496">
        <v>-496.40188389999997</v>
      </c>
      <c r="C1496">
        <v>14490.49739</v>
      </c>
      <c r="D1496">
        <v>1.299907468</v>
      </c>
      <c r="E1496">
        <v>2.2273859749999998</v>
      </c>
      <c r="F1496">
        <f>IFERROR(_xlfn.IFS(B1496&lt;'Benchmark Data'!$I$7,1,'Transaction Log'!B1496&gt;'Benchmark Data'!$M$7,1),0)</f>
        <v>0</v>
      </c>
      <c r="G1496">
        <f>IFERROR(_xlfn.IFS(D1496&lt;'Benchmark Data'!$I$13,1,'Transaction Log'!D1496&gt;'Benchmark Data'!$M$13,1),0)</f>
        <v>0</v>
      </c>
      <c r="H1496">
        <f>IFERROR(_xlfn.IFS(E1496&lt;'Benchmark Data'!$I$19,1,'Transaction Log'!E1496&gt;'Benchmark Data'!$M$19,1),0)</f>
        <v>0</v>
      </c>
    </row>
    <row r="1497" spans="1:8">
      <c r="A1497" s="116">
        <v>0.59202546296296299</v>
      </c>
      <c r="B1497">
        <v>-496.38471959999998</v>
      </c>
      <c r="C1497">
        <v>14490.061739999999</v>
      </c>
      <c r="D1497">
        <v>1.298409581</v>
      </c>
      <c r="E1497">
        <v>2.2279268220000001</v>
      </c>
      <c r="F1497">
        <f>IFERROR(_xlfn.IFS(B1497&lt;'Benchmark Data'!$I$7,1,'Transaction Log'!B1497&gt;'Benchmark Data'!$M$7,1),0)</f>
        <v>1</v>
      </c>
      <c r="G1497">
        <f>IFERROR(_xlfn.IFS(D1497&lt;'Benchmark Data'!$I$13,1,'Transaction Log'!D1497&gt;'Benchmark Data'!$M$13,1),0)</f>
        <v>0</v>
      </c>
      <c r="H1497">
        <f>IFERROR(_xlfn.IFS(E1497&lt;'Benchmark Data'!$I$19,1,'Transaction Log'!E1497&gt;'Benchmark Data'!$M$19,1),0)</f>
        <v>0</v>
      </c>
    </row>
    <row r="1498" spans="1:8">
      <c r="A1498" s="116">
        <v>0.59204861111111107</v>
      </c>
      <c r="B1498">
        <v>-496.39736210000001</v>
      </c>
      <c r="C1498">
        <v>14490.076719999999</v>
      </c>
      <c r="D1498">
        <v>1.300427134</v>
      </c>
      <c r="E1498">
        <v>2.2264418720000001</v>
      </c>
      <c r="F1498">
        <f>IFERROR(_xlfn.IFS(B1498&lt;'Benchmark Data'!$I$7,1,'Transaction Log'!B1498&gt;'Benchmark Data'!$M$7,1),0)</f>
        <v>0</v>
      </c>
      <c r="G1498">
        <f>IFERROR(_xlfn.IFS(D1498&lt;'Benchmark Data'!$I$13,1,'Transaction Log'!D1498&gt;'Benchmark Data'!$M$13,1),0)</f>
        <v>0</v>
      </c>
      <c r="H1498">
        <f>IFERROR(_xlfn.IFS(E1498&lt;'Benchmark Data'!$I$19,1,'Transaction Log'!E1498&gt;'Benchmark Data'!$M$19,1),0)</f>
        <v>0</v>
      </c>
    </row>
    <row r="1499" spans="1:8">
      <c r="A1499" s="116">
        <v>0.59207175925925926</v>
      </c>
      <c r="B1499">
        <v>-496.39866430000001</v>
      </c>
      <c r="C1499">
        <v>14487.072700000001</v>
      </c>
      <c r="D1499">
        <v>1.2999085749999999</v>
      </c>
      <c r="E1499">
        <v>2.2276207339999998</v>
      </c>
      <c r="F1499">
        <f>IFERROR(_xlfn.IFS(B1499&lt;'Benchmark Data'!$I$7,1,'Transaction Log'!B1499&gt;'Benchmark Data'!$M$7,1),0)</f>
        <v>0</v>
      </c>
      <c r="G1499">
        <f>IFERROR(_xlfn.IFS(D1499&lt;'Benchmark Data'!$I$13,1,'Transaction Log'!D1499&gt;'Benchmark Data'!$M$13,1),0)</f>
        <v>0</v>
      </c>
      <c r="H1499">
        <f>IFERROR(_xlfn.IFS(E1499&lt;'Benchmark Data'!$I$19,1,'Transaction Log'!E1499&gt;'Benchmark Data'!$M$19,1),0)</f>
        <v>0</v>
      </c>
    </row>
    <row r="1500" spans="1:8">
      <c r="A1500" s="116">
        <v>0.59209490740740744</v>
      </c>
      <c r="B1500">
        <v>-496.39759279999998</v>
      </c>
      <c r="C1500">
        <v>14486.67078</v>
      </c>
      <c r="D1500">
        <v>1.298208265</v>
      </c>
      <c r="E1500">
        <v>2.2275306320000001</v>
      </c>
      <c r="F1500">
        <f>IFERROR(_xlfn.IFS(B1500&lt;'Benchmark Data'!$I$7,1,'Transaction Log'!B1500&gt;'Benchmark Data'!$M$7,1),0)</f>
        <v>0</v>
      </c>
      <c r="G1500">
        <f>IFERROR(_xlfn.IFS(D1500&lt;'Benchmark Data'!$I$13,1,'Transaction Log'!D1500&gt;'Benchmark Data'!$M$13,1),0)</f>
        <v>0</v>
      </c>
      <c r="H1500">
        <f>IFERROR(_xlfn.IFS(E1500&lt;'Benchmark Data'!$I$19,1,'Transaction Log'!E1500&gt;'Benchmark Data'!$M$19,1),0)</f>
        <v>0</v>
      </c>
    </row>
    <row r="1501" spans="1:8">
      <c r="A1501" s="116">
        <v>0.59211805555555552</v>
      </c>
      <c r="B1501">
        <v>-496.40180429999998</v>
      </c>
      <c r="C1501">
        <v>14485.445170000001</v>
      </c>
      <c r="D1501">
        <v>1.2997780699999999</v>
      </c>
      <c r="E1501">
        <v>2.2271717259999999</v>
      </c>
      <c r="F1501">
        <f>IFERROR(_xlfn.IFS(B1501&lt;'Benchmark Data'!$I$7,1,'Transaction Log'!B1501&gt;'Benchmark Data'!$M$7,1),0)</f>
        <v>0</v>
      </c>
      <c r="G1501">
        <f>IFERROR(_xlfn.IFS(D1501&lt;'Benchmark Data'!$I$13,1,'Transaction Log'!D1501&gt;'Benchmark Data'!$M$13,1),0)</f>
        <v>0</v>
      </c>
      <c r="H1501">
        <f>IFERROR(_xlfn.IFS(E1501&lt;'Benchmark Data'!$I$19,1,'Transaction Log'!E1501&gt;'Benchmark Data'!$M$19,1),0)</f>
        <v>0</v>
      </c>
    </row>
    <row r="1502" spans="1:8">
      <c r="A1502" s="116">
        <v>0.59214120370370371</v>
      </c>
      <c r="B1502">
        <v>-496.39877319999999</v>
      </c>
      <c r="C1502">
        <v>14485.05485</v>
      </c>
      <c r="D1502">
        <v>1.3001581129999999</v>
      </c>
      <c r="E1502">
        <v>2.2273925490000002</v>
      </c>
      <c r="F1502">
        <f>IFERROR(_xlfn.IFS(B1502&lt;'Benchmark Data'!$I$7,1,'Transaction Log'!B1502&gt;'Benchmark Data'!$M$7,1),0)</f>
        <v>0</v>
      </c>
      <c r="G1502">
        <f>IFERROR(_xlfn.IFS(D1502&lt;'Benchmark Data'!$I$13,1,'Transaction Log'!D1502&gt;'Benchmark Data'!$M$13,1),0)</f>
        <v>0</v>
      </c>
      <c r="H1502">
        <f>IFERROR(_xlfn.IFS(E1502&lt;'Benchmark Data'!$I$19,1,'Transaction Log'!E1502&gt;'Benchmark Data'!$M$19,1),0)</f>
        <v>0</v>
      </c>
    </row>
    <row r="1503" spans="1:8">
      <c r="A1503" s="116">
        <v>0.5921643518518519</v>
      </c>
      <c r="B1503">
        <v>-496.40690130000002</v>
      </c>
      <c r="C1503">
        <v>14484.740659999999</v>
      </c>
      <c r="D1503">
        <v>1.3001124850000001</v>
      </c>
      <c r="E1503">
        <v>2.2258981709999999</v>
      </c>
      <c r="F1503">
        <f>IFERROR(_xlfn.IFS(B1503&lt;'Benchmark Data'!$I$7,1,'Transaction Log'!B1503&gt;'Benchmark Data'!$M$7,1),0)</f>
        <v>0</v>
      </c>
      <c r="G1503">
        <f>IFERROR(_xlfn.IFS(D1503&lt;'Benchmark Data'!$I$13,1,'Transaction Log'!D1503&gt;'Benchmark Data'!$M$13,1),0)</f>
        <v>0</v>
      </c>
      <c r="H1503">
        <f>IFERROR(_xlfn.IFS(E1503&lt;'Benchmark Data'!$I$19,1,'Transaction Log'!E1503&gt;'Benchmark Data'!$M$19,1),0)</f>
        <v>0</v>
      </c>
    </row>
    <row r="1504" spans="1:8">
      <c r="A1504" s="116">
        <v>0.59218749999999998</v>
      </c>
      <c r="B1504">
        <v>-496.39839469999998</v>
      </c>
      <c r="C1504">
        <v>14485.19498</v>
      </c>
      <c r="D1504">
        <v>1.2977933420000001</v>
      </c>
      <c r="E1504">
        <v>2.2264903239999998</v>
      </c>
      <c r="F1504">
        <f>IFERROR(_xlfn.IFS(B1504&lt;'Benchmark Data'!$I$7,1,'Transaction Log'!B1504&gt;'Benchmark Data'!$M$7,1),0)</f>
        <v>0</v>
      </c>
      <c r="G1504">
        <f>IFERROR(_xlfn.IFS(D1504&lt;'Benchmark Data'!$I$13,1,'Transaction Log'!D1504&gt;'Benchmark Data'!$M$13,1),0)</f>
        <v>0</v>
      </c>
      <c r="H1504">
        <f>IFERROR(_xlfn.IFS(E1504&lt;'Benchmark Data'!$I$19,1,'Transaction Log'!E1504&gt;'Benchmark Data'!$M$19,1),0)</f>
        <v>0</v>
      </c>
    </row>
    <row r="1505" spans="1:8">
      <c r="A1505" s="116">
        <v>0.59221064814814817</v>
      </c>
      <c r="B1505">
        <v>-496.38207670000003</v>
      </c>
      <c r="C1505">
        <v>14485.090200000001</v>
      </c>
      <c r="D1505">
        <v>1.3002378809999999</v>
      </c>
      <c r="E1505">
        <v>2.2278646129999999</v>
      </c>
      <c r="F1505">
        <f>IFERROR(_xlfn.IFS(B1505&lt;'Benchmark Data'!$I$7,1,'Transaction Log'!B1505&gt;'Benchmark Data'!$M$7,1),0)</f>
        <v>1</v>
      </c>
      <c r="G1505">
        <f>IFERROR(_xlfn.IFS(D1505&lt;'Benchmark Data'!$I$13,1,'Transaction Log'!D1505&gt;'Benchmark Data'!$M$13,1),0)</f>
        <v>0</v>
      </c>
      <c r="H1505">
        <f>IFERROR(_xlfn.IFS(E1505&lt;'Benchmark Data'!$I$19,1,'Transaction Log'!E1505&gt;'Benchmark Data'!$M$19,1),0)</f>
        <v>0</v>
      </c>
    </row>
    <row r="1506" spans="1:8">
      <c r="A1506" s="116">
        <v>0.59223379629629636</v>
      </c>
      <c r="B1506">
        <v>-496.3922579</v>
      </c>
      <c r="C1506">
        <v>14481.79664</v>
      </c>
      <c r="D1506">
        <v>1.3011522520000001</v>
      </c>
      <c r="E1506">
        <v>2.2260430910000002</v>
      </c>
      <c r="F1506">
        <f>IFERROR(_xlfn.IFS(B1506&lt;'Benchmark Data'!$I$7,1,'Transaction Log'!B1506&gt;'Benchmark Data'!$M$7,1),0)</f>
        <v>0</v>
      </c>
      <c r="G1506">
        <f>IFERROR(_xlfn.IFS(D1506&lt;'Benchmark Data'!$I$13,1,'Transaction Log'!D1506&gt;'Benchmark Data'!$M$13,1),0)</f>
        <v>0</v>
      </c>
      <c r="H1506">
        <f>IFERROR(_xlfn.IFS(E1506&lt;'Benchmark Data'!$I$19,1,'Transaction Log'!E1506&gt;'Benchmark Data'!$M$19,1),0)</f>
        <v>0</v>
      </c>
    </row>
    <row r="1507" spans="1:8">
      <c r="A1507" s="116">
        <v>0.59225694444444443</v>
      </c>
      <c r="B1507">
        <v>-496.39922230000002</v>
      </c>
      <c r="C1507">
        <v>14482.34535</v>
      </c>
      <c r="D1507">
        <v>1.2985974950000001</v>
      </c>
      <c r="E1507">
        <v>2.2281510259999999</v>
      </c>
      <c r="F1507">
        <f>IFERROR(_xlfn.IFS(B1507&lt;'Benchmark Data'!$I$7,1,'Transaction Log'!B1507&gt;'Benchmark Data'!$M$7,1),0)</f>
        <v>0</v>
      </c>
      <c r="G1507">
        <f>IFERROR(_xlfn.IFS(D1507&lt;'Benchmark Data'!$I$13,1,'Transaction Log'!D1507&gt;'Benchmark Data'!$M$13,1),0)</f>
        <v>0</v>
      </c>
      <c r="H1507">
        <f>IFERROR(_xlfn.IFS(E1507&lt;'Benchmark Data'!$I$19,1,'Transaction Log'!E1507&gt;'Benchmark Data'!$M$19,1),0)</f>
        <v>0</v>
      </c>
    </row>
    <row r="1508" spans="1:8">
      <c r="A1508" s="116">
        <v>0.59228009259259262</v>
      </c>
      <c r="B1508">
        <v>-496.39902139999998</v>
      </c>
      <c r="C1508">
        <v>14482.864729999999</v>
      </c>
      <c r="D1508">
        <v>1.2997472969999999</v>
      </c>
      <c r="E1508">
        <v>2.2268218540000002</v>
      </c>
      <c r="F1508">
        <f>IFERROR(_xlfn.IFS(B1508&lt;'Benchmark Data'!$I$7,1,'Transaction Log'!B1508&gt;'Benchmark Data'!$M$7,1),0)</f>
        <v>0</v>
      </c>
      <c r="G1508">
        <f>IFERROR(_xlfn.IFS(D1508&lt;'Benchmark Data'!$I$13,1,'Transaction Log'!D1508&gt;'Benchmark Data'!$M$13,1),0)</f>
        <v>0</v>
      </c>
      <c r="H1508">
        <f>IFERROR(_xlfn.IFS(E1508&lt;'Benchmark Data'!$I$19,1,'Transaction Log'!E1508&gt;'Benchmark Data'!$M$19,1),0)</f>
        <v>0</v>
      </c>
    </row>
    <row r="1509" spans="1:8">
      <c r="A1509" s="116">
        <v>0.59230324074074081</v>
      </c>
      <c r="B1509">
        <v>-496.39216640000001</v>
      </c>
      <c r="C1509">
        <v>14480.591619999999</v>
      </c>
      <c r="D1509">
        <v>1.2998350169999999</v>
      </c>
      <c r="E1509">
        <v>2.2286151589999998</v>
      </c>
      <c r="F1509">
        <f>IFERROR(_xlfn.IFS(B1509&lt;'Benchmark Data'!$I$7,1,'Transaction Log'!B1509&gt;'Benchmark Data'!$M$7,1),0)</f>
        <v>0</v>
      </c>
      <c r="G1509">
        <f>IFERROR(_xlfn.IFS(D1509&lt;'Benchmark Data'!$I$13,1,'Transaction Log'!D1509&gt;'Benchmark Data'!$M$13,1),0)</f>
        <v>0</v>
      </c>
      <c r="H1509">
        <f>IFERROR(_xlfn.IFS(E1509&lt;'Benchmark Data'!$I$19,1,'Transaction Log'!E1509&gt;'Benchmark Data'!$M$19,1),0)</f>
        <v>0</v>
      </c>
    </row>
    <row r="1510" spans="1:8">
      <c r="A1510" s="116">
        <v>0.59232638888888889</v>
      </c>
      <c r="B1510">
        <v>-496.40412670000001</v>
      </c>
      <c r="C1510">
        <v>14479.19743</v>
      </c>
      <c r="D1510">
        <v>1.300177038</v>
      </c>
      <c r="E1510">
        <v>2.2274658829999998</v>
      </c>
      <c r="F1510">
        <f>IFERROR(_xlfn.IFS(B1510&lt;'Benchmark Data'!$I$7,1,'Transaction Log'!B1510&gt;'Benchmark Data'!$M$7,1),0)</f>
        <v>0</v>
      </c>
      <c r="G1510">
        <f>IFERROR(_xlfn.IFS(D1510&lt;'Benchmark Data'!$I$13,1,'Transaction Log'!D1510&gt;'Benchmark Data'!$M$13,1),0)</f>
        <v>0</v>
      </c>
      <c r="H1510">
        <f>IFERROR(_xlfn.IFS(E1510&lt;'Benchmark Data'!$I$19,1,'Transaction Log'!E1510&gt;'Benchmark Data'!$M$19,1),0)</f>
        <v>0</v>
      </c>
    </row>
    <row r="1511" spans="1:8">
      <c r="A1511" s="116">
        <v>0.59234953703703697</v>
      </c>
      <c r="B1511">
        <v>-496.41122460000003</v>
      </c>
      <c r="C1511">
        <v>14476.869619999999</v>
      </c>
      <c r="D1511">
        <v>1.2997782980000001</v>
      </c>
      <c r="E1511">
        <v>2.2260748170000002</v>
      </c>
      <c r="F1511">
        <f>IFERROR(_xlfn.IFS(B1511&lt;'Benchmark Data'!$I$7,1,'Transaction Log'!B1511&gt;'Benchmark Data'!$M$7,1),0)</f>
        <v>0</v>
      </c>
      <c r="G1511">
        <f>IFERROR(_xlfn.IFS(D1511&lt;'Benchmark Data'!$I$13,1,'Transaction Log'!D1511&gt;'Benchmark Data'!$M$13,1),0)</f>
        <v>0</v>
      </c>
      <c r="H1511">
        <f>IFERROR(_xlfn.IFS(E1511&lt;'Benchmark Data'!$I$19,1,'Transaction Log'!E1511&gt;'Benchmark Data'!$M$19,1),0)</f>
        <v>0</v>
      </c>
    </row>
    <row r="1512" spans="1:8">
      <c r="A1512" s="116">
        <v>0.59237268518518515</v>
      </c>
      <c r="B1512">
        <v>-496.3974134</v>
      </c>
      <c r="C1512">
        <v>14477.30371</v>
      </c>
      <c r="D1512">
        <v>1.2984203240000001</v>
      </c>
      <c r="E1512">
        <v>2.2273561380000002</v>
      </c>
      <c r="F1512">
        <f>IFERROR(_xlfn.IFS(B1512&lt;'Benchmark Data'!$I$7,1,'Transaction Log'!B1512&gt;'Benchmark Data'!$M$7,1),0)</f>
        <v>0</v>
      </c>
      <c r="G1512">
        <f>IFERROR(_xlfn.IFS(D1512&lt;'Benchmark Data'!$I$13,1,'Transaction Log'!D1512&gt;'Benchmark Data'!$M$13,1),0)</f>
        <v>0</v>
      </c>
      <c r="H1512">
        <f>IFERROR(_xlfn.IFS(E1512&lt;'Benchmark Data'!$I$19,1,'Transaction Log'!E1512&gt;'Benchmark Data'!$M$19,1),0)</f>
        <v>0</v>
      </c>
    </row>
    <row r="1513" spans="1:8">
      <c r="A1513" s="116">
        <v>0.59239583333333334</v>
      </c>
      <c r="B1513">
        <v>-496.39377889999997</v>
      </c>
      <c r="C1513">
        <v>14475.962460000001</v>
      </c>
      <c r="D1513">
        <v>1.2984175339999999</v>
      </c>
      <c r="E1513">
        <v>2.2261423690000002</v>
      </c>
      <c r="F1513">
        <f>IFERROR(_xlfn.IFS(B1513&lt;'Benchmark Data'!$I$7,1,'Transaction Log'!B1513&gt;'Benchmark Data'!$M$7,1),0)</f>
        <v>0</v>
      </c>
      <c r="G1513">
        <f>IFERROR(_xlfn.IFS(D1513&lt;'Benchmark Data'!$I$13,1,'Transaction Log'!D1513&gt;'Benchmark Data'!$M$13,1),0)</f>
        <v>0</v>
      </c>
      <c r="H1513">
        <f>IFERROR(_xlfn.IFS(E1513&lt;'Benchmark Data'!$I$19,1,'Transaction Log'!E1513&gt;'Benchmark Data'!$M$19,1),0)</f>
        <v>0</v>
      </c>
    </row>
    <row r="1514" spans="1:8">
      <c r="A1514" s="116">
        <v>0.59241898148148142</v>
      </c>
      <c r="B1514">
        <v>-496.40215219999999</v>
      </c>
      <c r="C1514">
        <v>14475.623180000001</v>
      </c>
      <c r="D1514">
        <v>1.299831368</v>
      </c>
      <c r="E1514">
        <v>2.2265785230000001</v>
      </c>
      <c r="F1514">
        <f>IFERROR(_xlfn.IFS(B1514&lt;'Benchmark Data'!$I$7,1,'Transaction Log'!B1514&gt;'Benchmark Data'!$M$7,1),0)</f>
        <v>0</v>
      </c>
      <c r="G1514">
        <f>IFERROR(_xlfn.IFS(D1514&lt;'Benchmark Data'!$I$13,1,'Transaction Log'!D1514&gt;'Benchmark Data'!$M$13,1),0)</f>
        <v>0</v>
      </c>
      <c r="H1514">
        <f>IFERROR(_xlfn.IFS(E1514&lt;'Benchmark Data'!$I$19,1,'Transaction Log'!E1514&gt;'Benchmark Data'!$M$19,1),0)</f>
        <v>0</v>
      </c>
    </row>
    <row r="1515" spans="1:8">
      <c r="A1515" s="116">
        <v>0.59244212962962961</v>
      </c>
      <c r="B1515">
        <v>-496.39716770000001</v>
      </c>
      <c r="C1515">
        <v>14474.82807</v>
      </c>
      <c r="D1515">
        <v>1.299417142</v>
      </c>
      <c r="E1515">
        <v>2.2279016970000001</v>
      </c>
      <c r="F1515">
        <f>IFERROR(_xlfn.IFS(B1515&lt;'Benchmark Data'!$I$7,1,'Transaction Log'!B1515&gt;'Benchmark Data'!$M$7,1),0)</f>
        <v>0</v>
      </c>
      <c r="G1515">
        <f>IFERROR(_xlfn.IFS(D1515&lt;'Benchmark Data'!$I$13,1,'Transaction Log'!D1515&gt;'Benchmark Data'!$M$13,1),0)</f>
        <v>0</v>
      </c>
      <c r="H1515">
        <f>IFERROR(_xlfn.IFS(E1515&lt;'Benchmark Data'!$I$19,1,'Transaction Log'!E1515&gt;'Benchmark Data'!$M$19,1),0)</f>
        <v>0</v>
      </c>
    </row>
    <row r="1516" spans="1:8">
      <c r="A1516" s="116">
        <v>0.5924652777777778</v>
      </c>
      <c r="B1516">
        <v>-496.389071</v>
      </c>
      <c r="C1516">
        <v>14473.743710000001</v>
      </c>
      <c r="D1516">
        <v>1.300334316</v>
      </c>
      <c r="E1516">
        <v>2.2264934589999998</v>
      </c>
      <c r="F1516">
        <f>IFERROR(_xlfn.IFS(B1516&lt;'Benchmark Data'!$I$7,1,'Transaction Log'!B1516&gt;'Benchmark Data'!$M$7,1),0)</f>
        <v>0</v>
      </c>
      <c r="G1516">
        <f>IFERROR(_xlfn.IFS(D1516&lt;'Benchmark Data'!$I$13,1,'Transaction Log'!D1516&gt;'Benchmark Data'!$M$13,1),0)</f>
        <v>0</v>
      </c>
      <c r="H1516">
        <f>IFERROR(_xlfn.IFS(E1516&lt;'Benchmark Data'!$I$19,1,'Transaction Log'!E1516&gt;'Benchmark Data'!$M$19,1),0)</f>
        <v>0</v>
      </c>
    </row>
    <row r="1517" spans="1:8">
      <c r="A1517" s="116">
        <v>0.59248842592592588</v>
      </c>
      <c r="B1517">
        <v>-496.40355119999998</v>
      </c>
      <c r="C1517">
        <v>14475.789559999999</v>
      </c>
      <c r="D1517">
        <v>1.2984680850000001</v>
      </c>
      <c r="E1517">
        <v>2.2286333329999999</v>
      </c>
      <c r="F1517">
        <f>IFERROR(_xlfn.IFS(B1517&lt;'Benchmark Data'!$I$7,1,'Transaction Log'!B1517&gt;'Benchmark Data'!$M$7,1),0)</f>
        <v>0</v>
      </c>
      <c r="G1517">
        <f>IFERROR(_xlfn.IFS(D1517&lt;'Benchmark Data'!$I$13,1,'Transaction Log'!D1517&gt;'Benchmark Data'!$M$13,1),0)</f>
        <v>0</v>
      </c>
      <c r="H1517">
        <f>IFERROR(_xlfn.IFS(E1517&lt;'Benchmark Data'!$I$19,1,'Transaction Log'!E1517&gt;'Benchmark Data'!$M$19,1),0)</f>
        <v>0</v>
      </c>
    </row>
    <row r="1518" spans="1:8">
      <c r="A1518" s="116">
        <v>0.59251157407407407</v>
      </c>
      <c r="B1518">
        <v>-496.40931269999999</v>
      </c>
      <c r="C1518">
        <v>14472.522859999999</v>
      </c>
      <c r="D1518">
        <v>1.2997057080000001</v>
      </c>
      <c r="E1518">
        <v>2.228661765</v>
      </c>
      <c r="F1518">
        <f>IFERROR(_xlfn.IFS(B1518&lt;'Benchmark Data'!$I$7,1,'Transaction Log'!B1518&gt;'Benchmark Data'!$M$7,1),0)</f>
        <v>0</v>
      </c>
      <c r="G1518">
        <f>IFERROR(_xlfn.IFS(D1518&lt;'Benchmark Data'!$I$13,1,'Transaction Log'!D1518&gt;'Benchmark Data'!$M$13,1),0)</f>
        <v>0</v>
      </c>
      <c r="H1518">
        <f>IFERROR(_xlfn.IFS(E1518&lt;'Benchmark Data'!$I$19,1,'Transaction Log'!E1518&gt;'Benchmark Data'!$M$19,1),0)</f>
        <v>0</v>
      </c>
    </row>
    <row r="1519" spans="1:8">
      <c r="A1519" s="116">
        <v>0.59253472222222225</v>
      </c>
      <c r="B1519">
        <v>-496.39800989999998</v>
      </c>
      <c r="C1519">
        <v>14470.530849999999</v>
      </c>
      <c r="D1519">
        <v>1.3012179100000001</v>
      </c>
      <c r="E1519">
        <v>2.22705003</v>
      </c>
      <c r="F1519">
        <f>IFERROR(_xlfn.IFS(B1519&lt;'Benchmark Data'!$I$7,1,'Transaction Log'!B1519&gt;'Benchmark Data'!$M$7,1),0)</f>
        <v>0</v>
      </c>
      <c r="G1519">
        <f>IFERROR(_xlfn.IFS(D1519&lt;'Benchmark Data'!$I$13,1,'Transaction Log'!D1519&gt;'Benchmark Data'!$M$13,1),0)</f>
        <v>0</v>
      </c>
      <c r="H1519">
        <f>IFERROR(_xlfn.IFS(E1519&lt;'Benchmark Data'!$I$19,1,'Transaction Log'!E1519&gt;'Benchmark Data'!$M$19,1),0)</f>
        <v>0</v>
      </c>
    </row>
    <row r="1520" spans="1:8">
      <c r="A1520" s="116">
        <v>0.59255787037037033</v>
      </c>
      <c r="B1520">
        <v>-496.39159590000003</v>
      </c>
      <c r="C1520">
        <v>14470.72957</v>
      </c>
      <c r="D1520">
        <v>1.2985501820000001</v>
      </c>
      <c r="E1520">
        <v>2.2273055500000001</v>
      </c>
      <c r="F1520">
        <f>IFERROR(_xlfn.IFS(B1520&lt;'Benchmark Data'!$I$7,1,'Transaction Log'!B1520&gt;'Benchmark Data'!$M$7,1),0)</f>
        <v>0</v>
      </c>
      <c r="G1520">
        <f>IFERROR(_xlfn.IFS(D1520&lt;'Benchmark Data'!$I$13,1,'Transaction Log'!D1520&gt;'Benchmark Data'!$M$13,1),0)</f>
        <v>0</v>
      </c>
      <c r="H1520">
        <f>IFERROR(_xlfn.IFS(E1520&lt;'Benchmark Data'!$I$19,1,'Transaction Log'!E1520&gt;'Benchmark Data'!$M$19,1),0)</f>
        <v>0</v>
      </c>
    </row>
    <row r="1521" spans="1:8">
      <c r="A1521" s="116">
        <v>0.59258101851851852</v>
      </c>
      <c r="B1521">
        <v>-496.39994969999998</v>
      </c>
      <c r="C1521">
        <v>14470.24618</v>
      </c>
      <c r="D1521">
        <v>1.30053788</v>
      </c>
      <c r="E1521">
        <v>2.2278897180000001</v>
      </c>
      <c r="F1521">
        <f>IFERROR(_xlfn.IFS(B1521&lt;'Benchmark Data'!$I$7,1,'Transaction Log'!B1521&gt;'Benchmark Data'!$M$7,1),0)</f>
        <v>0</v>
      </c>
      <c r="G1521">
        <f>IFERROR(_xlfn.IFS(D1521&lt;'Benchmark Data'!$I$13,1,'Transaction Log'!D1521&gt;'Benchmark Data'!$M$13,1),0)</f>
        <v>0</v>
      </c>
      <c r="H1521">
        <f>IFERROR(_xlfn.IFS(E1521&lt;'Benchmark Data'!$I$19,1,'Transaction Log'!E1521&gt;'Benchmark Data'!$M$19,1),0)</f>
        <v>0</v>
      </c>
    </row>
    <row r="1522" spans="1:8">
      <c r="A1522" s="116">
        <v>0.59260416666666671</v>
      </c>
      <c r="B1522">
        <v>-496.39011520000003</v>
      </c>
      <c r="C1522">
        <v>14469.936089999999</v>
      </c>
      <c r="D1522">
        <v>1.2996016800000001</v>
      </c>
      <c r="E1522">
        <v>2.228112785</v>
      </c>
      <c r="F1522">
        <f>IFERROR(_xlfn.IFS(B1522&lt;'Benchmark Data'!$I$7,1,'Transaction Log'!B1522&gt;'Benchmark Data'!$M$7,1),0)</f>
        <v>0</v>
      </c>
      <c r="G1522">
        <f>IFERROR(_xlfn.IFS(D1522&lt;'Benchmark Data'!$I$13,1,'Transaction Log'!D1522&gt;'Benchmark Data'!$M$13,1),0)</f>
        <v>0</v>
      </c>
      <c r="H1522">
        <f>IFERROR(_xlfn.IFS(E1522&lt;'Benchmark Data'!$I$19,1,'Transaction Log'!E1522&gt;'Benchmark Data'!$M$19,1),0)</f>
        <v>0</v>
      </c>
    </row>
    <row r="1523" spans="1:8">
      <c r="A1523" s="116">
        <v>0.59262731481481479</v>
      </c>
      <c r="B1523">
        <v>-496.40897460000002</v>
      </c>
      <c r="C1523">
        <v>14470.405549999999</v>
      </c>
      <c r="D1523">
        <v>1.298668733</v>
      </c>
      <c r="E1523">
        <v>2.2258123809999999</v>
      </c>
      <c r="F1523">
        <f>IFERROR(_xlfn.IFS(B1523&lt;'Benchmark Data'!$I$7,1,'Transaction Log'!B1523&gt;'Benchmark Data'!$M$7,1),0)</f>
        <v>0</v>
      </c>
      <c r="G1523">
        <f>IFERROR(_xlfn.IFS(D1523&lt;'Benchmark Data'!$I$13,1,'Transaction Log'!D1523&gt;'Benchmark Data'!$M$13,1),0)</f>
        <v>0</v>
      </c>
      <c r="H1523">
        <f>IFERROR(_xlfn.IFS(E1523&lt;'Benchmark Data'!$I$19,1,'Transaction Log'!E1523&gt;'Benchmark Data'!$M$19,1),0)</f>
        <v>0</v>
      </c>
    </row>
    <row r="1524" spans="1:8">
      <c r="A1524" s="116">
        <v>0.59265046296296298</v>
      </c>
      <c r="B1524">
        <v>-496.40778590000002</v>
      </c>
      <c r="C1524">
        <v>14469.14107</v>
      </c>
      <c r="D1524">
        <v>1.2984894769999999</v>
      </c>
      <c r="E1524">
        <v>2.2284214819999999</v>
      </c>
      <c r="F1524">
        <f>IFERROR(_xlfn.IFS(B1524&lt;'Benchmark Data'!$I$7,1,'Transaction Log'!B1524&gt;'Benchmark Data'!$M$7,1),0)</f>
        <v>0</v>
      </c>
      <c r="G1524">
        <f>IFERROR(_xlfn.IFS(D1524&lt;'Benchmark Data'!$I$13,1,'Transaction Log'!D1524&gt;'Benchmark Data'!$M$13,1),0)</f>
        <v>0</v>
      </c>
      <c r="H1524">
        <f>IFERROR(_xlfn.IFS(E1524&lt;'Benchmark Data'!$I$19,1,'Transaction Log'!E1524&gt;'Benchmark Data'!$M$19,1),0)</f>
        <v>0</v>
      </c>
    </row>
    <row r="1525" spans="1:8">
      <c r="A1525" s="116">
        <v>0.59267361111111116</v>
      </c>
      <c r="B1525">
        <v>-496.38468399999999</v>
      </c>
      <c r="C1525">
        <v>14468.23252</v>
      </c>
      <c r="D1525">
        <v>1.300173003</v>
      </c>
      <c r="E1525">
        <v>2.226109267</v>
      </c>
      <c r="F1525">
        <f>IFERROR(_xlfn.IFS(B1525&lt;'Benchmark Data'!$I$7,1,'Transaction Log'!B1525&gt;'Benchmark Data'!$M$7,1),0)</f>
        <v>1</v>
      </c>
      <c r="G1525">
        <f>IFERROR(_xlfn.IFS(D1525&lt;'Benchmark Data'!$I$13,1,'Transaction Log'!D1525&gt;'Benchmark Data'!$M$13,1),0)</f>
        <v>0</v>
      </c>
      <c r="H1525">
        <f>IFERROR(_xlfn.IFS(E1525&lt;'Benchmark Data'!$I$19,1,'Transaction Log'!E1525&gt;'Benchmark Data'!$M$19,1),0)</f>
        <v>0</v>
      </c>
    </row>
    <row r="1526" spans="1:8">
      <c r="A1526" s="116">
        <v>0.59269675925925924</v>
      </c>
      <c r="B1526">
        <v>-496.40637859999998</v>
      </c>
      <c r="C1526">
        <v>14467.702079999999</v>
      </c>
      <c r="D1526">
        <v>1.299861446</v>
      </c>
      <c r="E1526">
        <v>2.226947735</v>
      </c>
      <c r="F1526">
        <f>IFERROR(_xlfn.IFS(B1526&lt;'Benchmark Data'!$I$7,1,'Transaction Log'!B1526&gt;'Benchmark Data'!$M$7,1),0)</f>
        <v>0</v>
      </c>
      <c r="G1526">
        <f>IFERROR(_xlfn.IFS(D1526&lt;'Benchmark Data'!$I$13,1,'Transaction Log'!D1526&gt;'Benchmark Data'!$M$13,1),0)</f>
        <v>0</v>
      </c>
      <c r="H1526">
        <f>IFERROR(_xlfn.IFS(E1526&lt;'Benchmark Data'!$I$19,1,'Transaction Log'!E1526&gt;'Benchmark Data'!$M$19,1),0)</f>
        <v>0</v>
      </c>
    </row>
    <row r="1527" spans="1:8">
      <c r="A1527" s="116">
        <v>0.59271990740740743</v>
      </c>
      <c r="B1527">
        <v>-496.3952673</v>
      </c>
      <c r="C1527">
        <v>14464.91201</v>
      </c>
      <c r="D1527">
        <v>1.30077416</v>
      </c>
      <c r="E1527">
        <v>2.2277158319999999</v>
      </c>
      <c r="F1527">
        <f>IFERROR(_xlfn.IFS(B1527&lt;'Benchmark Data'!$I$7,1,'Transaction Log'!B1527&gt;'Benchmark Data'!$M$7,1),0)</f>
        <v>0</v>
      </c>
      <c r="G1527">
        <f>IFERROR(_xlfn.IFS(D1527&lt;'Benchmark Data'!$I$13,1,'Transaction Log'!D1527&gt;'Benchmark Data'!$M$13,1),0)</f>
        <v>0</v>
      </c>
      <c r="H1527">
        <f>IFERROR(_xlfn.IFS(E1527&lt;'Benchmark Data'!$I$19,1,'Transaction Log'!E1527&gt;'Benchmark Data'!$M$19,1),0)</f>
        <v>0</v>
      </c>
    </row>
    <row r="1528" spans="1:8">
      <c r="A1528" s="116">
        <v>0.59274305555555562</v>
      </c>
      <c r="B1528">
        <v>-496.4089141</v>
      </c>
      <c r="C1528">
        <v>14464.71603</v>
      </c>
      <c r="D1528">
        <v>1.300007556</v>
      </c>
      <c r="E1528">
        <v>2.2265187270000002</v>
      </c>
      <c r="F1528">
        <f>IFERROR(_xlfn.IFS(B1528&lt;'Benchmark Data'!$I$7,1,'Transaction Log'!B1528&gt;'Benchmark Data'!$M$7,1),0)</f>
        <v>0</v>
      </c>
      <c r="G1528">
        <f>IFERROR(_xlfn.IFS(D1528&lt;'Benchmark Data'!$I$13,1,'Transaction Log'!D1528&gt;'Benchmark Data'!$M$13,1),0)</f>
        <v>0</v>
      </c>
      <c r="H1528">
        <f>IFERROR(_xlfn.IFS(E1528&lt;'Benchmark Data'!$I$19,1,'Transaction Log'!E1528&gt;'Benchmark Data'!$M$19,1),0)</f>
        <v>0</v>
      </c>
    </row>
    <row r="1529" spans="1:8">
      <c r="A1529" s="116">
        <v>0.5927662037037037</v>
      </c>
      <c r="B1529">
        <v>-496.40651550000001</v>
      </c>
      <c r="C1529">
        <v>14462.11227</v>
      </c>
      <c r="D1529">
        <v>1.2986054460000001</v>
      </c>
      <c r="E1529">
        <v>2.2270420839999998</v>
      </c>
      <c r="F1529">
        <f>IFERROR(_xlfn.IFS(B1529&lt;'Benchmark Data'!$I$7,1,'Transaction Log'!B1529&gt;'Benchmark Data'!$M$7,1),0)</f>
        <v>0</v>
      </c>
      <c r="G1529">
        <f>IFERROR(_xlfn.IFS(D1529&lt;'Benchmark Data'!$I$13,1,'Transaction Log'!D1529&gt;'Benchmark Data'!$M$13,1),0)</f>
        <v>0</v>
      </c>
      <c r="H1529">
        <f>IFERROR(_xlfn.IFS(E1529&lt;'Benchmark Data'!$I$19,1,'Transaction Log'!E1529&gt;'Benchmark Data'!$M$19,1),0)</f>
        <v>0</v>
      </c>
    </row>
    <row r="1530" spans="1:8">
      <c r="A1530" s="116">
        <v>0.59278935185185189</v>
      </c>
      <c r="B1530">
        <v>-496.38961810000001</v>
      </c>
      <c r="C1530">
        <v>14463.875239999999</v>
      </c>
      <c r="D1530">
        <v>1.2993769509999999</v>
      </c>
      <c r="E1530">
        <v>2.226233423</v>
      </c>
      <c r="F1530">
        <f>IFERROR(_xlfn.IFS(B1530&lt;'Benchmark Data'!$I$7,1,'Transaction Log'!B1530&gt;'Benchmark Data'!$M$7,1),0)</f>
        <v>0</v>
      </c>
      <c r="G1530">
        <f>IFERROR(_xlfn.IFS(D1530&lt;'Benchmark Data'!$I$13,1,'Transaction Log'!D1530&gt;'Benchmark Data'!$M$13,1),0)</f>
        <v>0</v>
      </c>
      <c r="H1530">
        <f>IFERROR(_xlfn.IFS(E1530&lt;'Benchmark Data'!$I$19,1,'Transaction Log'!E1530&gt;'Benchmark Data'!$M$19,1),0)</f>
        <v>0</v>
      </c>
    </row>
    <row r="1531" spans="1:8">
      <c r="A1531" s="116">
        <v>0.59281249999999996</v>
      </c>
      <c r="B1531">
        <v>-496.40524119999998</v>
      </c>
      <c r="C1531">
        <v>14461.141159999999</v>
      </c>
      <c r="D1531">
        <v>1.299481592</v>
      </c>
      <c r="E1531">
        <v>2.226152457</v>
      </c>
      <c r="F1531">
        <f>IFERROR(_xlfn.IFS(B1531&lt;'Benchmark Data'!$I$7,1,'Transaction Log'!B1531&gt;'Benchmark Data'!$M$7,1),0)</f>
        <v>0</v>
      </c>
      <c r="G1531">
        <f>IFERROR(_xlfn.IFS(D1531&lt;'Benchmark Data'!$I$13,1,'Transaction Log'!D1531&gt;'Benchmark Data'!$M$13,1),0)</f>
        <v>0</v>
      </c>
      <c r="H1531">
        <f>IFERROR(_xlfn.IFS(E1531&lt;'Benchmark Data'!$I$19,1,'Transaction Log'!E1531&gt;'Benchmark Data'!$M$19,1),0)</f>
        <v>0</v>
      </c>
    </row>
    <row r="1532" spans="1:8">
      <c r="A1532" s="116">
        <v>0.59283564814814815</v>
      </c>
      <c r="B1532">
        <v>-496.39453859999998</v>
      </c>
      <c r="C1532">
        <v>14462.54724</v>
      </c>
      <c r="D1532">
        <v>1.3008917529999999</v>
      </c>
      <c r="E1532">
        <v>2.227477784</v>
      </c>
      <c r="F1532">
        <f>IFERROR(_xlfn.IFS(B1532&lt;'Benchmark Data'!$I$7,1,'Transaction Log'!B1532&gt;'Benchmark Data'!$M$7,1),0)</f>
        <v>0</v>
      </c>
      <c r="G1532">
        <f>IFERROR(_xlfn.IFS(D1532&lt;'Benchmark Data'!$I$13,1,'Transaction Log'!D1532&gt;'Benchmark Data'!$M$13,1),0)</f>
        <v>0</v>
      </c>
      <c r="H1532">
        <f>IFERROR(_xlfn.IFS(E1532&lt;'Benchmark Data'!$I$19,1,'Transaction Log'!E1532&gt;'Benchmark Data'!$M$19,1),0)</f>
        <v>0</v>
      </c>
    </row>
    <row r="1533" spans="1:8">
      <c r="A1533" s="116">
        <v>0.59285879629629623</v>
      </c>
      <c r="B1533">
        <v>-496.39294760000001</v>
      </c>
      <c r="C1533">
        <v>14461.017099999999</v>
      </c>
      <c r="D1533">
        <v>1.2994068889999999</v>
      </c>
      <c r="E1533">
        <v>2.226192696</v>
      </c>
      <c r="F1533">
        <f>IFERROR(_xlfn.IFS(B1533&lt;'Benchmark Data'!$I$7,1,'Transaction Log'!B1533&gt;'Benchmark Data'!$M$7,1),0)</f>
        <v>0</v>
      </c>
      <c r="G1533">
        <f>IFERROR(_xlfn.IFS(D1533&lt;'Benchmark Data'!$I$13,1,'Transaction Log'!D1533&gt;'Benchmark Data'!$M$13,1),0)</f>
        <v>0</v>
      </c>
      <c r="H1533">
        <f>IFERROR(_xlfn.IFS(E1533&lt;'Benchmark Data'!$I$19,1,'Transaction Log'!E1533&gt;'Benchmark Data'!$M$19,1),0)</f>
        <v>0</v>
      </c>
    </row>
    <row r="1534" spans="1:8">
      <c r="A1534" s="116">
        <v>0.59288194444444442</v>
      </c>
      <c r="B1534">
        <v>-496.41432400000002</v>
      </c>
      <c r="C1534">
        <v>14458.43828</v>
      </c>
      <c r="D1534">
        <v>1.298483579</v>
      </c>
      <c r="E1534">
        <v>2.2264118220000002</v>
      </c>
      <c r="F1534">
        <f>IFERROR(_xlfn.IFS(B1534&lt;'Benchmark Data'!$I$7,1,'Transaction Log'!B1534&gt;'Benchmark Data'!$M$7,1),0)</f>
        <v>0</v>
      </c>
      <c r="G1534">
        <f>IFERROR(_xlfn.IFS(D1534&lt;'Benchmark Data'!$I$13,1,'Transaction Log'!D1534&gt;'Benchmark Data'!$M$13,1),0)</f>
        <v>0</v>
      </c>
      <c r="H1534">
        <f>IFERROR(_xlfn.IFS(E1534&lt;'Benchmark Data'!$I$19,1,'Transaction Log'!E1534&gt;'Benchmark Data'!$M$19,1),0)</f>
        <v>0</v>
      </c>
    </row>
    <row r="1535" spans="1:8">
      <c r="A1535" s="116">
        <v>0.59290509259259261</v>
      </c>
      <c r="B1535">
        <v>-496.4089864</v>
      </c>
      <c r="C1535">
        <v>14457.76413</v>
      </c>
      <c r="D1535">
        <v>1.2987040700000001</v>
      </c>
      <c r="E1535">
        <v>2.2266810800000001</v>
      </c>
      <c r="F1535">
        <f>IFERROR(_xlfn.IFS(B1535&lt;'Benchmark Data'!$I$7,1,'Transaction Log'!B1535&gt;'Benchmark Data'!$M$7,1),0)</f>
        <v>0</v>
      </c>
      <c r="G1535">
        <f>IFERROR(_xlfn.IFS(D1535&lt;'Benchmark Data'!$I$13,1,'Transaction Log'!D1535&gt;'Benchmark Data'!$M$13,1),0)</f>
        <v>0</v>
      </c>
      <c r="H1535">
        <f>IFERROR(_xlfn.IFS(E1535&lt;'Benchmark Data'!$I$19,1,'Transaction Log'!E1535&gt;'Benchmark Data'!$M$19,1),0)</f>
        <v>0</v>
      </c>
    </row>
    <row r="1536" spans="1:8">
      <c r="A1536" s="116">
        <v>0.59292824074074069</v>
      </c>
      <c r="B1536">
        <v>-496.40504069999997</v>
      </c>
      <c r="C1536">
        <v>14457.060450000001</v>
      </c>
      <c r="D1536">
        <v>1.2989709679999999</v>
      </c>
      <c r="E1536">
        <v>2.2270420440000001</v>
      </c>
      <c r="F1536">
        <f>IFERROR(_xlfn.IFS(B1536&lt;'Benchmark Data'!$I$7,1,'Transaction Log'!B1536&gt;'Benchmark Data'!$M$7,1),0)</f>
        <v>0</v>
      </c>
      <c r="G1536">
        <f>IFERROR(_xlfn.IFS(D1536&lt;'Benchmark Data'!$I$13,1,'Transaction Log'!D1536&gt;'Benchmark Data'!$M$13,1),0)</f>
        <v>0</v>
      </c>
      <c r="H1536">
        <f>IFERROR(_xlfn.IFS(E1536&lt;'Benchmark Data'!$I$19,1,'Transaction Log'!E1536&gt;'Benchmark Data'!$M$19,1),0)</f>
        <v>0</v>
      </c>
    </row>
    <row r="1537" spans="1:8">
      <c r="A1537" s="116">
        <v>0.59295138888888888</v>
      </c>
      <c r="B1537">
        <v>-496.40655559999999</v>
      </c>
      <c r="C1537">
        <v>14455.01791</v>
      </c>
      <c r="D1537">
        <v>1.299810398</v>
      </c>
      <c r="E1537">
        <v>2.228125302</v>
      </c>
      <c r="F1537">
        <f>IFERROR(_xlfn.IFS(B1537&lt;'Benchmark Data'!$I$7,1,'Transaction Log'!B1537&gt;'Benchmark Data'!$M$7,1),0)</f>
        <v>0</v>
      </c>
      <c r="G1537">
        <f>IFERROR(_xlfn.IFS(D1537&lt;'Benchmark Data'!$I$13,1,'Transaction Log'!D1537&gt;'Benchmark Data'!$M$13,1),0)</f>
        <v>0</v>
      </c>
      <c r="H1537">
        <f>IFERROR(_xlfn.IFS(E1537&lt;'Benchmark Data'!$I$19,1,'Transaction Log'!E1537&gt;'Benchmark Data'!$M$19,1),0)</f>
        <v>0</v>
      </c>
    </row>
    <row r="1538" spans="1:8">
      <c r="A1538" s="116">
        <v>0.59297453703703706</v>
      </c>
      <c r="B1538">
        <v>-496.39521509999997</v>
      </c>
      <c r="C1538">
        <v>14455.08236</v>
      </c>
      <c r="D1538">
        <v>1.2981860919999999</v>
      </c>
      <c r="E1538">
        <v>2.225570587</v>
      </c>
      <c r="F1538">
        <f>IFERROR(_xlfn.IFS(B1538&lt;'Benchmark Data'!$I$7,1,'Transaction Log'!B1538&gt;'Benchmark Data'!$M$7,1),0)</f>
        <v>0</v>
      </c>
      <c r="G1538">
        <f>IFERROR(_xlfn.IFS(D1538&lt;'Benchmark Data'!$I$13,1,'Transaction Log'!D1538&gt;'Benchmark Data'!$M$13,1),0)</f>
        <v>0</v>
      </c>
      <c r="H1538">
        <f>IFERROR(_xlfn.IFS(E1538&lt;'Benchmark Data'!$I$19,1,'Transaction Log'!E1538&gt;'Benchmark Data'!$M$19,1),0)</f>
        <v>0</v>
      </c>
    </row>
    <row r="1539" spans="1:8">
      <c r="A1539" s="116">
        <v>0.59299768518518514</v>
      </c>
      <c r="B1539">
        <v>-496.40051499999998</v>
      </c>
      <c r="C1539">
        <v>14453.47105</v>
      </c>
      <c r="D1539">
        <v>1.3003266280000001</v>
      </c>
      <c r="E1539">
        <v>2.227766967</v>
      </c>
      <c r="F1539">
        <f>IFERROR(_xlfn.IFS(B1539&lt;'Benchmark Data'!$I$7,1,'Transaction Log'!B1539&gt;'Benchmark Data'!$M$7,1),0)</f>
        <v>0</v>
      </c>
      <c r="G1539">
        <f>IFERROR(_xlfn.IFS(D1539&lt;'Benchmark Data'!$I$13,1,'Transaction Log'!D1539&gt;'Benchmark Data'!$M$13,1),0)</f>
        <v>0</v>
      </c>
      <c r="H1539">
        <f>IFERROR(_xlfn.IFS(E1539&lt;'Benchmark Data'!$I$19,1,'Transaction Log'!E1539&gt;'Benchmark Data'!$M$19,1),0)</f>
        <v>0</v>
      </c>
    </row>
    <row r="1540" spans="1:8">
      <c r="A1540" s="116">
        <v>0.59302083333333333</v>
      </c>
      <c r="B1540">
        <v>-496.3931718</v>
      </c>
      <c r="C1540">
        <v>14453.06583</v>
      </c>
      <c r="D1540">
        <v>1.2984741289999999</v>
      </c>
      <c r="E1540">
        <v>2.2271590130000001</v>
      </c>
      <c r="F1540">
        <f>IFERROR(_xlfn.IFS(B1540&lt;'Benchmark Data'!$I$7,1,'Transaction Log'!B1540&gt;'Benchmark Data'!$M$7,1),0)</f>
        <v>0</v>
      </c>
      <c r="G1540">
        <f>IFERROR(_xlfn.IFS(D1540&lt;'Benchmark Data'!$I$13,1,'Transaction Log'!D1540&gt;'Benchmark Data'!$M$13,1),0)</f>
        <v>0</v>
      </c>
      <c r="H1540">
        <f>IFERROR(_xlfn.IFS(E1540&lt;'Benchmark Data'!$I$19,1,'Transaction Log'!E1540&gt;'Benchmark Data'!$M$19,1),0)</f>
        <v>0</v>
      </c>
    </row>
    <row r="1541" spans="1:8">
      <c r="A1541" s="116">
        <v>0.59304398148148152</v>
      </c>
      <c r="B1541">
        <v>-496.40718559999999</v>
      </c>
      <c r="C1541">
        <v>14453.50453</v>
      </c>
      <c r="D1541">
        <v>1.2981317990000001</v>
      </c>
      <c r="E1541">
        <v>2.226115327</v>
      </c>
      <c r="F1541">
        <f>IFERROR(_xlfn.IFS(B1541&lt;'Benchmark Data'!$I$7,1,'Transaction Log'!B1541&gt;'Benchmark Data'!$M$7,1),0)</f>
        <v>0</v>
      </c>
      <c r="G1541">
        <f>IFERROR(_xlfn.IFS(D1541&lt;'Benchmark Data'!$I$13,1,'Transaction Log'!D1541&gt;'Benchmark Data'!$M$13,1),0)</f>
        <v>0</v>
      </c>
      <c r="H1541">
        <f>IFERROR(_xlfn.IFS(E1541&lt;'Benchmark Data'!$I$19,1,'Transaction Log'!E1541&gt;'Benchmark Data'!$M$19,1),0)</f>
        <v>0</v>
      </c>
    </row>
    <row r="1542" spans="1:8">
      <c r="A1542" s="116">
        <v>0.5930671296296296</v>
      </c>
      <c r="B1542">
        <v>-496.40704959999999</v>
      </c>
      <c r="C1542">
        <v>14452.291010000001</v>
      </c>
      <c r="D1542">
        <v>1.299911346</v>
      </c>
      <c r="E1542">
        <v>2.2259927039999998</v>
      </c>
      <c r="F1542">
        <f>IFERROR(_xlfn.IFS(B1542&lt;'Benchmark Data'!$I$7,1,'Transaction Log'!B1542&gt;'Benchmark Data'!$M$7,1),0)</f>
        <v>0</v>
      </c>
      <c r="G1542">
        <f>IFERROR(_xlfn.IFS(D1542&lt;'Benchmark Data'!$I$13,1,'Transaction Log'!D1542&gt;'Benchmark Data'!$M$13,1),0)</f>
        <v>0</v>
      </c>
      <c r="H1542">
        <f>IFERROR(_xlfn.IFS(E1542&lt;'Benchmark Data'!$I$19,1,'Transaction Log'!E1542&gt;'Benchmark Data'!$M$19,1),0)</f>
        <v>0</v>
      </c>
    </row>
    <row r="1543" spans="1:8">
      <c r="A1543" s="116">
        <v>0.59309027777777779</v>
      </c>
      <c r="B1543">
        <v>-496.40693119999997</v>
      </c>
      <c r="C1543">
        <v>14451.220429999999</v>
      </c>
      <c r="D1543">
        <v>1.299997842</v>
      </c>
      <c r="E1543">
        <v>2.2262054039999999</v>
      </c>
      <c r="F1543">
        <f>IFERROR(_xlfn.IFS(B1543&lt;'Benchmark Data'!$I$7,1,'Transaction Log'!B1543&gt;'Benchmark Data'!$M$7,1),0)</f>
        <v>0</v>
      </c>
      <c r="G1543">
        <f>IFERROR(_xlfn.IFS(D1543&lt;'Benchmark Data'!$I$13,1,'Transaction Log'!D1543&gt;'Benchmark Data'!$M$13,1),0)</f>
        <v>0</v>
      </c>
      <c r="H1543">
        <f>IFERROR(_xlfn.IFS(E1543&lt;'Benchmark Data'!$I$19,1,'Transaction Log'!E1543&gt;'Benchmark Data'!$M$19,1),0)</f>
        <v>0</v>
      </c>
    </row>
    <row r="1544" spans="1:8">
      <c r="A1544" s="116">
        <v>0.59311342592592597</v>
      </c>
      <c r="B1544">
        <v>-496.40654160000003</v>
      </c>
      <c r="C1544">
        <v>14451.90525</v>
      </c>
      <c r="D1544">
        <v>1.2983974549999999</v>
      </c>
      <c r="E1544">
        <v>2.2268209259999998</v>
      </c>
      <c r="F1544">
        <f>IFERROR(_xlfn.IFS(B1544&lt;'Benchmark Data'!$I$7,1,'Transaction Log'!B1544&gt;'Benchmark Data'!$M$7,1),0)</f>
        <v>0</v>
      </c>
      <c r="G1544">
        <f>IFERROR(_xlfn.IFS(D1544&lt;'Benchmark Data'!$I$13,1,'Transaction Log'!D1544&gt;'Benchmark Data'!$M$13,1),0)</f>
        <v>0</v>
      </c>
      <c r="H1544">
        <f>IFERROR(_xlfn.IFS(E1544&lt;'Benchmark Data'!$I$19,1,'Transaction Log'!E1544&gt;'Benchmark Data'!$M$19,1),0)</f>
        <v>0</v>
      </c>
    </row>
    <row r="1545" spans="1:8">
      <c r="A1545" s="116">
        <v>0.59313657407407405</v>
      </c>
      <c r="B1545">
        <v>-496.38344430000001</v>
      </c>
      <c r="C1545">
        <v>14449.951510000001</v>
      </c>
      <c r="D1545">
        <v>1.2989038449999999</v>
      </c>
      <c r="E1545">
        <v>2.2266246729999999</v>
      </c>
      <c r="F1545">
        <f>IFERROR(_xlfn.IFS(B1545&lt;'Benchmark Data'!$I$7,1,'Transaction Log'!B1545&gt;'Benchmark Data'!$M$7,1),0)</f>
        <v>1</v>
      </c>
      <c r="G1545">
        <f>IFERROR(_xlfn.IFS(D1545&lt;'Benchmark Data'!$I$13,1,'Transaction Log'!D1545&gt;'Benchmark Data'!$M$13,1),0)</f>
        <v>0</v>
      </c>
      <c r="H1545">
        <f>IFERROR(_xlfn.IFS(E1545&lt;'Benchmark Data'!$I$19,1,'Transaction Log'!E1545&gt;'Benchmark Data'!$M$19,1),0)</f>
        <v>0</v>
      </c>
    </row>
    <row r="1546" spans="1:8">
      <c r="A1546" s="116">
        <v>0.59315972222222224</v>
      </c>
      <c r="B1546">
        <v>-496.39163710000003</v>
      </c>
      <c r="C1546">
        <v>14449.9231</v>
      </c>
      <c r="D1546">
        <v>1.300131551</v>
      </c>
      <c r="E1546">
        <v>2.2258442930000002</v>
      </c>
      <c r="F1546">
        <f>IFERROR(_xlfn.IFS(B1546&lt;'Benchmark Data'!$I$7,1,'Transaction Log'!B1546&gt;'Benchmark Data'!$M$7,1),0)</f>
        <v>0</v>
      </c>
      <c r="G1546">
        <f>IFERROR(_xlfn.IFS(D1546&lt;'Benchmark Data'!$I$13,1,'Transaction Log'!D1546&gt;'Benchmark Data'!$M$13,1),0)</f>
        <v>0</v>
      </c>
      <c r="H1546">
        <f>IFERROR(_xlfn.IFS(E1546&lt;'Benchmark Data'!$I$19,1,'Transaction Log'!E1546&gt;'Benchmark Data'!$M$19,1),0)</f>
        <v>0</v>
      </c>
    </row>
    <row r="1547" spans="1:8">
      <c r="A1547" s="116">
        <v>0.59318287037037043</v>
      </c>
      <c r="B1547">
        <v>-496.40247499999998</v>
      </c>
      <c r="C1547">
        <v>14448.995779999999</v>
      </c>
      <c r="D1547">
        <v>1.2991048629999999</v>
      </c>
      <c r="E1547">
        <v>2.2266699860000001</v>
      </c>
      <c r="F1547">
        <f>IFERROR(_xlfn.IFS(B1547&lt;'Benchmark Data'!$I$7,1,'Transaction Log'!B1547&gt;'Benchmark Data'!$M$7,1),0)</f>
        <v>0</v>
      </c>
      <c r="G1547">
        <f>IFERROR(_xlfn.IFS(D1547&lt;'Benchmark Data'!$I$13,1,'Transaction Log'!D1547&gt;'Benchmark Data'!$M$13,1),0)</f>
        <v>0</v>
      </c>
      <c r="H1547">
        <f>IFERROR(_xlfn.IFS(E1547&lt;'Benchmark Data'!$I$19,1,'Transaction Log'!E1547&gt;'Benchmark Data'!$M$19,1),0)</f>
        <v>0</v>
      </c>
    </row>
    <row r="1548" spans="1:8">
      <c r="A1548" s="116">
        <v>0.59320601851851851</v>
      </c>
      <c r="B1548">
        <v>-496.39875489999997</v>
      </c>
      <c r="C1548">
        <v>14447.016890000001</v>
      </c>
      <c r="D1548">
        <v>1.300065185</v>
      </c>
      <c r="E1548">
        <v>2.228047143</v>
      </c>
      <c r="F1548">
        <f>IFERROR(_xlfn.IFS(B1548&lt;'Benchmark Data'!$I$7,1,'Transaction Log'!B1548&gt;'Benchmark Data'!$M$7,1),0)</f>
        <v>0</v>
      </c>
      <c r="G1548">
        <f>IFERROR(_xlfn.IFS(D1548&lt;'Benchmark Data'!$I$13,1,'Transaction Log'!D1548&gt;'Benchmark Data'!$M$13,1),0)</f>
        <v>0</v>
      </c>
      <c r="H1548">
        <f>IFERROR(_xlfn.IFS(E1548&lt;'Benchmark Data'!$I$19,1,'Transaction Log'!E1548&gt;'Benchmark Data'!$M$19,1),0)</f>
        <v>0</v>
      </c>
    </row>
    <row r="1549" spans="1:8">
      <c r="A1549" s="116">
        <v>0.5932291666666667</v>
      </c>
      <c r="B1549">
        <v>-496.38670189999999</v>
      </c>
      <c r="C1549">
        <v>14445.106019999999</v>
      </c>
      <c r="D1549">
        <v>1.2981227440000001</v>
      </c>
      <c r="E1549">
        <v>2.2260677850000001</v>
      </c>
      <c r="F1549">
        <f>IFERROR(_xlfn.IFS(B1549&lt;'Benchmark Data'!$I$7,1,'Transaction Log'!B1549&gt;'Benchmark Data'!$M$7,1),0)</f>
        <v>0</v>
      </c>
      <c r="G1549">
        <f>IFERROR(_xlfn.IFS(D1549&lt;'Benchmark Data'!$I$13,1,'Transaction Log'!D1549&gt;'Benchmark Data'!$M$13,1),0)</f>
        <v>0</v>
      </c>
      <c r="H1549">
        <f>IFERROR(_xlfn.IFS(E1549&lt;'Benchmark Data'!$I$19,1,'Transaction Log'!E1549&gt;'Benchmark Data'!$M$19,1),0)</f>
        <v>0</v>
      </c>
    </row>
    <row r="1550" spans="1:8">
      <c r="A1550" s="116">
        <v>0.59325231481481489</v>
      </c>
      <c r="B1550">
        <v>-496.39804889999999</v>
      </c>
      <c r="C1550">
        <v>14444.397360000001</v>
      </c>
      <c r="D1550">
        <v>1.29926998</v>
      </c>
      <c r="E1550">
        <v>2.2259597840000001</v>
      </c>
      <c r="F1550">
        <f>IFERROR(_xlfn.IFS(B1550&lt;'Benchmark Data'!$I$7,1,'Transaction Log'!B1550&gt;'Benchmark Data'!$M$7,1),0)</f>
        <v>0</v>
      </c>
      <c r="G1550">
        <f>IFERROR(_xlfn.IFS(D1550&lt;'Benchmark Data'!$I$13,1,'Transaction Log'!D1550&gt;'Benchmark Data'!$M$13,1),0)</f>
        <v>0</v>
      </c>
      <c r="H1550">
        <f>IFERROR(_xlfn.IFS(E1550&lt;'Benchmark Data'!$I$19,1,'Transaction Log'!E1550&gt;'Benchmark Data'!$M$19,1),0)</f>
        <v>0</v>
      </c>
    </row>
    <row r="1551" spans="1:8">
      <c r="A1551" s="116">
        <v>0.59327546296296296</v>
      </c>
      <c r="B1551">
        <v>-496.40238499999998</v>
      </c>
      <c r="C1551">
        <v>14445.530650000001</v>
      </c>
      <c r="D1551">
        <v>1.300352196</v>
      </c>
      <c r="E1551">
        <v>2.226741659</v>
      </c>
      <c r="F1551">
        <f>IFERROR(_xlfn.IFS(B1551&lt;'Benchmark Data'!$I$7,1,'Transaction Log'!B1551&gt;'Benchmark Data'!$M$7,1),0)</f>
        <v>0</v>
      </c>
      <c r="G1551">
        <f>IFERROR(_xlfn.IFS(D1551&lt;'Benchmark Data'!$I$13,1,'Transaction Log'!D1551&gt;'Benchmark Data'!$M$13,1),0)</f>
        <v>0</v>
      </c>
      <c r="H1551">
        <f>IFERROR(_xlfn.IFS(E1551&lt;'Benchmark Data'!$I$19,1,'Transaction Log'!E1551&gt;'Benchmark Data'!$M$19,1),0)</f>
        <v>0</v>
      </c>
    </row>
    <row r="1552" spans="1:8">
      <c r="A1552" s="116">
        <v>0.59329861111111104</v>
      </c>
      <c r="B1552">
        <v>-496.40163539999998</v>
      </c>
      <c r="C1552">
        <v>14443.684139999999</v>
      </c>
      <c r="D1552">
        <v>1.299622254</v>
      </c>
      <c r="E1552">
        <v>2.2283943349999999</v>
      </c>
      <c r="F1552">
        <f>IFERROR(_xlfn.IFS(B1552&lt;'Benchmark Data'!$I$7,1,'Transaction Log'!B1552&gt;'Benchmark Data'!$M$7,1),0)</f>
        <v>0</v>
      </c>
      <c r="G1552">
        <f>IFERROR(_xlfn.IFS(D1552&lt;'Benchmark Data'!$I$13,1,'Transaction Log'!D1552&gt;'Benchmark Data'!$M$13,1),0)</f>
        <v>0</v>
      </c>
      <c r="H1552">
        <f>IFERROR(_xlfn.IFS(E1552&lt;'Benchmark Data'!$I$19,1,'Transaction Log'!E1552&gt;'Benchmark Data'!$M$19,1),0)</f>
        <v>0</v>
      </c>
    </row>
    <row r="1553" spans="1:8">
      <c r="A1553" s="116">
        <v>0.59332175925925923</v>
      </c>
      <c r="B1553">
        <v>-496.39930140000001</v>
      </c>
      <c r="C1553">
        <v>14441.933279999999</v>
      </c>
      <c r="D1553">
        <v>1.300172849</v>
      </c>
      <c r="E1553">
        <v>2.2274364489999998</v>
      </c>
      <c r="F1553">
        <f>IFERROR(_xlfn.IFS(B1553&lt;'Benchmark Data'!$I$7,1,'Transaction Log'!B1553&gt;'Benchmark Data'!$M$7,1),0)</f>
        <v>0</v>
      </c>
      <c r="G1553">
        <f>IFERROR(_xlfn.IFS(D1553&lt;'Benchmark Data'!$I$13,1,'Transaction Log'!D1553&gt;'Benchmark Data'!$M$13,1),0)</f>
        <v>0</v>
      </c>
      <c r="H1553">
        <f>IFERROR(_xlfn.IFS(E1553&lt;'Benchmark Data'!$I$19,1,'Transaction Log'!E1553&gt;'Benchmark Data'!$M$19,1),0)</f>
        <v>0</v>
      </c>
    </row>
    <row r="1554" spans="1:8">
      <c r="A1554" s="116">
        <v>0.59334490740740742</v>
      </c>
      <c r="B1554">
        <v>-496.40312590000002</v>
      </c>
      <c r="C1554">
        <v>14440.68556</v>
      </c>
      <c r="D1554">
        <v>1.2997734510000001</v>
      </c>
      <c r="E1554">
        <v>2.2268464429999999</v>
      </c>
      <c r="F1554">
        <f>IFERROR(_xlfn.IFS(B1554&lt;'Benchmark Data'!$I$7,1,'Transaction Log'!B1554&gt;'Benchmark Data'!$M$7,1),0)</f>
        <v>0</v>
      </c>
      <c r="G1554">
        <f>IFERROR(_xlfn.IFS(D1554&lt;'Benchmark Data'!$I$13,1,'Transaction Log'!D1554&gt;'Benchmark Data'!$M$13,1),0)</f>
        <v>0</v>
      </c>
      <c r="H1554">
        <f>IFERROR(_xlfn.IFS(E1554&lt;'Benchmark Data'!$I$19,1,'Transaction Log'!E1554&gt;'Benchmark Data'!$M$19,1),0)</f>
        <v>0</v>
      </c>
    </row>
    <row r="1555" spans="1:8">
      <c r="A1555" s="116">
        <v>0.5933680555555555</v>
      </c>
      <c r="B1555">
        <v>-496.41407070000002</v>
      </c>
      <c r="C1555">
        <v>14440.035019999999</v>
      </c>
      <c r="D1555">
        <v>1.300112873</v>
      </c>
      <c r="E1555">
        <v>2.2259890680000001</v>
      </c>
      <c r="F1555">
        <f>IFERROR(_xlfn.IFS(B1555&lt;'Benchmark Data'!$I$7,1,'Transaction Log'!B1555&gt;'Benchmark Data'!$M$7,1),0)</f>
        <v>0</v>
      </c>
      <c r="G1555">
        <f>IFERROR(_xlfn.IFS(D1555&lt;'Benchmark Data'!$I$13,1,'Transaction Log'!D1555&gt;'Benchmark Data'!$M$13,1),0)</f>
        <v>0</v>
      </c>
      <c r="H1555">
        <f>IFERROR(_xlfn.IFS(E1555&lt;'Benchmark Data'!$I$19,1,'Transaction Log'!E1555&gt;'Benchmark Data'!$M$19,1),0)</f>
        <v>0</v>
      </c>
    </row>
    <row r="1556" spans="1:8">
      <c r="A1556" s="116">
        <v>0.59339120370370368</v>
      </c>
      <c r="B1556">
        <v>-496.41728089999998</v>
      </c>
      <c r="C1556">
        <v>14439.65797</v>
      </c>
      <c r="D1556">
        <v>1.2995510299999999</v>
      </c>
      <c r="E1556">
        <v>2.2282586059999998</v>
      </c>
      <c r="F1556">
        <f>IFERROR(_xlfn.IFS(B1556&lt;'Benchmark Data'!$I$7,1,'Transaction Log'!B1556&gt;'Benchmark Data'!$M$7,1),0)</f>
        <v>0</v>
      </c>
      <c r="G1556">
        <f>IFERROR(_xlfn.IFS(D1556&lt;'Benchmark Data'!$I$13,1,'Transaction Log'!D1556&gt;'Benchmark Data'!$M$13,1),0)</f>
        <v>0</v>
      </c>
      <c r="H1556">
        <f>IFERROR(_xlfn.IFS(E1556&lt;'Benchmark Data'!$I$19,1,'Transaction Log'!E1556&gt;'Benchmark Data'!$M$19,1),0)</f>
        <v>0</v>
      </c>
    </row>
    <row r="1557" spans="1:8">
      <c r="A1557" s="116">
        <v>0.59341435185185187</v>
      </c>
      <c r="B1557">
        <v>-496.40318719999999</v>
      </c>
      <c r="C1557">
        <v>14438.609329999999</v>
      </c>
      <c r="D1557">
        <v>1.300817718</v>
      </c>
      <c r="E1557">
        <v>2.2274492609999998</v>
      </c>
      <c r="F1557">
        <f>IFERROR(_xlfn.IFS(B1557&lt;'Benchmark Data'!$I$7,1,'Transaction Log'!B1557&gt;'Benchmark Data'!$M$7,1),0)</f>
        <v>0</v>
      </c>
      <c r="G1557">
        <f>IFERROR(_xlfn.IFS(D1557&lt;'Benchmark Data'!$I$13,1,'Transaction Log'!D1557&gt;'Benchmark Data'!$M$13,1),0)</f>
        <v>0</v>
      </c>
      <c r="H1557">
        <f>IFERROR(_xlfn.IFS(E1557&lt;'Benchmark Data'!$I$19,1,'Transaction Log'!E1557&gt;'Benchmark Data'!$M$19,1),0)</f>
        <v>0</v>
      </c>
    </row>
    <row r="1558" spans="1:8">
      <c r="A1558" s="116">
        <v>0.59343749999999995</v>
      </c>
      <c r="B1558">
        <v>-496.38888040000001</v>
      </c>
      <c r="C1558">
        <v>14436.44498</v>
      </c>
      <c r="D1558">
        <v>1.299307483</v>
      </c>
      <c r="E1558">
        <v>2.2260545820000002</v>
      </c>
      <c r="F1558">
        <f>IFERROR(_xlfn.IFS(B1558&lt;'Benchmark Data'!$I$7,1,'Transaction Log'!B1558&gt;'Benchmark Data'!$M$7,1),0)</f>
        <v>0</v>
      </c>
      <c r="G1558">
        <f>IFERROR(_xlfn.IFS(D1558&lt;'Benchmark Data'!$I$13,1,'Transaction Log'!D1558&gt;'Benchmark Data'!$M$13,1),0)</f>
        <v>0</v>
      </c>
      <c r="H1558">
        <f>IFERROR(_xlfn.IFS(E1558&lt;'Benchmark Data'!$I$19,1,'Transaction Log'!E1558&gt;'Benchmark Data'!$M$19,1),0)</f>
        <v>0</v>
      </c>
    </row>
    <row r="1559" spans="1:8">
      <c r="A1559" s="116">
        <v>0.59346064814814814</v>
      </c>
      <c r="B1559">
        <v>-496.42205769999998</v>
      </c>
      <c r="C1559">
        <v>14436.569320000001</v>
      </c>
      <c r="D1559">
        <v>1.299329387</v>
      </c>
      <c r="E1559">
        <v>2.2268316260000001</v>
      </c>
      <c r="F1559">
        <f>IFERROR(_xlfn.IFS(B1559&lt;'Benchmark Data'!$I$7,1,'Transaction Log'!B1559&gt;'Benchmark Data'!$M$7,1),0)</f>
        <v>1</v>
      </c>
      <c r="G1559">
        <f>IFERROR(_xlfn.IFS(D1559&lt;'Benchmark Data'!$I$13,1,'Transaction Log'!D1559&gt;'Benchmark Data'!$M$13,1),0)</f>
        <v>0</v>
      </c>
      <c r="H1559">
        <f>IFERROR(_xlfn.IFS(E1559&lt;'Benchmark Data'!$I$19,1,'Transaction Log'!E1559&gt;'Benchmark Data'!$M$19,1),0)</f>
        <v>0</v>
      </c>
    </row>
    <row r="1560" spans="1:8">
      <c r="A1560" s="116">
        <v>0.59348379629629633</v>
      </c>
      <c r="B1560">
        <v>-496.39682829999998</v>
      </c>
      <c r="C1560">
        <v>14434.83763</v>
      </c>
      <c r="D1560">
        <v>1.29972518</v>
      </c>
      <c r="E1560">
        <v>2.2257804029999999</v>
      </c>
      <c r="F1560">
        <f>IFERROR(_xlfn.IFS(B1560&lt;'Benchmark Data'!$I$7,1,'Transaction Log'!B1560&gt;'Benchmark Data'!$M$7,1),0)</f>
        <v>0</v>
      </c>
      <c r="G1560">
        <f>IFERROR(_xlfn.IFS(D1560&lt;'Benchmark Data'!$I$13,1,'Transaction Log'!D1560&gt;'Benchmark Data'!$M$13,1),0)</f>
        <v>0</v>
      </c>
      <c r="H1560">
        <f>IFERROR(_xlfn.IFS(E1560&lt;'Benchmark Data'!$I$19,1,'Transaction Log'!E1560&gt;'Benchmark Data'!$M$19,1),0)</f>
        <v>0</v>
      </c>
    </row>
    <row r="1561" spans="1:8">
      <c r="A1561" s="116">
        <v>0.59350694444444441</v>
      </c>
      <c r="B1561">
        <v>-496.41021310000002</v>
      </c>
      <c r="C1561">
        <v>14437.000019999999</v>
      </c>
      <c r="D1561">
        <v>1.2999099949999999</v>
      </c>
      <c r="E1561">
        <v>2.2261689040000001</v>
      </c>
      <c r="F1561">
        <f>IFERROR(_xlfn.IFS(B1561&lt;'Benchmark Data'!$I$7,1,'Transaction Log'!B1561&gt;'Benchmark Data'!$M$7,1),0)</f>
        <v>0</v>
      </c>
      <c r="G1561">
        <f>IFERROR(_xlfn.IFS(D1561&lt;'Benchmark Data'!$I$13,1,'Transaction Log'!D1561&gt;'Benchmark Data'!$M$13,1),0)</f>
        <v>0</v>
      </c>
      <c r="H1561">
        <f>IFERROR(_xlfn.IFS(E1561&lt;'Benchmark Data'!$I$19,1,'Transaction Log'!E1561&gt;'Benchmark Data'!$M$19,1),0)</f>
        <v>0</v>
      </c>
    </row>
    <row r="1562" spans="1:8">
      <c r="A1562" s="116">
        <v>0.5935300925925926</v>
      </c>
      <c r="B1562">
        <v>-496.4071702</v>
      </c>
      <c r="C1562">
        <v>14434.253290000001</v>
      </c>
      <c r="D1562">
        <v>1.300226686</v>
      </c>
      <c r="E1562">
        <v>2.2283257930000002</v>
      </c>
      <c r="F1562">
        <f>IFERROR(_xlfn.IFS(B1562&lt;'Benchmark Data'!$I$7,1,'Transaction Log'!B1562&gt;'Benchmark Data'!$M$7,1),0)</f>
        <v>0</v>
      </c>
      <c r="G1562">
        <f>IFERROR(_xlfn.IFS(D1562&lt;'Benchmark Data'!$I$13,1,'Transaction Log'!D1562&gt;'Benchmark Data'!$M$13,1),0)</f>
        <v>0</v>
      </c>
      <c r="H1562">
        <f>IFERROR(_xlfn.IFS(E1562&lt;'Benchmark Data'!$I$19,1,'Transaction Log'!E1562&gt;'Benchmark Data'!$M$19,1),0)</f>
        <v>0</v>
      </c>
    </row>
    <row r="1563" spans="1:8">
      <c r="A1563" s="116">
        <v>0.59355324074074078</v>
      </c>
      <c r="B1563">
        <v>-496.38383049999999</v>
      </c>
      <c r="C1563">
        <v>14432.19774</v>
      </c>
      <c r="D1563">
        <v>1.2995472210000001</v>
      </c>
      <c r="E1563">
        <v>2.2280298620000001</v>
      </c>
      <c r="F1563">
        <f>IFERROR(_xlfn.IFS(B1563&lt;'Benchmark Data'!$I$7,1,'Transaction Log'!B1563&gt;'Benchmark Data'!$M$7,1),0)</f>
        <v>1</v>
      </c>
      <c r="G1563">
        <f>IFERROR(_xlfn.IFS(D1563&lt;'Benchmark Data'!$I$13,1,'Transaction Log'!D1563&gt;'Benchmark Data'!$M$13,1),0)</f>
        <v>0</v>
      </c>
      <c r="H1563">
        <f>IFERROR(_xlfn.IFS(E1563&lt;'Benchmark Data'!$I$19,1,'Transaction Log'!E1563&gt;'Benchmark Data'!$M$19,1),0)</f>
        <v>0</v>
      </c>
    </row>
    <row r="1564" spans="1:8">
      <c r="A1564" s="116">
        <v>0.59357638888888886</v>
      </c>
      <c r="B1564">
        <v>-496.40229959999999</v>
      </c>
      <c r="C1564">
        <v>14430.473410000001</v>
      </c>
      <c r="D1564">
        <v>1.2979294079999999</v>
      </c>
      <c r="E1564">
        <v>2.2276723829999998</v>
      </c>
      <c r="F1564">
        <f>IFERROR(_xlfn.IFS(B1564&lt;'Benchmark Data'!$I$7,1,'Transaction Log'!B1564&gt;'Benchmark Data'!$M$7,1),0)</f>
        <v>0</v>
      </c>
      <c r="G1564">
        <f>IFERROR(_xlfn.IFS(D1564&lt;'Benchmark Data'!$I$13,1,'Transaction Log'!D1564&gt;'Benchmark Data'!$M$13,1),0)</f>
        <v>0</v>
      </c>
      <c r="H1564">
        <f>IFERROR(_xlfn.IFS(E1564&lt;'Benchmark Data'!$I$19,1,'Transaction Log'!E1564&gt;'Benchmark Data'!$M$19,1),0)</f>
        <v>0</v>
      </c>
    </row>
    <row r="1565" spans="1:8">
      <c r="A1565" s="116">
        <v>0.59359953703703705</v>
      </c>
      <c r="B1565">
        <v>-496.39423360000001</v>
      </c>
      <c r="C1565">
        <v>14429.592290000001</v>
      </c>
      <c r="D1565">
        <v>1.3001307959999999</v>
      </c>
      <c r="E1565">
        <v>2.2273312999999999</v>
      </c>
      <c r="F1565">
        <f>IFERROR(_xlfn.IFS(B1565&lt;'Benchmark Data'!$I$7,1,'Transaction Log'!B1565&gt;'Benchmark Data'!$M$7,1),0)</f>
        <v>0</v>
      </c>
      <c r="G1565">
        <f>IFERROR(_xlfn.IFS(D1565&lt;'Benchmark Data'!$I$13,1,'Transaction Log'!D1565&gt;'Benchmark Data'!$M$13,1),0)</f>
        <v>0</v>
      </c>
      <c r="H1565">
        <f>IFERROR(_xlfn.IFS(E1565&lt;'Benchmark Data'!$I$19,1,'Transaction Log'!E1565&gt;'Benchmark Data'!$M$19,1),0)</f>
        <v>0</v>
      </c>
    </row>
    <row r="1566" spans="1:8">
      <c r="A1566" s="116">
        <v>0.59362268518518524</v>
      </c>
      <c r="B1566">
        <v>-496.41029570000001</v>
      </c>
      <c r="C1566">
        <v>14428.19046</v>
      </c>
      <c r="D1566">
        <v>1.29990491</v>
      </c>
      <c r="E1566">
        <v>2.2271996509999998</v>
      </c>
      <c r="F1566">
        <f>IFERROR(_xlfn.IFS(B1566&lt;'Benchmark Data'!$I$7,1,'Transaction Log'!B1566&gt;'Benchmark Data'!$M$7,1),0)</f>
        <v>0</v>
      </c>
      <c r="G1566">
        <f>IFERROR(_xlfn.IFS(D1566&lt;'Benchmark Data'!$I$13,1,'Transaction Log'!D1566&gt;'Benchmark Data'!$M$13,1),0)</f>
        <v>0</v>
      </c>
      <c r="H1566">
        <f>IFERROR(_xlfn.IFS(E1566&lt;'Benchmark Data'!$I$19,1,'Transaction Log'!E1566&gt;'Benchmark Data'!$M$19,1),0)</f>
        <v>0</v>
      </c>
    </row>
    <row r="1567" spans="1:8">
      <c r="A1567" s="116">
        <v>0.59364583333333332</v>
      </c>
      <c r="B1567">
        <v>-496.39658070000002</v>
      </c>
      <c r="C1567">
        <v>14428.94131</v>
      </c>
      <c r="D1567">
        <v>1.2993287330000001</v>
      </c>
      <c r="E1567">
        <v>2.2270840930000002</v>
      </c>
      <c r="F1567">
        <f>IFERROR(_xlfn.IFS(B1567&lt;'Benchmark Data'!$I$7,1,'Transaction Log'!B1567&gt;'Benchmark Data'!$M$7,1),0)</f>
        <v>0</v>
      </c>
      <c r="G1567">
        <f>IFERROR(_xlfn.IFS(D1567&lt;'Benchmark Data'!$I$13,1,'Transaction Log'!D1567&gt;'Benchmark Data'!$M$13,1),0)</f>
        <v>0</v>
      </c>
      <c r="H1567">
        <f>IFERROR(_xlfn.IFS(E1567&lt;'Benchmark Data'!$I$19,1,'Transaction Log'!E1567&gt;'Benchmark Data'!$M$19,1),0)</f>
        <v>0</v>
      </c>
    </row>
    <row r="1568" spans="1:8">
      <c r="A1568" s="116">
        <v>0.59366898148148151</v>
      </c>
      <c r="B1568">
        <v>-496.40667580000002</v>
      </c>
      <c r="C1568">
        <v>14425.365830000001</v>
      </c>
      <c r="D1568">
        <v>1.2986205770000001</v>
      </c>
      <c r="E1568">
        <v>2.2286229209999999</v>
      </c>
      <c r="F1568">
        <f>IFERROR(_xlfn.IFS(B1568&lt;'Benchmark Data'!$I$7,1,'Transaction Log'!B1568&gt;'Benchmark Data'!$M$7,1),0)</f>
        <v>0</v>
      </c>
      <c r="G1568">
        <f>IFERROR(_xlfn.IFS(D1568&lt;'Benchmark Data'!$I$13,1,'Transaction Log'!D1568&gt;'Benchmark Data'!$M$13,1),0)</f>
        <v>0</v>
      </c>
      <c r="H1568">
        <f>IFERROR(_xlfn.IFS(E1568&lt;'Benchmark Data'!$I$19,1,'Transaction Log'!E1568&gt;'Benchmark Data'!$M$19,1),0)</f>
        <v>0</v>
      </c>
    </row>
    <row r="1569" spans="1:8">
      <c r="A1569" s="116">
        <v>0.59369212962962969</v>
      </c>
      <c r="B1569">
        <v>-496.40149400000001</v>
      </c>
      <c r="C1569">
        <v>14424.80104</v>
      </c>
      <c r="D1569">
        <v>1.299568227</v>
      </c>
      <c r="E1569">
        <v>2.22592525</v>
      </c>
      <c r="F1569">
        <f>IFERROR(_xlfn.IFS(B1569&lt;'Benchmark Data'!$I$7,1,'Transaction Log'!B1569&gt;'Benchmark Data'!$M$7,1),0)</f>
        <v>0</v>
      </c>
      <c r="G1569">
        <f>IFERROR(_xlfn.IFS(D1569&lt;'Benchmark Data'!$I$13,1,'Transaction Log'!D1569&gt;'Benchmark Data'!$M$13,1),0)</f>
        <v>0</v>
      </c>
      <c r="H1569">
        <f>IFERROR(_xlfn.IFS(E1569&lt;'Benchmark Data'!$I$19,1,'Transaction Log'!E1569&gt;'Benchmark Data'!$M$19,1),0)</f>
        <v>0</v>
      </c>
    </row>
    <row r="1570" spans="1:8">
      <c r="A1570" s="116">
        <v>0.59371527777777777</v>
      </c>
      <c r="B1570">
        <v>-496.40060369999998</v>
      </c>
      <c r="C1570">
        <v>14424.32778</v>
      </c>
      <c r="D1570">
        <v>1.299454909</v>
      </c>
      <c r="E1570">
        <v>2.2272159949999999</v>
      </c>
      <c r="F1570">
        <f>IFERROR(_xlfn.IFS(B1570&lt;'Benchmark Data'!$I$7,1,'Transaction Log'!B1570&gt;'Benchmark Data'!$M$7,1),0)</f>
        <v>0</v>
      </c>
      <c r="G1570">
        <f>IFERROR(_xlfn.IFS(D1570&lt;'Benchmark Data'!$I$13,1,'Transaction Log'!D1570&gt;'Benchmark Data'!$M$13,1),0)</f>
        <v>0</v>
      </c>
      <c r="H1570">
        <f>IFERROR(_xlfn.IFS(E1570&lt;'Benchmark Data'!$I$19,1,'Transaction Log'!E1570&gt;'Benchmark Data'!$M$19,1),0)</f>
        <v>0</v>
      </c>
    </row>
    <row r="1571" spans="1:8">
      <c r="A1571" s="116">
        <v>0.59373842592592596</v>
      </c>
      <c r="B1571">
        <v>-496.40677169999998</v>
      </c>
      <c r="C1571">
        <v>14423.139450000001</v>
      </c>
      <c r="D1571">
        <v>1.3000621590000001</v>
      </c>
      <c r="E1571">
        <v>2.2264381420000001</v>
      </c>
      <c r="F1571">
        <f>IFERROR(_xlfn.IFS(B1571&lt;'Benchmark Data'!$I$7,1,'Transaction Log'!B1571&gt;'Benchmark Data'!$M$7,1),0)</f>
        <v>0</v>
      </c>
      <c r="G1571">
        <f>IFERROR(_xlfn.IFS(D1571&lt;'Benchmark Data'!$I$13,1,'Transaction Log'!D1571&gt;'Benchmark Data'!$M$13,1),0)</f>
        <v>0</v>
      </c>
      <c r="H1571">
        <f>IFERROR(_xlfn.IFS(E1571&lt;'Benchmark Data'!$I$19,1,'Transaction Log'!E1571&gt;'Benchmark Data'!$M$19,1),0)</f>
        <v>0</v>
      </c>
    </row>
    <row r="1572" spans="1:8">
      <c r="A1572" s="116">
        <v>0.59376157407407404</v>
      </c>
      <c r="B1572">
        <v>-496.40658589999998</v>
      </c>
      <c r="C1572">
        <v>14423.707700000001</v>
      </c>
      <c r="D1572">
        <v>1.299173495</v>
      </c>
      <c r="E1572">
        <v>2.2255865500000001</v>
      </c>
      <c r="F1572">
        <f>IFERROR(_xlfn.IFS(B1572&lt;'Benchmark Data'!$I$7,1,'Transaction Log'!B1572&gt;'Benchmark Data'!$M$7,1),0)</f>
        <v>0</v>
      </c>
      <c r="G1572">
        <f>IFERROR(_xlfn.IFS(D1572&lt;'Benchmark Data'!$I$13,1,'Transaction Log'!D1572&gt;'Benchmark Data'!$M$13,1),0)</f>
        <v>0</v>
      </c>
      <c r="H1572">
        <f>IFERROR(_xlfn.IFS(E1572&lt;'Benchmark Data'!$I$19,1,'Transaction Log'!E1572&gt;'Benchmark Data'!$M$19,1),0)</f>
        <v>0</v>
      </c>
    </row>
    <row r="1573" spans="1:8">
      <c r="A1573" s="116">
        <v>0.59378472222222223</v>
      </c>
      <c r="B1573">
        <v>-496.38827570000001</v>
      </c>
      <c r="C1573">
        <v>14423.153840000001</v>
      </c>
      <c r="D1573">
        <v>1.2982590030000001</v>
      </c>
      <c r="E1573">
        <v>2.2282873560000001</v>
      </c>
      <c r="F1573">
        <f>IFERROR(_xlfn.IFS(B1573&lt;'Benchmark Data'!$I$7,1,'Transaction Log'!B1573&gt;'Benchmark Data'!$M$7,1),0)</f>
        <v>0</v>
      </c>
      <c r="G1573">
        <f>IFERROR(_xlfn.IFS(D1573&lt;'Benchmark Data'!$I$13,1,'Transaction Log'!D1573&gt;'Benchmark Data'!$M$13,1),0)</f>
        <v>0</v>
      </c>
      <c r="H1573">
        <f>IFERROR(_xlfn.IFS(E1573&lt;'Benchmark Data'!$I$19,1,'Transaction Log'!E1573&gt;'Benchmark Data'!$M$19,1),0)</f>
        <v>0</v>
      </c>
    </row>
    <row r="1574" spans="1:8">
      <c r="A1574" s="116">
        <v>0.59380787037037031</v>
      </c>
      <c r="B1574">
        <v>-496.3983025</v>
      </c>
      <c r="C1574">
        <v>14422.148789999999</v>
      </c>
      <c r="D1574">
        <v>1.2997506649999999</v>
      </c>
      <c r="E1574">
        <v>2.2258792760000001</v>
      </c>
      <c r="F1574">
        <f>IFERROR(_xlfn.IFS(B1574&lt;'Benchmark Data'!$I$7,1,'Transaction Log'!B1574&gt;'Benchmark Data'!$M$7,1),0)</f>
        <v>0</v>
      </c>
      <c r="G1574">
        <f>IFERROR(_xlfn.IFS(D1574&lt;'Benchmark Data'!$I$13,1,'Transaction Log'!D1574&gt;'Benchmark Data'!$M$13,1),0)</f>
        <v>0</v>
      </c>
      <c r="H1574">
        <f>IFERROR(_xlfn.IFS(E1574&lt;'Benchmark Data'!$I$19,1,'Transaction Log'!E1574&gt;'Benchmark Data'!$M$19,1),0)</f>
        <v>0</v>
      </c>
    </row>
    <row r="1575" spans="1:8">
      <c r="A1575" s="116">
        <v>0.59383101851851849</v>
      </c>
      <c r="B1575">
        <v>-496.38759290000002</v>
      </c>
      <c r="C1575">
        <v>14421.124449999999</v>
      </c>
      <c r="D1575">
        <v>1.301127758</v>
      </c>
      <c r="E1575">
        <v>2.2273278670000001</v>
      </c>
      <c r="F1575">
        <f>IFERROR(_xlfn.IFS(B1575&lt;'Benchmark Data'!$I$7,1,'Transaction Log'!B1575&gt;'Benchmark Data'!$M$7,1),0)</f>
        <v>0</v>
      </c>
      <c r="G1575">
        <f>IFERROR(_xlfn.IFS(D1575&lt;'Benchmark Data'!$I$13,1,'Transaction Log'!D1575&gt;'Benchmark Data'!$M$13,1),0)</f>
        <v>0</v>
      </c>
      <c r="H1575">
        <f>IFERROR(_xlfn.IFS(E1575&lt;'Benchmark Data'!$I$19,1,'Transaction Log'!E1575&gt;'Benchmark Data'!$M$19,1),0)</f>
        <v>0</v>
      </c>
    </row>
    <row r="1576" spans="1:8">
      <c r="A1576" s="116">
        <v>0.59385416666666668</v>
      </c>
      <c r="B1576">
        <v>-496.39736770000002</v>
      </c>
      <c r="C1576">
        <v>14419.596449999999</v>
      </c>
      <c r="D1576">
        <v>1.298489775</v>
      </c>
      <c r="E1576">
        <v>2.2277021380000002</v>
      </c>
      <c r="F1576">
        <f>IFERROR(_xlfn.IFS(B1576&lt;'Benchmark Data'!$I$7,1,'Transaction Log'!B1576&gt;'Benchmark Data'!$M$7,1),0)</f>
        <v>0</v>
      </c>
      <c r="G1576">
        <f>IFERROR(_xlfn.IFS(D1576&lt;'Benchmark Data'!$I$13,1,'Transaction Log'!D1576&gt;'Benchmark Data'!$M$13,1),0)</f>
        <v>0</v>
      </c>
      <c r="H1576">
        <f>IFERROR(_xlfn.IFS(E1576&lt;'Benchmark Data'!$I$19,1,'Transaction Log'!E1576&gt;'Benchmark Data'!$M$19,1),0)</f>
        <v>0</v>
      </c>
    </row>
    <row r="1577" spans="1:8">
      <c r="A1577" s="116">
        <v>0.59387731481481476</v>
      </c>
      <c r="B1577">
        <v>-496.41186520000002</v>
      </c>
      <c r="C1577">
        <v>14419.52392</v>
      </c>
      <c r="D1577">
        <v>1.2990746820000001</v>
      </c>
      <c r="E1577">
        <v>2.2283351429999998</v>
      </c>
      <c r="F1577">
        <f>IFERROR(_xlfn.IFS(B1577&lt;'Benchmark Data'!$I$7,1,'Transaction Log'!B1577&gt;'Benchmark Data'!$M$7,1),0)</f>
        <v>0</v>
      </c>
      <c r="G1577">
        <f>IFERROR(_xlfn.IFS(D1577&lt;'Benchmark Data'!$I$13,1,'Transaction Log'!D1577&gt;'Benchmark Data'!$M$13,1),0)</f>
        <v>0</v>
      </c>
      <c r="H1577">
        <f>IFERROR(_xlfn.IFS(E1577&lt;'Benchmark Data'!$I$19,1,'Transaction Log'!E1577&gt;'Benchmark Data'!$M$19,1),0)</f>
        <v>0</v>
      </c>
    </row>
    <row r="1578" spans="1:8">
      <c r="A1578" s="116">
        <v>0.59390046296296295</v>
      </c>
      <c r="B1578">
        <v>-496.4011443</v>
      </c>
      <c r="C1578">
        <v>14417.045029999999</v>
      </c>
      <c r="D1578">
        <v>1.3004545430000001</v>
      </c>
      <c r="E1578">
        <v>2.2262265810000001</v>
      </c>
      <c r="F1578">
        <f>IFERROR(_xlfn.IFS(B1578&lt;'Benchmark Data'!$I$7,1,'Transaction Log'!B1578&gt;'Benchmark Data'!$M$7,1),0)</f>
        <v>0</v>
      </c>
      <c r="G1578">
        <f>IFERROR(_xlfn.IFS(D1578&lt;'Benchmark Data'!$I$13,1,'Transaction Log'!D1578&gt;'Benchmark Data'!$M$13,1),0)</f>
        <v>0</v>
      </c>
      <c r="H1578">
        <f>IFERROR(_xlfn.IFS(E1578&lt;'Benchmark Data'!$I$19,1,'Transaction Log'!E1578&gt;'Benchmark Data'!$M$19,1),0)</f>
        <v>0</v>
      </c>
    </row>
    <row r="1579" spans="1:8">
      <c r="A1579" s="116">
        <v>0.59392361111111114</v>
      </c>
      <c r="B1579">
        <v>-496.40447510000001</v>
      </c>
      <c r="C1579">
        <v>14417.52974</v>
      </c>
      <c r="D1579">
        <v>1.300145578</v>
      </c>
      <c r="E1579">
        <v>2.2260074790000002</v>
      </c>
      <c r="F1579">
        <f>IFERROR(_xlfn.IFS(B1579&lt;'Benchmark Data'!$I$7,1,'Transaction Log'!B1579&gt;'Benchmark Data'!$M$7,1),0)</f>
        <v>0</v>
      </c>
      <c r="G1579">
        <f>IFERROR(_xlfn.IFS(D1579&lt;'Benchmark Data'!$I$13,1,'Transaction Log'!D1579&gt;'Benchmark Data'!$M$13,1),0)</f>
        <v>0</v>
      </c>
      <c r="H1579">
        <f>IFERROR(_xlfn.IFS(E1579&lt;'Benchmark Data'!$I$19,1,'Transaction Log'!E1579&gt;'Benchmark Data'!$M$19,1),0)</f>
        <v>0</v>
      </c>
    </row>
    <row r="1580" spans="1:8">
      <c r="A1580" s="116">
        <v>0.59394675925925922</v>
      </c>
      <c r="B1580">
        <v>-496.39815170000003</v>
      </c>
      <c r="C1580">
        <v>14415.17686</v>
      </c>
      <c r="D1580">
        <v>1.298543462</v>
      </c>
      <c r="E1580">
        <v>2.227669417</v>
      </c>
      <c r="F1580">
        <f>IFERROR(_xlfn.IFS(B1580&lt;'Benchmark Data'!$I$7,1,'Transaction Log'!B1580&gt;'Benchmark Data'!$M$7,1),0)</f>
        <v>0</v>
      </c>
      <c r="G1580">
        <f>IFERROR(_xlfn.IFS(D1580&lt;'Benchmark Data'!$I$13,1,'Transaction Log'!D1580&gt;'Benchmark Data'!$M$13,1),0)</f>
        <v>0</v>
      </c>
      <c r="H1580">
        <f>IFERROR(_xlfn.IFS(E1580&lt;'Benchmark Data'!$I$19,1,'Transaction Log'!E1580&gt;'Benchmark Data'!$M$19,1),0)</f>
        <v>0</v>
      </c>
    </row>
    <row r="1581" spans="1:8">
      <c r="A1581" s="116">
        <v>0.5939699074074074</v>
      </c>
      <c r="B1581">
        <v>-496.3957158</v>
      </c>
      <c r="C1581">
        <v>14415.097309999999</v>
      </c>
      <c r="D1581">
        <v>1.299080695</v>
      </c>
      <c r="E1581">
        <v>2.228103956</v>
      </c>
      <c r="F1581">
        <f>IFERROR(_xlfn.IFS(B1581&lt;'Benchmark Data'!$I$7,1,'Transaction Log'!B1581&gt;'Benchmark Data'!$M$7,1),0)</f>
        <v>0</v>
      </c>
      <c r="G1581">
        <f>IFERROR(_xlfn.IFS(D1581&lt;'Benchmark Data'!$I$13,1,'Transaction Log'!D1581&gt;'Benchmark Data'!$M$13,1),0)</f>
        <v>0</v>
      </c>
      <c r="H1581">
        <f>IFERROR(_xlfn.IFS(E1581&lt;'Benchmark Data'!$I$19,1,'Transaction Log'!E1581&gt;'Benchmark Data'!$M$19,1),0)</f>
        <v>0</v>
      </c>
    </row>
    <row r="1582" spans="1:8">
      <c r="A1582" s="116">
        <v>0.59399305555555559</v>
      </c>
      <c r="B1582">
        <v>-496.38950290000002</v>
      </c>
      <c r="C1582">
        <v>14413.943429999999</v>
      </c>
      <c r="D1582">
        <v>1.29949235</v>
      </c>
      <c r="E1582">
        <v>2.2279593630000001</v>
      </c>
      <c r="F1582">
        <f>IFERROR(_xlfn.IFS(B1582&lt;'Benchmark Data'!$I$7,1,'Transaction Log'!B1582&gt;'Benchmark Data'!$M$7,1),0)</f>
        <v>0</v>
      </c>
      <c r="G1582">
        <f>IFERROR(_xlfn.IFS(D1582&lt;'Benchmark Data'!$I$13,1,'Transaction Log'!D1582&gt;'Benchmark Data'!$M$13,1),0)</f>
        <v>0</v>
      </c>
      <c r="H1582">
        <f>IFERROR(_xlfn.IFS(E1582&lt;'Benchmark Data'!$I$19,1,'Transaction Log'!E1582&gt;'Benchmark Data'!$M$19,1),0)</f>
        <v>0</v>
      </c>
    </row>
    <row r="1583" spans="1:8">
      <c r="A1583" s="116">
        <v>0.59401620370370367</v>
      </c>
      <c r="B1583">
        <v>-496.41699690000002</v>
      </c>
      <c r="C1583">
        <v>14414.1708</v>
      </c>
      <c r="D1583">
        <v>1.2995226550000001</v>
      </c>
      <c r="E1583">
        <v>2.2260459620000002</v>
      </c>
      <c r="F1583">
        <f>IFERROR(_xlfn.IFS(B1583&lt;'Benchmark Data'!$I$7,1,'Transaction Log'!B1583&gt;'Benchmark Data'!$M$7,1),0)</f>
        <v>0</v>
      </c>
      <c r="G1583">
        <f>IFERROR(_xlfn.IFS(D1583&lt;'Benchmark Data'!$I$13,1,'Transaction Log'!D1583&gt;'Benchmark Data'!$M$13,1),0)</f>
        <v>0</v>
      </c>
      <c r="H1583">
        <f>IFERROR(_xlfn.IFS(E1583&lt;'Benchmark Data'!$I$19,1,'Transaction Log'!E1583&gt;'Benchmark Data'!$M$19,1),0)</f>
        <v>0</v>
      </c>
    </row>
    <row r="1584" spans="1:8">
      <c r="A1584" s="116">
        <v>0.59403935185185186</v>
      </c>
      <c r="B1584">
        <v>-496.417554</v>
      </c>
      <c r="C1584">
        <v>14412.90193</v>
      </c>
      <c r="D1584">
        <v>1.2988337830000001</v>
      </c>
      <c r="E1584">
        <v>2.225687271</v>
      </c>
      <c r="F1584">
        <f>IFERROR(_xlfn.IFS(B1584&lt;'Benchmark Data'!$I$7,1,'Transaction Log'!B1584&gt;'Benchmark Data'!$M$7,1),0)</f>
        <v>1</v>
      </c>
      <c r="G1584">
        <f>IFERROR(_xlfn.IFS(D1584&lt;'Benchmark Data'!$I$13,1,'Transaction Log'!D1584&gt;'Benchmark Data'!$M$13,1),0)</f>
        <v>0</v>
      </c>
      <c r="H1584">
        <f>IFERROR(_xlfn.IFS(E1584&lt;'Benchmark Data'!$I$19,1,'Transaction Log'!E1584&gt;'Benchmark Data'!$M$19,1),0)</f>
        <v>0</v>
      </c>
    </row>
    <row r="1585" spans="1:8">
      <c r="A1585" s="116">
        <v>0.59406250000000005</v>
      </c>
      <c r="B1585">
        <v>-496.40616069999999</v>
      </c>
      <c r="C1585">
        <v>14410.3182</v>
      </c>
      <c r="D1585">
        <v>1.3003309759999999</v>
      </c>
      <c r="E1585">
        <v>2.2269959560000001</v>
      </c>
      <c r="F1585">
        <f>IFERROR(_xlfn.IFS(B1585&lt;'Benchmark Data'!$I$7,1,'Transaction Log'!B1585&gt;'Benchmark Data'!$M$7,1),0)</f>
        <v>0</v>
      </c>
      <c r="G1585">
        <f>IFERROR(_xlfn.IFS(D1585&lt;'Benchmark Data'!$I$13,1,'Transaction Log'!D1585&gt;'Benchmark Data'!$M$13,1),0)</f>
        <v>0</v>
      </c>
      <c r="H1585">
        <f>IFERROR(_xlfn.IFS(E1585&lt;'Benchmark Data'!$I$19,1,'Transaction Log'!E1585&gt;'Benchmark Data'!$M$19,1),0)</f>
        <v>0</v>
      </c>
    </row>
    <row r="1586" spans="1:8">
      <c r="A1586" s="116">
        <v>0.59408564814814813</v>
      </c>
      <c r="B1586">
        <v>-496.40491950000001</v>
      </c>
      <c r="C1586">
        <v>14410.102349999999</v>
      </c>
      <c r="D1586">
        <v>1.298409994</v>
      </c>
      <c r="E1586">
        <v>2.2274656049999999</v>
      </c>
      <c r="F1586">
        <f>IFERROR(_xlfn.IFS(B1586&lt;'Benchmark Data'!$I$7,1,'Transaction Log'!B1586&gt;'Benchmark Data'!$M$7,1),0)</f>
        <v>0</v>
      </c>
      <c r="G1586">
        <f>IFERROR(_xlfn.IFS(D1586&lt;'Benchmark Data'!$I$13,1,'Transaction Log'!D1586&gt;'Benchmark Data'!$M$13,1),0)</f>
        <v>0</v>
      </c>
      <c r="H1586">
        <f>IFERROR(_xlfn.IFS(E1586&lt;'Benchmark Data'!$I$19,1,'Transaction Log'!E1586&gt;'Benchmark Data'!$M$19,1),0)</f>
        <v>0</v>
      </c>
    </row>
    <row r="1587" spans="1:8">
      <c r="A1587" s="116">
        <v>0.59410879629629632</v>
      </c>
      <c r="B1587">
        <v>-496.40078240000003</v>
      </c>
      <c r="C1587">
        <v>14405.85729</v>
      </c>
      <c r="D1587">
        <v>1.2999277460000001</v>
      </c>
      <c r="E1587">
        <v>2.2273989059999999</v>
      </c>
      <c r="F1587">
        <f>IFERROR(_xlfn.IFS(B1587&lt;'Benchmark Data'!$I$7,1,'Transaction Log'!B1587&gt;'Benchmark Data'!$M$7,1),0)</f>
        <v>0</v>
      </c>
      <c r="G1587">
        <f>IFERROR(_xlfn.IFS(D1587&lt;'Benchmark Data'!$I$13,1,'Transaction Log'!D1587&gt;'Benchmark Data'!$M$13,1),0)</f>
        <v>0</v>
      </c>
      <c r="H1587">
        <f>IFERROR(_xlfn.IFS(E1587&lt;'Benchmark Data'!$I$19,1,'Transaction Log'!E1587&gt;'Benchmark Data'!$M$19,1),0)</f>
        <v>0</v>
      </c>
    </row>
    <row r="1588" spans="1:8">
      <c r="A1588" s="116">
        <v>0.5941319444444445</v>
      </c>
      <c r="B1588">
        <v>-496.39619599999997</v>
      </c>
      <c r="C1588">
        <v>14406.289430000001</v>
      </c>
      <c r="D1588">
        <v>1.297749662</v>
      </c>
      <c r="E1588">
        <v>2.2267441350000001</v>
      </c>
      <c r="F1588">
        <f>IFERROR(_xlfn.IFS(B1588&lt;'Benchmark Data'!$I$7,1,'Transaction Log'!B1588&gt;'Benchmark Data'!$M$7,1),0)</f>
        <v>0</v>
      </c>
      <c r="G1588">
        <f>IFERROR(_xlfn.IFS(D1588&lt;'Benchmark Data'!$I$13,1,'Transaction Log'!D1588&gt;'Benchmark Data'!$M$13,1),0)</f>
        <v>0</v>
      </c>
      <c r="H1588">
        <f>IFERROR(_xlfn.IFS(E1588&lt;'Benchmark Data'!$I$19,1,'Transaction Log'!E1588&gt;'Benchmark Data'!$M$19,1),0)</f>
        <v>0</v>
      </c>
    </row>
    <row r="1589" spans="1:8">
      <c r="A1589" s="116">
        <v>0.59415509259259258</v>
      </c>
      <c r="B1589">
        <v>-496.39082680000001</v>
      </c>
      <c r="C1589">
        <v>14405.69966</v>
      </c>
      <c r="D1589">
        <v>1.2996272259999999</v>
      </c>
      <c r="E1589">
        <v>2.2282050400000002</v>
      </c>
      <c r="F1589">
        <f>IFERROR(_xlfn.IFS(B1589&lt;'Benchmark Data'!$I$7,1,'Transaction Log'!B1589&gt;'Benchmark Data'!$M$7,1),0)</f>
        <v>0</v>
      </c>
      <c r="G1589">
        <f>IFERROR(_xlfn.IFS(D1589&lt;'Benchmark Data'!$I$13,1,'Transaction Log'!D1589&gt;'Benchmark Data'!$M$13,1),0)</f>
        <v>0</v>
      </c>
      <c r="H1589">
        <f>IFERROR(_xlfn.IFS(E1589&lt;'Benchmark Data'!$I$19,1,'Transaction Log'!E1589&gt;'Benchmark Data'!$M$19,1),0)</f>
        <v>0</v>
      </c>
    </row>
    <row r="1590" spans="1:8">
      <c r="A1590" s="116">
        <v>0.59417824074074077</v>
      </c>
      <c r="B1590">
        <v>-496.38821869999998</v>
      </c>
      <c r="C1590">
        <v>14404.935949999999</v>
      </c>
      <c r="D1590">
        <v>1.299487539</v>
      </c>
      <c r="E1590">
        <v>2.2258957009999998</v>
      </c>
      <c r="F1590">
        <f>IFERROR(_xlfn.IFS(B1590&lt;'Benchmark Data'!$I$7,1,'Transaction Log'!B1590&gt;'Benchmark Data'!$M$7,1),0)</f>
        <v>0</v>
      </c>
      <c r="G1590">
        <f>IFERROR(_xlfn.IFS(D1590&lt;'Benchmark Data'!$I$13,1,'Transaction Log'!D1590&gt;'Benchmark Data'!$M$13,1),0)</f>
        <v>0</v>
      </c>
      <c r="H1590">
        <f>IFERROR(_xlfn.IFS(E1590&lt;'Benchmark Data'!$I$19,1,'Transaction Log'!E1590&gt;'Benchmark Data'!$M$19,1),0)</f>
        <v>0</v>
      </c>
    </row>
    <row r="1591" spans="1:8">
      <c r="A1591" s="116">
        <v>0.59420138888888896</v>
      </c>
      <c r="B1591">
        <v>-496.39903600000002</v>
      </c>
      <c r="C1591">
        <v>14403.47076</v>
      </c>
      <c r="D1591">
        <v>1.3006542860000001</v>
      </c>
      <c r="E1591">
        <v>2.2271958399999998</v>
      </c>
      <c r="F1591">
        <f>IFERROR(_xlfn.IFS(B1591&lt;'Benchmark Data'!$I$7,1,'Transaction Log'!B1591&gt;'Benchmark Data'!$M$7,1),0)</f>
        <v>0</v>
      </c>
      <c r="G1591">
        <f>IFERROR(_xlfn.IFS(D1591&lt;'Benchmark Data'!$I$13,1,'Transaction Log'!D1591&gt;'Benchmark Data'!$M$13,1),0)</f>
        <v>0</v>
      </c>
      <c r="H1591">
        <f>IFERROR(_xlfn.IFS(E1591&lt;'Benchmark Data'!$I$19,1,'Transaction Log'!E1591&gt;'Benchmark Data'!$M$19,1),0)</f>
        <v>0</v>
      </c>
    </row>
    <row r="1592" spans="1:8">
      <c r="A1592" s="116">
        <v>0.59422453703703704</v>
      </c>
      <c r="B1592">
        <v>-496.3986774</v>
      </c>
      <c r="C1592">
        <v>14399.95527</v>
      </c>
      <c r="D1592">
        <v>1.2982444120000001</v>
      </c>
      <c r="E1592">
        <v>2.2268137430000001</v>
      </c>
      <c r="F1592">
        <f>IFERROR(_xlfn.IFS(B1592&lt;'Benchmark Data'!$I$7,1,'Transaction Log'!B1592&gt;'Benchmark Data'!$M$7,1),0)</f>
        <v>0</v>
      </c>
      <c r="G1592">
        <f>IFERROR(_xlfn.IFS(D1592&lt;'Benchmark Data'!$I$13,1,'Transaction Log'!D1592&gt;'Benchmark Data'!$M$13,1),0)</f>
        <v>0</v>
      </c>
      <c r="H1592">
        <f>IFERROR(_xlfn.IFS(E1592&lt;'Benchmark Data'!$I$19,1,'Transaction Log'!E1592&gt;'Benchmark Data'!$M$19,1),0)</f>
        <v>0</v>
      </c>
    </row>
    <row r="1593" spans="1:8">
      <c r="A1593" s="116">
        <v>0.59424768518518511</v>
      </c>
      <c r="B1593">
        <v>-496.39008439999998</v>
      </c>
      <c r="C1593">
        <v>14400.345310000001</v>
      </c>
      <c r="D1593">
        <v>1.2995913029999999</v>
      </c>
      <c r="E1593">
        <v>2.2255173190000002</v>
      </c>
      <c r="F1593">
        <f>IFERROR(_xlfn.IFS(B1593&lt;'Benchmark Data'!$I$7,1,'Transaction Log'!B1593&gt;'Benchmark Data'!$M$7,1),0)</f>
        <v>0</v>
      </c>
      <c r="G1593">
        <f>IFERROR(_xlfn.IFS(D1593&lt;'Benchmark Data'!$I$13,1,'Transaction Log'!D1593&gt;'Benchmark Data'!$M$13,1),0)</f>
        <v>0</v>
      </c>
      <c r="H1593">
        <f>IFERROR(_xlfn.IFS(E1593&lt;'Benchmark Data'!$I$19,1,'Transaction Log'!E1593&gt;'Benchmark Data'!$M$19,1),0)</f>
        <v>0</v>
      </c>
    </row>
    <row r="1594" spans="1:8">
      <c r="A1594" s="116">
        <v>0.5942708333333333</v>
      </c>
      <c r="B1594">
        <v>-496.40914570000001</v>
      </c>
      <c r="C1594">
        <v>14397.626819999999</v>
      </c>
      <c r="D1594">
        <v>1.298855761</v>
      </c>
      <c r="E1594">
        <v>2.228056069</v>
      </c>
      <c r="F1594">
        <f>IFERROR(_xlfn.IFS(B1594&lt;'Benchmark Data'!$I$7,1,'Transaction Log'!B1594&gt;'Benchmark Data'!$M$7,1),0)</f>
        <v>0</v>
      </c>
      <c r="G1594">
        <f>IFERROR(_xlfn.IFS(D1594&lt;'Benchmark Data'!$I$13,1,'Transaction Log'!D1594&gt;'Benchmark Data'!$M$13,1),0)</f>
        <v>0</v>
      </c>
      <c r="H1594">
        <f>IFERROR(_xlfn.IFS(E1594&lt;'Benchmark Data'!$I$19,1,'Transaction Log'!E1594&gt;'Benchmark Data'!$M$19,1),0)</f>
        <v>0</v>
      </c>
    </row>
    <row r="1595" spans="1:8">
      <c r="A1595" s="116">
        <v>0.59429398148148149</v>
      </c>
      <c r="B1595">
        <v>-496.38906680000002</v>
      </c>
      <c r="C1595">
        <v>14397.88933</v>
      </c>
      <c r="D1595">
        <v>1.3001319739999999</v>
      </c>
      <c r="E1595">
        <v>2.2266356599999999</v>
      </c>
      <c r="F1595">
        <f>IFERROR(_xlfn.IFS(B1595&lt;'Benchmark Data'!$I$7,1,'Transaction Log'!B1595&gt;'Benchmark Data'!$M$7,1),0)</f>
        <v>0</v>
      </c>
      <c r="G1595">
        <f>IFERROR(_xlfn.IFS(D1595&lt;'Benchmark Data'!$I$13,1,'Transaction Log'!D1595&gt;'Benchmark Data'!$M$13,1),0)</f>
        <v>0</v>
      </c>
      <c r="H1595">
        <f>IFERROR(_xlfn.IFS(E1595&lt;'Benchmark Data'!$I$19,1,'Transaction Log'!E1595&gt;'Benchmark Data'!$M$19,1),0)</f>
        <v>0</v>
      </c>
    </row>
    <row r="1596" spans="1:8">
      <c r="A1596" s="116">
        <v>0.59431712962962957</v>
      </c>
      <c r="B1596">
        <v>-496.39849459999999</v>
      </c>
      <c r="C1596">
        <v>14396.97869</v>
      </c>
      <c r="D1596">
        <v>1.2985703420000001</v>
      </c>
      <c r="E1596">
        <v>2.228165138</v>
      </c>
      <c r="F1596">
        <f>IFERROR(_xlfn.IFS(B1596&lt;'Benchmark Data'!$I$7,1,'Transaction Log'!B1596&gt;'Benchmark Data'!$M$7,1),0)</f>
        <v>0</v>
      </c>
      <c r="G1596">
        <f>IFERROR(_xlfn.IFS(D1596&lt;'Benchmark Data'!$I$13,1,'Transaction Log'!D1596&gt;'Benchmark Data'!$M$13,1),0)</f>
        <v>0</v>
      </c>
      <c r="H1596">
        <f>IFERROR(_xlfn.IFS(E1596&lt;'Benchmark Data'!$I$19,1,'Transaction Log'!E1596&gt;'Benchmark Data'!$M$19,1),0)</f>
        <v>0</v>
      </c>
    </row>
    <row r="1597" spans="1:8">
      <c r="A1597" s="116">
        <v>0.59434027777777776</v>
      </c>
      <c r="B1597">
        <v>-496.39100280000002</v>
      </c>
      <c r="C1597">
        <v>14395.938690000001</v>
      </c>
      <c r="D1597">
        <v>1.3006825179999999</v>
      </c>
      <c r="E1597">
        <v>2.225490711</v>
      </c>
      <c r="F1597">
        <f>IFERROR(_xlfn.IFS(B1597&lt;'Benchmark Data'!$I$7,1,'Transaction Log'!B1597&gt;'Benchmark Data'!$M$7,1),0)</f>
        <v>0</v>
      </c>
      <c r="G1597">
        <f>IFERROR(_xlfn.IFS(D1597&lt;'Benchmark Data'!$I$13,1,'Transaction Log'!D1597&gt;'Benchmark Data'!$M$13,1),0)</f>
        <v>0</v>
      </c>
      <c r="H1597">
        <f>IFERROR(_xlfn.IFS(E1597&lt;'Benchmark Data'!$I$19,1,'Transaction Log'!E1597&gt;'Benchmark Data'!$M$19,1),0)</f>
        <v>0</v>
      </c>
    </row>
    <row r="1598" spans="1:8">
      <c r="A1598" s="116">
        <v>0.59436342592592595</v>
      </c>
      <c r="B1598">
        <v>-496.39513390000002</v>
      </c>
      <c r="C1598">
        <v>14394.0687</v>
      </c>
      <c r="D1598">
        <v>1.298382506</v>
      </c>
      <c r="E1598">
        <v>2.2281184669999998</v>
      </c>
      <c r="F1598">
        <f>IFERROR(_xlfn.IFS(B1598&lt;'Benchmark Data'!$I$7,1,'Transaction Log'!B1598&gt;'Benchmark Data'!$M$7,1),0)</f>
        <v>0</v>
      </c>
      <c r="G1598">
        <f>IFERROR(_xlfn.IFS(D1598&lt;'Benchmark Data'!$I$13,1,'Transaction Log'!D1598&gt;'Benchmark Data'!$M$13,1),0)</f>
        <v>0</v>
      </c>
      <c r="H1598">
        <f>IFERROR(_xlfn.IFS(E1598&lt;'Benchmark Data'!$I$19,1,'Transaction Log'!E1598&gt;'Benchmark Data'!$M$19,1),0)</f>
        <v>0</v>
      </c>
    </row>
    <row r="1599" spans="1:8">
      <c r="A1599" s="116">
        <v>0.59438657407407403</v>
      </c>
      <c r="B1599">
        <v>-496.40955889999998</v>
      </c>
      <c r="C1599">
        <v>14392.54796</v>
      </c>
      <c r="D1599">
        <v>1.299089986</v>
      </c>
      <c r="E1599">
        <v>2.2284990680000001</v>
      </c>
      <c r="F1599">
        <f>IFERROR(_xlfn.IFS(B1599&lt;'Benchmark Data'!$I$7,1,'Transaction Log'!B1599&gt;'Benchmark Data'!$M$7,1),0)</f>
        <v>0</v>
      </c>
      <c r="G1599">
        <f>IFERROR(_xlfn.IFS(D1599&lt;'Benchmark Data'!$I$13,1,'Transaction Log'!D1599&gt;'Benchmark Data'!$M$13,1),0)</f>
        <v>0</v>
      </c>
      <c r="H1599">
        <f>IFERROR(_xlfn.IFS(E1599&lt;'Benchmark Data'!$I$19,1,'Transaction Log'!E1599&gt;'Benchmark Data'!$M$19,1),0)</f>
        <v>0</v>
      </c>
    </row>
    <row r="1600" spans="1:8">
      <c r="A1600" s="116">
        <v>0.59440972222222221</v>
      </c>
      <c r="B1600">
        <v>-496.39632619999998</v>
      </c>
      <c r="C1600">
        <v>14393.948609999999</v>
      </c>
      <c r="D1600">
        <v>1.300847815</v>
      </c>
      <c r="E1600">
        <v>2.2262512029999999</v>
      </c>
      <c r="F1600">
        <f>IFERROR(_xlfn.IFS(B1600&lt;'Benchmark Data'!$I$7,1,'Transaction Log'!B1600&gt;'Benchmark Data'!$M$7,1),0)</f>
        <v>0</v>
      </c>
      <c r="G1600">
        <f>IFERROR(_xlfn.IFS(D1600&lt;'Benchmark Data'!$I$13,1,'Transaction Log'!D1600&gt;'Benchmark Data'!$M$13,1),0)</f>
        <v>0</v>
      </c>
      <c r="H1600">
        <f>IFERROR(_xlfn.IFS(E1600&lt;'Benchmark Data'!$I$19,1,'Transaction Log'!E1600&gt;'Benchmark Data'!$M$19,1),0)</f>
        <v>0</v>
      </c>
    </row>
    <row r="1601" spans="1:8">
      <c r="A1601" s="116">
        <v>0.5944328703703704</v>
      </c>
      <c r="B1601">
        <v>-496.40187350000002</v>
      </c>
      <c r="C1601">
        <v>14389.907999999999</v>
      </c>
      <c r="D1601">
        <v>1.300386713</v>
      </c>
      <c r="E1601">
        <v>2.2281964410000001</v>
      </c>
      <c r="F1601">
        <f>IFERROR(_xlfn.IFS(B1601&lt;'Benchmark Data'!$I$7,1,'Transaction Log'!B1601&gt;'Benchmark Data'!$M$7,1),0)</f>
        <v>0</v>
      </c>
      <c r="G1601">
        <f>IFERROR(_xlfn.IFS(D1601&lt;'Benchmark Data'!$I$13,1,'Transaction Log'!D1601&gt;'Benchmark Data'!$M$13,1),0)</f>
        <v>0</v>
      </c>
      <c r="H1601">
        <f>IFERROR(_xlfn.IFS(E1601&lt;'Benchmark Data'!$I$19,1,'Transaction Log'!E1601&gt;'Benchmark Data'!$M$19,1),0)</f>
        <v>0</v>
      </c>
    </row>
    <row r="1602" spans="1:8">
      <c r="A1602" s="116">
        <v>0.59445601851851848</v>
      </c>
      <c r="B1602">
        <v>-496.40538350000003</v>
      </c>
      <c r="C1602">
        <v>14390.70998</v>
      </c>
      <c r="D1602">
        <v>1.3000805769999999</v>
      </c>
      <c r="E1602">
        <v>2.2264644750000002</v>
      </c>
      <c r="F1602">
        <f>IFERROR(_xlfn.IFS(B1602&lt;'Benchmark Data'!$I$7,1,'Transaction Log'!B1602&gt;'Benchmark Data'!$M$7,1),0)</f>
        <v>0</v>
      </c>
      <c r="G1602">
        <f>IFERROR(_xlfn.IFS(D1602&lt;'Benchmark Data'!$I$13,1,'Transaction Log'!D1602&gt;'Benchmark Data'!$M$13,1),0)</f>
        <v>0</v>
      </c>
      <c r="H1602">
        <f>IFERROR(_xlfn.IFS(E1602&lt;'Benchmark Data'!$I$19,1,'Transaction Log'!E1602&gt;'Benchmark Data'!$M$19,1),0)</f>
        <v>0</v>
      </c>
    </row>
    <row r="1603" spans="1:8">
      <c r="A1603" s="116">
        <v>0.59447916666666667</v>
      </c>
      <c r="B1603">
        <v>-496.40873670000002</v>
      </c>
      <c r="C1603">
        <v>14390.63694</v>
      </c>
      <c r="D1603">
        <v>1.300522838</v>
      </c>
      <c r="E1603">
        <v>2.226069963</v>
      </c>
      <c r="F1603">
        <f>IFERROR(_xlfn.IFS(B1603&lt;'Benchmark Data'!$I$7,1,'Transaction Log'!B1603&gt;'Benchmark Data'!$M$7,1),0)</f>
        <v>0</v>
      </c>
      <c r="G1603">
        <f>IFERROR(_xlfn.IFS(D1603&lt;'Benchmark Data'!$I$13,1,'Transaction Log'!D1603&gt;'Benchmark Data'!$M$13,1),0)</f>
        <v>0</v>
      </c>
      <c r="H1603">
        <f>IFERROR(_xlfn.IFS(E1603&lt;'Benchmark Data'!$I$19,1,'Transaction Log'!E1603&gt;'Benchmark Data'!$M$19,1),0)</f>
        <v>0</v>
      </c>
    </row>
    <row r="1604" spans="1:8">
      <c r="A1604" s="116">
        <v>0.59450231481481486</v>
      </c>
      <c r="B1604">
        <v>-496.38798500000001</v>
      </c>
      <c r="C1604">
        <v>14389.97063</v>
      </c>
      <c r="D1604">
        <v>1.2994603250000001</v>
      </c>
      <c r="E1604">
        <v>2.2259990730000001</v>
      </c>
      <c r="F1604">
        <f>IFERROR(_xlfn.IFS(B1604&lt;'Benchmark Data'!$I$7,1,'Transaction Log'!B1604&gt;'Benchmark Data'!$M$7,1),0)</f>
        <v>0</v>
      </c>
      <c r="G1604">
        <f>IFERROR(_xlfn.IFS(D1604&lt;'Benchmark Data'!$I$13,1,'Transaction Log'!D1604&gt;'Benchmark Data'!$M$13,1),0)</f>
        <v>0</v>
      </c>
      <c r="H1604">
        <f>IFERROR(_xlfn.IFS(E1604&lt;'Benchmark Data'!$I$19,1,'Transaction Log'!E1604&gt;'Benchmark Data'!$M$19,1),0)</f>
        <v>0</v>
      </c>
    </row>
    <row r="1605" spans="1:8">
      <c r="A1605" s="116">
        <v>0.59452546296296294</v>
      </c>
      <c r="B1605">
        <v>-496.38719020000002</v>
      </c>
      <c r="C1605">
        <v>14387.798489999999</v>
      </c>
      <c r="D1605">
        <v>1.3006930750000001</v>
      </c>
      <c r="E1605">
        <v>2.228299732</v>
      </c>
      <c r="F1605">
        <f>IFERROR(_xlfn.IFS(B1605&lt;'Benchmark Data'!$I$7,1,'Transaction Log'!B1605&gt;'Benchmark Data'!$M$7,1),0)</f>
        <v>0</v>
      </c>
      <c r="G1605">
        <f>IFERROR(_xlfn.IFS(D1605&lt;'Benchmark Data'!$I$13,1,'Transaction Log'!D1605&gt;'Benchmark Data'!$M$13,1),0)</f>
        <v>0</v>
      </c>
      <c r="H1605">
        <f>IFERROR(_xlfn.IFS(E1605&lt;'Benchmark Data'!$I$19,1,'Transaction Log'!E1605&gt;'Benchmark Data'!$M$19,1),0)</f>
        <v>0</v>
      </c>
    </row>
    <row r="1606" spans="1:8">
      <c r="A1606" s="116">
        <v>0.59454861111111112</v>
      </c>
      <c r="B1606">
        <v>-496.41040600000002</v>
      </c>
      <c r="C1606">
        <v>14387.785040000001</v>
      </c>
      <c r="D1606">
        <v>1.300034159</v>
      </c>
      <c r="E1606">
        <v>2.2282156500000001</v>
      </c>
      <c r="F1606">
        <f>IFERROR(_xlfn.IFS(B1606&lt;'Benchmark Data'!$I$7,1,'Transaction Log'!B1606&gt;'Benchmark Data'!$M$7,1),0)</f>
        <v>0</v>
      </c>
      <c r="G1606">
        <f>IFERROR(_xlfn.IFS(D1606&lt;'Benchmark Data'!$I$13,1,'Transaction Log'!D1606&gt;'Benchmark Data'!$M$13,1),0)</f>
        <v>0</v>
      </c>
      <c r="H1606">
        <f>IFERROR(_xlfn.IFS(E1606&lt;'Benchmark Data'!$I$19,1,'Transaction Log'!E1606&gt;'Benchmark Data'!$M$19,1),0)</f>
        <v>0</v>
      </c>
    </row>
    <row r="1607" spans="1:8">
      <c r="A1607" s="116">
        <v>0.59457175925925931</v>
      </c>
      <c r="B1607">
        <v>-496.3955393</v>
      </c>
      <c r="C1607">
        <v>14386.62275</v>
      </c>
      <c r="D1607">
        <v>1.300683979</v>
      </c>
      <c r="E1607">
        <v>2.225918273</v>
      </c>
      <c r="F1607">
        <f>IFERROR(_xlfn.IFS(B1607&lt;'Benchmark Data'!$I$7,1,'Transaction Log'!B1607&gt;'Benchmark Data'!$M$7,1),0)</f>
        <v>0</v>
      </c>
      <c r="G1607">
        <f>IFERROR(_xlfn.IFS(D1607&lt;'Benchmark Data'!$I$13,1,'Transaction Log'!D1607&gt;'Benchmark Data'!$M$13,1),0)</f>
        <v>0</v>
      </c>
      <c r="H1607">
        <f>IFERROR(_xlfn.IFS(E1607&lt;'Benchmark Data'!$I$19,1,'Transaction Log'!E1607&gt;'Benchmark Data'!$M$19,1),0)</f>
        <v>0</v>
      </c>
    </row>
    <row r="1608" spans="1:8">
      <c r="A1608" s="116">
        <v>0.59459490740740739</v>
      </c>
      <c r="B1608">
        <v>-496.40091849999999</v>
      </c>
      <c r="C1608">
        <v>14386.92929</v>
      </c>
      <c r="D1608">
        <v>1.301102647</v>
      </c>
      <c r="E1608">
        <v>2.2268136620000001</v>
      </c>
      <c r="F1608">
        <f>IFERROR(_xlfn.IFS(B1608&lt;'Benchmark Data'!$I$7,1,'Transaction Log'!B1608&gt;'Benchmark Data'!$M$7,1),0)</f>
        <v>0</v>
      </c>
      <c r="G1608">
        <f>IFERROR(_xlfn.IFS(D1608&lt;'Benchmark Data'!$I$13,1,'Transaction Log'!D1608&gt;'Benchmark Data'!$M$13,1),0)</f>
        <v>0</v>
      </c>
      <c r="H1608">
        <f>IFERROR(_xlfn.IFS(E1608&lt;'Benchmark Data'!$I$19,1,'Transaction Log'!E1608&gt;'Benchmark Data'!$M$19,1),0)</f>
        <v>0</v>
      </c>
    </row>
    <row r="1609" spans="1:8">
      <c r="A1609" s="116">
        <v>0.59461805555555558</v>
      </c>
      <c r="B1609">
        <v>-496.38525570000002</v>
      </c>
      <c r="C1609">
        <v>14385.91014</v>
      </c>
      <c r="D1609">
        <v>1.2993009630000001</v>
      </c>
      <c r="E1609">
        <v>2.2272971610000001</v>
      </c>
      <c r="F1609">
        <f>IFERROR(_xlfn.IFS(B1609&lt;'Benchmark Data'!$I$7,1,'Transaction Log'!B1609&gt;'Benchmark Data'!$M$7,1),0)</f>
        <v>0</v>
      </c>
      <c r="G1609">
        <f>IFERROR(_xlfn.IFS(D1609&lt;'Benchmark Data'!$I$13,1,'Transaction Log'!D1609&gt;'Benchmark Data'!$M$13,1),0)</f>
        <v>0</v>
      </c>
      <c r="H1609">
        <f>IFERROR(_xlfn.IFS(E1609&lt;'Benchmark Data'!$I$19,1,'Transaction Log'!E1609&gt;'Benchmark Data'!$M$19,1),0)</f>
        <v>0</v>
      </c>
    </row>
    <row r="1610" spans="1:8">
      <c r="A1610" s="116">
        <v>0.59464120370370377</v>
      </c>
      <c r="B1610">
        <v>-496.39614660000001</v>
      </c>
      <c r="C1610">
        <v>14386.362300000001</v>
      </c>
      <c r="D1610">
        <v>1.2985892219999999</v>
      </c>
      <c r="E1610">
        <v>2.2263477030000001</v>
      </c>
      <c r="F1610">
        <f>IFERROR(_xlfn.IFS(B1610&lt;'Benchmark Data'!$I$7,1,'Transaction Log'!B1610&gt;'Benchmark Data'!$M$7,1),0)</f>
        <v>0</v>
      </c>
      <c r="G1610">
        <f>IFERROR(_xlfn.IFS(D1610&lt;'Benchmark Data'!$I$13,1,'Transaction Log'!D1610&gt;'Benchmark Data'!$M$13,1),0)</f>
        <v>0</v>
      </c>
      <c r="H1610">
        <f>IFERROR(_xlfn.IFS(E1610&lt;'Benchmark Data'!$I$19,1,'Transaction Log'!E1610&gt;'Benchmark Data'!$M$19,1),0)</f>
        <v>0</v>
      </c>
    </row>
    <row r="1611" spans="1:8">
      <c r="A1611" s="116">
        <v>0.59466435185185185</v>
      </c>
      <c r="B1611">
        <v>-496.39101790000001</v>
      </c>
      <c r="C1611">
        <v>14384.880279999999</v>
      </c>
      <c r="D1611">
        <v>1.2986947209999999</v>
      </c>
      <c r="E1611">
        <v>2.2272545780000002</v>
      </c>
      <c r="F1611">
        <f>IFERROR(_xlfn.IFS(B1611&lt;'Benchmark Data'!$I$7,1,'Transaction Log'!B1611&gt;'Benchmark Data'!$M$7,1),0)</f>
        <v>0</v>
      </c>
      <c r="G1611">
        <f>IFERROR(_xlfn.IFS(D1611&lt;'Benchmark Data'!$I$13,1,'Transaction Log'!D1611&gt;'Benchmark Data'!$M$13,1),0)</f>
        <v>0</v>
      </c>
      <c r="H1611">
        <f>IFERROR(_xlfn.IFS(E1611&lt;'Benchmark Data'!$I$19,1,'Transaction Log'!E1611&gt;'Benchmark Data'!$M$19,1),0)</f>
        <v>0</v>
      </c>
    </row>
    <row r="1612" spans="1:8">
      <c r="A1612" s="116">
        <v>0.59468750000000004</v>
      </c>
      <c r="B1612">
        <v>-496.40078990000001</v>
      </c>
      <c r="C1612">
        <v>14383.63834</v>
      </c>
      <c r="D1612">
        <v>1.300511446</v>
      </c>
      <c r="E1612">
        <v>2.2274204640000002</v>
      </c>
      <c r="F1612">
        <f>IFERROR(_xlfn.IFS(B1612&lt;'Benchmark Data'!$I$7,1,'Transaction Log'!B1612&gt;'Benchmark Data'!$M$7,1),0)</f>
        <v>0</v>
      </c>
      <c r="G1612">
        <f>IFERROR(_xlfn.IFS(D1612&lt;'Benchmark Data'!$I$13,1,'Transaction Log'!D1612&gt;'Benchmark Data'!$M$13,1),0)</f>
        <v>0</v>
      </c>
      <c r="H1612">
        <f>IFERROR(_xlfn.IFS(E1612&lt;'Benchmark Data'!$I$19,1,'Transaction Log'!E1612&gt;'Benchmark Data'!$M$19,1),0)</f>
        <v>0</v>
      </c>
    </row>
    <row r="1613" spans="1:8">
      <c r="A1613" s="116">
        <v>0.59471064814814811</v>
      </c>
      <c r="B1613">
        <v>-496.3952329</v>
      </c>
      <c r="C1613">
        <v>14381.935740000001</v>
      </c>
      <c r="D1613">
        <v>1.300962605</v>
      </c>
      <c r="E1613">
        <v>2.227549915</v>
      </c>
      <c r="F1613">
        <f>IFERROR(_xlfn.IFS(B1613&lt;'Benchmark Data'!$I$7,1,'Transaction Log'!B1613&gt;'Benchmark Data'!$M$7,1),0)</f>
        <v>0</v>
      </c>
      <c r="G1613">
        <f>IFERROR(_xlfn.IFS(D1613&lt;'Benchmark Data'!$I$13,1,'Transaction Log'!D1613&gt;'Benchmark Data'!$M$13,1),0)</f>
        <v>0</v>
      </c>
      <c r="H1613">
        <f>IFERROR(_xlfn.IFS(E1613&lt;'Benchmark Data'!$I$19,1,'Transaction Log'!E1613&gt;'Benchmark Data'!$M$19,1),0)</f>
        <v>0</v>
      </c>
    </row>
    <row r="1614" spans="1:8">
      <c r="A1614" s="116">
        <v>0.5947337962962963</v>
      </c>
      <c r="B1614">
        <v>-496.384614</v>
      </c>
      <c r="C1614">
        <v>14381.89465</v>
      </c>
      <c r="D1614">
        <v>1.299517357</v>
      </c>
      <c r="E1614">
        <v>2.227312805</v>
      </c>
      <c r="F1614">
        <f>IFERROR(_xlfn.IFS(B1614&lt;'Benchmark Data'!$I$7,1,'Transaction Log'!B1614&gt;'Benchmark Data'!$M$7,1),0)</f>
        <v>1</v>
      </c>
      <c r="G1614">
        <f>IFERROR(_xlfn.IFS(D1614&lt;'Benchmark Data'!$I$13,1,'Transaction Log'!D1614&gt;'Benchmark Data'!$M$13,1),0)</f>
        <v>0</v>
      </c>
      <c r="H1614">
        <f>IFERROR(_xlfn.IFS(E1614&lt;'Benchmark Data'!$I$19,1,'Transaction Log'!E1614&gt;'Benchmark Data'!$M$19,1),0)</f>
        <v>0</v>
      </c>
    </row>
    <row r="1615" spans="1:8">
      <c r="A1615" s="116">
        <v>0.59475694444444438</v>
      </c>
      <c r="B1615">
        <v>-496.39860290000001</v>
      </c>
      <c r="C1615">
        <v>14381.44125</v>
      </c>
      <c r="D1615">
        <v>1.300570762</v>
      </c>
      <c r="E1615">
        <v>2.2277217220000001</v>
      </c>
      <c r="F1615">
        <f>IFERROR(_xlfn.IFS(B1615&lt;'Benchmark Data'!$I$7,1,'Transaction Log'!B1615&gt;'Benchmark Data'!$M$7,1),0)</f>
        <v>0</v>
      </c>
      <c r="G1615">
        <f>IFERROR(_xlfn.IFS(D1615&lt;'Benchmark Data'!$I$13,1,'Transaction Log'!D1615&gt;'Benchmark Data'!$M$13,1),0)</f>
        <v>0</v>
      </c>
      <c r="H1615">
        <f>IFERROR(_xlfn.IFS(E1615&lt;'Benchmark Data'!$I$19,1,'Transaction Log'!E1615&gt;'Benchmark Data'!$M$19,1),0)</f>
        <v>0</v>
      </c>
    </row>
    <row r="1616" spans="1:8">
      <c r="A1616" s="116">
        <v>0.59478009259259257</v>
      </c>
      <c r="B1616">
        <v>-496.40148620000002</v>
      </c>
      <c r="C1616">
        <v>14380.16849</v>
      </c>
      <c r="D1616">
        <v>1.299686737</v>
      </c>
      <c r="E1616">
        <v>2.2268300810000001</v>
      </c>
      <c r="F1616">
        <f>IFERROR(_xlfn.IFS(B1616&lt;'Benchmark Data'!$I$7,1,'Transaction Log'!B1616&gt;'Benchmark Data'!$M$7,1),0)</f>
        <v>0</v>
      </c>
      <c r="G1616">
        <f>IFERROR(_xlfn.IFS(D1616&lt;'Benchmark Data'!$I$13,1,'Transaction Log'!D1616&gt;'Benchmark Data'!$M$13,1),0)</f>
        <v>0</v>
      </c>
      <c r="H1616">
        <f>IFERROR(_xlfn.IFS(E1616&lt;'Benchmark Data'!$I$19,1,'Transaction Log'!E1616&gt;'Benchmark Data'!$M$19,1),0)</f>
        <v>0</v>
      </c>
    </row>
    <row r="1617" spans="1:8">
      <c r="A1617" s="116">
        <v>0.59480324074074076</v>
      </c>
      <c r="B1617">
        <v>-496.40363120000001</v>
      </c>
      <c r="C1617">
        <v>14379.581200000001</v>
      </c>
      <c r="D1617">
        <v>1.299431843</v>
      </c>
      <c r="E1617">
        <v>2.2261243099999999</v>
      </c>
      <c r="F1617">
        <f>IFERROR(_xlfn.IFS(B1617&lt;'Benchmark Data'!$I$7,1,'Transaction Log'!B1617&gt;'Benchmark Data'!$M$7,1),0)</f>
        <v>0</v>
      </c>
      <c r="G1617">
        <f>IFERROR(_xlfn.IFS(D1617&lt;'Benchmark Data'!$I$13,1,'Transaction Log'!D1617&gt;'Benchmark Data'!$M$13,1),0)</f>
        <v>0</v>
      </c>
      <c r="H1617">
        <f>IFERROR(_xlfn.IFS(E1617&lt;'Benchmark Data'!$I$19,1,'Transaction Log'!E1617&gt;'Benchmark Data'!$M$19,1),0)</f>
        <v>0</v>
      </c>
    </row>
    <row r="1618" spans="1:8">
      <c r="A1618" s="116">
        <v>0.59482638888888884</v>
      </c>
      <c r="B1618">
        <v>-496.39182460000001</v>
      </c>
      <c r="C1618">
        <v>14378.48272</v>
      </c>
      <c r="D1618">
        <v>1.3006311189999999</v>
      </c>
      <c r="E1618">
        <v>2.2277358660000002</v>
      </c>
      <c r="F1618">
        <f>IFERROR(_xlfn.IFS(B1618&lt;'Benchmark Data'!$I$7,1,'Transaction Log'!B1618&gt;'Benchmark Data'!$M$7,1),0)</f>
        <v>0</v>
      </c>
      <c r="G1618">
        <f>IFERROR(_xlfn.IFS(D1618&lt;'Benchmark Data'!$I$13,1,'Transaction Log'!D1618&gt;'Benchmark Data'!$M$13,1),0)</f>
        <v>0</v>
      </c>
      <c r="H1618">
        <f>IFERROR(_xlfn.IFS(E1618&lt;'Benchmark Data'!$I$19,1,'Transaction Log'!E1618&gt;'Benchmark Data'!$M$19,1),0)</f>
        <v>0</v>
      </c>
    </row>
    <row r="1619" spans="1:8">
      <c r="A1619" s="116">
        <v>0.59484953703703702</v>
      </c>
      <c r="B1619">
        <v>-496.40180409999999</v>
      </c>
      <c r="C1619">
        <v>14377.555319999999</v>
      </c>
      <c r="D1619">
        <v>1.300152916</v>
      </c>
      <c r="E1619">
        <v>2.2269726520000002</v>
      </c>
      <c r="F1619">
        <f>IFERROR(_xlfn.IFS(B1619&lt;'Benchmark Data'!$I$7,1,'Transaction Log'!B1619&gt;'Benchmark Data'!$M$7,1),0)</f>
        <v>0</v>
      </c>
      <c r="G1619">
        <f>IFERROR(_xlfn.IFS(D1619&lt;'Benchmark Data'!$I$13,1,'Transaction Log'!D1619&gt;'Benchmark Data'!$M$13,1),0)</f>
        <v>0</v>
      </c>
      <c r="H1619">
        <f>IFERROR(_xlfn.IFS(E1619&lt;'Benchmark Data'!$I$19,1,'Transaction Log'!E1619&gt;'Benchmark Data'!$M$19,1),0)</f>
        <v>0</v>
      </c>
    </row>
    <row r="1620" spans="1:8">
      <c r="A1620" s="116">
        <v>0.59487268518518521</v>
      </c>
      <c r="B1620">
        <v>-496.4122916</v>
      </c>
      <c r="C1620">
        <v>14375.70484</v>
      </c>
      <c r="D1620">
        <v>1.300004739</v>
      </c>
      <c r="E1620">
        <v>2.2260928259999999</v>
      </c>
      <c r="F1620">
        <f>IFERROR(_xlfn.IFS(B1620&lt;'Benchmark Data'!$I$7,1,'Transaction Log'!B1620&gt;'Benchmark Data'!$M$7,1),0)</f>
        <v>0</v>
      </c>
      <c r="G1620">
        <f>IFERROR(_xlfn.IFS(D1620&lt;'Benchmark Data'!$I$13,1,'Transaction Log'!D1620&gt;'Benchmark Data'!$M$13,1),0)</f>
        <v>0</v>
      </c>
      <c r="H1620">
        <f>IFERROR(_xlfn.IFS(E1620&lt;'Benchmark Data'!$I$19,1,'Transaction Log'!E1620&gt;'Benchmark Data'!$M$19,1),0)</f>
        <v>0</v>
      </c>
    </row>
    <row r="1621" spans="1:8">
      <c r="A1621" s="116">
        <v>0.59489583333333329</v>
      </c>
      <c r="B1621">
        <v>-496.41525080000002</v>
      </c>
      <c r="C1621">
        <v>14374.73481</v>
      </c>
      <c r="D1621">
        <v>1.3006373490000001</v>
      </c>
      <c r="E1621">
        <v>2.2261542429999999</v>
      </c>
      <c r="F1621">
        <f>IFERROR(_xlfn.IFS(B1621&lt;'Benchmark Data'!$I$7,1,'Transaction Log'!B1621&gt;'Benchmark Data'!$M$7,1),0)</f>
        <v>0</v>
      </c>
      <c r="G1621">
        <f>IFERROR(_xlfn.IFS(D1621&lt;'Benchmark Data'!$I$13,1,'Transaction Log'!D1621&gt;'Benchmark Data'!$M$13,1),0)</f>
        <v>0</v>
      </c>
      <c r="H1621">
        <f>IFERROR(_xlfn.IFS(E1621&lt;'Benchmark Data'!$I$19,1,'Transaction Log'!E1621&gt;'Benchmark Data'!$M$19,1),0)</f>
        <v>0</v>
      </c>
    </row>
    <row r="1622" spans="1:8">
      <c r="A1622" s="116">
        <v>0.59491898148148148</v>
      </c>
      <c r="B1622">
        <v>-496.42018730000001</v>
      </c>
      <c r="C1622">
        <v>14376.27988</v>
      </c>
      <c r="D1622">
        <v>1.3007875840000001</v>
      </c>
      <c r="E1622">
        <v>2.2274570580000002</v>
      </c>
      <c r="F1622">
        <f>IFERROR(_xlfn.IFS(B1622&lt;'Benchmark Data'!$I$7,1,'Transaction Log'!B1622&gt;'Benchmark Data'!$M$7,1),0)</f>
        <v>1</v>
      </c>
      <c r="G1622">
        <f>IFERROR(_xlfn.IFS(D1622&lt;'Benchmark Data'!$I$13,1,'Transaction Log'!D1622&gt;'Benchmark Data'!$M$13,1),0)</f>
        <v>0</v>
      </c>
      <c r="H1622">
        <f>IFERROR(_xlfn.IFS(E1622&lt;'Benchmark Data'!$I$19,1,'Transaction Log'!E1622&gt;'Benchmark Data'!$M$19,1),0)</f>
        <v>0</v>
      </c>
    </row>
    <row r="1623" spans="1:8">
      <c r="A1623" s="116">
        <v>0.59494212962962967</v>
      </c>
      <c r="B1623">
        <v>-496.3954564</v>
      </c>
      <c r="C1623">
        <v>14375.812739999999</v>
      </c>
      <c r="D1623">
        <v>1.2990472980000001</v>
      </c>
      <c r="E1623">
        <v>2.2278757009999999</v>
      </c>
      <c r="F1623">
        <f>IFERROR(_xlfn.IFS(B1623&lt;'Benchmark Data'!$I$7,1,'Transaction Log'!B1623&gt;'Benchmark Data'!$M$7,1),0)</f>
        <v>0</v>
      </c>
      <c r="G1623">
        <f>IFERROR(_xlfn.IFS(D1623&lt;'Benchmark Data'!$I$13,1,'Transaction Log'!D1623&gt;'Benchmark Data'!$M$13,1),0)</f>
        <v>0</v>
      </c>
      <c r="H1623">
        <f>IFERROR(_xlfn.IFS(E1623&lt;'Benchmark Data'!$I$19,1,'Transaction Log'!E1623&gt;'Benchmark Data'!$M$19,1),0)</f>
        <v>0</v>
      </c>
    </row>
    <row r="1624" spans="1:8">
      <c r="A1624" s="116">
        <v>0.59496527777777775</v>
      </c>
      <c r="B1624">
        <v>-496.3949131</v>
      </c>
      <c r="C1624">
        <v>14373.8357</v>
      </c>
      <c r="D1624">
        <v>1.2991014620000001</v>
      </c>
      <c r="E1624">
        <v>2.2283664509999999</v>
      </c>
      <c r="F1624">
        <f>IFERROR(_xlfn.IFS(B1624&lt;'Benchmark Data'!$I$7,1,'Transaction Log'!B1624&gt;'Benchmark Data'!$M$7,1),0)</f>
        <v>0</v>
      </c>
      <c r="G1624">
        <f>IFERROR(_xlfn.IFS(D1624&lt;'Benchmark Data'!$I$13,1,'Transaction Log'!D1624&gt;'Benchmark Data'!$M$13,1),0)</f>
        <v>0</v>
      </c>
      <c r="H1624">
        <f>IFERROR(_xlfn.IFS(E1624&lt;'Benchmark Data'!$I$19,1,'Transaction Log'!E1624&gt;'Benchmark Data'!$M$19,1),0)</f>
        <v>0</v>
      </c>
    </row>
    <row r="1625" spans="1:8">
      <c r="A1625" s="116">
        <v>0.59498842592592593</v>
      </c>
      <c r="B1625">
        <v>-496.39949660000002</v>
      </c>
      <c r="C1625">
        <v>14371.015009999999</v>
      </c>
      <c r="D1625">
        <v>1.299805205</v>
      </c>
      <c r="E1625">
        <v>2.2276864700000001</v>
      </c>
      <c r="F1625">
        <f>IFERROR(_xlfn.IFS(B1625&lt;'Benchmark Data'!$I$7,1,'Transaction Log'!B1625&gt;'Benchmark Data'!$M$7,1),0)</f>
        <v>0</v>
      </c>
      <c r="G1625">
        <f>IFERROR(_xlfn.IFS(D1625&lt;'Benchmark Data'!$I$13,1,'Transaction Log'!D1625&gt;'Benchmark Data'!$M$13,1),0)</f>
        <v>0</v>
      </c>
      <c r="H1625">
        <f>IFERROR(_xlfn.IFS(E1625&lt;'Benchmark Data'!$I$19,1,'Transaction Log'!E1625&gt;'Benchmark Data'!$M$19,1),0)</f>
        <v>0</v>
      </c>
    </row>
    <row r="1626" spans="1:8">
      <c r="A1626" s="116">
        <v>0.59501157407407412</v>
      </c>
      <c r="B1626">
        <v>-496.39008439999998</v>
      </c>
      <c r="C1626">
        <v>14371.907569999999</v>
      </c>
      <c r="D1626">
        <v>1.2998334650000001</v>
      </c>
      <c r="E1626">
        <v>2.2274673850000002</v>
      </c>
      <c r="F1626">
        <f>IFERROR(_xlfn.IFS(B1626&lt;'Benchmark Data'!$I$7,1,'Transaction Log'!B1626&gt;'Benchmark Data'!$M$7,1),0)</f>
        <v>0</v>
      </c>
      <c r="G1626">
        <f>IFERROR(_xlfn.IFS(D1626&lt;'Benchmark Data'!$I$13,1,'Transaction Log'!D1626&gt;'Benchmark Data'!$M$13,1),0)</f>
        <v>0</v>
      </c>
      <c r="H1626">
        <f>IFERROR(_xlfn.IFS(E1626&lt;'Benchmark Data'!$I$19,1,'Transaction Log'!E1626&gt;'Benchmark Data'!$M$19,1),0)</f>
        <v>0</v>
      </c>
    </row>
    <row r="1627" spans="1:8">
      <c r="A1627" s="116">
        <v>0.5950347222222222</v>
      </c>
      <c r="B1627">
        <v>-496.38647650000001</v>
      </c>
      <c r="C1627">
        <v>14369.823490000001</v>
      </c>
      <c r="D1627">
        <v>1.3003288079999999</v>
      </c>
      <c r="E1627">
        <v>2.22722416</v>
      </c>
      <c r="F1627">
        <f>IFERROR(_xlfn.IFS(B1627&lt;'Benchmark Data'!$I$7,1,'Transaction Log'!B1627&gt;'Benchmark Data'!$M$7,1),0)</f>
        <v>0</v>
      </c>
      <c r="G1627">
        <f>IFERROR(_xlfn.IFS(D1627&lt;'Benchmark Data'!$I$13,1,'Transaction Log'!D1627&gt;'Benchmark Data'!$M$13,1),0)</f>
        <v>0</v>
      </c>
      <c r="H1627">
        <f>IFERROR(_xlfn.IFS(E1627&lt;'Benchmark Data'!$I$19,1,'Transaction Log'!E1627&gt;'Benchmark Data'!$M$19,1),0)</f>
        <v>0</v>
      </c>
    </row>
    <row r="1628" spans="1:8">
      <c r="A1628" s="116">
        <v>0.59505787037037039</v>
      </c>
      <c r="B1628">
        <v>-496.40774850000003</v>
      </c>
      <c r="C1628">
        <v>14370.92038</v>
      </c>
      <c r="D1628">
        <v>1.2987932680000001</v>
      </c>
      <c r="E1628">
        <v>2.2257805990000001</v>
      </c>
      <c r="F1628">
        <f>IFERROR(_xlfn.IFS(B1628&lt;'Benchmark Data'!$I$7,1,'Transaction Log'!B1628&gt;'Benchmark Data'!$M$7,1),0)</f>
        <v>0</v>
      </c>
      <c r="G1628">
        <f>IFERROR(_xlfn.IFS(D1628&lt;'Benchmark Data'!$I$13,1,'Transaction Log'!D1628&gt;'Benchmark Data'!$M$13,1),0)</f>
        <v>0</v>
      </c>
      <c r="H1628">
        <f>IFERROR(_xlfn.IFS(E1628&lt;'Benchmark Data'!$I$19,1,'Transaction Log'!E1628&gt;'Benchmark Data'!$M$19,1),0)</f>
        <v>0</v>
      </c>
    </row>
    <row r="1629" spans="1:8">
      <c r="A1629" s="116">
        <v>0.59508101851851858</v>
      </c>
      <c r="B1629">
        <v>-496.40109369999999</v>
      </c>
      <c r="C1629">
        <v>14367.83797</v>
      </c>
      <c r="D1629">
        <v>1.299049828</v>
      </c>
      <c r="E1629">
        <v>2.2265772660000001</v>
      </c>
      <c r="F1629">
        <f>IFERROR(_xlfn.IFS(B1629&lt;'Benchmark Data'!$I$7,1,'Transaction Log'!B1629&gt;'Benchmark Data'!$M$7,1),0)</f>
        <v>0</v>
      </c>
      <c r="G1629">
        <f>IFERROR(_xlfn.IFS(D1629&lt;'Benchmark Data'!$I$13,1,'Transaction Log'!D1629&gt;'Benchmark Data'!$M$13,1),0)</f>
        <v>0</v>
      </c>
      <c r="H1629">
        <f>IFERROR(_xlfn.IFS(E1629&lt;'Benchmark Data'!$I$19,1,'Transaction Log'!E1629&gt;'Benchmark Data'!$M$19,1),0)</f>
        <v>0</v>
      </c>
    </row>
    <row r="1630" spans="1:8">
      <c r="A1630" s="116">
        <v>0.59510416666666666</v>
      </c>
      <c r="B1630">
        <v>-496.40471000000002</v>
      </c>
      <c r="C1630">
        <v>14368.00505</v>
      </c>
      <c r="D1630">
        <v>1.2987394990000001</v>
      </c>
      <c r="E1630">
        <v>2.227316251</v>
      </c>
      <c r="F1630">
        <f>IFERROR(_xlfn.IFS(B1630&lt;'Benchmark Data'!$I$7,1,'Transaction Log'!B1630&gt;'Benchmark Data'!$M$7,1),0)</f>
        <v>0</v>
      </c>
      <c r="G1630">
        <f>IFERROR(_xlfn.IFS(D1630&lt;'Benchmark Data'!$I$13,1,'Transaction Log'!D1630&gt;'Benchmark Data'!$M$13,1),0)</f>
        <v>0</v>
      </c>
      <c r="H1630">
        <f>IFERROR(_xlfn.IFS(E1630&lt;'Benchmark Data'!$I$19,1,'Transaction Log'!E1630&gt;'Benchmark Data'!$M$19,1),0)</f>
        <v>0</v>
      </c>
    </row>
    <row r="1631" spans="1:8">
      <c r="A1631" s="116">
        <v>0.59512731481481485</v>
      </c>
      <c r="B1631">
        <v>-496.39780059999998</v>
      </c>
      <c r="C1631">
        <v>14367.43591</v>
      </c>
      <c r="D1631">
        <v>1.2997229349999999</v>
      </c>
      <c r="E1631">
        <v>2.2276061760000001</v>
      </c>
      <c r="F1631">
        <f>IFERROR(_xlfn.IFS(B1631&lt;'Benchmark Data'!$I$7,1,'Transaction Log'!B1631&gt;'Benchmark Data'!$M$7,1),0)</f>
        <v>0</v>
      </c>
      <c r="G1631">
        <f>IFERROR(_xlfn.IFS(D1631&lt;'Benchmark Data'!$I$13,1,'Transaction Log'!D1631&gt;'Benchmark Data'!$M$13,1),0)</f>
        <v>0</v>
      </c>
      <c r="H1631">
        <f>IFERROR(_xlfn.IFS(E1631&lt;'Benchmark Data'!$I$19,1,'Transaction Log'!E1631&gt;'Benchmark Data'!$M$19,1),0)</f>
        <v>0</v>
      </c>
    </row>
    <row r="1632" spans="1:8">
      <c r="A1632" s="116">
        <v>0.59515046296296303</v>
      </c>
      <c r="B1632">
        <v>-496.41360680000003</v>
      </c>
      <c r="C1632">
        <v>14366.32533</v>
      </c>
      <c r="D1632">
        <v>1.300320556</v>
      </c>
      <c r="E1632">
        <v>2.227665386</v>
      </c>
      <c r="F1632">
        <f>IFERROR(_xlfn.IFS(B1632&lt;'Benchmark Data'!$I$7,1,'Transaction Log'!B1632&gt;'Benchmark Data'!$M$7,1),0)</f>
        <v>0</v>
      </c>
      <c r="G1632">
        <f>IFERROR(_xlfn.IFS(D1632&lt;'Benchmark Data'!$I$13,1,'Transaction Log'!D1632&gt;'Benchmark Data'!$M$13,1),0)</f>
        <v>0</v>
      </c>
      <c r="H1632">
        <f>IFERROR(_xlfn.IFS(E1632&lt;'Benchmark Data'!$I$19,1,'Transaction Log'!E1632&gt;'Benchmark Data'!$M$19,1),0)</f>
        <v>0</v>
      </c>
    </row>
    <row r="1633" spans="1:8">
      <c r="A1633" s="116">
        <v>0.59517361111111111</v>
      </c>
      <c r="B1633">
        <v>-496.41086710000002</v>
      </c>
      <c r="C1633">
        <v>14365.250179999999</v>
      </c>
      <c r="D1633">
        <v>1.298521788</v>
      </c>
      <c r="E1633">
        <v>2.225596216</v>
      </c>
      <c r="F1633">
        <f>IFERROR(_xlfn.IFS(B1633&lt;'Benchmark Data'!$I$7,1,'Transaction Log'!B1633&gt;'Benchmark Data'!$M$7,1),0)</f>
        <v>0</v>
      </c>
      <c r="G1633">
        <f>IFERROR(_xlfn.IFS(D1633&lt;'Benchmark Data'!$I$13,1,'Transaction Log'!D1633&gt;'Benchmark Data'!$M$13,1),0)</f>
        <v>0</v>
      </c>
      <c r="H1633">
        <f>IFERROR(_xlfn.IFS(E1633&lt;'Benchmark Data'!$I$19,1,'Transaction Log'!E1633&gt;'Benchmark Data'!$M$19,1),0)</f>
        <v>0</v>
      </c>
    </row>
    <row r="1634" spans="1:8">
      <c r="A1634" s="116">
        <v>0.59519675925925919</v>
      </c>
      <c r="B1634">
        <v>-496.39295829999998</v>
      </c>
      <c r="C1634">
        <v>14362.95492</v>
      </c>
      <c r="D1634">
        <v>1.2985180380000001</v>
      </c>
      <c r="E1634">
        <v>2.2278737890000002</v>
      </c>
      <c r="F1634">
        <f>IFERROR(_xlfn.IFS(B1634&lt;'Benchmark Data'!$I$7,1,'Transaction Log'!B1634&gt;'Benchmark Data'!$M$7,1),0)</f>
        <v>0</v>
      </c>
      <c r="G1634">
        <f>IFERROR(_xlfn.IFS(D1634&lt;'Benchmark Data'!$I$13,1,'Transaction Log'!D1634&gt;'Benchmark Data'!$M$13,1),0)</f>
        <v>0</v>
      </c>
      <c r="H1634">
        <f>IFERROR(_xlfn.IFS(E1634&lt;'Benchmark Data'!$I$19,1,'Transaction Log'!E1634&gt;'Benchmark Data'!$M$19,1),0)</f>
        <v>0</v>
      </c>
    </row>
    <row r="1635" spans="1:8">
      <c r="A1635" s="116">
        <v>0.59521990740740738</v>
      </c>
      <c r="B1635">
        <v>-496.42222809999998</v>
      </c>
      <c r="C1635">
        <v>14363.48789</v>
      </c>
      <c r="D1635">
        <v>1.298901909</v>
      </c>
      <c r="E1635">
        <v>2.2256700110000001</v>
      </c>
      <c r="F1635">
        <f>IFERROR(_xlfn.IFS(B1635&lt;'Benchmark Data'!$I$7,1,'Transaction Log'!B1635&gt;'Benchmark Data'!$M$7,1),0)</f>
        <v>1</v>
      </c>
      <c r="G1635">
        <f>IFERROR(_xlfn.IFS(D1635&lt;'Benchmark Data'!$I$13,1,'Transaction Log'!D1635&gt;'Benchmark Data'!$M$13,1),0)</f>
        <v>0</v>
      </c>
      <c r="H1635">
        <f>IFERROR(_xlfn.IFS(E1635&lt;'Benchmark Data'!$I$19,1,'Transaction Log'!E1635&gt;'Benchmark Data'!$M$19,1),0)</f>
        <v>0</v>
      </c>
    </row>
    <row r="1636" spans="1:8">
      <c r="A1636" s="116">
        <v>0.59524305555555557</v>
      </c>
      <c r="B1636">
        <v>-496.40789660000002</v>
      </c>
      <c r="C1636">
        <v>14361.545459999999</v>
      </c>
      <c r="D1636">
        <v>1.2997713689999999</v>
      </c>
      <c r="E1636">
        <v>2.2257584869999998</v>
      </c>
      <c r="F1636">
        <f>IFERROR(_xlfn.IFS(B1636&lt;'Benchmark Data'!$I$7,1,'Transaction Log'!B1636&gt;'Benchmark Data'!$M$7,1),0)</f>
        <v>0</v>
      </c>
      <c r="G1636">
        <f>IFERROR(_xlfn.IFS(D1636&lt;'Benchmark Data'!$I$13,1,'Transaction Log'!D1636&gt;'Benchmark Data'!$M$13,1),0)</f>
        <v>0</v>
      </c>
      <c r="H1636">
        <f>IFERROR(_xlfn.IFS(E1636&lt;'Benchmark Data'!$I$19,1,'Transaction Log'!E1636&gt;'Benchmark Data'!$M$19,1),0)</f>
        <v>0</v>
      </c>
    </row>
    <row r="1637" spans="1:8">
      <c r="A1637" s="116">
        <v>0.59526620370370364</v>
      </c>
      <c r="B1637">
        <v>-496.39267000000001</v>
      </c>
      <c r="C1637">
        <v>14358.69874</v>
      </c>
      <c r="D1637">
        <v>1.2995454340000001</v>
      </c>
      <c r="E1637">
        <v>2.2269999760000001</v>
      </c>
      <c r="F1637">
        <f>IFERROR(_xlfn.IFS(B1637&lt;'Benchmark Data'!$I$7,1,'Transaction Log'!B1637&gt;'Benchmark Data'!$M$7,1),0)</f>
        <v>0</v>
      </c>
      <c r="G1637">
        <f>IFERROR(_xlfn.IFS(D1637&lt;'Benchmark Data'!$I$13,1,'Transaction Log'!D1637&gt;'Benchmark Data'!$M$13,1),0)</f>
        <v>0</v>
      </c>
      <c r="H1637">
        <f>IFERROR(_xlfn.IFS(E1637&lt;'Benchmark Data'!$I$19,1,'Transaction Log'!E1637&gt;'Benchmark Data'!$M$19,1),0)</f>
        <v>0</v>
      </c>
    </row>
    <row r="1638" spans="1:8">
      <c r="A1638" s="116">
        <v>0.59528935185185183</v>
      </c>
      <c r="B1638">
        <v>-496.40361480000001</v>
      </c>
      <c r="C1638">
        <v>14360.33899</v>
      </c>
      <c r="D1638">
        <v>1.298224056</v>
      </c>
      <c r="E1638">
        <v>2.2256161169999999</v>
      </c>
      <c r="F1638">
        <f>IFERROR(_xlfn.IFS(B1638&lt;'Benchmark Data'!$I$7,1,'Transaction Log'!B1638&gt;'Benchmark Data'!$M$7,1),0)</f>
        <v>0</v>
      </c>
      <c r="G1638">
        <f>IFERROR(_xlfn.IFS(D1638&lt;'Benchmark Data'!$I$13,1,'Transaction Log'!D1638&gt;'Benchmark Data'!$M$13,1),0)</f>
        <v>0</v>
      </c>
      <c r="H1638">
        <f>IFERROR(_xlfn.IFS(E1638&lt;'Benchmark Data'!$I$19,1,'Transaction Log'!E1638&gt;'Benchmark Data'!$M$19,1),0)</f>
        <v>0</v>
      </c>
    </row>
    <row r="1639" spans="1:8">
      <c r="A1639" s="116">
        <v>0.59531250000000002</v>
      </c>
      <c r="B1639">
        <v>-496.40341260000002</v>
      </c>
      <c r="C1639">
        <v>14358.04169</v>
      </c>
      <c r="D1639">
        <v>1.298946143</v>
      </c>
      <c r="E1639">
        <v>2.2266172320000002</v>
      </c>
      <c r="F1639">
        <f>IFERROR(_xlfn.IFS(B1639&lt;'Benchmark Data'!$I$7,1,'Transaction Log'!B1639&gt;'Benchmark Data'!$M$7,1),0)</f>
        <v>0</v>
      </c>
      <c r="G1639">
        <f>IFERROR(_xlfn.IFS(D1639&lt;'Benchmark Data'!$I$13,1,'Transaction Log'!D1639&gt;'Benchmark Data'!$M$13,1),0)</f>
        <v>0</v>
      </c>
      <c r="H1639">
        <f>IFERROR(_xlfn.IFS(E1639&lt;'Benchmark Data'!$I$19,1,'Transaction Log'!E1639&gt;'Benchmark Data'!$M$19,1),0)</f>
        <v>0</v>
      </c>
    </row>
    <row r="1640" spans="1:8">
      <c r="A1640" s="116">
        <v>0.5953356481481481</v>
      </c>
      <c r="B1640">
        <v>-496.40242130000001</v>
      </c>
      <c r="C1640">
        <v>14357.472400000001</v>
      </c>
      <c r="D1640">
        <v>1.2998836410000001</v>
      </c>
      <c r="E1640">
        <v>2.2259294889999999</v>
      </c>
      <c r="F1640">
        <f>IFERROR(_xlfn.IFS(B1640&lt;'Benchmark Data'!$I$7,1,'Transaction Log'!B1640&gt;'Benchmark Data'!$M$7,1),0)</f>
        <v>0</v>
      </c>
      <c r="G1640">
        <f>IFERROR(_xlfn.IFS(D1640&lt;'Benchmark Data'!$I$13,1,'Transaction Log'!D1640&gt;'Benchmark Data'!$M$13,1),0)</f>
        <v>0</v>
      </c>
      <c r="H1640">
        <f>IFERROR(_xlfn.IFS(E1640&lt;'Benchmark Data'!$I$19,1,'Transaction Log'!E1640&gt;'Benchmark Data'!$M$19,1),0)</f>
        <v>0</v>
      </c>
    </row>
    <row r="1641" spans="1:8">
      <c r="A1641" s="116">
        <v>0.59535879629629629</v>
      </c>
      <c r="B1641">
        <v>-496.40322700000002</v>
      </c>
      <c r="C1641">
        <v>14356.62621</v>
      </c>
      <c r="D1641">
        <v>1.2985462189999999</v>
      </c>
      <c r="E1641">
        <v>2.2268349870000002</v>
      </c>
      <c r="F1641">
        <f>IFERROR(_xlfn.IFS(B1641&lt;'Benchmark Data'!$I$7,1,'Transaction Log'!B1641&gt;'Benchmark Data'!$M$7,1),0)</f>
        <v>0</v>
      </c>
      <c r="G1641">
        <f>IFERROR(_xlfn.IFS(D1641&lt;'Benchmark Data'!$I$13,1,'Transaction Log'!D1641&gt;'Benchmark Data'!$M$13,1),0)</f>
        <v>0</v>
      </c>
      <c r="H1641">
        <f>IFERROR(_xlfn.IFS(E1641&lt;'Benchmark Data'!$I$19,1,'Transaction Log'!E1641&gt;'Benchmark Data'!$M$19,1),0)</f>
        <v>0</v>
      </c>
    </row>
    <row r="1642" spans="1:8">
      <c r="A1642" s="116">
        <v>0.59538194444444448</v>
      </c>
      <c r="B1642">
        <v>-496.41273159999997</v>
      </c>
      <c r="C1642">
        <v>14355.94363</v>
      </c>
      <c r="D1642">
        <v>1.299788309</v>
      </c>
      <c r="E1642">
        <v>2.226564223</v>
      </c>
      <c r="F1642">
        <f>IFERROR(_xlfn.IFS(B1642&lt;'Benchmark Data'!$I$7,1,'Transaction Log'!B1642&gt;'Benchmark Data'!$M$7,1),0)</f>
        <v>0</v>
      </c>
      <c r="G1642">
        <f>IFERROR(_xlfn.IFS(D1642&lt;'Benchmark Data'!$I$13,1,'Transaction Log'!D1642&gt;'Benchmark Data'!$M$13,1),0)</f>
        <v>0</v>
      </c>
      <c r="H1642">
        <f>IFERROR(_xlfn.IFS(E1642&lt;'Benchmark Data'!$I$19,1,'Transaction Log'!E1642&gt;'Benchmark Data'!$M$19,1),0)</f>
        <v>0</v>
      </c>
    </row>
    <row r="1643" spans="1:8">
      <c r="A1643" s="116">
        <v>0.59540509259259256</v>
      </c>
      <c r="B1643">
        <v>-496.40729970000001</v>
      </c>
      <c r="C1643">
        <v>14354.366099999999</v>
      </c>
      <c r="D1643">
        <v>1.299818514</v>
      </c>
      <c r="E1643">
        <v>2.2256281439999999</v>
      </c>
      <c r="F1643">
        <f>IFERROR(_xlfn.IFS(B1643&lt;'Benchmark Data'!$I$7,1,'Transaction Log'!B1643&gt;'Benchmark Data'!$M$7,1),0)</f>
        <v>0</v>
      </c>
      <c r="G1643">
        <f>IFERROR(_xlfn.IFS(D1643&lt;'Benchmark Data'!$I$13,1,'Transaction Log'!D1643&gt;'Benchmark Data'!$M$13,1),0)</f>
        <v>0</v>
      </c>
      <c r="H1643">
        <f>IFERROR(_xlfn.IFS(E1643&lt;'Benchmark Data'!$I$19,1,'Transaction Log'!E1643&gt;'Benchmark Data'!$M$19,1),0)</f>
        <v>0</v>
      </c>
    </row>
    <row r="1644" spans="1:8">
      <c r="A1644" s="116">
        <v>0.59542824074074074</v>
      </c>
      <c r="B1644">
        <v>-496.39977010000001</v>
      </c>
      <c r="C1644">
        <v>14354.78441</v>
      </c>
      <c r="D1644">
        <v>1.3004720940000001</v>
      </c>
      <c r="E1644">
        <v>2.2282141449999999</v>
      </c>
      <c r="F1644">
        <f>IFERROR(_xlfn.IFS(B1644&lt;'Benchmark Data'!$I$7,1,'Transaction Log'!B1644&gt;'Benchmark Data'!$M$7,1),0)</f>
        <v>0</v>
      </c>
      <c r="G1644">
        <f>IFERROR(_xlfn.IFS(D1644&lt;'Benchmark Data'!$I$13,1,'Transaction Log'!D1644&gt;'Benchmark Data'!$M$13,1),0)</f>
        <v>0</v>
      </c>
      <c r="H1644">
        <f>IFERROR(_xlfn.IFS(E1644&lt;'Benchmark Data'!$I$19,1,'Transaction Log'!E1644&gt;'Benchmark Data'!$M$19,1),0)</f>
        <v>0</v>
      </c>
    </row>
    <row r="1645" spans="1:8">
      <c r="A1645" s="116">
        <v>0.59545138888888893</v>
      </c>
      <c r="B1645">
        <v>-496.41345960000001</v>
      </c>
      <c r="C1645">
        <v>14352.103719999999</v>
      </c>
      <c r="D1645">
        <v>1.298994558</v>
      </c>
      <c r="E1645">
        <v>2.2270035670000001</v>
      </c>
      <c r="F1645">
        <f>IFERROR(_xlfn.IFS(B1645&lt;'Benchmark Data'!$I$7,1,'Transaction Log'!B1645&gt;'Benchmark Data'!$M$7,1),0)</f>
        <v>0</v>
      </c>
      <c r="G1645">
        <f>IFERROR(_xlfn.IFS(D1645&lt;'Benchmark Data'!$I$13,1,'Transaction Log'!D1645&gt;'Benchmark Data'!$M$13,1),0)</f>
        <v>0</v>
      </c>
      <c r="H1645">
        <f>IFERROR(_xlfn.IFS(E1645&lt;'Benchmark Data'!$I$19,1,'Transaction Log'!E1645&gt;'Benchmark Data'!$M$19,1),0)</f>
        <v>0</v>
      </c>
    </row>
    <row r="1646" spans="1:8">
      <c r="A1646" s="116">
        <v>0.59547453703703701</v>
      </c>
      <c r="B1646">
        <v>-496.405956</v>
      </c>
      <c r="C1646">
        <v>14350.73942</v>
      </c>
      <c r="D1646">
        <v>1.299858833</v>
      </c>
      <c r="E1646">
        <v>2.2280922599999999</v>
      </c>
      <c r="F1646">
        <f>IFERROR(_xlfn.IFS(B1646&lt;'Benchmark Data'!$I$7,1,'Transaction Log'!B1646&gt;'Benchmark Data'!$M$7,1),0)</f>
        <v>0</v>
      </c>
      <c r="G1646">
        <f>IFERROR(_xlfn.IFS(D1646&lt;'Benchmark Data'!$I$13,1,'Transaction Log'!D1646&gt;'Benchmark Data'!$M$13,1),0)</f>
        <v>0</v>
      </c>
      <c r="H1646">
        <f>IFERROR(_xlfn.IFS(E1646&lt;'Benchmark Data'!$I$19,1,'Transaction Log'!E1646&gt;'Benchmark Data'!$M$19,1),0)</f>
        <v>0</v>
      </c>
    </row>
    <row r="1647" spans="1:8">
      <c r="A1647" s="116">
        <v>0.5954976851851852</v>
      </c>
      <c r="B1647">
        <v>-496.40512510000002</v>
      </c>
      <c r="C1647">
        <v>14347.70047</v>
      </c>
      <c r="D1647">
        <v>1.2997355070000001</v>
      </c>
      <c r="E1647">
        <v>2.226353144</v>
      </c>
      <c r="F1647">
        <f>IFERROR(_xlfn.IFS(B1647&lt;'Benchmark Data'!$I$7,1,'Transaction Log'!B1647&gt;'Benchmark Data'!$M$7,1),0)</f>
        <v>0</v>
      </c>
      <c r="G1647">
        <f>IFERROR(_xlfn.IFS(D1647&lt;'Benchmark Data'!$I$13,1,'Transaction Log'!D1647&gt;'Benchmark Data'!$M$13,1),0)</f>
        <v>0</v>
      </c>
      <c r="H1647">
        <f>IFERROR(_xlfn.IFS(E1647&lt;'Benchmark Data'!$I$19,1,'Transaction Log'!E1647&gt;'Benchmark Data'!$M$19,1),0)</f>
        <v>0</v>
      </c>
    </row>
    <row r="1648" spans="1:8">
      <c r="A1648" s="116">
        <v>0.59552083333333339</v>
      </c>
      <c r="B1648">
        <v>-496.38982570000002</v>
      </c>
      <c r="C1648">
        <v>14344.84339</v>
      </c>
      <c r="D1648">
        <v>1.29899258</v>
      </c>
      <c r="E1648">
        <v>2.228397652</v>
      </c>
      <c r="F1648">
        <f>IFERROR(_xlfn.IFS(B1648&lt;'Benchmark Data'!$I$7,1,'Transaction Log'!B1648&gt;'Benchmark Data'!$M$7,1),0)</f>
        <v>0</v>
      </c>
      <c r="G1648">
        <f>IFERROR(_xlfn.IFS(D1648&lt;'Benchmark Data'!$I$13,1,'Transaction Log'!D1648&gt;'Benchmark Data'!$M$13,1),0)</f>
        <v>0</v>
      </c>
      <c r="H1648">
        <f>IFERROR(_xlfn.IFS(E1648&lt;'Benchmark Data'!$I$19,1,'Transaction Log'!E1648&gt;'Benchmark Data'!$M$19,1),0)</f>
        <v>0</v>
      </c>
    </row>
    <row r="1649" spans="1:8">
      <c r="A1649" s="116">
        <v>0.59554398148148147</v>
      </c>
      <c r="B1649">
        <v>-496.39406409999998</v>
      </c>
      <c r="C1649">
        <v>14346.072749999999</v>
      </c>
      <c r="D1649">
        <v>1.299145102</v>
      </c>
      <c r="E1649">
        <v>2.2279904620000002</v>
      </c>
      <c r="F1649">
        <f>IFERROR(_xlfn.IFS(B1649&lt;'Benchmark Data'!$I$7,1,'Transaction Log'!B1649&gt;'Benchmark Data'!$M$7,1),0)</f>
        <v>0</v>
      </c>
      <c r="G1649">
        <f>IFERROR(_xlfn.IFS(D1649&lt;'Benchmark Data'!$I$13,1,'Transaction Log'!D1649&gt;'Benchmark Data'!$M$13,1),0)</f>
        <v>0</v>
      </c>
      <c r="H1649">
        <f>IFERROR(_xlfn.IFS(E1649&lt;'Benchmark Data'!$I$19,1,'Transaction Log'!E1649&gt;'Benchmark Data'!$M$19,1),0)</f>
        <v>0</v>
      </c>
    </row>
    <row r="1650" spans="1:8">
      <c r="A1650" s="116">
        <v>0.59556712962962965</v>
      </c>
      <c r="B1650">
        <v>-496.4010955</v>
      </c>
      <c r="C1650">
        <v>14344.49013</v>
      </c>
      <c r="D1650">
        <v>1.2987866779999999</v>
      </c>
      <c r="E1650">
        <v>2.228508025</v>
      </c>
      <c r="F1650">
        <f>IFERROR(_xlfn.IFS(B1650&lt;'Benchmark Data'!$I$7,1,'Transaction Log'!B1650&gt;'Benchmark Data'!$M$7,1),0)</f>
        <v>0</v>
      </c>
      <c r="G1650">
        <f>IFERROR(_xlfn.IFS(D1650&lt;'Benchmark Data'!$I$13,1,'Transaction Log'!D1650&gt;'Benchmark Data'!$M$13,1),0)</f>
        <v>0</v>
      </c>
      <c r="H1650">
        <f>IFERROR(_xlfn.IFS(E1650&lt;'Benchmark Data'!$I$19,1,'Transaction Log'!E1650&gt;'Benchmark Data'!$M$19,1),0)</f>
        <v>0</v>
      </c>
    </row>
    <row r="1651" spans="1:8">
      <c r="A1651" s="116">
        <v>0.59559027777777784</v>
      </c>
      <c r="B1651">
        <v>-496.39610829999998</v>
      </c>
      <c r="C1651">
        <v>14343.57444</v>
      </c>
      <c r="D1651">
        <v>1.298669026</v>
      </c>
      <c r="E1651">
        <v>2.2261631400000002</v>
      </c>
      <c r="F1651">
        <f>IFERROR(_xlfn.IFS(B1651&lt;'Benchmark Data'!$I$7,1,'Transaction Log'!B1651&gt;'Benchmark Data'!$M$7,1),0)</f>
        <v>0</v>
      </c>
      <c r="G1651">
        <f>IFERROR(_xlfn.IFS(D1651&lt;'Benchmark Data'!$I$13,1,'Transaction Log'!D1651&gt;'Benchmark Data'!$M$13,1),0)</f>
        <v>0</v>
      </c>
      <c r="H1651">
        <f>IFERROR(_xlfn.IFS(E1651&lt;'Benchmark Data'!$I$19,1,'Transaction Log'!E1651&gt;'Benchmark Data'!$M$19,1),0)</f>
        <v>0</v>
      </c>
    </row>
    <row r="1652" spans="1:8">
      <c r="A1652" s="116">
        <v>0.59561342592592592</v>
      </c>
      <c r="B1652">
        <v>-496.39226239999999</v>
      </c>
      <c r="C1652">
        <v>14343.76064</v>
      </c>
      <c r="D1652">
        <v>1.299923868</v>
      </c>
      <c r="E1652">
        <v>2.2260385600000001</v>
      </c>
      <c r="F1652">
        <f>IFERROR(_xlfn.IFS(B1652&lt;'Benchmark Data'!$I$7,1,'Transaction Log'!B1652&gt;'Benchmark Data'!$M$7,1),0)</f>
        <v>0</v>
      </c>
      <c r="G1652">
        <f>IFERROR(_xlfn.IFS(D1652&lt;'Benchmark Data'!$I$13,1,'Transaction Log'!D1652&gt;'Benchmark Data'!$M$13,1),0)</f>
        <v>0</v>
      </c>
      <c r="H1652">
        <f>IFERROR(_xlfn.IFS(E1652&lt;'Benchmark Data'!$I$19,1,'Transaction Log'!E1652&gt;'Benchmark Data'!$M$19,1),0)</f>
        <v>0</v>
      </c>
    </row>
    <row r="1653" spans="1:8">
      <c r="A1653" s="116">
        <v>0.595636574074074</v>
      </c>
      <c r="B1653">
        <v>-496.39925490000002</v>
      </c>
      <c r="C1653">
        <v>14339.88639</v>
      </c>
      <c r="D1653">
        <v>1.298379443</v>
      </c>
      <c r="E1653">
        <v>2.2266367649999999</v>
      </c>
      <c r="F1653">
        <f>IFERROR(_xlfn.IFS(B1653&lt;'Benchmark Data'!$I$7,1,'Transaction Log'!B1653&gt;'Benchmark Data'!$M$7,1),0)</f>
        <v>0</v>
      </c>
      <c r="G1653">
        <f>IFERROR(_xlfn.IFS(D1653&lt;'Benchmark Data'!$I$13,1,'Transaction Log'!D1653&gt;'Benchmark Data'!$M$13,1),0)</f>
        <v>0</v>
      </c>
      <c r="H1653">
        <f>IFERROR(_xlfn.IFS(E1653&lt;'Benchmark Data'!$I$19,1,'Transaction Log'!E1653&gt;'Benchmark Data'!$M$19,1),0)</f>
        <v>0</v>
      </c>
    </row>
    <row r="1654" spans="1:8">
      <c r="A1654" s="116">
        <v>0.59565972222222219</v>
      </c>
      <c r="B1654">
        <v>-496.40312260000002</v>
      </c>
      <c r="C1654">
        <v>14339.4882</v>
      </c>
      <c r="D1654">
        <v>1.30021075</v>
      </c>
      <c r="E1654">
        <v>2.2278390360000002</v>
      </c>
      <c r="F1654">
        <f>IFERROR(_xlfn.IFS(B1654&lt;'Benchmark Data'!$I$7,1,'Transaction Log'!B1654&gt;'Benchmark Data'!$M$7,1),0)</f>
        <v>0</v>
      </c>
      <c r="G1654">
        <f>IFERROR(_xlfn.IFS(D1654&lt;'Benchmark Data'!$I$13,1,'Transaction Log'!D1654&gt;'Benchmark Data'!$M$13,1),0)</f>
        <v>0</v>
      </c>
      <c r="H1654">
        <f>IFERROR(_xlfn.IFS(E1654&lt;'Benchmark Data'!$I$19,1,'Transaction Log'!E1654&gt;'Benchmark Data'!$M$19,1),0)</f>
        <v>0</v>
      </c>
    </row>
    <row r="1655" spans="1:8">
      <c r="A1655" s="116">
        <v>0.59568287037037038</v>
      </c>
      <c r="B1655">
        <v>-496.38879939999998</v>
      </c>
      <c r="C1655">
        <v>14339.46754</v>
      </c>
      <c r="D1655">
        <v>1.2988160150000001</v>
      </c>
      <c r="E1655">
        <v>2.2265218980000001</v>
      </c>
      <c r="F1655">
        <f>IFERROR(_xlfn.IFS(B1655&lt;'Benchmark Data'!$I$7,1,'Transaction Log'!B1655&gt;'Benchmark Data'!$M$7,1),0)</f>
        <v>0</v>
      </c>
      <c r="G1655">
        <f>IFERROR(_xlfn.IFS(D1655&lt;'Benchmark Data'!$I$13,1,'Transaction Log'!D1655&gt;'Benchmark Data'!$M$13,1),0)</f>
        <v>0</v>
      </c>
      <c r="H1655">
        <f>IFERROR(_xlfn.IFS(E1655&lt;'Benchmark Data'!$I$19,1,'Transaction Log'!E1655&gt;'Benchmark Data'!$M$19,1),0)</f>
        <v>0</v>
      </c>
    </row>
    <row r="1656" spans="1:8">
      <c r="A1656" s="116">
        <v>0.59570601851851845</v>
      </c>
      <c r="B1656">
        <v>-496.39166130000001</v>
      </c>
      <c r="C1656">
        <v>14336.811449999999</v>
      </c>
      <c r="D1656">
        <v>1.298995989</v>
      </c>
      <c r="E1656">
        <v>2.2257748300000002</v>
      </c>
      <c r="F1656">
        <f>IFERROR(_xlfn.IFS(B1656&lt;'Benchmark Data'!$I$7,1,'Transaction Log'!B1656&gt;'Benchmark Data'!$M$7,1),0)</f>
        <v>0</v>
      </c>
      <c r="G1656">
        <f>IFERROR(_xlfn.IFS(D1656&lt;'Benchmark Data'!$I$13,1,'Transaction Log'!D1656&gt;'Benchmark Data'!$M$13,1),0)</f>
        <v>0</v>
      </c>
      <c r="H1656">
        <f>IFERROR(_xlfn.IFS(E1656&lt;'Benchmark Data'!$I$19,1,'Transaction Log'!E1656&gt;'Benchmark Data'!$M$19,1),0)</f>
        <v>0</v>
      </c>
    </row>
    <row r="1657" spans="1:8">
      <c r="A1657" s="116">
        <v>0.59572916666666664</v>
      </c>
      <c r="B1657">
        <v>-496.40340520000001</v>
      </c>
      <c r="C1657">
        <v>14336.081690000001</v>
      </c>
      <c r="D1657">
        <v>1.299945643</v>
      </c>
      <c r="E1657">
        <v>2.2282049449999999</v>
      </c>
      <c r="F1657">
        <f>IFERROR(_xlfn.IFS(B1657&lt;'Benchmark Data'!$I$7,1,'Transaction Log'!B1657&gt;'Benchmark Data'!$M$7,1),0)</f>
        <v>0</v>
      </c>
      <c r="G1657">
        <f>IFERROR(_xlfn.IFS(D1657&lt;'Benchmark Data'!$I$13,1,'Transaction Log'!D1657&gt;'Benchmark Data'!$M$13,1),0)</f>
        <v>0</v>
      </c>
      <c r="H1657">
        <f>IFERROR(_xlfn.IFS(E1657&lt;'Benchmark Data'!$I$19,1,'Transaction Log'!E1657&gt;'Benchmark Data'!$M$19,1),0)</f>
        <v>0</v>
      </c>
    </row>
    <row r="1658" spans="1:8">
      <c r="A1658" s="116">
        <v>0.59575231481481483</v>
      </c>
      <c r="B1658">
        <v>-496.40682770000001</v>
      </c>
      <c r="C1658">
        <v>14335.899009999999</v>
      </c>
      <c r="D1658">
        <v>1.2989561469999999</v>
      </c>
      <c r="E1658">
        <v>2.2258213389999999</v>
      </c>
      <c r="F1658">
        <f>IFERROR(_xlfn.IFS(B1658&lt;'Benchmark Data'!$I$7,1,'Transaction Log'!B1658&gt;'Benchmark Data'!$M$7,1),0)</f>
        <v>0</v>
      </c>
      <c r="G1658">
        <f>IFERROR(_xlfn.IFS(D1658&lt;'Benchmark Data'!$I$13,1,'Transaction Log'!D1658&gt;'Benchmark Data'!$M$13,1),0)</f>
        <v>0</v>
      </c>
      <c r="H1658">
        <f>IFERROR(_xlfn.IFS(E1658&lt;'Benchmark Data'!$I$19,1,'Transaction Log'!E1658&gt;'Benchmark Data'!$M$19,1),0)</f>
        <v>0</v>
      </c>
    </row>
    <row r="1659" spans="1:8">
      <c r="A1659" s="116">
        <v>0.59577546296296291</v>
      </c>
      <c r="B1659">
        <v>-496.41324329999998</v>
      </c>
      <c r="C1659">
        <v>14335.47337</v>
      </c>
      <c r="D1659">
        <v>1.300061344</v>
      </c>
      <c r="E1659">
        <v>2.22679296</v>
      </c>
      <c r="F1659">
        <f>IFERROR(_xlfn.IFS(B1659&lt;'Benchmark Data'!$I$7,1,'Transaction Log'!B1659&gt;'Benchmark Data'!$M$7,1),0)</f>
        <v>0</v>
      </c>
      <c r="G1659">
        <f>IFERROR(_xlfn.IFS(D1659&lt;'Benchmark Data'!$I$13,1,'Transaction Log'!D1659&gt;'Benchmark Data'!$M$13,1),0)</f>
        <v>0</v>
      </c>
      <c r="H1659">
        <f>IFERROR(_xlfn.IFS(E1659&lt;'Benchmark Data'!$I$19,1,'Transaction Log'!E1659&gt;'Benchmark Data'!$M$19,1),0)</f>
        <v>0</v>
      </c>
    </row>
    <row r="1660" spans="1:8">
      <c r="A1660" s="116">
        <v>0.5957986111111111</v>
      </c>
      <c r="B1660">
        <v>-496.40187229999998</v>
      </c>
      <c r="C1660">
        <v>14333.16979</v>
      </c>
      <c r="D1660">
        <v>1.299034987</v>
      </c>
      <c r="E1660">
        <v>2.2268500979999999</v>
      </c>
      <c r="F1660">
        <f>IFERROR(_xlfn.IFS(B1660&lt;'Benchmark Data'!$I$7,1,'Transaction Log'!B1660&gt;'Benchmark Data'!$M$7,1),0)</f>
        <v>0</v>
      </c>
      <c r="G1660">
        <f>IFERROR(_xlfn.IFS(D1660&lt;'Benchmark Data'!$I$13,1,'Transaction Log'!D1660&gt;'Benchmark Data'!$M$13,1),0)</f>
        <v>0</v>
      </c>
      <c r="H1660">
        <f>IFERROR(_xlfn.IFS(E1660&lt;'Benchmark Data'!$I$19,1,'Transaction Log'!E1660&gt;'Benchmark Data'!$M$19,1),0)</f>
        <v>0</v>
      </c>
    </row>
    <row r="1661" spans="1:8">
      <c r="A1661" s="116">
        <v>0.59582175925925929</v>
      </c>
      <c r="B1661">
        <v>-496.39359919999998</v>
      </c>
      <c r="C1661">
        <v>14331.64178</v>
      </c>
      <c r="D1661">
        <v>1.3004109210000001</v>
      </c>
      <c r="E1661">
        <v>2.2261043169999999</v>
      </c>
      <c r="F1661">
        <f>IFERROR(_xlfn.IFS(B1661&lt;'Benchmark Data'!$I$7,1,'Transaction Log'!B1661&gt;'Benchmark Data'!$M$7,1),0)</f>
        <v>0</v>
      </c>
      <c r="G1661">
        <f>IFERROR(_xlfn.IFS(D1661&lt;'Benchmark Data'!$I$13,1,'Transaction Log'!D1661&gt;'Benchmark Data'!$M$13,1),0)</f>
        <v>0</v>
      </c>
      <c r="H1661">
        <f>IFERROR(_xlfn.IFS(E1661&lt;'Benchmark Data'!$I$19,1,'Transaction Log'!E1661&gt;'Benchmark Data'!$M$19,1),0)</f>
        <v>0</v>
      </c>
    </row>
    <row r="1662" spans="1:8">
      <c r="A1662" s="116">
        <v>0.59584490740740736</v>
      </c>
      <c r="B1662">
        <v>-496.39347270000002</v>
      </c>
      <c r="C1662">
        <v>14330.26296</v>
      </c>
      <c r="D1662">
        <v>1.299582623</v>
      </c>
      <c r="E1662">
        <v>2.2285902050000002</v>
      </c>
      <c r="F1662">
        <f>IFERROR(_xlfn.IFS(B1662&lt;'Benchmark Data'!$I$7,1,'Transaction Log'!B1662&gt;'Benchmark Data'!$M$7,1),0)</f>
        <v>0</v>
      </c>
      <c r="G1662">
        <f>IFERROR(_xlfn.IFS(D1662&lt;'Benchmark Data'!$I$13,1,'Transaction Log'!D1662&gt;'Benchmark Data'!$M$13,1),0)</f>
        <v>0</v>
      </c>
      <c r="H1662">
        <f>IFERROR(_xlfn.IFS(E1662&lt;'Benchmark Data'!$I$19,1,'Transaction Log'!E1662&gt;'Benchmark Data'!$M$19,1),0)</f>
        <v>0</v>
      </c>
    </row>
    <row r="1663" spans="1:8">
      <c r="A1663" s="116">
        <v>0.59586805555555555</v>
      </c>
      <c r="B1663">
        <v>-496.3933151</v>
      </c>
      <c r="C1663">
        <v>14330.67643</v>
      </c>
      <c r="D1663">
        <v>1.2998791540000001</v>
      </c>
      <c r="E1663">
        <v>2.2261642099999999</v>
      </c>
      <c r="F1663">
        <f>IFERROR(_xlfn.IFS(B1663&lt;'Benchmark Data'!$I$7,1,'Transaction Log'!B1663&gt;'Benchmark Data'!$M$7,1),0)</f>
        <v>0</v>
      </c>
      <c r="G1663">
        <f>IFERROR(_xlfn.IFS(D1663&lt;'Benchmark Data'!$I$13,1,'Transaction Log'!D1663&gt;'Benchmark Data'!$M$13,1),0)</f>
        <v>0</v>
      </c>
      <c r="H1663">
        <f>IFERROR(_xlfn.IFS(E1663&lt;'Benchmark Data'!$I$19,1,'Transaction Log'!E1663&gt;'Benchmark Data'!$M$19,1),0)</f>
        <v>0</v>
      </c>
    </row>
    <row r="1664" spans="1:8">
      <c r="A1664" s="116">
        <v>0.59589120370370374</v>
      </c>
      <c r="B1664">
        <v>-496.4075656</v>
      </c>
      <c r="C1664">
        <v>14330.665720000001</v>
      </c>
      <c r="D1664">
        <v>1.3004234779999999</v>
      </c>
      <c r="E1664">
        <v>2.2255550589999999</v>
      </c>
      <c r="F1664">
        <f>IFERROR(_xlfn.IFS(B1664&lt;'Benchmark Data'!$I$7,1,'Transaction Log'!B1664&gt;'Benchmark Data'!$M$7,1),0)</f>
        <v>0</v>
      </c>
      <c r="G1664">
        <f>IFERROR(_xlfn.IFS(D1664&lt;'Benchmark Data'!$I$13,1,'Transaction Log'!D1664&gt;'Benchmark Data'!$M$13,1),0)</f>
        <v>0</v>
      </c>
      <c r="H1664">
        <f>IFERROR(_xlfn.IFS(E1664&lt;'Benchmark Data'!$I$19,1,'Transaction Log'!E1664&gt;'Benchmark Data'!$M$19,1),0)</f>
        <v>0</v>
      </c>
    </row>
    <row r="1665" spans="1:8">
      <c r="A1665" s="116">
        <v>0.59591435185185182</v>
      </c>
      <c r="B1665">
        <v>-496.40207750000002</v>
      </c>
      <c r="C1665">
        <v>14329.06372</v>
      </c>
      <c r="D1665">
        <v>1.2995883530000001</v>
      </c>
      <c r="E1665">
        <v>2.226064703</v>
      </c>
      <c r="F1665">
        <f>IFERROR(_xlfn.IFS(B1665&lt;'Benchmark Data'!$I$7,1,'Transaction Log'!B1665&gt;'Benchmark Data'!$M$7,1),0)</f>
        <v>0</v>
      </c>
      <c r="G1665">
        <f>IFERROR(_xlfn.IFS(D1665&lt;'Benchmark Data'!$I$13,1,'Transaction Log'!D1665&gt;'Benchmark Data'!$M$13,1),0)</f>
        <v>0</v>
      </c>
      <c r="H1665">
        <f>IFERROR(_xlfn.IFS(E1665&lt;'Benchmark Data'!$I$19,1,'Transaction Log'!E1665&gt;'Benchmark Data'!$M$19,1),0)</f>
        <v>0</v>
      </c>
    </row>
    <row r="1666" spans="1:8">
      <c r="A1666" s="116">
        <v>0.59593750000000001</v>
      </c>
      <c r="B1666">
        <v>-496.4115223</v>
      </c>
      <c r="C1666">
        <v>14329.27721</v>
      </c>
      <c r="D1666">
        <v>1.3003081839999999</v>
      </c>
      <c r="E1666">
        <v>2.2279385469999999</v>
      </c>
      <c r="F1666">
        <f>IFERROR(_xlfn.IFS(B1666&lt;'Benchmark Data'!$I$7,1,'Transaction Log'!B1666&gt;'Benchmark Data'!$M$7,1),0)</f>
        <v>0</v>
      </c>
      <c r="G1666">
        <f>IFERROR(_xlfn.IFS(D1666&lt;'Benchmark Data'!$I$13,1,'Transaction Log'!D1666&gt;'Benchmark Data'!$M$13,1),0)</f>
        <v>0</v>
      </c>
      <c r="H1666">
        <f>IFERROR(_xlfn.IFS(E1666&lt;'Benchmark Data'!$I$19,1,'Transaction Log'!E1666&gt;'Benchmark Data'!$M$19,1),0)</f>
        <v>0</v>
      </c>
    </row>
    <row r="1667" spans="1:8">
      <c r="A1667" s="116">
        <v>0.5959606481481482</v>
      </c>
      <c r="B1667">
        <v>-496.4095188</v>
      </c>
      <c r="C1667">
        <v>14330.67139</v>
      </c>
      <c r="D1667">
        <v>1.3009470999999999</v>
      </c>
      <c r="E1667">
        <v>2.22754334</v>
      </c>
      <c r="F1667">
        <f>IFERROR(_xlfn.IFS(B1667&lt;'Benchmark Data'!$I$7,1,'Transaction Log'!B1667&gt;'Benchmark Data'!$M$7,1),0)</f>
        <v>0</v>
      </c>
      <c r="G1667">
        <f>IFERROR(_xlfn.IFS(D1667&lt;'Benchmark Data'!$I$13,1,'Transaction Log'!D1667&gt;'Benchmark Data'!$M$13,1),0)</f>
        <v>0</v>
      </c>
      <c r="H1667">
        <f>IFERROR(_xlfn.IFS(E1667&lt;'Benchmark Data'!$I$19,1,'Transaction Log'!E1667&gt;'Benchmark Data'!$M$19,1),0)</f>
        <v>0</v>
      </c>
    </row>
    <row r="1668" spans="1:8">
      <c r="A1668" s="116">
        <v>0.59598379629629628</v>
      </c>
      <c r="B1668">
        <v>-496.4147658</v>
      </c>
      <c r="C1668">
        <v>14327.2685</v>
      </c>
      <c r="D1668">
        <v>1.299184095</v>
      </c>
      <c r="E1668">
        <v>2.2285283769999999</v>
      </c>
      <c r="F1668">
        <f>IFERROR(_xlfn.IFS(B1668&lt;'Benchmark Data'!$I$7,1,'Transaction Log'!B1668&gt;'Benchmark Data'!$M$7,1),0)</f>
        <v>0</v>
      </c>
      <c r="G1668">
        <f>IFERROR(_xlfn.IFS(D1668&lt;'Benchmark Data'!$I$13,1,'Transaction Log'!D1668&gt;'Benchmark Data'!$M$13,1),0)</f>
        <v>0</v>
      </c>
      <c r="H1668">
        <f>IFERROR(_xlfn.IFS(E1668&lt;'Benchmark Data'!$I$19,1,'Transaction Log'!E1668&gt;'Benchmark Data'!$M$19,1),0)</f>
        <v>0</v>
      </c>
    </row>
    <row r="1669" spans="1:8">
      <c r="A1669" s="116">
        <v>0.59600694444444446</v>
      </c>
      <c r="B1669">
        <v>-496.40694009999999</v>
      </c>
      <c r="C1669">
        <v>14327.65076</v>
      </c>
      <c r="D1669">
        <v>1.2992395859999999</v>
      </c>
      <c r="E1669">
        <v>2.2283478699999999</v>
      </c>
      <c r="F1669">
        <f>IFERROR(_xlfn.IFS(B1669&lt;'Benchmark Data'!$I$7,1,'Transaction Log'!B1669&gt;'Benchmark Data'!$M$7,1),0)</f>
        <v>0</v>
      </c>
      <c r="G1669">
        <f>IFERROR(_xlfn.IFS(D1669&lt;'Benchmark Data'!$I$13,1,'Transaction Log'!D1669&gt;'Benchmark Data'!$M$13,1),0)</f>
        <v>0</v>
      </c>
      <c r="H1669">
        <f>IFERROR(_xlfn.IFS(E1669&lt;'Benchmark Data'!$I$19,1,'Transaction Log'!E1669&gt;'Benchmark Data'!$M$19,1),0)</f>
        <v>0</v>
      </c>
    </row>
    <row r="1670" spans="1:8">
      <c r="A1670" s="116">
        <v>0.59603009259259265</v>
      </c>
      <c r="B1670">
        <v>-496.4011127</v>
      </c>
      <c r="C1670">
        <v>14327.239809999999</v>
      </c>
      <c r="D1670">
        <v>1.3001563970000001</v>
      </c>
      <c r="E1670">
        <v>2.22751901</v>
      </c>
      <c r="F1670">
        <f>IFERROR(_xlfn.IFS(B1670&lt;'Benchmark Data'!$I$7,1,'Transaction Log'!B1670&gt;'Benchmark Data'!$M$7,1),0)</f>
        <v>0</v>
      </c>
      <c r="G1670">
        <f>IFERROR(_xlfn.IFS(D1670&lt;'Benchmark Data'!$I$13,1,'Transaction Log'!D1670&gt;'Benchmark Data'!$M$13,1),0)</f>
        <v>0</v>
      </c>
      <c r="H1670">
        <f>IFERROR(_xlfn.IFS(E1670&lt;'Benchmark Data'!$I$19,1,'Transaction Log'!E1670&gt;'Benchmark Data'!$M$19,1),0)</f>
        <v>0</v>
      </c>
    </row>
    <row r="1671" spans="1:8">
      <c r="A1671" s="116">
        <v>0.59605324074074073</v>
      </c>
      <c r="B1671">
        <v>-496.38971620000001</v>
      </c>
      <c r="C1671">
        <v>14326.53976</v>
      </c>
      <c r="D1671">
        <v>1.300249845</v>
      </c>
      <c r="E1671">
        <v>2.2282648730000001</v>
      </c>
      <c r="F1671">
        <f>IFERROR(_xlfn.IFS(B1671&lt;'Benchmark Data'!$I$7,1,'Transaction Log'!B1671&gt;'Benchmark Data'!$M$7,1),0)</f>
        <v>0</v>
      </c>
      <c r="G1671">
        <f>IFERROR(_xlfn.IFS(D1671&lt;'Benchmark Data'!$I$13,1,'Transaction Log'!D1671&gt;'Benchmark Data'!$M$13,1),0)</f>
        <v>0</v>
      </c>
      <c r="H1671">
        <f>IFERROR(_xlfn.IFS(E1671&lt;'Benchmark Data'!$I$19,1,'Transaction Log'!E1671&gt;'Benchmark Data'!$M$19,1),0)</f>
        <v>0</v>
      </c>
    </row>
    <row r="1672" spans="1:8">
      <c r="A1672" s="116">
        <v>0.59607638888888892</v>
      </c>
      <c r="B1672">
        <v>-496.38665099999997</v>
      </c>
      <c r="C1672">
        <v>14324.702810000001</v>
      </c>
      <c r="D1672">
        <v>1.299811002</v>
      </c>
      <c r="E1672">
        <v>2.2271712539999999</v>
      </c>
      <c r="F1672">
        <f>IFERROR(_xlfn.IFS(B1672&lt;'Benchmark Data'!$I$7,1,'Transaction Log'!B1672&gt;'Benchmark Data'!$M$7,1),0)</f>
        <v>0</v>
      </c>
      <c r="G1672">
        <f>IFERROR(_xlfn.IFS(D1672&lt;'Benchmark Data'!$I$13,1,'Transaction Log'!D1672&gt;'Benchmark Data'!$M$13,1),0)</f>
        <v>0</v>
      </c>
      <c r="H1672">
        <f>IFERROR(_xlfn.IFS(E1672&lt;'Benchmark Data'!$I$19,1,'Transaction Log'!E1672&gt;'Benchmark Data'!$M$19,1),0)</f>
        <v>0</v>
      </c>
    </row>
    <row r="1673" spans="1:8">
      <c r="A1673" s="116">
        <v>0.59609953703703711</v>
      </c>
      <c r="B1673">
        <v>-496.41171780000002</v>
      </c>
      <c r="C1673">
        <v>14322.42497</v>
      </c>
      <c r="D1673">
        <v>1.2993231300000001</v>
      </c>
      <c r="E1673">
        <v>2.2255301439999999</v>
      </c>
      <c r="F1673">
        <f>IFERROR(_xlfn.IFS(B1673&lt;'Benchmark Data'!$I$7,1,'Transaction Log'!B1673&gt;'Benchmark Data'!$M$7,1),0)</f>
        <v>0</v>
      </c>
      <c r="G1673">
        <f>IFERROR(_xlfn.IFS(D1673&lt;'Benchmark Data'!$I$13,1,'Transaction Log'!D1673&gt;'Benchmark Data'!$M$13,1),0)</f>
        <v>0</v>
      </c>
      <c r="H1673">
        <f>IFERROR(_xlfn.IFS(E1673&lt;'Benchmark Data'!$I$19,1,'Transaction Log'!E1673&gt;'Benchmark Data'!$M$19,1),0)</f>
        <v>0</v>
      </c>
    </row>
    <row r="1674" spans="1:8">
      <c r="A1674" s="116">
        <v>0.59612268518518519</v>
      </c>
      <c r="B1674">
        <v>-496.4040296</v>
      </c>
      <c r="C1674">
        <v>14322.750120000001</v>
      </c>
      <c r="D1674">
        <v>1.3012634110000001</v>
      </c>
      <c r="E1674">
        <v>2.227410968</v>
      </c>
      <c r="F1674">
        <f>IFERROR(_xlfn.IFS(B1674&lt;'Benchmark Data'!$I$7,1,'Transaction Log'!B1674&gt;'Benchmark Data'!$M$7,1),0)</f>
        <v>0</v>
      </c>
      <c r="G1674">
        <f>IFERROR(_xlfn.IFS(D1674&lt;'Benchmark Data'!$I$13,1,'Transaction Log'!D1674&gt;'Benchmark Data'!$M$13,1),0)</f>
        <v>1</v>
      </c>
      <c r="H1674">
        <f>IFERROR(_xlfn.IFS(E1674&lt;'Benchmark Data'!$I$19,1,'Transaction Log'!E1674&gt;'Benchmark Data'!$M$19,1),0)</f>
        <v>0</v>
      </c>
    </row>
    <row r="1675" spans="1:8">
      <c r="A1675" s="116">
        <v>0.59614583333333326</v>
      </c>
      <c r="B1675">
        <v>-496.3898145</v>
      </c>
      <c r="C1675">
        <v>14321.71974</v>
      </c>
      <c r="D1675">
        <v>1.298939837</v>
      </c>
      <c r="E1675">
        <v>2.2257303949999998</v>
      </c>
      <c r="F1675">
        <f>IFERROR(_xlfn.IFS(B1675&lt;'Benchmark Data'!$I$7,1,'Transaction Log'!B1675&gt;'Benchmark Data'!$M$7,1),0)</f>
        <v>0</v>
      </c>
      <c r="G1675">
        <f>IFERROR(_xlfn.IFS(D1675&lt;'Benchmark Data'!$I$13,1,'Transaction Log'!D1675&gt;'Benchmark Data'!$M$13,1),0)</f>
        <v>0</v>
      </c>
      <c r="H1675">
        <f>IFERROR(_xlfn.IFS(E1675&lt;'Benchmark Data'!$I$19,1,'Transaction Log'!E1675&gt;'Benchmark Data'!$M$19,1),0)</f>
        <v>0</v>
      </c>
    </row>
    <row r="1676" spans="1:8">
      <c r="A1676" s="116">
        <v>0.59616898148148145</v>
      </c>
      <c r="B1676">
        <v>-496.39819219999998</v>
      </c>
      <c r="C1676">
        <v>14321.37391</v>
      </c>
      <c r="D1676">
        <v>1.299564508</v>
      </c>
      <c r="E1676">
        <v>2.2261701409999999</v>
      </c>
      <c r="F1676">
        <f>IFERROR(_xlfn.IFS(B1676&lt;'Benchmark Data'!$I$7,1,'Transaction Log'!B1676&gt;'Benchmark Data'!$M$7,1),0)</f>
        <v>0</v>
      </c>
      <c r="G1676">
        <f>IFERROR(_xlfn.IFS(D1676&lt;'Benchmark Data'!$I$13,1,'Transaction Log'!D1676&gt;'Benchmark Data'!$M$13,1),0)</f>
        <v>0</v>
      </c>
      <c r="H1676">
        <f>IFERROR(_xlfn.IFS(E1676&lt;'Benchmark Data'!$I$19,1,'Transaction Log'!E1676&gt;'Benchmark Data'!$M$19,1),0)</f>
        <v>0</v>
      </c>
    </row>
    <row r="1677" spans="1:8">
      <c r="A1677" s="116">
        <v>0.59619212962962964</v>
      </c>
      <c r="B1677">
        <v>-496.40138910000002</v>
      </c>
      <c r="C1677">
        <v>14318.880880000001</v>
      </c>
      <c r="D1677">
        <v>1.3007157629999999</v>
      </c>
      <c r="E1677">
        <v>2.2261532489999998</v>
      </c>
      <c r="F1677">
        <f>IFERROR(_xlfn.IFS(B1677&lt;'Benchmark Data'!$I$7,1,'Transaction Log'!B1677&gt;'Benchmark Data'!$M$7,1),0)</f>
        <v>0</v>
      </c>
      <c r="G1677">
        <f>IFERROR(_xlfn.IFS(D1677&lt;'Benchmark Data'!$I$13,1,'Transaction Log'!D1677&gt;'Benchmark Data'!$M$13,1),0)</f>
        <v>0</v>
      </c>
      <c r="H1677">
        <f>IFERROR(_xlfn.IFS(E1677&lt;'Benchmark Data'!$I$19,1,'Transaction Log'!E1677&gt;'Benchmark Data'!$M$19,1),0)</f>
        <v>0</v>
      </c>
    </row>
    <row r="1678" spans="1:8">
      <c r="A1678" s="116">
        <v>0.59621527777777772</v>
      </c>
      <c r="B1678">
        <v>-496.40023389999999</v>
      </c>
      <c r="C1678">
        <v>14317.04053</v>
      </c>
      <c r="D1678">
        <v>1.2988621789999999</v>
      </c>
      <c r="E1678">
        <v>2.2269544319999999</v>
      </c>
      <c r="F1678">
        <f>IFERROR(_xlfn.IFS(B1678&lt;'Benchmark Data'!$I$7,1,'Transaction Log'!B1678&gt;'Benchmark Data'!$M$7,1),0)</f>
        <v>0</v>
      </c>
      <c r="G1678">
        <f>IFERROR(_xlfn.IFS(D1678&lt;'Benchmark Data'!$I$13,1,'Transaction Log'!D1678&gt;'Benchmark Data'!$M$13,1),0)</f>
        <v>0</v>
      </c>
      <c r="H1678">
        <f>IFERROR(_xlfn.IFS(E1678&lt;'Benchmark Data'!$I$19,1,'Transaction Log'!E1678&gt;'Benchmark Data'!$M$19,1),0)</f>
        <v>0</v>
      </c>
    </row>
    <row r="1679" spans="1:8">
      <c r="A1679" s="116">
        <v>0.59623842592592591</v>
      </c>
      <c r="B1679">
        <v>-496.39187770000001</v>
      </c>
      <c r="C1679">
        <v>14316.61073</v>
      </c>
      <c r="D1679">
        <v>1.298696622</v>
      </c>
      <c r="E1679">
        <v>2.228166818</v>
      </c>
      <c r="F1679">
        <f>IFERROR(_xlfn.IFS(B1679&lt;'Benchmark Data'!$I$7,1,'Transaction Log'!B1679&gt;'Benchmark Data'!$M$7,1),0)</f>
        <v>0</v>
      </c>
      <c r="G1679">
        <f>IFERROR(_xlfn.IFS(D1679&lt;'Benchmark Data'!$I$13,1,'Transaction Log'!D1679&gt;'Benchmark Data'!$M$13,1),0)</f>
        <v>0</v>
      </c>
      <c r="H1679">
        <f>IFERROR(_xlfn.IFS(E1679&lt;'Benchmark Data'!$I$19,1,'Transaction Log'!E1679&gt;'Benchmark Data'!$M$19,1),0)</f>
        <v>0</v>
      </c>
    </row>
    <row r="1680" spans="1:8">
      <c r="A1680" s="116">
        <v>0.5962615740740741</v>
      </c>
      <c r="B1680">
        <v>-496.40616469999998</v>
      </c>
      <c r="C1680">
        <v>14315.3135</v>
      </c>
      <c r="D1680">
        <v>1.299733909</v>
      </c>
      <c r="E1680">
        <v>2.2265725839999999</v>
      </c>
      <c r="F1680">
        <f>IFERROR(_xlfn.IFS(B1680&lt;'Benchmark Data'!$I$7,1,'Transaction Log'!B1680&gt;'Benchmark Data'!$M$7,1),0)</f>
        <v>0</v>
      </c>
      <c r="G1680">
        <f>IFERROR(_xlfn.IFS(D1680&lt;'Benchmark Data'!$I$13,1,'Transaction Log'!D1680&gt;'Benchmark Data'!$M$13,1),0)</f>
        <v>0</v>
      </c>
      <c r="H1680">
        <f>IFERROR(_xlfn.IFS(E1680&lt;'Benchmark Data'!$I$19,1,'Transaction Log'!E1680&gt;'Benchmark Data'!$M$19,1),0)</f>
        <v>0</v>
      </c>
    </row>
    <row r="1681" spans="1:8">
      <c r="A1681" s="116">
        <v>0.59628472222222217</v>
      </c>
      <c r="B1681">
        <v>-496.40688740000002</v>
      </c>
      <c r="C1681">
        <v>14315.402969999999</v>
      </c>
      <c r="D1681">
        <v>1.3009505100000001</v>
      </c>
      <c r="E1681">
        <v>2.228194765</v>
      </c>
      <c r="F1681">
        <f>IFERROR(_xlfn.IFS(B1681&lt;'Benchmark Data'!$I$7,1,'Transaction Log'!B1681&gt;'Benchmark Data'!$M$7,1),0)</f>
        <v>0</v>
      </c>
      <c r="G1681">
        <f>IFERROR(_xlfn.IFS(D1681&lt;'Benchmark Data'!$I$13,1,'Transaction Log'!D1681&gt;'Benchmark Data'!$M$13,1),0)</f>
        <v>0</v>
      </c>
      <c r="H1681">
        <f>IFERROR(_xlfn.IFS(E1681&lt;'Benchmark Data'!$I$19,1,'Transaction Log'!E1681&gt;'Benchmark Data'!$M$19,1),0)</f>
        <v>0</v>
      </c>
    </row>
    <row r="1682" spans="1:8">
      <c r="A1682" s="116">
        <v>0.59630787037037036</v>
      </c>
      <c r="B1682">
        <v>-496.41210169999999</v>
      </c>
      <c r="C1682">
        <v>14311.68706</v>
      </c>
      <c r="D1682">
        <v>1.2984661719999999</v>
      </c>
      <c r="E1682">
        <v>2.2264331550000001</v>
      </c>
      <c r="F1682">
        <f>IFERROR(_xlfn.IFS(B1682&lt;'Benchmark Data'!$I$7,1,'Transaction Log'!B1682&gt;'Benchmark Data'!$M$7,1),0)</f>
        <v>0</v>
      </c>
      <c r="G1682">
        <f>IFERROR(_xlfn.IFS(D1682&lt;'Benchmark Data'!$I$13,1,'Transaction Log'!D1682&gt;'Benchmark Data'!$M$13,1),0)</f>
        <v>0</v>
      </c>
      <c r="H1682">
        <f>IFERROR(_xlfn.IFS(E1682&lt;'Benchmark Data'!$I$19,1,'Transaction Log'!E1682&gt;'Benchmark Data'!$M$19,1),0)</f>
        <v>0</v>
      </c>
    </row>
    <row r="1683" spans="1:8">
      <c r="A1683" s="116">
        <v>0.59633101851851855</v>
      </c>
      <c r="B1683">
        <v>-496.41005100000001</v>
      </c>
      <c r="C1683">
        <v>14311.851259999999</v>
      </c>
      <c r="D1683">
        <v>1.2996853669999999</v>
      </c>
      <c r="E1683">
        <v>2.2280563710000001</v>
      </c>
      <c r="F1683">
        <f>IFERROR(_xlfn.IFS(B1683&lt;'Benchmark Data'!$I$7,1,'Transaction Log'!B1683&gt;'Benchmark Data'!$M$7,1),0)</f>
        <v>0</v>
      </c>
      <c r="G1683">
        <f>IFERROR(_xlfn.IFS(D1683&lt;'Benchmark Data'!$I$13,1,'Transaction Log'!D1683&gt;'Benchmark Data'!$M$13,1),0)</f>
        <v>0</v>
      </c>
      <c r="H1683">
        <f>IFERROR(_xlfn.IFS(E1683&lt;'Benchmark Data'!$I$19,1,'Transaction Log'!E1683&gt;'Benchmark Data'!$M$19,1),0)</f>
        <v>0</v>
      </c>
    </row>
    <row r="1684" spans="1:8">
      <c r="A1684" s="116">
        <v>0.59635416666666663</v>
      </c>
      <c r="B1684">
        <v>-496.38753860000003</v>
      </c>
      <c r="C1684">
        <v>14310.466050000001</v>
      </c>
      <c r="D1684">
        <v>1.299612328</v>
      </c>
      <c r="E1684">
        <v>2.2265346739999998</v>
      </c>
      <c r="F1684">
        <f>IFERROR(_xlfn.IFS(B1684&lt;'Benchmark Data'!$I$7,1,'Transaction Log'!B1684&gt;'Benchmark Data'!$M$7,1),0)</f>
        <v>0</v>
      </c>
      <c r="G1684">
        <f>IFERROR(_xlfn.IFS(D1684&lt;'Benchmark Data'!$I$13,1,'Transaction Log'!D1684&gt;'Benchmark Data'!$M$13,1),0)</f>
        <v>0</v>
      </c>
      <c r="H1684">
        <f>IFERROR(_xlfn.IFS(E1684&lt;'Benchmark Data'!$I$19,1,'Transaction Log'!E1684&gt;'Benchmark Data'!$M$19,1),0)</f>
        <v>0</v>
      </c>
    </row>
    <row r="1685" spans="1:8">
      <c r="A1685" s="116">
        <v>0.59637731481481482</v>
      </c>
      <c r="B1685">
        <v>-496.39832239999998</v>
      </c>
      <c r="C1685">
        <v>14309.565559999999</v>
      </c>
      <c r="D1685">
        <v>1.2989098080000001</v>
      </c>
      <c r="E1685">
        <v>2.2281227719999999</v>
      </c>
      <c r="F1685">
        <f>IFERROR(_xlfn.IFS(B1685&lt;'Benchmark Data'!$I$7,1,'Transaction Log'!B1685&gt;'Benchmark Data'!$M$7,1),0)</f>
        <v>0</v>
      </c>
      <c r="G1685">
        <f>IFERROR(_xlfn.IFS(D1685&lt;'Benchmark Data'!$I$13,1,'Transaction Log'!D1685&gt;'Benchmark Data'!$M$13,1),0)</f>
        <v>0</v>
      </c>
      <c r="H1685">
        <f>IFERROR(_xlfn.IFS(E1685&lt;'Benchmark Data'!$I$19,1,'Transaction Log'!E1685&gt;'Benchmark Data'!$M$19,1),0)</f>
        <v>0</v>
      </c>
    </row>
    <row r="1686" spans="1:8">
      <c r="A1686" s="116">
        <v>0.59640046296296301</v>
      </c>
      <c r="B1686">
        <v>-496.40045509999999</v>
      </c>
      <c r="C1686">
        <v>14310.481889999999</v>
      </c>
      <c r="D1686">
        <v>1.2991274589999999</v>
      </c>
      <c r="E1686">
        <v>2.2279732970000001</v>
      </c>
      <c r="F1686">
        <f>IFERROR(_xlfn.IFS(B1686&lt;'Benchmark Data'!$I$7,1,'Transaction Log'!B1686&gt;'Benchmark Data'!$M$7,1),0)</f>
        <v>0</v>
      </c>
      <c r="G1686">
        <f>IFERROR(_xlfn.IFS(D1686&lt;'Benchmark Data'!$I$13,1,'Transaction Log'!D1686&gt;'Benchmark Data'!$M$13,1),0)</f>
        <v>0</v>
      </c>
      <c r="H1686">
        <f>IFERROR(_xlfn.IFS(E1686&lt;'Benchmark Data'!$I$19,1,'Transaction Log'!E1686&gt;'Benchmark Data'!$M$19,1),0)</f>
        <v>0</v>
      </c>
    </row>
    <row r="1687" spans="1:8">
      <c r="A1687" s="116">
        <v>0.59642361111111108</v>
      </c>
      <c r="B1687">
        <v>-496.40609949999998</v>
      </c>
      <c r="C1687">
        <v>14308.14956</v>
      </c>
      <c r="D1687">
        <v>1.299166276</v>
      </c>
      <c r="E1687">
        <v>2.2271792129999999</v>
      </c>
      <c r="F1687">
        <f>IFERROR(_xlfn.IFS(B1687&lt;'Benchmark Data'!$I$7,1,'Transaction Log'!B1687&gt;'Benchmark Data'!$M$7,1),0)</f>
        <v>0</v>
      </c>
      <c r="G1687">
        <f>IFERROR(_xlfn.IFS(D1687&lt;'Benchmark Data'!$I$13,1,'Transaction Log'!D1687&gt;'Benchmark Data'!$M$13,1),0)</f>
        <v>0</v>
      </c>
      <c r="H1687">
        <f>IFERROR(_xlfn.IFS(E1687&lt;'Benchmark Data'!$I$19,1,'Transaction Log'!E1687&gt;'Benchmark Data'!$M$19,1),0)</f>
        <v>0</v>
      </c>
    </row>
    <row r="1688" spans="1:8">
      <c r="A1688" s="116">
        <v>0.59644675925925927</v>
      </c>
      <c r="B1688">
        <v>-496.39990929999999</v>
      </c>
      <c r="C1688">
        <v>14307.38162</v>
      </c>
      <c r="D1688">
        <v>1.3008103120000001</v>
      </c>
      <c r="E1688">
        <v>2.2256970090000001</v>
      </c>
      <c r="F1688">
        <f>IFERROR(_xlfn.IFS(B1688&lt;'Benchmark Data'!$I$7,1,'Transaction Log'!B1688&gt;'Benchmark Data'!$M$7,1),0)</f>
        <v>0</v>
      </c>
      <c r="G1688">
        <f>IFERROR(_xlfn.IFS(D1688&lt;'Benchmark Data'!$I$13,1,'Transaction Log'!D1688&gt;'Benchmark Data'!$M$13,1),0)</f>
        <v>0</v>
      </c>
      <c r="H1688">
        <f>IFERROR(_xlfn.IFS(E1688&lt;'Benchmark Data'!$I$19,1,'Transaction Log'!E1688&gt;'Benchmark Data'!$M$19,1),0)</f>
        <v>0</v>
      </c>
    </row>
    <row r="1689" spans="1:8">
      <c r="A1689" s="116">
        <v>0.59646990740740746</v>
      </c>
      <c r="B1689">
        <v>-496.39837219999998</v>
      </c>
      <c r="C1689">
        <v>14304.55852</v>
      </c>
      <c r="D1689">
        <v>1.2999036180000001</v>
      </c>
      <c r="E1689">
        <v>2.2270467979999999</v>
      </c>
      <c r="F1689">
        <f>IFERROR(_xlfn.IFS(B1689&lt;'Benchmark Data'!$I$7,1,'Transaction Log'!B1689&gt;'Benchmark Data'!$M$7,1),0)</f>
        <v>0</v>
      </c>
      <c r="G1689">
        <f>IFERROR(_xlfn.IFS(D1689&lt;'Benchmark Data'!$I$13,1,'Transaction Log'!D1689&gt;'Benchmark Data'!$M$13,1),0)</f>
        <v>0</v>
      </c>
      <c r="H1689">
        <f>IFERROR(_xlfn.IFS(E1689&lt;'Benchmark Data'!$I$19,1,'Transaction Log'!E1689&gt;'Benchmark Data'!$M$19,1),0)</f>
        <v>0</v>
      </c>
    </row>
    <row r="1690" spans="1:8">
      <c r="A1690" s="116">
        <v>0.59649305555555554</v>
      </c>
      <c r="B1690">
        <v>-496.4099971</v>
      </c>
      <c r="C1690">
        <v>14305.29421</v>
      </c>
      <c r="D1690">
        <v>1.2998919259999999</v>
      </c>
      <c r="E1690">
        <v>2.2261425450000001</v>
      </c>
      <c r="F1690">
        <f>IFERROR(_xlfn.IFS(B1690&lt;'Benchmark Data'!$I$7,1,'Transaction Log'!B1690&gt;'Benchmark Data'!$M$7,1),0)</f>
        <v>0</v>
      </c>
      <c r="G1690">
        <f>IFERROR(_xlfn.IFS(D1690&lt;'Benchmark Data'!$I$13,1,'Transaction Log'!D1690&gt;'Benchmark Data'!$M$13,1),0)</f>
        <v>0</v>
      </c>
      <c r="H1690">
        <f>IFERROR(_xlfn.IFS(E1690&lt;'Benchmark Data'!$I$19,1,'Transaction Log'!E1690&gt;'Benchmark Data'!$M$19,1),0)</f>
        <v>0</v>
      </c>
    </row>
    <row r="1691" spans="1:8">
      <c r="A1691" s="116">
        <v>0.59651620370370373</v>
      </c>
      <c r="B1691">
        <v>-496.391479</v>
      </c>
      <c r="C1691">
        <v>14304.98934</v>
      </c>
      <c r="D1691">
        <v>1.2989655790000001</v>
      </c>
      <c r="E1691">
        <v>2.227541343</v>
      </c>
      <c r="F1691">
        <f>IFERROR(_xlfn.IFS(B1691&lt;'Benchmark Data'!$I$7,1,'Transaction Log'!B1691&gt;'Benchmark Data'!$M$7,1),0)</f>
        <v>0</v>
      </c>
      <c r="G1691">
        <f>IFERROR(_xlfn.IFS(D1691&lt;'Benchmark Data'!$I$13,1,'Transaction Log'!D1691&gt;'Benchmark Data'!$M$13,1),0)</f>
        <v>0</v>
      </c>
      <c r="H1691">
        <f>IFERROR(_xlfn.IFS(E1691&lt;'Benchmark Data'!$I$19,1,'Transaction Log'!E1691&gt;'Benchmark Data'!$M$19,1),0)</f>
        <v>0</v>
      </c>
    </row>
    <row r="1692" spans="1:8">
      <c r="A1692" s="116">
        <v>0.59653935185185192</v>
      </c>
      <c r="B1692">
        <v>-496.4175985</v>
      </c>
      <c r="C1692">
        <v>14303.595649999999</v>
      </c>
      <c r="D1692">
        <v>1.2999653419999999</v>
      </c>
      <c r="E1692">
        <v>2.2257473409999999</v>
      </c>
      <c r="F1692">
        <f>IFERROR(_xlfn.IFS(B1692&lt;'Benchmark Data'!$I$7,1,'Transaction Log'!B1692&gt;'Benchmark Data'!$M$7,1),0)</f>
        <v>1</v>
      </c>
      <c r="G1692">
        <f>IFERROR(_xlfn.IFS(D1692&lt;'Benchmark Data'!$I$13,1,'Transaction Log'!D1692&gt;'Benchmark Data'!$M$13,1),0)</f>
        <v>0</v>
      </c>
      <c r="H1692">
        <f>IFERROR(_xlfn.IFS(E1692&lt;'Benchmark Data'!$I$19,1,'Transaction Log'!E1692&gt;'Benchmark Data'!$M$19,1),0)</f>
        <v>0</v>
      </c>
    </row>
    <row r="1693" spans="1:8">
      <c r="A1693" s="116">
        <v>0.5965625</v>
      </c>
      <c r="B1693">
        <v>-496.38676279999999</v>
      </c>
      <c r="C1693">
        <v>14302.646790000001</v>
      </c>
      <c r="D1693">
        <v>1.2999813010000001</v>
      </c>
      <c r="E1693">
        <v>2.2280180490000001</v>
      </c>
      <c r="F1693">
        <f>IFERROR(_xlfn.IFS(B1693&lt;'Benchmark Data'!$I$7,1,'Transaction Log'!B1693&gt;'Benchmark Data'!$M$7,1),0)</f>
        <v>0</v>
      </c>
      <c r="G1693">
        <f>IFERROR(_xlfn.IFS(D1693&lt;'Benchmark Data'!$I$13,1,'Transaction Log'!D1693&gt;'Benchmark Data'!$M$13,1),0)</f>
        <v>0</v>
      </c>
      <c r="H1693">
        <f>IFERROR(_xlfn.IFS(E1693&lt;'Benchmark Data'!$I$19,1,'Transaction Log'!E1693&gt;'Benchmark Data'!$M$19,1),0)</f>
        <v>0</v>
      </c>
    </row>
    <row r="1694" spans="1:8">
      <c r="A1694" s="116">
        <v>0.59658564814814818</v>
      </c>
      <c r="B1694">
        <v>-496.39651939999999</v>
      </c>
      <c r="C1694">
        <v>14302.38286</v>
      </c>
      <c r="D1694">
        <v>1.3009565620000001</v>
      </c>
      <c r="E1694">
        <v>2.225926893</v>
      </c>
      <c r="F1694">
        <f>IFERROR(_xlfn.IFS(B1694&lt;'Benchmark Data'!$I$7,1,'Transaction Log'!B1694&gt;'Benchmark Data'!$M$7,1),0)</f>
        <v>0</v>
      </c>
      <c r="G1694">
        <f>IFERROR(_xlfn.IFS(D1694&lt;'Benchmark Data'!$I$13,1,'Transaction Log'!D1694&gt;'Benchmark Data'!$M$13,1),0)</f>
        <v>0</v>
      </c>
      <c r="H1694">
        <f>IFERROR(_xlfn.IFS(E1694&lt;'Benchmark Data'!$I$19,1,'Transaction Log'!E1694&gt;'Benchmark Data'!$M$19,1),0)</f>
        <v>0</v>
      </c>
    </row>
    <row r="1695" spans="1:8">
      <c r="A1695" s="116">
        <v>0.59660879629629626</v>
      </c>
      <c r="B1695">
        <v>-496.39362299999999</v>
      </c>
      <c r="C1695">
        <v>14298.692650000001</v>
      </c>
      <c r="D1695">
        <v>1.300331109</v>
      </c>
      <c r="E1695">
        <v>2.227348798</v>
      </c>
      <c r="F1695">
        <f>IFERROR(_xlfn.IFS(B1695&lt;'Benchmark Data'!$I$7,1,'Transaction Log'!B1695&gt;'Benchmark Data'!$M$7,1),0)</f>
        <v>0</v>
      </c>
      <c r="G1695">
        <f>IFERROR(_xlfn.IFS(D1695&lt;'Benchmark Data'!$I$13,1,'Transaction Log'!D1695&gt;'Benchmark Data'!$M$13,1),0)</f>
        <v>0</v>
      </c>
      <c r="H1695">
        <f>IFERROR(_xlfn.IFS(E1695&lt;'Benchmark Data'!$I$19,1,'Transaction Log'!E1695&gt;'Benchmark Data'!$M$19,1),0)</f>
        <v>0</v>
      </c>
    </row>
    <row r="1696" spans="1:8">
      <c r="A1696" s="116">
        <v>0.59663194444444445</v>
      </c>
      <c r="B1696">
        <v>-496.40509630000003</v>
      </c>
      <c r="C1696">
        <v>14297.90871</v>
      </c>
      <c r="D1696">
        <v>1.2987046419999999</v>
      </c>
      <c r="E1696">
        <v>2.2281816280000002</v>
      </c>
      <c r="F1696">
        <f>IFERROR(_xlfn.IFS(B1696&lt;'Benchmark Data'!$I$7,1,'Transaction Log'!B1696&gt;'Benchmark Data'!$M$7,1),0)</f>
        <v>0</v>
      </c>
      <c r="G1696">
        <f>IFERROR(_xlfn.IFS(D1696&lt;'Benchmark Data'!$I$13,1,'Transaction Log'!D1696&gt;'Benchmark Data'!$M$13,1),0)</f>
        <v>0</v>
      </c>
      <c r="H1696">
        <f>IFERROR(_xlfn.IFS(E1696&lt;'Benchmark Data'!$I$19,1,'Transaction Log'!E1696&gt;'Benchmark Data'!$M$19,1),0)</f>
        <v>0</v>
      </c>
    </row>
    <row r="1697" spans="1:8">
      <c r="A1697" s="116">
        <v>0.59665509259259253</v>
      </c>
      <c r="B1697">
        <v>-496.40329659999998</v>
      </c>
      <c r="C1697">
        <v>14298.209919999999</v>
      </c>
      <c r="D1697">
        <v>1.298823777</v>
      </c>
      <c r="E1697">
        <v>2.2258309189999999</v>
      </c>
      <c r="F1697">
        <f>IFERROR(_xlfn.IFS(B1697&lt;'Benchmark Data'!$I$7,1,'Transaction Log'!B1697&gt;'Benchmark Data'!$M$7,1),0)</f>
        <v>0</v>
      </c>
      <c r="G1697">
        <f>IFERROR(_xlfn.IFS(D1697&lt;'Benchmark Data'!$I$13,1,'Transaction Log'!D1697&gt;'Benchmark Data'!$M$13,1),0)</f>
        <v>0</v>
      </c>
      <c r="H1697">
        <f>IFERROR(_xlfn.IFS(E1697&lt;'Benchmark Data'!$I$19,1,'Transaction Log'!E1697&gt;'Benchmark Data'!$M$19,1),0)</f>
        <v>0</v>
      </c>
    </row>
    <row r="1698" spans="1:8">
      <c r="A1698" s="116">
        <v>0.59667824074074072</v>
      </c>
      <c r="B1698">
        <v>-496.39942680000001</v>
      </c>
      <c r="C1698">
        <v>14297.65531</v>
      </c>
      <c r="D1698">
        <v>1.3001266520000001</v>
      </c>
      <c r="E1698">
        <v>2.2266689799999999</v>
      </c>
      <c r="F1698">
        <f>IFERROR(_xlfn.IFS(B1698&lt;'Benchmark Data'!$I$7,1,'Transaction Log'!B1698&gt;'Benchmark Data'!$M$7,1),0)</f>
        <v>0</v>
      </c>
      <c r="G1698">
        <f>IFERROR(_xlfn.IFS(D1698&lt;'Benchmark Data'!$I$13,1,'Transaction Log'!D1698&gt;'Benchmark Data'!$M$13,1),0)</f>
        <v>0</v>
      </c>
      <c r="H1698">
        <f>IFERROR(_xlfn.IFS(E1698&lt;'Benchmark Data'!$I$19,1,'Transaction Log'!E1698&gt;'Benchmark Data'!$M$19,1),0)</f>
        <v>0</v>
      </c>
    </row>
    <row r="1699" spans="1:8">
      <c r="A1699" s="116">
        <v>0.59670138888888891</v>
      </c>
      <c r="B1699">
        <v>-496.39757470000001</v>
      </c>
      <c r="C1699">
        <v>14297.49123</v>
      </c>
      <c r="D1699">
        <v>1.3001221890000001</v>
      </c>
      <c r="E1699">
        <v>2.2268367640000002</v>
      </c>
      <c r="F1699">
        <f>IFERROR(_xlfn.IFS(B1699&lt;'Benchmark Data'!$I$7,1,'Transaction Log'!B1699&gt;'Benchmark Data'!$M$7,1),0)</f>
        <v>0</v>
      </c>
      <c r="G1699">
        <f>IFERROR(_xlfn.IFS(D1699&lt;'Benchmark Data'!$I$13,1,'Transaction Log'!D1699&gt;'Benchmark Data'!$M$13,1),0)</f>
        <v>0</v>
      </c>
      <c r="H1699">
        <f>IFERROR(_xlfn.IFS(E1699&lt;'Benchmark Data'!$I$19,1,'Transaction Log'!E1699&gt;'Benchmark Data'!$M$19,1),0)</f>
        <v>0</v>
      </c>
    </row>
    <row r="1700" spans="1:8">
      <c r="A1700" s="116">
        <v>0.59672453703703698</v>
      </c>
      <c r="B1700">
        <v>-496.40446589999999</v>
      </c>
      <c r="C1700">
        <v>14297.162109999999</v>
      </c>
      <c r="D1700">
        <v>1.2983172789999999</v>
      </c>
      <c r="E1700">
        <v>2.2267049760000002</v>
      </c>
      <c r="F1700">
        <f>IFERROR(_xlfn.IFS(B1700&lt;'Benchmark Data'!$I$7,1,'Transaction Log'!B1700&gt;'Benchmark Data'!$M$7,1),0)</f>
        <v>0</v>
      </c>
      <c r="G1700">
        <f>IFERROR(_xlfn.IFS(D1700&lt;'Benchmark Data'!$I$13,1,'Transaction Log'!D1700&gt;'Benchmark Data'!$M$13,1),0)</f>
        <v>0</v>
      </c>
      <c r="H1700">
        <f>IFERROR(_xlfn.IFS(E1700&lt;'Benchmark Data'!$I$19,1,'Transaction Log'!E1700&gt;'Benchmark Data'!$M$19,1),0)</f>
        <v>0</v>
      </c>
    </row>
    <row r="1701" spans="1:8">
      <c r="A1701" s="116">
        <v>0.59674768518518517</v>
      </c>
      <c r="B1701">
        <v>-496.40621299999998</v>
      </c>
      <c r="C1701">
        <v>14294.8117</v>
      </c>
      <c r="D1701">
        <v>1.2999063360000001</v>
      </c>
      <c r="E1701">
        <v>2.2255904480000002</v>
      </c>
      <c r="F1701">
        <f>IFERROR(_xlfn.IFS(B1701&lt;'Benchmark Data'!$I$7,1,'Transaction Log'!B1701&gt;'Benchmark Data'!$M$7,1),0)</f>
        <v>0</v>
      </c>
      <c r="G1701">
        <f>IFERROR(_xlfn.IFS(D1701&lt;'Benchmark Data'!$I$13,1,'Transaction Log'!D1701&gt;'Benchmark Data'!$M$13,1),0)</f>
        <v>0</v>
      </c>
      <c r="H1701">
        <f>IFERROR(_xlfn.IFS(E1701&lt;'Benchmark Data'!$I$19,1,'Transaction Log'!E1701&gt;'Benchmark Data'!$M$19,1),0)</f>
        <v>0</v>
      </c>
    </row>
    <row r="1702" spans="1:8">
      <c r="A1702" s="116">
        <v>0.59677083333333336</v>
      </c>
      <c r="B1702">
        <v>-496.40344929999998</v>
      </c>
      <c r="C1702">
        <v>14294.086880000001</v>
      </c>
      <c r="D1702">
        <v>1.299862952</v>
      </c>
      <c r="E1702">
        <v>2.227023821</v>
      </c>
      <c r="F1702">
        <f>IFERROR(_xlfn.IFS(B1702&lt;'Benchmark Data'!$I$7,1,'Transaction Log'!B1702&gt;'Benchmark Data'!$M$7,1),0)</f>
        <v>0</v>
      </c>
      <c r="G1702">
        <f>IFERROR(_xlfn.IFS(D1702&lt;'Benchmark Data'!$I$13,1,'Transaction Log'!D1702&gt;'Benchmark Data'!$M$13,1),0)</f>
        <v>0</v>
      </c>
      <c r="H1702">
        <f>IFERROR(_xlfn.IFS(E1702&lt;'Benchmark Data'!$I$19,1,'Transaction Log'!E1702&gt;'Benchmark Data'!$M$19,1),0)</f>
        <v>0</v>
      </c>
    </row>
    <row r="1703" spans="1:8">
      <c r="A1703" s="116">
        <v>0.59679398148148144</v>
      </c>
      <c r="B1703">
        <v>-496.41151630000002</v>
      </c>
      <c r="C1703">
        <v>14294.04212</v>
      </c>
      <c r="D1703">
        <v>1.299661526</v>
      </c>
      <c r="E1703">
        <v>2.226641318</v>
      </c>
      <c r="F1703">
        <f>IFERROR(_xlfn.IFS(B1703&lt;'Benchmark Data'!$I$7,1,'Transaction Log'!B1703&gt;'Benchmark Data'!$M$7,1),0)</f>
        <v>0</v>
      </c>
      <c r="G1703">
        <f>IFERROR(_xlfn.IFS(D1703&lt;'Benchmark Data'!$I$13,1,'Transaction Log'!D1703&gt;'Benchmark Data'!$M$13,1),0)</f>
        <v>0</v>
      </c>
      <c r="H1703">
        <f>IFERROR(_xlfn.IFS(E1703&lt;'Benchmark Data'!$I$19,1,'Transaction Log'!E1703&gt;'Benchmark Data'!$M$19,1),0)</f>
        <v>0</v>
      </c>
    </row>
    <row r="1704" spans="1:8">
      <c r="A1704" s="116">
        <v>0.59681712962962963</v>
      </c>
      <c r="B1704">
        <v>-496.39046739999998</v>
      </c>
      <c r="C1704">
        <v>14292.990239999999</v>
      </c>
      <c r="D1704">
        <v>1.299374866</v>
      </c>
      <c r="E1704">
        <v>2.2281199209999998</v>
      </c>
      <c r="F1704">
        <f>IFERROR(_xlfn.IFS(B1704&lt;'Benchmark Data'!$I$7,1,'Transaction Log'!B1704&gt;'Benchmark Data'!$M$7,1),0)</f>
        <v>0</v>
      </c>
      <c r="G1704">
        <f>IFERROR(_xlfn.IFS(D1704&lt;'Benchmark Data'!$I$13,1,'Transaction Log'!D1704&gt;'Benchmark Data'!$M$13,1),0)</f>
        <v>0</v>
      </c>
      <c r="H1704">
        <f>IFERROR(_xlfn.IFS(E1704&lt;'Benchmark Data'!$I$19,1,'Transaction Log'!E1704&gt;'Benchmark Data'!$M$19,1),0)</f>
        <v>0</v>
      </c>
    </row>
    <row r="1705" spans="1:8">
      <c r="A1705" s="116">
        <v>0.59684027777777782</v>
      </c>
      <c r="B1705">
        <v>-496.40883889999998</v>
      </c>
      <c r="C1705">
        <v>14290.35413</v>
      </c>
      <c r="D1705">
        <v>1.2991516000000001</v>
      </c>
      <c r="E1705">
        <v>2.2269707419999998</v>
      </c>
      <c r="F1705">
        <f>IFERROR(_xlfn.IFS(B1705&lt;'Benchmark Data'!$I$7,1,'Transaction Log'!B1705&gt;'Benchmark Data'!$M$7,1),0)</f>
        <v>0</v>
      </c>
      <c r="G1705">
        <f>IFERROR(_xlfn.IFS(D1705&lt;'Benchmark Data'!$I$13,1,'Transaction Log'!D1705&gt;'Benchmark Data'!$M$13,1),0)</f>
        <v>0</v>
      </c>
      <c r="H1705">
        <f>IFERROR(_xlfn.IFS(E1705&lt;'Benchmark Data'!$I$19,1,'Transaction Log'!E1705&gt;'Benchmark Data'!$M$19,1),0)</f>
        <v>0</v>
      </c>
    </row>
    <row r="1706" spans="1:8">
      <c r="A1706" s="116">
        <v>0.59686342592592589</v>
      </c>
      <c r="B1706">
        <v>-496.40627319999999</v>
      </c>
      <c r="C1706">
        <v>14289.340529999999</v>
      </c>
      <c r="D1706">
        <v>1.3003350680000001</v>
      </c>
      <c r="E1706">
        <v>2.2264703620000001</v>
      </c>
      <c r="F1706">
        <f>IFERROR(_xlfn.IFS(B1706&lt;'Benchmark Data'!$I$7,1,'Transaction Log'!B1706&gt;'Benchmark Data'!$M$7,1),0)</f>
        <v>0</v>
      </c>
      <c r="G1706">
        <f>IFERROR(_xlfn.IFS(D1706&lt;'Benchmark Data'!$I$13,1,'Transaction Log'!D1706&gt;'Benchmark Data'!$M$13,1),0)</f>
        <v>0</v>
      </c>
      <c r="H1706">
        <f>IFERROR(_xlfn.IFS(E1706&lt;'Benchmark Data'!$I$19,1,'Transaction Log'!E1706&gt;'Benchmark Data'!$M$19,1),0)</f>
        <v>0</v>
      </c>
    </row>
    <row r="1707" spans="1:8">
      <c r="A1707" s="116">
        <v>0.59688657407407408</v>
      </c>
      <c r="B1707">
        <v>-496.39322540000001</v>
      </c>
      <c r="C1707">
        <v>14288.179749999999</v>
      </c>
      <c r="D1707">
        <v>1.299136182</v>
      </c>
      <c r="E1707">
        <v>2.2258029389999998</v>
      </c>
      <c r="F1707">
        <f>IFERROR(_xlfn.IFS(B1707&lt;'Benchmark Data'!$I$7,1,'Transaction Log'!B1707&gt;'Benchmark Data'!$M$7,1),0)</f>
        <v>0</v>
      </c>
      <c r="G1707">
        <f>IFERROR(_xlfn.IFS(D1707&lt;'Benchmark Data'!$I$13,1,'Transaction Log'!D1707&gt;'Benchmark Data'!$M$13,1),0)</f>
        <v>0</v>
      </c>
      <c r="H1707">
        <f>IFERROR(_xlfn.IFS(E1707&lt;'Benchmark Data'!$I$19,1,'Transaction Log'!E1707&gt;'Benchmark Data'!$M$19,1),0)</f>
        <v>0</v>
      </c>
    </row>
    <row r="1708" spans="1:8">
      <c r="A1708" s="116">
        <v>0.59690972222222227</v>
      </c>
      <c r="B1708">
        <v>-496.39404630000001</v>
      </c>
      <c r="C1708">
        <v>14288.57827</v>
      </c>
      <c r="D1708">
        <v>1.298076209</v>
      </c>
      <c r="E1708">
        <v>2.2263896339999998</v>
      </c>
      <c r="F1708">
        <f>IFERROR(_xlfn.IFS(B1708&lt;'Benchmark Data'!$I$7,1,'Transaction Log'!B1708&gt;'Benchmark Data'!$M$7,1),0)</f>
        <v>0</v>
      </c>
      <c r="G1708">
        <f>IFERROR(_xlfn.IFS(D1708&lt;'Benchmark Data'!$I$13,1,'Transaction Log'!D1708&gt;'Benchmark Data'!$M$13,1),0)</f>
        <v>0</v>
      </c>
      <c r="H1708">
        <f>IFERROR(_xlfn.IFS(E1708&lt;'Benchmark Data'!$I$19,1,'Transaction Log'!E1708&gt;'Benchmark Data'!$M$19,1),0)</f>
        <v>0</v>
      </c>
    </row>
    <row r="1709" spans="1:8">
      <c r="A1709" s="116">
        <v>0.59693287037037035</v>
      </c>
      <c r="B1709">
        <v>-496.40793129999997</v>
      </c>
      <c r="C1709">
        <v>14285.904759999999</v>
      </c>
      <c r="D1709">
        <v>1.299402816</v>
      </c>
      <c r="E1709">
        <v>2.226983556</v>
      </c>
      <c r="F1709">
        <f>IFERROR(_xlfn.IFS(B1709&lt;'Benchmark Data'!$I$7,1,'Transaction Log'!B1709&gt;'Benchmark Data'!$M$7,1),0)</f>
        <v>0</v>
      </c>
      <c r="G1709">
        <f>IFERROR(_xlfn.IFS(D1709&lt;'Benchmark Data'!$I$13,1,'Transaction Log'!D1709&gt;'Benchmark Data'!$M$13,1),0)</f>
        <v>0</v>
      </c>
      <c r="H1709">
        <f>IFERROR(_xlfn.IFS(E1709&lt;'Benchmark Data'!$I$19,1,'Transaction Log'!E1709&gt;'Benchmark Data'!$M$19,1),0)</f>
        <v>0</v>
      </c>
    </row>
    <row r="1710" spans="1:8">
      <c r="A1710" s="116">
        <v>0.59695601851851854</v>
      </c>
      <c r="B1710">
        <v>-496.40974490000002</v>
      </c>
      <c r="C1710">
        <v>14286.472100000001</v>
      </c>
      <c r="D1710">
        <v>1.2999202270000001</v>
      </c>
      <c r="E1710">
        <v>2.2272322569999998</v>
      </c>
      <c r="F1710">
        <f>IFERROR(_xlfn.IFS(B1710&lt;'Benchmark Data'!$I$7,1,'Transaction Log'!B1710&gt;'Benchmark Data'!$M$7,1),0)</f>
        <v>0</v>
      </c>
      <c r="G1710">
        <f>IFERROR(_xlfn.IFS(D1710&lt;'Benchmark Data'!$I$13,1,'Transaction Log'!D1710&gt;'Benchmark Data'!$M$13,1),0)</f>
        <v>0</v>
      </c>
      <c r="H1710">
        <f>IFERROR(_xlfn.IFS(E1710&lt;'Benchmark Data'!$I$19,1,'Transaction Log'!E1710&gt;'Benchmark Data'!$M$19,1),0)</f>
        <v>0</v>
      </c>
    </row>
    <row r="1711" spans="1:8">
      <c r="A1711" s="116">
        <v>0.59697916666666673</v>
      </c>
      <c r="B1711">
        <v>-496.38947539999998</v>
      </c>
      <c r="C1711">
        <v>14284.464019999999</v>
      </c>
      <c r="D1711">
        <v>1.3002911029999999</v>
      </c>
      <c r="E1711">
        <v>2.2273174400000002</v>
      </c>
      <c r="F1711">
        <f>IFERROR(_xlfn.IFS(B1711&lt;'Benchmark Data'!$I$7,1,'Transaction Log'!B1711&gt;'Benchmark Data'!$M$7,1),0)</f>
        <v>0</v>
      </c>
      <c r="G1711">
        <f>IFERROR(_xlfn.IFS(D1711&lt;'Benchmark Data'!$I$13,1,'Transaction Log'!D1711&gt;'Benchmark Data'!$M$13,1),0)</f>
        <v>0</v>
      </c>
      <c r="H1711">
        <f>IFERROR(_xlfn.IFS(E1711&lt;'Benchmark Data'!$I$19,1,'Transaction Log'!E1711&gt;'Benchmark Data'!$M$19,1),0)</f>
        <v>0</v>
      </c>
    </row>
    <row r="1712" spans="1:8">
      <c r="A1712" s="116">
        <v>0.59700231481481481</v>
      </c>
      <c r="B1712">
        <v>-496.39223650000002</v>
      </c>
      <c r="C1712">
        <v>14284.22358</v>
      </c>
      <c r="D1712">
        <v>1.3001448879999999</v>
      </c>
      <c r="E1712">
        <v>2.2269539800000002</v>
      </c>
      <c r="F1712">
        <f>IFERROR(_xlfn.IFS(B1712&lt;'Benchmark Data'!$I$7,1,'Transaction Log'!B1712&gt;'Benchmark Data'!$M$7,1),0)</f>
        <v>0</v>
      </c>
      <c r="G1712">
        <f>IFERROR(_xlfn.IFS(D1712&lt;'Benchmark Data'!$I$13,1,'Transaction Log'!D1712&gt;'Benchmark Data'!$M$13,1),0)</f>
        <v>0</v>
      </c>
      <c r="H1712">
        <f>IFERROR(_xlfn.IFS(E1712&lt;'Benchmark Data'!$I$19,1,'Transaction Log'!E1712&gt;'Benchmark Data'!$M$19,1),0)</f>
        <v>0</v>
      </c>
    </row>
    <row r="1713" spans="1:8">
      <c r="A1713" s="116">
        <v>0.59702546296296299</v>
      </c>
      <c r="B1713">
        <v>-496.39878829999998</v>
      </c>
      <c r="C1713">
        <v>14282.470359999999</v>
      </c>
      <c r="D1713">
        <v>1.2996388350000001</v>
      </c>
      <c r="E1713">
        <v>2.2267786369999998</v>
      </c>
      <c r="F1713">
        <f>IFERROR(_xlfn.IFS(B1713&lt;'Benchmark Data'!$I$7,1,'Transaction Log'!B1713&gt;'Benchmark Data'!$M$7,1),0)</f>
        <v>0</v>
      </c>
      <c r="G1713">
        <f>IFERROR(_xlfn.IFS(D1713&lt;'Benchmark Data'!$I$13,1,'Transaction Log'!D1713&gt;'Benchmark Data'!$M$13,1),0)</f>
        <v>0</v>
      </c>
      <c r="H1713">
        <f>IFERROR(_xlfn.IFS(E1713&lt;'Benchmark Data'!$I$19,1,'Transaction Log'!E1713&gt;'Benchmark Data'!$M$19,1),0)</f>
        <v>0</v>
      </c>
    </row>
    <row r="1714" spans="1:8">
      <c r="A1714" s="116">
        <v>0.59704861111111118</v>
      </c>
      <c r="B1714">
        <v>-496.3967897</v>
      </c>
      <c r="C1714">
        <v>14280.60158</v>
      </c>
      <c r="D1714">
        <v>1.2989704660000001</v>
      </c>
      <c r="E1714">
        <v>2.2271527230000001</v>
      </c>
      <c r="F1714">
        <f>IFERROR(_xlfn.IFS(B1714&lt;'Benchmark Data'!$I$7,1,'Transaction Log'!B1714&gt;'Benchmark Data'!$M$7,1),0)</f>
        <v>0</v>
      </c>
      <c r="G1714">
        <f>IFERROR(_xlfn.IFS(D1714&lt;'Benchmark Data'!$I$13,1,'Transaction Log'!D1714&gt;'Benchmark Data'!$M$13,1),0)</f>
        <v>0</v>
      </c>
      <c r="H1714">
        <f>IFERROR(_xlfn.IFS(E1714&lt;'Benchmark Data'!$I$19,1,'Transaction Log'!E1714&gt;'Benchmark Data'!$M$19,1),0)</f>
        <v>0</v>
      </c>
    </row>
    <row r="1715" spans="1:8">
      <c r="A1715" s="116">
        <v>0.59707175925925926</v>
      </c>
      <c r="B1715">
        <v>-496.39420699999999</v>
      </c>
      <c r="C1715">
        <v>14279.51489</v>
      </c>
      <c r="D1715">
        <v>1.300579578</v>
      </c>
      <c r="E1715">
        <v>2.2281702160000001</v>
      </c>
      <c r="F1715">
        <f>IFERROR(_xlfn.IFS(B1715&lt;'Benchmark Data'!$I$7,1,'Transaction Log'!B1715&gt;'Benchmark Data'!$M$7,1),0)</f>
        <v>0</v>
      </c>
      <c r="G1715">
        <f>IFERROR(_xlfn.IFS(D1715&lt;'Benchmark Data'!$I$13,1,'Transaction Log'!D1715&gt;'Benchmark Data'!$M$13,1),0)</f>
        <v>0</v>
      </c>
      <c r="H1715">
        <f>IFERROR(_xlfn.IFS(E1715&lt;'Benchmark Data'!$I$19,1,'Transaction Log'!E1715&gt;'Benchmark Data'!$M$19,1),0)</f>
        <v>0</v>
      </c>
    </row>
    <row r="1716" spans="1:8">
      <c r="A1716" s="116">
        <v>0.59709490740740734</v>
      </c>
      <c r="B1716">
        <v>-496.41084499999999</v>
      </c>
      <c r="C1716">
        <v>14277.73976</v>
      </c>
      <c r="D1716">
        <v>1.3002326630000001</v>
      </c>
      <c r="E1716">
        <v>2.2273862809999998</v>
      </c>
      <c r="F1716">
        <f>IFERROR(_xlfn.IFS(B1716&lt;'Benchmark Data'!$I$7,1,'Transaction Log'!B1716&gt;'Benchmark Data'!$M$7,1),0)</f>
        <v>0</v>
      </c>
      <c r="G1716">
        <f>IFERROR(_xlfn.IFS(D1716&lt;'Benchmark Data'!$I$13,1,'Transaction Log'!D1716&gt;'Benchmark Data'!$M$13,1),0)</f>
        <v>0</v>
      </c>
      <c r="H1716">
        <f>IFERROR(_xlfn.IFS(E1716&lt;'Benchmark Data'!$I$19,1,'Transaction Log'!E1716&gt;'Benchmark Data'!$M$19,1),0)</f>
        <v>0</v>
      </c>
    </row>
    <row r="1717" spans="1:8">
      <c r="A1717" s="116">
        <v>0.59711805555555553</v>
      </c>
      <c r="B1717">
        <v>-496.41274659999999</v>
      </c>
      <c r="C1717">
        <v>14276.497100000001</v>
      </c>
      <c r="D1717">
        <v>1.299913544</v>
      </c>
      <c r="E1717">
        <v>2.2274302229999998</v>
      </c>
      <c r="F1717">
        <f>IFERROR(_xlfn.IFS(B1717&lt;'Benchmark Data'!$I$7,1,'Transaction Log'!B1717&gt;'Benchmark Data'!$M$7,1),0)</f>
        <v>0</v>
      </c>
      <c r="G1717">
        <f>IFERROR(_xlfn.IFS(D1717&lt;'Benchmark Data'!$I$13,1,'Transaction Log'!D1717&gt;'Benchmark Data'!$M$13,1),0)</f>
        <v>0</v>
      </c>
      <c r="H1717">
        <f>IFERROR(_xlfn.IFS(E1717&lt;'Benchmark Data'!$I$19,1,'Transaction Log'!E1717&gt;'Benchmark Data'!$M$19,1),0)</f>
        <v>0</v>
      </c>
    </row>
    <row r="1718" spans="1:8">
      <c r="A1718" s="116">
        <v>0.59714120370370372</v>
      </c>
      <c r="B1718">
        <v>-496.3993797</v>
      </c>
      <c r="C1718">
        <v>14276.18174</v>
      </c>
      <c r="D1718">
        <v>1.2992475969999999</v>
      </c>
      <c r="E1718">
        <v>2.2269844499999998</v>
      </c>
      <c r="F1718">
        <f>IFERROR(_xlfn.IFS(B1718&lt;'Benchmark Data'!$I$7,1,'Transaction Log'!B1718&gt;'Benchmark Data'!$M$7,1),0)</f>
        <v>0</v>
      </c>
      <c r="G1718">
        <f>IFERROR(_xlfn.IFS(D1718&lt;'Benchmark Data'!$I$13,1,'Transaction Log'!D1718&gt;'Benchmark Data'!$M$13,1),0)</f>
        <v>0</v>
      </c>
      <c r="H1718">
        <f>IFERROR(_xlfn.IFS(E1718&lt;'Benchmark Data'!$I$19,1,'Transaction Log'!E1718&gt;'Benchmark Data'!$M$19,1),0)</f>
        <v>0</v>
      </c>
    </row>
    <row r="1719" spans="1:8">
      <c r="A1719" s="116">
        <v>0.59716435185185179</v>
      </c>
      <c r="B1719">
        <v>-496.38820440000001</v>
      </c>
      <c r="C1719">
        <v>14275.564490000001</v>
      </c>
      <c r="D1719">
        <v>1.300531605</v>
      </c>
      <c r="E1719">
        <v>2.2284678630000001</v>
      </c>
      <c r="F1719">
        <f>IFERROR(_xlfn.IFS(B1719&lt;'Benchmark Data'!$I$7,1,'Transaction Log'!B1719&gt;'Benchmark Data'!$M$7,1),0)</f>
        <v>0</v>
      </c>
      <c r="G1719">
        <f>IFERROR(_xlfn.IFS(D1719&lt;'Benchmark Data'!$I$13,1,'Transaction Log'!D1719&gt;'Benchmark Data'!$M$13,1),0)</f>
        <v>0</v>
      </c>
      <c r="H1719">
        <f>IFERROR(_xlfn.IFS(E1719&lt;'Benchmark Data'!$I$19,1,'Transaction Log'!E1719&gt;'Benchmark Data'!$M$19,1),0)</f>
        <v>0</v>
      </c>
    </row>
    <row r="1720" spans="1:8">
      <c r="A1720" s="116">
        <v>0.59718749999999998</v>
      </c>
      <c r="B1720">
        <v>-496.40935139999999</v>
      </c>
      <c r="C1720">
        <v>14273.02614</v>
      </c>
      <c r="D1720">
        <v>1.2996419189999999</v>
      </c>
      <c r="E1720">
        <v>2.2271230210000001</v>
      </c>
      <c r="F1720">
        <f>IFERROR(_xlfn.IFS(B1720&lt;'Benchmark Data'!$I$7,1,'Transaction Log'!B1720&gt;'Benchmark Data'!$M$7,1),0)</f>
        <v>0</v>
      </c>
      <c r="G1720">
        <f>IFERROR(_xlfn.IFS(D1720&lt;'Benchmark Data'!$I$13,1,'Transaction Log'!D1720&gt;'Benchmark Data'!$M$13,1),0)</f>
        <v>0</v>
      </c>
      <c r="H1720">
        <f>IFERROR(_xlfn.IFS(E1720&lt;'Benchmark Data'!$I$19,1,'Transaction Log'!E1720&gt;'Benchmark Data'!$M$19,1),0)</f>
        <v>0</v>
      </c>
    </row>
    <row r="1721" spans="1:8">
      <c r="A1721" s="116">
        <v>0.59721064814814817</v>
      </c>
      <c r="B1721">
        <v>-496.40722460000001</v>
      </c>
      <c r="C1721">
        <v>14270.84938</v>
      </c>
      <c r="D1721">
        <v>1.2978978210000001</v>
      </c>
      <c r="E1721">
        <v>2.2274594209999998</v>
      </c>
      <c r="F1721">
        <f>IFERROR(_xlfn.IFS(B1721&lt;'Benchmark Data'!$I$7,1,'Transaction Log'!B1721&gt;'Benchmark Data'!$M$7,1),0)</f>
        <v>0</v>
      </c>
      <c r="G1721">
        <f>IFERROR(_xlfn.IFS(D1721&lt;'Benchmark Data'!$I$13,1,'Transaction Log'!D1721&gt;'Benchmark Data'!$M$13,1),0)</f>
        <v>0</v>
      </c>
      <c r="H1721">
        <f>IFERROR(_xlfn.IFS(E1721&lt;'Benchmark Data'!$I$19,1,'Transaction Log'!E1721&gt;'Benchmark Data'!$M$19,1),0)</f>
        <v>0</v>
      </c>
    </row>
    <row r="1722" spans="1:8">
      <c r="A1722" s="116">
        <v>0.59723379629629625</v>
      </c>
      <c r="B1722">
        <v>-496.38745510000001</v>
      </c>
      <c r="C1722">
        <v>14272.18633</v>
      </c>
      <c r="D1722">
        <v>1.3000463980000001</v>
      </c>
      <c r="E1722">
        <v>2.2264451520000001</v>
      </c>
      <c r="F1722">
        <f>IFERROR(_xlfn.IFS(B1722&lt;'Benchmark Data'!$I$7,1,'Transaction Log'!B1722&gt;'Benchmark Data'!$M$7,1),0)</f>
        <v>0</v>
      </c>
      <c r="G1722">
        <f>IFERROR(_xlfn.IFS(D1722&lt;'Benchmark Data'!$I$13,1,'Transaction Log'!D1722&gt;'Benchmark Data'!$M$13,1),0)</f>
        <v>0</v>
      </c>
      <c r="H1722">
        <f>IFERROR(_xlfn.IFS(E1722&lt;'Benchmark Data'!$I$19,1,'Transaction Log'!E1722&gt;'Benchmark Data'!$M$19,1),0)</f>
        <v>0</v>
      </c>
    </row>
    <row r="1723" spans="1:8">
      <c r="A1723" s="116">
        <v>0.59725694444444444</v>
      </c>
      <c r="B1723">
        <v>-496.40755940000003</v>
      </c>
      <c r="C1723">
        <v>14270.487639999999</v>
      </c>
      <c r="D1723">
        <v>1.2998252290000001</v>
      </c>
      <c r="E1723">
        <v>2.2275629829999999</v>
      </c>
      <c r="F1723">
        <f>IFERROR(_xlfn.IFS(B1723&lt;'Benchmark Data'!$I$7,1,'Transaction Log'!B1723&gt;'Benchmark Data'!$M$7,1),0)</f>
        <v>0</v>
      </c>
      <c r="G1723">
        <f>IFERROR(_xlfn.IFS(D1723&lt;'Benchmark Data'!$I$13,1,'Transaction Log'!D1723&gt;'Benchmark Data'!$M$13,1),0)</f>
        <v>0</v>
      </c>
      <c r="H1723">
        <f>IFERROR(_xlfn.IFS(E1723&lt;'Benchmark Data'!$I$19,1,'Transaction Log'!E1723&gt;'Benchmark Data'!$M$19,1),0)</f>
        <v>0</v>
      </c>
    </row>
    <row r="1724" spans="1:8">
      <c r="A1724" s="116">
        <v>0.59728009259259263</v>
      </c>
      <c r="B1724">
        <v>-496.39265640000002</v>
      </c>
      <c r="C1724">
        <v>14270.51117</v>
      </c>
      <c r="D1724">
        <v>1.3001734460000001</v>
      </c>
      <c r="E1724">
        <v>2.2272199910000001</v>
      </c>
      <c r="F1724">
        <f>IFERROR(_xlfn.IFS(B1724&lt;'Benchmark Data'!$I$7,1,'Transaction Log'!B1724&gt;'Benchmark Data'!$M$7,1),0)</f>
        <v>0</v>
      </c>
      <c r="G1724">
        <f>IFERROR(_xlfn.IFS(D1724&lt;'Benchmark Data'!$I$13,1,'Transaction Log'!D1724&gt;'Benchmark Data'!$M$13,1),0)</f>
        <v>0</v>
      </c>
      <c r="H1724">
        <f>IFERROR(_xlfn.IFS(E1724&lt;'Benchmark Data'!$I$19,1,'Transaction Log'!E1724&gt;'Benchmark Data'!$M$19,1),0)</f>
        <v>0</v>
      </c>
    </row>
    <row r="1725" spans="1:8">
      <c r="A1725" s="116">
        <v>0.5973032407407407</v>
      </c>
      <c r="B1725">
        <v>-496.39866760000001</v>
      </c>
      <c r="C1725">
        <v>14267.546340000001</v>
      </c>
      <c r="D1725">
        <v>1.3005013569999999</v>
      </c>
      <c r="E1725">
        <v>2.228509823</v>
      </c>
      <c r="F1725">
        <f>IFERROR(_xlfn.IFS(B1725&lt;'Benchmark Data'!$I$7,1,'Transaction Log'!B1725&gt;'Benchmark Data'!$M$7,1),0)</f>
        <v>0</v>
      </c>
      <c r="G1725">
        <f>IFERROR(_xlfn.IFS(D1725&lt;'Benchmark Data'!$I$13,1,'Transaction Log'!D1725&gt;'Benchmark Data'!$M$13,1),0)</f>
        <v>0</v>
      </c>
      <c r="H1725">
        <f>IFERROR(_xlfn.IFS(E1725&lt;'Benchmark Data'!$I$19,1,'Transaction Log'!E1725&gt;'Benchmark Data'!$M$19,1),0)</f>
        <v>0</v>
      </c>
    </row>
    <row r="1726" spans="1:8">
      <c r="A1726" s="116">
        <v>0.59732638888888889</v>
      </c>
      <c r="B1726">
        <v>-496.39591259999997</v>
      </c>
      <c r="C1726">
        <v>14265.08634</v>
      </c>
      <c r="D1726">
        <v>1.2985108700000001</v>
      </c>
      <c r="E1726">
        <v>2.2277</v>
      </c>
      <c r="F1726">
        <f>IFERROR(_xlfn.IFS(B1726&lt;'Benchmark Data'!$I$7,1,'Transaction Log'!B1726&gt;'Benchmark Data'!$M$7,1),0)</f>
        <v>0</v>
      </c>
      <c r="G1726">
        <f>IFERROR(_xlfn.IFS(D1726&lt;'Benchmark Data'!$I$13,1,'Transaction Log'!D1726&gt;'Benchmark Data'!$M$13,1),0)</f>
        <v>0</v>
      </c>
      <c r="H1726">
        <f>IFERROR(_xlfn.IFS(E1726&lt;'Benchmark Data'!$I$19,1,'Transaction Log'!E1726&gt;'Benchmark Data'!$M$19,1),0)</f>
        <v>0</v>
      </c>
    </row>
    <row r="1727" spans="1:8">
      <c r="A1727" s="116">
        <v>0.59734953703703708</v>
      </c>
      <c r="B1727">
        <v>-496.40600769999998</v>
      </c>
      <c r="C1727">
        <v>14267.82396</v>
      </c>
      <c r="D1727">
        <v>1.2997735210000001</v>
      </c>
      <c r="E1727">
        <v>2.2261791660000001</v>
      </c>
      <c r="F1727">
        <f>IFERROR(_xlfn.IFS(B1727&lt;'Benchmark Data'!$I$7,1,'Transaction Log'!B1727&gt;'Benchmark Data'!$M$7,1),0)</f>
        <v>0</v>
      </c>
      <c r="G1727">
        <f>IFERROR(_xlfn.IFS(D1727&lt;'Benchmark Data'!$I$13,1,'Transaction Log'!D1727&gt;'Benchmark Data'!$M$13,1),0)</f>
        <v>0</v>
      </c>
      <c r="H1727">
        <f>IFERROR(_xlfn.IFS(E1727&lt;'Benchmark Data'!$I$19,1,'Transaction Log'!E1727&gt;'Benchmark Data'!$M$19,1),0)</f>
        <v>0</v>
      </c>
    </row>
    <row r="1728" spans="1:8">
      <c r="A1728" s="116">
        <v>0.59737268518518516</v>
      </c>
      <c r="B1728">
        <v>-496.3970147</v>
      </c>
      <c r="C1728">
        <v>14265.09186</v>
      </c>
      <c r="D1728">
        <v>1.300043313</v>
      </c>
      <c r="E1728">
        <v>2.2273510820000002</v>
      </c>
      <c r="F1728">
        <f>IFERROR(_xlfn.IFS(B1728&lt;'Benchmark Data'!$I$7,1,'Transaction Log'!B1728&gt;'Benchmark Data'!$M$7,1),0)</f>
        <v>0</v>
      </c>
      <c r="G1728">
        <f>IFERROR(_xlfn.IFS(D1728&lt;'Benchmark Data'!$I$13,1,'Transaction Log'!D1728&gt;'Benchmark Data'!$M$13,1),0)</f>
        <v>0</v>
      </c>
      <c r="H1728">
        <f>IFERROR(_xlfn.IFS(E1728&lt;'Benchmark Data'!$I$19,1,'Transaction Log'!E1728&gt;'Benchmark Data'!$M$19,1),0)</f>
        <v>0</v>
      </c>
    </row>
    <row r="1729" spans="1:8">
      <c r="A1729" s="116">
        <v>0.59739583333333335</v>
      </c>
      <c r="B1729">
        <v>-496.4075388</v>
      </c>
      <c r="C1729">
        <v>14263.53793</v>
      </c>
      <c r="D1729">
        <v>1.3003829899999999</v>
      </c>
      <c r="E1729">
        <v>2.2256947540000001</v>
      </c>
      <c r="F1729">
        <f>IFERROR(_xlfn.IFS(B1729&lt;'Benchmark Data'!$I$7,1,'Transaction Log'!B1729&gt;'Benchmark Data'!$M$7,1),0)</f>
        <v>0</v>
      </c>
      <c r="G1729">
        <f>IFERROR(_xlfn.IFS(D1729&lt;'Benchmark Data'!$I$13,1,'Transaction Log'!D1729&gt;'Benchmark Data'!$M$13,1),0)</f>
        <v>0</v>
      </c>
      <c r="H1729">
        <f>IFERROR(_xlfn.IFS(E1729&lt;'Benchmark Data'!$I$19,1,'Transaction Log'!E1729&gt;'Benchmark Data'!$M$19,1),0)</f>
        <v>0</v>
      </c>
    </row>
    <row r="1730" spans="1:8">
      <c r="A1730" s="116">
        <v>0.59741898148148154</v>
      </c>
      <c r="B1730">
        <v>-496.40414829999997</v>
      </c>
      <c r="C1730">
        <v>14260.819</v>
      </c>
      <c r="D1730">
        <v>1.299637215</v>
      </c>
      <c r="E1730">
        <v>2.2278385630000002</v>
      </c>
      <c r="F1730">
        <f>IFERROR(_xlfn.IFS(B1730&lt;'Benchmark Data'!$I$7,1,'Transaction Log'!B1730&gt;'Benchmark Data'!$M$7,1),0)</f>
        <v>0</v>
      </c>
      <c r="G1730">
        <f>IFERROR(_xlfn.IFS(D1730&lt;'Benchmark Data'!$I$13,1,'Transaction Log'!D1730&gt;'Benchmark Data'!$M$13,1),0)</f>
        <v>0</v>
      </c>
      <c r="H1730">
        <f>IFERROR(_xlfn.IFS(E1730&lt;'Benchmark Data'!$I$19,1,'Transaction Log'!E1730&gt;'Benchmark Data'!$M$19,1),0)</f>
        <v>0</v>
      </c>
    </row>
    <row r="1731" spans="1:8">
      <c r="A1731" s="116">
        <v>0.59744212962962961</v>
      </c>
      <c r="B1731">
        <v>-496.39961959999999</v>
      </c>
      <c r="C1731">
        <v>14261.703659999999</v>
      </c>
      <c r="D1731">
        <v>1.2988978929999999</v>
      </c>
      <c r="E1731">
        <v>2.2279182190000002</v>
      </c>
      <c r="F1731">
        <f>IFERROR(_xlfn.IFS(B1731&lt;'Benchmark Data'!$I$7,1,'Transaction Log'!B1731&gt;'Benchmark Data'!$M$7,1),0)</f>
        <v>0</v>
      </c>
      <c r="G1731">
        <f>IFERROR(_xlfn.IFS(D1731&lt;'Benchmark Data'!$I$13,1,'Transaction Log'!D1731&gt;'Benchmark Data'!$M$13,1),0)</f>
        <v>0</v>
      </c>
      <c r="H1731">
        <f>IFERROR(_xlfn.IFS(E1731&lt;'Benchmark Data'!$I$19,1,'Transaction Log'!E1731&gt;'Benchmark Data'!$M$19,1),0)</f>
        <v>0</v>
      </c>
    </row>
    <row r="1732" spans="1:8">
      <c r="A1732" s="116">
        <v>0.5974652777777778</v>
      </c>
      <c r="B1732">
        <v>-496.4015268</v>
      </c>
      <c r="C1732">
        <v>14260.174849999999</v>
      </c>
      <c r="D1732">
        <v>1.3004756280000001</v>
      </c>
      <c r="E1732">
        <v>2.2276492920000002</v>
      </c>
      <c r="F1732">
        <f>IFERROR(_xlfn.IFS(B1732&lt;'Benchmark Data'!$I$7,1,'Transaction Log'!B1732&gt;'Benchmark Data'!$M$7,1),0)</f>
        <v>0</v>
      </c>
      <c r="G1732">
        <f>IFERROR(_xlfn.IFS(D1732&lt;'Benchmark Data'!$I$13,1,'Transaction Log'!D1732&gt;'Benchmark Data'!$M$13,1),0)</f>
        <v>0</v>
      </c>
      <c r="H1732">
        <f>IFERROR(_xlfn.IFS(E1732&lt;'Benchmark Data'!$I$19,1,'Transaction Log'!E1732&gt;'Benchmark Data'!$M$19,1),0)</f>
        <v>0</v>
      </c>
    </row>
    <row r="1733" spans="1:8">
      <c r="A1733" s="116">
        <v>0.59748842592592599</v>
      </c>
      <c r="B1733">
        <v>-496.39829529999997</v>
      </c>
      <c r="C1733">
        <v>14258.13082</v>
      </c>
      <c r="D1733">
        <v>1.3000833970000001</v>
      </c>
      <c r="E1733">
        <v>2.2285546410000001</v>
      </c>
      <c r="F1733">
        <f>IFERROR(_xlfn.IFS(B1733&lt;'Benchmark Data'!$I$7,1,'Transaction Log'!B1733&gt;'Benchmark Data'!$M$7,1),0)</f>
        <v>0</v>
      </c>
      <c r="G1733">
        <f>IFERROR(_xlfn.IFS(D1733&lt;'Benchmark Data'!$I$13,1,'Transaction Log'!D1733&gt;'Benchmark Data'!$M$13,1),0)</f>
        <v>0</v>
      </c>
      <c r="H1733">
        <f>IFERROR(_xlfn.IFS(E1733&lt;'Benchmark Data'!$I$19,1,'Transaction Log'!E1733&gt;'Benchmark Data'!$M$19,1),0)</f>
        <v>0</v>
      </c>
    </row>
    <row r="1734" spans="1:8">
      <c r="A1734" s="116">
        <v>0.59751157407407407</v>
      </c>
      <c r="B1734">
        <v>-496.40084050000002</v>
      </c>
      <c r="C1734">
        <v>14258.62954</v>
      </c>
      <c r="D1734">
        <v>1.3001209899999999</v>
      </c>
      <c r="E1734">
        <v>2.2273145969999999</v>
      </c>
      <c r="F1734">
        <f>IFERROR(_xlfn.IFS(B1734&lt;'Benchmark Data'!$I$7,1,'Transaction Log'!B1734&gt;'Benchmark Data'!$M$7,1),0)</f>
        <v>0</v>
      </c>
      <c r="G1734">
        <f>IFERROR(_xlfn.IFS(D1734&lt;'Benchmark Data'!$I$13,1,'Transaction Log'!D1734&gt;'Benchmark Data'!$M$13,1),0)</f>
        <v>0</v>
      </c>
      <c r="H1734">
        <f>IFERROR(_xlfn.IFS(E1734&lt;'Benchmark Data'!$I$19,1,'Transaction Log'!E1734&gt;'Benchmark Data'!$M$19,1),0)</f>
        <v>0</v>
      </c>
    </row>
    <row r="1735" spans="1:8">
      <c r="A1735" s="116">
        <v>0.59753472222222215</v>
      </c>
      <c r="B1735">
        <v>-496.39637290000002</v>
      </c>
      <c r="C1735">
        <v>14257.19839</v>
      </c>
      <c r="D1735">
        <v>1.2995123479999999</v>
      </c>
      <c r="E1735">
        <v>2.2271495369999998</v>
      </c>
      <c r="F1735">
        <f>IFERROR(_xlfn.IFS(B1735&lt;'Benchmark Data'!$I$7,1,'Transaction Log'!B1735&gt;'Benchmark Data'!$M$7,1),0)</f>
        <v>0</v>
      </c>
      <c r="G1735">
        <f>IFERROR(_xlfn.IFS(D1735&lt;'Benchmark Data'!$I$13,1,'Transaction Log'!D1735&gt;'Benchmark Data'!$M$13,1),0)</f>
        <v>0</v>
      </c>
      <c r="H1735">
        <f>IFERROR(_xlfn.IFS(E1735&lt;'Benchmark Data'!$I$19,1,'Transaction Log'!E1735&gt;'Benchmark Data'!$M$19,1),0)</f>
        <v>0</v>
      </c>
    </row>
    <row r="1736" spans="1:8">
      <c r="A1736" s="116">
        <v>0.59755787037037034</v>
      </c>
      <c r="B1736">
        <v>-496.39392470000001</v>
      </c>
      <c r="C1736">
        <v>14256.996279999999</v>
      </c>
      <c r="D1736">
        <v>1.2989914250000001</v>
      </c>
      <c r="E1736">
        <v>2.2285584360000001</v>
      </c>
      <c r="F1736">
        <f>IFERROR(_xlfn.IFS(B1736&lt;'Benchmark Data'!$I$7,1,'Transaction Log'!B1736&gt;'Benchmark Data'!$M$7,1),0)</f>
        <v>0</v>
      </c>
      <c r="G1736">
        <f>IFERROR(_xlfn.IFS(D1736&lt;'Benchmark Data'!$I$13,1,'Transaction Log'!D1736&gt;'Benchmark Data'!$M$13,1),0)</f>
        <v>0</v>
      </c>
      <c r="H1736">
        <f>IFERROR(_xlfn.IFS(E1736&lt;'Benchmark Data'!$I$19,1,'Transaction Log'!E1736&gt;'Benchmark Data'!$M$19,1),0)</f>
        <v>0</v>
      </c>
    </row>
    <row r="1737" spans="1:8">
      <c r="A1737" s="116">
        <v>0.59758101851851853</v>
      </c>
      <c r="B1737">
        <v>-496.39423540000001</v>
      </c>
      <c r="C1737">
        <v>14255.470719999999</v>
      </c>
      <c r="D1737">
        <v>1.299568944</v>
      </c>
      <c r="E1737">
        <v>2.2263014839999999</v>
      </c>
      <c r="F1737">
        <f>IFERROR(_xlfn.IFS(B1737&lt;'Benchmark Data'!$I$7,1,'Transaction Log'!B1737&gt;'Benchmark Data'!$M$7,1),0)</f>
        <v>0</v>
      </c>
      <c r="G1737">
        <f>IFERROR(_xlfn.IFS(D1737&lt;'Benchmark Data'!$I$13,1,'Transaction Log'!D1737&gt;'Benchmark Data'!$M$13,1),0)</f>
        <v>0</v>
      </c>
      <c r="H1737">
        <f>IFERROR(_xlfn.IFS(E1737&lt;'Benchmark Data'!$I$19,1,'Transaction Log'!E1737&gt;'Benchmark Data'!$M$19,1),0)</f>
        <v>0</v>
      </c>
    </row>
    <row r="1738" spans="1:8">
      <c r="A1738" s="116">
        <v>0.5976041666666666</v>
      </c>
      <c r="B1738">
        <v>-496.40775029999998</v>
      </c>
      <c r="C1738">
        <v>14252.977790000001</v>
      </c>
      <c r="D1738">
        <v>1.3000149030000001</v>
      </c>
      <c r="E1738">
        <v>2.2267173759999999</v>
      </c>
      <c r="F1738">
        <f>IFERROR(_xlfn.IFS(B1738&lt;'Benchmark Data'!$I$7,1,'Transaction Log'!B1738&gt;'Benchmark Data'!$M$7,1),0)</f>
        <v>0</v>
      </c>
      <c r="G1738">
        <f>IFERROR(_xlfn.IFS(D1738&lt;'Benchmark Data'!$I$13,1,'Transaction Log'!D1738&gt;'Benchmark Data'!$M$13,1),0)</f>
        <v>0</v>
      </c>
      <c r="H1738">
        <f>IFERROR(_xlfn.IFS(E1738&lt;'Benchmark Data'!$I$19,1,'Transaction Log'!E1738&gt;'Benchmark Data'!$M$19,1),0)</f>
        <v>0</v>
      </c>
    </row>
    <row r="1739" spans="1:8">
      <c r="A1739" s="116">
        <v>0.59762731481481479</v>
      </c>
      <c r="B1739">
        <v>-496.40971330000002</v>
      </c>
      <c r="C1739">
        <v>14252.94493</v>
      </c>
      <c r="D1739">
        <v>1.299346981</v>
      </c>
      <c r="E1739">
        <v>2.225850388</v>
      </c>
      <c r="F1739">
        <f>IFERROR(_xlfn.IFS(B1739&lt;'Benchmark Data'!$I$7,1,'Transaction Log'!B1739&gt;'Benchmark Data'!$M$7,1),0)</f>
        <v>0</v>
      </c>
      <c r="G1739">
        <f>IFERROR(_xlfn.IFS(D1739&lt;'Benchmark Data'!$I$13,1,'Transaction Log'!D1739&gt;'Benchmark Data'!$M$13,1),0)</f>
        <v>0</v>
      </c>
      <c r="H1739">
        <f>IFERROR(_xlfn.IFS(E1739&lt;'Benchmark Data'!$I$19,1,'Transaction Log'!E1739&gt;'Benchmark Data'!$M$19,1),0)</f>
        <v>0</v>
      </c>
    </row>
    <row r="1740" spans="1:8">
      <c r="A1740" s="116">
        <v>0.59765046296296298</v>
      </c>
      <c r="B1740">
        <v>-496.39101690000001</v>
      </c>
      <c r="C1740">
        <v>14253.05927</v>
      </c>
      <c r="D1740">
        <v>1.298694698</v>
      </c>
      <c r="E1740">
        <v>2.226611213</v>
      </c>
      <c r="F1740">
        <f>IFERROR(_xlfn.IFS(B1740&lt;'Benchmark Data'!$I$7,1,'Transaction Log'!B1740&gt;'Benchmark Data'!$M$7,1),0)</f>
        <v>0</v>
      </c>
      <c r="G1740">
        <f>IFERROR(_xlfn.IFS(D1740&lt;'Benchmark Data'!$I$13,1,'Transaction Log'!D1740&gt;'Benchmark Data'!$M$13,1),0)</f>
        <v>0</v>
      </c>
      <c r="H1740">
        <f>IFERROR(_xlfn.IFS(E1740&lt;'Benchmark Data'!$I$19,1,'Transaction Log'!E1740&gt;'Benchmark Data'!$M$19,1),0)</f>
        <v>0</v>
      </c>
    </row>
    <row r="1741" spans="1:8">
      <c r="A1741" s="116">
        <v>0.59767361111111106</v>
      </c>
      <c r="B1741">
        <v>-496.41402429999999</v>
      </c>
      <c r="C1741">
        <v>14251.82885</v>
      </c>
      <c r="D1741">
        <v>1.3001043459999999</v>
      </c>
      <c r="E1741">
        <v>2.2262593829999999</v>
      </c>
      <c r="F1741">
        <f>IFERROR(_xlfn.IFS(B1741&lt;'Benchmark Data'!$I$7,1,'Transaction Log'!B1741&gt;'Benchmark Data'!$M$7,1),0)</f>
        <v>0</v>
      </c>
      <c r="G1741">
        <f>IFERROR(_xlfn.IFS(D1741&lt;'Benchmark Data'!$I$13,1,'Transaction Log'!D1741&gt;'Benchmark Data'!$M$13,1),0)</f>
        <v>0</v>
      </c>
      <c r="H1741">
        <f>IFERROR(_xlfn.IFS(E1741&lt;'Benchmark Data'!$I$19,1,'Transaction Log'!E1741&gt;'Benchmark Data'!$M$19,1),0)</f>
        <v>0</v>
      </c>
    </row>
    <row r="1742" spans="1:8">
      <c r="A1742" s="116">
        <v>0.59769675925925925</v>
      </c>
      <c r="B1742">
        <v>-496.41261780000002</v>
      </c>
      <c r="C1742">
        <v>14248.494849999999</v>
      </c>
      <c r="D1742">
        <v>1.300280608</v>
      </c>
      <c r="E1742">
        <v>2.226453228</v>
      </c>
      <c r="F1742">
        <f>IFERROR(_xlfn.IFS(B1742&lt;'Benchmark Data'!$I$7,1,'Transaction Log'!B1742&gt;'Benchmark Data'!$M$7,1),0)</f>
        <v>0</v>
      </c>
      <c r="G1742">
        <f>IFERROR(_xlfn.IFS(D1742&lt;'Benchmark Data'!$I$13,1,'Transaction Log'!D1742&gt;'Benchmark Data'!$M$13,1),0)</f>
        <v>0</v>
      </c>
      <c r="H1742">
        <f>IFERROR(_xlfn.IFS(E1742&lt;'Benchmark Data'!$I$19,1,'Transaction Log'!E1742&gt;'Benchmark Data'!$M$19,1),0)</f>
        <v>0</v>
      </c>
    </row>
    <row r="1743" spans="1:8">
      <c r="A1743" s="116">
        <v>0.59771990740740744</v>
      </c>
      <c r="B1743">
        <v>-496.40308850000002</v>
      </c>
      <c r="C1743">
        <v>14249.25124</v>
      </c>
      <c r="D1743">
        <v>1.297958999</v>
      </c>
      <c r="E1743">
        <v>2.2257085870000002</v>
      </c>
      <c r="F1743">
        <f>IFERROR(_xlfn.IFS(B1743&lt;'Benchmark Data'!$I$7,1,'Transaction Log'!B1743&gt;'Benchmark Data'!$M$7,1),0)</f>
        <v>0</v>
      </c>
      <c r="G1743">
        <f>IFERROR(_xlfn.IFS(D1743&lt;'Benchmark Data'!$I$13,1,'Transaction Log'!D1743&gt;'Benchmark Data'!$M$13,1),0)</f>
        <v>0</v>
      </c>
      <c r="H1743">
        <f>IFERROR(_xlfn.IFS(E1743&lt;'Benchmark Data'!$I$19,1,'Transaction Log'!E1743&gt;'Benchmark Data'!$M$19,1),0)</f>
        <v>0</v>
      </c>
    </row>
    <row r="1744" spans="1:8">
      <c r="A1744" s="116">
        <v>0.59774305555555551</v>
      </c>
      <c r="B1744">
        <v>-496.39119099999999</v>
      </c>
      <c r="C1744">
        <v>14247.32814</v>
      </c>
      <c r="D1744">
        <v>1.2993226760000001</v>
      </c>
      <c r="E1744">
        <v>2.2283196730000001</v>
      </c>
      <c r="F1744">
        <f>IFERROR(_xlfn.IFS(B1744&lt;'Benchmark Data'!$I$7,1,'Transaction Log'!B1744&gt;'Benchmark Data'!$M$7,1),0)</f>
        <v>0</v>
      </c>
      <c r="G1744">
        <f>IFERROR(_xlfn.IFS(D1744&lt;'Benchmark Data'!$I$13,1,'Transaction Log'!D1744&gt;'Benchmark Data'!$M$13,1),0)</f>
        <v>0</v>
      </c>
      <c r="H1744">
        <f>IFERROR(_xlfn.IFS(E1744&lt;'Benchmark Data'!$I$19,1,'Transaction Log'!E1744&gt;'Benchmark Data'!$M$19,1),0)</f>
        <v>0</v>
      </c>
    </row>
    <row r="1745" spans="1:8">
      <c r="A1745" s="116">
        <v>0.5977662037037037</v>
      </c>
      <c r="B1745">
        <v>-496.40458919999998</v>
      </c>
      <c r="C1745">
        <v>14245.55493</v>
      </c>
      <c r="D1745">
        <v>1.2995553630000001</v>
      </c>
      <c r="E1745">
        <v>2.227518839</v>
      </c>
      <c r="F1745">
        <f>IFERROR(_xlfn.IFS(B1745&lt;'Benchmark Data'!$I$7,1,'Transaction Log'!B1745&gt;'Benchmark Data'!$M$7,1),0)</f>
        <v>0</v>
      </c>
      <c r="G1745">
        <f>IFERROR(_xlfn.IFS(D1745&lt;'Benchmark Data'!$I$13,1,'Transaction Log'!D1745&gt;'Benchmark Data'!$M$13,1),0)</f>
        <v>0</v>
      </c>
      <c r="H1745">
        <f>IFERROR(_xlfn.IFS(E1745&lt;'Benchmark Data'!$I$19,1,'Transaction Log'!E1745&gt;'Benchmark Data'!$M$19,1),0)</f>
        <v>0</v>
      </c>
    </row>
    <row r="1746" spans="1:8">
      <c r="A1746" s="116">
        <v>0.59778935185185189</v>
      </c>
      <c r="B1746">
        <v>-496.4102158</v>
      </c>
      <c r="C1746">
        <v>14244.60994</v>
      </c>
      <c r="D1746">
        <v>1.299013832</v>
      </c>
      <c r="E1746">
        <v>2.227684639</v>
      </c>
      <c r="F1746">
        <f>IFERROR(_xlfn.IFS(B1746&lt;'Benchmark Data'!$I$7,1,'Transaction Log'!B1746&gt;'Benchmark Data'!$M$7,1),0)</f>
        <v>0</v>
      </c>
      <c r="G1746">
        <f>IFERROR(_xlfn.IFS(D1746&lt;'Benchmark Data'!$I$13,1,'Transaction Log'!D1746&gt;'Benchmark Data'!$M$13,1),0)</f>
        <v>0</v>
      </c>
      <c r="H1746">
        <f>IFERROR(_xlfn.IFS(E1746&lt;'Benchmark Data'!$I$19,1,'Transaction Log'!E1746&gt;'Benchmark Data'!$M$19,1),0)</f>
        <v>0</v>
      </c>
    </row>
    <row r="1747" spans="1:8">
      <c r="A1747" s="116">
        <v>0.59781249999999997</v>
      </c>
      <c r="B1747">
        <v>-496.39431780000001</v>
      </c>
      <c r="C1747">
        <v>14243.16252</v>
      </c>
      <c r="D1747">
        <v>1.2997276790000001</v>
      </c>
      <c r="E1747">
        <v>2.2275297439999999</v>
      </c>
      <c r="F1747">
        <f>IFERROR(_xlfn.IFS(B1747&lt;'Benchmark Data'!$I$7,1,'Transaction Log'!B1747&gt;'Benchmark Data'!$M$7,1),0)</f>
        <v>0</v>
      </c>
      <c r="G1747">
        <f>IFERROR(_xlfn.IFS(D1747&lt;'Benchmark Data'!$I$13,1,'Transaction Log'!D1747&gt;'Benchmark Data'!$M$13,1),0)</f>
        <v>0</v>
      </c>
      <c r="H1747">
        <f>IFERROR(_xlfn.IFS(E1747&lt;'Benchmark Data'!$I$19,1,'Transaction Log'!E1747&gt;'Benchmark Data'!$M$19,1),0)</f>
        <v>0</v>
      </c>
    </row>
    <row r="1748" spans="1:8">
      <c r="A1748" s="116">
        <v>0.59783564814814816</v>
      </c>
      <c r="B1748">
        <v>-496.37990580000002</v>
      </c>
      <c r="C1748">
        <v>14241.739219999999</v>
      </c>
      <c r="D1748">
        <v>1.301065388</v>
      </c>
      <c r="E1748">
        <v>2.228021805</v>
      </c>
      <c r="F1748">
        <f>IFERROR(_xlfn.IFS(B1748&lt;'Benchmark Data'!$I$7,1,'Transaction Log'!B1748&gt;'Benchmark Data'!$M$7,1),0)</f>
        <v>1</v>
      </c>
      <c r="G1748">
        <f>IFERROR(_xlfn.IFS(D1748&lt;'Benchmark Data'!$I$13,1,'Transaction Log'!D1748&gt;'Benchmark Data'!$M$13,1),0)</f>
        <v>0</v>
      </c>
      <c r="H1748">
        <f>IFERROR(_xlfn.IFS(E1748&lt;'Benchmark Data'!$I$19,1,'Transaction Log'!E1748&gt;'Benchmark Data'!$M$19,1),0)</f>
        <v>0</v>
      </c>
    </row>
    <row r="1749" spans="1:8">
      <c r="A1749" s="116">
        <v>0.59785879629629635</v>
      </c>
      <c r="B1749">
        <v>-496.39999690000002</v>
      </c>
      <c r="C1749">
        <v>14240.785169999999</v>
      </c>
      <c r="D1749">
        <v>1.298939123</v>
      </c>
      <c r="E1749">
        <v>2.2264793589999998</v>
      </c>
      <c r="F1749">
        <f>IFERROR(_xlfn.IFS(B1749&lt;'Benchmark Data'!$I$7,1,'Transaction Log'!B1749&gt;'Benchmark Data'!$M$7,1),0)</f>
        <v>0</v>
      </c>
      <c r="G1749">
        <f>IFERROR(_xlfn.IFS(D1749&lt;'Benchmark Data'!$I$13,1,'Transaction Log'!D1749&gt;'Benchmark Data'!$M$13,1),0)</f>
        <v>0</v>
      </c>
      <c r="H1749">
        <f>IFERROR(_xlfn.IFS(E1749&lt;'Benchmark Data'!$I$19,1,'Transaction Log'!E1749&gt;'Benchmark Data'!$M$19,1),0)</f>
        <v>0</v>
      </c>
    </row>
    <row r="1750" spans="1:8">
      <c r="A1750" s="116">
        <v>0.59788194444444442</v>
      </c>
      <c r="B1750">
        <v>-496.39921729999998</v>
      </c>
      <c r="C1750">
        <v>14241.02425</v>
      </c>
      <c r="D1750">
        <v>1.300128822</v>
      </c>
      <c r="E1750">
        <v>2.227821337</v>
      </c>
      <c r="F1750">
        <f>IFERROR(_xlfn.IFS(B1750&lt;'Benchmark Data'!$I$7,1,'Transaction Log'!B1750&gt;'Benchmark Data'!$M$7,1),0)</f>
        <v>0</v>
      </c>
      <c r="G1750">
        <f>IFERROR(_xlfn.IFS(D1750&lt;'Benchmark Data'!$I$13,1,'Transaction Log'!D1750&gt;'Benchmark Data'!$M$13,1),0)</f>
        <v>0</v>
      </c>
      <c r="H1750">
        <f>IFERROR(_xlfn.IFS(E1750&lt;'Benchmark Data'!$I$19,1,'Transaction Log'!E1750&gt;'Benchmark Data'!$M$19,1),0)</f>
        <v>0</v>
      </c>
    </row>
    <row r="1751" spans="1:8">
      <c r="A1751" s="116">
        <v>0.59790509259259261</v>
      </c>
      <c r="B1751">
        <v>-496.40403559999999</v>
      </c>
      <c r="C1751">
        <v>14238.51174</v>
      </c>
      <c r="D1751">
        <v>1.300615039</v>
      </c>
      <c r="E1751">
        <v>2.2272274539999999</v>
      </c>
      <c r="F1751">
        <f>IFERROR(_xlfn.IFS(B1751&lt;'Benchmark Data'!$I$7,1,'Transaction Log'!B1751&gt;'Benchmark Data'!$M$7,1),0)</f>
        <v>0</v>
      </c>
      <c r="G1751">
        <f>IFERROR(_xlfn.IFS(D1751&lt;'Benchmark Data'!$I$13,1,'Transaction Log'!D1751&gt;'Benchmark Data'!$M$13,1),0)</f>
        <v>0</v>
      </c>
      <c r="H1751">
        <f>IFERROR(_xlfn.IFS(E1751&lt;'Benchmark Data'!$I$19,1,'Transaction Log'!E1751&gt;'Benchmark Data'!$M$19,1),0)</f>
        <v>0</v>
      </c>
    </row>
    <row r="1752" spans="1:8">
      <c r="A1752" s="116">
        <v>0.5979282407407408</v>
      </c>
      <c r="B1752">
        <v>-496.4037343</v>
      </c>
      <c r="C1752">
        <v>14238.138629999999</v>
      </c>
      <c r="D1752">
        <v>1.2988569409999999</v>
      </c>
      <c r="E1752">
        <v>2.2265396649999998</v>
      </c>
      <c r="F1752">
        <f>IFERROR(_xlfn.IFS(B1752&lt;'Benchmark Data'!$I$7,1,'Transaction Log'!B1752&gt;'Benchmark Data'!$M$7,1),0)</f>
        <v>0</v>
      </c>
      <c r="G1752">
        <f>IFERROR(_xlfn.IFS(D1752&lt;'Benchmark Data'!$I$13,1,'Transaction Log'!D1752&gt;'Benchmark Data'!$M$13,1),0)</f>
        <v>0</v>
      </c>
      <c r="H1752">
        <f>IFERROR(_xlfn.IFS(E1752&lt;'Benchmark Data'!$I$19,1,'Transaction Log'!E1752&gt;'Benchmark Data'!$M$19,1),0)</f>
        <v>0</v>
      </c>
    </row>
    <row r="1753" spans="1:8">
      <c r="A1753" s="116">
        <v>0.59795138888888888</v>
      </c>
      <c r="B1753">
        <v>-496.39801199999999</v>
      </c>
      <c r="C1753">
        <v>14237.255090000001</v>
      </c>
      <c r="D1753">
        <v>1.299319211</v>
      </c>
      <c r="E1753">
        <v>2.2266879959999999</v>
      </c>
      <c r="F1753">
        <f>IFERROR(_xlfn.IFS(B1753&lt;'Benchmark Data'!$I$7,1,'Transaction Log'!B1753&gt;'Benchmark Data'!$M$7,1),0)</f>
        <v>0</v>
      </c>
      <c r="G1753">
        <f>IFERROR(_xlfn.IFS(D1753&lt;'Benchmark Data'!$I$13,1,'Transaction Log'!D1753&gt;'Benchmark Data'!$M$13,1),0)</f>
        <v>0</v>
      </c>
      <c r="H1753">
        <f>IFERROR(_xlfn.IFS(E1753&lt;'Benchmark Data'!$I$19,1,'Transaction Log'!E1753&gt;'Benchmark Data'!$M$19,1),0)</f>
        <v>0</v>
      </c>
    </row>
    <row r="1754" spans="1:8">
      <c r="A1754" s="116">
        <v>0.59797453703703707</v>
      </c>
      <c r="B1754">
        <v>-496.40204979999999</v>
      </c>
      <c r="C1754">
        <v>14236.649240000001</v>
      </c>
      <c r="D1754">
        <v>1.3004214000000001</v>
      </c>
      <c r="E1754">
        <v>2.2263446939999998</v>
      </c>
      <c r="F1754">
        <f>IFERROR(_xlfn.IFS(B1754&lt;'Benchmark Data'!$I$7,1,'Transaction Log'!B1754&gt;'Benchmark Data'!$M$7,1),0)</f>
        <v>0</v>
      </c>
      <c r="G1754">
        <f>IFERROR(_xlfn.IFS(D1754&lt;'Benchmark Data'!$I$13,1,'Transaction Log'!D1754&gt;'Benchmark Data'!$M$13,1),0)</f>
        <v>0</v>
      </c>
      <c r="H1754">
        <f>IFERROR(_xlfn.IFS(E1754&lt;'Benchmark Data'!$I$19,1,'Transaction Log'!E1754&gt;'Benchmark Data'!$M$19,1),0)</f>
        <v>0</v>
      </c>
    </row>
    <row r="1755" spans="1:8">
      <c r="A1755" s="116">
        <v>0.59799768518518526</v>
      </c>
      <c r="B1755">
        <v>-496.38222459999997</v>
      </c>
      <c r="C1755">
        <v>14235.33447</v>
      </c>
      <c r="D1755">
        <v>1.2992239590000001</v>
      </c>
      <c r="E1755">
        <v>2.2273236380000001</v>
      </c>
      <c r="F1755">
        <f>IFERROR(_xlfn.IFS(B1755&lt;'Benchmark Data'!$I$7,1,'Transaction Log'!B1755&gt;'Benchmark Data'!$M$7,1),0)</f>
        <v>1</v>
      </c>
      <c r="G1755">
        <f>IFERROR(_xlfn.IFS(D1755&lt;'Benchmark Data'!$I$13,1,'Transaction Log'!D1755&gt;'Benchmark Data'!$M$13,1),0)</f>
        <v>0</v>
      </c>
      <c r="H1755">
        <f>IFERROR(_xlfn.IFS(E1755&lt;'Benchmark Data'!$I$19,1,'Transaction Log'!E1755&gt;'Benchmark Data'!$M$19,1),0)</f>
        <v>0</v>
      </c>
    </row>
    <row r="1756" spans="1:8">
      <c r="A1756" s="116">
        <v>0.59802083333333333</v>
      </c>
      <c r="B1756">
        <v>-496.4126478</v>
      </c>
      <c r="C1756">
        <v>14234.513720000001</v>
      </c>
      <c r="D1756">
        <v>1.2997107400000001</v>
      </c>
      <c r="E1756">
        <v>2.2275970730000001</v>
      </c>
      <c r="F1756">
        <f>IFERROR(_xlfn.IFS(B1756&lt;'Benchmark Data'!$I$7,1,'Transaction Log'!B1756&gt;'Benchmark Data'!$M$7,1),0)</f>
        <v>0</v>
      </c>
      <c r="G1756">
        <f>IFERROR(_xlfn.IFS(D1756&lt;'Benchmark Data'!$I$13,1,'Transaction Log'!D1756&gt;'Benchmark Data'!$M$13,1),0)</f>
        <v>0</v>
      </c>
      <c r="H1756">
        <f>IFERROR(_xlfn.IFS(E1756&lt;'Benchmark Data'!$I$19,1,'Transaction Log'!E1756&gt;'Benchmark Data'!$M$19,1),0)</f>
        <v>0</v>
      </c>
    </row>
    <row r="1757" spans="1:8">
      <c r="A1757" s="116">
        <v>0.59804398148148141</v>
      </c>
      <c r="B1757">
        <v>-496.3969037</v>
      </c>
      <c r="C1757">
        <v>14232.94029</v>
      </c>
      <c r="D1757">
        <v>1.2992570560000001</v>
      </c>
      <c r="E1757">
        <v>2.2258052190000002</v>
      </c>
      <c r="F1757">
        <f>IFERROR(_xlfn.IFS(B1757&lt;'Benchmark Data'!$I$7,1,'Transaction Log'!B1757&gt;'Benchmark Data'!$M$7,1),0)</f>
        <v>0</v>
      </c>
      <c r="G1757">
        <f>IFERROR(_xlfn.IFS(D1757&lt;'Benchmark Data'!$I$13,1,'Transaction Log'!D1757&gt;'Benchmark Data'!$M$13,1),0)</f>
        <v>0</v>
      </c>
      <c r="H1757">
        <f>IFERROR(_xlfn.IFS(E1757&lt;'Benchmark Data'!$I$19,1,'Transaction Log'!E1757&gt;'Benchmark Data'!$M$19,1),0)</f>
        <v>0</v>
      </c>
    </row>
    <row r="1758" spans="1:8">
      <c r="A1758" s="116">
        <v>0.5980671296296296</v>
      </c>
      <c r="B1758">
        <v>-496.39244389999999</v>
      </c>
      <c r="C1758">
        <v>14231.506069999999</v>
      </c>
      <c r="D1758">
        <v>1.2995822610000001</v>
      </c>
      <c r="E1758">
        <v>2.2277220619999998</v>
      </c>
      <c r="F1758">
        <f>IFERROR(_xlfn.IFS(B1758&lt;'Benchmark Data'!$I$7,1,'Transaction Log'!B1758&gt;'Benchmark Data'!$M$7,1),0)</f>
        <v>0</v>
      </c>
      <c r="G1758">
        <f>IFERROR(_xlfn.IFS(D1758&lt;'Benchmark Data'!$I$13,1,'Transaction Log'!D1758&gt;'Benchmark Data'!$M$13,1),0)</f>
        <v>0</v>
      </c>
      <c r="H1758">
        <f>IFERROR(_xlfn.IFS(E1758&lt;'Benchmark Data'!$I$19,1,'Transaction Log'!E1758&gt;'Benchmark Data'!$M$19,1),0)</f>
        <v>0</v>
      </c>
    </row>
    <row r="1759" spans="1:8">
      <c r="A1759" s="116">
        <v>0.59809027777777779</v>
      </c>
      <c r="B1759">
        <v>-496.3982221</v>
      </c>
      <c r="C1759">
        <v>14231.46341</v>
      </c>
      <c r="D1759">
        <v>1.299528851</v>
      </c>
      <c r="E1759">
        <v>2.2258255130000002</v>
      </c>
      <c r="F1759">
        <f>IFERROR(_xlfn.IFS(B1759&lt;'Benchmark Data'!$I$7,1,'Transaction Log'!B1759&gt;'Benchmark Data'!$M$7,1),0)</f>
        <v>0</v>
      </c>
      <c r="G1759">
        <f>IFERROR(_xlfn.IFS(D1759&lt;'Benchmark Data'!$I$13,1,'Transaction Log'!D1759&gt;'Benchmark Data'!$M$13,1),0)</f>
        <v>0</v>
      </c>
      <c r="H1759">
        <f>IFERROR(_xlfn.IFS(E1759&lt;'Benchmark Data'!$I$19,1,'Transaction Log'!E1759&gt;'Benchmark Data'!$M$19,1),0)</f>
        <v>0</v>
      </c>
    </row>
    <row r="1760" spans="1:8">
      <c r="A1760" s="116">
        <v>0.59811342592592587</v>
      </c>
      <c r="B1760">
        <v>-496.39033519999998</v>
      </c>
      <c r="C1760">
        <v>14232.766519999999</v>
      </c>
      <c r="D1760">
        <v>1.3006411</v>
      </c>
      <c r="E1760">
        <v>2.2282573559999999</v>
      </c>
      <c r="F1760">
        <f>IFERROR(_xlfn.IFS(B1760&lt;'Benchmark Data'!$I$7,1,'Transaction Log'!B1760&gt;'Benchmark Data'!$M$7,1),0)</f>
        <v>0</v>
      </c>
      <c r="G1760">
        <f>IFERROR(_xlfn.IFS(D1760&lt;'Benchmark Data'!$I$13,1,'Transaction Log'!D1760&gt;'Benchmark Data'!$M$13,1),0)</f>
        <v>0</v>
      </c>
      <c r="H1760">
        <f>IFERROR(_xlfn.IFS(E1760&lt;'Benchmark Data'!$I$19,1,'Transaction Log'!E1760&gt;'Benchmark Data'!$M$19,1),0)</f>
        <v>0</v>
      </c>
    </row>
    <row r="1761" spans="1:8">
      <c r="A1761" s="116">
        <v>0.59813657407407406</v>
      </c>
      <c r="B1761">
        <v>-496.40928350000002</v>
      </c>
      <c r="C1761">
        <v>14230.09989</v>
      </c>
      <c r="D1761">
        <v>1.2984050380000001</v>
      </c>
      <c r="E1761">
        <v>2.2284322479999998</v>
      </c>
      <c r="F1761">
        <f>IFERROR(_xlfn.IFS(B1761&lt;'Benchmark Data'!$I$7,1,'Transaction Log'!B1761&gt;'Benchmark Data'!$M$7,1),0)</f>
        <v>0</v>
      </c>
      <c r="G1761">
        <f>IFERROR(_xlfn.IFS(D1761&lt;'Benchmark Data'!$I$13,1,'Transaction Log'!D1761&gt;'Benchmark Data'!$M$13,1),0)</f>
        <v>0</v>
      </c>
      <c r="H1761">
        <f>IFERROR(_xlfn.IFS(E1761&lt;'Benchmark Data'!$I$19,1,'Transaction Log'!E1761&gt;'Benchmark Data'!$M$19,1),0)</f>
        <v>0</v>
      </c>
    </row>
    <row r="1762" spans="1:8">
      <c r="A1762" s="116">
        <v>0.59815972222222225</v>
      </c>
      <c r="B1762">
        <v>-496.3912818</v>
      </c>
      <c r="C1762">
        <v>14228.74908</v>
      </c>
      <c r="D1762">
        <v>1.2991588350000001</v>
      </c>
      <c r="E1762">
        <v>2.2272091089999999</v>
      </c>
      <c r="F1762">
        <f>IFERROR(_xlfn.IFS(B1762&lt;'Benchmark Data'!$I$7,1,'Transaction Log'!B1762&gt;'Benchmark Data'!$M$7,1),0)</f>
        <v>0</v>
      </c>
      <c r="G1762">
        <f>IFERROR(_xlfn.IFS(D1762&lt;'Benchmark Data'!$I$13,1,'Transaction Log'!D1762&gt;'Benchmark Data'!$M$13,1),0)</f>
        <v>0</v>
      </c>
      <c r="H1762">
        <f>IFERROR(_xlfn.IFS(E1762&lt;'Benchmark Data'!$I$19,1,'Transaction Log'!E1762&gt;'Benchmark Data'!$M$19,1),0)</f>
        <v>0</v>
      </c>
    </row>
    <row r="1763" spans="1:8">
      <c r="A1763" s="116">
        <v>0.59818287037037032</v>
      </c>
      <c r="B1763">
        <v>-496.389409</v>
      </c>
      <c r="C1763">
        <v>14229.25179</v>
      </c>
      <c r="D1763">
        <v>1.299443565</v>
      </c>
      <c r="E1763">
        <v>2.226988859</v>
      </c>
      <c r="F1763">
        <f>IFERROR(_xlfn.IFS(B1763&lt;'Benchmark Data'!$I$7,1,'Transaction Log'!B1763&gt;'Benchmark Data'!$M$7,1),0)</f>
        <v>0</v>
      </c>
      <c r="G1763">
        <f>IFERROR(_xlfn.IFS(D1763&lt;'Benchmark Data'!$I$13,1,'Transaction Log'!D1763&gt;'Benchmark Data'!$M$13,1),0)</f>
        <v>0</v>
      </c>
      <c r="H1763">
        <f>IFERROR(_xlfn.IFS(E1763&lt;'Benchmark Data'!$I$19,1,'Transaction Log'!E1763&gt;'Benchmark Data'!$M$19,1),0)</f>
        <v>0</v>
      </c>
    </row>
    <row r="1764" spans="1:8">
      <c r="A1764" s="116">
        <v>0.59820601851851851</v>
      </c>
      <c r="B1764">
        <v>-496.3924935</v>
      </c>
      <c r="C1764">
        <v>14226.2374</v>
      </c>
      <c r="D1764">
        <v>1.2993584499999999</v>
      </c>
      <c r="E1764">
        <v>2.2276305199999999</v>
      </c>
      <c r="F1764">
        <f>IFERROR(_xlfn.IFS(B1764&lt;'Benchmark Data'!$I$7,1,'Transaction Log'!B1764&gt;'Benchmark Data'!$M$7,1),0)</f>
        <v>0</v>
      </c>
      <c r="G1764">
        <f>IFERROR(_xlfn.IFS(D1764&lt;'Benchmark Data'!$I$13,1,'Transaction Log'!D1764&gt;'Benchmark Data'!$M$13,1),0)</f>
        <v>0</v>
      </c>
      <c r="H1764">
        <f>IFERROR(_xlfn.IFS(E1764&lt;'Benchmark Data'!$I$19,1,'Transaction Log'!E1764&gt;'Benchmark Data'!$M$19,1),0)</f>
        <v>0</v>
      </c>
    </row>
    <row r="1765" spans="1:8">
      <c r="A1765" s="116">
        <v>0.5982291666666667</v>
      </c>
      <c r="B1765">
        <v>-496.39398619999997</v>
      </c>
      <c r="C1765">
        <v>14224.252560000001</v>
      </c>
      <c r="D1765">
        <v>1.2995507669999999</v>
      </c>
      <c r="E1765">
        <v>2.2280051950000002</v>
      </c>
      <c r="F1765">
        <f>IFERROR(_xlfn.IFS(B1765&lt;'Benchmark Data'!$I$7,1,'Transaction Log'!B1765&gt;'Benchmark Data'!$M$7,1),0)</f>
        <v>0</v>
      </c>
      <c r="G1765">
        <f>IFERROR(_xlfn.IFS(D1765&lt;'Benchmark Data'!$I$13,1,'Transaction Log'!D1765&gt;'Benchmark Data'!$M$13,1),0)</f>
        <v>0</v>
      </c>
      <c r="H1765">
        <f>IFERROR(_xlfn.IFS(E1765&lt;'Benchmark Data'!$I$19,1,'Transaction Log'!E1765&gt;'Benchmark Data'!$M$19,1),0)</f>
        <v>0</v>
      </c>
    </row>
    <row r="1766" spans="1:8">
      <c r="A1766" s="116">
        <v>0.59825231481481478</v>
      </c>
      <c r="B1766">
        <v>-496.40608459999999</v>
      </c>
      <c r="C1766">
        <v>14224.12479</v>
      </c>
      <c r="D1766">
        <v>1.301237669</v>
      </c>
      <c r="E1766">
        <v>2.2280818</v>
      </c>
      <c r="F1766">
        <f>IFERROR(_xlfn.IFS(B1766&lt;'Benchmark Data'!$I$7,1,'Transaction Log'!B1766&gt;'Benchmark Data'!$M$7,1),0)</f>
        <v>0</v>
      </c>
      <c r="G1766">
        <f>IFERROR(_xlfn.IFS(D1766&lt;'Benchmark Data'!$I$13,1,'Transaction Log'!D1766&gt;'Benchmark Data'!$M$13,1),0)</f>
        <v>1</v>
      </c>
      <c r="H1766">
        <f>IFERROR(_xlfn.IFS(E1766&lt;'Benchmark Data'!$I$19,1,'Transaction Log'!E1766&gt;'Benchmark Data'!$M$19,1),0)</f>
        <v>0</v>
      </c>
    </row>
    <row r="1767" spans="1:8">
      <c r="A1767" s="116">
        <v>0.59827546296296297</v>
      </c>
      <c r="B1767">
        <v>-496.39936920000002</v>
      </c>
      <c r="C1767">
        <v>14223.83973</v>
      </c>
      <c r="D1767">
        <v>1.299093388</v>
      </c>
      <c r="E1767">
        <v>2.226892984</v>
      </c>
      <c r="F1767">
        <f>IFERROR(_xlfn.IFS(B1767&lt;'Benchmark Data'!$I$7,1,'Transaction Log'!B1767&gt;'Benchmark Data'!$M$7,1),0)</f>
        <v>0</v>
      </c>
      <c r="G1767">
        <f>IFERROR(_xlfn.IFS(D1767&lt;'Benchmark Data'!$I$13,1,'Transaction Log'!D1767&gt;'Benchmark Data'!$M$13,1),0)</f>
        <v>0</v>
      </c>
      <c r="H1767">
        <f>IFERROR(_xlfn.IFS(E1767&lt;'Benchmark Data'!$I$19,1,'Transaction Log'!E1767&gt;'Benchmark Data'!$M$19,1),0)</f>
        <v>0</v>
      </c>
    </row>
    <row r="1768" spans="1:8">
      <c r="A1768" s="116">
        <v>0.59829861111111116</v>
      </c>
      <c r="B1768">
        <v>-496.4035088</v>
      </c>
      <c r="C1768">
        <v>14222.91403</v>
      </c>
      <c r="D1768">
        <v>1.2987720250000001</v>
      </c>
      <c r="E1768">
        <v>2.2284408999999998</v>
      </c>
      <c r="F1768">
        <f>IFERROR(_xlfn.IFS(B1768&lt;'Benchmark Data'!$I$7,1,'Transaction Log'!B1768&gt;'Benchmark Data'!$M$7,1),0)</f>
        <v>0</v>
      </c>
      <c r="G1768">
        <f>IFERROR(_xlfn.IFS(D1768&lt;'Benchmark Data'!$I$13,1,'Transaction Log'!D1768&gt;'Benchmark Data'!$M$13,1),0)</f>
        <v>0</v>
      </c>
      <c r="H1768">
        <f>IFERROR(_xlfn.IFS(E1768&lt;'Benchmark Data'!$I$19,1,'Transaction Log'!E1768&gt;'Benchmark Data'!$M$19,1),0)</f>
        <v>0</v>
      </c>
    </row>
    <row r="1769" spans="1:8">
      <c r="A1769" s="116">
        <v>0.59832175925925923</v>
      </c>
      <c r="B1769">
        <v>-496.4055444</v>
      </c>
      <c r="C1769">
        <v>14222.803550000001</v>
      </c>
      <c r="D1769">
        <v>1.300676621</v>
      </c>
      <c r="E1769">
        <v>2.226257946</v>
      </c>
      <c r="F1769">
        <f>IFERROR(_xlfn.IFS(B1769&lt;'Benchmark Data'!$I$7,1,'Transaction Log'!B1769&gt;'Benchmark Data'!$M$7,1),0)</f>
        <v>0</v>
      </c>
      <c r="G1769">
        <f>IFERROR(_xlfn.IFS(D1769&lt;'Benchmark Data'!$I$13,1,'Transaction Log'!D1769&gt;'Benchmark Data'!$M$13,1),0)</f>
        <v>0</v>
      </c>
      <c r="H1769">
        <f>IFERROR(_xlfn.IFS(E1769&lt;'Benchmark Data'!$I$19,1,'Transaction Log'!E1769&gt;'Benchmark Data'!$M$19,1),0)</f>
        <v>0</v>
      </c>
    </row>
    <row r="1770" spans="1:8">
      <c r="A1770" s="116">
        <v>0.59834490740740742</v>
      </c>
      <c r="B1770">
        <v>-496.41155550000002</v>
      </c>
      <c r="C1770">
        <v>14220.49792</v>
      </c>
      <c r="D1770">
        <v>1.2999823960000001</v>
      </c>
      <c r="E1770">
        <v>2.226402572</v>
      </c>
      <c r="F1770">
        <f>IFERROR(_xlfn.IFS(B1770&lt;'Benchmark Data'!$I$7,1,'Transaction Log'!B1770&gt;'Benchmark Data'!$M$7,1),0)</f>
        <v>0</v>
      </c>
      <c r="G1770">
        <f>IFERROR(_xlfn.IFS(D1770&lt;'Benchmark Data'!$I$13,1,'Transaction Log'!D1770&gt;'Benchmark Data'!$M$13,1),0)</f>
        <v>0</v>
      </c>
      <c r="H1770">
        <f>IFERROR(_xlfn.IFS(E1770&lt;'Benchmark Data'!$I$19,1,'Transaction Log'!E1770&gt;'Benchmark Data'!$M$19,1),0)</f>
        <v>0</v>
      </c>
    </row>
    <row r="1771" spans="1:8">
      <c r="A1771" s="116">
        <v>0.59836805555555561</v>
      </c>
      <c r="B1771">
        <v>-496.3918486</v>
      </c>
      <c r="C1771">
        <v>14221.403350000001</v>
      </c>
      <c r="D1771">
        <v>1.300725452</v>
      </c>
      <c r="E1771">
        <v>2.226462755</v>
      </c>
      <c r="F1771">
        <f>IFERROR(_xlfn.IFS(B1771&lt;'Benchmark Data'!$I$7,1,'Transaction Log'!B1771&gt;'Benchmark Data'!$M$7,1),0)</f>
        <v>0</v>
      </c>
      <c r="G1771">
        <f>IFERROR(_xlfn.IFS(D1771&lt;'Benchmark Data'!$I$13,1,'Transaction Log'!D1771&gt;'Benchmark Data'!$M$13,1),0)</f>
        <v>0</v>
      </c>
      <c r="H1771">
        <f>IFERROR(_xlfn.IFS(E1771&lt;'Benchmark Data'!$I$19,1,'Transaction Log'!E1771&gt;'Benchmark Data'!$M$19,1),0)</f>
        <v>0</v>
      </c>
    </row>
    <row r="1772" spans="1:8">
      <c r="A1772" s="116">
        <v>0.59839120370370369</v>
      </c>
      <c r="B1772">
        <v>-496.40140719999999</v>
      </c>
      <c r="C1772">
        <v>14220.44118</v>
      </c>
      <c r="D1772">
        <v>1.29946966</v>
      </c>
      <c r="E1772">
        <v>2.225611899</v>
      </c>
      <c r="F1772">
        <f>IFERROR(_xlfn.IFS(B1772&lt;'Benchmark Data'!$I$7,1,'Transaction Log'!B1772&gt;'Benchmark Data'!$M$7,1),0)</f>
        <v>0</v>
      </c>
      <c r="G1772">
        <f>IFERROR(_xlfn.IFS(D1772&lt;'Benchmark Data'!$I$13,1,'Transaction Log'!D1772&gt;'Benchmark Data'!$M$13,1),0)</f>
        <v>0</v>
      </c>
      <c r="H1772">
        <f>IFERROR(_xlfn.IFS(E1772&lt;'Benchmark Data'!$I$19,1,'Transaction Log'!E1772&gt;'Benchmark Data'!$M$19,1),0)</f>
        <v>0</v>
      </c>
    </row>
    <row r="1773" spans="1:8">
      <c r="A1773" s="116">
        <v>0.59841435185185188</v>
      </c>
      <c r="B1773">
        <v>-496.39673549999998</v>
      </c>
      <c r="C1773">
        <v>14220.190329999999</v>
      </c>
      <c r="D1773">
        <v>1.299439156</v>
      </c>
      <c r="E1773">
        <v>2.2269020400000001</v>
      </c>
      <c r="F1773">
        <f>IFERROR(_xlfn.IFS(B1773&lt;'Benchmark Data'!$I$7,1,'Transaction Log'!B1773&gt;'Benchmark Data'!$M$7,1),0)</f>
        <v>0</v>
      </c>
      <c r="G1773">
        <f>IFERROR(_xlfn.IFS(D1773&lt;'Benchmark Data'!$I$13,1,'Transaction Log'!D1773&gt;'Benchmark Data'!$M$13,1),0)</f>
        <v>0</v>
      </c>
      <c r="H1773">
        <f>IFERROR(_xlfn.IFS(E1773&lt;'Benchmark Data'!$I$19,1,'Transaction Log'!E1773&gt;'Benchmark Data'!$M$19,1),0)</f>
        <v>0</v>
      </c>
    </row>
    <row r="1774" spans="1:8">
      <c r="A1774" s="116">
        <v>0.59843750000000007</v>
      </c>
      <c r="B1774">
        <v>-496.40573119999999</v>
      </c>
      <c r="C1774">
        <v>14219.31011</v>
      </c>
      <c r="D1774">
        <v>1.2997919579999999</v>
      </c>
      <c r="E1774">
        <v>2.2274943719999998</v>
      </c>
      <c r="F1774">
        <f>IFERROR(_xlfn.IFS(B1774&lt;'Benchmark Data'!$I$7,1,'Transaction Log'!B1774&gt;'Benchmark Data'!$M$7,1),0)</f>
        <v>0</v>
      </c>
      <c r="G1774">
        <f>IFERROR(_xlfn.IFS(D1774&lt;'Benchmark Data'!$I$13,1,'Transaction Log'!D1774&gt;'Benchmark Data'!$M$13,1),0)</f>
        <v>0</v>
      </c>
      <c r="H1774">
        <f>IFERROR(_xlfn.IFS(E1774&lt;'Benchmark Data'!$I$19,1,'Transaction Log'!E1774&gt;'Benchmark Data'!$M$19,1),0)</f>
        <v>0</v>
      </c>
    </row>
    <row r="1775" spans="1:8">
      <c r="A1775" s="116">
        <v>0.59846064814814814</v>
      </c>
      <c r="B1775">
        <v>-496.39867759999998</v>
      </c>
      <c r="C1775">
        <v>14217.523150000001</v>
      </c>
      <c r="D1775">
        <v>1.2994645199999999</v>
      </c>
      <c r="E1775">
        <v>2.226067746</v>
      </c>
      <c r="F1775">
        <f>IFERROR(_xlfn.IFS(B1775&lt;'Benchmark Data'!$I$7,1,'Transaction Log'!B1775&gt;'Benchmark Data'!$M$7,1),0)</f>
        <v>0</v>
      </c>
      <c r="G1775">
        <f>IFERROR(_xlfn.IFS(D1775&lt;'Benchmark Data'!$I$13,1,'Transaction Log'!D1775&gt;'Benchmark Data'!$M$13,1),0)</f>
        <v>0</v>
      </c>
      <c r="H1775">
        <f>IFERROR(_xlfn.IFS(E1775&lt;'Benchmark Data'!$I$19,1,'Transaction Log'!E1775&gt;'Benchmark Data'!$M$19,1),0)</f>
        <v>0</v>
      </c>
    </row>
    <row r="1776" spans="1:8">
      <c r="A1776" s="116">
        <v>0.59848379629629633</v>
      </c>
      <c r="B1776">
        <v>-496.40092229999999</v>
      </c>
      <c r="C1776">
        <v>14215.266519999999</v>
      </c>
      <c r="D1776">
        <v>1.300445963</v>
      </c>
      <c r="E1776">
        <v>2.226083102</v>
      </c>
      <c r="F1776">
        <f>IFERROR(_xlfn.IFS(B1776&lt;'Benchmark Data'!$I$7,1,'Transaction Log'!B1776&gt;'Benchmark Data'!$M$7,1),0)</f>
        <v>0</v>
      </c>
      <c r="G1776">
        <f>IFERROR(_xlfn.IFS(D1776&lt;'Benchmark Data'!$I$13,1,'Transaction Log'!D1776&gt;'Benchmark Data'!$M$13,1),0)</f>
        <v>0</v>
      </c>
      <c r="H1776">
        <f>IFERROR(_xlfn.IFS(E1776&lt;'Benchmark Data'!$I$19,1,'Transaction Log'!E1776&gt;'Benchmark Data'!$M$19,1),0)</f>
        <v>0</v>
      </c>
    </row>
    <row r="1777" spans="1:8">
      <c r="A1777" s="116">
        <v>0.59850694444444441</v>
      </c>
      <c r="B1777">
        <v>-496.39893710000001</v>
      </c>
      <c r="C1777">
        <v>14213.962390000001</v>
      </c>
      <c r="D1777">
        <v>1.299120821</v>
      </c>
      <c r="E1777">
        <v>2.2259556749999998</v>
      </c>
      <c r="F1777">
        <f>IFERROR(_xlfn.IFS(B1777&lt;'Benchmark Data'!$I$7,1,'Transaction Log'!B1777&gt;'Benchmark Data'!$M$7,1),0)</f>
        <v>0</v>
      </c>
      <c r="G1777">
        <f>IFERROR(_xlfn.IFS(D1777&lt;'Benchmark Data'!$I$13,1,'Transaction Log'!D1777&gt;'Benchmark Data'!$M$13,1),0)</f>
        <v>0</v>
      </c>
      <c r="H1777">
        <f>IFERROR(_xlfn.IFS(E1777&lt;'Benchmark Data'!$I$19,1,'Transaction Log'!E1777&gt;'Benchmark Data'!$M$19,1),0)</f>
        <v>0</v>
      </c>
    </row>
    <row r="1778" spans="1:8">
      <c r="A1778" s="116">
        <v>0.5985300925925926</v>
      </c>
      <c r="B1778">
        <v>-496.40392680000002</v>
      </c>
      <c r="C1778">
        <v>14213.398740000001</v>
      </c>
      <c r="D1778">
        <v>1.2996374470000001</v>
      </c>
      <c r="E1778">
        <v>2.226204386</v>
      </c>
      <c r="F1778">
        <f>IFERROR(_xlfn.IFS(B1778&lt;'Benchmark Data'!$I$7,1,'Transaction Log'!B1778&gt;'Benchmark Data'!$M$7,1),0)</f>
        <v>0</v>
      </c>
      <c r="G1778">
        <f>IFERROR(_xlfn.IFS(D1778&lt;'Benchmark Data'!$I$13,1,'Transaction Log'!D1778&gt;'Benchmark Data'!$M$13,1),0)</f>
        <v>0</v>
      </c>
      <c r="H1778">
        <f>IFERROR(_xlfn.IFS(E1778&lt;'Benchmark Data'!$I$19,1,'Transaction Log'!E1778&gt;'Benchmark Data'!$M$19,1),0)</f>
        <v>0</v>
      </c>
    </row>
    <row r="1779" spans="1:8">
      <c r="A1779" s="116">
        <v>0.59855324074074068</v>
      </c>
      <c r="B1779">
        <v>-496.39864319999998</v>
      </c>
      <c r="C1779">
        <v>14210.913200000001</v>
      </c>
      <c r="D1779">
        <v>1.298245852</v>
      </c>
      <c r="E1779">
        <v>2.2272631789999999</v>
      </c>
      <c r="F1779">
        <f>IFERROR(_xlfn.IFS(B1779&lt;'Benchmark Data'!$I$7,1,'Transaction Log'!B1779&gt;'Benchmark Data'!$M$7,1),0)</f>
        <v>0</v>
      </c>
      <c r="G1779">
        <f>IFERROR(_xlfn.IFS(D1779&lt;'Benchmark Data'!$I$13,1,'Transaction Log'!D1779&gt;'Benchmark Data'!$M$13,1),0)</f>
        <v>0</v>
      </c>
      <c r="H1779">
        <f>IFERROR(_xlfn.IFS(E1779&lt;'Benchmark Data'!$I$19,1,'Transaction Log'!E1779&gt;'Benchmark Data'!$M$19,1),0)</f>
        <v>0</v>
      </c>
    </row>
    <row r="1780" spans="1:8">
      <c r="A1780" s="116">
        <v>0.59857638888888887</v>
      </c>
      <c r="B1780">
        <v>-496.40963920000002</v>
      </c>
      <c r="C1780">
        <v>14211.10664</v>
      </c>
      <c r="D1780">
        <v>1.2993209400000001</v>
      </c>
      <c r="E1780">
        <v>2.2282684609999999</v>
      </c>
      <c r="F1780">
        <f>IFERROR(_xlfn.IFS(B1780&lt;'Benchmark Data'!$I$7,1,'Transaction Log'!B1780&gt;'Benchmark Data'!$M$7,1),0)</f>
        <v>0</v>
      </c>
      <c r="G1780">
        <f>IFERROR(_xlfn.IFS(D1780&lt;'Benchmark Data'!$I$13,1,'Transaction Log'!D1780&gt;'Benchmark Data'!$M$13,1),0)</f>
        <v>0</v>
      </c>
      <c r="H1780">
        <f>IFERROR(_xlfn.IFS(E1780&lt;'Benchmark Data'!$I$19,1,'Transaction Log'!E1780&gt;'Benchmark Data'!$M$19,1),0)</f>
        <v>0</v>
      </c>
    </row>
    <row r="1781" spans="1:8">
      <c r="A1781" s="116">
        <v>0.59859953703703705</v>
      </c>
      <c r="B1781">
        <v>-496.4018686</v>
      </c>
      <c r="C1781">
        <v>14209.051020000001</v>
      </c>
      <c r="D1781">
        <v>1.2982197980000001</v>
      </c>
      <c r="E1781">
        <v>2.225955382</v>
      </c>
      <c r="F1781">
        <f>IFERROR(_xlfn.IFS(B1781&lt;'Benchmark Data'!$I$7,1,'Transaction Log'!B1781&gt;'Benchmark Data'!$M$7,1),0)</f>
        <v>0</v>
      </c>
      <c r="G1781">
        <f>IFERROR(_xlfn.IFS(D1781&lt;'Benchmark Data'!$I$13,1,'Transaction Log'!D1781&gt;'Benchmark Data'!$M$13,1),0)</f>
        <v>0</v>
      </c>
      <c r="H1781">
        <f>IFERROR(_xlfn.IFS(E1781&lt;'Benchmark Data'!$I$19,1,'Transaction Log'!E1781&gt;'Benchmark Data'!$M$19,1),0)</f>
        <v>0</v>
      </c>
    </row>
    <row r="1782" spans="1:8">
      <c r="A1782" s="116">
        <v>0.59862268518518513</v>
      </c>
      <c r="B1782">
        <v>-496.39740419999998</v>
      </c>
      <c r="C1782">
        <v>14209.940500000001</v>
      </c>
      <c r="D1782">
        <v>1.2988018050000001</v>
      </c>
      <c r="E1782">
        <v>2.2272297380000001</v>
      </c>
      <c r="F1782">
        <f>IFERROR(_xlfn.IFS(B1782&lt;'Benchmark Data'!$I$7,1,'Transaction Log'!B1782&gt;'Benchmark Data'!$M$7,1),0)</f>
        <v>0</v>
      </c>
      <c r="G1782">
        <f>IFERROR(_xlfn.IFS(D1782&lt;'Benchmark Data'!$I$13,1,'Transaction Log'!D1782&gt;'Benchmark Data'!$M$13,1),0)</f>
        <v>0</v>
      </c>
      <c r="H1782">
        <f>IFERROR(_xlfn.IFS(E1782&lt;'Benchmark Data'!$I$19,1,'Transaction Log'!E1782&gt;'Benchmark Data'!$M$19,1),0)</f>
        <v>0</v>
      </c>
    </row>
    <row r="1783" spans="1:8">
      <c r="A1783" s="116">
        <v>0.59864583333333332</v>
      </c>
      <c r="B1783">
        <v>-496.41450379999998</v>
      </c>
      <c r="C1783">
        <v>14210.56525</v>
      </c>
      <c r="D1783">
        <v>1.3012985720000001</v>
      </c>
      <c r="E1783">
        <v>2.2273635120000002</v>
      </c>
      <c r="F1783">
        <f>IFERROR(_xlfn.IFS(B1783&lt;'Benchmark Data'!$I$7,1,'Transaction Log'!B1783&gt;'Benchmark Data'!$M$7,1),0)</f>
        <v>0</v>
      </c>
      <c r="G1783">
        <f>IFERROR(_xlfn.IFS(D1783&lt;'Benchmark Data'!$I$13,1,'Transaction Log'!D1783&gt;'Benchmark Data'!$M$13,1),0)</f>
        <v>1</v>
      </c>
      <c r="H1783">
        <f>IFERROR(_xlfn.IFS(E1783&lt;'Benchmark Data'!$I$19,1,'Transaction Log'!E1783&gt;'Benchmark Data'!$M$19,1),0)</f>
        <v>0</v>
      </c>
    </row>
    <row r="1784" spans="1:8">
      <c r="A1784" s="116">
        <v>0.59866898148148151</v>
      </c>
      <c r="B1784">
        <v>-496.39744569999999</v>
      </c>
      <c r="C1784">
        <v>14208.157810000001</v>
      </c>
      <c r="D1784">
        <v>1.2990021030000001</v>
      </c>
      <c r="E1784">
        <v>2.2256353849999999</v>
      </c>
      <c r="F1784">
        <f>IFERROR(_xlfn.IFS(B1784&lt;'Benchmark Data'!$I$7,1,'Transaction Log'!B1784&gt;'Benchmark Data'!$M$7,1),0)</f>
        <v>0</v>
      </c>
      <c r="G1784">
        <f>IFERROR(_xlfn.IFS(D1784&lt;'Benchmark Data'!$I$13,1,'Transaction Log'!D1784&gt;'Benchmark Data'!$M$13,1),0)</f>
        <v>0</v>
      </c>
      <c r="H1784">
        <f>IFERROR(_xlfn.IFS(E1784&lt;'Benchmark Data'!$I$19,1,'Transaction Log'!E1784&gt;'Benchmark Data'!$M$19,1),0)</f>
        <v>0</v>
      </c>
    </row>
    <row r="1785" spans="1:8">
      <c r="A1785" s="116">
        <v>0.59869212962962959</v>
      </c>
      <c r="B1785">
        <v>-496.39680950000002</v>
      </c>
      <c r="C1785">
        <v>14208.102999999999</v>
      </c>
      <c r="D1785">
        <v>1.29931273</v>
      </c>
      <c r="E1785">
        <v>2.2279132100000001</v>
      </c>
      <c r="F1785">
        <f>IFERROR(_xlfn.IFS(B1785&lt;'Benchmark Data'!$I$7,1,'Transaction Log'!B1785&gt;'Benchmark Data'!$M$7,1),0)</f>
        <v>0</v>
      </c>
      <c r="G1785">
        <f>IFERROR(_xlfn.IFS(D1785&lt;'Benchmark Data'!$I$13,1,'Transaction Log'!D1785&gt;'Benchmark Data'!$M$13,1),0)</f>
        <v>0</v>
      </c>
      <c r="H1785">
        <f>IFERROR(_xlfn.IFS(E1785&lt;'Benchmark Data'!$I$19,1,'Transaction Log'!E1785&gt;'Benchmark Data'!$M$19,1),0)</f>
        <v>0</v>
      </c>
    </row>
    <row r="1786" spans="1:8">
      <c r="A1786" s="116">
        <v>0.59871527777777778</v>
      </c>
      <c r="B1786">
        <v>-496.41005209999997</v>
      </c>
      <c r="C1786">
        <v>14204.190049999999</v>
      </c>
      <c r="D1786">
        <v>1.2998239250000001</v>
      </c>
      <c r="E1786">
        <v>2.2283228030000002</v>
      </c>
      <c r="F1786">
        <f>IFERROR(_xlfn.IFS(B1786&lt;'Benchmark Data'!$I$7,1,'Transaction Log'!B1786&gt;'Benchmark Data'!$M$7,1),0)</f>
        <v>0</v>
      </c>
      <c r="G1786">
        <f>IFERROR(_xlfn.IFS(D1786&lt;'Benchmark Data'!$I$13,1,'Transaction Log'!D1786&gt;'Benchmark Data'!$M$13,1),0)</f>
        <v>0</v>
      </c>
      <c r="H1786">
        <f>IFERROR(_xlfn.IFS(E1786&lt;'Benchmark Data'!$I$19,1,'Transaction Log'!E1786&gt;'Benchmark Data'!$M$19,1),0)</f>
        <v>0</v>
      </c>
    </row>
    <row r="1787" spans="1:8">
      <c r="A1787" s="116">
        <v>0.59873842592592597</v>
      </c>
      <c r="B1787">
        <v>-496.4113084</v>
      </c>
      <c r="C1787">
        <v>14205.144969999999</v>
      </c>
      <c r="D1787">
        <v>1.300316939</v>
      </c>
      <c r="E1787">
        <v>2.2278426009999999</v>
      </c>
      <c r="F1787">
        <f>IFERROR(_xlfn.IFS(B1787&lt;'Benchmark Data'!$I$7,1,'Transaction Log'!B1787&gt;'Benchmark Data'!$M$7,1),0)</f>
        <v>0</v>
      </c>
      <c r="G1787">
        <f>IFERROR(_xlfn.IFS(D1787&lt;'Benchmark Data'!$I$13,1,'Transaction Log'!D1787&gt;'Benchmark Data'!$M$13,1),0)</f>
        <v>0</v>
      </c>
      <c r="H1787">
        <f>IFERROR(_xlfn.IFS(E1787&lt;'Benchmark Data'!$I$19,1,'Transaction Log'!E1787&gt;'Benchmark Data'!$M$19,1),0)</f>
        <v>0</v>
      </c>
    </row>
    <row r="1788" spans="1:8">
      <c r="A1788" s="116">
        <v>0.59876157407407404</v>
      </c>
      <c r="B1788">
        <v>-496.38860799999998</v>
      </c>
      <c r="C1788">
        <v>14204.053</v>
      </c>
      <c r="D1788">
        <v>1.2994738260000001</v>
      </c>
      <c r="E1788">
        <v>2.2272423699999999</v>
      </c>
      <c r="F1788">
        <f>IFERROR(_xlfn.IFS(B1788&lt;'Benchmark Data'!$I$7,1,'Transaction Log'!B1788&gt;'Benchmark Data'!$M$7,1),0)</f>
        <v>0</v>
      </c>
      <c r="G1788">
        <f>IFERROR(_xlfn.IFS(D1788&lt;'Benchmark Data'!$I$13,1,'Transaction Log'!D1788&gt;'Benchmark Data'!$M$13,1),0)</f>
        <v>0</v>
      </c>
      <c r="H1788">
        <f>IFERROR(_xlfn.IFS(E1788&lt;'Benchmark Data'!$I$19,1,'Transaction Log'!E1788&gt;'Benchmark Data'!$M$19,1),0)</f>
        <v>0</v>
      </c>
    </row>
    <row r="1789" spans="1:8">
      <c r="A1789" s="116">
        <v>0.59878472222222223</v>
      </c>
      <c r="B1789">
        <v>-496.41046829999999</v>
      </c>
      <c r="C1789">
        <v>14204.748089999999</v>
      </c>
      <c r="D1789">
        <v>1.2997901590000001</v>
      </c>
      <c r="E1789">
        <v>2.227753839</v>
      </c>
      <c r="F1789">
        <f>IFERROR(_xlfn.IFS(B1789&lt;'Benchmark Data'!$I$7,1,'Transaction Log'!B1789&gt;'Benchmark Data'!$M$7,1),0)</f>
        <v>0</v>
      </c>
      <c r="G1789">
        <f>IFERROR(_xlfn.IFS(D1789&lt;'Benchmark Data'!$I$13,1,'Transaction Log'!D1789&gt;'Benchmark Data'!$M$13,1),0)</f>
        <v>0</v>
      </c>
      <c r="H1789">
        <f>IFERROR(_xlfn.IFS(E1789&lt;'Benchmark Data'!$I$19,1,'Transaction Log'!E1789&gt;'Benchmark Data'!$M$19,1),0)</f>
        <v>0</v>
      </c>
    </row>
    <row r="1790" spans="1:8">
      <c r="A1790" s="116">
        <v>0.59880787037037042</v>
      </c>
      <c r="B1790">
        <v>-496.4006258</v>
      </c>
      <c r="C1790">
        <v>14201.1271</v>
      </c>
      <c r="D1790">
        <v>1.3004342719999999</v>
      </c>
      <c r="E1790">
        <v>2.2277949129999999</v>
      </c>
      <c r="F1790">
        <f>IFERROR(_xlfn.IFS(B1790&lt;'Benchmark Data'!$I$7,1,'Transaction Log'!B1790&gt;'Benchmark Data'!$M$7,1),0)</f>
        <v>0</v>
      </c>
      <c r="G1790">
        <f>IFERROR(_xlfn.IFS(D1790&lt;'Benchmark Data'!$I$13,1,'Transaction Log'!D1790&gt;'Benchmark Data'!$M$13,1),0)</f>
        <v>0</v>
      </c>
      <c r="H1790">
        <f>IFERROR(_xlfn.IFS(E1790&lt;'Benchmark Data'!$I$19,1,'Transaction Log'!E1790&gt;'Benchmark Data'!$M$19,1),0)</f>
        <v>0</v>
      </c>
    </row>
    <row r="1791" spans="1:8">
      <c r="A1791" s="116">
        <v>0.5988310185185185</v>
      </c>
      <c r="B1791">
        <v>-496.41156319999999</v>
      </c>
      <c r="C1791">
        <v>14202.19529</v>
      </c>
      <c r="D1791">
        <v>1.2987746659999999</v>
      </c>
      <c r="E1791">
        <v>2.2282867070000001</v>
      </c>
      <c r="F1791">
        <f>IFERROR(_xlfn.IFS(B1791&lt;'Benchmark Data'!$I$7,1,'Transaction Log'!B1791&gt;'Benchmark Data'!$M$7,1),0)</f>
        <v>0</v>
      </c>
      <c r="G1791">
        <f>IFERROR(_xlfn.IFS(D1791&lt;'Benchmark Data'!$I$13,1,'Transaction Log'!D1791&gt;'Benchmark Data'!$M$13,1),0)</f>
        <v>0</v>
      </c>
      <c r="H1791">
        <f>IFERROR(_xlfn.IFS(E1791&lt;'Benchmark Data'!$I$19,1,'Transaction Log'!E1791&gt;'Benchmark Data'!$M$19,1),0)</f>
        <v>0</v>
      </c>
    </row>
    <row r="1792" spans="1:8">
      <c r="A1792" s="116">
        <v>0.59885416666666669</v>
      </c>
      <c r="B1792">
        <v>-496.40003960000001</v>
      </c>
      <c r="C1792">
        <v>14198.599329999999</v>
      </c>
      <c r="D1792">
        <v>1.2988754689999999</v>
      </c>
      <c r="E1792">
        <v>2.2283254540000001</v>
      </c>
      <c r="F1792">
        <f>IFERROR(_xlfn.IFS(B1792&lt;'Benchmark Data'!$I$7,1,'Transaction Log'!B1792&gt;'Benchmark Data'!$M$7,1),0)</f>
        <v>0</v>
      </c>
      <c r="G1792">
        <f>IFERROR(_xlfn.IFS(D1792&lt;'Benchmark Data'!$I$13,1,'Transaction Log'!D1792&gt;'Benchmark Data'!$M$13,1),0)</f>
        <v>0</v>
      </c>
      <c r="H1792">
        <f>IFERROR(_xlfn.IFS(E1792&lt;'Benchmark Data'!$I$19,1,'Transaction Log'!E1792&gt;'Benchmark Data'!$M$19,1),0)</f>
        <v>0</v>
      </c>
    </row>
    <row r="1793" spans="1:8">
      <c r="A1793" s="116">
        <v>0.59887731481481488</v>
      </c>
      <c r="B1793">
        <v>-496.41214989999997</v>
      </c>
      <c r="C1793">
        <v>14197.901229999999</v>
      </c>
      <c r="D1793">
        <v>1.299162012</v>
      </c>
      <c r="E1793">
        <v>2.227497906</v>
      </c>
      <c r="F1793">
        <f>IFERROR(_xlfn.IFS(B1793&lt;'Benchmark Data'!$I$7,1,'Transaction Log'!B1793&gt;'Benchmark Data'!$M$7,1),0)</f>
        <v>0</v>
      </c>
      <c r="G1793">
        <f>IFERROR(_xlfn.IFS(D1793&lt;'Benchmark Data'!$I$13,1,'Transaction Log'!D1793&gt;'Benchmark Data'!$M$13,1),0)</f>
        <v>0</v>
      </c>
      <c r="H1793">
        <f>IFERROR(_xlfn.IFS(E1793&lt;'Benchmark Data'!$I$19,1,'Transaction Log'!E1793&gt;'Benchmark Data'!$M$19,1),0)</f>
        <v>0</v>
      </c>
    </row>
    <row r="1794" spans="1:8">
      <c r="A1794" s="116">
        <v>0.59890046296296295</v>
      </c>
      <c r="B1794">
        <v>-496.4054142</v>
      </c>
      <c r="C1794">
        <v>14198.26037</v>
      </c>
      <c r="D1794">
        <v>1.2991837580000001</v>
      </c>
      <c r="E1794">
        <v>2.2257827489999999</v>
      </c>
      <c r="F1794">
        <f>IFERROR(_xlfn.IFS(B1794&lt;'Benchmark Data'!$I$7,1,'Transaction Log'!B1794&gt;'Benchmark Data'!$M$7,1),0)</f>
        <v>0</v>
      </c>
      <c r="G1794">
        <f>IFERROR(_xlfn.IFS(D1794&lt;'Benchmark Data'!$I$13,1,'Transaction Log'!D1794&gt;'Benchmark Data'!$M$13,1),0)</f>
        <v>0</v>
      </c>
      <c r="H1794">
        <f>IFERROR(_xlfn.IFS(E1794&lt;'Benchmark Data'!$I$19,1,'Transaction Log'!E1794&gt;'Benchmark Data'!$M$19,1),0)</f>
        <v>0</v>
      </c>
    </row>
    <row r="1795" spans="1:8">
      <c r="A1795" s="116">
        <v>0.59892361111111114</v>
      </c>
      <c r="B1795">
        <v>-496.40915890000002</v>
      </c>
      <c r="C1795">
        <v>14194.851070000001</v>
      </c>
      <c r="D1795">
        <v>1.300248297</v>
      </c>
      <c r="E1795">
        <v>2.2267164959999999</v>
      </c>
      <c r="F1795">
        <f>IFERROR(_xlfn.IFS(B1795&lt;'Benchmark Data'!$I$7,1,'Transaction Log'!B1795&gt;'Benchmark Data'!$M$7,1),0)</f>
        <v>0</v>
      </c>
      <c r="G1795">
        <f>IFERROR(_xlfn.IFS(D1795&lt;'Benchmark Data'!$I$13,1,'Transaction Log'!D1795&gt;'Benchmark Data'!$M$13,1),0)</f>
        <v>0</v>
      </c>
      <c r="H1795">
        <f>IFERROR(_xlfn.IFS(E1795&lt;'Benchmark Data'!$I$19,1,'Transaction Log'!E1795&gt;'Benchmark Data'!$M$19,1),0)</f>
        <v>0</v>
      </c>
    </row>
    <row r="1796" spans="1:8">
      <c r="A1796" s="116">
        <v>0.59894675925925933</v>
      </c>
      <c r="B1796">
        <v>-496.39909239999997</v>
      </c>
      <c r="C1796">
        <v>14195.33286</v>
      </c>
      <c r="D1796">
        <v>1.3007064049999999</v>
      </c>
      <c r="E1796">
        <v>2.2268863149999998</v>
      </c>
      <c r="F1796">
        <f>IFERROR(_xlfn.IFS(B1796&lt;'Benchmark Data'!$I$7,1,'Transaction Log'!B1796&gt;'Benchmark Data'!$M$7,1),0)</f>
        <v>0</v>
      </c>
      <c r="G1796">
        <f>IFERROR(_xlfn.IFS(D1796&lt;'Benchmark Data'!$I$13,1,'Transaction Log'!D1796&gt;'Benchmark Data'!$M$13,1),0)</f>
        <v>0</v>
      </c>
      <c r="H1796">
        <f>IFERROR(_xlfn.IFS(E1796&lt;'Benchmark Data'!$I$19,1,'Transaction Log'!E1796&gt;'Benchmark Data'!$M$19,1),0)</f>
        <v>0</v>
      </c>
    </row>
    <row r="1797" spans="1:8">
      <c r="A1797" s="116">
        <v>0.59896990740740741</v>
      </c>
      <c r="B1797">
        <v>-496.39338020000002</v>
      </c>
      <c r="C1797">
        <v>14195.427739999999</v>
      </c>
      <c r="D1797">
        <v>1.298766098</v>
      </c>
      <c r="E1797">
        <v>2.2259352319999999</v>
      </c>
      <c r="F1797">
        <f>IFERROR(_xlfn.IFS(B1797&lt;'Benchmark Data'!$I$7,1,'Transaction Log'!B1797&gt;'Benchmark Data'!$M$7,1),0)</f>
        <v>0</v>
      </c>
      <c r="G1797">
        <f>IFERROR(_xlfn.IFS(D1797&lt;'Benchmark Data'!$I$13,1,'Transaction Log'!D1797&gt;'Benchmark Data'!$M$13,1),0)</f>
        <v>0</v>
      </c>
      <c r="H1797">
        <f>IFERROR(_xlfn.IFS(E1797&lt;'Benchmark Data'!$I$19,1,'Transaction Log'!E1797&gt;'Benchmark Data'!$M$19,1),0)</f>
        <v>0</v>
      </c>
    </row>
    <row r="1798" spans="1:8">
      <c r="A1798" s="116">
        <v>0.59899305555555549</v>
      </c>
      <c r="B1798">
        <v>-496.39969760000002</v>
      </c>
      <c r="C1798">
        <v>14193.01993</v>
      </c>
      <c r="D1798">
        <v>1.2994664520000001</v>
      </c>
      <c r="E1798">
        <v>2.2265936449999999</v>
      </c>
      <c r="F1798">
        <f>IFERROR(_xlfn.IFS(B1798&lt;'Benchmark Data'!$I$7,1,'Transaction Log'!B1798&gt;'Benchmark Data'!$M$7,1),0)</f>
        <v>0</v>
      </c>
      <c r="G1798">
        <f>IFERROR(_xlfn.IFS(D1798&lt;'Benchmark Data'!$I$13,1,'Transaction Log'!D1798&gt;'Benchmark Data'!$M$13,1),0)</f>
        <v>0</v>
      </c>
      <c r="H1798">
        <f>IFERROR(_xlfn.IFS(E1798&lt;'Benchmark Data'!$I$19,1,'Transaction Log'!E1798&gt;'Benchmark Data'!$M$19,1),0)</f>
        <v>0</v>
      </c>
    </row>
    <row r="1799" spans="1:8">
      <c r="A1799" s="116">
        <v>0.59901620370370368</v>
      </c>
      <c r="B1799">
        <v>-496.41002040000001</v>
      </c>
      <c r="C1799">
        <v>14192.28867</v>
      </c>
      <c r="D1799">
        <v>1.3001469269999999</v>
      </c>
      <c r="E1799">
        <v>2.2259676640000001</v>
      </c>
      <c r="F1799">
        <f>IFERROR(_xlfn.IFS(B1799&lt;'Benchmark Data'!$I$7,1,'Transaction Log'!B1799&gt;'Benchmark Data'!$M$7,1),0)</f>
        <v>0</v>
      </c>
      <c r="G1799">
        <f>IFERROR(_xlfn.IFS(D1799&lt;'Benchmark Data'!$I$13,1,'Transaction Log'!D1799&gt;'Benchmark Data'!$M$13,1),0)</f>
        <v>0</v>
      </c>
      <c r="H1799">
        <f>IFERROR(_xlfn.IFS(E1799&lt;'Benchmark Data'!$I$19,1,'Transaction Log'!E1799&gt;'Benchmark Data'!$M$19,1),0)</f>
        <v>0</v>
      </c>
    </row>
    <row r="1800" spans="1:8">
      <c r="A1800" s="116">
        <v>0.59903935185185186</v>
      </c>
      <c r="B1800">
        <v>-496.40599520000001</v>
      </c>
      <c r="C1800">
        <v>14189.085059999999</v>
      </c>
      <c r="D1800">
        <v>1.29923626</v>
      </c>
      <c r="E1800">
        <v>2.2277980419999999</v>
      </c>
      <c r="F1800">
        <f>IFERROR(_xlfn.IFS(B1800&lt;'Benchmark Data'!$I$7,1,'Transaction Log'!B1800&gt;'Benchmark Data'!$M$7,1),0)</f>
        <v>0</v>
      </c>
      <c r="G1800">
        <f>IFERROR(_xlfn.IFS(D1800&lt;'Benchmark Data'!$I$13,1,'Transaction Log'!D1800&gt;'Benchmark Data'!$M$13,1),0)</f>
        <v>0</v>
      </c>
      <c r="H1800">
        <f>IFERROR(_xlfn.IFS(E1800&lt;'Benchmark Data'!$I$19,1,'Transaction Log'!E1800&gt;'Benchmark Data'!$M$19,1),0)</f>
        <v>0</v>
      </c>
    </row>
    <row r="1801" spans="1:8">
      <c r="A1801" s="116">
        <v>0.59906249999999994</v>
      </c>
      <c r="B1801">
        <v>-496.39139449999999</v>
      </c>
      <c r="C1801">
        <v>14188.67203</v>
      </c>
      <c r="D1801">
        <v>1.3000887649999999</v>
      </c>
      <c r="E1801">
        <v>2.2266368000000001</v>
      </c>
      <c r="F1801">
        <f>IFERROR(_xlfn.IFS(B1801&lt;'Benchmark Data'!$I$7,1,'Transaction Log'!B1801&gt;'Benchmark Data'!$M$7,1),0)</f>
        <v>0</v>
      </c>
      <c r="G1801">
        <f>IFERROR(_xlfn.IFS(D1801&lt;'Benchmark Data'!$I$13,1,'Transaction Log'!D1801&gt;'Benchmark Data'!$M$13,1),0)</f>
        <v>0</v>
      </c>
      <c r="H1801">
        <f>IFERROR(_xlfn.IFS(E1801&lt;'Benchmark Data'!$I$19,1,'Transaction Log'!E1801&gt;'Benchmark Data'!$M$19,1),0)</f>
        <v>0</v>
      </c>
    </row>
    <row r="1802" spans="1:8">
      <c r="A1802" s="116">
        <v>0.59908564814814813</v>
      </c>
      <c r="B1802">
        <v>-496.41224</v>
      </c>
      <c r="C1802">
        <v>14186.688</v>
      </c>
      <c r="D1802">
        <v>1.297744344</v>
      </c>
      <c r="E1802">
        <v>2.2271945149999999</v>
      </c>
      <c r="F1802">
        <f>IFERROR(_xlfn.IFS(B1802&lt;'Benchmark Data'!$I$7,1,'Transaction Log'!B1802&gt;'Benchmark Data'!$M$7,1),0)</f>
        <v>0</v>
      </c>
      <c r="G1802">
        <f>IFERROR(_xlfn.IFS(D1802&lt;'Benchmark Data'!$I$13,1,'Transaction Log'!D1802&gt;'Benchmark Data'!$M$13,1),0)</f>
        <v>0</v>
      </c>
      <c r="H1802">
        <f>IFERROR(_xlfn.IFS(E1802&lt;'Benchmark Data'!$I$19,1,'Transaction Log'!E1802&gt;'Benchmark Data'!$M$19,1),0)</f>
        <v>0</v>
      </c>
    </row>
    <row r="1803" spans="1:8">
      <c r="A1803" s="116">
        <v>0.59910879629629632</v>
      </c>
      <c r="B1803">
        <v>-496.39341760000002</v>
      </c>
      <c r="C1803">
        <v>14185.78782</v>
      </c>
      <c r="D1803">
        <v>1.298812633</v>
      </c>
      <c r="E1803">
        <v>2.2255184360000002</v>
      </c>
      <c r="F1803">
        <f>IFERROR(_xlfn.IFS(B1803&lt;'Benchmark Data'!$I$7,1,'Transaction Log'!B1803&gt;'Benchmark Data'!$M$7,1),0)</f>
        <v>0</v>
      </c>
      <c r="G1803">
        <f>IFERROR(_xlfn.IFS(D1803&lt;'Benchmark Data'!$I$13,1,'Transaction Log'!D1803&gt;'Benchmark Data'!$M$13,1),0)</f>
        <v>0</v>
      </c>
      <c r="H1803">
        <f>IFERROR(_xlfn.IFS(E1803&lt;'Benchmark Data'!$I$19,1,'Transaction Log'!E1803&gt;'Benchmark Data'!$M$19,1),0)</f>
        <v>0</v>
      </c>
    </row>
    <row r="1804" spans="1:8">
      <c r="A1804" s="116">
        <v>0.5991319444444444</v>
      </c>
      <c r="B1804">
        <v>-496.4040268</v>
      </c>
      <c r="C1804">
        <v>14185.888010000001</v>
      </c>
      <c r="D1804">
        <v>1.298931992</v>
      </c>
      <c r="E1804">
        <v>2.2259941489999999</v>
      </c>
      <c r="F1804">
        <f>IFERROR(_xlfn.IFS(B1804&lt;'Benchmark Data'!$I$7,1,'Transaction Log'!B1804&gt;'Benchmark Data'!$M$7,1),0)</f>
        <v>0</v>
      </c>
      <c r="G1804">
        <f>IFERROR(_xlfn.IFS(D1804&lt;'Benchmark Data'!$I$13,1,'Transaction Log'!D1804&gt;'Benchmark Data'!$M$13,1),0)</f>
        <v>0</v>
      </c>
      <c r="H1804">
        <f>IFERROR(_xlfn.IFS(E1804&lt;'Benchmark Data'!$I$19,1,'Transaction Log'!E1804&gt;'Benchmark Data'!$M$19,1),0)</f>
        <v>0</v>
      </c>
    </row>
    <row r="1805" spans="1:8">
      <c r="A1805" s="116">
        <v>0.59915509259259259</v>
      </c>
      <c r="B1805">
        <v>-496.3979799</v>
      </c>
      <c r="C1805">
        <v>14187.1366</v>
      </c>
      <c r="D1805">
        <v>1.2986822650000001</v>
      </c>
      <c r="E1805">
        <v>2.2260352819999998</v>
      </c>
      <c r="F1805">
        <f>IFERROR(_xlfn.IFS(B1805&lt;'Benchmark Data'!$I$7,1,'Transaction Log'!B1805&gt;'Benchmark Data'!$M$7,1),0)</f>
        <v>0</v>
      </c>
      <c r="G1805">
        <f>IFERROR(_xlfn.IFS(D1805&lt;'Benchmark Data'!$I$13,1,'Transaction Log'!D1805&gt;'Benchmark Data'!$M$13,1),0)</f>
        <v>0</v>
      </c>
      <c r="H1805">
        <f>IFERROR(_xlfn.IFS(E1805&lt;'Benchmark Data'!$I$19,1,'Transaction Log'!E1805&gt;'Benchmark Data'!$M$19,1),0)</f>
        <v>0</v>
      </c>
    </row>
    <row r="1806" spans="1:8">
      <c r="A1806" s="116">
        <v>0.59917824074074078</v>
      </c>
      <c r="B1806">
        <v>-496.41146639999999</v>
      </c>
      <c r="C1806">
        <v>14185.21963</v>
      </c>
      <c r="D1806">
        <v>1.2987836530000001</v>
      </c>
      <c r="E1806">
        <v>2.2273400780000001</v>
      </c>
      <c r="F1806">
        <f>IFERROR(_xlfn.IFS(B1806&lt;'Benchmark Data'!$I$7,1,'Transaction Log'!B1806&gt;'Benchmark Data'!$M$7,1),0)</f>
        <v>0</v>
      </c>
      <c r="G1806">
        <f>IFERROR(_xlfn.IFS(D1806&lt;'Benchmark Data'!$I$13,1,'Transaction Log'!D1806&gt;'Benchmark Data'!$M$13,1),0)</f>
        <v>0</v>
      </c>
      <c r="H1806">
        <f>IFERROR(_xlfn.IFS(E1806&lt;'Benchmark Data'!$I$19,1,'Transaction Log'!E1806&gt;'Benchmark Data'!$M$19,1),0)</f>
        <v>0</v>
      </c>
    </row>
    <row r="1807" spans="1:8">
      <c r="A1807" s="116">
        <v>0.59920138888888885</v>
      </c>
      <c r="B1807">
        <v>-496.40399189999999</v>
      </c>
      <c r="C1807">
        <v>14186.168320000001</v>
      </c>
      <c r="D1807">
        <v>1.299085415</v>
      </c>
      <c r="E1807">
        <v>2.2263798420000001</v>
      </c>
      <c r="F1807">
        <f>IFERROR(_xlfn.IFS(B1807&lt;'Benchmark Data'!$I$7,1,'Transaction Log'!B1807&gt;'Benchmark Data'!$M$7,1),0)</f>
        <v>0</v>
      </c>
      <c r="G1807">
        <f>IFERROR(_xlfn.IFS(D1807&lt;'Benchmark Data'!$I$13,1,'Transaction Log'!D1807&gt;'Benchmark Data'!$M$13,1),0)</f>
        <v>0</v>
      </c>
      <c r="H1807">
        <f>IFERROR(_xlfn.IFS(E1807&lt;'Benchmark Data'!$I$19,1,'Transaction Log'!E1807&gt;'Benchmark Data'!$M$19,1),0)</f>
        <v>0</v>
      </c>
    </row>
    <row r="1808" spans="1:8">
      <c r="A1808" s="116">
        <v>0.59922453703703704</v>
      </c>
      <c r="B1808">
        <v>-496.40045529999998</v>
      </c>
      <c r="C1808">
        <v>14182.66696</v>
      </c>
      <c r="D1808">
        <v>1.299069917</v>
      </c>
      <c r="E1808">
        <v>2.2275935160000002</v>
      </c>
      <c r="F1808">
        <f>IFERROR(_xlfn.IFS(B1808&lt;'Benchmark Data'!$I$7,1,'Transaction Log'!B1808&gt;'Benchmark Data'!$M$7,1),0)</f>
        <v>0</v>
      </c>
      <c r="G1808">
        <f>IFERROR(_xlfn.IFS(D1808&lt;'Benchmark Data'!$I$13,1,'Transaction Log'!D1808&gt;'Benchmark Data'!$M$13,1),0)</f>
        <v>0</v>
      </c>
      <c r="H1808">
        <f>IFERROR(_xlfn.IFS(E1808&lt;'Benchmark Data'!$I$19,1,'Transaction Log'!E1808&gt;'Benchmark Data'!$M$19,1),0)</f>
        <v>0</v>
      </c>
    </row>
    <row r="1809" spans="1:8">
      <c r="A1809" s="116">
        <v>0.59924768518518523</v>
      </c>
      <c r="B1809">
        <v>-496.40554500000002</v>
      </c>
      <c r="C1809">
        <v>14182.2444</v>
      </c>
      <c r="D1809">
        <v>1.300180436</v>
      </c>
      <c r="E1809">
        <v>2.2275997410000001</v>
      </c>
      <c r="F1809">
        <f>IFERROR(_xlfn.IFS(B1809&lt;'Benchmark Data'!$I$7,1,'Transaction Log'!B1809&gt;'Benchmark Data'!$M$7,1),0)</f>
        <v>0</v>
      </c>
      <c r="G1809">
        <f>IFERROR(_xlfn.IFS(D1809&lt;'Benchmark Data'!$I$13,1,'Transaction Log'!D1809&gt;'Benchmark Data'!$M$13,1),0)</f>
        <v>0</v>
      </c>
      <c r="H1809">
        <f>IFERROR(_xlfn.IFS(E1809&lt;'Benchmark Data'!$I$19,1,'Transaction Log'!E1809&gt;'Benchmark Data'!$M$19,1),0)</f>
        <v>0</v>
      </c>
    </row>
    <row r="1810" spans="1:8">
      <c r="A1810" s="116">
        <v>0.59927083333333331</v>
      </c>
      <c r="B1810">
        <v>-496.403233</v>
      </c>
      <c r="C1810">
        <v>14181.7929</v>
      </c>
      <c r="D1810">
        <v>1.2991656549999999</v>
      </c>
      <c r="E1810">
        <v>2.2277243430000002</v>
      </c>
      <c r="F1810">
        <f>IFERROR(_xlfn.IFS(B1810&lt;'Benchmark Data'!$I$7,1,'Transaction Log'!B1810&gt;'Benchmark Data'!$M$7,1),0)</f>
        <v>0</v>
      </c>
      <c r="G1810">
        <f>IFERROR(_xlfn.IFS(D1810&lt;'Benchmark Data'!$I$13,1,'Transaction Log'!D1810&gt;'Benchmark Data'!$M$13,1),0)</f>
        <v>0</v>
      </c>
      <c r="H1810">
        <f>IFERROR(_xlfn.IFS(E1810&lt;'Benchmark Data'!$I$19,1,'Transaction Log'!E1810&gt;'Benchmark Data'!$M$19,1),0)</f>
        <v>0</v>
      </c>
    </row>
    <row r="1811" spans="1:8">
      <c r="A1811" s="116">
        <v>0.5992939814814815</v>
      </c>
      <c r="B1811">
        <v>-496.4052016</v>
      </c>
      <c r="C1811">
        <v>14184.188120000001</v>
      </c>
      <c r="D1811">
        <v>1.298947329</v>
      </c>
      <c r="E1811">
        <v>2.2264627429999999</v>
      </c>
      <c r="F1811">
        <f>IFERROR(_xlfn.IFS(B1811&lt;'Benchmark Data'!$I$7,1,'Transaction Log'!B1811&gt;'Benchmark Data'!$M$7,1),0)</f>
        <v>0</v>
      </c>
      <c r="G1811">
        <f>IFERROR(_xlfn.IFS(D1811&lt;'Benchmark Data'!$I$13,1,'Transaction Log'!D1811&gt;'Benchmark Data'!$M$13,1),0)</f>
        <v>0</v>
      </c>
      <c r="H1811">
        <f>IFERROR(_xlfn.IFS(E1811&lt;'Benchmark Data'!$I$19,1,'Transaction Log'!E1811&gt;'Benchmark Data'!$M$19,1),0)</f>
        <v>0</v>
      </c>
    </row>
    <row r="1812" spans="1:8">
      <c r="A1812" s="116">
        <v>0.59931712962962969</v>
      </c>
      <c r="B1812">
        <v>-496.39053840000003</v>
      </c>
      <c r="C1812">
        <v>14182.01237</v>
      </c>
      <c r="D1812">
        <v>1.301075392</v>
      </c>
      <c r="E1812">
        <v>2.225861133</v>
      </c>
      <c r="F1812">
        <f>IFERROR(_xlfn.IFS(B1812&lt;'Benchmark Data'!$I$7,1,'Transaction Log'!B1812&gt;'Benchmark Data'!$M$7,1),0)</f>
        <v>0</v>
      </c>
      <c r="G1812">
        <f>IFERROR(_xlfn.IFS(D1812&lt;'Benchmark Data'!$I$13,1,'Transaction Log'!D1812&gt;'Benchmark Data'!$M$13,1),0)</f>
        <v>0</v>
      </c>
      <c r="H1812">
        <f>IFERROR(_xlfn.IFS(E1812&lt;'Benchmark Data'!$I$19,1,'Transaction Log'!E1812&gt;'Benchmark Data'!$M$19,1),0)</f>
        <v>0</v>
      </c>
    </row>
    <row r="1813" spans="1:8">
      <c r="A1813" s="116">
        <v>0.59934027777777776</v>
      </c>
      <c r="B1813">
        <v>-496.40048730000001</v>
      </c>
      <c r="C1813">
        <v>14181.205260000001</v>
      </c>
      <c r="D1813">
        <v>1.2983968779999999</v>
      </c>
      <c r="E1813">
        <v>2.228130766</v>
      </c>
      <c r="F1813">
        <f>IFERROR(_xlfn.IFS(B1813&lt;'Benchmark Data'!$I$7,1,'Transaction Log'!B1813&gt;'Benchmark Data'!$M$7,1),0)</f>
        <v>0</v>
      </c>
      <c r="G1813">
        <f>IFERROR(_xlfn.IFS(D1813&lt;'Benchmark Data'!$I$13,1,'Transaction Log'!D1813&gt;'Benchmark Data'!$M$13,1),0)</f>
        <v>0</v>
      </c>
      <c r="H1813">
        <f>IFERROR(_xlfn.IFS(E1813&lt;'Benchmark Data'!$I$19,1,'Transaction Log'!E1813&gt;'Benchmark Data'!$M$19,1),0)</f>
        <v>0</v>
      </c>
    </row>
    <row r="1814" spans="1:8">
      <c r="A1814" s="116">
        <v>0.59936342592592595</v>
      </c>
      <c r="B1814">
        <v>-496.40771289999998</v>
      </c>
      <c r="C1814">
        <v>14177.894130000001</v>
      </c>
      <c r="D1814">
        <v>1.2993789</v>
      </c>
      <c r="E1814">
        <v>2.226617735</v>
      </c>
      <c r="F1814">
        <f>IFERROR(_xlfn.IFS(B1814&lt;'Benchmark Data'!$I$7,1,'Transaction Log'!B1814&gt;'Benchmark Data'!$M$7,1),0)</f>
        <v>0</v>
      </c>
      <c r="G1814">
        <f>IFERROR(_xlfn.IFS(D1814&lt;'Benchmark Data'!$I$13,1,'Transaction Log'!D1814&gt;'Benchmark Data'!$M$13,1),0)</f>
        <v>0</v>
      </c>
      <c r="H1814">
        <f>IFERROR(_xlfn.IFS(E1814&lt;'Benchmark Data'!$I$19,1,'Transaction Log'!E1814&gt;'Benchmark Data'!$M$19,1),0)</f>
        <v>0</v>
      </c>
    </row>
    <row r="1815" spans="1:8">
      <c r="A1815" s="116">
        <v>0.59938657407407414</v>
      </c>
      <c r="B1815">
        <v>-496.3991216</v>
      </c>
      <c r="C1815">
        <v>14175.00965</v>
      </c>
      <c r="D1815">
        <v>1.2995912860000001</v>
      </c>
      <c r="E1815">
        <v>2.2259680980000001</v>
      </c>
      <c r="F1815">
        <f>IFERROR(_xlfn.IFS(B1815&lt;'Benchmark Data'!$I$7,1,'Transaction Log'!B1815&gt;'Benchmark Data'!$M$7,1),0)</f>
        <v>0</v>
      </c>
      <c r="G1815">
        <f>IFERROR(_xlfn.IFS(D1815&lt;'Benchmark Data'!$I$13,1,'Transaction Log'!D1815&gt;'Benchmark Data'!$M$13,1),0)</f>
        <v>0</v>
      </c>
      <c r="H1815">
        <f>IFERROR(_xlfn.IFS(E1815&lt;'Benchmark Data'!$I$19,1,'Transaction Log'!E1815&gt;'Benchmark Data'!$M$19,1),0)</f>
        <v>0</v>
      </c>
    </row>
    <row r="1816" spans="1:8">
      <c r="A1816" s="116">
        <v>0.59940972222222222</v>
      </c>
      <c r="B1816">
        <v>-496.3970784</v>
      </c>
      <c r="C1816">
        <v>14175.489</v>
      </c>
      <c r="D1816">
        <v>1.2980898999999999</v>
      </c>
      <c r="E1816">
        <v>2.2272270619999999</v>
      </c>
      <c r="F1816">
        <f>IFERROR(_xlfn.IFS(B1816&lt;'Benchmark Data'!$I$7,1,'Transaction Log'!B1816&gt;'Benchmark Data'!$M$7,1),0)</f>
        <v>0</v>
      </c>
      <c r="G1816">
        <f>IFERROR(_xlfn.IFS(D1816&lt;'Benchmark Data'!$I$13,1,'Transaction Log'!D1816&gt;'Benchmark Data'!$M$13,1),0)</f>
        <v>0</v>
      </c>
      <c r="H1816">
        <f>IFERROR(_xlfn.IFS(E1816&lt;'Benchmark Data'!$I$19,1,'Transaction Log'!E1816&gt;'Benchmark Data'!$M$19,1),0)</f>
        <v>0</v>
      </c>
    </row>
    <row r="1817" spans="1:8">
      <c r="A1817" s="116">
        <v>0.5994328703703703</v>
      </c>
      <c r="B1817">
        <v>-496.40703539999998</v>
      </c>
      <c r="C1817">
        <v>14175.72113</v>
      </c>
      <c r="D1817">
        <v>1.2993019299999999</v>
      </c>
      <c r="E1817">
        <v>2.2266092949999998</v>
      </c>
      <c r="F1817">
        <f>IFERROR(_xlfn.IFS(B1817&lt;'Benchmark Data'!$I$7,1,'Transaction Log'!B1817&gt;'Benchmark Data'!$M$7,1),0)</f>
        <v>0</v>
      </c>
      <c r="G1817">
        <f>IFERROR(_xlfn.IFS(D1817&lt;'Benchmark Data'!$I$13,1,'Transaction Log'!D1817&gt;'Benchmark Data'!$M$13,1),0)</f>
        <v>0</v>
      </c>
      <c r="H1817">
        <f>IFERROR(_xlfn.IFS(E1817&lt;'Benchmark Data'!$I$19,1,'Transaction Log'!E1817&gt;'Benchmark Data'!$M$19,1),0)</f>
        <v>0</v>
      </c>
    </row>
    <row r="1818" spans="1:8">
      <c r="A1818" s="116">
        <v>0.59945601851851849</v>
      </c>
      <c r="B1818">
        <v>-496.40251819999997</v>
      </c>
      <c r="C1818">
        <v>14174.05298</v>
      </c>
      <c r="D1818">
        <v>1.299762885</v>
      </c>
      <c r="E1818">
        <v>2.2277292879999999</v>
      </c>
      <c r="F1818">
        <f>IFERROR(_xlfn.IFS(B1818&lt;'Benchmark Data'!$I$7,1,'Transaction Log'!B1818&gt;'Benchmark Data'!$M$7,1),0)</f>
        <v>0</v>
      </c>
      <c r="G1818">
        <f>IFERROR(_xlfn.IFS(D1818&lt;'Benchmark Data'!$I$13,1,'Transaction Log'!D1818&gt;'Benchmark Data'!$M$13,1),0)</f>
        <v>0</v>
      </c>
      <c r="H1818">
        <f>IFERROR(_xlfn.IFS(E1818&lt;'Benchmark Data'!$I$19,1,'Transaction Log'!E1818&gt;'Benchmark Data'!$M$19,1),0)</f>
        <v>0</v>
      </c>
    </row>
    <row r="1819" spans="1:8">
      <c r="A1819" s="116">
        <v>0.59947916666666667</v>
      </c>
      <c r="B1819">
        <v>-496.40912079999998</v>
      </c>
      <c r="C1819">
        <v>14174.94564</v>
      </c>
      <c r="D1819">
        <v>1.3001282249999999</v>
      </c>
      <c r="E1819">
        <v>2.2258600460000002</v>
      </c>
      <c r="F1819">
        <f>IFERROR(_xlfn.IFS(B1819&lt;'Benchmark Data'!$I$7,1,'Transaction Log'!B1819&gt;'Benchmark Data'!$M$7,1),0)</f>
        <v>0</v>
      </c>
      <c r="G1819">
        <f>IFERROR(_xlfn.IFS(D1819&lt;'Benchmark Data'!$I$13,1,'Transaction Log'!D1819&gt;'Benchmark Data'!$M$13,1),0)</f>
        <v>0</v>
      </c>
      <c r="H1819">
        <f>IFERROR(_xlfn.IFS(E1819&lt;'Benchmark Data'!$I$19,1,'Transaction Log'!E1819&gt;'Benchmark Data'!$M$19,1),0)</f>
        <v>0</v>
      </c>
    </row>
    <row r="1820" spans="1:8">
      <c r="A1820" s="116">
        <v>0.59950231481481475</v>
      </c>
      <c r="B1820">
        <v>-496.39738440000002</v>
      </c>
      <c r="C1820">
        <v>14174.94895</v>
      </c>
      <c r="D1820">
        <v>1.299478286</v>
      </c>
      <c r="E1820">
        <v>2.2284167020000001</v>
      </c>
      <c r="F1820">
        <f>IFERROR(_xlfn.IFS(B1820&lt;'Benchmark Data'!$I$7,1,'Transaction Log'!B1820&gt;'Benchmark Data'!$M$7,1),0)</f>
        <v>0</v>
      </c>
      <c r="G1820">
        <f>IFERROR(_xlfn.IFS(D1820&lt;'Benchmark Data'!$I$13,1,'Transaction Log'!D1820&gt;'Benchmark Data'!$M$13,1),0)</f>
        <v>0</v>
      </c>
      <c r="H1820">
        <f>IFERROR(_xlfn.IFS(E1820&lt;'Benchmark Data'!$I$19,1,'Transaction Log'!E1820&gt;'Benchmark Data'!$M$19,1),0)</f>
        <v>0</v>
      </c>
    </row>
    <row r="1821" spans="1:8">
      <c r="A1821" s="116">
        <v>0.59952546296296294</v>
      </c>
      <c r="B1821">
        <v>-496.40770420000001</v>
      </c>
      <c r="C1821">
        <v>14172.56148</v>
      </c>
      <c r="D1821">
        <v>1.2991735449999999</v>
      </c>
      <c r="E1821">
        <v>2.2279539530000001</v>
      </c>
      <c r="F1821">
        <f>IFERROR(_xlfn.IFS(B1821&lt;'Benchmark Data'!$I$7,1,'Transaction Log'!B1821&gt;'Benchmark Data'!$M$7,1),0)</f>
        <v>0</v>
      </c>
      <c r="G1821">
        <f>IFERROR(_xlfn.IFS(D1821&lt;'Benchmark Data'!$I$13,1,'Transaction Log'!D1821&gt;'Benchmark Data'!$M$13,1),0)</f>
        <v>0</v>
      </c>
      <c r="H1821">
        <f>IFERROR(_xlfn.IFS(E1821&lt;'Benchmark Data'!$I$19,1,'Transaction Log'!E1821&gt;'Benchmark Data'!$M$19,1),0)</f>
        <v>0</v>
      </c>
    </row>
    <row r="1822" spans="1:8">
      <c r="A1822" s="116">
        <v>0.59954861111111113</v>
      </c>
      <c r="B1822">
        <v>-496.40823949999998</v>
      </c>
      <c r="C1822">
        <v>14172.8</v>
      </c>
      <c r="D1822">
        <v>1.2994764830000001</v>
      </c>
      <c r="E1822">
        <v>2.2277114939999998</v>
      </c>
      <c r="F1822">
        <f>IFERROR(_xlfn.IFS(B1822&lt;'Benchmark Data'!$I$7,1,'Transaction Log'!B1822&gt;'Benchmark Data'!$M$7,1),0)</f>
        <v>0</v>
      </c>
      <c r="G1822">
        <f>IFERROR(_xlfn.IFS(D1822&lt;'Benchmark Data'!$I$13,1,'Transaction Log'!D1822&gt;'Benchmark Data'!$M$13,1),0)</f>
        <v>0</v>
      </c>
      <c r="H1822">
        <f>IFERROR(_xlfn.IFS(E1822&lt;'Benchmark Data'!$I$19,1,'Transaction Log'!E1822&gt;'Benchmark Data'!$M$19,1),0)</f>
        <v>0</v>
      </c>
    </row>
    <row r="1823" spans="1:8">
      <c r="A1823" s="116">
        <v>0.59957175925925921</v>
      </c>
      <c r="B1823">
        <v>-496.39926079999998</v>
      </c>
      <c r="C1823">
        <v>14171.7361</v>
      </c>
      <c r="D1823">
        <v>1.2985077030000001</v>
      </c>
      <c r="E1823">
        <v>2.2280197130000001</v>
      </c>
      <c r="F1823">
        <f>IFERROR(_xlfn.IFS(B1823&lt;'Benchmark Data'!$I$7,1,'Transaction Log'!B1823&gt;'Benchmark Data'!$M$7,1),0)</f>
        <v>0</v>
      </c>
      <c r="G1823">
        <f>IFERROR(_xlfn.IFS(D1823&lt;'Benchmark Data'!$I$13,1,'Transaction Log'!D1823&gt;'Benchmark Data'!$M$13,1),0)</f>
        <v>0</v>
      </c>
      <c r="H1823">
        <f>IFERROR(_xlfn.IFS(E1823&lt;'Benchmark Data'!$I$19,1,'Transaction Log'!E1823&gt;'Benchmark Data'!$M$19,1),0)</f>
        <v>0</v>
      </c>
    </row>
    <row r="1824" spans="1:8">
      <c r="A1824" s="116">
        <v>0.5995949074074074</v>
      </c>
      <c r="B1824">
        <v>-496.40601559999999</v>
      </c>
      <c r="C1824">
        <v>14170.92805</v>
      </c>
      <c r="D1824">
        <v>1.2986907700000001</v>
      </c>
      <c r="E1824">
        <v>2.22778571</v>
      </c>
      <c r="F1824">
        <f>IFERROR(_xlfn.IFS(B1824&lt;'Benchmark Data'!$I$7,1,'Transaction Log'!B1824&gt;'Benchmark Data'!$M$7,1),0)</f>
        <v>0</v>
      </c>
      <c r="G1824">
        <f>IFERROR(_xlfn.IFS(D1824&lt;'Benchmark Data'!$I$13,1,'Transaction Log'!D1824&gt;'Benchmark Data'!$M$13,1),0)</f>
        <v>0</v>
      </c>
      <c r="H1824">
        <f>IFERROR(_xlfn.IFS(E1824&lt;'Benchmark Data'!$I$19,1,'Transaction Log'!E1824&gt;'Benchmark Data'!$M$19,1),0)</f>
        <v>0</v>
      </c>
    </row>
    <row r="1825" spans="1:8">
      <c r="A1825" s="116">
        <v>0.59961805555555558</v>
      </c>
      <c r="B1825">
        <v>-496.39744899999999</v>
      </c>
      <c r="C1825">
        <v>14170.26676</v>
      </c>
      <c r="D1825">
        <v>1.2999770530000001</v>
      </c>
      <c r="E1825">
        <v>2.2267126699999999</v>
      </c>
      <c r="F1825">
        <f>IFERROR(_xlfn.IFS(B1825&lt;'Benchmark Data'!$I$7,1,'Transaction Log'!B1825&gt;'Benchmark Data'!$M$7,1),0)</f>
        <v>0</v>
      </c>
      <c r="G1825">
        <f>IFERROR(_xlfn.IFS(D1825&lt;'Benchmark Data'!$I$13,1,'Transaction Log'!D1825&gt;'Benchmark Data'!$M$13,1),0)</f>
        <v>0</v>
      </c>
      <c r="H1825">
        <f>IFERROR(_xlfn.IFS(E1825&lt;'Benchmark Data'!$I$19,1,'Transaction Log'!E1825&gt;'Benchmark Data'!$M$19,1),0)</f>
        <v>0</v>
      </c>
    </row>
    <row r="1826" spans="1:8">
      <c r="A1826" s="116">
        <v>0.59964120370370366</v>
      </c>
      <c r="B1826">
        <v>-496.38993520000002</v>
      </c>
      <c r="C1826">
        <v>14168.666219999999</v>
      </c>
      <c r="D1826">
        <v>1.2999059989999999</v>
      </c>
      <c r="E1826">
        <v>2.2274472200000002</v>
      </c>
      <c r="F1826">
        <f>IFERROR(_xlfn.IFS(B1826&lt;'Benchmark Data'!$I$7,1,'Transaction Log'!B1826&gt;'Benchmark Data'!$M$7,1),0)</f>
        <v>0</v>
      </c>
      <c r="G1826">
        <f>IFERROR(_xlfn.IFS(D1826&lt;'Benchmark Data'!$I$13,1,'Transaction Log'!D1826&gt;'Benchmark Data'!$M$13,1),0)</f>
        <v>0</v>
      </c>
      <c r="H1826">
        <f>IFERROR(_xlfn.IFS(E1826&lt;'Benchmark Data'!$I$19,1,'Transaction Log'!E1826&gt;'Benchmark Data'!$M$19,1),0)</f>
        <v>0</v>
      </c>
    </row>
    <row r="1827" spans="1:8">
      <c r="A1827" s="116">
        <v>0.59966435185185185</v>
      </c>
      <c r="B1827">
        <v>-496.40474239999998</v>
      </c>
      <c r="C1827">
        <v>14167.67678</v>
      </c>
      <c r="D1827">
        <v>1.2976345920000001</v>
      </c>
      <c r="E1827">
        <v>2.2274603289999999</v>
      </c>
      <c r="F1827">
        <f>IFERROR(_xlfn.IFS(B1827&lt;'Benchmark Data'!$I$7,1,'Transaction Log'!B1827&gt;'Benchmark Data'!$M$7,1),0)</f>
        <v>0</v>
      </c>
      <c r="G1827">
        <f>IFERROR(_xlfn.IFS(D1827&lt;'Benchmark Data'!$I$13,1,'Transaction Log'!D1827&gt;'Benchmark Data'!$M$13,1),0)</f>
        <v>0</v>
      </c>
      <c r="H1827">
        <f>IFERROR(_xlfn.IFS(E1827&lt;'Benchmark Data'!$I$19,1,'Transaction Log'!E1827&gt;'Benchmark Data'!$M$19,1),0)</f>
        <v>0</v>
      </c>
    </row>
    <row r="1828" spans="1:8">
      <c r="A1828" s="116">
        <v>0.59968750000000004</v>
      </c>
      <c r="B1828">
        <v>-496.41012710000001</v>
      </c>
      <c r="C1828">
        <v>14165.939609999999</v>
      </c>
      <c r="D1828">
        <v>1.300459298</v>
      </c>
      <c r="E1828">
        <v>2.2272639029999999</v>
      </c>
      <c r="F1828">
        <f>IFERROR(_xlfn.IFS(B1828&lt;'Benchmark Data'!$I$7,1,'Transaction Log'!B1828&gt;'Benchmark Data'!$M$7,1),0)</f>
        <v>0</v>
      </c>
      <c r="G1828">
        <f>IFERROR(_xlfn.IFS(D1828&lt;'Benchmark Data'!$I$13,1,'Transaction Log'!D1828&gt;'Benchmark Data'!$M$13,1),0)</f>
        <v>0</v>
      </c>
      <c r="H1828">
        <f>IFERROR(_xlfn.IFS(E1828&lt;'Benchmark Data'!$I$19,1,'Transaction Log'!E1828&gt;'Benchmark Data'!$M$19,1),0)</f>
        <v>0</v>
      </c>
    </row>
    <row r="1829" spans="1:8">
      <c r="A1829" s="116">
        <v>0.59971064814814812</v>
      </c>
      <c r="B1829">
        <v>-496.4019548</v>
      </c>
      <c r="C1829">
        <v>14164.70903</v>
      </c>
      <c r="D1829">
        <v>1.3007483550000001</v>
      </c>
      <c r="E1829">
        <v>2.2259888710000002</v>
      </c>
      <c r="F1829">
        <f>IFERROR(_xlfn.IFS(B1829&lt;'Benchmark Data'!$I$7,1,'Transaction Log'!B1829&gt;'Benchmark Data'!$M$7,1),0)</f>
        <v>0</v>
      </c>
      <c r="G1829">
        <f>IFERROR(_xlfn.IFS(D1829&lt;'Benchmark Data'!$I$13,1,'Transaction Log'!D1829&gt;'Benchmark Data'!$M$13,1),0)</f>
        <v>0</v>
      </c>
      <c r="H1829">
        <f>IFERROR(_xlfn.IFS(E1829&lt;'Benchmark Data'!$I$19,1,'Transaction Log'!E1829&gt;'Benchmark Data'!$M$19,1),0)</f>
        <v>0</v>
      </c>
    </row>
    <row r="1830" spans="1:8">
      <c r="A1830" s="116">
        <v>0.59973379629629631</v>
      </c>
      <c r="B1830">
        <v>-496.39745749999997</v>
      </c>
      <c r="C1830">
        <v>14164.95623</v>
      </c>
      <c r="D1830">
        <v>1.298909554</v>
      </c>
      <c r="E1830">
        <v>2.2265790459999999</v>
      </c>
      <c r="F1830">
        <f>IFERROR(_xlfn.IFS(B1830&lt;'Benchmark Data'!$I$7,1,'Transaction Log'!B1830&gt;'Benchmark Data'!$M$7,1),0)</f>
        <v>0</v>
      </c>
      <c r="G1830">
        <f>IFERROR(_xlfn.IFS(D1830&lt;'Benchmark Data'!$I$13,1,'Transaction Log'!D1830&gt;'Benchmark Data'!$M$13,1),0)</f>
        <v>0</v>
      </c>
      <c r="H1830">
        <f>IFERROR(_xlfn.IFS(E1830&lt;'Benchmark Data'!$I$19,1,'Transaction Log'!E1830&gt;'Benchmark Data'!$M$19,1),0)</f>
        <v>0</v>
      </c>
    </row>
    <row r="1831" spans="1:8">
      <c r="A1831" s="116">
        <v>0.5997569444444445</v>
      </c>
      <c r="B1831">
        <v>-496.39163250000001</v>
      </c>
      <c r="C1831">
        <v>14163.644319999999</v>
      </c>
      <c r="D1831">
        <v>1.2997729950000001</v>
      </c>
      <c r="E1831">
        <v>2.2281456479999999</v>
      </c>
      <c r="F1831">
        <f>IFERROR(_xlfn.IFS(B1831&lt;'Benchmark Data'!$I$7,1,'Transaction Log'!B1831&gt;'Benchmark Data'!$M$7,1),0)</f>
        <v>0</v>
      </c>
      <c r="G1831">
        <f>IFERROR(_xlfn.IFS(D1831&lt;'Benchmark Data'!$I$13,1,'Transaction Log'!D1831&gt;'Benchmark Data'!$M$13,1),0)</f>
        <v>0</v>
      </c>
      <c r="H1831">
        <f>IFERROR(_xlfn.IFS(E1831&lt;'Benchmark Data'!$I$19,1,'Transaction Log'!E1831&gt;'Benchmark Data'!$M$19,1),0)</f>
        <v>0</v>
      </c>
    </row>
    <row r="1832" spans="1:8">
      <c r="A1832" s="116">
        <v>0.59978009259259257</v>
      </c>
      <c r="B1832">
        <v>-496.39481050000001</v>
      </c>
      <c r="C1832">
        <v>14161.81912</v>
      </c>
      <c r="D1832">
        <v>1.29953637</v>
      </c>
      <c r="E1832">
        <v>2.227545659</v>
      </c>
      <c r="F1832">
        <f>IFERROR(_xlfn.IFS(B1832&lt;'Benchmark Data'!$I$7,1,'Transaction Log'!B1832&gt;'Benchmark Data'!$M$7,1),0)</f>
        <v>0</v>
      </c>
      <c r="G1832">
        <f>IFERROR(_xlfn.IFS(D1832&lt;'Benchmark Data'!$I$13,1,'Transaction Log'!D1832&gt;'Benchmark Data'!$M$13,1),0)</f>
        <v>0</v>
      </c>
      <c r="H1832">
        <f>IFERROR(_xlfn.IFS(E1832&lt;'Benchmark Data'!$I$19,1,'Transaction Log'!E1832&gt;'Benchmark Data'!$M$19,1),0)</f>
        <v>0</v>
      </c>
    </row>
    <row r="1833" spans="1:8">
      <c r="A1833" s="116">
        <v>0.59980324074074076</v>
      </c>
      <c r="B1833">
        <v>-496.40230839999998</v>
      </c>
      <c r="C1833">
        <v>14163.997079999999</v>
      </c>
      <c r="D1833">
        <v>1.2991955740000001</v>
      </c>
      <c r="E1833">
        <v>2.2283889939999999</v>
      </c>
      <c r="F1833">
        <f>IFERROR(_xlfn.IFS(B1833&lt;'Benchmark Data'!$I$7,1,'Transaction Log'!B1833&gt;'Benchmark Data'!$M$7,1),0)</f>
        <v>0</v>
      </c>
      <c r="G1833">
        <f>IFERROR(_xlfn.IFS(D1833&lt;'Benchmark Data'!$I$13,1,'Transaction Log'!D1833&gt;'Benchmark Data'!$M$13,1),0)</f>
        <v>0</v>
      </c>
      <c r="H1833">
        <f>IFERROR(_xlfn.IFS(E1833&lt;'Benchmark Data'!$I$19,1,'Transaction Log'!E1833&gt;'Benchmark Data'!$M$19,1),0)</f>
        <v>0</v>
      </c>
    </row>
    <row r="1834" spans="1:8">
      <c r="A1834" s="116">
        <v>0.59982638888888895</v>
      </c>
      <c r="B1834">
        <v>-496.38866619999999</v>
      </c>
      <c r="C1834">
        <v>14161.06611</v>
      </c>
      <c r="D1834">
        <v>1.299518964</v>
      </c>
      <c r="E1834">
        <v>2.227674328</v>
      </c>
      <c r="F1834">
        <f>IFERROR(_xlfn.IFS(B1834&lt;'Benchmark Data'!$I$7,1,'Transaction Log'!B1834&gt;'Benchmark Data'!$M$7,1),0)</f>
        <v>0</v>
      </c>
      <c r="G1834">
        <f>IFERROR(_xlfn.IFS(D1834&lt;'Benchmark Data'!$I$13,1,'Transaction Log'!D1834&gt;'Benchmark Data'!$M$13,1),0)</f>
        <v>0</v>
      </c>
      <c r="H1834">
        <f>IFERROR(_xlfn.IFS(E1834&lt;'Benchmark Data'!$I$19,1,'Transaction Log'!E1834&gt;'Benchmark Data'!$M$19,1),0)</f>
        <v>0</v>
      </c>
    </row>
    <row r="1835" spans="1:8">
      <c r="A1835" s="116">
        <v>0.59984953703703703</v>
      </c>
      <c r="B1835">
        <v>-496.39917739999999</v>
      </c>
      <c r="C1835">
        <v>14160.562610000001</v>
      </c>
      <c r="D1835">
        <v>1.2982970810000001</v>
      </c>
      <c r="E1835">
        <v>2.22833419</v>
      </c>
      <c r="F1835">
        <f>IFERROR(_xlfn.IFS(B1835&lt;'Benchmark Data'!$I$7,1,'Transaction Log'!B1835&gt;'Benchmark Data'!$M$7,1),0)</f>
        <v>0</v>
      </c>
      <c r="G1835">
        <f>IFERROR(_xlfn.IFS(D1835&lt;'Benchmark Data'!$I$13,1,'Transaction Log'!D1835&gt;'Benchmark Data'!$M$13,1),0)</f>
        <v>0</v>
      </c>
      <c r="H1835">
        <f>IFERROR(_xlfn.IFS(E1835&lt;'Benchmark Data'!$I$19,1,'Transaction Log'!E1835&gt;'Benchmark Data'!$M$19,1),0)</f>
        <v>0</v>
      </c>
    </row>
    <row r="1836" spans="1:8">
      <c r="A1836" s="116">
        <v>0.59987268518518522</v>
      </c>
      <c r="B1836">
        <v>-496.40262790000003</v>
      </c>
      <c r="C1836">
        <v>14158.33574</v>
      </c>
      <c r="D1836">
        <v>1.299784708</v>
      </c>
      <c r="E1836">
        <v>2.2261433689999999</v>
      </c>
      <c r="F1836">
        <f>IFERROR(_xlfn.IFS(B1836&lt;'Benchmark Data'!$I$7,1,'Transaction Log'!B1836&gt;'Benchmark Data'!$M$7,1),0)</f>
        <v>0</v>
      </c>
      <c r="G1836">
        <f>IFERROR(_xlfn.IFS(D1836&lt;'Benchmark Data'!$I$13,1,'Transaction Log'!D1836&gt;'Benchmark Data'!$M$13,1),0)</f>
        <v>0</v>
      </c>
      <c r="H1836">
        <f>IFERROR(_xlfn.IFS(E1836&lt;'Benchmark Data'!$I$19,1,'Transaction Log'!E1836&gt;'Benchmark Data'!$M$19,1),0)</f>
        <v>0</v>
      </c>
    </row>
    <row r="1837" spans="1:8">
      <c r="A1837" s="116">
        <v>0.59989583333333341</v>
      </c>
      <c r="B1837">
        <v>-496.4109699</v>
      </c>
      <c r="C1837">
        <v>14157.87945</v>
      </c>
      <c r="D1837">
        <v>1.2993314730000001</v>
      </c>
      <c r="E1837">
        <v>2.2274955150000002</v>
      </c>
      <c r="F1837">
        <f>IFERROR(_xlfn.IFS(B1837&lt;'Benchmark Data'!$I$7,1,'Transaction Log'!B1837&gt;'Benchmark Data'!$M$7,1),0)</f>
        <v>0</v>
      </c>
      <c r="G1837">
        <f>IFERROR(_xlfn.IFS(D1837&lt;'Benchmark Data'!$I$13,1,'Transaction Log'!D1837&gt;'Benchmark Data'!$M$13,1),0)</f>
        <v>0</v>
      </c>
      <c r="H1837">
        <f>IFERROR(_xlfn.IFS(E1837&lt;'Benchmark Data'!$I$19,1,'Transaction Log'!E1837&gt;'Benchmark Data'!$M$19,1),0)</f>
        <v>0</v>
      </c>
    </row>
    <row r="1838" spans="1:8">
      <c r="A1838" s="116">
        <v>0.59991898148148148</v>
      </c>
      <c r="B1838">
        <v>-496.40750430000003</v>
      </c>
      <c r="C1838">
        <v>14155.837090000001</v>
      </c>
      <c r="D1838">
        <v>1.3000591909999999</v>
      </c>
      <c r="E1838">
        <v>2.2275398910000002</v>
      </c>
      <c r="F1838">
        <f>IFERROR(_xlfn.IFS(B1838&lt;'Benchmark Data'!$I$7,1,'Transaction Log'!B1838&gt;'Benchmark Data'!$M$7,1),0)</f>
        <v>0</v>
      </c>
      <c r="G1838">
        <f>IFERROR(_xlfn.IFS(D1838&lt;'Benchmark Data'!$I$13,1,'Transaction Log'!D1838&gt;'Benchmark Data'!$M$13,1),0)</f>
        <v>0</v>
      </c>
      <c r="H1838">
        <f>IFERROR(_xlfn.IFS(E1838&lt;'Benchmark Data'!$I$19,1,'Transaction Log'!E1838&gt;'Benchmark Data'!$M$19,1),0)</f>
        <v>0</v>
      </c>
    </row>
    <row r="1839" spans="1:8">
      <c r="A1839" s="116">
        <v>0.59994212962962956</v>
      </c>
      <c r="B1839">
        <v>-496.41030599999999</v>
      </c>
      <c r="C1839">
        <v>14156.20002</v>
      </c>
      <c r="D1839">
        <v>1.2997652420000001</v>
      </c>
      <c r="E1839">
        <v>2.2276496400000001</v>
      </c>
      <c r="F1839">
        <f>IFERROR(_xlfn.IFS(B1839&lt;'Benchmark Data'!$I$7,1,'Transaction Log'!B1839&gt;'Benchmark Data'!$M$7,1),0)</f>
        <v>0</v>
      </c>
      <c r="G1839">
        <f>IFERROR(_xlfn.IFS(D1839&lt;'Benchmark Data'!$I$13,1,'Transaction Log'!D1839&gt;'Benchmark Data'!$M$13,1),0)</f>
        <v>0</v>
      </c>
      <c r="H1839">
        <f>IFERROR(_xlfn.IFS(E1839&lt;'Benchmark Data'!$I$19,1,'Transaction Log'!E1839&gt;'Benchmark Data'!$M$19,1),0)</f>
        <v>0</v>
      </c>
    </row>
    <row r="1840" spans="1:8">
      <c r="A1840" s="116">
        <v>0.59996527777777775</v>
      </c>
      <c r="B1840">
        <v>-496.39812640000002</v>
      </c>
      <c r="C1840">
        <v>14153.008320000001</v>
      </c>
      <c r="D1840">
        <v>1.2990410619999999</v>
      </c>
      <c r="E1840">
        <v>2.225951641</v>
      </c>
      <c r="F1840">
        <f>IFERROR(_xlfn.IFS(B1840&lt;'Benchmark Data'!$I$7,1,'Transaction Log'!B1840&gt;'Benchmark Data'!$M$7,1),0)</f>
        <v>0</v>
      </c>
      <c r="G1840">
        <f>IFERROR(_xlfn.IFS(D1840&lt;'Benchmark Data'!$I$13,1,'Transaction Log'!D1840&gt;'Benchmark Data'!$M$13,1),0)</f>
        <v>0</v>
      </c>
      <c r="H1840">
        <f>IFERROR(_xlfn.IFS(E1840&lt;'Benchmark Data'!$I$19,1,'Transaction Log'!E1840&gt;'Benchmark Data'!$M$19,1),0)</f>
        <v>0</v>
      </c>
    </row>
    <row r="1841" spans="1:8">
      <c r="A1841" s="116">
        <v>0.59998842592592594</v>
      </c>
      <c r="B1841">
        <v>-496.40559380000002</v>
      </c>
      <c r="C1841">
        <v>14153.232910000001</v>
      </c>
      <c r="D1841">
        <v>1.300136666</v>
      </c>
      <c r="E1841">
        <v>2.2282058669999998</v>
      </c>
      <c r="F1841">
        <f>IFERROR(_xlfn.IFS(B1841&lt;'Benchmark Data'!$I$7,1,'Transaction Log'!B1841&gt;'Benchmark Data'!$M$7,1),0)</f>
        <v>0</v>
      </c>
      <c r="G1841">
        <f>IFERROR(_xlfn.IFS(D1841&lt;'Benchmark Data'!$I$13,1,'Transaction Log'!D1841&gt;'Benchmark Data'!$M$13,1),0)</f>
        <v>0</v>
      </c>
      <c r="H1841">
        <f>IFERROR(_xlfn.IFS(E1841&lt;'Benchmark Data'!$I$19,1,'Transaction Log'!E1841&gt;'Benchmark Data'!$M$19,1),0)</f>
        <v>0</v>
      </c>
    </row>
    <row r="1842" spans="1:8">
      <c r="A1842" s="116">
        <v>0.60001157407407402</v>
      </c>
      <c r="B1842">
        <v>-496.39137909999999</v>
      </c>
      <c r="C1842">
        <v>14153.856690000001</v>
      </c>
      <c r="D1842">
        <v>1.2985276269999999</v>
      </c>
      <c r="E1842">
        <v>2.2283980410000002</v>
      </c>
      <c r="F1842">
        <f>IFERROR(_xlfn.IFS(B1842&lt;'Benchmark Data'!$I$7,1,'Transaction Log'!B1842&gt;'Benchmark Data'!$M$7,1),0)</f>
        <v>0</v>
      </c>
      <c r="G1842">
        <f>IFERROR(_xlfn.IFS(D1842&lt;'Benchmark Data'!$I$13,1,'Transaction Log'!D1842&gt;'Benchmark Data'!$M$13,1),0)</f>
        <v>0</v>
      </c>
      <c r="H1842">
        <f>IFERROR(_xlfn.IFS(E1842&lt;'Benchmark Data'!$I$19,1,'Transaction Log'!E1842&gt;'Benchmark Data'!$M$19,1),0)</f>
        <v>0</v>
      </c>
    </row>
    <row r="1843" spans="1:8">
      <c r="A1843" s="116">
        <v>0.60003472222222221</v>
      </c>
      <c r="B1843">
        <v>-496.40236879999998</v>
      </c>
      <c r="C1843">
        <v>14150.563690000001</v>
      </c>
      <c r="D1843">
        <v>1.3002589410000001</v>
      </c>
      <c r="E1843">
        <v>2.225626627</v>
      </c>
      <c r="F1843">
        <f>IFERROR(_xlfn.IFS(B1843&lt;'Benchmark Data'!$I$7,1,'Transaction Log'!B1843&gt;'Benchmark Data'!$M$7,1),0)</f>
        <v>0</v>
      </c>
      <c r="G1843">
        <f>IFERROR(_xlfn.IFS(D1843&lt;'Benchmark Data'!$I$13,1,'Transaction Log'!D1843&gt;'Benchmark Data'!$M$13,1),0)</f>
        <v>0</v>
      </c>
      <c r="H1843">
        <f>IFERROR(_xlfn.IFS(E1843&lt;'Benchmark Data'!$I$19,1,'Transaction Log'!E1843&gt;'Benchmark Data'!$M$19,1),0)</f>
        <v>0</v>
      </c>
    </row>
    <row r="1844" spans="1:8">
      <c r="A1844" s="116">
        <v>0.60005787037037039</v>
      </c>
      <c r="B1844">
        <v>-496.4147213</v>
      </c>
      <c r="C1844">
        <v>14150.51362</v>
      </c>
      <c r="D1844">
        <v>1.2997577199999999</v>
      </c>
      <c r="E1844">
        <v>2.2269517150000002</v>
      </c>
      <c r="F1844">
        <f>IFERROR(_xlfn.IFS(B1844&lt;'Benchmark Data'!$I$7,1,'Transaction Log'!B1844&gt;'Benchmark Data'!$M$7,1),0)</f>
        <v>0</v>
      </c>
      <c r="G1844">
        <f>IFERROR(_xlfn.IFS(D1844&lt;'Benchmark Data'!$I$13,1,'Transaction Log'!D1844&gt;'Benchmark Data'!$M$13,1),0)</f>
        <v>0</v>
      </c>
      <c r="H1844">
        <f>IFERROR(_xlfn.IFS(E1844&lt;'Benchmark Data'!$I$19,1,'Transaction Log'!E1844&gt;'Benchmark Data'!$M$19,1),0)</f>
        <v>0</v>
      </c>
    </row>
    <row r="1845" spans="1:8">
      <c r="A1845" s="116">
        <v>0.60008101851851847</v>
      </c>
      <c r="B1845">
        <v>-496.40630850000002</v>
      </c>
      <c r="C1845">
        <v>14146.82827</v>
      </c>
      <c r="D1845">
        <v>1.298479615</v>
      </c>
      <c r="E1845">
        <v>2.227332584</v>
      </c>
      <c r="F1845">
        <f>IFERROR(_xlfn.IFS(B1845&lt;'Benchmark Data'!$I$7,1,'Transaction Log'!B1845&gt;'Benchmark Data'!$M$7,1),0)</f>
        <v>0</v>
      </c>
      <c r="G1845">
        <f>IFERROR(_xlfn.IFS(D1845&lt;'Benchmark Data'!$I$13,1,'Transaction Log'!D1845&gt;'Benchmark Data'!$M$13,1),0)</f>
        <v>0</v>
      </c>
      <c r="H1845">
        <f>IFERROR(_xlfn.IFS(E1845&lt;'Benchmark Data'!$I$19,1,'Transaction Log'!E1845&gt;'Benchmark Data'!$M$19,1),0)</f>
        <v>0</v>
      </c>
    </row>
    <row r="1846" spans="1:8">
      <c r="A1846" s="116">
        <v>0.60010416666666666</v>
      </c>
      <c r="B1846">
        <v>-496.40140059999999</v>
      </c>
      <c r="C1846">
        <v>14146.52852</v>
      </c>
      <c r="D1846">
        <v>1.300237316</v>
      </c>
      <c r="E1846">
        <v>2.226782799</v>
      </c>
      <c r="F1846">
        <f>IFERROR(_xlfn.IFS(B1846&lt;'Benchmark Data'!$I$7,1,'Transaction Log'!B1846&gt;'Benchmark Data'!$M$7,1),0)</f>
        <v>0</v>
      </c>
      <c r="G1846">
        <f>IFERROR(_xlfn.IFS(D1846&lt;'Benchmark Data'!$I$13,1,'Transaction Log'!D1846&gt;'Benchmark Data'!$M$13,1),0)</f>
        <v>0</v>
      </c>
      <c r="H1846">
        <f>IFERROR(_xlfn.IFS(E1846&lt;'Benchmark Data'!$I$19,1,'Transaction Log'!E1846&gt;'Benchmark Data'!$M$19,1),0)</f>
        <v>0</v>
      </c>
    </row>
    <row r="1847" spans="1:8">
      <c r="A1847" s="116">
        <v>0.60012731481481485</v>
      </c>
      <c r="B1847">
        <v>-496.4158018</v>
      </c>
      <c r="C1847">
        <v>14143.284540000001</v>
      </c>
      <c r="D1847">
        <v>1.299873225</v>
      </c>
      <c r="E1847">
        <v>2.2284074180000002</v>
      </c>
      <c r="F1847">
        <f>IFERROR(_xlfn.IFS(B1847&lt;'Benchmark Data'!$I$7,1,'Transaction Log'!B1847&gt;'Benchmark Data'!$M$7,1),0)</f>
        <v>0</v>
      </c>
      <c r="G1847">
        <f>IFERROR(_xlfn.IFS(D1847&lt;'Benchmark Data'!$I$13,1,'Transaction Log'!D1847&gt;'Benchmark Data'!$M$13,1),0)</f>
        <v>0</v>
      </c>
      <c r="H1847">
        <f>IFERROR(_xlfn.IFS(E1847&lt;'Benchmark Data'!$I$19,1,'Transaction Log'!E1847&gt;'Benchmark Data'!$M$19,1),0)</f>
        <v>0</v>
      </c>
    </row>
    <row r="1848" spans="1:8">
      <c r="A1848" s="116">
        <v>0.60015046296296293</v>
      </c>
      <c r="B1848">
        <v>-496.39580430000001</v>
      </c>
      <c r="C1848">
        <v>14142.511560000001</v>
      </c>
      <c r="D1848">
        <v>1.298845979</v>
      </c>
      <c r="E1848">
        <v>2.2257740180000001</v>
      </c>
      <c r="F1848">
        <f>IFERROR(_xlfn.IFS(B1848&lt;'Benchmark Data'!$I$7,1,'Transaction Log'!B1848&gt;'Benchmark Data'!$M$7,1),0)</f>
        <v>0</v>
      </c>
      <c r="G1848">
        <f>IFERROR(_xlfn.IFS(D1848&lt;'Benchmark Data'!$I$13,1,'Transaction Log'!D1848&gt;'Benchmark Data'!$M$13,1),0)</f>
        <v>0</v>
      </c>
      <c r="H1848">
        <f>IFERROR(_xlfn.IFS(E1848&lt;'Benchmark Data'!$I$19,1,'Transaction Log'!E1848&gt;'Benchmark Data'!$M$19,1),0)</f>
        <v>0</v>
      </c>
    </row>
    <row r="1849" spans="1:8">
      <c r="A1849" s="116">
        <v>0.60017361111111112</v>
      </c>
      <c r="B1849">
        <v>-496.38998029999999</v>
      </c>
      <c r="C1849">
        <v>14142.49286</v>
      </c>
      <c r="D1849">
        <v>1.300207149</v>
      </c>
      <c r="E1849">
        <v>2.2266389499999999</v>
      </c>
      <c r="F1849">
        <f>IFERROR(_xlfn.IFS(B1849&lt;'Benchmark Data'!$I$7,1,'Transaction Log'!B1849&gt;'Benchmark Data'!$M$7,1),0)</f>
        <v>0</v>
      </c>
      <c r="G1849">
        <f>IFERROR(_xlfn.IFS(D1849&lt;'Benchmark Data'!$I$13,1,'Transaction Log'!D1849&gt;'Benchmark Data'!$M$13,1),0)</f>
        <v>0</v>
      </c>
      <c r="H1849">
        <f>IFERROR(_xlfn.IFS(E1849&lt;'Benchmark Data'!$I$19,1,'Transaction Log'!E1849&gt;'Benchmark Data'!$M$19,1),0)</f>
        <v>0</v>
      </c>
    </row>
    <row r="1850" spans="1:8">
      <c r="A1850" s="116">
        <v>0.6001967592592593</v>
      </c>
      <c r="B1850">
        <v>-496.42060079999999</v>
      </c>
      <c r="C1850">
        <v>14140.740879999999</v>
      </c>
      <c r="D1850">
        <v>1.2998124289999999</v>
      </c>
      <c r="E1850">
        <v>2.2265209270000001</v>
      </c>
      <c r="F1850">
        <f>IFERROR(_xlfn.IFS(B1850&lt;'Benchmark Data'!$I$7,1,'Transaction Log'!B1850&gt;'Benchmark Data'!$M$7,1),0)</f>
        <v>1</v>
      </c>
      <c r="G1850">
        <f>IFERROR(_xlfn.IFS(D1850&lt;'Benchmark Data'!$I$13,1,'Transaction Log'!D1850&gt;'Benchmark Data'!$M$13,1),0)</f>
        <v>0</v>
      </c>
      <c r="H1850">
        <f>IFERROR(_xlfn.IFS(E1850&lt;'Benchmark Data'!$I$19,1,'Transaction Log'!E1850&gt;'Benchmark Data'!$M$19,1),0)</f>
        <v>0</v>
      </c>
    </row>
    <row r="1851" spans="1:8">
      <c r="A1851" s="116">
        <v>0.60021990740740738</v>
      </c>
      <c r="B1851">
        <v>-496.40008649999999</v>
      </c>
      <c r="C1851">
        <v>14140.98804</v>
      </c>
      <c r="D1851">
        <v>1.29878296</v>
      </c>
      <c r="E1851">
        <v>2.2276036260000001</v>
      </c>
      <c r="F1851">
        <f>IFERROR(_xlfn.IFS(B1851&lt;'Benchmark Data'!$I$7,1,'Transaction Log'!B1851&gt;'Benchmark Data'!$M$7,1),0)</f>
        <v>0</v>
      </c>
      <c r="G1851">
        <f>IFERROR(_xlfn.IFS(D1851&lt;'Benchmark Data'!$I$13,1,'Transaction Log'!D1851&gt;'Benchmark Data'!$M$13,1),0)</f>
        <v>0</v>
      </c>
      <c r="H1851">
        <f>IFERROR(_xlfn.IFS(E1851&lt;'Benchmark Data'!$I$19,1,'Transaction Log'!E1851&gt;'Benchmark Data'!$M$19,1),0)</f>
        <v>0</v>
      </c>
    </row>
    <row r="1852" spans="1:8">
      <c r="A1852" s="116">
        <v>0.60024305555555557</v>
      </c>
      <c r="B1852">
        <v>-496.40685919999999</v>
      </c>
      <c r="C1852">
        <v>14138.62176</v>
      </c>
      <c r="D1852">
        <v>1.2993252689999999</v>
      </c>
      <c r="E1852">
        <v>2.226939191</v>
      </c>
      <c r="F1852">
        <f>IFERROR(_xlfn.IFS(B1852&lt;'Benchmark Data'!$I$7,1,'Transaction Log'!B1852&gt;'Benchmark Data'!$M$7,1),0)</f>
        <v>0</v>
      </c>
      <c r="G1852">
        <f>IFERROR(_xlfn.IFS(D1852&lt;'Benchmark Data'!$I$13,1,'Transaction Log'!D1852&gt;'Benchmark Data'!$M$13,1),0)</f>
        <v>0</v>
      </c>
      <c r="H1852">
        <f>IFERROR(_xlfn.IFS(E1852&lt;'Benchmark Data'!$I$19,1,'Transaction Log'!E1852&gt;'Benchmark Data'!$M$19,1),0)</f>
        <v>0</v>
      </c>
    </row>
    <row r="1853" spans="1:8">
      <c r="A1853" s="116">
        <v>0.60026620370370376</v>
      </c>
      <c r="B1853">
        <v>-496.39172259999998</v>
      </c>
      <c r="C1853">
        <v>14139.46321</v>
      </c>
      <c r="D1853">
        <v>1.2986078329999999</v>
      </c>
      <c r="E1853">
        <v>2.2278996179999999</v>
      </c>
      <c r="F1853">
        <f>IFERROR(_xlfn.IFS(B1853&lt;'Benchmark Data'!$I$7,1,'Transaction Log'!B1853&gt;'Benchmark Data'!$M$7,1),0)</f>
        <v>0</v>
      </c>
      <c r="G1853">
        <f>IFERROR(_xlfn.IFS(D1853&lt;'Benchmark Data'!$I$13,1,'Transaction Log'!D1853&gt;'Benchmark Data'!$M$13,1),0)</f>
        <v>0</v>
      </c>
      <c r="H1853">
        <f>IFERROR(_xlfn.IFS(E1853&lt;'Benchmark Data'!$I$19,1,'Transaction Log'!E1853&gt;'Benchmark Data'!$M$19,1),0)</f>
        <v>0</v>
      </c>
    </row>
    <row r="1854" spans="1:8">
      <c r="A1854" s="116">
        <v>0.60028935185185184</v>
      </c>
      <c r="B1854">
        <v>-496.39759270000002</v>
      </c>
      <c r="C1854">
        <v>14138.557049999999</v>
      </c>
      <c r="D1854">
        <v>1.2998447470000001</v>
      </c>
      <c r="E1854">
        <v>2.2265535519999999</v>
      </c>
      <c r="F1854">
        <f>IFERROR(_xlfn.IFS(B1854&lt;'Benchmark Data'!$I$7,1,'Transaction Log'!B1854&gt;'Benchmark Data'!$M$7,1),0)</f>
        <v>0</v>
      </c>
      <c r="G1854">
        <f>IFERROR(_xlfn.IFS(D1854&lt;'Benchmark Data'!$I$13,1,'Transaction Log'!D1854&gt;'Benchmark Data'!$M$13,1),0)</f>
        <v>0</v>
      </c>
      <c r="H1854">
        <f>IFERROR(_xlfn.IFS(E1854&lt;'Benchmark Data'!$I$19,1,'Transaction Log'!E1854&gt;'Benchmark Data'!$M$19,1),0)</f>
        <v>0</v>
      </c>
    </row>
    <row r="1855" spans="1:8">
      <c r="A1855" s="116">
        <v>0.60031250000000003</v>
      </c>
      <c r="B1855">
        <v>-496.40717640000003</v>
      </c>
      <c r="C1855">
        <v>14134.452370000001</v>
      </c>
      <c r="D1855">
        <v>1.2997452970000001</v>
      </c>
      <c r="E1855">
        <v>2.2261307129999999</v>
      </c>
      <c r="F1855">
        <f>IFERROR(_xlfn.IFS(B1855&lt;'Benchmark Data'!$I$7,1,'Transaction Log'!B1855&gt;'Benchmark Data'!$M$7,1),0)</f>
        <v>0</v>
      </c>
      <c r="G1855">
        <f>IFERROR(_xlfn.IFS(D1855&lt;'Benchmark Data'!$I$13,1,'Transaction Log'!D1855&gt;'Benchmark Data'!$M$13,1),0)</f>
        <v>0</v>
      </c>
      <c r="H1855">
        <f>IFERROR(_xlfn.IFS(E1855&lt;'Benchmark Data'!$I$19,1,'Transaction Log'!E1855&gt;'Benchmark Data'!$M$19,1),0)</f>
        <v>0</v>
      </c>
    </row>
    <row r="1856" spans="1:8">
      <c r="A1856" s="116">
        <v>0.60033564814814822</v>
      </c>
      <c r="B1856">
        <v>-496.39614060000002</v>
      </c>
      <c r="C1856">
        <v>14134.3869</v>
      </c>
      <c r="D1856">
        <v>1.2995113250000001</v>
      </c>
      <c r="E1856">
        <v>2.2259275340000002</v>
      </c>
      <c r="F1856">
        <f>IFERROR(_xlfn.IFS(B1856&lt;'Benchmark Data'!$I$7,1,'Transaction Log'!B1856&gt;'Benchmark Data'!$M$7,1),0)</f>
        <v>0</v>
      </c>
      <c r="G1856">
        <f>IFERROR(_xlfn.IFS(D1856&lt;'Benchmark Data'!$I$13,1,'Transaction Log'!D1856&gt;'Benchmark Data'!$M$13,1),0)</f>
        <v>0</v>
      </c>
      <c r="H1856">
        <f>IFERROR(_xlfn.IFS(E1856&lt;'Benchmark Data'!$I$19,1,'Transaction Log'!E1856&gt;'Benchmark Data'!$M$19,1),0)</f>
        <v>0</v>
      </c>
    </row>
    <row r="1857" spans="1:8">
      <c r="A1857" s="116">
        <v>0.60035879629629629</v>
      </c>
      <c r="B1857">
        <v>-496.3956814</v>
      </c>
      <c r="C1857">
        <v>14133.570879999999</v>
      </c>
      <c r="D1857">
        <v>1.3009296480000001</v>
      </c>
      <c r="E1857">
        <v>2.2281561810000001</v>
      </c>
      <c r="F1857">
        <f>IFERROR(_xlfn.IFS(B1857&lt;'Benchmark Data'!$I$7,1,'Transaction Log'!B1857&gt;'Benchmark Data'!$M$7,1),0)</f>
        <v>0</v>
      </c>
      <c r="G1857">
        <f>IFERROR(_xlfn.IFS(D1857&lt;'Benchmark Data'!$I$13,1,'Transaction Log'!D1857&gt;'Benchmark Data'!$M$13,1),0)</f>
        <v>0</v>
      </c>
      <c r="H1857">
        <f>IFERROR(_xlfn.IFS(E1857&lt;'Benchmark Data'!$I$19,1,'Transaction Log'!E1857&gt;'Benchmark Data'!$M$19,1),0)</f>
        <v>0</v>
      </c>
    </row>
    <row r="1858" spans="1:8">
      <c r="A1858" s="116">
        <v>0.60038194444444448</v>
      </c>
      <c r="B1858">
        <v>-496.4043039</v>
      </c>
      <c r="C1858">
        <v>14133.16763</v>
      </c>
      <c r="D1858">
        <v>1.29873265</v>
      </c>
      <c r="E1858">
        <v>2.227034851</v>
      </c>
      <c r="F1858">
        <f>IFERROR(_xlfn.IFS(B1858&lt;'Benchmark Data'!$I$7,1,'Transaction Log'!B1858&gt;'Benchmark Data'!$M$7,1),0)</f>
        <v>0</v>
      </c>
      <c r="G1858">
        <f>IFERROR(_xlfn.IFS(D1858&lt;'Benchmark Data'!$I$13,1,'Transaction Log'!D1858&gt;'Benchmark Data'!$M$13,1),0)</f>
        <v>0</v>
      </c>
      <c r="H1858">
        <f>IFERROR(_xlfn.IFS(E1858&lt;'Benchmark Data'!$I$19,1,'Transaction Log'!E1858&gt;'Benchmark Data'!$M$19,1),0)</f>
        <v>0</v>
      </c>
    </row>
    <row r="1859" spans="1:8">
      <c r="A1859" s="116">
        <v>0.60040509259259256</v>
      </c>
      <c r="B1859">
        <v>-496.3896633</v>
      </c>
      <c r="C1859">
        <v>14134.26663</v>
      </c>
      <c r="D1859">
        <v>1.2996019510000001</v>
      </c>
      <c r="E1859">
        <v>2.225813585</v>
      </c>
      <c r="F1859">
        <f>IFERROR(_xlfn.IFS(B1859&lt;'Benchmark Data'!$I$7,1,'Transaction Log'!B1859&gt;'Benchmark Data'!$M$7,1),0)</f>
        <v>0</v>
      </c>
      <c r="G1859">
        <f>IFERROR(_xlfn.IFS(D1859&lt;'Benchmark Data'!$I$13,1,'Transaction Log'!D1859&gt;'Benchmark Data'!$M$13,1),0)</f>
        <v>0</v>
      </c>
      <c r="H1859">
        <f>IFERROR(_xlfn.IFS(E1859&lt;'Benchmark Data'!$I$19,1,'Transaction Log'!E1859&gt;'Benchmark Data'!$M$19,1),0)</f>
        <v>0</v>
      </c>
    </row>
    <row r="1860" spans="1:8">
      <c r="A1860" s="116">
        <v>0.60042824074074075</v>
      </c>
      <c r="B1860">
        <v>-496.39387169999998</v>
      </c>
      <c r="C1860">
        <v>14133.203680000001</v>
      </c>
      <c r="D1860">
        <v>1.2979408109999999</v>
      </c>
      <c r="E1860">
        <v>2.22706472</v>
      </c>
      <c r="F1860">
        <f>IFERROR(_xlfn.IFS(B1860&lt;'Benchmark Data'!$I$7,1,'Transaction Log'!B1860&gt;'Benchmark Data'!$M$7,1),0)</f>
        <v>0</v>
      </c>
      <c r="G1860">
        <f>IFERROR(_xlfn.IFS(D1860&lt;'Benchmark Data'!$I$13,1,'Transaction Log'!D1860&gt;'Benchmark Data'!$M$13,1),0)</f>
        <v>0</v>
      </c>
      <c r="H1860">
        <f>IFERROR(_xlfn.IFS(E1860&lt;'Benchmark Data'!$I$19,1,'Transaction Log'!E1860&gt;'Benchmark Data'!$M$19,1),0)</f>
        <v>0</v>
      </c>
    </row>
    <row r="1861" spans="1:8">
      <c r="A1861" s="116">
        <v>0.60045138888888883</v>
      </c>
      <c r="B1861">
        <v>-496.40951680000001</v>
      </c>
      <c r="C1861">
        <v>14130.86931</v>
      </c>
      <c r="D1861">
        <v>1.298878744</v>
      </c>
      <c r="E1861">
        <v>2.2282192410000001</v>
      </c>
      <c r="F1861">
        <f>IFERROR(_xlfn.IFS(B1861&lt;'Benchmark Data'!$I$7,1,'Transaction Log'!B1861&gt;'Benchmark Data'!$M$7,1),0)</f>
        <v>0</v>
      </c>
      <c r="G1861">
        <f>IFERROR(_xlfn.IFS(D1861&lt;'Benchmark Data'!$I$13,1,'Transaction Log'!D1861&gt;'Benchmark Data'!$M$13,1),0)</f>
        <v>0</v>
      </c>
      <c r="H1861">
        <f>IFERROR(_xlfn.IFS(E1861&lt;'Benchmark Data'!$I$19,1,'Transaction Log'!E1861&gt;'Benchmark Data'!$M$19,1),0)</f>
        <v>0</v>
      </c>
    </row>
    <row r="1862" spans="1:8">
      <c r="A1862" s="116">
        <v>0.60047453703703701</v>
      </c>
      <c r="B1862">
        <v>-496.40218620000002</v>
      </c>
      <c r="C1862">
        <v>14129.62744</v>
      </c>
      <c r="D1862">
        <v>1.2994069239999999</v>
      </c>
      <c r="E1862">
        <v>2.2269978190000002</v>
      </c>
      <c r="F1862">
        <f>IFERROR(_xlfn.IFS(B1862&lt;'Benchmark Data'!$I$7,1,'Transaction Log'!B1862&gt;'Benchmark Data'!$M$7,1),0)</f>
        <v>0</v>
      </c>
      <c r="G1862">
        <f>IFERROR(_xlfn.IFS(D1862&lt;'Benchmark Data'!$I$13,1,'Transaction Log'!D1862&gt;'Benchmark Data'!$M$13,1),0)</f>
        <v>0</v>
      </c>
      <c r="H1862">
        <f>IFERROR(_xlfn.IFS(E1862&lt;'Benchmark Data'!$I$19,1,'Transaction Log'!E1862&gt;'Benchmark Data'!$M$19,1),0)</f>
        <v>0</v>
      </c>
    </row>
    <row r="1863" spans="1:8">
      <c r="A1863" s="116">
        <v>0.6004976851851852</v>
      </c>
      <c r="B1863">
        <v>-496.39328289999997</v>
      </c>
      <c r="C1863">
        <v>14128.89645</v>
      </c>
      <c r="D1863">
        <v>1.299897225</v>
      </c>
      <c r="E1863">
        <v>2.228443371</v>
      </c>
      <c r="F1863">
        <f>IFERROR(_xlfn.IFS(B1863&lt;'Benchmark Data'!$I$7,1,'Transaction Log'!B1863&gt;'Benchmark Data'!$M$7,1),0)</f>
        <v>0</v>
      </c>
      <c r="G1863">
        <f>IFERROR(_xlfn.IFS(D1863&lt;'Benchmark Data'!$I$13,1,'Transaction Log'!D1863&gt;'Benchmark Data'!$M$13,1),0)</f>
        <v>0</v>
      </c>
      <c r="H1863">
        <f>IFERROR(_xlfn.IFS(E1863&lt;'Benchmark Data'!$I$19,1,'Transaction Log'!E1863&gt;'Benchmark Data'!$M$19,1),0)</f>
        <v>0</v>
      </c>
    </row>
    <row r="1864" spans="1:8">
      <c r="A1864" s="116">
        <v>0.60052083333333328</v>
      </c>
      <c r="B1864">
        <v>-496.39979849999997</v>
      </c>
      <c r="C1864">
        <v>14127.16531</v>
      </c>
      <c r="D1864">
        <v>1.3003107549999999</v>
      </c>
      <c r="E1864">
        <v>2.2266412760000001</v>
      </c>
      <c r="F1864">
        <f>IFERROR(_xlfn.IFS(B1864&lt;'Benchmark Data'!$I$7,1,'Transaction Log'!B1864&gt;'Benchmark Data'!$M$7,1),0)</f>
        <v>0</v>
      </c>
      <c r="G1864">
        <f>IFERROR(_xlfn.IFS(D1864&lt;'Benchmark Data'!$I$13,1,'Transaction Log'!D1864&gt;'Benchmark Data'!$M$13,1),0)</f>
        <v>0</v>
      </c>
      <c r="H1864">
        <f>IFERROR(_xlfn.IFS(E1864&lt;'Benchmark Data'!$I$19,1,'Transaction Log'!E1864&gt;'Benchmark Data'!$M$19,1),0)</f>
        <v>0</v>
      </c>
    </row>
    <row r="1865" spans="1:8">
      <c r="A1865" s="116">
        <v>0.60054398148148147</v>
      </c>
      <c r="B1865">
        <v>-496.41745359999999</v>
      </c>
      <c r="C1865">
        <v>14128.40438</v>
      </c>
      <c r="D1865">
        <v>1.2996316109999999</v>
      </c>
      <c r="E1865">
        <v>2.225712642</v>
      </c>
      <c r="F1865">
        <f>IFERROR(_xlfn.IFS(B1865&lt;'Benchmark Data'!$I$7,1,'Transaction Log'!B1865&gt;'Benchmark Data'!$M$7,1),0)</f>
        <v>1</v>
      </c>
      <c r="G1865">
        <f>IFERROR(_xlfn.IFS(D1865&lt;'Benchmark Data'!$I$13,1,'Transaction Log'!D1865&gt;'Benchmark Data'!$M$13,1),0)</f>
        <v>0</v>
      </c>
      <c r="H1865">
        <f>IFERROR(_xlfn.IFS(E1865&lt;'Benchmark Data'!$I$19,1,'Transaction Log'!E1865&gt;'Benchmark Data'!$M$19,1),0)</f>
        <v>0</v>
      </c>
    </row>
    <row r="1866" spans="1:8">
      <c r="A1866" s="116">
        <v>0.60056712962962966</v>
      </c>
      <c r="B1866">
        <v>-496.4020941</v>
      </c>
      <c r="C1866">
        <v>14124.632670000001</v>
      </c>
      <c r="D1866">
        <v>1.299042327</v>
      </c>
      <c r="E1866">
        <v>2.227700338</v>
      </c>
      <c r="F1866">
        <f>IFERROR(_xlfn.IFS(B1866&lt;'Benchmark Data'!$I$7,1,'Transaction Log'!B1866&gt;'Benchmark Data'!$M$7,1),0)</f>
        <v>0</v>
      </c>
      <c r="G1866">
        <f>IFERROR(_xlfn.IFS(D1866&lt;'Benchmark Data'!$I$13,1,'Transaction Log'!D1866&gt;'Benchmark Data'!$M$13,1),0)</f>
        <v>0</v>
      </c>
      <c r="H1866">
        <f>IFERROR(_xlfn.IFS(E1866&lt;'Benchmark Data'!$I$19,1,'Transaction Log'!E1866&gt;'Benchmark Data'!$M$19,1),0)</f>
        <v>0</v>
      </c>
    </row>
    <row r="1867" spans="1:8">
      <c r="A1867" s="116">
        <v>0.60059027777777774</v>
      </c>
      <c r="B1867">
        <v>-496.39915079999997</v>
      </c>
      <c r="C1867">
        <v>14124.506009999999</v>
      </c>
      <c r="D1867">
        <v>1.300090301</v>
      </c>
      <c r="E1867">
        <v>2.2277614400000001</v>
      </c>
      <c r="F1867">
        <f>IFERROR(_xlfn.IFS(B1867&lt;'Benchmark Data'!$I$7,1,'Transaction Log'!B1867&gt;'Benchmark Data'!$M$7,1),0)</f>
        <v>0</v>
      </c>
      <c r="G1867">
        <f>IFERROR(_xlfn.IFS(D1867&lt;'Benchmark Data'!$I$13,1,'Transaction Log'!D1867&gt;'Benchmark Data'!$M$13,1),0)</f>
        <v>0</v>
      </c>
      <c r="H1867">
        <f>IFERROR(_xlfn.IFS(E1867&lt;'Benchmark Data'!$I$19,1,'Transaction Log'!E1867&gt;'Benchmark Data'!$M$19,1),0)</f>
        <v>0</v>
      </c>
    </row>
    <row r="1868" spans="1:8">
      <c r="A1868" s="116">
        <v>0.60061342592592593</v>
      </c>
      <c r="B1868">
        <v>-496.41555</v>
      </c>
      <c r="C1868">
        <v>14124.467559999999</v>
      </c>
      <c r="D1868">
        <v>1.299300583</v>
      </c>
      <c r="E1868">
        <v>2.2274456059999999</v>
      </c>
      <c r="F1868">
        <f>IFERROR(_xlfn.IFS(B1868&lt;'Benchmark Data'!$I$7,1,'Transaction Log'!B1868&gt;'Benchmark Data'!$M$7,1),0)</f>
        <v>0</v>
      </c>
      <c r="G1868">
        <f>IFERROR(_xlfn.IFS(D1868&lt;'Benchmark Data'!$I$13,1,'Transaction Log'!D1868&gt;'Benchmark Data'!$M$13,1),0)</f>
        <v>0</v>
      </c>
      <c r="H1868">
        <f>IFERROR(_xlfn.IFS(E1868&lt;'Benchmark Data'!$I$19,1,'Transaction Log'!E1868&gt;'Benchmark Data'!$M$19,1),0)</f>
        <v>0</v>
      </c>
    </row>
    <row r="1869" spans="1:8">
      <c r="A1869" s="116">
        <v>0.60063657407407411</v>
      </c>
      <c r="B1869">
        <v>-496.40182129999999</v>
      </c>
      <c r="C1869">
        <v>14122.823560000001</v>
      </c>
      <c r="D1869">
        <v>1.2989106699999999</v>
      </c>
      <c r="E1869">
        <v>2.2268317739999999</v>
      </c>
      <c r="F1869">
        <f>IFERROR(_xlfn.IFS(B1869&lt;'Benchmark Data'!$I$7,1,'Transaction Log'!B1869&gt;'Benchmark Data'!$M$7,1),0)</f>
        <v>0</v>
      </c>
      <c r="G1869">
        <f>IFERROR(_xlfn.IFS(D1869&lt;'Benchmark Data'!$I$13,1,'Transaction Log'!D1869&gt;'Benchmark Data'!$M$13,1),0)</f>
        <v>0</v>
      </c>
      <c r="H1869">
        <f>IFERROR(_xlfn.IFS(E1869&lt;'Benchmark Data'!$I$19,1,'Transaction Log'!E1869&gt;'Benchmark Data'!$M$19,1),0)</f>
        <v>0</v>
      </c>
    </row>
    <row r="1870" spans="1:8">
      <c r="A1870" s="116">
        <v>0.60065972222222219</v>
      </c>
      <c r="B1870">
        <v>-496.40933369999999</v>
      </c>
      <c r="C1870">
        <v>14121.40366</v>
      </c>
      <c r="D1870">
        <v>1.301059097</v>
      </c>
      <c r="E1870">
        <v>2.2283176600000001</v>
      </c>
      <c r="F1870">
        <f>IFERROR(_xlfn.IFS(B1870&lt;'Benchmark Data'!$I$7,1,'Transaction Log'!B1870&gt;'Benchmark Data'!$M$7,1),0)</f>
        <v>0</v>
      </c>
      <c r="G1870">
        <f>IFERROR(_xlfn.IFS(D1870&lt;'Benchmark Data'!$I$13,1,'Transaction Log'!D1870&gt;'Benchmark Data'!$M$13,1),0)</f>
        <v>0</v>
      </c>
      <c r="H1870">
        <f>IFERROR(_xlfn.IFS(E1870&lt;'Benchmark Data'!$I$19,1,'Transaction Log'!E1870&gt;'Benchmark Data'!$M$19,1),0)</f>
        <v>0</v>
      </c>
    </row>
    <row r="1871" spans="1:8">
      <c r="A1871" s="116">
        <v>0.60068287037037038</v>
      </c>
      <c r="B1871">
        <v>-496.39594690000001</v>
      </c>
      <c r="C1871">
        <v>14121.660180000001</v>
      </c>
      <c r="D1871">
        <v>1.299681901</v>
      </c>
      <c r="E1871">
        <v>2.2258697989999998</v>
      </c>
      <c r="F1871">
        <f>IFERROR(_xlfn.IFS(B1871&lt;'Benchmark Data'!$I$7,1,'Transaction Log'!B1871&gt;'Benchmark Data'!$M$7,1),0)</f>
        <v>0</v>
      </c>
      <c r="G1871">
        <f>IFERROR(_xlfn.IFS(D1871&lt;'Benchmark Data'!$I$13,1,'Transaction Log'!D1871&gt;'Benchmark Data'!$M$13,1),0)</f>
        <v>0</v>
      </c>
      <c r="H1871">
        <f>IFERROR(_xlfn.IFS(E1871&lt;'Benchmark Data'!$I$19,1,'Transaction Log'!E1871&gt;'Benchmark Data'!$M$19,1),0)</f>
        <v>0</v>
      </c>
    </row>
    <row r="1872" spans="1:8">
      <c r="A1872" s="116">
        <v>0.60070601851851857</v>
      </c>
      <c r="B1872">
        <v>-496.40122839999998</v>
      </c>
      <c r="C1872">
        <v>14119.38142</v>
      </c>
      <c r="D1872">
        <v>1.3011911789999999</v>
      </c>
      <c r="E1872">
        <v>2.2276546430000002</v>
      </c>
      <c r="F1872">
        <f>IFERROR(_xlfn.IFS(B1872&lt;'Benchmark Data'!$I$7,1,'Transaction Log'!B1872&gt;'Benchmark Data'!$M$7,1),0)</f>
        <v>0</v>
      </c>
      <c r="G1872">
        <f>IFERROR(_xlfn.IFS(D1872&lt;'Benchmark Data'!$I$13,1,'Transaction Log'!D1872&gt;'Benchmark Data'!$M$13,1),0)</f>
        <v>0</v>
      </c>
      <c r="H1872">
        <f>IFERROR(_xlfn.IFS(E1872&lt;'Benchmark Data'!$I$19,1,'Transaction Log'!E1872&gt;'Benchmark Data'!$M$19,1),0)</f>
        <v>0</v>
      </c>
    </row>
    <row r="1873" spans="1:8">
      <c r="A1873" s="116">
        <v>0.60072916666666665</v>
      </c>
      <c r="B1873">
        <v>-496.40787979999999</v>
      </c>
      <c r="C1873">
        <v>14120.39364</v>
      </c>
      <c r="D1873">
        <v>1.3001342440000001</v>
      </c>
      <c r="E1873">
        <v>2.226717528</v>
      </c>
      <c r="F1873">
        <f>IFERROR(_xlfn.IFS(B1873&lt;'Benchmark Data'!$I$7,1,'Transaction Log'!B1873&gt;'Benchmark Data'!$M$7,1),0)</f>
        <v>0</v>
      </c>
      <c r="G1873">
        <f>IFERROR(_xlfn.IFS(D1873&lt;'Benchmark Data'!$I$13,1,'Transaction Log'!D1873&gt;'Benchmark Data'!$M$13,1),0)</f>
        <v>0</v>
      </c>
      <c r="H1873">
        <f>IFERROR(_xlfn.IFS(E1873&lt;'Benchmark Data'!$I$19,1,'Transaction Log'!E1873&gt;'Benchmark Data'!$M$19,1),0)</f>
        <v>0</v>
      </c>
    </row>
    <row r="1874" spans="1:8">
      <c r="A1874" s="116">
        <v>0.60075231481481484</v>
      </c>
      <c r="B1874">
        <v>-496.39628379999999</v>
      </c>
      <c r="C1874">
        <v>14120.6826</v>
      </c>
      <c r="D1874">
        <v>1.2994899440000001</v>
      </c>
      <c r="E1874">
        <v>2.2268476640000001</v>
      </c>
      <c r="F1874">
        <f>IFERROR(_xlfn.IFS(B1874&lt;'Benchmark Data'!$I$7,1,'Transaction Log'!B1874&gt;'Benchmark Data'!$M$7,1),0)</f>
        <v>0</v>
      </c>
      <c r="G1874">
        <f>IFERROR(_xlfn.IFS(D1874&lt;'Benchmark Data'!$I$13,1,'Transaction Log'!D1874&gt;'Benchmark Data'!$M$13,1),0)</f>
        <v>0</v>
      </c>
      <c r="H1874">
        <f>IFERROR(_xlfn.IFS(E1874&lt;'Benchmark Data'!$I$19,1,'Transaction Log'!E1874&gt;'Benchmark Data'!$M$19,1),0)</f>
        <v>0</v>
      </c>
    </row>
    <row r="1875" spans="1:8">
      <c r="A1875" s="116">
        <v>0.60077546296296302</v>
      </c>
      <c r="B1875">
        <v>-496.40230930000001</v>
      </c>
      <c r="C1875">
        <v>14118.635490000001</v>
      </c>
      <c r="D1875">
        <v>1.3000867949999999</v>
      </c>
      <c r="E1875">
        <v>2.2272403430000001</v>
      </c>
      <c r="F1875">
        <f>IFERROR(_xlfn.IFS(B1875&lt;'Benchmark Data'!$I$7,1,'Transaction Log'!B1875&gt;'Benchmark Data'!$M$7,1),0)</f>
        <v>0</v>
      </c>
      <c r="G1875">
        <f>IFERROR(_xlfn.IFS(D1875&lt;'Benchmark Data'!$I$13,1,'Transaction Log'!D1875&gt;'Benchmark Data'!$M$13,1),0)</f>
        <v>0</v>
      </c>
      <c r="H1875">
        <f>IFERROR(_xlfn.IFS(E1875&lt;'Benchmark Data'!$I$19,1,'Transaction Log'!E1875&gt;'Benchmark Data'!$M$19,1),0)</f>
        <v>0</v>
      </c>
    </row>
    <row r="1876" spans="1:8">
      <c r="A1876" s="116">
        <v>0.6007986111111111</v>
      </c>
      <c r="B1876">
        <v>-496.3821767</v>
      </c>
      <c r="C1876">
        <v>14118.51383</v>
      </c>
      <c r="D1876">
        <v>1.299813171</v>
      </c>
      <c r="E1876">
        <v>2.2261263520000001</v>
      </c>
      <c r="F1876">
        <f>IFERROR(_xlfn.IFS(B1876&lt;'Benchmark Data'!$I$7,1,'Transaction Log'!B1876&gt;'Benchmark Data'!$M$7,1),0)</f>
        <v>1</v>
      </c>
      <c r="G1876">
        <f>IFERROR(_xlfn.IFS(D1876&lt;'Benchmark Data'!$I$13,1,'Transaction Log'!D1876&gt;'Benchmark Data'!$M$13,1),0)</f>
        <v>0</v>
      </c>
      <c r="H1876">
        <f>IFERROR(_xlfn.IFS(E1876&lt;'Benchmark Data'!$I$19,1,'Transaction Log'!E1876&gt;'Benchmark Data'!$M$19,1),0)</f>
        <v>0</v>
      </c>
    </row>
    <row r="1877" spans="1:8">
      <c r="A1877" s="116">
        <v>0.60082175925925929</v>
      </c>
      <c r="B1877">
        <v>-496.40818309999997</v>
      </c>
      <c r="C1877">
        <v>14117.57985</v>
      </c>
      <c r="D1877">
        <v>1.2990527540000001</v>
      </c>
      <c r="E1877">
        <v>2.2264760450000001</v>
      </c>
      <c r="F1877">
        <f>IFERROR(_xlfn.IFS(B1877&lt;'Benchmark Data'!$I$7,1,'Transaction Log'!B1877&gt;'Benchmark Data'!$M$7,1),0)</f>
        <v>0</v>
      </c>
      <c r="G1877">
        <f>IFERROR(_xlfn.IFS(D1877&lt;'Benchmark Data'!$I$13,1,'Transaction Log'!D1877&gt;'Benchmark Data'!$M$13,1),0)</f>
        <v>0</v>
      </c>
      <c r="H1877">
        <f>IFERROR(_xlfn.IFS(E1877&lt;'Benchmark Data'!$I$19,1,'Transaction Log'!E1877&gt;'Benchmark Data'!$M$19,1),0)</f>
        <v>0</v>
      </c>
    </row>
    <row r="1878" spans="1:8">
      <c r="A1878" s="116">
        <v>0.60084490740740737</v>
      </c>
      <c r="B1878">
        <v>-496.38638809999998</v>
      </c>
      <c r="C1878">
        <v>14116.704030000001</v>
      </c>
      <c r="D1878">
        <v>1.3003585799999999</v>
      </c>
      <c r="E1878">
        <v>2.2259019709999999</v>
      </c>
      <c r="F1878">
        <f>IFERROR(_xlfn.IFS(B1878&lt;'Benchmark Data'!$I$7,1,'Transaction Log'!B1878&gt;'Benchmark Data'!$M$7,1),0)</f>
        <v>0</v>
      </c>
      <c r="G1878">
        <f>IFERROR(_xlfn.IFS(D1878&lt;'Benchmark Data'!$I$13,1,'Transaction Log'!D1878&gt;'Benchmark Data'!$M$13,1),0)</f>
        <v>0</v>
      </c>
      <c r="H1878">
        <f>IFERROR(_xlfn.IFS(E1878&lt;'Benchmark Data'!$I$19,1,'Transaction Log'!E1878&gt;'Benchmark Data'!$M$19,1),0)</f>
        <v>0</v>
      </c>
    </row>
    <row r="1879" spans="1:8">
      <c r="A1879" s="116">
        <v>0.60086805555555556</v>
      </c>
      <c r="B1879">
        <v>-496.40966079999998</v>
      </c>
      <c r="C1879">
        <v>14116.721449999999</v>
      </c>
      <c r="D1879">
        <v>1.2990936479999999</v>
      </c>
      <c r="E1879">
        <v>2.2270854290000002</v>
      </c>
      <c r="F1879">
        <f>IFERROR(_xlfn.IFS(B1879&lt;'Benchmark Data'!$I$7,1,'Transaction Log'!B1879&gt;'Benchmark Data'!$M$7,1),0)</f>
        <v>0</v>
      </c>
      <c r="G1879">
        <f>IFERROR(_xlfn.IFS(D1879&lt;'Benchmark Data'!$I$13,1,'Transaction Log'!D1879&gt;'Benchmark Data'!$M$13,1),0)</f>
        <v>0</v>
      </c>
      <c r="H1879">
        <f>IFERROR(_xlfn.IFS(E1879&lt;'Benchmark Data'!$I$19,1,'Transaction Log'!E1879&gt;'Benchmark Data'!$M$19,1),0)</f>
        <v>0</v>
      </c>
    </row>
    <row r="1880" spans="1:8">
      <c r="A1880" s="116">
        <v>0.60089120370370364</v>
      </c>
      <c r="B1880">
        <v>-496.41456640000001</v>
      </c>
      <c r="C1880">
        <v>14114.840330000001</v>
      </c>
      <c r="D1880">
        <v>1.299566512</v>
      </c>
      <c r="E1880">
        <v>2.2256396289999998</v>
      </c>
      <c r="F1880">
        <f>IFERROR(_xlfn.IFS(B1880&lt;'Benchmark Data'!$I$7,1,'Transaction Log'!B1880&gt;'Benchmark Data'!$M$7,1),0)</f>
        <v>0</v>
      </c>
      <c r="G1880">
        <f>IFERROR(_xlfn.IFS(D1880&lt;'Benchmark Data'!$I$13,1,'Transaction Log'!D1880&gt;'Benchmark Data'!$M$13,1),0)</f>
        <v>0</v>
      </c>
      <c r="H1880">
        <f>IFERROR(_xlfn.IFS(E1880&lt;'Benchmark Data'!$I$19,1,'Transaction Log'!E1880&gt;'Benchmark Data'!$M$19,1),0)</f>
        <v>0</v>
      </c>
    </row>
    <row r="1881" spans="1:8">
      <c r="A1881" s="116">
        <v>0.60091435185185182</v>
      </c>
      <c r="B1881">
        <v>-496.41270070000002</v>
      </c>
      <c r="C1881">
        <v>14112.510410000001</v>
      </c>
      <c r="D1881">
        <v>1.298570915</v>
      </c>
      <c r="E1881">
        <v>2.2280505019999999</v>
      </c>
      <c r="F1881">
        <f>IFERROR(_xlfn.IFS(B1881&lt;'Benchmark Data'!$I$7,1,'Transaction Log'!B1881&gt;'Benchmark Data'!$M$7,1),0)</f>
        <v>0</v>
      </c>
      <c r="G1881">
        <f>IFERROR(_xlfn.IFS(D1881&lt;'Benchmark Data'!$I$13,1,'Transaction Log'!D1881&gt;'Benchmark Data'!$M$13,1),0)</f>
        <v>0</v>
      </c>
      <c r="H1881">
        <f>IFERROR(_xlfn.IFS(E1881&lt;'Benchmark Data'!$I$19,1,'Transaction Log'!E1881&gt;'Benchmark Data'!$M$19,1),0)</f>
        <v>0</v>
      </c>
    </row>
    <row r="1882" spans="1:8">
      <c r="A1882" s="116">
        <v>0.60093750000000001</v>
      </c>
      <c r="B1882">
        <v>-496.39149309999999</v>
      </c>
      <c r="C1882">
        <v>14111.956819999999</v>
      </c>
      <c r="D1882">
        <v>1.3000558120000001</v>
      </c>
      <c r="E1882">
        <v>2.2261410590000001</v>
      </c>
      <c r="F1882">
        <f>IFERROR(_xlfn.IFS(B1882&lt;'Benchmark Data'!$I$7,1,'Transaction Log'!B1882&gt;'Benchmark Data'!$M$7,1),0)</f>
        <v>0</v>
      </c>
      <c r="G1882">
        <f>IFERROR(_xlfn.IFS(D1882&lt;'Benchmark Data'!$I$13,1,'Transaction Log'!D1882&gt;'Benchmark Data'!$M$13,1),0)</f>
        <v>0</v>
      </c>
      <c r="H1882">
        <f>IFERROR(_xlfn.IFS(E1882&lt;'Benchmark Data'!$I$19,1,'Transaction Log'!E1882&gt;'Benchmark Data'!$M$19,1),0)</f>
        <v>0</v>
      </c>
    </row>
    <row r="1883" spans="1:8">
      <c r="A1883" s="116">
        <v>0.60096064814814809</v>
      </c>
      <c r="B1883">
        <v>-496.39389139999997</v>
      </c>
      <c r="C1883">
        <v>14111.700559999999</v>
      </c>
      <c r="D1883">
        <v>1.2981606160000001</v>
      </c>
      <c r="E1883">
        <v>2.226050512</v>
      </c>
      <c r="F1883">
        <f>IFERROR(_xlfn.IFS(B1883&lt;'Benchmark Data'!$I$7,1,'Transaction Log'!B1883&gt;'Benchmark Data'!$M$7,1),0)</f>
        <v>0</v>
      </c>
      <c r="G1883">
        <f>IFERROR(_xlfn.IFS(D1883&lt;'Benchmark Data'!$I$13,1,'Transaction Log'!D1883&gt;'Benchmark Data'!$M$13,1),0)</f>
        <v>0</v>
      </c>
      <c r="H1883">
        <f>IFERROR(_xlfn.IFS(E1883&lt;'Benchmark Data'!$I$19,1,'Transaction Log'!E1883&gt;'Benchmark Data'!$M$19,1),0)</f>
        <v>0</v>
      </c>
    </row>
    <row r="1884" spans="1:8">
      <c r="A1884" s="116">
        <v>0.60098379629629628</v>
      </c>
      <c r="B1884">
        <v>-496.40940490000003</v>
      </c>
      <c r="C1884">
        <v>14110.266299999999</v>
      </c>
      <c r="D1884">
        <v>1.300150192</v>
      </c>
      <c r="E1884">
        <v>2.228005027</v>
      </c>
      <c r="F1884">
        <f>IFERROR(_xlfn.IFS(B1884&lt;'Benchmark Data'!$I$7,1,'Transaction Log'!B1884&gt;'Benchmark Data'!$M$7,1),0)</f>
        <v>0</v>
      </c>
      <c r="G1884">
        <f>IFERROR(_xlfn.IFS(D1884&lt;'Benchmark Data'!$I$13,1,'Transaction Log'!D1884&gt;'Benchmark Data'!$M$13,1),0)</f>
        <v>0</v>
      </c>
      <c r="H1884">
        <f>IFERROR(_xlfn.IFS(E1884&lt;'Benchmark Data'!$I$19,1,'Transaction Log'!E1884&gt;'Benchmark Data'!$M$19,1),0)</f>
        <v>0</v>
      </c>
    </row>
    <row r="1885" spans="1:8">
      <c r="A1885" s="116">
        <v>0.60100694444444447</v>
      </c>
      <c r="B1885">
        <v>-496.40405620000001</v>
      </c>
      <c r="C1885">
        <v>14109.923559999999</v>
      </c>
      <c r="D1885">
        <v>1.299392256</v>
      </c>
      <c r="E1885">
        <v>2.227523825</v>
      </c>
      <c r="F1885">
        <f>IFERROR(_xlfn.IFS(B1885&lt;'Benchmark Data'!$I$7,1,'Transaction Log'!B1885&gt;'Benchmark Data'!$M$7,1),0)</f>
        <v>0</v>
      </c>
      <c r="G1885">
        <f>IFERROR(_xlfn.IFS(D1885&lt;'Benchmark Data'!$I$13,1,'Transaction Log'!D1885&gt;'Benchmark Data'!$M$13,1),0)</f>
        <v>0</v>
      </c>
      <c r="H1885">
        <f>IFERROR(_xlfn.IFS(E1885&lt;'Benchmark Data'!$I$19,1,'Transaction Log'!E1885&gt;'Benchmark Data'!$M$19,1),0)</f>
        <v>0</v>
      </c>
    </row>
    <row r="1886" spans="1:8">
      <c r="A1886" s="116">
        <v>0.60103009259259255</v>
      </c>
      <c r="B1886">
        <v>-496.39304959999998</v>
      </c>
      <c r="C1886">
        <v>14109.64005</v>
      </c>
      <c r="D1886">
        <v>1.298962615</v>
      </c>
      <c r="E1886">
        <v>2.2271204779999998</v>
      </c>
      <c r="F1886">
        <f>IFERROR(_xlfn.IFS(B1886&lt;'Benchmark Data'!$I$7,1,'Transaction Log'!B1886&gt;'Benchmark Data'!$M$7,1),0)</f>
        <v>0</v>
      </c>
      <c r="G1886">
        <f>IFERROR(_xlfn.IFS(D1886&lt;'Benchmark Data'!$I$13,1,'Transaction Log'!D1886&gt;'Benchmark Data'!$M$13,1),0)</f>
        <v>0</v>
      </c>
      <c r="H1886">
        <f>IFERROR(_xlfn.IFS(E1886&lt;'Benchmark Data'!$I$19,1,'Transaction Log'!E1886&gt;'Benchmark Data'!$M$19,1),0)</f>
        <v>0</v>
      </c>
    </row>
    <row r="1887" spans="1:8">
      <c r="A1887" s="116">
        <v>0.60105324074074074</v>
      </c>
      <c r="B1887">
        <v>-496.40400080000001</v>
      </c>
      <c r="C1887">
        <v>14107.40155</v>
      </c>
      <c r="D1887">
        <v>1.2997555590000001</v>
      </c>
      <c r="E1887">
        <v>2.2281744749999999</v>
      </c>
      <c r="F1887">
        <f>IFERROR(_xlfn.IFS(B1887&lt;'Benchmark Data'!$I$7,1,'Transaction Log'!B1887&gt;'Benchmark Data'!$M$7,1),0)</f>
        <v>0</v>
      </c>
      <c r="G1887">
        <f>IFERROR(_xlfn.IFS(D1887&lt;'Benchmark Data'!$I$13,1,'Transaction Log'!D1887&gt;'Benchmark Data'!$M$13,1),0)</f>
        <v>0</v>
      </c>
      <c r="H1887">
        <f>IFERROR(_xlfn.IFS(E1887&lt;'Benchmark Data'!$I$19,1,'Transaction Log'!E1887&gt;'Benchmark Data'!$M$19,1),0)</f>
        <v>0</v>
      </c>
    </row>
    <row r="1888" spans="1:8">
      <c r="A1888" s="116">
        <v>0.60107638888888892</v>
      </c>
      <c r="B1888">
        <v>-496.39663869999998</v>
      </c>
      <c r="C1888">
        <v>14108.09506</v>
      </c>
      <c r="D1888">
        <v>1.2986900349999999</v>
      </c>
      <c r="E1888">
        <v>2.22638106</v>
      </c>
      <c r="F1888">
        <f>IFERROR(_xlfn.IFS(B1888&lt;'Benchmark Data'!$I$7,1,'Transaction Log'!B1888&gt;'Benchmark Data'!$M$7,1),0)</f>
        <v>0</v>
      </c>
      <c r="G1888">
        <f>IFERROR(_xlfn.IFS(D1888&lt;'Benchmark Data'!$I$13,1,'Transaction Log'!D1888&gt;'Benchmark Data'!$M$13,1),0)</f>
        <v>0</v>
      </c>
      <c r="H1888">
        <f>IFERROR(_xlfn.IFS(E1888&lt;'Benchmark Data'!$I$19,1,'Transaction Log'!E1888&gt;'Benchmark Data'!$M$19,1),0)</f>
        <v>0</v>
      </c>
    </row>
    <row r="1889" spans="1:8">
      <c r="A1889" s="116">
        <v>0.601099537037037</v>
      </c>
      <c r="B1889">
        <v>-496.40249610000001</v>
      </c>
      <c r="C1889">
        <v>14106.220450000001</v>
      </c>
      <c r="D1889">
        <v>1.298179234</v>
      </c>
      <c r="E1889">
        <v>2.226685512</v>
      </c>
      <c r="F1889">
        <f>IFERROR(_xlfn.IFS(B1889&lt;'Benchmark Data'!$I$7,1,'Transaction Log'!B1889&gt;'Benchmark Data'!$M$7,1),0)</f>
        <v>0</v>
      </c>
      <c r="G1889">
        <f>IFERROR(_xlfn.IFS(D1889&lt;'Benchmark Data'!$I$13,1,'Transaction Log'!D1889&gt;'Benchmark Data'!$M$13,1),0)</f>
        <v>0</v>
      </c>
      <c r="H1889">
        <f>IFERROR(_xlfn.IFS(E1889&lt;'Benchmark Data'!$I$19,1,'Transaction Log'!E1889&gt;'Benchmark Data'!$M$19,1),0)</f>
        <v>0</v>
      </c>
    </row>
    <row r="1890" spans="1:8">
      <c r="A1890" s="116">
        <v>0.60112268518518519</v>
      </c>
      <c r="B1890">
        <v>-496.40498869999999</v>
      </c>
      <c r="C1890">
        <v>14104.52455</v>
      </c>
      <c r="D1890">
        <v>1.2984524630000001</v>
      </c>
      <c r="E1890">
        <v>2.2281833639999999</v>
      </c>
      <c r="F1890">
        <f>IFERROR(_xlfn.IFS(B1890&lt;'Benchmark Data'!$I$7,1,'Transaction Log'!B1890&gt;'Benchmark Data'!$M$7,1),0)</f>
        <v>0</v>
      </c>
      <c r="G1890">
        <f>IFERROR(_xlfn.IFS(D1890&lt;'Benchmark Data'!$I$13,1,'Transaction Log'!D1890&gt;'Benchmark Data'!$M$13,1),0)</f>
        <v>0</v>
      </c>
      <c r="H1890">
        <f>IFERROR(_xlfn.IFS(E1890&lt;'Benchmark Data'!$I$19,1,'Transaction Log'!E1890&gt;'Benchmark Data'!$M$19,1),0)</f>
        <v>0</v>
      </c>
    </row>
    <row r="1891" spans="1:8">
      <c r="A1891" s="116">
        <v>0.60114583333333338</v>
      </c>
      <c r="B1891">
        <v>-496.39181639999998</v>
      </c>
      <c r="C1891">
        <v>14104.77846</v>
      </c>
      <c r="D1891">
        <v>1.299178669</v>
      </c>
      <c r="E1891">
        <v>2.228445845</v>
      </c>
      <c r="F1891">
        <f>IFERROR(_xlfn.IFS(B1891&lt;'Benchmark Data'!$I$7,1,'Transaction Log'!B1891&gt;'Benchmark Data'!$M$7,1),0)</f>
        <v>0</v>
      </c>
      <c r="G1891">
        <f>IFERROR(_xlfn.IFS(D1891&lt;'Benchmark Data'!$I$13,1,'Transaction Log'!D1891&gt;'Benchmark Data'!$M$13,1),0)</f>
        <v>0</v>
      </c>
      <c r="H1891">
        <f>IFERROR(_xlfn.IFS(E1891&lt;'Benchmark Data'!$I$19,1,'Transaction Log'!E1891&gt;'Benchmark Data'!$M$19,1),0)</f>
        <v>0</v>
      </c>
    </row>
    <row r="1892" spans="1:8">
      <c r="A1892" s="116">
        <v>0.60116898148148146</v>
      </c>
      <c r="B1892">
        <v>-496.4060331</v>
      </c>
      <c r="C1892">
        <v>14101.831969999999</v>
      </c>
      <c r="D1892">
        <v>1.297652571</v>
      </c>
      <c r="E1892">
        <v>2.22835268</v>
      </c>
      <c r="F1892">
        <f>IFERROR(_xlfn.IFS(B1892&lt;'Benchmark Data'!$I$7,1,'Transaction Log'!B1892&gt;'Benchmark Data'!$M$7,1),0)</f>
        <v>0</v>
      </c>
      <c r="G1892">
        <f>IFERROR(_xlfn.IFS(D1892&lt;'Benchmark Data'!$I$13,1,'Transaction Log'!D1892&gt;'Benchmark Data'!$M$13,1),0)</f>
        <v>0</v>
      </c>
      <c r="H1892">
        <f>IFERROR(_xlfn.IFS(E1892&lt;'Benchmark Data'!$I$19,1,'Transaction Log'!E1892&gt;'Benchmark Data'!$M$19,1),0)</f>
        <v>0</v>
      </c>
    </row>
    <row r="1893" spans="1:8">
      <c r="A1893" s="116">
        <v>0.60119212962962965</v>
      </c>
      <c r="B1893">
        <v>-496.41462730000001</v>
      </c>
      <c r="C1893">
        <v>14101.267519999999</v>
      </c>
      <c r="D1893">
        <v>1.299631357</v>
      </c>
      <c r="E1893">
        <v>2.2261412200000001</v>
      </c>
      <c r="F1893">
        <f>IFERROR(_xlfn.IFS(B1893&lt;'Benchmark Data'!$I$7,1,'Transaction Log'!B1893&gt;'Benchmark Data'!$M$7,1),0)</f>
        <v>0</v>
      </c>
      <c r="G1893">
        <f>IFERROR(_xlfn.IFS(D1893&lt;'Benchmark Data'!$I$13,1,'Transaction Log'!D1893&gt;'Benchmark Data'!$M$13,1),0)</f>
        <v>0</v>
      </c>
      <c r="H1893">
        <f>IFERROR(_xlfn.IFS(E1893&lt;'Benchmark Data'!$I$19,1,'Transaction Log'!E1893&gt;'Benchmark Data'!$M$19,1),0)</f>
        <v>0</v>
      </c>
    </row>
    <row r="1894" spans="1:8">
      <c r="A1894" s="116">
        <v>0.60121527777777783</v>
      </c>
      <c r="B1894">
        <v>-496.39250220000002</v>
      </c>
      <c r="C1894">
        <v>14100.881359999999</v>
      </c>
      <c r="D1894">
        <v>1.2997267180000001</v>
      </c>
      <c r="E1894">
        <v>2.227326379</v>
      </c>
      <c r="F1894">
        <f>IFERROR(_xlfn.IFS(B1894&lt;'Benchmark Data'!$I$7,1,'Transaction Log'!B1894&gt;'Benchmark Data'!$M$7,1),0)</f>
        <v>0</v>
      </c>
      <c r="G1894">
        <f>IFERROR(_xlfn.IFS(D1894&lt;'Benchmark Data'!$I$13,1,'Transaction Log'!D1894&gt;'Benchmark Data'!$M$13,1),0)</f>
        <v>0</v>
      </c>
      <c r="H1894">
        <f>IFERROR(_xlfn.IFS(E1894&lt;'Benchmark Data'!$I$19,1,'Transaction Log'!E1894&gt;'Benchmark Data'!$M$19,1),0)</f>
        <v>0</v>
      </c>
    </row>
    <row r="1895" spans="1:8">
      <c r="A1895" s="116">
        <v>0.60123842592592591</v>
      </c>
      <c r="B1895">
        <v>-496.41595210000003</v>
      </c>
      <c r="C1895">
        <v>14099.932409999999</v>
      </c>
      <c r="D1895">
        <v>1.3005065069999999</v>
      </c>
      <c r="E1895">
        <v>2.2257767309999998</v>
      </c>
      <c r="F1895">
        <f>IFERROR(_xlfn.IFS(B1895&lt;'Benchmark Data'!$I$7,1,'Transaction Log'!B1895&gt;'Benchmark Data'!$M$7,1),0)</f>
        <v>0</v>
      </c>
      <c r="G1895">
        <f>IFERROR(_xlfn.IFS(D1895&lt;'Benchmark Data'!$I$13,1,'Transaction Log'!D1895&gt;'Benchmark Data'!$M$13,1),0)</f>
        <v>0</v>
      </c>
      <c r="H1895">
        <f>IFERROR(_xlfn.IFS(E1895&lt;'Benchmark Data'!$I$19,1,'Transaction Log'!E1895&gt;'Benchmark Data'!$M$19,1),0)</f>
        <v>0</v>
      </c>
    </row>
    <row r="1896" spans="1:8">
      <c r="A1896" s="116">
        <v>0.6012615740740741</v>
      </c>
      <c r="B1896">
        <v>-496.40860600000002</v>
      </c>
      <c r="C1896">
        <v>14098.71365</v>
      </c>
      <c r="D1896">
        <v>1.2993141239999999</v>
      </c>
      <c r="E1896">
        <v>2.2272363629999998</v>
      </c>
      <c r="F1896">
        <f>IFERROR(_xlfn.IFS(B1896&lt;'Benchmark Data'!$I$7,1,'Transaction Log'!B1896&gt;'Benchmark Data'!$M$7,1),0)</f>
        <v>0</v>
      </c>
      <c r="G1896">
        <f>IFERROR(_xlfn.IFS(D1896&lt;'Benchmark Data'!$I$13,1,'Transaction Log'!D1896&gt;'Benchmark Data'!$M$13,1),0)</f>
        <v>0</v>
      </c>
      <c r="H1896">
        <f>IFERROR(_xlfn.IFS(E1896&lt;'Benchmark Data'!$I$19,1,'Transaction Log'!E1896&gt;'Benchmark Data'!$M$19,1),0)</f>
        <v>0</v>
      </c>
    </row>
    <row r="1897" spans="1:8">
      <c r="A1897" s="116">
        <v>0.60128472222222229</v>
      </c>
      <c r="B1897">
        <v>-496.38878469999997</v>
      </c>
      <c r="C1897">
        <v>14096.912</v>
      </c>
      <c r="D1897">
        <v>1.2999957360000001</v>
      </c>
      <c r="E1897">
        <v>2.22811067</v>
      </c>
      <c r="F1897">
        <f>IFERROR(_xlfn.IFS(B1897&lt;'Benchmark Data'!$I$7,1,'Transaction Log'!B1897&gt;'Benchmark Data'!$M$7,1),0)</f>
        <v>0</v>
      </c>
      <c r="G1897">
        <f>IFERROR(_xlfn.IFS(D1897&lt;'Benchmark Data'!$I$13,1,'Transaction Log'!D1897&gt;'Benchmark Data'!$M$13,1),0)</f>
        <v>0</v>
      </c>
      <c r="H1897">
        <f>IFERROR(_xlfn.IFS(E1897&lt;'Benchmark Data'!$I$19,1,'Transaction Log'!E1897&gt;'Benchmark Data'!$M$19,1),0)</f>
        <v>0</v>
      </c>
    </row>
    <row r="1898" spans="1:8">
      <c r="A1898" s="116">
        <v>0.60130787037037037</v>
      </c>
      <c r="B1898">
        <v>-496.39266550000002</v>
      </c>
      <c r="C1898">
        <v>14097.05262</v>
      </c>
      <c r="D1898">
        <v>1.300520852</v>
      </c>
      <c r="E1898">
        <v>2.2258987750000001</v>
      </c>
      <c r="F1898">
        <f>IFERROR(_xlfn.IFS(B1898&lt;'Benchmark Data'!$I$7,1,'Transaction Log'!B1898&gt;'Benchmark Data'!$M$7,1),0)</f>
        <v>0</v>
      </c>
      <c r="G1898">
        <f>IFERROR(_xlfn.IFS(D1898&lt;'Benchmark Data'!$I$13,1,'Transaction Log'!D1898&gt;'Benchmark Data'!$M$13,1),0)</f>
        <v>0</v>
      </c>
      <c r="H1898">
        <f>IFERROR(_xlfn.IFS(E1898&lt;'Benchmark Data'!$I$19,1,'Transaction Log'!E1898&gt;'Benchmark Data'!$M$19,1),0)</f>
        <v>0</v>
      </c>
    </row>
    <row r="1899" spans="1:8">
      <c r="A1899" s="116">
        <v>0.60133101851851845</v>
      </c>
      <c r="B1899">
        <v>-496.39372020000002</v>
      </c>
      <c r="C1899">
        <v>14097.47731</v>
      </c>
      <c r="D1899">
        <v>1.301557445</v>
      </c>
      <c r="E1899">
        <v>2.226723395</v>
      </c>
      <c r="F1899">
        <f>IFERROR(_xlfn.IFS(B1899&lt;'Benchmark Data'!$I$7,1,'Transaction Log'!B1899&gt;'Benchmark Data'!$M$7,1),0)</f>
        <v>0</v>
      </c>
      <c r="G1899">
        <f>IFERROR(_xlfn.IFS(D1899&lt;'Benchmark Data'!$I$13,1,'Transaction Log'!D1899&gt;'Benchmark Data'!$M$13,1),0)</f>
        <v>1</v>
      </c>
      <c r="H1899">
        <f>IFERROR(_xlfn.IFS(E1899&lt;'Benchmark Data'!$I$19,1,'Transaction Log'!E1899&gt;'Benchmark Data'!$M$19,1),0)</f>
        <v>0</v>
      </c>
    </row>
    <row r="1900" spans="1:8">
      <c r="A1900" s="116">
        <v>0.60135416666666663</v>
      </c>
      <c r="B1900">
        <v>-496.40285610000001</v>
      </c>
      <c r="C1900">
        <v>14096.10542</v>
      </c>
      <c r="D1900">
        <v>1.3007412490000001</v>
      </c>
      <c r="E1900">
        <v>2.2281296159999999</v>
      </c>
      <c r="F1900">
        <f>IFERROR(_xlfn.IFS(B1900&lt;'Benchmark Data'!$I$7,1,'Transaction Log'!B1900&gt;'Benchmark Data'!$M$7,1),0)</f>
        <v>0</v>
      </c>
      <c r="G1900">
        <f>IFERROR(_xlfn.IFS(D1900&lt;'Benchmark Data'!$I$13,1,'Transaction Log'!D1900&gt;'Benchmark Data'!$M$13,1),0)</f>
        <v>0</v>
      </c>
      <c r="H1900">
        <f>IFERROR(_xlfn.IFS(E1900&lt;'Benchmark Data'!$I$19,1,'Transaction Log'!E1900&gt;'Benchmark Data'!$M$19,1),0)</f>
        <v>0</v>
      </c>
    </row>
    <row r="1901" spans="1:8">
      <c r="A1901" s="116">
        <v>0.60137731481481482</v>
      </c>
      <c r="B1901">
        <v>-496.39638689999998</v>
      </c>
      <c r="C1901">
        <v>14092.13205</v>
      </c>
      <c r="D1901">
        <v>1.300226895</v>
      </c>
      <c r="E1901">
        <v>2.2259529570000001</v>
      </c>
      <c r="F1901">
        <f>IFERROR(_xlfn.IFS(B1901&lt;'Benchmark Data'!$I$7,1,'Transaction Log'!B1901&gt;'Benchmark Data'!$M$7,1),0)</f>
        <v>0</v>
      </c>
      <c r="G1901">
        <f>IFERROR(_xlfn.IFS(D1901&lt;'Benchmark Data'!$I$13,1,'Transaction Log'!D1901&gt;'Benchmark Data'!$M$13,1),0)</f>
        <v>0</v>
      </c>
      <c r="H1901">
        <f>IFERROR(_xlfn.IFS(E1901&lt;'Benchmark Data'!$I$19,1,'Transaction Log'!E1901&gt;'Benchmark Data'!$M$19,1),0)</f>
        <v>0</v>
      </c>
    </row>
    <row r="1902" spans="1:8">
      <c r="A1902" s="116">
        <v>0.6014004629629629</v>
      </c>
      <c r="B1902">
        <v>-496.40788279999998</v>
      </c>
      <c r="C1902">
        <v>14091.24735</v>
      </c>
      <c r="D1902">
        <v>1.298066637</v>
      </c>
      <c r="E1902">
        <v>2.2280556300000001</v>
      </c>
      <c r="F1902">
        <f>IFERROR(_xlfn.IFS(B1902&lt;'Benchmark Data'!$I$7,1,'Transaction Log'!B1902&gt;'Benchmark Data'!$M$7,1),0)</f>
        <v>0</v>
      </c>
      <c r="G1902">
        <f>IFERROR(_xlfn.IFS(D1902&lt;'Benchmark Data'!$I$13,1,'Transaction Log'!D1902&gt;'Benchmark Data'!$M$13,1),0)</f>
        <v>0</v>
      </c>
      <c r="H1902">
        <f>IFERROR(_xlfn.IFS(E1902&lt;'Benchmark Data'!$I$19,1,'Transaction Log'!E1902&gt;'Benchmark Data'!$M$19,1),0)</f>
        <v>0</v>
      </c>
    </row>
    <row r="1903" spans="1:8">
      <c r="A1903" s="116">
        <v>0.60142361111111109</v>
      </c>
      <c r="B1903">
        <v>-496.40429110000002</v>
      </c>
      <c r="C1903">
        <v>14091.7022</v>
      </c>
      <c r="D1903">
        <v>1.2994261739999999</v>
      </c>
      <c r="E1903">
        <v>2.2278340569999999</v>
      </c>
      <c r="F1903">
        <f>IFERROR(_xlfn.IFS(B1903&lt;'Benchmark Data'!$I$7,1,'Transaction Log'!B1903&gt;'Benchmark Data'!$M$7,1),0)</f>
        <v>0</v>
      </c>
      <c r="G1903">
        <f>IFERROR(_xlfn.IFS(D1903&lt;'Benchmark Data'!$I$13,1,'Transaction Log'!D1903&gt;'Benchmark Data'!$M$13,1),0)</f>
        <v>0</v>
      </c>
      <c r="H1903">
        <f>IFERROR(_xlfn.IFS(E1903&lt;'Benchmark Data'!$I$19,1,'Transaction Log'!E1903&gt;'Benchmark Data'!$M$19,1),0)</f>
        <v>0</v>
      </c>
    </row>
    <row r="1904" spans="1:8">
      <c r="A1904" s="116">
        <v>0.60144675925925928</v>
      </c>
      <c r="B1904">
        <v>-496.39885800000002</v>
      </c>
      <c r="C1904">
        <v>14090.29902</v>
      </c>
      <c r="D1904">
        <v>1.299985299</v>
      </c>
      <c r="E1904">
        <v>2.2283822039999999</v>
      </c>
      <c r="F1904">
        <f>IFERROR(_xlfn.IFS(B1904&lt;'Benchmark Data'!$I$7,1,'Transaction Log'!B1904&gt;'Benchmark Data'!$M$7,1),0)</f>
        <v>0</v>
      </c>
      <c r="G1904">
        <f>IFERROR(_xlfn.IFS(D1904&lt;'Benchmark Data'!$I$13,1,'Transaction Log'!D1904&gt;'Benchmark Data'!$M$13,1),0)</f>
        <v>0</v>
      </c>
      <c r="H1904">
        <f>IFERROR(_xlfn.IFS(E1904&lt;'Benchmark Data'!$I$19,1,'Transaction Log'!E1904&gt;'Benchmark Data'!$M$19,1),0)</f>
        <v>0</v>
      </c>
    </row>
    <row r="1905" spans="1:8">
      <c r="A1905" s="116">
        <v>0.60146990740740736</v>
      </c>
      <c r="B1905">
        <v>-496.40581170000002</v>
      </c>
      <c r="C1905">
        <v>14089.86615</v>
      </c>
      <c r="D1905">
        <v>1.2997723210000001</v>
      </c>
      <c r="E1905">
        <v>2.226587855</v>
      </c>
      <c r="F1905">
        <f>IFERROR(_xlfn.IFS(B1905&lt;'Benchmark Data'!$I$7,1,'Transaction Log'!B1905&gt;'Benchmark Data'!$M$7,1),0)</f>
        <v>0</v>
      </c>
      <c r="G1905">
        <f>IFERROR(_xlfn.IFS(D1905&lt;'Benchmark Data'!$I$13,1,'Transaction Log'!D1905&gt;'Benchmark Data'!$M$13,1),0)</f>
        <v>0</v>
      </c>
      <c r="H1905">
        <f>IFERROR(_xlfn.IFS(E1905&lt;'Benchmark Data'!$I$19,1,'Transaction Log'!E1905&gt;'Benchmark Data'!$M$19,1),0)</f>
        <v>0</v>
      </c>
    </row>
    <row r="1906" spans="1:8">
      <c r="A1906" s="116">
        <v>0.60149305555555554</v>
      </c>
      <c r="B1906">
        <v>-496.39789230000002</v>
      </c>
      <c r="C1906">
        <v>14086.236940000001</v>
      </c>
      <c r="D1906">
        <v>1.300145503</v>
      </c>
      <c r="E1906">
        <v>2.2278261330000002</v>
      </c>
      <c r="F1906">
        <f>IFERROR(_xlfn.IFS(B1906&lt;'Benchmark Data'!$I$7,1,'Transaction Log'!B1906&gt;'Benchmark Data'!$M$7,1),0)</f>
        <v>0</v>
      </c>
      <c r="G1906">
        <f>IFERROR(_xlfn.IFS(D1906&lt;'Benchmark Data'!$I$13,1,'Transaction Log'!D1906&gt;'Benchmark Data'!$M$13,1),0)</f>
        <v>0</v>
      </c>
      <c r="H1906">
        <f>IFERROR(_xlfn.IFS(E1906&lt;'Benchmark Data'!$I$19,1,'Transaction Log'!E1906&gt;'Benchmark Data'!$M$19,1),0)</f>
        <v>0</v>
      </c>
    </row>
    <row r="1907" spans="1:8">
      <c r="A1907" s="116">
        <v>0.60151620370370373</v>
      </c>
      <c r="B1907">
        <v>-496.39739780000002</v>
      </c>
      <c r="C1907">
        <v>14086.63754</v>
      </c>
      <c r="D1907">
        <v>1.2993774069999999</v>
      </c>
      <c r="E1907">
        <v>2.2265818529999999</v>
      </c>
      <c r="F1907">
        <f>IFERROR(_xlfn.IFS(B1907&lt;'Benchmark Data'!$I$7,1,'Transaction Log'!B1907&gt;'Benchmark Data'!$M$7,1),0)</f>
        <v>0</v>
      </c>
      <c r="G1907">
        <f>IFERROR(_xlfn.IFS(D1907&lt;'Benchmark Data'!$I$13,1,'Transaction Log'!D1907&gt;'Benchmark Data'!$M$13,1),0)</f>
        <v>0</v>
      </c>
      <c r="H1907">
        <f>IFERROR(_xlfn.IFS(E1907&lt;'Benchmark Data'!$I$19,1,'Transaction Log'!E1907&gt;'Benchmark Data'!$M$19,1),0)</f>
        <v>0</v>
      </c>
    </row>
    <row r="1908" spans="1:8">
      <c r="A1908" s="116">
        <v>0.60153935185185181</v>
      </c>
      <c r="B1908">
        <v>-496.40212960000002</v>
      </c>
      <c r="C1908">
        <v>14086.427100000001</v>
      </c>
      <c r="D1908">
        <v>1.300847621</v>
      </c>
      <c r="E1908">
        <v>2.2267442810000002</v>
      </c>
      <c r="F1908">
        <f>IFERROR(_xlfn.IFS(B1908&lt;'Benchmark Data'!$I$7,1,'Transaction Log'!B1908&gt;'Benchmark Data'!$M$7,1),0)</f>
        <v>0</v>
      </c>
      <c r="G1908">
        <f>IFERROR(_xlfn.IFS(D1908&lt;'Benchmark Data'!$I$13,1,'Transaction Log'!D1908&gt;'Benchmark Data'!$M$13,1),0)</f>
        <v>0</v>
      </c>
      <c r="H1908">
        <f>IFERROR(_xlfn.IFS(E1908&lt;'Benchmark Data'!$I$19,1,'Transaction Log'!E1908&gt;'Benchmark Data'!$M$19,1),0)</f>
        <v>0</v>
      </c>
    </row>
    <row r="1909" spans="1:8">
      <c r="A1909" s="116">
        <v>0.6015625</v>
      </c>
      <c r="B1909">
        <v>-496.4157672</v>
      </c>
      <c r="C1909">
        <v>14085.24805</v>
      </c>
      <c r="D1909">
        <v>1.2990599599999999</v>
      </c>
      <c r="E1909">
        <v>2.2284870149999998</v>
      </c>
      <c r="F1909">
        <f>IFERROR(_xlfn.IFS(B1909&lt;'Benchmark Data'!$I$7,1,'Transaction Log'!B1909&gt;'Benchmark Data'!$M$7,1),0)</f>
        <v>0</v>
      </c>
      <c r="G1909">
        <f>IFERROR(_xlfn.IFS(D1909&lt;'Benchmark Data'!$I$13,1,'Transaction Log'!D1909&gt;'Benchmark Data'!$M$13,1),0)</f>
        <v>0</v>
      </c>
      <c r="H1909">
        <f>IFERROR(_xlfn.IFS(E1909&lt;'Benchmark Data'!$I$19,1,'Transaction Log'!E1909&gt;'Benchmark Data'!$M$19,1),0)</f>
        <v>0</v>
      </c>
    </row>
    <row r="1910" spans="1:8">
      <c r="A1910" s="116">
        <v>0.60158564814814819</v>
      </c>
      <c r="B1910">
        <v>-496.41055269999998</v>
      </c>
      <c r="C1910">
        <v>14083.66747</v>
      </c>
      <c r="D1910">
        <v>1.299480333</v>
      </c>
      <c r="E1910">
        <v>2.2274768649999999</v>
      </c>
      <c r="F1910">
        <f>IFERROR(_xlfn.IFS(B1910&lt;'Benchmark Data'!$I$7,1,'Transaction Log'!B1910&gt;'Benchmark Data'!$M$7,1),0)</f>
        <v>0</v>
      </c>
      <c r="G1910">
        <f>IFERROR(_xlfn.IFS(D1910&lt;'Benchmark Data'!$I$13,1,'Transaction Log'!D1910&gt;'Benchmark Data'!$M$13,1),0)</f>
        <v>0</v>
      </c>
      <c r="H1910">
        <f>IFERROR(_xlfn.IFS(E1910&lt;'Benchmark Data'!$I$19,1,'Transaction Log'!E1910&gt;'Benchmark Data'!$M$19,1),0)</f>
        <v>0</v>
      </c>
    </row>
    <row r="1911" spans="1:8">
      <c r="A1911" s="116">
        <v>0.60160879629629627</v>
      </c>
      <c r="B1911">
        <v>-496.40325419999999</v>
      </c>
      <c r="C1911">
        <v>14083.616040000001</v>
      </c>
      <c r="D1911">
        <v>1.300268821</v>
      </c>
      <c r="E1911">
        <v>2.2281571059999998</v>
      </c>
      <c r="F1911">
        <f>IFERROR(_xlfn.IFS(B1911&lt;'Benchmark Data'!$I$7,1,'Transaction Log'!B1911&gt;'Benchmark Data'!$M$7,1),0)</f>
        <v>0</v>
      </c>
      <c r="G1911">
        <f>IFERROR(_xlfn.IFS(D1911&lt;'Benchmark Data'!$I$13,1,'Transaction Log'!D1911&gt;'Benchmark Data'!$M$13,1),0)</f>
        <v>0</v>
      </c>
      <c r="H1911">
        <f>IFERROR(_xlfn.IFS(E1911&lt;'Benchmark Data'!$I$19,1,'Transaction Log'!E1911&gt;'Benchmark Data'!$M$19,1),0)</f>
        <v>0</v>
      </c>
    </row>
    <row r="1912" spans="1:8">
      <c r="A1912" s="116">
        <v>0.60163194444444446</v>
      </c>
      <c r="B1912">
        <v>-496.409132</v>
      </c>
      <c r="C1912">
        <v>14083.283890000001</v>
      </c>
      <c r="D1912">
        <v>1.2996364039999999</v>
      </c>
      <c r="E1912">
        <v>2.2283190070000001</v>
      </c>
      <c r="F1912">
        <f>IFERROR(_xlfn.IFS(B1912&lt;'Benchmark Data'!$I$7,1,'Transaction Log'!B1912&gt;'Benchmark Data'!$M$7,1),0)</f>
        <v>0</v>
      </c>
      <c r="G1912">
        <f>IFERROR(_xlfn.IFS(D1912&lt;'Benchmark Data'!$I$13,1,'Transaction Log'!D1912&gt;'Benchmark Data'!$M$13,1),0)</f>
        <v>0</v>
      </c>
      <c r="H1912">
        <f>IFERROR(_xlfn.IFS(E1912&lt;'Benchmark Data'!$I$19,1,'Transaction Log'!E1912&gt;'Benchmark Data'!$M$19,1),0)</f>
        <v>0</v>
      </c>
    </row>
    <row r="1913" spans="1:8">
      <c r="A1913" s="116">
        <v>0.60165509259259264</v>
      </c>
      <c r="B1913">
        <v>-496.39547470000002</v>
      </c>
      <c r="C1913">
        <v>14080.64428</v>
      </c>
      <c r="D1913">
        <v>1.2991959</v>
      </c>
      <c r="E1913">
        <v>2.2258996710000001</v>
      </c>
      <c r="F1913">
        <f>IFERROR(_xlfn.IFS(B1913&lt;'Benchmark Data'!$I$7,1,'Transaction Log'!B1913&gt;'Benchmark Data'!$M$7,1),0)</f>
        <v>0</v>
      </c>
      <c r="G1913">
        <f>IFERROR(_xlfn.IFS(D1913&lt;'Benchmark Data'!$I$13,1,'Transaction Log'!D1913&gt;'Benchmark Data'!$M$13,1),0)</f>
        <v>0</v>
      </c>
      <c r="H1913">
        <f>IFERROR(_xlfn.IFS(E1913&lt;'Benchmark Data'!$I$19,1,'Transaction Log'!E1913&gt;'Benchmark Data'!$M$19,1),0)</f>
        <v>0</v>
      </c>
    </row>
    <row r="1914" spans="1:8">
      <c r="A1914" s="116">
        <v>0.60167824074074072</v>
      </c>
      <c r="B1914">
        <v>-496.40837870000001</v>
      </c>
      <c r="C1914">
        <v>14081.222519999999</v>
      </c>
      <c r="D1914">
        <v>1.300529885</v>
      </c>
      <c r="E1914">
        <v>2.226980621</v>
      </c>
      <c r="F1914">
        <f>IFERROR(_xlfn.IFS(B1914&lt;'Benchmark Data'!$I$7,1,'Transaction Log'!B1914&gt;'Benchmark Data'!$M$7,1),0)</f>
        <v>0</v>
      </c>
      <c r="G1914">
        <f>IFERROR(_xlfn.IFS(D1914&lt;'Benchmark Data'!$I$13,1,'Transaction Log'!D1914&gt;'Benchmark Data'!$M$13,1),0)</f>
        <v>0</v>
      </c>
      <c r="H1914">
        <f>IFERROR(_xlfn.IFS(E1914&lt;'Benchmark Data'!$I$19,1,'Transaction Log'!E1914&gt;'Benchmark Data'!$M$19,1),0)</f>
        <v>0</v>
      </c>
    </row>
    <row r="1915" spans="1:8">
      <c r="A1915" s="116">
        <v>0.60170138888888891</v>
      </c>
      <c r="B1915">
        <v>-496.4075307</v>
      </c>
      <c r="C1915">
        <v>14079.14782</v>
      </c>
      <c r="D1915">
        <v>1.298983668</v>
      </c>
      <c r="E1915">
        <v>2.2267031020000001</v>
      </c>
      <c r="F1915">
        <f>IFERROR(_xlfn.IFS(B1915&lt;'Benchmark Data'!$I$7,1,'Transaction Log'!B1915&gt;'Benchmark Data'!$M$7,1),0)</f>
        <v>0</v>
      </c>
      <c r="G1915">
        <f>IFERROR(_xlfn.IFS(D1915&lt;'Benchmark Data'!$I$13,1,'Transaction Log'!D1915&gt;'Benchmark Data'!$M$13,1),0)</f>
        <v>0</v>
      </c>
      <c r="H1915">
        <f>IFERROR(_xlfn.IFS(E1915&lt;'Benchmark Data'!$I$19,1,'Transaction Log'!E1915&gt;'Benchmark Data'!$M$19,1),0)</f>
        <v>0</v>
      </c>
    </row>
    <row r="1916" spans="1:8">
      <c r="A1916" s="116">
        <v>0.6017245370370371</v>
      </c>
      <c r="B1916">
        <v>-496.39812460000002</v>
      </c>
      <c r="C1916">
        <v>14077.398639999999</v>
      </c>
      <c r="D1916">
        <v>1.300175039</v>
      </c>
      <c r="E1916">
        <v>2.22674715</v>
      </c>
      <c r="F1916">
        <f>IFERROR(_xlfn.IFS(B1916&lt;'Benchmark Data'!$I$7,1,'Transaction Log'!B1916&gt;'Benchmark Data'!$M$7,1),0)</f>
        <v>0</v>
      </c>
      <c r="G1916">
        <f>IFERROR(_xlfn.IFS(D1916&lt;'Benchmark Data'!$I$13,1,'Transaction Log'!D1916&gt;'Benchmark Data'!$M$13,1),0)</f>
        <v>0</v>
      </c>
      <c r="H1916">
        <f>IFERROR(_xlfn.IFS(E1916&lt;'Benchmark Data'!$I$19,1,'Transaction Log'!E1916&gt;'Benchmark Data'!$M$19,1),0)</f>
        <v>0</v>
      </c>
    </row>
    <row r="1917" spans="1:8">
      <c r="A1917" s="116">
        <v>0.60174768518518518</v>
      </c>
      <c r="B1917">
        <v>-496.4061868</v>
      </c>
      <c r="C1917">
        <v>14075.981250000001</v>
      </c>
      <c r="D1917">
        <v>1.299486911</v>
      </c>
      <c r="E1917">
        <v>2.2265662490000002</v>
      </c>
      <c r="F1917">
        <f>IFERROR(_xlfn.IFS(B1917&lt;'Benchmark Data'!$I$7,1,'Transaction Log'!B1917&gt;'Benchmark Data'!$M$7,1),0)</f>
        <v>0</v>
      </c>
      <c r="G1917">
        <f>IFERROR(_xlfn.IFS(D1917&lt;'Benchmark Data'!$I$13,1,'Transaction Log'!D1917&gt;'Benchmark Data'!$M$13,1),0)</f>
        <v>0</v>
      </c>
      <c r="H1917">
        <f>IFERROR(_xlfn.IFS(E1917&lt;'Benchmark Data'!$I$19,1,'Transaction Log'!E1917&gt;'Benchmark Data'!$M$19,1),0)</f>
        <v>0</v>
      </c>
    </row>
    <row r="1918" spans="1:8">
      <c r="A1918" s="116">
        <v>0.60177083333333337</v>
      </c>
      <c r="B1918">
        <v>-496.40050050000002</v>
      </c>
      <c r="C1918">
        <v>14076.803180000001</v>
      </c>
      <c r="D1918">
        <v>1.2988129559999999</v>
      </c>
      <c r="E1918">
        <v>2.2272636299999999</v>
      </c>
      <c r="F1918">
        <f>IFERROR(_xlfn.IFS(B1918&lt;'Benchmark Data'!$I$7,1,'Transaction Log'!B1918&gt;'Benchmark Data'!$M$7,1),0)</f>
        <v>0</v>
      </c>
      <c r="G1918">
        <f>IFERROR(_xlfn.IFS(D1918&lt;'Benchmark Data'!$I$13,1,'Transaction Log'!D1918&gt;'Benchmark Data'!$M$13,1),0)</f>
        <v>0</v>
      </c>
      <c r="H1918">
        <f>IFERROR(_xlfn.IFS(E1918&lt;'Benchmark Data'!$I$19,1,'Transaction Log'!E1918&gt;'Benchmark Data'!$M$19,1),0)</f>
        <v>0</v>
      </c>
    </row>
    <row r="1919" spans="1:8">
      <c r="A1919" s="116">
        <v>0.60179398148148155</v>
      </c>
      <c r="B1919">
        <v>-496.39444450000002</v>
      </c>
      <c r="C1919">
        <v>14074.638569999999</v>
      </c>
      <c r="D1919">
        <v>1.2993232269999999</v>
      </c>
      <c r="E1919">
        <v>2.228306796</v>
      </c>
      <c r="F1919">
        <f>IFERROR(_xlfn.IFS(B1919&lt;'Benchmark Data'!$I$7,1,'Transaction Log'!B1919&gt;'Benchmark Data'!$M$7,1),0)</f>
        <v>0</v>
      </c>
      <c r="G1919">
        <f>IFERROR(_xlfn.IFS(D1919&lt;'Benchmark Data'!$I$13,1,'Transaction Log'!D1919&gt;'Benchmark Data'!$M$13,1),0)</f>
        <v>0</v>
      </c>
      <c r="H1919">
        <f>IFERROR(_xlfn.IFS(E1919&lt;'Benchmark Data'!$I$19,1,'Transaction Log'!E1919&gt;'Benchmark Data'!$M$19,1),0)</f>
        <v>0</v>
      </c>
    </row>
    <row r="1920" spans="1:8">
      <c r="A1920" s="116">
        <v>0.60181712962962963</v>
      </c>
      <c r="B1920">
        <v>-496.40547249999997</v>
      </c>
      <c r="C1920">
        <v>14072.327209999999</v>
      </c>
      <c r="D1920">
        <v>1.3007822090000001</v>
      </c>
      <c r="E1920">
        <v>2.226548282</v>
      </c>
      <c r="F1920">
        <f>IFERROR(_xlfn.IFS(B1920&lt;'Benchmark Data'!$I$7,1,'Transaction Log'!B1920&gt;'Benchmark Data'!$M$7,1),0)</f>
        <v>0</v>
      </c>
      <c r="G1920">
        <f>IFERROR(_xlfn.IFS(D1920&lt;'Benchmark Data'!$I$13,1,'Transaction Log'!D1920&gt;'Benchmark Data'!$M$13,1),0)</f>
        <v>0</v>
      </c>
      <c r="H1920">
        <f>IFERROR(_xlfn.IFS(E1920&lt;'Benchmark Data'!$I$19,1,'Transaction Log'!E1920&gt;'Benchmark Data'!$M$19,1),0)</f>
        <v>0</v>
      </c>
    </row>
    <row r="1921" spans="1:8">
      <c r="A1921" s="116">
        <v>0.60184027777777771</v>
      </c>
      <c r="B1921">
        <v>-496.40148299999998</v>
      </c>
      <c r="C1921">
        <v>14073.988069999999</v>
      </c>
      <c r="D1921">
        <v>1.298314226</v>
      </c>
      <c r="E1921">
        <v>2.2260616419999999</v>
      </c>
      <c r="F1921">
        <f>IFERROR(_xlfn.IFS(B1921&lt;'Benchmark Data'!$I$7,1,'Transaction Log'!B1921&gt;'Benchmark Data'!$M$7,1),0)</f>
        <v>0</v>
      </c>
      <c r="G1921">
        <f>IFERROR(_xlfn.IFS(D1921&lt;'Benchmark Data'!$I$13,1,'Transaction Log'!D1921&gt;'Benchmark Data'!$M$13,1),0)</f>
        <v>0</v>
      </c>
      <c r="H1921">
        <f>IFERROR(_xlfn.IFS(E1921&lt;'Benchmark Data'!$I$19,1,'Transaction Log'!E1921&gt;'Benchmark Data'!$M$19,1),0)</f>
        <v>0</v>
      </c>
    </row>
    <row r="1922" spans="1:8">
      <c r="A1922" s="116">
        <v>0.6018634259259259</v>
      </c>
      <c r="B1922">
        <v>-496.38785350000001</v>
      </c>
      <c r="C1922">
        <v>14070.26484</v>
      </c>
      <c r="D1922">
        <v>1.300301572</v>
      </c>
      <c r="E1922">
        <v>2.2272296460000001</v>
      </c>
      <c r="F1922">
        <f>IFERROR(_xlfn.IFS(B1922&lt;'Benchmark Data'!$I$7,1,'Transaction Log'!B1922&gt;'Benchmark Data'!$M$7,1),0)</f>
        <v>0</v>
      </c>
      <c r="G1922">
        <f>IFERROR(_xlfn.IFS(D1922&lt;'Benchmark Data'!$I$13,1,'Transaction Log'!D1922&gt;'Benchmark Data'!$M$13,1),0)</f>
        <v>0</v>
      </c>
      <c r="H1922">
        <f>IFERROR(_xlfn.IFS(E1922&lt;'Benchmark Data'!$I$19,1,'Transaction Log'!E1922&gt;'Benchmark Data'!$M$19,1),0)</f>
        <v>0</v>
      </c>
    </row>
    <row r="1923" spans="1:8">
      <c r="A1923" s="116">
        <v>0.60188657407407409</v>
      </c>
      <c r="B1923">
        <v>-496.40470629999999</v>
      </c>
      <c r="C1923">
        <v>14069.846649999999</v>
      </c>
      <c r="D1923">
        <v>1.2987165650000001</v>
      </c>
      <c r="E1923">
        <v>2.2256261140000002</v>
      </c>
      <c r="F1923">
        <f>IFERROR(_xlfn.IFS(B1923&lt;'Benchmark Data'!$I$7,1,'Transaction Log'!B1923&gt;'Benchmark Data'!$M$7,1),0)</f>
        <v>0</v>
      </c>
      <c r="G1923">
        <f>IFERROR(_xlfn.IFS(D1923&lt;'Benchmark Data'!$I$13,1,'Transaction Log'!D1923&gt;'Benchmark Data'!$M$13,1),0)</f>
        <v>0</v>
      </c>
      <c r="H1923">
        <f>IFERROR(_xlfn.IFS(E1923&lt;'Benchmark Data'!$I$19,1,'Transaction Log'!E1923&gt;'Benchmark Data'!$M$19,1),0)</f>
        <v>0</v>
      </c>
    </row>
    <row r="1924" spans="1:8">
      <c r="A1924" s="116">
        <v>0.60190972222222217</v>
      </c>
      <c r="B1924">
        <v>-496.40474490000003</v>
      </c>
      <c r="C1924">
        <v>14067.61153</v>
      </c>
      <c r="D1924">
        <v>1.300554524</v>
      </c>
      <c r="E1924">
        <v>2.2264677860000002</v>
      </c>
      <c r="F1924">
        <f>IFERROR(_xlfn.IFS(B1924&lt;'Benchmark Data'!$I$7,1,'Transaction Log'!B1924&gt;'Benchmark Data'!$M$7,1),0)</f>
        <v>0</v>
      </c>
      <c r="G1924">
        <f>IFERROR(_xlfn.IFS(D1924&lt;'Benchmark Data'!$I$13,1,'Transaction Log'!D1924&gt;'Benchmark Data'!$M$13,1),0)</f>
        <v>0</v>
      </c>
      <c r="H1924">
        <f>IFERROR(_xlfn.IFS(E1924&lt;'Benchmark Data'!$I$19,1,'Transaction Log'!E1924&gt;'Benchmark Data'!$M$19,1),0)</f>
        <v>0</v>
      </c>
    </row>
    <row r="1925" spans="1:8">
      <c r="A1925" s="116">
        <v>0.60193287037037035</v>
      </c>
      <c r="B1925">
        <v>-496.40347539999999</v>
      </c>
      <c r="C1925">
        <v>14067.29369</v>
      </c>
      <c r="D1925">
        <v>1.2988016499999999</v>
      </c>
      <c r="E1925">
        <v>2.2285166240000001</v>
      </c>
      <c r="F1925">
        <f>IFERROR(_xlfn.IFS(B1925&lt;'Benchmark Data'!$I$7,1,'Transaction Log'!B1925&gt;'Benchmark Data'!$M$7,1),0)</f>
        <v>0</v>
      </c>
      <c r="G1925">
        <f>IFERROR(_xlfn.IFS(D1925&lt;'Benchmark Data'!$I$13,1,'Transaction Log'!D1925&gt;'Benchmark Data'!$M$13,1),0)</f>
        <v>0</v>
      </c>
      <c r="H1925">
        <f>IFERROR(_xlfn.IFS(E1925&lt;'Benchmark Data'!$I$19,1,'Transaction Log'!E1925&gt;'Benchmark Data'!$M$19,1),0)</f>
        <v>0</v>
      </c>
    </row>
    <row r="1926" spans="1:8">
      <c r="A1926" s="116">
        <v>0.60195601851851854</v>
      </c>
      <c r="B1926">
        <v>-496.40703359999998</v>
      </c>
      <c r="C1926">
        <v>14067.23761</v>
      </c>
      <c r="D1926">
        <v>1.2985365689999999</v>
      </c>
      <c r="E1926">
        <v>2.2265223939999998</v>
      </c>
      <c r="F1926">
        <f>IFERROR(_xlfn.IFS(B1926&lt;'Benchmark Data'!$I$7,1,'Transaction Log'!B1926&gt;'Benchmark Data'!$M$7,1),0)</f>
        <v>0</v>
      </c>
      <c r="G1926">
        <f>IFERROR(_xlfn.IFS(D1926&lt;'Benchmark Data'!$I$13,1,'Transaction Log'!D1926&gt;'Benchmark Data'!$M$13,1),0)</f>
        <v>0</v>
      </c>
      <c r="H1926">
        <f>IFERROR(_xlfn.IFS(E1926&lt;'Benchmark Data'!$I$19,1,'Transaction Log'!E1926&gt;'Benchmark Data'!$M$19,1),0)</f>
        <v>0</v>
      </c>
    </row>
    <row r="1927" spans="1:8">
      <c r="A1927" s="116">
        <v>0.60197916666666662</v>
      </c>
      <c r="B1927">
        <v>-496.40521719999998</v>
      </c>
      <c r="C1927">
        <v>14065.86969</v>
      </c>
      <c r="D1927">
        <v>1.299596465</v>
      </c>
      <c r="E1927">
        <v>2.2287453410000002</v>
      </c>
      <c r="F1927">
        <f>IFERROR(_xlfn.IFS(B1927&lt;'Benchmark Data'!$I$7,1,'Transaction Log'!B1927&gt;'Benchmark Data'!$M$7,1),0)</f>
        <v>0</v>
      </c>
      <c r="G1927">
        <f>IFERROR(_xlfn.IFS(D1927&lt;'Benchmark Data'!$I$13,1,'Transaction Log'!D1927&gt;'Benchmark Data'!$M$13,1),0)</f>
        <v>0</v>
      </c>
      <c r="H1927">
        <f>IFERROR(_xlfn.IFS(E1927&lt;'Benchmark Data'!$I$19,1,'Transaction Log'!E1927&gt;'Benchmark Data'!$M$19,1),0)</f>
        <v>0</v>
      </c>
    </row>
    <row r="1928" spans="1:8">
      <c r="A1928" s="116">
        <v>0.60200231481481481</v>
      </c>
      <c r="B1928">
        <v>-496.38970990000001</v>
      </c>
      <c r="C1928">
        <v>14065.66915</v>
      </c>
      <c r="D1928">
        <v>1.2983751880000001</v>
      </c>
      <c r="E1928">
        <v>2.2271222060000002</v>
      </c>
      <c r="F1928">
        <f>IFERROR(_xlfn.IFS(B1928&lt;'Benchmark Data'!$I$7,1,'Transaction Log'!B1928&gt;'Benchmark Data'!$M$7,1),0)</f>
        <v>0</v>
      </c>
      <c r="G1928">
        <f>IFERROR(_xlfn.IFS(D1928&lt;'Benchmark Data'!$I$13,1,'Transaction Log'!D1928&gt;'Benchmark Data'!$M$13,1),0)</f>
        <v>0</v>
      </c>
      <c r="H1928">
        <f>IFERROR(_xlfn.IFS(E1928&lt;'Benchmark Data'!$I$19,1,'Transaction Log'!E1928&gt;'Benchmark Data'!$M$19,1),0)</f>
        <v>0</v>
      </c>
    </row>
    <row r="1929" spans="1:8">
      <c r="A1929" s="116">
        <v>0.602025462962963</v>
      </c>
      <c r="B1929">
        <v>-496.41128650000002</v>
      </c>
      <c r="C1929">
        <v>14062.50144</v>
      </c>
      <c r="D1929">
        <v>1.2981370560000001</v>
      </c>
      <c r="E1929">
        <v>2.2271235690000002</v>
      </c>
      <c r="F1929">
        <f>IFERROR(_xlfn.IFS(B1929&lt;'Benchmark Data'!$I$7,1,'Transaction Log'!B1929&gt;'Benchmark Data'!$M$7,1),0)</f>
        <v>0</v>
      </c>
      <c r="G1929">
        <f>IFERROR(_xlfn.IFS(D1929&lt;'Benchmark Data'!$I$13,1,'Transaction Log'!D1929&gt;'Benchmark Data'!$M$13,1),0)</f>
        <v>0</v>
      </c>
      <c r="H1929">
        <f>IFERROR(_xlfn.IFS(E1929&lt;'Benchmark Data'!$I$19,1,'Transaction Log'!E1929&gt;'Benchmark Data'!$M$19,1),0)</f>
        <v>0</v>
      </c>
    </row>
    <row r="1930" spans="1:8">
      <c r="A1930" s="116">
        <v>0.60204861111111108</v>
      </c>
      <c r="B1930">
        <v>-496.40183489999998</v>
      </c>
      <c r="C1930">
        <v>14061.81271</v>
      </c>
      <c r="D1930">
        <v>1.3000970119999999</v>
      </c>
      <c r="E1930">
        <v>2.2272269229999999</v>
      </c>
      <c r="F1930">
        <f>IFERROR(_xlfn.IFS(B1930&lt;'Benchmark Data'!$I$7,1,'Transaction Log'!B1930&gt;'Benchmark Data'!$M$7,1),0)</f>
        <v>0</v>
      </c>
      <c r="G1930">
        <f>IFERROR(_xlfn.IFS(D1930&lt;'Benchmark Data'!$I$13,1,'Transaction Log'!D1930&gt;'Benchmark Data'!$M$13,1),0)</f>
        <v>0</v>
      </c>
      <c r="H1930">
        <f>IFERROR(_xlfn.IFS(E1930&lt;'Benchmark Data'!$I$19,1,'Transaction Log'!E1930&gt;'Benchmark Data'!$M$19,1),0)</f>
        <v>0</v>
      </c>
    </row>
    <row r="1931" spans="1:8">
      <c r="A1931" s="116">
        <v>0.60207175925925926</v>
      </c>
      <c r="B1931">
        <v>-496.40375920000002</v>
      </c>
      <c r="C1931">
        <v>14062.864439999999</v>
      </c>
      <c r="D1931">
        <v>1.2993300219999999</v>
      </c>
      <c r="E1931">
        <v>2.225573904</v>
      </c>
      <c r="F1931">
        <f>IFERROR(_xlfn.IFS(B1931&lt;'Benchmark Data'!$I$7,1,'Transaction Log'!B1931&gt;'Benchmark Data'!$M$7,1),0)</f>
        <v>0</v>
      </c>
      <c r="G1931">
        <f>IFERROR(_xlfn.IFS(D1931&lt;'Benchmark Data'!$I$13,1,'Transaction Log'!D1931&gt;'Benchmark Data'!$M$13,1),0)</f>
        <v>0</v>
      </c>
      <c r="H1931">
        <f>IFERROR(_xlfn.IFS(E1931&lt;'Benchmark Data'!$I$19,1,'Transaction Log'!E1931&gt;'Benchmark Data'!$M$19,1),0)</f>
        <v>0</v>
      </c>
    </row>
    <row r="1932" spans="1:8">
      <c r="A1932" s="116">
        <v>0.60209490740740745</v>
      </c>
      <c r="B1932">
        <v>-496.4108501</v>
      </c>
      <c r="C1932">
        <v>14058.6291</v>
      </c>
      <c r="D1932">
        <v>1.3001363189999999</v>
      </c>
      <c r="E1932">
        <v>2.2282405920000001</v>
      </c>
      <c r="F1932">
        <f>IFERROR(_xlfn.IFS(B1932&lt;'Benchmark Data'!$I$7,1,'Transaction Log'!B1932&gt;'Benchmark Data'!$M$7,1),0)</f>
        <v>0</v>
      </c>
      <c r="G1932">
        <f>IFERROR(_xlfn.IFS(D1932&lt;'Benchmark Data'!$I$13,1,'Transaction Log'!D1932&gt;'Benchmark Data'!$M$13,1),0)</f>
        <v>0</v>
      </c>
      <c r="H1932">
        <f>IFERROR(_xlfn.IFS(E1932&lt;'Benchmark Data'!$I$19,1,'Transaction Log'!E1932&gt;'Benchmark Data'!$M$19,1),0)</f>
        <v>0</v>
      </c>
    </row>
    <row r="1933" spans="1:8">
      <c r="A1933" s="116">
        <v>0.60211805555555553</v>
      </c>
      <c r="B1933">
        <v>-496.40103800000003</v>
      </c>
      <c r="C1933">
        <v>14059.66768</v>
      </c>
      <c r="D1933">
        <v>1.299241834</v>
      </c>
      <c r="E1933">
        <v>2.226565854</v>
      </c>
      <c r="F1933">
        <f>IFERROR(_xlfn.IFS(B1933&lt;'Benchmark Data'!$I$7,1,'Transaction Log'!B1933&gt;'Benchmark Data'!$M$7,1),0)</f>
        <v>0</v>
      </c>
      <c r="G1933">
        <f>IFERROR(_xlfn.IFS(D1933&lt;'Benchmark Data'!$I$13,1,'Transaction Log'!D1933&gt;'Benchmark Data'!$M$13,1),0)</f>
        <v>0</v>
      </c>
      <c r="H1933">
        <f>IFERROR(_xlfn.IFS(E1933&lt;'Benchmark Data'!$I$19,1,'Transaction Log'!E1933&gt;'Benchmark Data'!$M$19,1),0)</f>
        <v>0</v>
      </c>
    </row>
    <row r="1934" spans="1:8">
      <c r="A1934" s="116">
        <v>0.60214120370370372</v>
      </c>
      <c r="B1934">
        <v>-496.40876050000003</v>
      </c>
      <c r="C1934">
        <v>14058.602070000001</v>
      </c>
      <c r="D1934">
        <v>1.2995125160000001</v>
      </c>
      <c r="E1934">
        <v>2.2274722850000002</v>
      </c>
      <c r="F1934">
        <f>IFERROR(_xlfn.IFS(B1934&lt;'Benchmark Data'!$I$7,1,'Transaction Log'!B1934&gt;'Benchmark Data'!$M$7,1),0)</f>
        <v>0</v>
      </c>
      <c r="G1934">
        <f>IFERROR(_xlfn.IFS(D1934&lt;'Benchmark Data'!$I$13,1,'Transaction Log'!D1934&gt;'Benchmark Data'!$M$13,1),0)</f>
        <v>0</v>
      </c>
      <c r="H1934">
        <f>IFERROR(_xlfn.IFS(E1934&lt;'Benchmark Data'!$I$19,1,'Transaction Log'!E1934&gt;'Benchmark Data'!$M$19,1),0)</f>
        <v>0</v>
      </c>
    </row>
    <row r="1935" spans="1:8">
      <c r="A1935" s="116">
        <v>0.60216435185185191</v>
      </c>
      <c r="B1935">
        <v>-496.39731319999999</v>
      </c>
      <c r="C1935">
        <v>14059.56637</v>
      </c>
      <c r="D1935">
        <v>1.299039571</v>
      </c>
      <c r="E1935">
        <v>2.2262500909999998</v>
      </c>
      <c r="F1935">
        <f>IFERROR(_xlfn.IFS(B1935&lt;'Benchmark Data'!$I$7,1,'Transaction Log'!B1935&gt;'Benchmark Data'!$M$7,1),0)</f>
        <v>0</v>
      </c>
      <c r="G1935">
        <f>IFERROR(_xlfn.IFS(D1935&lt;'Benchmark Data'!$I$13,1,'Transaction Log'!D1935&gt;'Benchmark Data'!$M$13,1),0)</f>
        <v>0</v>
      </c>
      <c r="H1935">
        <f>IFERROR(_xlfn.IFS(E1935&lt;'Benchmark Data'!$I$19,1,'Transaction Log'!E1935&gt;'Benchmark Data'!$M$19,1),0)</f>
        <v>0</v>
      </c>
    </row>
    <row r="1936" spans="1:8">
      <c r="A1936" s="116">
        <v>0.60218749999999999</v>
      </c>
      <c r="B1936">
        <v>-496.3849409</v>
      </c>
      <c r="C1936">
        <v>14057.873820000001</v>
      </c>
      <c r="D1936">
        <v>1.3000755100000001</v>
      </c>
      <c r="E1936">
        <v>2.228398383</v>
      </c>
      <c r="F1936">
        <f>IFERROR(_xlfn.IFS(B1936&lt;'Benchmark Data'!$I$7,1,'Transaction Log'!B1936&gt;'Benchmark Data'!$M$7,1),0)</f>
        <v>0</v>
      </c>
      <c r="G1936">
        <f>IFERROR(_xlfn.IFS(D1936&lt;'Benchmark Data'!$I$13,1,'Transaction Log'!D1936&gt;'Benchmark Data'!$M$13,1),0)</f>
        <v>0</v>
      </c>
      <c r="H1936">
        <f>IFERROR(_xlfn.IFS(E1936&lt;'Benchmark Data'!$I$19,1,'Transaction Log'!E1936&gt;'Benchmark Data'!$M$19,1),0)</f>
        <v>0</v>
      </c>
    </row>
    <row r="1937" spans="1:8">
      <c r="A1937" s="116">
        <v>0.60221064814814818</v>
      </c>
      <c r="B1937">
        <v>-496.39961479999999</v>
      </c>
      <c r="C1937">
        <v>14056.17714</v>
      </c>
      <c r="D1937">
        <v>1.299484367</v>
      </c>
      <c r="E1937">
        <v>2.2276070080000001</v>
      </c>
      <c r="F1937">
        <f>IFERROR(_xlfn.IFS(B1937&lt;'Benchmark Data'!$I$7,1,'Transaction Log'!B1937&gt;'Benchmark Data'!$M$7,1),0)</f>
        <v>0</v>
      </c>
      <c r="G1937">
        <f>IFERROR(_xlfn.IFS(D1937&lt;'Benchmark Data'!$I$13,1,'Transaction Log'!D1937&gt;'Benchmark Data'!$M$13,1),0)</f>
        <v>0</v>
      </c>
      <c r="H1937">
        <f>IFERROR(_xlfn.IFS(E1937&lt;'Benchmark Data'!$I$19,1,'Transaction Log'!E1937&gt;'Benchmark Data'!$M$19,1),0)</f>
        <v>0</v>
      </c>
    </row>
    <row r="1938" spans="1:8">
      <c r="A1938" s="116">
        <v>0.60223379629629636</v>
      </c>
      <c r="B1938">
        <v>-496.39456760000002</v>
      </c>
      <c r="C1938">
        <v>14055.058849999999</v>
      </c>
      <c r="D1938">
        <v>1.2981517490000001</v>
      </c>
      <c r="E1938">
        <v>2.22653203</v>
      </c>
      <c r="F1938">
        <f>IFERROR(_xlfn.IFS(B1938&lt;'Benchmark Data'!$I$7,1,'Transaction Log'!B1938&gt;'Benchmark Data'!$M$7,1),0)</f>
        <v>0</v>
      </c>
      <c r="G1938">
        <f>IFERROR(_xlfn.IFS(D1938&lt;'Benchmark Data'!$I$13,1,'Transaction Log'!D1938&gt;'Benchmark Data'!$M$13,1),0)</f>
        <v>0</v>
      </c>
      <c r="H1938">
        <f>IFERROR(_xlfn.IFS(E1938&lt;'Benchmark Data'!$I$19,1,'Transaction Log'!E1938&gt;'Benchmark Data'!$M$19,1),0)</f>
        <v>0</v>
      </c>
    </row>
    <row r="1939" spans="1:8">
      <c r="A1939" s="116">
        <v>0.60225694444444444</v>
      </c>
      <c r="B1939">
        <v>-496.41119689999999</v>
      </c>
      <c r="C1939">
        <v>14055.574710000001</v>
      </c>
      <c r="D1939">
        <v>1.301326762</v>
      </c>
      <c r="E1939">
        <v>2.227982248</v>
      </c>
      <c r="F1939">
        <f>IFERROR(_xlfn.IFS(B1939&lt;'Benchmark Data'!$I$7,1,'Transaction Log'!B1939&gt;'Benchmark Data'!$M$7,1),0)</f>
        <v>0</v>
      </c>
      <c r="G1939">
        <f>IFERROR(_xlfn.IFS(D1939&lt;'Benchmark Data'!$I$13,1,'Transaction Log'!D1939&gt;'Benchmark Data'!$M$13,1),0)</f>
        <v>1</v>
      </c>
      <c r="H1939">
        <f>IFERROR(_xlfn.IFS(E1939&lt;'Benchmark Data'!$I$19,1,'Transaction Log'!E1939&gt;'Benchmark Data'!$M$19,1),0)</f>
        <v>0</v>
      </c>
    </row>
    <row r="1940" spans="1:8">
      <c r="A1940" s="116">
        <v>0.60228009259259263</v>
      </c>
      <c r="B1940">
        <v>-496.39661469999999</v>
      </c>
      <c r="C1940">
        <v>14054.55012</v>
      </c>
      <c r="D1940">
        <v>1.299655448</v>
      </c>
      <c r="E1940">
        <v>2.2271003820000002</v>
      </c>
      <c r="F1940">
        <f>IFERROR(_xlfn.IFS(B1940&lt;'Benchmark Data'!$I$7,1,'Transaction Log'!B1940&gt;'Benchmark Data'!$M$7,1),0)</f>
        <v>0</v>
      </c>
      <c r="G1940">
        <f>IFERROR(_xlfn.IFS(D1940&lt;'Benchmark Data'!$I$13,1,'Transaction Log'!D1940&gt;'Benchmark Data'!$M$13,1),0)</f>
        <v>0</v>
      </c>
      <c r="H1940">
        <f>IFERROR(_xlfn.IFS(E1940&lt;'Benchmark Data'!$I$19,1,'Transaction Log'!E1940&gt;'Benchmark Data'!$M$19,1),0)</f>
        <v>0</v>
      </c>
    </row>
    <row r="1941" spans="1:8">
      <c r="A1941" s="116">
        <v>0.60230324074074071</v>
      </c>
      <c r="B1941">
        <v>-496.3997152</v>
      </c>
      <c r="C1941">
        <v>14053.00402</v>
      </c>
      <c r="D1941">
        <v>1.299253325</v>
      </c>
      <c r="E1941">
        <v>2.2256681450000002</v>
      </c>
      <c r="F1941">
        <f>IFERROR(_xlfn.IFS(B1941&lt;'Benchmark Data'!$I$7,1,'Transaction Log'!B1941&gt;'Benchmark Data'!$M$7,1),0)</f>
        <v>0</v>
      </c>
      <c r="G1941">
        <f>IFERROR(_xlfn.IFS(D1941&lt;'Benchmark Data'!$I$13,1,'Transaction Log'!D1941&gt;'Benchmark Data'!$M$13,1),0)</f>
        <v>0</v>
      </c>
      <c r="H1941">
        <f>IFERROR(_xlfn.IFS(E1941&lt;'Benchmark Data'!$I$19,1,'Transaction Log'!E1941&gt;'Benchmark Data'!$M$19,1),0)</f>
        <v>0</v>
      </c>
    </row>
    <row r="1942" spans="1:8">
      <c r="A1942" s="116">
        <v>0.6023263888888889</v>
      </c>
      <c r="B1942">
        <v>-496.40155859999999</v>
      </c>
      <c r="C1942">
        <v>14050.25611</v>
      </c>
      <c r="D1942">
        <v>1.2999901570000001</v>
      </c>
      <c r="E1942">
        <v>2.2261576430000001</v>
      </c>
      <c r="F1942">
        <f>IFERROR(_xlfn.IFS(B1942&lt;'Benchmark Data'!$I$7,1,'Transaction Log'!B1942&gt;'Benchmark Data'!$M$7,1),0)</f>
        <v>0</v>
      </c>
      <c r="G1942">
        <f>IFERROR(_xlfn.IFS(D1942&lt;'Benchmark Data'!$I$13,1,'Transaction Log'!D1942&gt;'Benchmark Data'!$M$13,1),0)</f>
        <v>0</v>
      </c>
      <c r="H1942">
        <f>IFERROR(_xlfn.IFS(E1942&lt;'Benchmark Data'!$I$19,1,'Transaction Log'!E1942&gt;'Benchmark Data'!$M$19,1),0)</f>
        <v>0</v>
      </c>
    </row>
    <row r="1943" spans="1:8">
      <c r="A1943" s="116">
        <v>0.60234953703703698</v>
      </c>
      <c r="B1943">
        <v>-496.40079279999998</v>
      </c>
      <c r="C1943">
        <v>14050.30077</v>
      </c>
      <c r="D1943">
        <v>1.2995282269999999</v>
      </c>
      <c r="E1943">
        <v>2.2278688529999999</v>
      </c>
      <c r="F1943">
        <f>IFERROR(_xlfn.IFS(B1943&lt;'Benchmark Data'!$I$7,1,'Transaction Log'!B1943&gt;'Benchmark Data'!$M$7,1),0)</f>
        <v>0</v>
      </c>
      <c r="G1943">
        <f>IFERROR(_xlfn.IFS(D1943&lt;'Benchmark Data'!$I$13,1,'Transaction Log'!D1943&gt;'Benchmark Data'!$M$13,1),0)</f>
        <v>0</v>
      </c>
      <c r="H1943">
        <f>IFERROR(_xlfn.IFS(E1943&lt;'Benchmark Data'!$I$19,1,'Transaction Log'!E1943&gt;'Benchmark Data'!$M$19,1),0)</f>
        <v>0</v>
      </c>
    </row>
    <row r="1944" spans="1:8">
      <c r="A1944" s="116">
        <v>0.60237268518518516</v>
      </c>
      <c r="B1944">
        <v>-496.38865470000002</v>
      </c>
      <c r="C1944">
        <v>14050.11328</v>
      </c>
      <c r="D1944">
        <v>1.2995960179999999</v>
      </c>
      <c r="E1944">
        <v>2.2281097679999999</v>
      </c>
      <c r="F1944">
        <f>IFERROR(_xlfn.IFS(B1944&lt;'Benchmark Data'!$I$7,1,'Transaction Log'!B1944&gt;'Benchmark Data'!$M$7,1),0)</f>
        <v>0</v>
      </c>
      <c r="G1944">
        <f>IFERROR(_xlfn.IFS(D1944&lt;'Benchmark Data'!$I$13,1,'Transaction Log'!D1944&gt;'Benchmark Data'!$M$13,1),0)</f>
        <v>0</v>
      </c>
      <c r="H1944">
        <f>IFERROR(_xlfn.IFS(E1944&lt;'Benchmark Data'!$I$19,1,'Transaction Log'!E1944&gt;'Benchmark Data'!$M$19,1),0)</f>
        <v>0</v>
      </c>
    </row>
    <row r="1945" spans="1:8">
      <c r="A1945" s="116">
        <v>0.60239583333333335</v>
      </c>
      <c r="B1945">
        <v>-496.40586450000001</v>
      </c>
      <c r="C1945">
        <v>14049.76979</v>
      </c>
      <c r="D1945">
        <v>1.2997097820000001</v>
      </c>
      <c r="E1945">
        <v>2.2273130050000001</v>
      </c>
      <c r="F1945">
        <f>IFERROR(_xlfn.IFS(B1945&lt;'Benchmark Data'!$I$7,1,'Transaction Log'!B1945&gt;'Benchmark Data'!$M$7,1),0)</f>
        <v>0</v>
      </c>
      <c r="G1945">
        <f>IFERROR(_xlfn.IFS(D1945&lt;'Benchmark Data'!$I$13,1,'Transaction Log'!D1945&gt;'Benchmark Data'!$M$13,1),0)</f>
        <v>0</v>
      </c>
      <c r="H1945">
        <f>IFERROR(_xlfn.IFS(E1945&lt;'Benchmark Data'!$I$19,1,'Transaction Log'!E1945&gt;'Benchmark Data'!$M$19,1),0)</f>
        <v>0</v>
      </c>
    </row>
    <row r="1946" spans="1:8">
      <c r="A1946" s="116">
        <v>0.60241898148148143</v>
      </c>
      <c r="B1946">
        <v>-496.41456599999998</v>
      </c>
      <c r="C1946">
        <v>14047.816870000001</v>
      </c>
      <c r="D1946">
        <v>1.299807806</v>
      </c>
      <c r="E1946">
        <v>2.2263409410000001</v>
      </c>
      <c r="F1946">
        <f>IFERROR(_xlfn.IFS(B1946&lt;'Benchmark Data'!$I$7,1,'Transaction Log'!B1946&gt;'Benchmark Data'!$M$7,1),0)</f>
        <v>0</v>
      </c>
      <c r="G1946">
        <f>IFERROR(_xlfn.IFS(D1946&lt;'Benchmark Data'!$I$13,1,'Transaction Log'!D1946&gt;'Benchmark Data'!$M$13,1),0)</f>
        <v>0</v>
      </c>
      <c r="H1946">
        <f>IFERROR(_xlfn.IFS(E1946&lt;'Benchmark Data'!$I$19,1,'Transaction Log'!E1946&gt;'Benchmark Data'!$M$19,1),0)</f>
        <v>0</v>
      </c>
    </row>
    <row r="1947" spans="1:8">
      <c r="A1947" s="116">
        <v>0.60244212962962962</v>
      </c>
      <c r="B1947">
        <v>-496.41203359999997</v>
      </c>
      <c r="C1947">
        <v>14047.049199999999</v>
      </c>
      <c r="D1947">
        <v>1.2994198189999999</v>
      </c>
      <c r="E1947">
        <v>2.2265599169999999</v>
      </c>
      <c r="F1947">
        <f>IFERROR(_xlfn.IFS(B1947&lt;'Benchmark Data'!$I$7,1,'Transaction Log'!B1947&gt;'Benchmark Data'!$M$7,1),0)</f>
        <v>0</v>
      </c>
      <c r="G1947">
        <f>IFERROR(_xlfn.IFS(D1947&lt;'Benchmark Data'!$I$13,1,'Transaction Log'!D1947&gt;'Benchmark Data'!$M$13,1),0)</f>
        <v>0</v>
      </c>
      <c r="H1947">
        <f>IFERROR(_xlfn.IFS(E1947&lt;'Benchmark Data'!$I$19,1,'Transaction Log'!E1947&gt;'Benchmark Data'!$M$19,1),0)</f>
        <v>0</v>
      </c>
    </row>
    <row r="1948" spans="1:8">
      <c r="A1948" s="116">
        <v>0.60246527777777781</v>
      </c>
      <c r="B1948">
        <v>-496.40760510000001</v>
      </c>
      <c r="C1948">
        <v>14045.175359999999</v>
      </c>
      <c r="D1948">
        <v>1.299711477</v>
      </c>
      <c r="E1948">
        <v>2.2273556499999998</v>
      </c>
      <c r="F1948">
        <f>IFERROR(_xlfn.IFS(B1948&lt;'Benchmark Data'!$I$7,1,'Transaction Log'!B1948&gt;'Benchmark Data'!$M$7,1),0)</f>
        <v>0</v>
      </c>
      <c r="G1948">
        <f>IFERROR(_xlfn.IFS(D1948&lt;'Benchmark Data'!$I$13,1,'Transaction Log'!D1948&gt;'Benchmark Data'!$M$13,1),0)</f>
        <v>0</v>
      </c>
      <c r="H1948">
        <f>IFERROR(_xlfn.IFS(E1948&lt;'Benchmark Data'!$I$19,1,'Transaction Log'!E1948&gt;'Benchmark Data'!$M$19,1),0)</f>
        <v>0</v>
      </c>
    </row>
    <row r="1949" spans="1:8">
      <c r="A1949" s="116">
        <v>0.60248842592592589</v>
      </c>
      <c r="B1949">
        <v>-496.40145230000002</v>
      </c>
      <c r="C1949">
        <v>14044.070400000001</v>
      </c>
      <c r="D1949">
        <v>1.299843286</v>
      </c>
      <c r="E1949">
        <v>2.2277081440000002</v>
      </c>
      <c r="F1949">
        <f>IFERROR(_xlfn.IFS(B1949&lt;'Benchmark Data'!$I$7,1,'Transaction Log'!B1949&gt;'Benchmark Data'!$M$7,1),0)</f>
        <v>0</v>
      </c>
      <c r="G1949">
        <f>IFERROR(_xlfn.IFS(D1949&lt;'Benchmark Data'!$I$13,1,'Transaction Log'!D1949&gt;'Benchmark Data'!$M$13,1),0)</f>
        <v>0</v>
      </c>
      <c r="H1949">
        <f>IFERROR(_xlfn.IFS(E1949&lt;'Benchmark Data'!$I$19,1,'Transaction Log'!E1949&gt;'Benchmark Data'!$M$19,1),0)</f>
        <v>0</v>
      </c>
    </row>
    <row r="1950" spans="1:8">
      <c r="A1950" s="116">
        <v>0.60251157407407407</v>
      </c>
      <c r="B1950">
        <v>-496.3910348</v>
      </c>
      <c r="C1950">
        <v>14044.05552</v>
      </c>
      <c r="D1950">
        <v>1.298536643</v>
      </c>
      <c r="E1950">
        <v>2.2257792840000001</v>
      </c>
      <c r="F1950">
        <f>IFERROR(_xlfn.IFS(B1950&lt;'Benchmark Data'!$I$7,1,'Transaction Log'!B1950&gt;'Benchmark Data'!$M$7,1),0)</f>
        <v>0</v>
      </c>
      <c r="G1950">
        <f>IFERROR(_xlfn.IFS(D1950&lt;'Benchmark Data'!$I$13,1,'Transaction Log'!D1950&gt;'Benchmark Data'!$M$13,1),0)</f>
        <v>0</v>
      </c>
      <c r="H1950">
        <f>IFERROR(_xlfn.IFS(E1950&lt;'Benchmark Data'!$I$19,1,'Transaction Log'!E1950&gt;'Benchmark Data'!$M$19,1),0)</f>
        <v>0</v>
      </c>
    </row>
    <row r="1951" spans="1:8">
      <c r="A1951" s="116">
        <v>0.60253472222222226</v>
      </c>
      <c r="B1951">
        <v>-496.40660179999998</v>
      </c>
      <c r="C1951">
        <v>14043.33555</v>
      </c>
      <c r="D1951">
        <v>1.2989754549999999</v>
      </c>
      <c r="E1951">
        <v>2.2265913770000001</v>
      </c>
      <c r="F1951">
        <f>IFERROR(_xlfn.IFS(B1951&lt;'Benchmark Data'!$I$7,1,'Transaction Log'!B1951&gt;'Benchmark Data'!$M$7,1),0)</f>
        <v>0</v>
      </c>
      <c r="G1951">
        <f>IFERROR(_xlfn.IFS(D1951&lt;'Benchmark Data'!$I$13,1,'Transaction Log'!D1951&gt;'Benchmark Data'!$M$13,1),0)</f>
        <v>0</v>
      </c>
      <c r="H1951">
        <f>IFERROR(_xlfn.IFS(E1951&lt;'Benchmark Data'!$I$19,1,'Transaction Log'!E1951&gt;'Benchmark Data'!$M$19,1),0)</f>
        <v>0</v>
      </c>
    </row>
    <row r="1952" spans="1:8">
      <c r="A1952" s="116">
        <v>0.60255787037037034</v>
      </c>
      <c r="B1952">
        <v>-496.40533670000002</v>
      </c>
      <c r="C1952">
        <v>14041.907800000001</v>
      </c>
      <c r="D1952">
        <v>1.2987761</v>
      </c>
      <c r="E1952">
        <v>2.2270390789999999</v>
      </c>
      <c r="F1952">
        <f>IFERROR(_xlfn.IFS(B1952&lt;'Benchmark Data'!$I$7,1,'Transaction Log'!B1952&gt;'Benchmark Data'!$M$7,1),0)</f>
        <v>0</v>
      </c>
      <c r="G1952">
        <f>IFERROR(_xlfn.IFS(D1952&lt;'Benchmark Data'!$I$13,1,'Transaction Log'!D1952&gt;'Benchmark Data'!$M$13,1),0)</f>
        <v>0</v>
      </c>
      <c r="H1952">
        <f>IFERROR(_xlfn.IFS(E1952&lt;'Benchmark Data'!$I$19,1,'Transaction Log'!E1952&gt;'Benchmark Data'!$M$19,1),0)</f>
        <v>0</v>
      </c>
    </row>
    <row r="1953" spans="1:8">
      <c r="A1953" s="116">
        <v>0.60258101851851853</v>
      </c>
      <c r="B1953">
        <v>-496.3992518</v>
      </c>
      <c r="C1953">
        <v>14039.325150000001</v>
      </c>
      <c r="D1953">
        <v>1.300265843</v>
      </c>
      <c r="E1953">
        <v>2.2284155409999999</v>
      </c>
      <c r="F1953">
        <f>IFERROR(_xlfn.IFS(B1953&lt;'Benchmark Data'!$I$7,1,'Transaction Log'!B1953&gt;'Benchmark Data'!$M$7,1),0)</f>
        <v>0</v>
      </c>
      <c r="G1953">
        <f>IFERROR(_xlfn.IFS(D1953&lt;'Benchmark Data'!$I$13,1,'Transaction Log'!D1953&gt;'Benchmark Data'!$M$13,1),0)</f>
        <v>0</v>
      </c>
      <c r="H1953">
        <f>IFERROR(_xlfn.IFS(E1953&lt;'Benchmark Data'!$I$19,1,'Transaction Log'!E1953&gt;'Benchmark Data'!$M$19,1),0)</f>
        <v>0</v>
      </c>
    </row>
    <row r="1954" spans="1:8">
      <c r="A1954" s="116">
        <v>0.60260416666666672</v>
      </c>
      <c r="B1954">
        <v>-496.39436080000002</v>
      </c>
      <c r="C1954">
        <v>14037.648300000001</v>
      </c>
      <c r="D1954">
        <v>1.299683811</v>
      </c>
      <c r="E1954">
        <v>2.227393685</v>
      </c>
      <c r="F1954">
        <f>IFERROR(_xlfn.IFS(B1954&lt;'Benchmark Data'!$I$7,1,'Transaction Log'!B1954&gt;'Benchmark Data'!$M$7,1),0)</f>
        <v>0</v>
      </c>
      <c r="G1954">
        <f>IFERROR(_xlfn.IFS(D1954&lt;'Benchmark Data'!$I$13,1,'Transaction Log'!D1954&gt;'Benchmark Data'!$M$13,1),0)</f>
        <v>0</v>
      </c>
      <c r="H1954">
        <f>IFERROR(_xlfn.IFS(E1954&lt;'Benchmark Data'!$I$19,1,'Transaction Log'!E1954&gt;'Benchmark Data'!$M$19,1),0)</f>
        <v>0</v>
      </c>
    </row>
    <row r="1955" spans="1:8">
      <c r="A1955" s="116">
        <v>0.6026273148148148</v>
      </c>
      <c r="B1955">
        <v>-496.40711290000002</v>
      </c>
      <c r="C1955">
        <v>14036.704890000001</v>
      </c>
      <c r="D1955">
        <v>1.298809485</v>
      </c>
      <c r="E1955">
        <v>2.2263593419999999</v>
      </c>
      <c r="F1955">
        <f>IFERROR(_xlfn.IFS(B1955&lt;'Benchmark Data'!$I$7,1,'Transaction Log'!B1955&gt;'Benchmark Data'!$M$7,1),0)</f>
        <v>0</v>
      </c>
      <c r="G1955">
        <f>IFERROR(_xlfn.IFS(D1955&lt;'Benchmark Data'!$I$13,1,'Transaction Log'!D1955&gt;'Benchmark Data'!$M$13,1),0)</f>
        <v>0</v>
      </c>
      <c r="H1955">
        <f>IFERROR(_xlfn.IFS(E1955&lt;'Benchmark Data'!$I$19,1,'Transaction Log'!E1955&gt;'Benchmark Data'!$M$19,1),0)</f>
        <v>0</v>
      </c>
    </row>
    <row r="1956" spans="1:8">
      <c r="A1956" s="116">
        <v>0.60265046296296299</v>
      </c>
      <c r="B1956">
        <v>-496.40929720000003</v>
      </c>
      <c r="C1956">
        <v>14033.599819999999</v>
      </c>
      <c r="D1956">
        <v>1.2986058819999999</v>
      </c>
      <c r="E1956">
        <v>2.2272503270000001</v>
      </c>
      <c r="F1956">
        <f>IFERROR(_xlfn.IFS(B1956&lt;'Benchmark Data'!$I$7,1,'Transaction Log'!B1956&gt;'Benchmark Data'!$M$7,1),0)</f>
        <v>0</v>
      </c>
      <c r="G1956">
        <f>IFERROR(_xlfn.IFS(D1956&lt;'Benchmark Data'!$I$13,1,'Transaction Log'!D1956&gt;'Benchmark Data'!$M$13,1),0)</f>
        <v>0</v>
      </c>
      <c r="H1956">
        <f>IFERROR(_xlfn.IFS(E1956&lt;'Benchmark Data'!$I$19,1,'Transaction Log'!E1956&gt;'Benchmark Data'!$M$19,1),0)</f>
        <v>0</v>
      </c>
    </row>
    <row r="1957" spans="1:8">
      <c r="A1957" s="116">
        <v>0.60267361111111117</v>
      </c>
      <c r="B1957">
        <v>-496.40581429999997</v>
      </c>
      <c r="C1957">
        <v>14033.02744</v>
      </c>
      <c r="D1957">
        <v>1.2989626249999999</v>
      </c>
      <c r="E1957">
        <v>2.2266020009999998</v>
      </c>
      <c r="F1957">
        <f>IFERROR(_xlfn.IFS(B1957&lt;'Benchmark Data'!$I$7,1,'Transaction Log'!B1957&gt;'Benchmark Data'!$M$7,1),0)</f>
        <v>0</v>
      </c>
      <c r="G1957">
        <f>IFERROR(_xlfn.IFS(D1957&lt;'Benchmark Data'!$I$13,1,'Transaction Log'!D1957&gt;'Benchmark Data'!$M$13,1),0)</f>
        <v>0</v>
      </c>
      <c r="H1957">
        <f>IFERROR(_xlfn.IFS(E1957&lt;'Benchmark Data'!$I$19,1,'Transaction Log'!E1957&gt;'Benchmark Data'!$M$19,1),0)</f>
        <v>0</v>
      </c>
    </row>
    <row r="1958" spans="1:8">
      <c r="A1958" s="116">
        <v>0.60269675925925925</v>
      </c>
      <c r="B1958">
        <v>-496.38965560000003</v>
      </c>
      <c r="C1958">
        <v>14030.49367</v>
      </c>
      <c r="D1958">
        <v>1.2993282429999999</v>
      </c>
      <c r="E1958">
        <v>2.2264202129999999</v>
      </c>
      <c r="F1958">
        <f>IFERROR(_xlfn.IFS(B1958&lt;'Benchmark Data'!$I$7,1,'Transaction Log'!B1958&gt;'Benchmark Data'!$M$7,1),0)</f>
        <v>0</v>
      </c>
      <c r="G1958">
        <f>IFERROR(_xlfn.IFS(D1958&lt;'Benchmark Data'!$I$13,1,'Transaction Log'!D1958&gt;'Benchmark Data'!$M$13,1),0)</f>
        <v>0</v>
      </c>
      <c r="H1958">
        <f>IFERROR(_xlfn.IFS(E1958&lt;'Benchmark Data'!$I$19,1,'Transaction Log'!E1958&gt;'Benchmark Data'!$M$19,1),0)</f>
        <v>0</v>
      </c>
    </row>
    <row r="1959" spans="1:8">
      <c r="A1959" s="116">
        <v>0.60271990740740744</v>
      </c>
      <c r="B1959">
        <v>-496.3957729</v>
      </c>
      <c r="C1959">
        <v>14029.719139999999</v>
      </c>
      <c r="D1959">
        <v>1.299204043</v>
      </c>
      <c r="E1959">
        <v>2.22810738</v>
      </c>
      <c r="F1959">
        <f>IFERROR(_xlfn.IFS(B1959&lt;'Benchmark Data'!$I$7,1,'Transaction Log'!B1959&gt;'Benchmark Data'!$M$7,1),0)</f>
        <v>0</v>
      </c>
      <c r="G1959">
        <f>IFERROR(_xlfn.IFS(D1959&lt;'Benchmark Data'!$I$13,1,'Transaction Log'!D1959&gt;'Benchmark Data'!$M$13,1),0)</f>
        <v>0</v>
      </c>
      <c r="H1959">
        <f>IFERROR(_xlfn.IFS(E1959&lt;'Benchmark Data'!$I$19,1,'Transaction Log'!E1959&gt;'Benchmark Data'!$M$19,1),0)</f>
        <v>0</v>
      </c>
    </row>
    <row r="1960" spans="1:8">
      <c r="A1960" s="116">
        <v>0.60274305555555552</v>
      </c>
      <c r="B1960">
        <v>-496.39977349999998</v>
      </c>
      <c r="C1960">
        <v>14028.39903</v>
      </c>
      <c r="D1960">
        <v>1.299347043</v>
      </c>
      <c r="E1960">
        <v>2.2260846070000002</v>
      </c>
      <c r="F1960">
        <f>IFERROR(_xlfn.IFS(B1960&lt;'Benchmark Data'!$I$7,1,'Transaction Log'!B1960&gt;'Benchmark Data'!$M$7,1),0)</f>
        <v>0</v>
      </c>
      <c r="G1960">
        <f>IFERROR(_xlfn.IFS(D1960&lt;'Benchmark Data'!$I$13,1,'Transaction Log'!D1960&gt;'Benchmark Data'!$M$13,1),0)</f>
        <v>0</v>
      </c>
      <c r="H1960">
        <f>IFERROR(_xlfn.IFS(E1960&lt;'Benchmark Data'!$I$19,1,'Transaction Log'!E1960&gt;'Benchmark Data'!$M$19,1),0)</f>
        <v>0</v>
      </c>
    </row>
    <row r="1961" spans="1:8">
      <c r="A1961" s="116">
        <v>0.60276620370370371</v>
      </c>
      <c r="B1961">
        <v>-496.38497230000002</v>
      </c>
      <c r="C1961">
        <v>14025.209440000001</v>
      </c>
      <c r="D1961">
        <v>1.2999814139999999</v>
      </c>
      <c r="E1961">
        <v>2.2266759600000001</v>
      </c>
      <c r="F1961">
        <f>IFERROR(_xlfn.IFS(B1961&lt;'Benchmark Data'!$I$7,1,'Transaction Log'!B1961&gt;'Benchmark Data'!$M$7,1),0)</f>
        <v>0</v>
      </c>
      <c r="G1961">
        <f>IFERROR(_xlfn.IFS(D1961&lt;'Benchmark Data'!$I$13,1,'Transaction Log'!D1961&gt;'Benchmark Data'!$M$13,1),0)</f>
        <v>0</v>
      </c>
      <c r="H1961">
        <f>IFERROR(_xlfn.IFS(E1961&lt;'Benchmark Data'!$I$19,1,'Transaction Log'!E1961&gt;'Benchmark Data'!$M$19,1),0)</f>
        <v>0</v>
      </c>
    </row>
    <row r="1962" spans="1:8">
      <c r="A1962" s="116">
        <v>0.60278935185185178</v>
      </c>
      <c r="B1962">
        <v>-496.40549929999997</v>
      </c>
      <c r="C1962">
        <v>14023.71248</v>
      </c>
      <c r="D1962">
        <v>1.3002341390000001</v>
      </c>
      <c r="E1962">
        <v>2.2266433800000001</v>
      </c>
      <c r="F1962">
        <f>IFERROR(_xlfn.IFS(B1962&lt;'Benchmark Data'!$I$7,1,'Transaction Log'!B1962&gt;'Benchmark Data'!$M$7,1),0)</f>
        <v>0</v>
      </c>
      <c r="G1962">
        <f>IFERROR(_xlfn.IFS(D1962&lt;'Benchmark Data'!$I$13,1,'Transaction Log'!D1962&gt;'Benchmark Data'!$M$13,1),0)</f>
        <v>0</v>
      </c>
      <c r="H1962">
        <f>IFERROR(_xlfn.IFS(E1962&lt;'Benchmark Data'!$I$19,1,'Transaction Log'!E1962&gt;'Benchmark Data'!$M$19,1),0)</f>
        <v>0</v>
      </c>
    </row>
    <row r="1963" spans="1:8">
      <c r="A1963" s="116">
        <v>0.60281249999999997</v>
      </c>
      <c r="B1963">
        <v>-496.4137116</v>
      </c>
      <c r="C1963">
        <v>14022.228279999999</v>
      </c>
      <c r="D1963">
        <v>1.2985275430000001</v>
      </c>
      <c r="E1963">
        <v>2.2267250220000001</v>
      </c>
      <c r="F1963">
        <f>IFERROR(_xlfn.IFS(B1963&lt;'Benchmark Data'!$I$7,1,'Transaction Log'!B1963&gt;'Benchmark Data'!$M$7,1),0)</f>
        <v>0</v>
      </c>
      <c r="G1963">
        <f>IFERROR(_xlfn.IFS(D1963&lt;'Benchmark Data'!$I$13,1,'Transaction Log'!D1963&gt;'Benchmark Data'!$M$13,1),0)</f>
        <v>0</v>
      </c>
      <c r="H1963">
        <f>IFERROR(_xlfn.IFS(E1963&lt;'Benchmark Data'!$I$19,1,'Transaction Log'!E1963&gt;'Benchmark Data'!$M$19,1),0)</f>
        <v>0</v>
      </c>
    </row>
    <row r="1964" spans="1:8">
      <c r="A1964" s="116">
        <v>0.60283564814814816</v>
      </c>
      <c r="B1964">
        <v>-496.41803290000001</v>
      </c>
      <c r="C1964">
        <v>14022.84808</v>
      </c>
      <c r="D1964">
        <v>1.299309963</v>
      </c>
      <c r="E1964">
        <v>2.228007748</v>
      </c>
      <c r="F1964">
        <f>IFERROR(_xlfn.IFS(B1964&lt;'Benchmark Data'!$I$7,1,'Transaction Log'!B1964&gt;'Benchmark Data'!$M$7,1),0)</f>
        <v>1</v>
      </c>
      <c r="G1964">
        <f>IFERROR(_xlfn.IFS(D1964&lt;'Benchmark Data'!$I$13,1,'Transaction Log'!D1964&gt;'Benchmark Data'!$M$13,1),0)</f>
        <v>0</v>
      </c>
      <c r="H1964">
        <f>IFERROR(_xlfn.IFS(E1964&lt;'Benchmark Data'!$I$19,1,'Transaction Log'!E1964&gt;'Benchmark Data'!$M$19,1),0)</f>
        <v>0</v>
      </c>
    </row>
    <row r="1965" spans="1:8">
      <c r="A1965" s="116">
        <v>0.60285879629629624</v>
      </c>
      <c r="B1965">
        <v>-496.40530919999998</v>
      </c>
      <c r="C1965">
        <v>14019.67546</v>
      </c>
      <c r="D1965">
        <v>1.299999693</v>
      </c>
      <c r="E1965">
        <v>2.2254522579999998</v>
      </c>
      <c r="F1965">
        <f>IFERROR(_xlfn.IFS(B1965&lt;'Benchmark Data'!$I$7,1,'Transaction Log'!B1965&gt;'Benchmark Data'!$M$7,1),0)</f>
        <v>0</v>
      </c>
      <c r="G1965">
        <f>IFERROR(_xlfn.IFS(D1965&lt;'Benchmark Data'!$I$13,1,'Transaction Log'!D1965&gt;'Benchmark Data'!$M$13,1),0)</f>
        <v>0</v>
      </c>
      <c r="H1965">
        <f>IFERROR(_xlfn.IFS(E1965&lt;'Benchmark Data'!$I$19,1,'Transaction Log'!E1965&gt;'Benchmark Data'!$M$19,1),0)</f>
        <v>0</v>
      </c>
    </row>
    <row r="1966" spans="1:8">
      <c r="A1966" s="116">
        <v>0.60288194444444443</v>
      </c>
      <c r="B1966">
        <v>-496.40819429999999</v>
      </c>
      <c r="C1966">
        <v>14021.87688</v>
      </c>
      <c r="D1966">
        <v>1.300031747</v>
      </c>
      <c r="E1966">
        <v>2.2276068599999999</v>
      </c>
      <c r="F1966">
        <f>IFERROR(_xlfn.IFS(B1966&lt;'Benchmark Data'!$I$7,1,'Transaction Log'!B1966&gt;'Benchmark Data'!$M$7,1),0)</f>
        <v>0</v>
      </c>
      <c r="G1966">
        <f>IFERROR(_xlfn.IFS(D1966&lt;'Benchmark Data'!$I$13,1,'Transaction Log'!D1966&gt;'Benchmark Data'!$M$13,1),0)</f>
        <v>0</v>
      </c>
      <c r="H1966">
        <f>IFERROR(_xlfn.IFS(E1966&lt;'Benchmark Data'!$I$19,1,'Transaction Log'!E1966&gt;'Benchmark Data'!$M$19,1),0)</f>
        <v>0</v>
      </c>
    </row>
    <row r="1967" spans="1:8">
      <c r="A1967" s="116">
        <v>0.60290509259259262</v>
      </c>
      <c r="B1967">
        <v>-496.38957820000002</v>
      </c>
      <c r="C1967">
        <v>14018.831759999999</v>
      </c>
      <c r="D1967">
        <v>1.3002206110000001</v>
      </c>
      <c r="E1967">
        <v>2.2271018840000001</v>
      </c>
      <c r="F1967">
        <f>IFERROR(_xlfn.IFS(B1967&lt;'Benchmark Data'!$I$7,1,'Transaction Log'!B1967&gt;'Benchmark Data'!$M$7,1),0)</f>
        <v>0</v>
      </c>
      <c r="G1967">
        <f>IFERROR(_xlfn.IFS(D1967&lt;'Benchmark Data'!$I$13,1,'Transaction Log'!D1967&gt;'Benchmark Data'!$M$13,1),0)</f>
        <v>0</v>
      </c>
      <c r="H1967">
        <f>IFERROR(_xlfn.IFS(E1967&lt;'Benchmark Data'!$I$19,1,'Transaction Log'!E1967&gt;'Benchmark Data'!$M$19,1),0)</f>
        <v>0</v>
      </c>
    </row>
    <row r="1968" spans="1:8">
      <c r="A1968" s="116">
        <v>0.6029282407407407</v>
      </c>
      <c r="B1968">
        <v>-496.40116230000001</v>
      </c>
      <c r="C1968">
        <v>14018.85622</v>
      </c>
      <c r="D1968">
        <v>1.2999553020000001</v>
      </c>
      <c r="E1968">
        <v>2.2261816859999999</v>
      </c>
      <c r="F1968">
        <f>IFERROR(_xlfn.IFS(B1968&lt;'Benchmark Data'!$I$7,1,'Transaction Log'!B1968&gt;'Benchmark Data'!$M$7,1),0)</f>
        <v>0</v>
      </c>
      <c r="G1968">
        <f>IFERROR(_xlfn.IFS(D1968&lt;'Benchmark Data'!$I$13,1,'Transaction Log'!D1968&gt;'Benchmark Data'!$M$13,1),0)</f>
        <v>0</v>
      </c>
      <c r="H1968">
        <f>IFERROR(_xlfn.IFS(E1968&lt;'Benchmark Data'!$I$19,1,'Transaction Log'!E1968&gt;'Benchmark Data'!$M$19,1),0)</f>
        <v>0</v>
      </c>
    </row>
    <row r="1969" spans="1:8">
      <c r="A1969" s="116">
        <v>0.60295138888888888</v>
      </c>
      <c r="B1969">
        <v>-496.38651190000002</v>
      </c>
      <c r="C1969">
        <v>14017.996510000001</v>
      </c>
      <c r="D1969">
        <v>1.3008582689999999</v>
      </c>
      <c r="E1969">
        <v>2.2270568650000002</v>
      </c>
      <c r="F1969">
        <f>IFERROR(_xlfn.IFS(B1969&lt;'Benchmark Data'!$I$7,1,'Transaction Log'!B1969&gt;'Benchmark Data'!$M$7,1),0)</f>
        <v>0</v>
      </c>
      <c r="G1969">
        <f>IFERROR(_xlfn.IFS(D1969&lt;'Benchmark Data'!$I$13,1,'Transaction Log'!D1969&gt;'Benchmark Data'!$M$13,1),0)</f>
        <v>0</v>
      </c>
      <c r="H1969">
        <f>IFERROR(_xlfn.IFS(E1969&lt;'Benchmark Data'!$I$19,1,'Transaction Log'!E1969&gt;'Benchmark Data'!$M$19,1),0)</f>
        <v>0</v>
      </c>
    </row>
    <row r="1970" spans="1:8">
      <c r="A1970" s="116">
        <v>0.60297453703703707</v>
      </c>
      <c r="B1970">
        <v>-496.40819149999999</v>
      </c>
      <c r="C1970">
        <v>14018.31698</v>
      </c>
      <c r="D1970">
        <v>1.298729083</v>
      </c>
      <c r="E1970">
        <v>2.2276009010000002</v>
      </c>
      <c r="F1970">
        <f>IFERROR(_xlfn.IFS(B1970&lt;'Benchmark Data'!$I$7,1,'Transaction Log'!B1970&gt;'Benchmark Data'!$M$7,1),0)</f>
        <v>0</v>
      </c>
      <c r="G1970">
        <f>IFERROR(_xlfn.IFS(D1970&lt;'Benchmark Data'!$I$13,1,'Transaction Log'!D1970&gt;'Benchmark Data'!$M$13,1),0)</f>
        <v>0</v>
      </c>
      <c r="H1970">
        <f>IFERROR(_xlfn.IFS(E1970&lt;'Benchmark Data'!$I$19,1,'Transaction Log'!E1970&gt;'Benchmark Data'!$M$19,1),0)</f>
        <v>0</v>
      </c>
    </row>
    <row r="1971" spans="1:8">
      <c r="A1971" s="116">
        <v>0.60299768518518515</v>
      </c>
      <c r="B1971">
        <v>-496.39544480000001</v>
      </c>
      <c r="C1971">
        <v>14015.11897</v>
      </c>
      <c r="D1971">
        <v>1.3000608520000001</v>
      </c>
      <c r="E1971">
        <v>2.225919905</v>
      </c>
      <c r="F1971">
        <f>IFERROR(_xlfn.IFS(B1971&lt;'Benchmark Data'!$I$7,1,'Transaction Log'!B1971&gt;'Benchmark Data'!$M$7,1),0)</f>
        <v>0</v>
      </c>
      <c r="G1971">
        <f>IFERROR(_xlfn.IFS(D1971&lt;'Benchmark Data'!$I$13,1,'Transaction Log'!D1971&gt;'Benchmark Data'!$M$13,1),0)</f>
        <v>0</v>
      </c>
      <c r="H1971">
        <f>IFERROR(_xlfn.IFS(E1971&lt;'Benchmark Data'!$I$19,1,'Transaction Log'!E1971&gt;'Benchmark Data'!$M$19,1),0)</f>
        <v>0</v>
      </c>
    </row>
    <row r="1972" spans="1:8">
      <c r="A1972" s="116">
        <v>0.60302083333333334</v>
      </c>
      <c r="B1972">
        <v>-496.4029898</v>
      </c>
      <c r="C1972">
        <v>14016.05766</v>
      </c>
      <c r="D1972">
        <v>1.29867647</v>
      </c>
      <c r="E1972">
        <v>2.2259517070000001</v>
      </c>
      <c r="F1972">
        <f>IFERROR(_xlfn.IFS(B1972&lt;'Benchmark Data'!$I$7,1,'Transaction Log'!B1972&gt;'Benchmark Data'!$M$7,1),0)</f>
        <v>0</v>
      </c>
      <c r="G1972">
        <f>IFERROR(_xlfn.IFS(D1972&lt;'Benchmark Data'!$I$13,1,'Transaction Log'!D1972&gt;'Benchmark Data'!$M$13,1),0)</f>
        <v>0</v>
      </c>
      <c r="H1972">
        <f>IFERROR(_xlfn.IFS(E1972&lt;'Benchmark Data'!$I$19,1,'Transaction Log'!E1972&gt;'Benchmark Data'!$M$19,1),0)</f>
        <v>0</v>
      </c>
    </row>
    <row r="1973" spans="1:8">
      <c r="A1973" s="116">
        <v>0.60304398148148153</v>
      </c>
      <c r="B1973">
        <v>-496.3968678</v>
      </c>
      <c r="C1973">
        <v>14016.85053</v>
      </c>
      <c r="D1973">
        <v>1.2997193250000001</v>
      </c>
      <c r="E1973">
        <v>2.2274366749999999</v>
      </c>
      <c r="F1973">
        <f>IFERROR(_xlfn.IFS(B1973&lt;'Benchmark Data'!$I$7,1,'Transaction Log'!B1973&gt;'Benchmark Data'!$M$7,1),0)</f>
        <v>0</v>
      </c>
      <c r="G1973">
        <f>IFERROR(_xlfn.IFS(D1973&lt;'Benchmark Data'!$I$13,1,'Transaction Log'!D1973&gt;'Benchmark Data'!$M$13,1),0)</f>
        <v>0</v>
      </c>
      <c r="H1973">
        <f>IFERROR(_xlfn.IFS(E1973&lt;'Benchmark Data'!$I$19,1,'Transaction Log'!E1973&gt;'Benchmark Data'!$M$19,1),0)</f>
        <v>0</v>
      </c>
    </row>
    <row r="1974" spans="1:8">
      <c r="A1974" s="116">
        <v>0.60306712962962961</v>
      </c>
      <c r="B1974">
        <v>-496.40328369999997</v>
      </c>
      <c r="C1974">
        <v>14014.689679999999</v>
      </c>
      <c r="D1974">
        <v>1.299283315</v>
      </c>
      <c r="E1974">
        <v>2.2282288260000001</v>
      </c>
      <c r="F1974">
        <f>IFERROR(_xlfn.IFS(B1974&lt;'Benchmark Data'!$I$7,1,'Transaction Log'!B1974&gt;'Benchmark Data'!$M$7,1),0)</f>
        <v>0</v>
      </c>
      <c r="G1974">
        <f>IFERROR(_xlfn.IFS(D1974&lt;'Benchmark Data'!$I$13,1,'Transaction Log'!D1974&gt;'Benchmark Data'!$M$13,1),0)</f>
        <v>0</v>
      </c>
      <c r="H1974">
        <f>IFERROR(_xlfn.IFS(E1974&lt;'Benchmark Data'!$I$19,1,'Transaction Log'!E1974&gt;'Benchmark Data'!$M$19,1),0)</f>
        <v>0</v>
      </c>
    </row>
    <row r="1975" spans="1:8">
      <c r="A1975" s="116">
        <v>0.60309027777777779</v>
      </c>
      <c r="B1975">
        <v>-496.38982049999998</v>
      </c>
      <c r="C1975">
        <v>14013.3264</v>
      </c>
      <c r="D1975">
        <v>1.2997205329999999</v>
      </c>
      <c r="E1975">
        <v>2.2278588890000002</v>
      </c>
      <c r="F1975">
        <f>IFERROR(_xlfn.IFS(B1975&lt;'Benchmark Data'!$I$7,1,'Transaction Log'!B1975&gt;'Benchmark Data'!$M$7,1),0)</f>
        <v>0</v>
      </c>
      <c r="G1975">
        <f>IFERROR(_xlfn.IFS(D1975&lt;'Benchmark Data'!$I$13,1,'Transaction Log'!D1975&gt;'Benchmark Data'!$M$13,1),0)</f>
        <v>0</v>
      </c>
      <c r="H1975">
        <f>IFERROR(_xlfn.IFS(E1975&lt;'Benchmark Data'!$I$19,1,'Transaction Log'!E1975&gt;'Benchmark Data'!$M$19,1),0)</f>
        <v>0</v>
      </c>
    </row>
    <row r="1976" spans="1:8">
      <c r="A1976" s="116">
        <v>0.60311342592592598</v>
      </c>
      <c r="B1976">
        <v>-496.41176819999998</v>
      </c>
      <c r="C1976">
        <v>14014.306839999999</v>
      </c>
      <c r="D1976">
        <v>1.2994612320000001</v>
      </c>
      <c r="E1976">
        <v>2.2257600160000002</v>
      </c>
      <c r="F1976">
        <f>IFERROR(_xlfn.IFS(B1976&lt;'Benchmark Data'!$I$7,1,'Transaction Log'!B1976&gt;'Benchmark Data'!$M$7,1),0)</f>
        <v>0</v>
      </c>
      <c r="G1976">
        <f>IFERROR(_xlfn.IFS(D1976&lt;'Benchmark Data'!$I$13,1,'Transaction Log'!D1976&gt;'Benchmark Data'!$M$13,1),0)</f>
        <v>0</v>
      </c>
      <c r="H1976">
        <f>IFERROR(_xlfn.IFS(E1976&lt;'Benchmark Data'!$I$19,1,'Transaction Log'!E1976&gt;'Benchmark Data'!$M$19,1),0)</f>
        <v>0</v>
      </c>
    </row>
    <row r="1977" spans="1:8">
      <c r="A1977" s="116">
        <v>0.60313657407407406</v>
      </c>
      <c r="B1977">
        <v>-496.40543350000002</v>
      </c>
      <c r="C1977">
        <v>14012.869140000001</v>
      </c>
      <c r="D1977">
        <v>1.299138393</v>
      </c>
      <c r="E1977">
        <v>2.2257583410000001</v>
      </c>
      <c r="F1977">
        <f>IFERROR(_xlfn.IFS(B1977&lt;'Benchmark Data'!$I$7,1,'Transaction Log'!B1977&gt;'Benchmark Data'!$M$7,1),0)</f>
        <v>0</v>
      </c>
      <c r="G1977">
        <f>IFERROR(_xlfn.IFS(D1977&lt;'Benchmark Data'!$I$13,1,'Transaction Log'!D1977&gt;'Benchmark Data'!$M$13,1),0)</f>
        <v>0</v>
      </c>
      <c r="H1977">
        <f>IFERROR(_xlfn.IFS(E1977&lt;'Benchmark Data'!$I$19,1,'Transaction Log'!E1977&gt;'Benchmark Data'!$M$19,1),0)</f>
        <v>0</v>
      </c>
    </row>
    <row r="1978" spans="1:8">
      <c r="A1978" s="116">
        <v>0.60315972222222225</v>
      </c>
      <c r="B1978">
        <v>-496.40705389999999</v>
      </c>
      <c r="C1978">
        <v>14011.29759</v>
      </c>
      <c r="D1978">
        <v>1.299995228</v>
      </c>
      <c r="E1978">
        <v>2.2266978470000001</v>
      </c>
      <c r="F1978">
        <f>IFERROR(_xlfn.IFS(B1978&lt;'Benchmark Data'!$I$7,1,'Transaction Log'!B1978&gt;'Benchmark Data'!$M$7,1),0)</f>
        <v>0</v>
      </c>
      <c r="G1978">
        <f>IFERROR(_xlfn.IFS(D1978&lt;'Benchmark Data'!$I$13,1,'Transaction Log'!D1978&gt;'Benchmark Data'!$M$13,1),0)</f>
        <v>0</v>
      </c>
      <c r="H1978">
        <f>IFERROR(_xlfn.IFS(E1978&lt;'Benchmark Data'!$I$19,1,'Transaction Log'!E1978&gt;'Benchmark Data'!$M$19,1),0)</f>
        <v>0</v>
      </c>
    </row>
    <row r="1979" spans="1:8">
      <c r="A1979" s="116">
        <v>0.60318287037037044</v>
      </c>
      <c r="B1979">
        <v>-496.39999690000002</v>
      </c>
      <c r="C1979">
        <v>14012.38357</v>
      </c>
      <c r="D1979">
        <v>1.2983312149999999</v>
      </c>
      <c r="E1979">
        <v>2.2267907060000001</v>
      </c>
      <c r="F1979">
        <f>IFERROR(_xlfn.IFS(B1979&lt;'Benchmark Data'!$I$7,1,'Transaction Log'!B1979&gt;'Benchmark Data'!$M$7,1),0)</f>
        <v>0</v>
      </c>
      <c r="G1979">
        <f>IFERROR(_xlfn.IFS(D1979&lt;'Benchmark Data'!$I$13,1,'Transaction Log'!D1979&gt;'Benchmark Data'!$M$13,1),0)</f>
        <v>0</v>
      </c>
      <c r="H1979">
        <f>IFERROR(_xlfn.IFS(E1979&lt;'Benchmark Data'!$I$19,1,'Transaction Log'!E1979&gt;'Benchmark Data'!$M$19,1),0)</f>
        <v>0</v>
      </c>
    </row>
    <row r="1980" spans="1:8">
      <c r="A1980" s="116">
        <v>0.60320601851851852</v>
      </c>
      <c r="B1980">
        <v>-496.38779820000002</v>
      </c>
      <c r="C1980">
        <v>14011.27109</v>
      </c>
      <c r="D1980">
        <v>1.2987919729999999</v>
      </c>
      <c r="E1980">
        <v>2.226649127</v>
      </c>
      <c r="F1980">
        <f>IFERROR(_xlfn.IFS(B1980&lt;'Benchmark Data'!$I$7,1,'Transaction Log'!B1980&gt;'Benchmark Data'!$M$7,1),0)</f>
        <v>0</v>
      </c>
      <c r="G1980">
        <f>IFERROR(_xlfn.IFS(D1980&lt;'Benchmark Data'!$I$13,1,'Transaction Log'!D1980&gt;'Benchmark Data'!$M$13,1),0)</f>
        <v>0</v>
      </c>
      <c r="H1980">
        <f>IFERROR(_xlfn.IFS(E1980&lt;'Benchmark Data'!$I$19,1,'Transaction Log'!E1980&gt;'Benchmark Data'!$M$19,1),0)</f>
        <v>0</v>
      </c>
    </row>
    <row r="1981" spans="1:8">
      <c r="A1981" s="116">
        <v>0.60322916666666659</v>
      </c>
      <c r="B1981">
        <v>-496.39558920000002</v>
      </c>
      <c r="C1981">
        <v>14009.876480000001</v>
      </c>
      <c r="D1981">
        <v>1.299858631</v>
      </c>
      <c r="E1981">
        <v>2.2260335709999999</v>
      </c>
      <c r="F1981">
        <f>IFERROR(_xlfn.IFS(B1981&lt;'Benchmark Data'!$I$7,1,'Transaction Log'!B1981&gt;'Benchmark Data'!$M$7,1),0)</f>
        <v>0</v>
      </c>
      <c r="G1981">
        <f>IFERROR(_xlfn.IFS(D1981&lt;'Benchmark Data'!$I$13,1,'Transaction Log'!D1981&gt;'Benchmark Data'!$M$13,1),0)</f>
        <v>0</v>
      </c>
      <c r="H1981">
        <f>IFERROR(_xlfn.IFS(E1981&lt;'Benchmark Data'!$I$19,1,'Transaction Log'!E1981&gt;'Benchmark Data'!$M$19,1),0)</f>
        <v>0</v>
      </c>
    </row>
    <row r="1982" spans="1:8">
      <c r="A1982" s="116">
        <v>0.60325231481481478</v>
      </c>
      <c r="B1982">
        <v>-496.39221450000002</v>
      </c>
      <c r="C1982">
        <v>14007.406150000001</v>
      </c>
      <c r="D1982">
        <v>1.2991696180000001</v>
      </c>
      <c r="E1982">
        <v>2.2285268170000001</v>
      </c>
      <c r="F1982">
        <f>IFERROR(_xlfn.IFS(B1982&lt;'Benchmark Data'!$I$7,1,'Transaction Log'!B1982&gt;'Benchmark Data'!$M$7,1),0)</f>
        <v>0</v>
      </c>
      <c r="G1982">
        <f>IFERROR(_xlfn.IFS(D1982&lt;'Benchmark Data'!$I$13,1,'Transaction Log'!D1982&gt;'Benchmark Data'!$M$13,1),0)</f>
        <v>0</v>
      </c>
      <c r="H1982">
        <f>IFERROR(_xlfn.IFS(E1982&lt;'Benchmark Data'!$I$19,1,'Transaction Log'!E1982&gt;'Benchmark Data'!$M$19,1),0)</f>
        <v>0</v>
      </c>
    </row>
    <row r="1983" spans="1:8">
      <c r="A1983" s="116">
        <v>0.60327546296296297</v>
      </c>
      <c r="B1983">
        <v>-496.40755360000003</v>
      </c>
      <c r="C1983">
        <v>14008.02088</v>
      </c>
      <c r="D1983">
        <v>1.3002859950000001</v>
      </c>
      <c r="E1983">
        <v>2.2262374089999999</v>
      </c>
      <c r="F1983">
        <f>IFERROR(_xlfn.IFS(B1983&lt;'Benchmark Data'!$I$7,1,'Transaction Log'!B1983&gt;'Benchmark Data'!$M$7,1),0)</f>
        <v>0</v>
      </c>
      <c r="G1983">
        <f>IFERROR(_xlfn.IFS(D1983&lt;'Benchmark Data'!$I$13,1,'Transaction Log'!D1983&gt;'Benchmark Data'!$M$13,1),0)</f>
        <v>0</v>
      </c>
      <c r="H1983">
        <f>IFERROR(_xlfn.IFS(E1983&lt;'Benchmark Data'!$I$19,1,'Transaction Log'!E1983&gt;'Benchmark Data'!$M$19,1),0)</f>
        <v>0</v>
      </c>
    </row>
    <row r="1984" spans="1:8">
      <c r="A1984" s="116">
        <v>0.60329861111111105</v>
      </c>
      <c r="B1984">
        <v>-496.38485359999999</v>
      </c>
      <c r="C1984">
        <v>14004.092930000001</v>
      </c>
      <c r="D1984">
        <v>1.3004781990000001</v>
      </c>
      <c r="E1984">
        <v>2.2272562929999999</v>
      </c>
      <c r="F1984">
        <f>IFERROR(_xlfn.IFS(B1984&lt;'Benchmark Data'!$I$7,1,'Transaction Log'!B1984&gt;'Benchmark Data'!$M$7,1),0)</f>
        <v>1</v>
      </c>
      <c r="G1984">
        <f>IFERROR(_xlfn.IFS(D1984&lt;'Benchmark Data'!$I$13,1,'Transaction Log'!D1984&gt;'Benchmark Data'!$M$13,1),0)</f>
        <v>0</v>
      </c>
      <c r="H1984">
        <f>IFERROR(_xlfn.IFS(E1984&lt;'Benchmark Data'!$I$19,1,'Transaction Log'!E1984&gt;'Benchmark Data'!$M$19,1),0)</f>
        <v>0</v>
      </c>
    </row>
    <row r="1985" spans="1:8">
      <c r="A1985" s="116">
        <v>0.60332175925925924</v>
      </c>
      <c r="B1985">
        <v>-496.408432</v>
      </c>
      <c r="C1985">
        <v>14003.717850000001</v>
      </c>
      <c r="D1985">
        <v>1.2991505880000001</v>
      </c>
      <c r="E1985">
        <v>2.2273264350000002</v>
      </c>
      <c r="F1985">
        <f>IFERROR(_xlfn.IFS(B1985&lt;'Benchmark Data'!$I$7,1,'Transaction Log'!B1985&gt;'Benchmark Data'!$M$7,1),0)</f>
        <v>0</v>
      </c>
      <c r="G1985">
        <f>IFERROR(_xlfn.IFS(D1985&lt;'Benchmark Data'!$I$13,1,'Transaction Log'!D1985&gt;'Benchmark Data'!$M$13,1),0)</f>
        <v>0</v>
      </c>
      <c r="H1985">
        <f>IFERROR(_xlfn.IFS(E1985&lt;'Benchmark Data'!$I$19,1,'Transaction Log'!E1985&gt;'Benchmark Data'!$M$19,1),0)</f>
        <v>0</v>
      </c>
    </row>
    <row r="1986" spans="1:8">
      <c r="A1986" s="116">
        <v>0.60334490740740743</v>
      </c>
      <c r="B1986">
        <v>-496.41052339999999</v>
      </c>
      <c r="C1986">
        <v>14003.593800000001</v>
      </c>
      <c r="D1986">
        <v>1.300825983</v>
      </c>
      <c r="E1986">
        <v>2.227557209</v>
      </c>
      <c r="F1986">
        <f>IFERROR(_xlfn.IFS(B1986&lt;'Benchmark Data'!$I$7,1,'Transaction Log'!B1986&gt;'Benchmark Data'!$M$7,1),0)</f>
        <v>0</v>
      </c>
      <c r="G1986">
        <f>IFERROR(_xlfn.IFS(D1986&lt;'Benchmark Data'!$I$13,1,'Transaction Log'!D1986&gt;'Benchmark Data'!$M$13,1),0)</f>
        <v>0</v>
      </c>
      <c r="H1986">
        <f>IFERROR(_xlfn.IFS(E1986&lt;'Benchmark Data'!$I$19,1,'Transaction Log'!E1986&gt;'Benchmark Data'!$M$19,1),0)</f>
        <v>0</v>
      </c>
    </row>
    <row r="1987" spans="1:8">
      <c r="A1987" s="116">
        <v>0.6033680555555555</v>
      </c>
      <c r="B1987">
        <v>-496.3954913</v>
      </c>
      <c r="C1987">
        <v>14001.12522</v>
      </c>
      <c r="D1987">
        <v>1.300481236</v>
      </c>
      <c r="E1987">
        <v>2.2283641369999998</v>
      </c>
      <c r="F1987">
        <f>IFERROR(_xlfn.IFS(B1987&lt;'Benchmark Data'!$I$7,1,'Transaction Log'!B1987&gt;'Benchmark Data'!$M$7,1),0)</f>
        <v>0</v>
      </c>
      <c r="G1987">
        <f>IFERROR(_xlfn.IFS(D1987&lt;'Benchmark Data'!$I$13,1,'Transaction Log'!D1987&gt;'Benchmark Data'!$M$13,1),0)</f>
        <v>0</v>
      </c>
      <c r="H1987">
        <f>IFERROR(_xlfn.IFS(E1987&lt;'Benchmark Data'!$I$19,1,'Transaction Log'!E1987&gt;'Benchmark Data'!$M$19,1),0)</f>
        <v>0</v>
      </c>
    </row>
    <row r="1988" spans="1:8">
      <c r="A1988" s="116">
        <v>0.60339120370370369</v>
      </c>
      <c r="B1988">
        <v>-496.40031959999999</v>
      </c>
      <c r="C1988">
        <v>14002.269969999999</v>
      </c>
      <c r="D1988">
        <v>1.2984621590000001</v>
      </c>
      <c r="E1988">
        <v>2.2261239060000002</v>
      </c>
      <c r="F1988">
        <f>IFERROR(_xlfn.IFS(B1988&lt;'Benchmark Data'!$I$7,1,'Transaction Log'!B1988&gt;'Benchmark Data'!$M$7,1),0)</f>
        <v>0</v>
      </c>
      <c r="G1988">
        <f>IFERROR(_xlfn.IFS(D1988&lt;'Benchmark Data'!$I$13,1,'Transaction Log'!D1988&gt;'Benchmark Data'!$M$13,1),0)</f>
        <v>0</v>
      </c>
      <c r="H1988">
        <f>IFERROR(_xlfn.IFS(E1988&lt;'Benchmark Data'!$I$19,1,'Transaction Log'!E1988&gt;'Benchmark Data'!$M$19,1),0)</f>
        <v>0</v>
      </c>
    </row>
    <row r="1989" spans="1:8">
      <c r="A1989" s="116">
        <v>0.60341435185185188</v>
      </c>
      <c r="B1989">
        <v>-496.412417</v>
      </c>
      <c r="C1989">
        <v>14002.32367</v>
      </c>
      <c r="D1989">
        <v>1.299523293</v>
      </c>
      <c r="E1989">
        <v>2.2269930050000002</v>
      </c>
      <c r="F1989">
        <f>IFERROR(_xlfn.IFS(B1989&lt;'Benchmark Data'!$I$7,1,'Transaction Log'!B1989&gt;'Benchmark Data'!$M$7,1),0)</f>
        <v>0</v>
      </c>
      <c r="G1989">
        <f>IFERROR(_xlfn.IFS(D1989&lt;'Benchmark Data'!$I$13,1,'Transaction Log'!D1989&gt;'Benchmark Data'!$M$13,1),0)</f>
        <v>0</v>
      </c>
      <c r="H1989">
        <f>IFERROR(_xlfn.IFS(E1989&lt;'Benchmark Data'!$I$19,1,'Transaction Log'!E1989&gt;'Benchmark Data'!$M$19,1),0)</f>
        <v>0</v>
      </c>
    </row>
    <row r="1990" spans="1:8">
      <c r="A1990" s="116">
        <v>0.60343749999999996</v>
      </c>
      <c r="B1990">
        <v>-496.40077939999998</v>
      </c>
      <c r="C1990">
        <v>14001.99482</v>
      </c>
      <c r="D1990">
        <v>1.3006509449999999</v>
      </c>
      <c r="E1990">
        <v>2.2279907250000002</v>
      </c>
      <c r="F1990">
        <f>IFERROR(_xlfn.IFS(B1990&lt;'Benchmark Data'!$I$7,1,'Transaction Log'!B1990&gt;'Benchmark Data'!$M$7,1),0)</f>
        <v>0</v>
      </c>
      <c r="G1990">
        <f>IFERROR(_xlfn.IFS(D1990&lt;'Benchmark Data'!$I$13,1,'Transaction Log'!D1990&gt;'Benchmark Data'!$M$13,1),0)</f>
        <v>0</v>
      </c>
      <c r="H1990">
        <f>IFERROR(_xlfn.IFS(E1990&lt;'Benchmark Data'!$I$19,1,'Transaction Log'!E1990&gt;'Benchmark Data'!$M$19,1),0)</f>
        <v>0</v>
      </c>
    </row>
    <row r="1991" spans="1:8">
      <c r="A1991" s="116">
        <v>0.60346064814814815</v>
      </c>
      <c r="B1991">
        <v>-496.39183919999999</v>
      </c>
      <c r="C1991">
        <v>13999.818950000001</v>
      </c>
      <c r="D1991">
        <v>1.298273158</v>
      </c>
      <c r="E1991">
        <v>2.2278465199999999</v>
      </c>
      <c r="F1991">
        <f>IFERROR(_xlfn.IFS(B1991&lt;'Benchmark Data'!$I$7,1,'Transaction Log'!B1991&gt;'Benchmark Data'!$M$7,1),0)</f>
        <v>0</v>
      </c>
      <c r="G1991">
        <f>IFERROR(_xlfn.IFS(D1991&lt;'Benchmark Data'!$I$13,1,'Transaction Log'!D1991&gt;'Benchmark Data'!$M$13,1),0)</f>
        <v>0</v>
      </c>
      <c r="H1991">
        <f>IFERROR(_xlfn.IFS(E1991&lt;'Benchmark Data'!$I$19,1,'Transaction Log'!E1991&gt;'Benchmark Data'!$M$19,1),0)</f>
        <v>0</v>
      </c>
    </row>
    <row r="1992" spans="1:8">
      <c r="A1992" s="116">
        <v>0.60348379629629634</v>
      </c>
      <c r="B1992">
        <v>-496.39540490000002</v>
      </c>
      <c r="C1992">
        <v>13999.525739999999</v>
      </c>
      <c r="D1992">
        <v>1.2999322289999999</v>
      </c>
      <c r="E1992">
        <v>2.227536121</v>
      </c>
      <c r="F1992">
        <f>IFERROR(_xlfn.IFS(B1992&lt;'Benchmark Data'!$I$7,1,'Transaction Log'!B1992&gt;'Benchmark Data'!$M$7,1),0)</f>
        <v>0</v>
      </c>
      <c r="G1992">
        <f>IFERROR(_xlfn.IFS(D1992&lt;'Benchmark Data'!$I$13,1,'Transaction Log'!D1992&gt;'Benchmark Data'!$M$13,1),0)</f>
        <v>0</v>
      </c>
      <c r="H1992">
        <f>IFERROR(_xlfn.IFS(E1992&lt;'Benchmark Data'!$I$19,1,'Transaction Log'!E1992&gt;'Benchmark Data'!$M$19,1),0)</f>
        <v>0</v>
      </c>
    </row>
    <row r="1993" spans="1:8">
      <c r="A1993" s="116">
        <v>0.60350694444444442</v>
      </c>
      <c r="B1993">
        <v>-496.40347329999997</v>
      </c>
      <c r="C1993">
        <v>13997.006509999999</v>
      </c>
      <c r="D1993">
        <v>1.2988870939999999</v>
      </c>
      <c r="E1993">
        <v>2.228349798</v>
      </c>
      <c r="F1993">
        <f>IFERROR(_xlfn.IFS(B1993&lt;'Benchmark Data'!$I$7,1,'Transaction Log'!B1993&gt;'Benchmark Data'!$M$7,1),0)</f>
        <v>0</v>
      </c>
      <c r="G1993">
        <f>IFERROR(_xlfn.IFS(D1993&lt;'Benchmark Data'!$I$13,1,'Transaction Log'!D1993&gt;'Benchmark Data'!$M$13,1),0)</f>
        <v>0</v>
      </c>
      <c r="H1993">
        <f>IFERROR(_xlfn.IFS(E1993&lt;'Benchmark Data'!$I$19,1,'Transaction Log'!E1993&gt;'Benchmark Data'!$M$19,1),0)</f>
        <v>0</v>
      </c>
    </row>
    <row r="1994" spans="1:8">
      <c r="A1994" s="116">
        <v>0.6035300925925926</v>
      </c>
      <c r="B1994">
        <v>-496.40209820000001</v>
      </c>
      <c r="C1994">
        <v>13998.14746</v>
      </c>
      <c r="D1994">
        <v>1.3007278179999999</v>
      </c>
      <c r="E1994">
        <v>2.2263007469999998</v>
      </c>
      <c r="F1994">
        <f>IFERROR(_xlfn.IFS(B1994&lt;'Benchmark Data'!$I$7,1,'Transaction Log'!B1994&gt;'Benchmark Data'!$M$7,1),0)</f>
        <v>0</v>
      </c>
      <c r="G1994">
        <f>IFERROR(_xlfn.IFS(D1994&lt;'Benchmark Data'!$I$13,1,'Transaction Log'!D1994&gt;'Benchmark Data'!$M$13,1),0)</f>
        <v>0</v>
      </c>
      <c r="H1994">
        <f>IFERROR(_xlfn.IFS(E1994&lt;'Benchmark Data'!$I$19,1,'Transaction Log'!E1994&gt;'Benchmark Data'!$M$19,1),0)</f>
        <v>0</v>
      </c>
    </row>
    <row r="1995" spans="1:8">
      <c r="A1995" s="116">
        <v>0.60355324074074079</v>
      </c>
      <c r="B1995">
        <v>-496.41055069999999</v>
      </c>
      <c r="C1995">
        <v>13997.17589</v>
      </c>
      <c r="D1995">
        <v>1.3002880000000001</v>
      </c>
      <c r="E1995">
        <v>2.2277679510000001</v>
      </c>
      <c r="F1995">
        <f>IFERROR(_xlfn.IFS(B1995&lt;'Benchmark Data'!$I$7,1,'Transaction Log'!B1995&gt;'Benchmark Data'!$M$7,1),0)</f>
        <v>0</v>
      </c>
      <c r="G1995">
        <f>IFERROR(_xlfn.IFS(D1995&lt;'Benchmark Data'!$I$13,1,'Transaction Log'!D1995&gt;'Benchmark Data'!$M$13,1),0)</f>
        <v>0</v>
      </c>
      <c r="H1995">
        <f>IFERROR(_xlfn.IFS(E1995&lt;'Benchmark Data'!$I$19,1,'Transaction Log'!E1995&gt;'Benchmark Data'!$M$19,1),0)</f>
        <v>0</v>
      </c>
    </row>
    <row r="1996" spans="1:8">
      <c r="A1996" s="116">
        <v>0.60357638888888887</v>
      </c>
      <c r="B1996">
        <v>-496.40350080000002</v>
      </c>
      <c r="C1996">
        <v>13994.689619999999</v>
      </c>
      <c r="D1996">
        <v>1.299459801</v>
      </c>
      <c r="E1996">
        <v>2.2269362660000001</v>
      </c>
      <c r="F1996">
        <f>IFERROR(_xlfn.IFS(B1996&lt;'Benchmark Data'!$I$7,1,'Transaction Log'!B1996&gt;'Benchmark Data'!$M$7,1),0)</f>
        <v>0</v>
      </c>
      <c r="G1996">
        <f>IFERROR(_xlfn.IFS(D1996&lt;'Benchmark Data'!$I$13,1,'Transaction Log'!D1996&gt;'Benchmark Data'!$M$13,1),0)</f>
        <v>0</v>
      </c>
      <c r="H1996">
        <f>IFERROR(_xlfn.IFS(E1996&lt;'Benchmark Data'!$I$19,1,'Transaction Log'!E1996&gt;'Benchmark Data'!$M$19,1),0)</f>
        <v>0</v>
      </c>
    </row>
    <row r="1997" spans="1:8">
      <c r="A1997" s="116">
        <v>0.60359953703703706</v>
      </c>
      <c r="B1997">
        <v>-496.40207049999998</v>
      </c>
      <c r="C1997">
        <v>13993.07329</v>
      </c>
      <c r="D1997">
        <v>1.300485272</v>
      </c>
      <c r="E1997">
        <v>2.228144489</v>
      </c>
      <c r="F1997">
        <f>IFERROR(_xlfn.IFS(B1997&lt;'Benchmark Data'!$I$7,1,'Transaction Log'!B1997&gt;'Benchmark Data'!$M$7,1),0)</f>
        <v>0</v>
      </c>
      <c r="G1997">
        <f>IFERROR(_xlfn.IFS(D1997&lt;'Benchmark Data'!$I$13,1,'Transaction Log'!D1997&gt;'Benchmark Data'!$M$13,1),0)</f>
        <v>0</v>
      </c>
      <c r="H1997">
        <f>IFERROR(_xlfn.IFS(E1997&lt;'Benchmark Data'!$I$19,1,'Transaction Log'!E1997&gt;'Benchmark Data'!$M$19,1),0)</f>
        <v>0</v>
      </c>
    </row>
    <row r="1998" spans="1:8">
      <c r="A1998" s="116">
        <v>0.60362268518518525</v>
      </c>
      <c r="B1998">
        <v>-496.40786150000002</v>
      </c>
      <c r="C1998">
        <v>13991.501179999999</v>
      </c>
      <c r="D1998">
        <v>1.298685122</v>
      </c>
      <c r="E1998">
        <v>2.2273563620000001</v>
      </c>
      <c r="F1998">
        <f>IFERROR(_xlfn.IFS(B1998&lt;'Benchmark Data'!$I$7,1,'Transaction Log'!B1998&gt;'Benchmark Data'!$M$7,1),0)</f>
        <v>0</v>
      </c>
      <c r="G1998">
        <f>IFERROR(_xlfn.IFS(D1998&lt;'Benchmark Data'!$I$13,1,'Transaction Log'!D1998&gt;'Benchmark Data'!$M$13,1),0)</f>
        <v>0</v>
      </c>
      <c r="H1998">
        <f>IFERROR(_xlfn.IFS(E1998&lt;'Benchmark Data'!$I$19,1,'Transaction Log'!E1998&gt;'Benchmark Data'!$M$19,1),0)</f>
        <v>0</v>
      </c>
    </row>
    <row r="1999" spans="1:8">
      <c r="A1999" s="116">
        <v>0.60364583333333333</v>
      </c>
      <c r="B1999">
        <v>-496.40338780000002</v>
      </c>
      <c r="C1999">
        <v>13990.532300000001</v>
      </c>
      <c r="D1999">
        <v>1.2983488759999999</v>
      </c>
      <c r="E1999">
        <v>2.227599278</v>
      </c>
      <c r="F1999">
        <f>IFERROR(_xlfn.IFS(B1999&lt;'Benchmark Data'!$I$7,1,'Transaction Log'!B1999&gt;'Benchmark Data'!$M$7,1),0)</f>
        <v>0</v>
      </c>
      <c r="G1999">
        <f>IFERROR(_xlfn.IFS(D1999&lt;'Benchmark Data'!$I$13,1,'Transaction Log'!D1999&gt;'Benchmark Data'!$M$13,1),0)</f>
        <v>0</v>
      </c>
      <c r="H1999">
        <f>IFERROR(_xlfn.IFS(E1999&lt;'Benchmark Data'!$I$19,1,'Transaction Log'!E1999&gt;'Benchmark Data'!$M$19,1),0)</f>
        <v>0</v>
      </c>
    </row>
    <row r="2000" spans="1:8">
      <c r="A2000" s="116">
        <v>0.60366898148148151</v>
      </c>
      <c r="B2000">
        <v>-496.4146882</v>
      </c>
      <c r="C2000">
        <v>13989.27348</v>
      </c>
      <c r="D2000">
        <v>1.299942186</v>
      </c>
      <c r="E2000">
        <v>2.2277180749999999</v>
      </c>
      <c r="F2000">
        <f>IFERROR(_xlfn.IFS(B2000&lt;'Benchmark Data'!$I$7,1,'Transaction Log'!B2000&gt;'Benchmark Data'!$M$7,1),0)</f>
        <v>0</v>
      </c>
      <c r="G2000">
        <f>IFERROR(_xlfn.IFS(D2000&lt;'Benchmark Data'!$I$13,1,'Transaction Log'!D2000&gt;'Benchmark Data'!$M$13,1),0)</f>
        <v>0</v>
      </c>
      <c r="H2000">
        <f>IFERROR(_xlfn.IFS(E2000&lt;'Benchmark Data'!$I$19,1,'Transaction Log'!E2000&gt;'Benchmark Data'!$M$19,1),0)</f>
        <v>0</v>
      </c>
    </row>
    <row r="2001" spans="1:8">
      <c r="A2001" s="116">
        <v>0.6036921296296297</v>
      </c>
      <c r="B2001">
        <v>-496.41386840000001</v>
      </c>
      <c r="C2001">
        <v>13987.99029</v>
      </c>
      <c r="D2001">
        <v>1.300224407</v>
      </c>
      <c r="E2001">
        <v>2.2276126930000002</v>
      </c>
      <c r="F2001">
        <f>IFERROR(_xlfn.IFS(B2001&lt;'Benchmark Data'!$I$7,1,'Transaction Log'!B2001&gt;'Benchmark Data'!$M$7,1),0)</f>
        <v>0</v>
      </c>
      <c r="G2001">
        <f>IFERROR(_xlfn.IFS(D2001&lt;'Benchmark Data'!$I$13,1,'Transaction Log'!D2001&gt;'Benchmark Data'!$M$13,1),0)</f>
        <v>0</v>
      </c>
      <c r="H2001">
        <f>IFERROR(_xlfn.IFS(E2001&lt;'Benchmark Data'!$I$19,1,'Transaction Log'!E2001&gt;'Benchmark Data'!$M$19,1),0)</f>
        <v>0</v>
      </c>
    </row>
    <row r="2002" spans="1:8">
      <c r="A2002" s="116">
        <v>0.60371527777777778</v>
      </c>
      <c r="B2002">
        <v>-496.4106294</v>
      </c>
      <c r="C2002">
        <v>13987.40562</v>
      </c>
      <c r="D2002">
        <v>1.2986493509999999</v>
      </c>
      <c r="E2002">
        <v>2.2256607169999998</v>
      </c>
      <c r="F2002">
        <f>IFERROR(_xlfn.IFS(B2002&lt;'Benchmark Data'!$I$7,1,'Transaction Log'!B2002&gt;'Benchmark Data'!$M$7,1),0)</f>
        <v>0</v>
      </c>
      <c r="G2002">
        <f>IFERROR(_xlfn.IFS(D2002&lt;'Benchmark Data'!$I$13,1,'Transaction Log'!D2002&gt;'Benchmark Data'!$M$13,1),0)</f>
        <v>0</v>
      </c>
      <c r="H2002">
        <f>IFERROR(_xlfn.IFS(E2002&lt;'Benchmark Data'!$I$19,1,'Transaction Log'!E2002&gt;'Benchmark Data'!$M$19,1),0)</f>
        <v>0</v>
      </c>
    </row>
    <row r="2003" spans="1:8">
      <c r="A2003" s="116">
        <v>0.60373842592592586</v>
      </c>
      <c r="B2003">
        <v>-496.38520080000001</v>
      </c>
      <c r="C2003">
        <v>13985.854950000001</v>
      </c>
      <c r="D2003">
        <v>1.3004636220000001</v>
      </c>
      <c r="E2003">
        <v>2.2264350070000001</v>
      </c>
      <c r="F2003">
        <f>IFERROR(_xlfn.IFS(B2003&lt;'Benchmark Data'!$I$7,1,'Transaction Log'!B2003&gt;'Benchmark Data'!$M$7,1),0)</f>
        <v>0</v>
      </c>
      <c r="G2003">
        <f>IFERROR(_xlfn.IFS(D2003&lt;'Benchmark Data'!$I$13,1,'Transaction Log'!D2003&gt;'Benchmark Data'!$M$13,1),0)</f>
        <v>0</v>
      </c>
      <c r="H2003">
        <f>IFERROR(_xlfn.IFS(E2003&lt;'Benchmark Data'!$I$19,1,'Transaction Log'!E2003&gt;'Benchmark Data'!$M$19,1),0)</f>
        <v>0</v>
      </c>
    </row>
    <row r="2004" spans="1:8">
      <c r="A2004" s="116">
        <v>0.60376157407407405</v>
      </c>
      <c r="B2004">
        <v>-496.3964714</v>
      </c>
      <c r="C2004">
        <v>13985.718800000001</v>
      </c>
      <c r="D2004">
        <v>1.2991900359999999</v>
      </c>
      <c r="E2004">
        <v>2.227599949</v>
      </c>
      <c r="F2004">
        <f>IFERROR(_xlfn.IFS(B2004&lt;'Benchmark Data'!$I$7,1,'Transaction Log'!B2004&gt;'Benchmark Data'!$M$7,1),0)</f>
        <v>0</v>
      </c>
      <c r="G2004">
        <f>IFERROR(_xlfn.IFS(D2004&lt;'Benchmark Data'!$I$13,1,'Transaction Log'!D2004&gt;'Benchmark Data'!$M$13,1),0)</f>
        <v>0</v>
      </c>
      <c r="H2004">
        <f>IFERROR(_xlfn.IFS(E2004&lt;'Benchmark Data'!$I$19,1,'Transaction Log'!E2004&gt;'Benchmark Data'!$M$19,1),0)</f>
        <v>0</v>
      </c>
    </row>
    <row r="2005" spans="1:8">
      <c r="A2005" s="116">
        <v>0.60378472222222224</v>
      </c>
      <c r="B2005">
        <v>-496.4145024</v>
      </c>
      <c r="C2005">
        <v>13983.6931</v>
      </c>
      <c r="D2005">
        <v>1.299761063</v>
      </c>
      <c r="E2005">
        <v>2.2259941730000001</v>
      </c>
      <c r="F2005">
        <f>IFERROR(_xlfn.IFS(B2005&lt;'Benchmark Data'!$I$7,1,'Transaction Log'!B2005&gt;'Benchmark Data'!$M$7,1),0)</f>
        <v>0</v>
      </c>
      <c r="G2005">
        <f>IFERROR(_xlfn.IFS(D2005&lt;'Benchmark Data'!$I$13,1,'Transaction Log'!D2005&gt;'Benchmark Data'!$M$13,1),0)</f>
        <v>0</v>
      </c>
      <c r="H2005">
        <f>IFERROR(_xlfn.IFS(E2005&lt;'Benchmark Data'!$I$19,1,'Transaction Log'!E2005&gt;'Benchmark Data'!$M$19,1),0)</f>
        <v>0</v>
      </c>
    </row>
    <row r="2006" spans="1:8">
      <c r="A2006" s="116">
        <v>0.60380787037037031</v>
      </c>
      <c r="B2006">
        <v>-496.40877460000002</v>
      </c>
      <c r="C2006">
        <v>13982.85196</v>
      </c>
      <c r="D2006">
        <v>1.2980267160000001</v>
      </c>
      <c r="E2006">
        <v>2.2280425570000002</v>
      </c>
      <c r="F2006">
        <f>IFERROR(_xlfn.IFS(B2006&lt;'Benchmark Data'!$I$7,1,'Transaction Log'!B2006&gt;'Benchmark Data'!$M$7,1),0)</f>
        <v>0</v>
      </c>
      <c r="G2006">
        <f>IFERROR(_xlfn.IFS(D2006&lt;'Benchmark Data'!$I$13,1,'Transaction Log'!D2006&gt;'Benchmark Data'!$M$13,1),0)</f>
        <v>0</v>
      </c>
      <c r="H2006">
        <f>IFERROR(_xlfn.IFS(E2006&lt;'Benchmark Data'!$I$19,1,'Transaction Log'!E2006&gt;'Benchmark Data'!$M$19,1),0)</f>
        <v>0</v>
      </c>
    </row>
    <row r="2007" spans="1:8">
      <c r="A2007" s="116">
        <v>0.6038310185185185</v>
      </c>
      <c r="B2007">
        <v>-496.3972334</v>
      </c>
      <c r="C2007">
        <v>13984.77123</v>
      </c>
      <c r="D2007">
        <v>1.3006821630000001</v>
      </c>
      <c r="E2007">
        <v>2.2266526029999998</v>
      </c>
      <c r="F2007">
        <f>IFERROR(_xlfn.IFS(B2007&lt;'Benchmark Data'!$I$7,1,'Transaction Log'!B2007&gt;'Benchmark Data'!$M$7,1),0)</f>
        <v>0</v>
      </c>
      <c r="G2007">
        <f>IFERROR(_xlfn.IFS(D2007&lt;'Benchmark Data'!$I$13,1,'Transaction Log'!D2007&gt;'Benchmark Data'!$M$13,1),0)</f>
        <v>0</v>
      </c>
      <c r="H2007">
        <f>IFERROR(_xlfn.IFS(E2007&lt;'Benchmark Data'!$I$19,1,'Transaction Log'!E2007&gt;'Benchmark Data'!$M$19,1),0)</f>
        <v>0</v>
      </c>
    </row>
    <row r="2008" spans="1:8">
      <c r="A2008" s="116">
        <v>0.60385416666666669</v>
      </c>
      <c r="B2008">
        <v>-496.41290789999999</v>
      </c>
      <c r="C2008">
        <v>13983.722449999999</v>
      </c>
      <c r="D2008">
        <v>1.2994921349999999</v>
      </c>
      <c r="E2008">
        <v>2.2260615869999998</v>
      </c>
      <c r="F2008">
        <f>IFERROR(_xlfn.IFS(B2008&lt;'Benchmark Data'!$I$7,1,'Transaction Log'!B2008&gt;'Benchmark Data'!$M$7,1),0)</f>
        <v>0</v>
      </c>
      <c r="G2008">
        <f>IFERROR(_xlfn.IFS(D2008&lt;'Benchmark Data'!$I$13,1,'Transaction Log'!D2008&gt;'Benchmark Data'!$M$13,1),0)</f>
        <v>0</v>
      </c>
      <c r="H2008">
        <f>IFERROR(_xlfn.IFS(E2008&lt;'Benchmark Data'!$I$19,1,'Transaction Log'!E2008&gt;'Benchmark Data'!$M$19,1),0)</f>
        <v>0</v>
      </c>
    </row>
    <row r="2009" spans="1:8">
      <c r="A2009" s="116">
        <v>0.60387731481481477</v>
      </c>
      <c r="B2009">
        <v>-496.41227350000003</v>
      </c>
      <c r="C2009">
        <v>13980.617459999999</v>
      </c>
      <c r="D2009">
        <v>1.2994055710000001</v>
      </c>
      <c r="E2009">
        <v>2.228493565</v>
      </c>
      <c r="F2009">
        <f>IFERROR(_xlfn.IFS(B2009&lt;'Benchmark Data'!$I$7,1,'Transaction Log'!B2009&gt;'Benchmark Data'!$M$7,1),0)</f>
        <v>0</v>
      </c>
      <c r="G2009">
        <f>IFERROR(_xlfn.IFS(D2009&lt;'Benchmark Data'!$I$13,1,'Transaction Log'!D2009&gt;'Benchmark Data'!$M$13,1),0)</f>
        <v>0</v>
      </c>
      <c r="H2009">
        <f>IFERROR(_xlfn.IFS(E2009&lt;'Benchmark Data'!$I$19,1,'Transaction Log'!E2009&gt;'Benchmark Data'!$M$19,1),0)</f>
        <v>0</v>
      </c>
    </row>
    <row r="2010" spans="1:8">
      <c r="A2010" s="116">
        <v>0.60390046296296296</v>
      </c>
      <c r="B2010">
        <v>-496.403415</v>
      </c>
      <c r="C2010">
        <v>13981.716909999999</v>
      </c>
      <c r="D2010">
        <v>1.298132463</v>
      </c>
      <c r="E2010">
        <v>2.2259259949999999</v>
      </c>
      <c r="F2010">
        <f>IFERROR(_xlfn.IFS(B2010&lt;'Benchmark Data'!$I$7,1,'Transaction Log'!B2010&gt;'Benchmark Data'!$M$7,1),0)</f>
        <v>0</v>
      </c>
      <c r="G2010">
        <f>IFERROR(_xlfn.IFS(D2010&lt;'Benchmark Data'!$I$13,1,'Transaction Log'!D2010&gt;'Benchmark Data'!$M$13,1),0)</f>
        <v>0</v>
      </c>
      <c r="H2010">
        <f>IFERROR(_xlfn.IFS(E2010&lt;'Benchmark Data'!$I$19,1,'Transaction Log'!E2010&gt;'Benchmark Data'!$M$19,1),0)</f>
        <v>0</v>
      </c>
    </row>
    <row r="2011" spans="1:8">
      <c r="A2011" s="116">
        <v>0.60392361111111115</v>
      </c>
      <c r="B2011">
        <v>-496.40279249999998</v>
      </c>
      <c r="C2011">
        <v>13981.63834</v>
      </c>
      <c r="D2011">
        <v>1.298270705</v>
      </c>
      <c r="E2011">
        <v>2.2271886420000002</v>
      </c>
      <c r="F2011">
        <f>IFERROR(_xlfn.IFS(B2011&lt;'Benchmark Data'!$I$7,1,'Transaction Log'!B2011&gt;'Benchmark Data'!$M$7,1),0)</f>
        <v>0</v>
      </c>
      <c r="G2011">
        <f>IFERROR(_xlfn.IFS(D2011&lt;'Benchmark Data'!$I$13,1,'Transaction Log'!D2011&gt;'Benchmark Data'!$M$13,1),0)</f>
        <v>0</v>
      </c>
      <c r="H2011">
        <f>IFERROR(_xlfn.IFS(E2011&lt;'Benchmark Data'!$I$19,1,'Transaction Log'!E2011&gt;'Benchmark Data'!$M$19,1),0)</f>
        <v>0</v>
      </c>
    </row>
    <row r="2012" spans="1:8">
      <c r="A2012" s="116">
        <v>0.60394675925925922</v>
      </c>
      <c r="B2012">
        <v>-496.39561809999998</v>
      </c>
      <c r="C2012">
        <v>13979.345569999999</v>
      </c>
      <c r="D2012">
        <v>1.3003210009999999</v>
      </c>
      <c r="E2012">
        <v>2.2268752279999999</v>
      </c>
      <c r="F2012">
        <f>IFERROR(_xlfn.IFS(B2012&lt;'Benchmark Data'!$I$7,1,'Transaction Log'!B2012&gt;'Benchmark Data'!$M$7,1),0)</f>
        <v>0</v>
      </c>
      <c r="G2012">
        <f>IFERROR(_xlfn.IFS(D2012&lt;'Benchmark Data'!$I$13,1,'Transaction Log'!D2012&gt;'Benchmark Data'!$M$13,1),0)</f>
        <v>0</v>
      </c>
      <c r="H2012">
        <f>IFERROR(_xlfn.IFS(E2012&lt;'Benchmark Data'!$I$19,1,'Transaction Log'!E2012&gt;'Benchmark Data'!$M$19,1),0)</f>
        <v>0</v>
      </c>
    </row>
    <row r="2013" spans="1:8">
      <c r="A2013" s="116">
        <v>0.60396990740740741</v>
      </c>
      <c r="B2013">
        <v>-496.39679050000001</v>
      </c>
      <c r="C2013">
        <v>13978.105659999999</v>
      </c>
      <c r="D2013">
        <v>1.3002950639999999</v>
      </c>
      <c r="E2013">
        <v>2.2279712589999998</v>
      </c>
      <c r="F2013">
        <f>IFERROR(_xlfn.IFS(B2013&lt;'Benchmark Data'!$I$7,1,'Transaction Log'!B2013&gt;'Benchmark Data'!$M$7,1),0)</f>
        <v>0</v>
      </c>
      <c r="G2013">
        <f>IFERROR(_xlfn.IFS(D2013&lt;'Benchmark Data'!$I$13,1,'Transaction Log'!D2013&gt;'Benchmark Data'!$M$13,1),0)</f>
        <v>0</v>
      </c>
      <c r="H2013">
        <f>IFERROR(_xlfn.IFS(E2013&lt;'Benchmark Data'!$I$19,1,'Transaction Log'!E2013&gt;'Benchmark Data'!$M$19,1),0)</f>
        <v>0</v>
      </c>
    </row>
    <row r="2014" spans="1:8">
      <c r="A2014" s="116">
        <v>0.6039930555555556</v>
      </c>
      <c r="B2014">
        <v>-496.39971830000002</v>
      </c>
      <c r="C2014">
        <v>13976.657859999999</v>
      </c>
      <c r="D2014">
        <v>1.2981678569999999</v>
      </c>
      <c r="E2014">
        <v>2.2283288219999999</v>
      </c>
      <c r="F2014">
        <f>IFERROR(_xlfn.IFS(B2014&lt;'Benchmark Data'!$I$7,1,'Transaction Log'!B2014&gt;'Benchmark Data'!$M$7,1),0)</f>
        <v>0</v>
      </c>
      <c r="G2014">
        <f>IFERROR(_xlfn.IFS(D2014&lt;'Benchmark Data'!$I$13,1,'Transaction Log'!D2014&gt;'Benchmark Data'!$M$13,1),0)</f>
        <v>0</v>
      </c>
      <c r="H2014">
        <f>IFERROR(_xlfn.IFS(E2014&lt;'Benchmark Data'!$I$19,1,'Transaction Log'!E2014&gt;'Benchmark Data'!$M$19,1),0)</f>
        <v>0</v>
      </c>
    </row>
    <row r="2015" spans="1:8">
      <c r="A2015" s="116">
        <v>0.60401620370370368</v>
      </c>
      <c r="B2015">
        <v>-496.41331259999998</v>
      </c>
      <c r="C2015">
        <v>13975.253220000001</v>
      </c>
      <c r="D2015">
        <v>1.30001616</v>
      </c>
      <c r="E2015">
        <v>2.2275238060000002</v>
      </c>
      <c r="F2015">
        <f>IFERROR(_xlfn.IFS(B2015&lt;'Benchmark Data'!$I$7,1,'Transaction Log'!B2015&gt;'Benchmark Data'!$M$7,1),0)</f>
        <v>0</v>
      </c>
      <c r="G2015">
        <f>IFERROR(_xlfn.IFS(D2015&lt;'Benchmark Data'!$I$13,1,'Transaction Log'!D2015&gt;'Benchmark Data'!$M$13,1),0)</f>
        <v>0</v>
      </c>
      <c r="H2015">
        <f>IFERROR(_xlfn.IFS(E2015&lt;'Benchmark Data'!$I$19,1,'Transaction Log'!E2015&gt;'Benchmark Data'!$M$19,1),0)</f>
        <v>0</v>
      </c>
    </row>
    <row r="2016" spans="1:8">
      <c r="A2016" s="116">
        <v>0.60403935185185187</v>
      </c>
      <c r="B2016">
        <v>-496.40739780000001</v>
      </c>
      <c r="C2016">
        <v>13974.47992</v>
      </c>
      <c r="D2016">
        <v>1.3006392360000001</v>
      </c>
      <c r="E2016">
        <v>2.2282063569999999</v>
      </c>
      <c r="F2016">
        <f>IFERROR(_xlfn.IFS(B2016&lt;'Benchmark Data'!$I$7,1,'Transaction Log'!B2016&gt;'Benchmark Data'!$M$7,1),0)</f>
        <v>0</v>
      </c>
      <c r="G2016">
        <f>IFERROR(_xlfn.IFS(D2016&lt;'Benchmark Data'!$I$13,1,'Transaction Log'!D2016&gt;'Benchmark Data'!$M$13,1),0)</f>
        <v>0</v>
      </c>
      <c r="H2016">
        <f>IFERROR(_xlfn.IFS(E2016&lt;'Benchmark Data'!$I$19,1,'Transaction Log'!E2016&gt;'Benchmark Data'!$M$19,1),0)</f>
        <v>0</v>
      </c>
    </row>
    <row r="2017" spans="1:8">
      <c r="A2017" s="116">
        <v>0.60406250000000006</v>
      </c>
      <c r="B2017">
        <v>-496.40089870000003</v>
      </c>
      <c r="C2017">
        <v>13972.84397</v>
      </c>
      <c r="D2017">
        <v>1.2993647129999999</v>
      </c>
      <c r="E2017">
        <v>2.2282110780000002</v>
      </c>
      <c r="F2017">
        <f>IFERROR(_xlfn.IFS(B2017&lt;'Benchmark Data'!$I$7,1,'Transaction Log'!B2017&gt;'Benchmark Data'!$M$7,1),0)</f>
        <v>0</v>
      </c>
      <c r="G2017">
        <f>IFERROR(_xlfn.IFS(D2017&lt;'Benchmark Data'!$I$13,1,'Transaction Log'!D2017&gt;'Benchmark Data'!$M$13,1),0)</f>
        <v>0</v>
      </c>
      <c r="H2017">
        <f>IFERROR(_xlfn.IFS(E2017&lt;'Benchmark Data'!$I$19,1,'Transaction Log'!E2017&gt;'Benchmark Data'!$M$19,1),0)</f>
        <v>0</v>
      </c>
    </row>
    <row r="2018" spans="1:8">
      <c r="A2018" s="116">
        <v>0.60408564814814814</v>
      </c>
      <c r="B2018">
        <v>-496.41388039999998</v>
      </c>
      <c r="C2018">
        <v>13971.786109999999</v>
      </c>
      <c r="D2018">
        <v>1.2994289400000001</v>
      </c>
      <c r="E2018">
        <v>2.22716052</v>
      </c>
      <c r="F2018">
        <f>IFERROR(_xlfn.IFS(B2018&lt;'Benchmark Data'!$I$7,1,'Transaction Log'!B2018&gt;'Benchmark Data'!$M$7,1),0)</f>
        <v>0</v>
      </c>
      <c r="G2018">
        <f>IFERROR(_xlfn.IFS(D2018&lt;'Benchmark Data'!$I$13,1,'Transaction Log'!D2018&gt;'Benchmark Data'!$M$13,1),0)</f>
        <v>0</v>
      </c>
      <c r="H2018">
        <f>IFERROR(_xlfn.IFS(E2018&lt;'Benchmark Data'!$I$19,1,'Transaction Log'!E2018&gt;'Benchmark Data'!$M$19,1),0)</f>
        <v>0</v>
      </c>
    </row>
    <row r="2019" spans="1:8">
      <c r="A2019" s="116">
        <v>0.60410879629629632</v>
      </c>
      <c r="B2019">
        <v>-496.4061744</v>
      </c>
      <c r="C2019">
        <v>13971.70954</v>
      </c>
      <c r="D2019">
        <v>1.2983609709999999</v>
      </c>
      <c r="E2019">
        <v>2.2266779290000001</v>
      </c>
      <c r="F2019">
        <f>IFERROR(_xlfn.IFS(B2019&lt;'Benchmark Data'!$I$7,1,'Transaction Log'!B2019&gt;'Benchmark Data'!$M$7,1),0)</f>
        <v>0</v>
      </c>
      <c r="G2019">
        <f>IFERROR(_xlfn.IFS(D2019&lt;'Benchmark Data'!$I$13,1,'Transaction Log'!D2019&gt;'Benchmark Data'!$M$13,1),0)</f>
        <v>0</v>
      </c>
      <c r="H2019">
        <f>IFERROR(_xlfn.IFS(E2019&lt;'Benchmark Data'!$I$19,1,'Transaction Log'!E2019&gt;'Benchmark Data'!$M$19,1),0)</f>
        <v>0</v>
      </c>
    </row>
    <row r="2020" spans="1:8">
      <c r="A2020" s="116">
        <v>0.60413194444444451</v>
      </c>
      <c r="B2020">
        <v>-496.40298919999998</v>
      </c>
      <c r="C2020">
        <v>13970.082479999999</v>
      </c>
      <c r="D2020">
        <v>1.299926613</v>
      </c>
      <c r="E2020">
        <v>2.2281281599999998</v>
      </c>
      <c r="F2020">
        <f>IFERROR(_xlfn.IFS(B2020&lt;'Benchmark Data'!$I$7,1,'Transaction Log'!B2020&gt;'Benchmark Data'!$M$7,1),0)</f>
        <v>0</v>
      </c>
      <c r="G2020">
        <f>IFERROR(_xlfn.IFS(D2020&lt;'Benchmark Data'!$I$13,1,'Transaction Log'!D2020&gt;'Benchmark Data'!$M$13,1),0)</f>
        <v>0</v>
      </c>
      <c r="H2020">
        <f>IFERROR(_xlfn.IFS(E2020&lt;'Benchmark Data'!$I$19,1,'Transaction Log'!E2020&gt;'Benchmark Data'!$M$19,1),0)</f>
        <v>0</v>
      </c>
    </row>
    <row r="2021" spans="1:8">
      <c r="A2021" s="116">
        <v>0.60415509259259259</v>
      </c>
      <c r="B2021">
        <v>-496.39288449999998</v>
      </c>
      <c r="C2021">
        <v>13968.88322</v>
      </c>
      <c r="D2021">
        <v>1.300687731</v>
      </c>
      <c r="E2021">
        <v>2.2266531220000001</v>
      </c>
      <c r="F2021">
        <f>IFERROR(_xlfn.IFS(B2021&lt;'Benchmark Data'!$I$7,1,'Transaction Log'!B2021&gt;'Benchmark Data'!$M$7,1),0)</f>
        <v>0</v>
      </c>
      <c r="G2021">
        <f>IFERROR(_xlfn.IFS(D2021&lt;'Benchmark Data'!$I$13,1,'Transaction Log'!D2021&gt;'Benchmark Data'!$M$13,1),0)</f>
        <v>0</v>
      </c>
      <c r="H2021">
        <f>IFERROR(_xlfn.IFS(E2021&lt;'Benchmark Data'!$I$19,1,'Transaction Log'!E2021&gt;'Benchmark Data'!$M$19,1),0)</f>
        <v>0</v>
      </c>
    </row>
    <row r="2022" spans="1:8">
      <c r="A2022" s="116">
        <v>0.60417824074074067</v>
      </c>
      <c r="B2022">
        <v>-496.40085640000001</v>
      </c>
      <c r="C2022">
        <v>13968.06364</v>
      </c>
      <c r="D2022">
        <v>1.298471835</v>
      </c>
      <c r="E2022">
        <v>2.228313167</v>
      </c>
      <c r="F2022">
        <f>IFERROR(_xlfn.IFS(B2022&lt;'Benchmark Data'!$I$7,1,'Transaction Log'!B2022&gt;'Benchmark Data'!$M$7,1),0)</f>
        <v>0</v>
      </c>
      <c r="G2022">
        <f>IFERROR(_xlfn.IFS(D2022&lt;'Benchmark Data'!$I$13,1,'Transaction Log'!D2022&gt;'Benchmark Data'!$M$13,1),0)</f>
        <v>0</v>
      </c>
      <c r="H2022">
        <f>IFERROR(_xlfn.IFS(E2022&lt;'Benchmark Data'!$I$19,1,'Transaction Log'!E2022&gt;'Benchmark Data'!$M$19,1),0)</f>
        <v>0</v>
      </c>
    </row>
    <row r="2023" spans="1:8">
      <c r="A2023" s="116">
        <v>0.60420138888888886</v>
      </c>
      <c r="B2023">
        <v>-496.39079240000001</v>
      </c>
      <c r="C2023">
        <v>13967.92124</v>
      </c>
      <c r="D2023">
        <v>1.3000013180000001</v>
      </c>
      <c r="E2023">
        <v>2.2275896820000001</v>
      </c>
      <c r="F2023">
        <f>IFERROR(_xlfn.IFS(B2023&lt;'Benchmark Data'!$I$7,1,'Transaction Log'!B2023&gt;'Benchmark Data'!$M$7,1),0)</f>
        <v>0</v>
      </c>
      <c r="G2023">
        <f>IFERROR(_xlfn.IFS(D2023&lt;'Benchmark Data'!$I$13,1,'Transaction Log'!D2023&gt;'Benchmark Data'!$M$13,1),0)</f>
        <v>0</v>
      </c>
      <c r="H2023">
        <f>IFERROR(_xlfn.IFS(E2023&lt;'Benchmark Data'!$I$19,1,'Transaction Log'!E2023&gt;'Benchmark Data'!$M$19,1),0)</f>
        <v>0</v>
      </c>
    </row>
    <row r="2024" spans="1:8">
      <c r="A2024" s="116">
        <v>0.60422453703703705</v>
      </c>
      <c r="B2024">
        <v>-496.39587490000002</v>
      </c>
      <c r="C2024">
        <v>13966.28551</v>
      </c>
      <c r="D2024">
        <v>1.298051957</v>
      </c>
      <c r="E2024">
        <v>2.2272281060000001</v>
      </c>
      <c r="F2024">
        <f>IFERROR(_xlfn.IFS(B2024&lt;'Benchmark Data'!$I$7,1,'Transaction Log'!B2024&gt;'Benchmark Data'!$M$7,1),0)</f>
        <v>0</v>
      </c>
      <c r="G2024">
        <f>IFERROR(_xlfn.IFS(D2024&lt;'Benchmark Data'!$I$13,1,'Transaction Log'!D2024&gt;'Benchmark Data'!$M$13,1),0)</f>
        <v>0</v>
      </c>
      <c r="H2024">
        <f>IFERROR(_xlfn.IFS(E2024&lt;'Benchmark Data'!$I$19,1,'Transaction Log'!E2024&gt;'Benchmark Data'!$M$19,1),0)</f>
        <v>0</v>
      </c>
    </row>
    <row r="2025" spans="1:8">
      <c r="A2025" s="116">
        <v>0.60424768518518512</v>
      </c>
      <c r="B2025">
        <v>-496.38523220000002</v>
      </c>
      <c r="C2025">
        <v>13964.14435</v>
      </c>
      <c r="D2025">
        <v>1.300511773</v>
      </c>
      <c r="E2025">
        <v>2.2260643920000001</v>
      </c>
      <c r="F2025">
        <f>IFERROR(_xlfn.IFS(B2025&lt;'Benchmark Data'!$I$7,1,'Transaction Log'!B2025&gt;'Benchmark Data'!$M$7,1),0)</f>
        <v>0</v>
      </c>
      <c r="G2025">
        <f>IFERROR(_xlfn.IFS(D2025&lt;'Benchmark Data'!$I$13,1,'Transaction Log'!D2025&gt;'Benchmark Data'!$M$13,1),0)</f>
        <v>0</v>
      </c>
      <c r="H2025">
        <f>IFERROR(_xlfn.IFS(E2025&lt;'Benchmark Data'!$I$19,1,'Transaction Log'!E2025&gt;'Benchmark Data'!$M$19,1),0)</f>
        <v>0</v>
      </c>
    </row>
    <row r="2026" spans="1:8">
      <c r="A2026" s="116">
        <v>0.60427083333333331</v>
      </c>
      <c r="B2026">
        <v>-496.40060130000001</v>
      </c>
      <c r="C2026">
        <v>13963.83718</v>
      </c>
      <c r="D2026">
        <v>1.2997559590000001</v>
      </c>
      <c r="E2026">
        <v>2.2274312780000001</v>
      </c>
      <c r="F2026">
        <f>IFERROR(_xlfn.IFS(B2026&lt;'Benchmark Data'!$I$7,1,'Transaction Log'!B2026&gt;'Benchmark Data'!$M$7,1),0)</f>
        <v>0</v>
      </c>
      <c r="G2026">
        <f>IFERROR(_xlfn.IFS(D2026&lt;'Benchmark Data'!$I$13,1,'Transaction Log'!D2026&gt;'Benchmark Data'!$M$13,1),0)</f>
        <v>0</v>
      </c>
      <c r="H2026">
        <f>IFERROR(_xlfn.IFS(E2026&lt;'Benchmark Data'!$I$19,1,'Transaction Log'!E2026&gt;'Benchmark Data'!$M$19,1),0)</f>
        <v>0</v>
      </c>
    </row>
    <row r="2027" spans="1:8">
      <c r="A2027" s="116">
        <v>0.6042939814814815</v>
      </c>
      <c r="B2027">
        <v>-496.40552359999998</v>
      </c>
      <c r="C2027">
        <v>13959.8475</v>
      </c>
      <c r="D2027">
        <v>1.298564783</v>
      </c>
      <c r="E2027">
        <v>2.2261696120000001</v>
      </c>
      <c r="F2027">
        <f>IFERROR(_xlfn.IFS(B2027&lt;'Benchmark Data'!$I$7,1,'Transaction Log'!B2027&gt;'Benchmark Data'!$M$7,1),0)</f>
        <v>0</v>
      </c>
      <c r="G2027">
        <f>IFERROR(_xlfn.IFS(D2027&lt;'Benchmark Data'!$I$13,1,'Transaction Log'!D2027&gt;'Benchmark Data'!$M$13,1),0)</f>
        <v>0</v>
      </c>
      <c r="H2027">
        <f>IFERROR(_xlfn.IFS(E2027&lt;'Benchmark Data'!$I$19,1,'Transaction Log'!E2027&gt;'Benchmark Data'!$M$19,1),0)</f>
        <v>0</v>
      </c>
    </row>
    <row r="2028" spans="1:8">
      <c r="A2028" s="116">
        <v>0.60431712962962958</v>
      </c>
      <c r="B2028">
        <v>-496.38598089999999</v>
      </c>
      <c r="C2028">
        <v>13961.81309</v>
      </c>
      <c r="D2028">
        <v>1.300003054</v>
      </c>
      <c r="E2028">
        <v>2.2276124980000001</v>
      </c>
      <c r="F2028">
        <f>IFERROR(_xlfn.IFS(B2028&lt;'Benchmark Data'!$I$7,1,'Transaction Log'!B2028&gt;'Benchmark Data'!$M$7,1),0)</f>
        <v>0</v>
      </c>
      <c r="G2028">
        <f>IFERROR(_xlfn.IFS(D2028&lt;'Benchmark Data'!$I$13,1,'Transaction Log'!D2028&gt;'Benchmark Data'!$M$13,1),0)</f>
        <v>0</v>
      </c>
      <c r="H2028">
        <f>IFERROR(_xlfn.IFS(E2028&lt;'Benchmark Data'!$I$19,1,'Transaction Log'!E2028&gt;'Benchmark Data'!$M$19,1),0)</f>
        <v>0</v>
      </c>
    </row>
    <row r="2029" spans="1:8">
      <c r="A2029" s="116">
        <v>0.60434027777777777</v>
      </c>
      <c r="B2029">
        <v>-496.3961592</v>
      </c>
      <c r="C2029">
        <v>13958.92779</v>
      </c>
      <c r="D2029">
        <v>1.2994926</v>
      </c>
      <c r="E2029">
        <v>2.2259316999999998</v>
      </c>
      <c r="F2029">
        <f>IFERROR(_xlfn.IFS(B2029&lt;'Benchmark Data'!$I$7,1,'Transaction Log'!B2029&gt;'Benchmark Data'!$M$7,1),0)</f>
        <v>0</v>
      </c>
      <c r="G2029">
        <f>IFERROR(_xlfn.IFS(D2029&lt;'Benchmark Data'!$I$13,1,'Transaction Log'!D2029&gt;'Benchmark Data'!$M$13,1),0)</f>
        <v>0</v>
      </c>
      <c r="H2029">
        <f>IFERROR(_xlfn.IFS(E2029&lt;'Benchmark Data'!$I$19,1,'Transaction Log'!E2029&gt;'Benchmark Data'!$M$19,1),0)</f>
        <v>0</v>
      </c>
    </row>
    <row r="2030" spans="1:8">
      <c r="A2030" s="116">
        <v>0.60436342592592596</v>
      </c>
      <c r="B2030">
        <v>-496.402308</v>
      </c>
      <c r="C2030">
        <v>13958.06518</v>
      </c>
      <c r="D2030">
        <v>1.2986570120000001</v>
      </c>
      <c r="E2030">
        <v>2.2269290179999999</v>
      </c>
      <c r="F2030">
        <f>IFERROR(_xlfn.IFS(B2030&lt;'Benchmark Data'!$I$7,1,'Transaction Log'!B2030&gt;'Benchmark Data'!$M$7,1),0)</f>
        <v>0</v>
      </c>
      <c r="G2030">
        <f>IFERROR(_xlfn.IFS(D2030&lt;'Benchmark Data'!$I$13,1,'Transaction Log'!D2030&gt;'Benchmark Data'!$M$13,1),0)</f>
        <v>0</v>
      </c>
      <c r="H2030">
        <f>IFERROR(_xlfn.IFS(E2030&lt;'Benchmark Data'!$I$19,1,'Transaction Log'!E2030&gt;'Benchmark Data'!$M$19,1),0)</f>
        <v>0</v>
      </c>
    </row>
    <row r="2031" spans="1:8">
      <c r="A2031" s="116">
        <v>0.60438657407407403</v>
      </c>
      <c r="B2031">
        <v>-496.40777750000001</v>
      </c>
      <c r="C2031">
        <v>13956.89451</v>
      </c>
      <c r="D2031">
        <v>1.3000284200000001</v>
      </c>
      <c r="E2031">
        <v>2.2277038980000001</v>
      </c>
      <c r="F2031">
        <f>IFERROR(_xlfn.IFS(B2031&lt;'Benchmark Data'!$I$7,1,'Transaction Log'!B2031&gt;'Benchmark Data'!$M$7,1),0)</f>
        <v>0</v>
      </c>
      <c r="G2031">
        <f>IFERROR(_xlfn.IFS(D2031&lt;'Benchmark Data'!$I$13,1,'Transaction Log'!D2031&gt;'Benchmark Data'!$M$13,1),0)</f>
        <v>0</v>
      </c>
      <c r="H2031">
        <f>IFERROR(_xlfn.IFS(E2031&lt;'Benchmark Data'!$I$19,1,'Transaction Log'!E2031&gt;'Benchmark Data'!$M$19,1),0)</f>
        <v>0</v>
      </c>
    </row>
    <row r="2032" spans="1:8">
      <c r="A2032" s="116">
        <v>0.60440972222222222</v>
      </c>
      <c r="B2032">
        <v>-496.4056976</v>
      </c>
      <c r="C2032">
        <v>13956.08203</v>
      </c>
      <c r="D2032">
        <v>1.299007639</v>
      </c>
      <c r="E2032">
        <v>2.2263853490000001</v>
      </c>
      <c r="F2032">
        <f>IFERROR(_xlfn.IFS(B2032&lt;'Benchmark Data'!$I$7,1,'Transaction Log'!B2032&gt;'Benchmark Data'!$M$7,1),0)</f>
        <v>0</v>
      </c>
      <c r="G2032">
        <f>IFERROR(_xlfn.IFS(D2032&lt;'Benchmark Data'!$I$13,1,'Transaction Log'!D2032&gt;'Benchmark Data'!$M$13,1),0)</f>
        <v>0</v>
      </c>
      <c r="H2032">
        <f>IFERROR(_xlfn.IFS(E2032&lt;'Benchmark Data'!$I$19,1,'Transaction Log'!E2032&gt;'Benchmark Data'!$M$19,1),0)</f>
        <v>0</v>
      </c>
    </row>
    <row r="2033" spans="1:8">
      <c r="A2033" s="116">
        <v>0.60443287037037041</v>
      </c>
      <c r="B2033">
        <v>-496.39083640000001</v>
      </c>
      <c r="C2033">
        <v>13955.43491</v>
      </c>
      <c r="D2033">
        <v>1.2979174410000001</v>
      </c>
      <c r="E2033">
        <v>2.2274039459999999</v>
      </c>
      <c r="F2033">
        <f>IFERROR(_xlfn.IFS(B2033&lt;'Benchmark Data'!$I$7,1,'Transaction Log'!B2033&gt;'Benchmark Data'!$M$7,1),0)</f>
        <v>0</v>
      </c>
      <c r="G2033">
        <f>IFERROR(_xlfn.IFS(D2033&lt;'Benchmark Data'!$I$13,1,'Transaction Log'!D2033&gt;'Benchmark Data'!$M$13,1),0)</f>
        <v>0</v>
      </c>
      <c r="H2033">
        <f>IFERROR(_xlfn.IFS(E2033&lt;'Benchmark Data'!$I$19,1,'Transaction Log'!E2033&gt;'Benchmark Data'!$M$19,1),0)</f>
        <v>0</v>
      </c>
    </row>
    <row r="2034" spans="1:8">
      <c r="A2034" s="116">
        <v>0.60445601851851849</v>
      </c>
      <c r="B2034">
        <v>-496.40210780000001</v>
      </c>
      <c r="C2034">
        <v>13952.278329999999</v>
      </c>
      <c r="D2034">
        <v>1.2991714350000001</v>
      </c>
      <c r="E2034">
        <v>2.226761234</v>
      </c>
      <c r="F2034">
        <f>IFERROR(_xlfn.IFS(B2034&lt;'Benchmark Data'!$I$7,1,'Transaction Log'!B2034&gt;'Benchmark Data'!$M$7,1),0)</f>
        <v>0</v>
      </c>
      <c r="G2034">
        <f>IFERROR(_xlfn.IFS(D2034&lt;'Benchmark Data'!$I$13,1,'Transaction Log'!D2034&gt;'Benchmark Data'!$M$13,1),0)</f>
        <v>0</v>
      </c>
      <c r="H2034">
        <f>IFERROR(_xlfn.IFS(E2034&lt;'Benchmark Data'!$I$19,1,'Transaction Log'!E2034&gt;'Benchmark Data'!$M$19,1),0)</f>
        <v>0</v>
      </c>
    </row>
    <row r="2035" spans="1:8">
      <c r="A2035" s="116">
        <v>0.60447916666666668</v>
      </c>
      <c r="B2035">
        <v>-496.39784459999998</v>
      </c>
      <c r="C2035">
        <v>13952.612639999999</v>
      </c>
      <c r="D2035">
        <v>1.300430669</v>
      </c>
      <c r="E2035">
        <v>2.2256369600000001</v>
      </c>
      <c r="F2035">
        <f>IFERROR(_xlfn.IFS(B2035&lt;'Benchmark Data'!$I$7,1,'Transaction Log'!B2035&gt;'Benchmark Data'!$M$7,1),0)</f>
        <v>0</v>
      </c>
      <c r="G2035">
        <f>IFERROR(_xlfn.IFS(D2035&lt;'Benchmark Data'!$I$13,1,'Transaction Log'!D2035&gt;'Benchmark Data'!$M$13,1),0)</f>
        <v>0</v>
      </c>
      <c r="H2035">
        <f>IFERROR(_xlfn.IFS(E2035&lt;'Benchmark Data'!$I$19,1,'Transaction Log'!E2035&gt;'Benchmark Data'!$M$19,1),0)</f>
        <v>0</v>
      </c>
    </row>
    <row r="2036" spans="1:8">
      <c r="A2036" s="116">
        <v>0.60450231481481487</v>
      </c>
      <c r="B2036">
        <v>-496.40541680000001</v>
      </c>
      <c r="C2036">
        <v>13952.620269999999</v>
      </c>
      <c r="D2036">
        <v>1.2987588560000001</v>
      </c>
      <c r="E2036">
        <v>2.2272405709999998</v>
      </c>
      <c r="F2036">
        <f>IFERROR(_xlfn.IFS(B2036&lt;'Benchmark Data'!$I$7,1,'Transaction Log'!B2036&gt;'Benchmark Data'!$M$7,1),0)</f>
        <v>0</v>
      </c>
      <c r="G2036">
        <f>IFERROR(_xlfn.IFS(D2036&lt;'Benchmark Data'!$I$13,1,'Transaction Log'!D2036&gt;'Benchmark Data'!$M$13,1),0)</f>
        <v>0</v>
      </c>
      <c r="H2036">
        <f>IFERROR(_xlfn.IFS(E2036&lt;'Benchmark Data'!$I$19,1,'Transaction Log'!E2036&gt;'Benchmark Data'!$M$19,1),0)</f>
        <v>0</v>
      </c>
    </row>
    <row r="2037" spans="1:8">
      <c r="A2037" s="116">
        <v>0.60452546296296295</v>
      </c>
      <c r="B2037">
        <v>-496.38044120000001</v>
      </c>
      <c r="C2037">
        <v>13952.62399</v>
      </c>
      <c r="D2037">
        <v>1.298838822</v>
      </c>
      <c r="E2037">
        <v>2.2282013279999999</v>
      </c>
      <c r="F2037">
        <f>IFERROR(_xlfn.IFS(B2037&lt;'Benchmark Data'!$I$7,1,'Transaction Log'!B2037&gt;'Benchmark Data'!$M$7,1),0)</f>
        <v>1</v>
      </c>
      <c r="G2037">
        <f>IFERROR(_xlfn.IFS(D2037&lt;'Benchmark Data'!$I$13,1,'Transaction Log'!D2037&gt;'Benchmark Data'!$M$13,1),0)</f>
        <v>0</v>
      </c>
      <c r="H2037">
        <f>IFERROR(_xlfn.IFS(E2037&lt;'Benchmark Data'!$I$19,1,'Transaction Log'!E2037&gt;'Benchmark Data'!$M$19,1),0)</f>
        <v>0</v>
      </c>
    </row>
    <row r="2038" spans="1:8">
      <c r="A2038" s="116">
        <v>0.60454861111111113</v>
      </c>
      <c r="B2038">
        <v>-496.41284910000002</v>
      </c>
      <c r="C2038">
        <v>13951.18894</v>
      </c>
      <c r="D2038">
        <v>1.2988251529999999</v>
      </c>
      <c r="E2038">
        <v>2.2262898710000001</v>
      </c>
      <c r="F2038">
        <f>IFERROR(_xlfn.IFS(B2038&lt;'Benchmark Data'!$I$7,1,'Transaction Log'!B2038&gt;'Benchmark Data'!$M$7,1),0)</f>
        <v>0</v>
      </c>
      <c r="G2038">
        <f>IFERROR(_xlfn.IFS(D2038&lt;'Benchmark Data'!$I$13,1,'Transaction Log'!D2038&gt;'Benchmark Data'!$M$13,1),0)</f>
        <v>0</v>
      </c>
      <c r="H2038">
        <f>IFERROR(_xlfn.IFS(E2038&lt;'Benchmark Data'!$I$19,1,'Transaction Log'!E2038&gt;'Benchmark Data'!$M$19,1),0)</f>
        <v>0</v>
      </c>
    </row>
    <row r="2039" spans="1:8">
      <c r="A2039" s="116">
        <v>0.60457175925925932</v>
      </c>
      <c r="B2039">
        <v>-496.39905069999998</v>
      </c>
      <c r="C2039">
        <v>13947.80725</v>
      </c>
      <c r="D2039">
        <v>1.2993343719999999</v>
      </c>
      <c r="E2039">
        <v>2.2282510449999999</v>
      </c>
      <c r="F2039">
        <f>IFERROR(_xlfn.IFS(B2039&lt;'Benchmark Data'!$I$7,1,'Transaction Log'!B2039&gt;'Benchmark Data'!$M$7,1),0)</f>
        <v>0</v>
      </c>
      <c r="G2039">
        <f>IFERROR(_xlfn.IFS(D2039&lt;'Benchmark Data'!$I$13,1,'Transaction Log'!D2039&gt;'Benchmark Data'!$M$13,1),0)</f>
        <v>0</v>
      </c>
      <c r="H2039">
        <f>IFERROR(_xlfn.IFS(E2039&lt;'Benchmark Data'!$I$19,1,'Transaction Log'!E2039&gt;'Benchmark Data'!$M$19,1),0)</f>
        <v>0</v>
      </c>
    </row>
    <row r="2040" spans="1:8">
      <c r="A2040" s="116">
        <v>0.6045949074074074</v>
      </c>
      <c r="B2040">
        <v>-496.39719480000002</v>
      </c>
      <c r="C2040">
        <v>13946.185740000001</v>
      </c>
      <c r="D2040">
        <v>1.3013419559999999</v>
      </c>
      <c r="E2040">
        <v>2.2272549150000001</v>
      </c>
      <c r="F2040">
        <f>IFERROR(_xlfn.IFS(B2040&lt;'Benchmark Data'!$I$7,1,'Transaction Log'!B2040&gt;'Benchmark Data'!$M$7,1),0)</f>
        <v>0</v>
      </c>
      <c r="G2040">
        <f>IFERROR(_xlfn.IFS(D2040&lt;'Benchmark Data'!$I$13,1,'Transaction Log'!D2040&gt;'Benchmark Data'!$M$13,1),0)</f>
        <v>1</v>
      </c>
      <c r="H2040">
        <f>IFERROR(_xlfn.IFS(E2040&lt;'Benchmark Data'!$I$19,1,'Transaction Log'!E2040&gt;'Benchmark Data'!$M$19,1),0)</f>
        <v>0</v>
      </c>
    </row>
    <row r="2041" spans="1:8">
      <c r="A2041" s="116">
        <v>0.60461805555555559</v>
      </c>
      <c r="B2041">
        <v>-496.4071725</v>
      </c>
      <c r="C2041">
        <v>13945.86881</v>
      </c>
      <c r="D2041">
        <v>1.2994654590000001</v>
      </c>
      <c r="E2041">
        <v>2.2270837330000002</v>
      </c>
      <c r="F2041">
        <f>IFERROR(_xlfn.IFS(B2041&lt;'Benchmark Data'!$I$7,1,'Transaction Log'!B2041&gt;'Benchmark Data'!$M$7,1),0)</f>
        <v>0</v>
      </c>
      <c r="G2041">
        <f>IFERROR(_xlfn.IFS(D2041&lt;'Benchmark Data'!$I$13,1,'Transaction Log'!D2041&gt;'Benchmark Data'!$M$13,1),0)</f>
        <v>0</v>
      </c>
      <c r="H2041">
        <f>IFERROR(_xlfn.IFS(E2041&lt;'Benchmark Data'!$I$19,1,'Transaction Log'!E2041&gt;'Benchmark Data'!$M$19,1),0)</f>
        <v>0</v>
      </c>
    </row>
    <row r="2042" spans="1:8">
      <c r="A2042" s="116">
        <v>0.60464120370370367</v>
      </c>
      <c r="B2042">
        <v>-496.41141720000002</v>
      </c>
      <c r="C2042">
        <v>13944.147360000001</v>
      </c>
      <c r="D2042">
        <v>1.299843938</v>
      </c>
      <c r="E2042">
        <v>2.2270797579999999</v>
      </c>
      <c r="F2042">
        <f>IFERROR(_xlfn.IFS(B2042&lt;'Benchmark Data'!$I$7,1,'Transaction Log'!B2042&gt;'Benchmark Data'!$M$7,1),0)</f>
        <v>0</v>
      </c>
      <c r="G2042">
        <f>IFERROR(_xlfn.IFS(D2042&lt;'Benchmark Data'!$I$13,1,'Transaction Log'!D2042&gt;'Benchmark Data'!$M$13,1),0)</f>
        <v>0</v>
      </c>
      <c r="H2042">
        <f>IFERROR(_xlfn.IFS(E2042&lt;'Benchmark Data'!$I$19,1,'Transaction Log'!E2042&gt;'Benchmark Data'!$M$19,1),0)</f>
        <v>0</v>
      </c>
    </row>
    <row r="2043" spans="1:8">
      <c r="A2043" s="116">
        <v>0.60466435185185186</v>
      </c>
      <c r="B2043">
        <v>-496.38738669999998</v>
      </c>
      <c r="C2043">
        <v>13944.544550000001</v>
      </c>
      <c r="D2043">
        <v>1.2991132700000001</v>
      </c>
      <c r="E2043">
        <v>2.227210661</v>
      </c>
      <c r="F2043">
        <f>IFERROR(_xlfn.IFS(B2043&lt;'Benchmark Data'!$I$7,1,'Transaction Log'!B2043&gt;'Benchmark Data'!$M$7,1),0)</f>
        <v>0</v>
      </c>
      <c r="G2043">
        <f>IFERROR(_xlfn.IFS(D2043&lt;'Benchmark Data'!$I$13,1,'Transaction Log'!D2043&gt;'Benchmark Data'!$M$13,1),0)</f>
        <v>0</v>
      </c>
      <c r="H2043">
        <f>IFERROR(_xlfn.IFS(E2043&lt;'Benchmark Data'!$I$19,1,'Transaction Log'!E2043&gt;'Benchmark Data'!$M$19,1),0)</f>
        <v>0</v>
      </c>
    </row>
    <row r="2044" spans="1:8">
      <c r="A2044" s="116">
        <v>0.60468749999999993</v>
      </c>
      <c r="B2044">
        <v>-496.40092049999998</v>
      </c>
      <c r="C2044">
        <v>13943.55357</v>
      </c>
      <c r="D2044">
        <v>1.300813405</v>
      </c>
      <c r="E2044">
        <v>2.2262345059999999</v>
      </c>
      <c r="F2044">
        <f>IFERROR(_xlfn.IFS(B2044&lt;'Benchmark Data'!$I$7,1,'Transaction Log'!B2044&gt;'Benchmark Data'!$M$7,1),0)</f>
        <v>0</v>
      </c>
      <c r="G2044">
        <f>IFERROR(_xlfn.IFS(D2044&lt;'Benchmark Data'!$I$13,1,'Transaction Log'!D2044&gt;'Benchmark Data'!$M$13,1),0)</f>
        <v>0</v>
      </c>
      <c r="H2044">
        <f>IFERROR(_xlfn.IFS(E2044&lt;'Benchmark Data'!$I$19,1,'Transaction Log'!E2044&gt;'Benchmark Data'!$M$19,1),0)</f>
        <v>0</v>
      </c>
    </row>
    <row r="2045" spans="1:8">
      <c r="A2045" s="116">
        <v>0.60471064814814812</v>
      </c>
      <c r="B2045">
        <v>-496.4011812</v>
      </c>
      <c r="C2045">
        <v>13942.159900000001</v>
      </c>
      <c r="D2045">
        <v>1.300553635</v>
      </c>
      <c r="E2045">
        <v>2.2266262160000001</v>
      </c>
      <c r="F2045">
        <f>IFERROR(_xlfn.IFS(B2045&lt;'Benchmark Data'!$I$7,1,'Transaction Log'!B2045&gt;'Benchmark Data'!$M$7,1),0)</f>
        <v>0</v>
      </c>
      <c r="G2045">
        <f>IFERROR(_xlfn.IFS(D2045&lt;'Benchmark Data'!$I$13,1,'Transaction Log'!D2045&gt;'Benchmark Data'!$M$13,1),0)</f>
        <v>0</v>
      </c>
      <c r="H2045">
        <f>IFERROR(_xlfn.IFS(E2045&lt;'Benchmark Data'!$I$19,1,'Transaction Log'!E2045&gt;'Benchmark Data'!$M$19,1),0)</f>
        <v>0</v>
      </c>
    </row>
    <row r="2046" spans="1:8">
      <c r="A2046" s="116">
        <v>0.60473379629629631</v>
      </c>
      <c r="B2046">
        <v>-496.40353160000001</v>
      </c>
      <c r="C2046">
        <v>13941.714120000001</v>
      </c>
      <c r="D2046">
        <v>1.3002992099999999</v>
      </c>
      <c r="E2046">
        <v>2.2279930440000002</v>
      </c>
      <c r="F2046">
        <f>IFERROR(_xlfn.IFS(B2046&lt;'Benchmark Data'!$I$7,1,'Transaction Log'!B2046&gt;'Benchmark Data'!$M$7,1),0)</f>
        <v>0</v>
      </c>
      <c r="G2046">
        <f>IFERROR(_xlfn.IFS(D2046&lt;'Benchmark Data'!$I$13,1,'Transaction Log'!D2046&gt;'Benchmark Data'!$M$13,1),0)</f>
        <v>0</v>
      </c>
      <c r="H2046">
        <f>IFERROR(_xlfn.IFS(E2046&lt;'Benchmark Data'!$I$19,1,'Transaction Log'!E2046&gt;'Benchmark Data'!$M$19,1),0)</f>
        <v>0</v>
      </c>
    </row>
    <row r="2047" spans="1:8">
      <c r="A2047" s="116">
        <v>0.60475694444444439</v>
      </c>
      <c r="B2047">
        <v>-496.40586569999999</v>
      </c>
      <c r="C2047">
        <v>13941.24991</v>
      </c>
      <c r="D2047">
        <v>1.3009918789999999</v>
      </c>
      <c r="E2047">
        <v>2.2257943830000002</v>
      </c>
      <c r="F2047">
        <f>IFERROR(_xlfn.IFS(B2047&lt;'Benchmark Data'!$I$7,1,'Transaction Log'!B2047&gt;'Benchmark Data'!$M$7,1),0)</f>
        <v>0</v>
      </c>
      <c r="G2047">
        <f>IFERROR(_xlfn.IFS(D2047&lt;'Benchmark Data'!$I$13,1,'Transaction Log'!D2047&gt;'Benchmark Data'!$M$13,1),0)</f>
        <v>0</v>
      </c>
      <c r="H2047">
        <f>IFERROR(_xlfn.IFS(E2047&lt;'Benchmark Data'!$I$19,1,'Transaction Log'!E2047&gt;'Benchmark Data'!$M$19,1),0)</f>
        <v>0</v>
      </c>
    </row>
    <row r="2048" spans="1:8">
      <c r="A2048" s="116">
        <v>0.60478009259259258</v>
      </c>
      <c r="B2048">
        <v>-496.4007914</v>
      </c>
      <c r="C2048">
        <v>13939.6041</v>
      </c>
      <c r="D2048">
        <v>1.2993549120000001</v>
      </c>
      <c r="E2048">
        <v>2.228427457</v>
      </c>
      <c r="F2048">
        <f>IFERROR(_xlfn.IFS(B2048&lt;'Benchmark Data'!$I$7,1,'Transaction Log'!B2048&gt;'Benchmark Data'!$M$7,1),0)</f>
        <v>0</v>
      </c>
      <c r="G2048">
        <f>IFERROR(_xlfn.IFS(D2048&lt;'Benchmark Data'!$I$13,1,'Transaction Log'!D2048&gt;'Benchmark Data'!$M$13,1),0)</f>
        <v>0</v>
      </c>
      <c r="H2048">
        <f>IFERROR(_xlfn.IFS(E2048&lt;'Benchmark Data'!$I$19,1,'Transaction Log'!E2048&gt;'Benchmark Data'!$M$19,1),0)</f>
        <v>0</v>
      </c>
    </row>
    <row r="2049" spans="1:8">
      <c r="A2049" s="116">
        <v>0.60480324074074077</v>
      </c>
      <c r="B2049">
        <v>-496.41238049999998</v>
      </c>
      <c r="C2049">
        <v>13938.944030000001</v>
      </c>
      <c r="D2049">
        <v>1.30032137</v>
      </c>
      <c r="E2049">
        <v>2.225929314</v>
      </c>
      <c r="F2049">
        <f>IFERROR(_xlfn.IFS(B2049&lt;'Benchmark Data'!$I$7,1,'Transaction Log'!B2049&gt;'Benchmark Data'!$M$7,1),0)</f>
        <v>0</v>
      </c>
      <c r="G2049">
        <f>IFERROR(_xlfn.IFS(D2049&lt;'Benchmark Data'!$I$13,1,'Transaction Log'!D2049&gt;'Benchmark Data'!$M$13,1),0)</f>
        <v>0</v>
      </c>
      <c r="H2049">
        <f>IFERROR(_xlfn.IFS(E2049&lt;'Benchmark Data'!$I$19,1,'Transaction Log'!E2049&gt;'Benchmark Data'!$M$19,1),0)</f>
        <v>0</v>
      </c>
    </row>
    <row r="2050" spans="1:8">
      <c r="A2050" s="116">
        <v>0.60482638888888884</v>
      </c>
      <c r="B2050">
        <v>-496.41036860000003</v>
      </c>
      <c r="C2050">
        <v>13937.04775</v>
      </c>
      <c r="D2050">
        <v>1.2992695759999999</v>
      </c>
      <c r="E2050">
        <v>2.228586548</v>
      </c>
      <c r="F2050">
        <f>IFERROR(_xlfn.IFS(B2050&lt;'Benchmark Data'!$I$7,1,'Transaction Log'!B2050&gt;'Benchmark Data'!$M$7,1),0)</f>
        <v>0</v>
      </c>
      <c r="G2050">
        <f>IFERROR(_xlfn.IFS(D2050&lt;'Benchmark Data'!$I$13,1,'Transaction Log'!D2050&gt;'Benchmark Data'!$M$13,1),0)</f>
        <v>0</v>
      </c>
      <c r="H2050">
        <f>IFERROR(_xlfn.IFS(E2050&lt;'Benchmark Data'!$I$19,1,'Transaction Log'!E2050&gt;'Benchmark Data'!$M$19,1),0)</f>
        <v>0</v>
      </c>
    </row>
    <row r="2051" spans="1:8">
      <c r="A2051" s="116">
        <v>0.60484953703703703</v>
      </c>
      <c r="B2051">
        <v>-496.40340689999999</v>
      </c>
      <c r="C2051">
        <v>13937.652260000001</v>
      </c>
      <c r="D2051">
        <v>1.299828126</v>
      </c>
      <c r="E2051">
        <v>2.2263257140000001</v>
      </c>
      <c r="F2051">
        <f>IFERROR(_xlfn.IFS(B2051&lt;'Benchmark Data'!$I$7,1,'Transaction Log'!B2051&gt;'Benchmark Data'!$M$7,1),0)</f>
        <v>0</v>
      </c>
      <c r="G2051">
        <f>IFERROR(_xlfn.IFS(D2051&lt;'Benchmark Data'!$I$13,1,'Transaction Log'!D2051&gt;'Benchmark Data'!$M$13,1),0)</f>
        <v>0</v>
      </c>
      <c r="H2051">
        <f>IFERROR(_xlfn.IFS(E2051&lt;'Benchmark Data'!$I$19,1,'Transaction Log'!E2051&gt;'Benchmark Data'!$M$19,1),0)</f>
        <v>0</v>
      </c>
    </row>
    <row r="2052" spans="1:8">
      <c r="A2052" s="116">
        <v>0.60487268518518522</v>
      </c>
      <c r="B2052">
        <v>-496.40720549999998</v>
      </c>
      <c r="C2052">
        <v>13936.30788</v>
      </c>
      <c r="D2052">
        <v>1.2991643610000001</v>
      </c>
      <c r="E2052">
        <v>2.2254878709999999</v>
      </c>
      <c r="F2052">
        <f>IFERROR(_xlfn.IFS(B2052&lt;'Benchmark Data'!$I$7,1,'Transaction Log'!B2052&gt;'Benchmark Data'!$M$7,1),0)</f>
        <v>0</v>
      </c>
      <c r="G2052">
        <f>IFERROR(_xlfn.IFS(D2052&lt;'Benchmark Data'!$I$13,1,'Transaction Log'!D2052&gt;'Benchmark Data'!$M$13,1),0)</f>
        <v>0</v>
      </c>
      <c r="H2052">
        <f>IFERROR(_xlfn.IFS(E2052&lt;'Benchmark Data'!$I$19,1,'Transaction Log'!E2052&gt;'Benchmark Data'!$M$19,1),0)</f>
        <v>0</v>
      </c>
    </row>
    <row r="2053" spans="1:8">
      <c r="A2053" s="116">
        <v>0.6048958333333333</v>
      </c>
      <c r="B2053">
        <v>-496.40376149999997</v>
      </c>
      <c r="C2053">
        <v>13932.70937</v>
      </c>
      <c r="D2053">
        <v>1.2992414940000001</v>
      </c>
      <c r="E2053">
        <v>2.2265980729999999</v>
      </c>
      <c r="F2053">
        <f>IFERROR(_xlfn.IFS(B2053&lt;'Benchmark Data'!$I$7,1,'Transaction Log'!B2053&gt;'Benchmark Data'!$M$7,1),0)</f>
        <v>0</v>
      </c>
      <c r="G2053">
        <f>IFERROR(_xlfn.IFS(D2053&lt;'Benchmark Data'!$I$13,1,'Transaction Log'!D2053&gt;'Benchmark Data'!$M$13,1),0)</f>
        <v>0</v>
      </c>
      <c r="H2053">
        <f>IFERROR(_xlfn.IFS(E2053&lt;'Benchmark Data'!$I$19,1,'Transaction Log'!E2053&gt;'Benchmark Data'!$M$19,1),0)</f>
        <v>0</v>
      </c>
    </row>
    <row r="2054" spans="1:8">
      <c r="A2054" s="116">
        <v>0.60491898148148149</v>
      </c>
      <c r="B2054">
        <v>-496.41417869999998</v>
      </c>
      <c r="C2054">
        <v>13931.66401</v>
      </c>
      <c r="D2054">
        <v>1.2996658510000001</v>
      </c>
      <c r="E2054">
        <v>2.2273370450000001</v>
      </c>
      <c r="F2054">
        <f>IFERROR(_xlfn.IFS(B2054&lt;'Benchmark Data'!$I$7,1,'Transaction Log'!B2054&gt;'Benchmark Data'!$M$7,1),0)</f>
        <v>0</v>
      </c>
      <c r="G2054">
        <f>IFERROR(_xlfn.IFS(D2054&lt;'Benchmark Data'!$I$13,1,'Transaction Log'!D2054&gt;'Benchmark Data'!$M$13,1),0)</f>
        <v>0</v>
      </c>
      <c r="H2054">
        <f>IFERROR(_xlfn.IFS(E2054&lt;'Benchmark Data'!$I$19,1,'Transaction Log'!E2054&gt;'Benchmark Data'!$M$19,1),0)</f>
        <v>0</v>
      </c>
    </row>
    <row r="2055" spans="1:8">
      <c r="A2055" s="116">
        <v>0.60494212962962968</v>
      </c>
      <c r="B2055">
        <v>-496.4038769</v>
      </c>
      <c r="C2055">
        <v>13929.07849</v>
      </c>
      <c r="D2055">
        <v>1.2989529550000001</v>
      </c>
      <c r="E2055">
        <v>2.2286304549999998</v>
      </c>
      <c r="F2055">
        <f>IFERROR(_xlfn.IFS(B2055&lt;'Benchmark Data'!$I$7,1,'Transaction Log'!B2055&gt;'Benchmark Data'!$M$7,1),0)</f>
        <v>0</v>
      </c>
      <c r="G2055">
        <f>IFERROR(_xlfn.IFS(D2055&lt;'Benchmark Data'!$I$13,1,'Transaction Log'!D2055&gt;'Benchmark Data'!$M$13,1),0)</f>
        <v>0</v>
      </c>
      <c r="H2055">
        <f>IFERROR(_xlfn.IFS(E2055&lt;'Benchmark Data'!$I$19,1,'Transaction Log'!E2055&gt;'Benchmark Data'!$M$19,1),0)</f>
        <v>0</v>
      </c>
    </row>
    <row r="2056" spans="1:8">
      <c r="A2056" s="116">
        <v>0.60496527777777775</v>
      </c>
      <c r="B2056">
        <v>-496.38417520000002</v>
      </c>
      <c r="C2056">
        <v>13928.251399999999</v>
      </c>
      <c r="D2056">
        <v>1.2993233850000001</v>
      </c>
      <c r="E2056">
        <v>2.2284125760000002</v>
      </c>
      <c r="F2056">
        <f>IFERROR(_xlfn.IFS(B2056&lt;'Benchmark Data'!$I$7,1,'Transaction Log'!B2056&gt;'Benchmark Data'!$M$7,1),0)</f>
        <v>1</v>
      </c>
      <c r="G2056">
        <f>IFERROR(_xlfn.IFS(D2056&lt;'Benchmark Data'!$I$13,1,'Transaction Log'!D2056&gt;'Benchmark Data'!$M$13,1),0)</f>
        <v>0</v>
      </c>
      <c r="H2056">
        <f>IFERROR(_xlfn.IFS(E2056&lt;'Benchmark Data'!$I$19,1,'Transaction Log'!E2056&gt;'Benchmark Data'!$M$19,1),0)</f>
        <v>0</v>
      </c>
    </row>
    <row r="2057" spans="1:8">
      <c r="A2057" s="116">
        <v>0.60498842592592594</v>
      </c>
      <c r="B2057">
        <v>-496.40429060000002</v>
      </c>
      <c r="C2057">
        <v>13929.0772</v>
      </c>
      <c r="D2057">
        <v>1.30013752</v>
      </c>
      <c r="E2057">
        <v>2.2273948890000002</v>
      </c>
      <c r="F2057">
        <f>IFERROR(_xlfn.IFS(B2057&lt;'Benchmark Data'!$I$7,1,'Transaction Log'!B2057&gt;'Benchmark Data'!$M$7,1),0)</f>
        <v>0</v>
      </c>
      <c r="G2057">
        <f>IFERROR(_xlfn.IFS(D2057&lt;'Benchmark Data'!$I$13,1,'Transaction Log'!D2057&gt;'Benchmark Data'!$M$13,1),0)</f>
        <v>0</v>
      </c>
      <c r="H2057">
        <f>IFERROR(_xlfn.IFS(E2057&lt;'Benchmark Data'!$I$19,1,'Transaction Log'!E2057&gt;'Benchmark Data'!$M$19,1),0)</f>
        <v>0</v>
      </c>
    </row>
    <row r="2058" spans="1:8">
      <c r="A2058" s="116">
        <v>0.60501157407407413</v>
      </c>
      <c r="B2058">
        <v>-496.3943855</v>
      </c>
      <c r="C2058">
        <v>13926.84246</v>
      </c>
      <c r="D2058">
        <v>1.29785704</v>
      </c>
      <c r="E2058">
        <v>2.2276853449999998</v>
      </c>
      <c r="F2058">
        <f>IFERROR(_xlfn.IFS(B2058&lt;'Benchmark Data'!$I$7,1,'Transaction Log'!B2058&gt;'Benchmark Data'!$M$7,1),0)</f>
        <v>0</v>
      </c>
      <c r="G2058">
        <f>IFERROR(_xlfn.IFS(D2058&lt;'Benchmark Data'!$I$13,1,'Transaction Log'!D2058&gt;'Benchmark Data'!$M$13,1),0)</f>
        <v>0</v>
      </c>
      <c r="H2058">
        <f>IFERROR(_xlfn.IFS(E2058&lt;'Benchmark Data'!$I$19,1,'Transaction Log'!E2058&gt;'Benchmark Data'!$M$19,1),0)</f>
        <v>0</v>
      </c>
    </row>
    <row r="2059" spans="1:8">
      <c r="A2059" s="116">
        <v>0.60503472222222221</v>
      </c>
      <c r="B2059">
        <v>-496.40317529999999</v>
      </c>
      <c r="C2059">
        <v>13929.54227</v>
      </c>
      <c r="D2059">
        <v>1.298077621</v>
      </c>
      <c r="E2059">
        <v>2.2284807180000001</v>
      </c>
      <c r="F2059">
        <f>IFERROR(_xlfn.IFS(B2059&lt;'Benchmark Data'!$I$7,1,'Transaction Log'!B2059&gt;'Benchmark Data'!$M$7,1),0)</f>
        <v>0</v>
      </c>
      <c r="G2059">
        <f>IFERROR(_xlfn.IFS(D2059&lt;'Benchmark Data'!$I$13,1,'Transaction Log'!D2059&gt;'Benchmark Data'!$M$13,1),0)</f>
        <v>0</v>
      </c>
      <c r="H2059">
        <f>IFERROR(_xlfn.IFS(E2059&lt;'Benchmark Data'!$I$19,1,'Transaction Log'!E2059&gt;'Benchmark Data'!$M$19,1),0)</f>
        <v>0</v>
      </c>
    </row>
    <row r="2060" spans="1:8">
      <c r="A2060" s="116">
        <v>0.6050578703703704</v>
      </c>
      <c r="B2060">
        <v>-496.40846629999999</v>
      </c>
      <c r="C2060">
        <v>13927.2001</v>
      </c>
      <c r="D2060">
        <v>1.298916827</v>
      </c>
      <c r="E2060">
        <v>2.2285748359999999</v>
      </c>
      <c r="F2060">
        <f>IFERROR(_xlfn.IFS(B2060&lt;'Benchmark Data'!$I$7,1,'Transaction Log'!B2060&gt;'Benchmark Data'!$M$7,1),0)</f>
        <v>0</v>
      </c>
      <c r="G2060">
        <f>IFERROR(_xlfn.IFS(D2060&lt;'Benchmark Data'!$I$13,1,'Transaction Log'!D2060&gt;'Benchmark Data'!$M$13,1),0)</f>
        <v>0</v>
      </c>
      <c r="H2060">
        <f>IFERROR(_xlfn.IFS(E2060&lt;'Benchmark Data'!$I$19,1,'Transaction Log'!E2060&gt;'Benchmark Data'!$M$19,1),0)</f>
        <v>0</v>
      </c>
    </row>
    <row r="2061" spans="1:8">
      <c r="A2061" s="116">
        <v>0.60508101851851859</v>
      </c>
      <c r="B2061">
        <v>-496.40539910000001</v>
      </c>
      <c r="C2061">
        <v>13925.463400000001</v>
      </c>
      <c r="D2061">
        <v>1.300226361</v>
      </c>
      <c r="E2061">
        <v>2.2260198660000001</v>
      </c>
      <c r="F2061">
        <f>IFERROR(_xlfn.IFS(B2061&lt;'Benchmark Data'!$I$7,1,'Transaction Log'!B2061&gt;'Benchmark Data'!$M$7,1),0)</f>
        <v>0</v>
      </c>
      <c r="G2061">
        <f>IFERROR(_xlfn.IFS(D2061&lt;'Benchmark Data'!$I$13,1,'Transaction Log'!D2061&gt;'Benchmark Data'!$M$13,1),0)</f>
        <v>0</v>
      </c>
      <c r="H2061">
        <f>IFERROR(_xlfn.IFS(E2061&lt;'Benchmark Data'!$I$19,1,'Transaction Log'!E2061&gt;'Benchmark Data'!$M$19,1),0)</f>
        <v>0</v>
      </c>
    </row>
    <row r="2062" spans="1:8">
      <c r="A2062" s="116">
        <v>0.60510416666666667</v>
      </c>
      <c r="B2062">
        <v>-496.40449469999999</v>
      </c>
      <c r="C2062">
        <v>13925.934789999999</v>
      </c>
      <c r="D2062">
        <v>1.299204612</v>
      </c>
      <c r="E2062">
        <v>2.2280022389999998</v>
      </c>
      <c r="F2062">
        <f>IFERROR(_xlfn.IFS(B2062&lt;'Benchmark Data'!$I$7,1,'Transaction Log'!B2062&gt;'Benchmark Data'!$M$7,1),0)</f>
        <v>0</v>
      </c>
      <c r="G2062">
        <f>IFERROR(_xlfn.IFS(D2062&lt;'Benchmark Data'!$I$13,1,'Transaction Log'!D2062&gt;'Benchmark Data'!$M$13,1),0)</f>
        <v>0</v>
      </c>
      <c r="H2062">
        <f>IFERROR(_xlfn.IFS(E2062&lt;'Benchmark Data'!$I$19,1,'Transaction Log'!E2062&gt;'Benchmark Data'!$M$19,1),0)</f>
        <v>0</v>
      </c>
    </row>
    <row r="2063" spans="1:8">
      <c r="A2063" s="116">
        <v>0.60512731481481474</v>
      </c>
      <c r="B2063">
        <v>-496.39526269999999</v>
      </c>
      <c r="C2063">
        <v>13924.66948</v>
      </c>
      <c r="D2063">
        <v>1.3004968290000001</v>
      </c>
      <c r="E2063">
        <v>2.2257011840000001</v>
      </c>
      <c r="F2063">
        <f>IFERROR(_xlfn.IFS(B2063&lt;'Benchmark Data'!$I$7,1,'Transaction Log'!B2063&gt;'Benchmark Data'!$M$7,1),0)</f>
        <v>0</v>
      </c>
      <c r="G2063">
        <f>IFERROR(_xlfn.IFS(D2063&lt;'Benchmark Data'!$I$13,1,'Transaction Log'!D2063&gt;'Benchmark Data'!$M$13,1),0)</f>
        <v>0</v>
      </c>
      <c r="H2063">
        <f>IFERROR(_xlfn.IFS(E2063&lt;'Benchmark Data'!$I$19,1,'Transaction Log'!E2063&gt;'Benchmark Data'!$M$19,1),0)</f>
        <v>0</v>
      </c>
    </row>
    <row r="2064" spans="1:8">
      <c r="A2064" s="116">
        <v>0.60515046296296293</v>
      </c>
      <c r="B2064">
        <v>-496.40250409999999</v>
      </c>
      <c r="C2064">
        <v>13922.89783</v>
      </c>
      <c r="D2064">
        <v>1.300089829</v>
      </c>
      <c r="E2064">
        <v>2.2277812080000001</v>
      </c>
      <c r="F2064">
        <f>IFERROR(_xlfn.IFS(B2064&lt;'Benchmark Data'!$I$7,1,'Transaction Log'!B2064&gt;'Benchmark Data'!$M$7,1),0)</f>
        <v>0</v>
      </c>
      <c r="G2064">
        <f>IFERROR(_xlfn.IFS(D2064&lt;'Benchmark Data'!$I$13,1,'Transaction Log'!D2064&gt;'Benchmark Data'!$M$13,1),0)</f>
        <v>0</v>
      </c>
      <c r="H2064">
        <f>IFERROR(_xlfn.IFS(E2064&lt;'Benchmark Data'!$I$19,1,'Transaction Log'!E2064&gt;'Benchmark Data'!$M$19,1),0)</f>
        <v>0</v>
      </c>
    </row>
    <row r="2065" spans="1:8">
      <c r="A2065" s="116">
        <v>0.60517361111111112</v>
      </c>
      <c r="B2065">
        <v>-496.40006369999998</v>
      </c>
      <c r="C2065">
        <v>13923.786749999999</v>
      </c>
      <c r="D2065">
        <v>1.2985600049999999</v>
      </c>
      <c r="E2065">
        <v>2.2286909779999999</v>
      </c>
      <c r="F2065">
        <f>IFERROR(_xlfn.IFS(B2065&lt;'Benchmark Data'!$I$7,1,'Transaction Log'!B2065&gt;'Benchmark Data'!$M$7,1),0)</f>
        <v>0</v>
      </c>
      <c r="G2065">
        <f>IFERROR(_xlfn.IFS(D2065&lt;'Benchmark Data'!$I$13,1,'Transaction Log'!D2065&gt;'Benchmark Data'!$M$13,1),0)</f>
        <v>0</v>
      </c>
      <c r="H2065">
        <f>IFERROR(_xlfn.IFS(E2065&lt;'Benchmark Data'!$I$19,1,'Transaction Log'!E2065&gt;'Benchmark Data'!$M$19,1),0)</f>
        <v>0</v>
      </c>
    </row>
    <row r="2066" spans="1:8">
      <c r="A2066" s="116">
        <v>0.6051967592592592</v>
      </c>
      <c r="B2066">
        <v>-496.40110750000002</v>
      </c>
      <c r="C2066">
        <v>13921.58365</v>
      </c>
      <c r="D2066">
        <v>1.2991298899999999</v>
      </c>
      <c r="E2066">
        <v>2.226233347</v>
      </c>
      <c r="F2066">
        <f>IFERROR(_xlfn.IFS(B2066&lt;'Benchmark Data'!$I$7,1,'Transaction Log'!B2066&gt;'Benchmark Data'!$M$7,1),0)</f>
        <v>0</v>
      </c>
      <c r="G2066">
        <f>IFERROR(_xlfn.IFS(D2066&lt;'Benchmark Data'!$I$13,1,'Transaction Log'!D2066&gt;'Benchmark Data'!$M$13,1),0)</f>
        <v>0</v>
      </c>
      <c r="H2066">
        <f>IFERROR(_xlfn.IFS(E2066&lt;'Benchmark Data'!$I$19,1,'Transaction Log'!E2066&gt;'Benchmark Data'!$M$19,1),0)</f>
        <v>0</v>
      </c>
    </row>
    <row r="2067" spans="1:8">
      <c r="A2067" s="116">
        <v>0.60521990740740739</v>
      </c>
      <c r="B2067">
        <v>-496.40526139999997</v>
      </c>
      <c r="C2067">
        <v>13920.36484</v>
      </c>
      <c r="D2067">
        <v>1.299700766</v>
      </c>
      <c r="E2067">
        <v>2.226029434</v>
      </c>
      <c r="F2067">
        <f>IFERROR(_xlfn.IFS(B2067&lt;'Benchmark Data'!$I$7,1,'Transaction Log'!B2067&gt;'Benchmark Data'!$M$7,1),0)</f>
        <v>0</v>
      </c>
      <c r="G2067">
        <f>IFERROR(_xlfn.IFS(D2067&lt;'Benchmark Data'!$I$13,1,'Transaction Log'!D2067&gt;'Benchmark Data'!$M$13,1),0)</f>
        <v>0</v>
      </c>
      <c r="H2067">
        <f>IFERROR(_xlfn.IFS(E2067&lt;'Benchmark Data'!$I$19,1,'Transaction Log'!E2067&gt;'Benchmark Data'!$M$19,1),0)</f>
        <v>0</v>
      </c>
    </row>
    <row r="2068" spans="1:8">
      <c r="A2068" s="116">
        <v>0.60524305555555558</v>
      </c>
      <c r="B2068">
        <v>-496.4187182</v>
      </c>
      <c r="C2068">
        <v>13919.71866</v>
      </c>
      <c r="D2068">
        <v>1.2996691970000001</v>
      </c>
      <c r="E2068">
        <v>2.225656496</v>
      </c>
      <c r="F2068">
        <f>IFERROR(_xlfn.IFS(B2068&lt;'Benchmark Data'!$I$7,1,'Transaction Log'!B2068&gt;'Benchmark Data'!$M$7,1),0)</f>
        <v>1</v>
      </c>
      <c r="G2068">
        <f>IFERROR(_xlfn.IFS(D2068&lt;'Benchmark Data'!$I$13,1,'Transaction Log'!D2068&gt;'Benchmark Data'!$M$13,1),0)</f>
        <v>0</v>
      </c>
      <c r="H2068">
        <f>IFERROR(_xlfn.IFS(E2068&lt;'Benchmark Data'!$I$19,1,'Transaction Log'!E2068&gt;'Benchmark Data'!$M$19,1),0)</f>
        <v>0</v>
      </c>
    </row>
    <row r="2069" spans="1:8">
      <c r="A2069" s="116">
        <v>0.60526620370370365</v>
      </c>
      <c r="B2069">
        <v>-496.40036939999999</v>
      </c>
      <c r="C2069">
        <v>13918.518819999999</v>
      </c>
      <c r="D2069">
        <v>1.2998675980000001</v>
      </c>
      <c r="E2069">
        <v>2.2266647659999999</v>
      </c>
      <c r="F2069">
        <f>IFERROR(_xlfn.IFS(B2069&lt;'Benchmark Data'!$I$7,1,'Transaction Log'!B2069&gt;'Benchmark Data'!$M$7,1),0)</f>
        <v>0</v>
      </c>
      <c r="G2069">
        <f>IFERROR(_xlfn.IFS(D2069&lt;'Benchmark Data'!$I$13,1,'Transaction Log'!D2069&gt;'Benchmark Data'!$M$13,1),0)</f>
        <v>0</v>
      </c>
      <c r="H2069">
        <f>IFERROR(_xlfn.IFS(E2069&lt;'Benchmark Data'!$I$19,1,'Transaction Log'!E2069&gt;'Benchmark Data'!$M$19,1),0)</f>
        <v>0</v>
      </c>
    </row>
    <row r="2070" spans="1:8">
      <c r="A2070" s="116">
        <v>0.60528935185185184</v>
      </c>
      <c r="B2070">
        <v>-496.38455440000001</v>
      </c>
      <c r="C2070">
        <v>13915.57394</v>
      </c>
      <c r="D2070">
        <v>1.3003497420000001</v>
      </c>
      <c r="E2070">
        <v>2.2268104110000002</v>
      </c>
      <c r="F2070">
        <f>IFERROR(_xlfn.IFS(B2070&lt;'Benchmark Data'!$I$7,1,'Transaction Log'!B2070&gt;'Benchmark Data'!$M$7,1),0)</f>
        <v>1</v>
      </c>
      <c r="G2070">
        <f>IFERROR(_xlfn.IFS(D2070&lt;'Benchmark Data'!$I$13,1,'Transaction Log'!D2070&gt;'Benchmark Data'!$M$13,1),0)</f>
        <v>0</v>
      </c>
      <c r="H2070">
        <f>IFERROR(_xlfn.IFS(E2070&lt;'Benchmark Data'!$I$19,1,'Transaction Log'!E2070&gt;'Benchmark Data'!$M$19,1),0)</f>
        <v>0</v>
      </c>
    </row>
    <row r="2071" spans="1:8">
      <c r="A2071" s="116">
        <v>0.60531250000000003</v>
      </c>
      <c r="B2071">
        <v>-496.39658259999999</v>
      </c>
      <c r="C2071">
        <v>13916.773859999999</v>
      </c>
      <c r="D2071">
        <v>1.2987680960000001</v>
      </c>
      <c r="E2071">
        <v>2.2261068019999999</v>
      </c>
      <c r="F2071">
        <f>IFERROR(_xlfn.IFS(B2071&lt;'Benchmark Data'!$I$7,1,'Transaction Log'!B2071&gt;'Benchmark Data'!$M$7,1),0)</f>
        <v>0</v>
      </c>
      <c r="G2071">
        <f>IFERROR(_xlfn.IFS(D2071&lt;'Benchmark Data'!$I$13,1,'Transaction Log'!D2071&gt;'Benchmark Data'!$M$13,1),0)</f>
        <v>0</v>
      </c>
      <c r="H2071">
        <f>IFERROR(_xlfn.IFS(E2071&lt;'Benchmark Data'!$I$19,1,'Transaction Log'!E2071&gt;'Benchmark Data'!$M$19,1),0)</f>
        <v>0</v>
      </c>
    </row>
    <row r="2072" spans="1:8">
      <c r="A2072" s="116">
        <v>0.60533564814814811</v>
      </c>
      <c r="B2072">
        <v>-496.40337940000001</v>
      </c>
      <c r="C2072">
        <v>13915.423580000001</v>
      </c>
      <c r="D2072">
        <v>1.299524734</v>
      </c>
      <c r="E2072">
        <v>2.228006121</v>
      </c>
      <c r="F2072">
        <f>IFERROR(_xlfn.IFS(B2072&lt;'Benchmark Data'!$I$7,1,'Transaction Log'!B2072&gt;'Benchmark Data'!$M$7,1),0)</f>
        <v>0</v>
      </c>
      <c r="G2072">
        <f>IFERROR(_xlfn.IFS(D2072&lt;'Benchmark Data'!$I$13,1,'Transaction Log'!D2072&gt;'Benchmark Data'!$M$13,1),0)</f>
        <v>0</v>
      </c>
      <c r="H2072">
        <f>IFERROR(_xlfn.IFS(E2072&lt;'Benchmark Data'!$I$19,1,'Transaction Log'!E2072&gt;'Benchmark Data'!$M$19,1),0)</f>
        <v>0</v>
      </c>
    </row>
    <row r="2073" spans="1:8">
      <c r="A2073" s="116">
        <v>0.6053587962962963</v>
      </c>
      <c r="B2073">
        <v>-496.40931719999998</v>
      </c>
      <c r="C2073">
        <v>13913.00006</v>
      </c>
      <c r="D2073">
        <v>1.2984602700000001</v>
      </c>
      <c r="E2073">
        <v>2.2280012220000001</v>
      </c>
      <c r="F2073">
        <f>IFERROR(_xlfn.IFS(B2073&lt;'Benchmark Data'!$I$7,1,'Transaction Log'!B2073&gt;'Benchmark Data'!$M$7,1),0)</f>
        <v>0</v>
      </c>
      <c r="G2073">
        <f>IFERROR(_xlfn.IFS(D2073&lt;'Benchmark Data'!$I$13,1,'Transaction Log'!D2073&gt;'Benchmark Data'!$M$13,1),0)</f>
        <v>0</v>
      </c>
      <c r="H2073">
        <f>IFERROR(_xlfn.IFS(E2073&lt;'Benchmark Data'!$I$19,1,'Transaction Log'!E2073&gt;'Benchmark Data'!$M$19,1),0)</f>
        <v>0</v>
      </c>
    </row>
    <row r="2074" spans="1:8">
      <c r="A2074" s="116">
        <v>0.60538194444444449</v>
      </c>
      <c r="B2074">
        <v>-496.41261070000002</v>
      </c>
      <c r="C2074">
        <v>13912.21838</v>
      </c>
      <c r="D2074">
        <v>1.300734123</v>
      </c>
      <c r="E2074">
        <v>2.2263765100000001</v>
      </c>
      <c r="F2074">
        <f>IFERROR(_xlfn.IFS(B2074&lt;'Benchmark Data'!$I$7,1,'Transaction Log'!B2074&gt;'Benchmark Data'!$M$7,1),0)</f>
        <v>0</v>
      </c>
      <c r="G2074">
        <f>IFERROR(_xlfn.IFS(D2074&lt;'Benchmark Data'!$I$13,1,'Transaction Log'!D2074&gt;'Benchmark Data'!$M$13,1),0)</f>
        <v>0</v>
      </c>
      <c r="H2074">
        <f>IFERROR(_xlfn.IFS(E2074&lt;'Benchmark Data'!$I$19,1,'Transaction Log'!E2074&gt;'Benchmark Data'!$M$19,1),0)</f>
        <v>0</v>
      </c>
    </row>
    <row r="2075" spans="1:8">
      <c r="A2075" s="116">
        <v>0.60540509259259256</v>
      </c>
      <c r="B2075">
        <v>-496.39565219999997</v>
      </c>
      <c r="C2075">
        <v>13912.250599999999</v>
      </c>
      <c r="D2075">
        <v>1.2986004689999999</v>
      </c>
      <c r="E2075">
        <v>2.2262726370000001</v>
      </c>
      <c r="F2075">
        <f>IFERROR(_xlfn.IFS(B2075&lt;'Benchmark Data'!$I$7,1,'Transaction Log'!B2075&gt;'Benchmark Data'!$M$7,1),0)</f>
        <v>0</v>
      </c>
      <c r="G2075">
        <f>IFERROR(_xlfn.IFS(D2075&lt;'Benchmark Data'!$I$13,1,'Transaction Log'!D2075&gt;'Benchmark Data'!$M$13,1),0)</f>
        <v>0</v>
      </c>
      <c r="H2075">
        <f>IFERROR(_xlfn.IFS(E2075&lt;'Benchmark Data'!$I$19,1,'Transaction Log'!E2075&gt;'Benchmark Data'!$M$19,1),0)</f>
        <v>0</v>
      </c>
    </row>
    <row r="2076" spans="1:8">
      <c r="A2076" s="116">
        <v>0.60542824074074075</v>
      </c>
      <c r="B2076">
        <v>-496.40455150000003</v>
      </c>
      <c r="C2076">
        <v>13910.677659999999</v>
      </c>
      <c r="D2076">
        <v>1.299459159</v>
      </c>
      <c r="E2076">
        <v>2.2258846370000001</v>
      </c>
      <c r="F2076">
        <f>IFERROR(_xlfn.IFS(B2076&lt;'Benchmark Data'!$I$7,1,'Transaction Log'!B2076&gt;'Benchmark Data'!$M$7,1),0)</f>
        <v>0</v>
      </c>
      <c r="G2076">
        <f>IFERROR(_xlfn.IFS(D2076&lt;'Benchmark Data'!$I$13,1,'Transaction Log'!D2076&gt;'Benchmark Data'!$M$13,1),0)</f>
        <v>0</v>
      </c>
      <c r="H2076">
        <f>IFERROR(_xlfn.IFS(E2076&lt;'Benchmark Data'!$I$19,1,'Transaction Log'!E2076&gt;'Benchmark Data'!$M$19,1),0)</f>
        <v>0</v>
      </c>
    </row>
    <row r="2077" spans="1:8">
      <c r="A2077" s="116">
        <v>0.60545138888888894</v>
      </c>
      <c r="B2077">
        <v>-496.4204153</v>
      </c>
      <c r="C2077">
        <v>13910.7039</v>
      </c>
      <c r="D2077">
        <v>1.299581643</v>
      </c>
      <c r="E2077">
        <v>2.2279677310000001</v>
      </c>
      <c r="F2077">
        <f>IFERROR(_xlfn.IFS(B2077&lt;'Benchmark Data'!$I$7,1,'Transaction Log'!B2077&gt;'Benchmark Data'!$M$7,1),0)</f>
        <v>1</v>
      </c>
      <c r="G2077">
        <f>IFERROR(_xlfn.IFS(D2077&lt;'Benchmark Data'!$I$13,1,'Transaction Log'!D2077&gt;'Benchmark Data'!$M$13,1),0)</f>
        <v>0</v>
      </c>
      <c r="H2077">
        <f>IFERROR(_xlfn.IFS(E2077&lt;'Benchmark Data'!$I$19,1,'Transaction Log'!E2077&gt;'Benchmark Data'!$M$19,1),0)</f>
        <v>0</v>
      </c>
    </row>
    <row r="2078" spans="1:8">
      <c r="A2078" s="116">
        <v>0.60547453703703702</v>
      </c>
      <c r="B2078">
        <v>-496.39819820000002</v>
      </c>
      <c r="C2078">
        <v>13909.347540000001</v>
      </c>
      <c r="D2078">
        <v>1.3002359290000001</v>
      </c>
      <c r="E2078">
        <v>2.225608662</v>
      </c>
      <c r="F2078">
        <f>IFERROR(_xlfn.IFS(B2078&lt;'Benchmark Data'!$I$7,1,'Transaction Log'!B2078&gt;'Benchmark Data'!$M$7,1),0)</f>
        <v>0</v>
      </c>
      <c r="G2078">
        <f>IFERROR(_xlfn.IFS(D2078&lt;'Benchmark Data'!$I$13,1,'Transaction Log'!D2078&gt;'Benchmark Data'!$M$13,1),0)</f>
        <v>0</v>
      </c>
      <c r="H2078">
        <f>IFERROR(_xlfn.IFS(E2078&lt;'Benchmark Data'!$I$19,1,'Transaction Log'!E2078&gt;'Benchmark Data'!$M$19,1),0)</f>
        <v>0</v>
      </c>
    </row>
    <row r="2079" spans="1:8">
      <c r="A2079" s="116">
        <v>0.60549768518518521</v>
      </c>
      <c r="B2079">
        <v>-496.39197710000002</v>
      </c>
      <c r="C2079">
        <v>13907.77362</v>
      </c>
      <c r="D2079">
        <v>1.2986530759999999</v>
      </c>
      <c r="E2079">
        <v>2.226172182</v>
      </c>
      <c r="F2079">
        <f>IFERROR(_xlfn.IFS(B2079&lt;'Benchmark Data'!$I$7,1,'Transaction Log'!B2079&gt;'Benchmark Data'!$M$7,1),0)</f>
        <v>0</v>
      </c>
      <c r="G2079">
        <f>IFERROR(_xlfn.IFS(D2079&lt;'Benchmark Data'!$I$13,1,'Transaction Log'!D2079&gt;'Benchmark Data'!$M$13,1),0)</f>
        <v>0</v>
      </c>
      <c r="H2079">
        <f>IFERROR(_xlfn.IFS(E2079&lt;'Benchmark Data'!$I$19,1,'Transaction Log'!E2079&gt;'Benchmark Data'!$M$19,1),0)</f>
        <v>0</v>
      </c>
    </row>
    <row r="2080" spans="1:8">
      <c r="A2080" s="116">
        <v>0.6055208333333334</v>
      </c>
      <c r="B2080">
        <v>-496.4143613</v>
      </c>
      <c r="C2080">
        <v>13906.99775</v>
      </c>
      <c r="D2080">
        <v>1.2999770470000001</v>
      </c>
      <c r="E2080">
        <v>2.2276780440000001</v>
      </c>
      <c r="F2080">
        <f>IFERROR(_xlfn.IFS(B2080&lt;'Benchmark Data'!$I$7,1,'Transaction Log'!B2080&gt;'Benchmark Data'!$M$7,1),0)</f>
        <v>0</v>
      </c>
      <c r="G2080">
        <f>IFERROR(_xlfn.IFS(D2080&lt;'Benchmark Data'!$I$13,1,'Transaction Log'!D2080&gt;'Benchmark Data'!$M$13,1),0)</f>
        <v>0</v>
      </c>
      <c r="H2080">
        <f>IFERROR(_xlfn.IFS(E2080&lt;'Benchmark Data'!$I$19,1,'Transaction Log'!E2080&gt;'Benchmark Data'!$M$19,1),0)</f>
        <v>0</v>
      </c>
    </row>
    <row r="2081" spans="1:8">
      <c r="A2081" s="116">
        <v>0.60554398148148147</v>
      </c>
      <c r="B2081">
        <v>-496.401388</v>
      </c>
      <c r="C2081">
        <v>13903.845439999999</v>
      </c>
      <c r="D2081">
        <v>1.2988072500000001</v>
      </c>
      <c r="E2081">
        <v>2.2262284650000002</v>
      </c>
      <c r="F2081">
        <f>IFERROR(_xlfn.IFS(B2081&lt;'Benchmark Data'!$I$7,1,'Transaction Log'!B2081&gt;'Benchmark Data'!$M$7,1),0)</f>
        <v>0</v>
      </c>
      <c r="G2081">
        <f>IFERROR(_xlfn.IFS(D2081&lt;'Benchmark Data'!$I$13,1,'Transaction Log'!D2081&gt;'Benchmark Data'!$M$13,1),0)</f>
        <v>0</v>
      </c>
      <c r="H2081">
        <f>IFERROR(_xlfn.IFS(E2081&lt;'Benchmark Data'!$I$19,1,'Transaction Log'!E2081&gt;'Benchmark Data'!$M$19,1),0)</f>
        <v>0</v>
      </c>
    </row>
    <row r="2082" spans="1:8">
      <c r="A2082" s="116">
        <v>0.60556712962962966</v>
      </c>
      <c r="B2082">
        <v>-496.3932618</v>
      </c>
      <c r="C2082">
        <v>13902.293320000001</v>
      </c>
      <c r="D2082">
        <v>1.298427507</v>
      </c>
      <c r="E2082">
        <v>2.2261558180000001</v>
      </c>
      <c r="F2082">
        <f>IFERROR(_xlfn.IFS(B2082&lt;'Benchmark Data'!$I$7,1,'Transaction Log'!B2082&gt;'Benchmark Data'!$M$7,1),0)</f>
        <v>0</v>
      </c>
      <c r="G2082">
        <f>IFERROR(_xlfn.IFS(D2082&lt;'Benchmark Data'!$I$13,1,'Transaction Log'!D2082&gt;'Benchmark Data'!$M$13,1),0)</f>
        <v>0</v>
      </c>
      <c r="H2082">
        <f>IFERROR(_xlfn.IFS(E2082&lt;'Benchmark Data'!$I$19,1,'Transaction Log'!E2082&gt;'Benchmark Data'!$M$19,1),0)</f>
        <v>0</v>
      </c>
    </row>
    <row r="2083" spans="1:8">
      <c r="A2083" s="116">
        <v>0.60559027777777774</v>
      </c>
      <c r="B2083">
        <v>-496.41004750000002</v>
      </c>
      <c r="C2083">
        <v>13901.617270000001</v>
      </c>
      <c r="D2083">
        <v>1.300688954</v>
      </c>
      <c r="E2083">
        <v>2.2264626010000002</v>
      </c>
      <c r="F2083">
        <f>IFERROR(_xlfn.IFS(B2083&lt;'Benchmark Data'!$I$7,1,'Transaction Log'!B2083&gt;'Benchmark Data'!$M$7,1),0)</f>
        <v>0</v>
      </c>
      <c r="G2083">
        <f>IFERROR(_xlfn.IFS(D2083&lt;'Benchmark Data'!$I$13,1,'Transaction Log'!D2083&gt;'Benchmark Data'!$M$13,1),0)</f>
        <v>0</v>
      </c>
      <c r="H2083">
        <f>IFERROR(_xlfn.IFS(E2083&lt;'Benchmark Data'!$I$19,1,'Transaction Log'!E2083&gt;'Benchmark Data'!$M$19,1),0)</f>
        <v>0</v>
      </c>
    </row>
    <row r="2084" spans="1:8">
      <c r="A2084" s="116">
        <v>0.60561342592592593</v>
      </c>
      <c r="B2084">
        <v>-496.39435700000001</v>
      </c>
      <c r="C2084">
        <v>13902.169830000001</v>
      </c>
      <c r="D2084">
        <v>1.2998736799999999</v>
      </c>
      <c r="E2084">
        <v>2.226509648</v>
      </c>
      <c r="F2084">
        <f>IFERROR(_xlfn.IFS(B2084&lt;'Benchmark Data'!$I$7,1,'Transaction Log'!B2084&gt;'Benchmark Data'!$M$7,1),0)</f>
        <v>0</v>
      </c>
      <c r="G2084">
        <f>IFERROR(_xlfn.IFS(D2084&lt;'Benchmark Data'!$I$13,1,'Transaction Log'!D2084&gt;'Benchmark Data'!$M$13,1),0)</f>
        <v>0</v>
      </c>
      <c r="H2084">
        <f>IFERROR(_xlfn.IFS(E2084&lt;'Benchmark Data'!$I$19,1,'Transaction Log'!E2084&gt;'Benchmark Data'!$M$19,1),0)</f>
        <v>0</v>
      </c>
    </row>
  </sheetData>
  <conditionalFormatting sqref="B4:E1048576">
    <cfRule type="cellIs" dxfId="15" priority="1" operator="equal">
      <formula>""""""</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cellIs" priority="6" operator="lessThan" id="{5AF93EFA-2F52-443B-994F-27D5794CF343}">
            <xm:f>'Benchmark Data'!$I$7</xm:f>
            <x14:dxf>
              <font>
                <color rgb="FF9C0006"/>
              </font>
              <fill>
                <patternFill>
                  <bgColor rgb="FFFFC7CE"/>
                </patternFill>
              </fill>
            </x14:dxf>
          </x14:cfRule>
          <x14:cfRule type="cellIs" priority="7" operator="greaterThan" id="{BFCFA42F-8A49-40F0-A298-7CE5A244FC4A}">
            <xm:f>'Benchmark Data'!$M$7</xm:f>
            <x14:dxf>
              <font>
                <color rgb="FF9C0006"/>
              </font>
              <fill>
                <patternFill>
                  <bgColor rgb="FFFFC7CE"/>
                </patternFill>
              </fill>
            </x14:dxf>
          </x14:cfRule>
          <xm:sqref>B4:B2084</xm:sqref>
        </x14:conditionalFormatting>
        <x14:conditionalFormatting xmlns:xm="http://schemas.microsoft.com/office/excel/2006/main">
          <x14:cfRule type="cellIs" priority="4" operator="lessThan" id="{27241CB5-0629-4890-AD0F-D1E47A921DD6}">
            <xm:f>'Benchmark Data'!$I$13</xm:f>
            <x14:dxf>
              <font>
                <color rgb="FF9C0006"/>
              </font>
              <fill>
                <patternFill>
                  <bgColor rgb="FFFFC7CE"/>
                </patternFill>
              </fill>
            </x14:dxf>
          </x14:cfRule>
          <x14:cfRule type="cellIs" priority="5" operator="greaterThan" id="{F4675D93-649F-474A-A43B-20093951BD54}">
            <xm:f>'Benchmark Data'!$M$13</xm:f>
            <x14:dxf>
              <font>
                <color rgb="FF9C0006"/>
              </font>
              <fill>
                <patternFill>
                  <bgColor rgb="FFFFC7CE"/>
                </patternFill>
              </fill>
            </x14:dxf>
          </x14:cfRule>
          <xm:sqref>D4:D2084</xm:sqref>
        </x14:conditionalFormatting>
        <x14:conditionalFormatting xmlns:xm="http://schemas.microsoft.com/office/excel/2006/main">
          <x14:cfRule type="cellIs" priority="2" operator="lessThan" id="{5ACD6190-11A8-4727-AF6A-13A391D25F0F}">
            <xm:f>'Benchmark Data'!$I$19</xm:f>
            <x14:dxf>
              <font>
                <color rgb="FF9C0006"/>
              </font>
              <fill>
                <patternFill>
                  <bgColor rgb="FFFFC7CE"/>
                </patternFill>
              </fill>
            </x14:dxf>
          </x14:cfRule>
          <x14:cfRule type="cellIs" priority="3" operator="greaterThan" id="{C25AD478-860C-453C-9CF5-E4A573F0E43E}">
            <xm:f>'Benchmark Data'!$M$19</xm:f>
            <x14:dxf>
              <font>
                <color rgb="FF9C0006"/>
              </font>
              <fill>
                <patternFill>
                  <bgColor rgb="FFFFC7CE"/>
                </patternFill>
              </fill>
            </x14:dxf>
          </x14:cfRule>
          <xm:sqref>E4:E2084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97D16-76F1-4DAB-AFAB-D28FB8AF8B21}">
  <sheetPr codeName="Sheet11">
    <tabColor theme="4"/>
  </sheetPr>
  <dimension ref="A1:K2084"/>
  <sheetViews>
    <sheetView showGridLines="0" topLeftCell="A2058" workbookViewId="0">
      <selection activeCell="C2084" sqref="C2084"/>
    </sheetView>
  </sheetViews>
  <sheetFormatPr defaultRowHeight="14.4"/>
  <cols>
    <col min="1" max="1" width="24.77734375" customWidth="1"/>
    <col min="2" max="2" width="20.44140625" customWidth="1"/>
    <col min="3" max="3" width="23.109375" customWidth="1"/>
    <col min="7" max="7" width="30.88671875" customWidth="1"/>
  </cols>
  <sheetData>
    <row r="1" spans="1:11" s="166" customFormat="1" ht="80.400000000000006" hidden="1" customHeight="1">
      <c r="K1" s="167" t="s">
        <v>342</v>
      </c>
    </row>
    <row r="2" spans="1:11" ht="15" thickBot="1">
      <c r="A2" s="116"/>
      <c r="G2" t="s">
        <v>343</v>
      </c>
      <c r="K2" s="132">
        <f>_xlfn.IFS(Dashboard!B6=2,1,Dashboard!B6=4,2,Dashboard!B6=6,3,Dashboard!B6=8,4,Dashboard!B6=10,5,Dashboard!B6=12,6,Dashboard!B6=14,7,Dashboard!B6=16,8,Dashboard!B6=18,9,Dashboard!B6=20,10)</f>
        <v>5</v>
      </c>
    </row>
    <row r="3" spans="1:11">
      <c r="A3" s="131"/>
      <c r="B3" s="130" t="s">
        <v>12</v>
      </c>
      <c r="C3" s="129" t="s">
        <v>341</v>
      </c>
      <c r="G3" s="133">
        <v>2</v>
      </c>
    </row>
    <row r="4" spans="1:11">
      <c r="A4" s="124">
        <v>1</v>
      </c>
      <c r="B4" s="123">
        <f>'Transaction Log'!$A$4:$A$2084</f>
        <v>0.55746527777777777</v>
      </c>
      <c r="C4" s="122" t="str">
        <f>IFERROR(IF(INDEX('Transaction Log'!$C$4:$C$2084,'Air Index'!A4)&gt;INDEX('Transaction Log'!$C$4:$C$2084,('Air Index'!$K$2+'Air Index'!A4)),"Transaction Proceeding","Transaction Anomaly"),"Transaction Ending")</f>
        <v>Transaction Proceeding</v>
      </c>
      <c r="F4" s="128" t="s">
        <v>340</v>
      </c>
      <c r="G4" s="126">
        <v>4</v>
      </c>
    </row>
    <row r="5" spans="1:11">
      <c r="A5" s="124">
        <v>2</v>
      </c>
      <c r="B5" s="123">
        <f>'Transaction Log'!$A$4:$A$2084</f>
        <v>0.55748842592592596</v>
      </c>
      <c r="C5" s="122" t="str">
        <f>IFERROR(IF(INDEX('Transaction Log'!$C$4:$C$2084,'Air Index'!A5)&gt;INDEX('Transaction Log'!$C$4:$C$2084,('Air Index'!$K$2+'Air Index'!A5)),"Transaction Proceeding","Transaction Anomaly"),"Transaction Ending")</f>
        <v>Transaction Proceeding</v>
      </c>
      <c r="F5" s="127">
        <f>(COUNT($A$4:$A$2084)-COUNTIF(C4:C2084,"Transaction Anomaly"))/COUNT(A4:A2084)</f>
        <v>0.99759730898606436</v>
      </c>
      <c r="G5" s="126">
        <v>6</v>
      </c>
    </row>
    <row r="6" spans="1:11">
      <c r="A6" s="124">
        <v>3</v>
      </c>
      <c r="B6" s="123">
        <f>'Transaction Log'!$A$4:$A$2084</f>
        <v>0.55751157407407403</v>
      </c>
      <c r="C6" s="122" t="str">
        <f>IFERROR(IF(INDEX('Transaction Log'!$C$4:$C$2084,'Air Index'!A6)&gt;INDEX('Transaction Log'!$C$4:$C$2084,('Air Index'!$K$2+'Air Index'!A6)),"Transaction Proceeding","Transaction Anomaly"),"Transaction Ending")</f>
        <v>Transaction Proceeding</v>
      </c>
      <c r="G6" s="126">
        <v>8</v>
      </c>
    </row>
    <row r="7" spans="1:11">
      <c r="A7" s="124">
        <v>4</v>
      </c>
      <c r="B7" s="123">
        <f>'Transaction Log'!$A$4:$A$2084</f>
        <v>0.55753472222222222</v>
      </c>
      <c r="C7" s="122" t="str">
        <f>IFERROR(IF(INDEX('Transaction Log'!$C$4:$C$2084,'Air Index'!A7)&gt;INDEX('Transaction Log'!$C$4:$C$2084,('Air Index'!$K$2+'Air Index'!A7)),"Transaction Proceeding","Transaction Anomaly"),"Transaction Ending")</f>
        <v>Transaction Proceeding</v>
      </c>
      <c r="G7" s="126">
        <v>10</v>
      </c>
    </row>
    <row r="8" spans="1:11">
      <c r="A8" s="124">
        <v>5</v>
      </c>
      <c r="B8" s="123">
        <f>'Transaction Log'!$A$4:$A$2084</f>
        <v>0.55755787037037041</v>
      </c>
      <c r="C8" s="122" t="str">
        <f>IFERROR(IF(INDEX('Transaction Log'!$C$4:$C$2084,'Air Index'!A8)&gt;INDEX('Transaction Log'!$C$4:$C$2084,('Air Index'!$K$2+'Air Index'!A8)),"Transaction Proceeding","Transaction Anomaly"),"Transaction Ending")</f>
        <v>Transaction Proceeding</v>
      </c>
      <c r="G8" s="126">
        <v>12</v>
      </c>
    </row>
    <row r="9" spans="1:11">
      <c r="A9" s="124">
        <v>6</v>
      </c>
      <c r="B9" s="123">
        <f>'Transaction Log'!$A$4:$A$2084</f>
        <v>0.55758101851851849</v>
      </c>
      <c r="C9" s="122" t="str">
        <f>IFERROR(IF(INDEX('Transaction Log'!$C$4:$C$2084,'Air Index'!A9)&gt;INDEX('Transaction Log'!$C$4:$C$2084,('Air Index'!$K$2+'Air Index'!A9)),"Transaction Proceeding","Transaction Anomaly"),"Transaction Ending")</f>
        <v>Transaction Proceeding</v>
      </c>
      <c r="G9" s="126">
        <v>14</v>
      </c>
    </row>
    <row r="10" spans="1:11">
      <c r="A10" s="124">
        <v>7</v>
      </c>
      <c r="B10" s="123">
        <f>'Transaction Log'!$A$4:$A$2084</f>
        <v>0.55760416666666668</v>
      </c>
      <c r="C10" s="122" t="str">
        <f>IFERROR(IF(INDEX('Transaction Log'!$C$4:$C$2084,'Air Index'!A10)&gt;INDEX('Transaction Log'!$C$4:$C$2084,('Air Index'!$K$2+'Air Index'!A10)),"Transaction Proceeding","Transaction Anomaly"),"Transaction Ending")</f>
        <v>Transaction Proceeding</v>
      </c>
      <c r="G10" s="126">
        <v>16</v>
      </c>
    </row>
    <row r="11" spans="1:11">
      <c r="A11" s="124">
        <v>8</v>
      </c>
      <c r="B11" s="123">
        <f>'Transaction Log'!$A$4:$A$2084</f>
        <v>0.55762731481481487</v>
      </c>
      <c r="C11" s="122" t="str">
        <f>IFERROR(IF(INDEX('Transaction Log'!$C$4:$C$2084,'Air Index'!A11)&gt;INDEX('Transaction Log'!$C$4:$C$2084,('Air Index'!$K$2+'Air Index'!A11)),"Transaction Proceeding","Transaction Anomaly"),"Transaction Ending")</f>
        <v>Transaction Proceeding</v>
      </c>
      <c r="G11" s="126">
        <v>18</v>
      </c>
    </row>
    <row r="12" spans="1:11" ht="15" thickBot="1">
      <c r="A12" s="124">
        <v>9</v>
      </c>
      <c r="B12" s="123">
        <f>'Transaction Log'!$A$4:$A$2084</f>
        <v>0.55765046296296295</v>
      </c>
      <c r="C12" s="122" t="str">
        <f>IFERROR(IF(INDEX('Transaction Log'!$C$4:$C$2084,'Air Index'!A12)&gt;INDEX('Transaction Log'!$C$4:$C$2084,('Air Index'!$K$2+'Air Index'!A12)),"Transaction Proceeding","Transaction Anomaly"),"Transaction Ending")</f>
        <v>Transaction Proceeding</v>
      </c>
      <c r="G12" s="125">
        <v>20</v>
      </c>
    </row>
    <row r="13" spans="1:11">
      <c r="A13" s="124">
        <v>10</v>
      </c>
      <c r="B13" s="123">
        <f>'Transaction Log'!$A$4:$A$2084</f>
        <v>0.55767361111111113</v>
      </c>
      <c r="C13" s="122" t="str">
        <f>IFERROR(IF(INDEX('Transaction Log'!$C$4:$C$2084,'Air Index'!A13)&gt;INDEX('Transaction Log'!$C$4:$C$2084,('Air Index'!$K$2+'Air Index'!A13)),"Transaction Proceeding","Transaction Anomaly"),"Transaction Ending")</f>
        <v>Transaction Proceeding</v>
      </c>
    </row>
    <row r="14" spans="1:11">
      <c r="A14" s="124">
        <v>11</v>
      </c>
      <c r="B14" s="123">
        <f>'Transaction Log'!$A$4:$A$2084</f>
        <v>0.55769675925925932</v>
      </c>
      <c r="C14" s="122" t="str">
        <f>IFERROR(IF(INDEX('Transaction Log'!$C$4:$C$2084,'Air Index'!A14)&gt;INDEX('Transaction Log'!$C$4:$C$2084,('Air Index'!$K$2+'Air Index'!A14)),"Transaction Proceeding","Transaction Anomaly"),"Transaction Ending")</f>
        <v>Transaction Proceeding</v>
      </c>
    </row>
    <row r="15" spans="1:11">
      <c r="A15" s="124">
        <v>12</v>
      </c>
      <c r="B15" s="123">
        <f>'Transaction Log'!$A$4:$A$2084</f>
        <v>0.5577199074074074</v>
      </c>
      <c r="C15" s="122" t="str">
        <f>IFERROR(IF(INDEX('Transaction Log'!$C$4:$C$2084,'Air Index'!A15)&gt;INDEX('Transaction Log'!$C$4:$C$2084,('Air Index'!$K$2+'Air Index'!A15)),"Transaction Proceeding","Transaction Anomaly"),"Transaction Ending")</f>
        <v>Transaction Proceeding</v>
      </c>
    </row>
    <row r="16" spans="1:11">
      <c r="A16" s="124">
        <v>13</v>
      </c>
      <c r="B16" s="123">
        <f>'Transaction Log'!$A$4:$A$2084</f>
        <v>0.55774305555555559</v>
      </c>
      <c r="C16" s="122" t="str">
        <f>IFERROR(IF(INDEX('Transaction Log'!$C$4:$C$2084,'Air Index'!A16)&gt;INDEX('Transaction Log'!$C$4:$C$2084,('Air Index'!$K$2+'Air Index'!A16)),"Transaction Proceeding","Transaction Anomaly"),"Transaction Ending")</f>
        <v>Transaction Proceeding</v>
      </c>
    </row>
    <row r="17" spans="1:3">
      <c r="A17" s="124">
        <v>14</v>
      </c>
      <c r="B17" s="123">
        <f>'Transaction Log'!$A$4:$A$2084</f>
        <v>0.55776620370370367</v>
      </c>
      <c r="C17" s="122" t="str">
        <f>IFERROR(IF(INDEX('Transaction Log'!$C$4:$C$2084,'Air Index'!A17)&gt;INDEX('Transaction Log'!$C$4:$C$2084,('Air Index'!$K$2+'Air Index'!A17)),"Transaction Proceeding","Transaction Anomaly"),"Transaction Ending")</f>
        <v>Transaction Proceeding</v>
      </c>
    </row>
    <row r="18" spans="1:3">
      <c r="A18" s="124">
        <v>15</v>
      </c>
      <c r="B18" s="123">
        <f>'Transaction Log'!$A$4:$A$2084</f>
        <v>0.55778935185185186</v>
      </c>
      <c r="C18" s="122" t="str">
        <f>IFERROR(IF(INDEX('Transaction Log'!$C$4:$C$2084,'Air Index'!A18)&gt;INDEX('Transaction Log'!$C$4:$C$2084,('Air Index'!$K$2+'Air Index'!A18)),"Transaction Proceeding","Transaction Anomaly"),"Transaction Ending")</f>
        <v>Transaction Proceeding</v>
      </c>
    </row>
    <row r="19" spans="1:3">
      <c r="A19" s="124">
        <v>16</v>
      </c>
      <c r="B19" s="123">
        <f>'Transaction Log'!$A$4:$A$2084</f>
        <v>0.55781249999999993</v>
      </c>
      <c r="C19" s="122" t="str">
        <f>IFERROR(IF(INDEX('Transaction Log'!$C$4:$C$2084,'Air Index'!A19)&gt;INDEX('Transaction Log'!$C$4:$C$2084,('Air Index'!$K$2+'Air Index'!A19)),"Transaction Proceeding","Transaction Anomaly"),"Transaction Ending")</f>
        <v>Transaction Proceeding</v>
      </c>
    </row>
    <row r="20" spans="1:3">
      <c r="A20" s="124">
        <v>17</v>
      </c>
      <c r="B20" s="123">
        <f>'Transaction Log'!$A$4:$A$2084</f>
        <v>0.55783564814814812</v>
      </c>
      <c r="C20" s="122" t="str">
        <f>IFERROR(IF(INDEX('Transaction Log'!$C$4:$C$2084,'Air Index'!A20)&gt;INDEX('Transaction Log'!$C$4:$C$2084,('Air Index'!$K$2+'Air Index'!A20)),"Transaction Proceeding","Transaction Anomaly"),"Transaction Ending")</f>
        <v>Transaction Proceeding</v>
      </c>
    </row>
    <row r="21" spans="1:3">
      <c r="A21" s="124">
        <v>18</v>
      </c>
      <c r="B21" s="123">
        <f>'Transaction Log'!$A$4:$A$2084</f>
        <v>0.55785879629629631</v>
      </c>
      <c r="C21" s="122" t="str">
        <f>IFERROR(IF(INDEX('Transaction Log'!$C$4:$C$2084,'Air Index'!A21)&gt;INDEX('Transaction Log'!$C$4:$C$2084,('Air Index'!$K$2+'Air Index'!A21)),"Transaction Proceeding","Transaction Anomaly"),"Transaction Ending")</f>
        <v>Transaction Proceeding</v>
      </c>
    </row>
    <row r="22" spans="1:3">
      <c r="A22" s="124">
        <v>19</v>
      </c>
      <c r="B22" s="123">
        <f>'Transaction Log'!$A$4:$A$2084</f>
        <v>0.55788194444444439</v>
      </c>
      <c r="C22" s="122" t="str">
        <f>IFERROR(IF(INDEX('Transaction Log'!$C$4:$C$2084,'Air Index'!A22)&gt;INDEX('Transaction Log'!$C$4:$C$2084,('Air Index'!$K$2+'Air Index'!A22)),"Transaction Proceeding","Transaction Anomaly"),"Transaction Ending")</f>
        <v>Transaction Proceeding</v>
      </c>
    </row>
    <row r="23" spans="1:3">
      <c r="A23" s="124">
        <v>20</v>
      </c>
      <c r="B23" s="123">
        <f>'Transaction Log'!$A$4:$A$2084</f>
        <v>0.55790509259259258</v>
      </c>
      <c r="C23" s="122" t="str">
        <f>IFERROR(IF(INDEX('Transaction Log'!$C$4:$C$2084,'Air Index'!A23)&gt;INDEX('Transaction Log'!$C$4:$C$2084,('Air Index'!$K$2+'Air Index'!A23)),"Transaction Proceeding","Transaction Anomaly"),"Transaction Ending")</f>
        <v>Transaction Proceeding</v>
      </c>
    </row>
    <row r="24" spans="1:3">
      <c r="A24" s="124">
        <v>21</v>
      </c>
      <c r="B24" s="123">
        <f>'Transaction Log'!$A$4:$A$2084</f>
        <v>0.55792824074074077</v>
      </c>
      <c r="C24" s="122" t="str">
        <f>IFERROR(IF(INDEX('Transaction Log'!$C$4:$C$2084,'Air Index'!A24)&gt;INDEX('Transaction Log'!$C$4:$C$2084,('Air Index'!$K$2+'Air Index'!A24)),"Transaction Proceeding","Transaction Anomaly"),"Transaction Ending")</f>
        <v>Transaction Proceeding</v>
      </c>
    </row>
    <row r="25" spans="1:3">
      <c r="A25" s="124">
        <v>22</v>
      </c>
      <c r="B25" s="123">
        <f>'Transaction Log'!$A$4:$A$2084</f>
        <v>0.55795138888888884</v>
      </c>
      <c r="C25" s="122" t="str">
        <f>IFERROR(IF(INDEX('Transaction Log'!$C$4:$C$2084,'Air Index'!A25)&gt;INDEX('Transaction Log'!$C$4:$C$2084,('Air Index'!$K$2+'Air Index'!A25)),"Transaction Proceeding","Transaction Anomaly"),"Transaction Ending")</f>
        <v>Transaction Proceeding</v>
      </c>
    </row>
    <row r="26" spans="1:3">
      <c r="A26" s="124">
        <v>23</v>
      </c>
      <c r="B26" s="123">
        <f>'Transaction Log'!$A$4:$A$2084</f>
        <v>0.55797453703703703</v>
      </c>
      <c r="C26" s="122" t="str">
        <f>IFERROR(IF(INDEX('Transaction Log'!$C$4:$C$2084,'Air Index'!A26)&gt;INDEX('Transaction Log'!$C$4:$C$2084,('Air Index'!$K$2+'Air Index'!A26)),"Transaction Proceeding","Transaction Anomaly"),"Transaction Ending")</f>
        <v>Transaction Proceeding</v>
      </c>
    </row>
    <row r="27" spans="1:3">
      <c r="A27" s="124">
        <v>24</v>
      </c>
      <c r="B27" s="123">
        <f>'Transaction Log'!$A$4:$A$2084</f>
        <v>0.55799768518518522</v>
      </c>
      <c r="C27" s="122" t="str">
        <f>IFERROR(IF(INDEX('Transaction Log'!$C$4:$C$2084,'Air Index'!A27)&gt;INDEX('Transaction Log'!$C$4:$C$2084,('Air Index'!$K$2+'Air Index'!A27)),"Transaction Proceeding","Transaction Anomaly"),"Transaction Ending")</f>
        <v>Transaction Proceeding</v>
      </c>
    </row>
    <row r="28" spans="1:3">
      <c r="A28" s="124">
        <v>25</v>
      </c>
      <c r="B28" s="123">
        <f>'Transaction Log'!$A$4:$A$2084</f>
        <v>0.5580208333333333</v>
      </c>
      <c r="C28" s="122" t="str">
        <f>IFERROR(IF(INDEX('Transaction Log'!$C$4:$C$2084,'Air Index'!A28)&gt;INDEX('Transaction Log'!$C$4:$C$2084,('Air Index'!$K$2+'Air Index'!A28)),"Transaction Proceeding","Transaction Anomaly"),"Transaction Ending")</f>
        <v>Transaction Proceeding</v>
      </c>
    </row>
    <row r="29" spans="1:3">
      <c r="A29" s="124">
        <v>26</v>
      </c>
      <c r="B29" s="123">
        <f>'Transaction Log'!$A$4:$A$2084</f>
        <v>0.55804398148148149</v>
      </c>
      <c r="C29" s="122" t="str">
        <f>IFERROR(IF(INDEX('Transaction Log'!$C$4:$C$2084,'Air Index'!A29)&gt;INDEX('Transaction Log'!$C$4:$C$2084,('Air Index'!$K$2+'Air Index'!A29)),"Transaction Proceeding","Transaction Anomaly"),"Transaction Ending")</f>
        <v>Transaction Proceeding</v>
      </c>
    </row>
    <row r="30" spans="1:3">
      <c r="A30" s="124">
        <v>27</v>
      </c>
      <c r="B30" s="123">
        <f>'Transaction Log'!$A$4:$A$2084</f>
        <v>0.55806712962962968</v>
      </c>
      <c r="C30" s="122" t="str">
        <f>IFERROR(IF(INDEX('Transaction Log'!$C$4:$C$2084,'Air Index'!A30)&gt;INDEX('Transaction Log'!$C$4:$C$2084,('Air Index'!$K$2+'Air Index'!A30)),"Transaction Proceeding","Transaction Anomaly"),"Transaction Ending")</f>
        <v>Transaction Proceeding</v>
      </c>
    </row>
    <row r="31" spans="1:3">
      <c r="A31" s="124">
        <v>28</v>
      </c>
      <c r="B31" s="123">
        <f>'Transaction Log'!$A$4:$A$2084</f>
        <v>0.55809027777777775</v>
      </c>
      <c r="C31" s="122" t="str">
        <f>IFERROR(IF(INDEX('Transaction Log'!$C$4:$C$2084,'Air Index'!A31)&gt;INDEX('Transaction Log'!$C$4:$C$2084,('Air Index'!$K$2+'Air Index'!A31)),"Transaction Proceeding","Transaction Anomaly"),"Transaction Ending")</f>
        <v>Transaction Proceeding</v>
      </c>
    </row>
    <row r="32" spans="1:3">
      <c r="A32" s="124">
        <v>29</v>
      </c>
      <c r="B32" s="123">
        <f>'Transaction Log'!$A$4:$A$2084</f>
        <v>0.55811342592592594</v>
      </c>
      <c r="C32" s="122" t="str">
        <f>IFERROR(IF(INDEX('Transaction Log'!$C$4:$C$2084,'Air Index'!A32)&gt;INDEX('Transaction Log'!$C$4:$C$2084,('Air Index'!$K$2+'Air Index'!A32)),"Transaction Proceeding","Transaction Anomaly"),"Transaction Ending")</f>
        <v>Transaction Proceeding</v>
      </c>
    </row>
    <row r="33" spans="1:3">
      <c r="A33" s="124">
        <v>30</v>
      </c>
      <c r="B33" s="123">
        <f>'Transaction Log'!$A$4:$A$2084</f>
        <v>0.55813657407407413</v>
      </c>
      <c r="C33" s="122" t="str">
        <f>IFERROR(IF(INDEX('Transaction Log'!$C$4:$C$2084,'Air Index'!A33)&gt;INDEX('Transaction Log'!$C$4:$C$2084,('Air Index'!$K$2+'Air Index'!A33)),"Transaction Proceeding","Transaction Anomaly"),"Transaction Ending")</f>
        <v>Transaction Proceeding</v>
      </c>
    </row>
    <row r="34" spans="1:3">
      <c r="A34" s="124">
        <v>31</v>
      </c>
      <c r="B34" s="123">
        <f>'Transaction Log'!$A$4:$A$2084</f>
        <v>0.55815972222222221</v>
      </c>
      <c r="C34" s="122" t="str">
        <f>IFERROR(IF(INDEX('Transaction Log'!$C$4:$C$2084,'Air Index'!A34)&gt;INDEX('Transaction Log'!$C$4:$C$2084,('Air Index'!$K$2+'Air Index'!A34)),"Transaction Proceeding","Transaction Anomaly"),"Transaction Ending")</f>
        <v>Transaction Proceeding</v>
      </c>
    </row>
    <row r="35" spans="1:3">
      <c r="A35" s="124">
        <v>32</v>
      </c>
      <c r="B35" s="123">
        <f>'Transaction Log'!$A$4:$A$2084</f>
        <v>0.5581828703703704</v>
      </c>
      <c r="C35" s="122" t="str">
        <f>IFERROR(IF(INDEX('Transaction Log'!$C$4:$C$2084,'Air Index'!A35)&gt;INDEX('Transaction Log'!$C$4:$C$2084,('Air Index'!$K$2+'Air Index'!A35)),"Transaction Proceeding","Transaction Anomaly"),"Transaction Ending")</f>
        <v>Transaction Proceeding</v>
      </c>
    </row>
    <row r="36" spans="1:3">
      <c r="A36" s="124">
        <v>33</v>
      </c>
      <c r="B36" s="123">
        <f>'Transaction Log'!$A$4:$A$2084</f>
        <v>0.55820601851851859</v>
      </c>
      <c r="C36" s="122" t="str">
        <f>IFERROR(IF(INDEX('Transaction Log'!$C$4:$C$2084,'Air Index'!A36)&gt;INDEX('Transaction Log'!$C$4:$C$2084,('Air Index'!$K$2+'Air Index'!A36)),"Transaction Proceeding","Transaction Anomaly"),"Transaction Ending")</f>
        <v>Transaction Proceeding</v>
      </c>
    </row>
    <row r="37" spans="1:3">
      <c r="A37" s="124">
        <v>34</v>
      </c>
      <c r="B37" s="123">
        <f>'Transaction Log'!$A$4:$A$2084</f>
        <v>0.55822916666666667</v>
      </c>
      <c r="C37" s="122" t="str">
        <f>IFERROR(IF(INDEX('Transaction Log'!$C$4:$C$2084,'Air Index'!A37)&gt;INDEX('Transaction Log'!$C$4:$C$2084,('Air Index'!$K$2+'Air Index'!A37)),"Transaction Proceeding","Transaction Anomaly"),"Transaction Ending")</f>
        <v>Transaction Proceeding</v>
      </c>
    </row>
    <row r="38" spans="1:3">
      <c r="A38" s="124">
        <v>35</v>
      </c>
      <c r="B38" s="123">
        <f>'Transaction Log'!$A$4:$A$2084</f>
        <v>0.55825231481481474</v>
      </c>
      <c r="C38" s="122" t="str">
        <f>IFERROR(IF(INDEX('Transaction Log'!$C$4:$C$2084,'Air Index'!A38)&gt;INDEX('Transaction Log'!$C$4:$C$2084,('Air Index'!$K$2+'Air Index'!A38)),"Transaction Proceeding","Transaction Anomaly"),"Transaction Ending")</f>
        <v>Transaction Proceeding</v>
      </c>
    </row>
    <row r="39" spans="1:3">
      <c r="A39" s="124">
        <v>36</v>
      </c>
      <c r="B39" s="123">
        <f>'Transaction Log'!$A$4:$A$2084</f>
        <v>0.55827546296296293</v>
      </c>
      <c r="C39" s="122" t="str">
        <f>IFERROR(IF(INDEX('Transaction Log'!$C$4:$C$2084,'Air Index'!A39)&gt;INDEX('Transaction Log'!$C$4:$C$2084,('Air Index'!$K$2+'Air Index'!A39)),"Transaction Proceeding","Transaction Anomaly"),"Transaction Ending")</f>
        <v>Transaction Proceeding</v>
      </c>
    </row>
    <row r="40" spans="1:3">
      <c r="A40" s="124">
        <v>37</v>
      </c>
      <c r="B40" s="123">
        <f>'Transaction Log'!$A$4:$A$2084</f>
        <v>0.55829861111111112</v>
      </c>
      <c r="C40" s="122" t="str">
        <f>IFERROR(IF(INDEX('Transaction Log'!$C$4:$C$2084,'Air Index'!A40)&gt;INDEX('Transaction Log'!$C$4:$C$2084,('Air Index'!$K$2+'Air Index'!A40)),"Transaction Proceeding","Transaction Anomaly"),"Transaction Ending")</f>
        <v>Transaction Proceeding</v>
      </c>
    </row>
    <row r="41" spans="1:3">
      <c r="A41" s="124">
        <v>38</v>
      </c>
      <c r="B41" s="123">
        <f>'Transaction Log'!$A$4:$A$2084</f>
        <v>0.5583217592592592</v>
      </c>
      <c r="C41" s="122" t="str">
        <f>IFERROR(IF(INDEX('Transaction Log'!$C$4:$C$2084,'Air Index'!A41)&gt;INDEX('Transaction Log'!$C$4:$C$2084,('Air Index'!$K$2+'Air Index'!A41)),"Transaction Proceeding","Transaction Anomaly"),"Transaction Ending")</f>
        <v>Transaction Proceeding</v>
      </c>
    </row>
    <row r="42" spans="1:3">
      <c r="A42" s="124">
        <v>39</v>
      </c>
      <c r="B42" s="123">
        <f>'Transaction Log'!$A$4:$A$2084</f>
        <v>0.55834490740740739</v>
      </c>
      <c r="C42" s="122" t="str">
        <f>IFERROR(IF(INDEX('Transaction Log'!$C$4:$C$2084,'Air Index'!A42)&gt;INDEX('Transaction Log'!$C$4:$C$2084,('Air Index'!$K$2+'Air Index'!A42)),"Transaction Proceeding","Transaction Anomaly"),"Transaction Ending")</f>
        <v>Transaction Proceeding</v>
      </c>
    </row>
    <row r="43" spans="1:3">
      <c r="A43" s="124">
        <v>40</v>
      </c>
      <c r="B43" s="123">
        <f>'Transaction Log'!$A$4:$A$2084</f>
        <v>0.55836805555555558</v>
      </c>
      <c r="C43" s="122" t="str">
        <f>IFERROR(IF(INDEX('Transaction Log'!$C$4:$C$2084,'Air Index'!A43)&gt;INDEX('Transaction Log'!$C$4:$C$2084,('Air Index'!$K$2+'Air Index'!A43)),"Transaction Proceeding","Transaction Anomaly"),"Transaction Ending")</f>
        <v>Transaction Proceeding</v>
      </c>
    </row>
    <row r="44" spans="1:3">
      <c r="A44" s="124">
        <v>41</v>
      </c>
      <c r="B44" s="123">
        <f>'Transaction Log'!$A$4:$A$2084</f>
        <v>0.55839120370370365</v>
      </c>
      <c r="C44" s="122" t="str">
        <f>IFERROR(IF(INDEX('Transaction Log'!$C$4:$C$2084,'Air Index'!A44)&gt;INDEX('Transaction Log'!$C$4:$C$2084,('Air Index'!$K$2+'Air Index'!A44)),"Transaction Proceeding","Transaction Anomaly"),"Transaction Ending")</f>
        <v>Transaction Proceeding</v>
      </c>
    </row>
    <row r="45" spans="1:3">
      <c r="A45" s="124">
        <v>42</v>
      </c>
      <c r="B45" s="123">
        <f>'Transaction Log'!$A$4:$A$2084</f>
        <v>0.55841435185185184</v>
      </c>
      <c r="C45" s="122" t="str">
        <f>IFERROR(IF(INDEX('Transaction Log'!$C$4:$C$2084,'Air Index'!A45)&gt;INDEX('Transaction Log'!$C$4:$C$2084,('Air Index'!$K$2+'Air Index'!A45)),"Transaction Proceeding","Transaction Anomaly"),"Transaction Ending")</f>
        <v>Transaction Proceeding</v>
      </c>
    </row>
    <row r="46" spans="1:3">
      <c r="A46" s="124">
        <v>43</v>
      </c>
      <c r="B46" s="123">
        <f>'Transaction Log'!$A$4:$A$2084</f>
        <v>0.55843750000000003</v>
      </c>
      <c r="C46" s="122" t="str">
        <f>IFERROR(IF(INDEX('Transaction Log'!$C$4:$C$2084,'Air Index'!A46)&gt;INDEX('Transaction Log'!$C$4:$C$2084,('Air Index'!$K$2+'Air Index'!A46)),"Transaction Proceeding","Transaction Anomaly"),"Transaction Ending")</f>
        <v>Transaction Proceeding</v>
      </c>
    </row>
    <row r="47" spans="1:3">
      <c r="A47" s="124">
        <v>44</v>
      </c>
      <c r="B47" s="123">
        <f>'Transaction Log'!$A$4:$A$2084</f>
        <v>0.55846064814814811</v>
      </c>
      <c r="C47" s="122" t="str">
        <f>IFERROR(IF(INDEX('Transaction Log'!$C$4:$C$2084,'Air Index'!A47)&gt;INDEX('Transaction Log'!$C$4:$C$2084,('Air Index'!$K$2+'Air Index'!A47)),"Transaction Proceeding","Transaction Anomaly"),"Transaction Ending")</f>
        <v>Transaction Proceeding</v>
      </c>
    </row>
    <row r="48" spans="1:3">
      <c r="A48" s="124">
        <v>45</v>
      </c>
      <c r="B48" s="123">
        <f>'Transaction Log'!$A$4:$A$2084</f>
        <v>0.5584837962962963</v>
      </c>
      <c r="C48" s="122" t="str">
        <f>IFERROR(IF(INDEX('Transaction Log'!$C$4:$C$2084,'Air Index'!A48)&gt;INDEX('Transaction Log'!$C$4:$C$2084,('Air Index'!$K$2+'Air Index'!A48)),"Transaction Proceeding","Transaction Anomaly"),"Transaction Ending")</f>
        <v>Transaction Proceeding</v>
      </c>
    </row>
    <row r="49" spans="1:3">
      <c r="A49" s="124">
        <v>46</v>
      </c>
      <c r="B49" s="123">
        <f>'Transaction Log'!$A$4:$A$2084</f>
        <v>0.55850694444444449</v>
      </c>
      <c r="C49" s="122" t="str">
        <f>IFERROR(IF(INDEX('Transaction Log'!$C$4:$C$2084,'Air Index'!A49)&gt;INDEX('Transaction Log'!$C$4:$C$2084,('Air Index'!$K$2+'Air Index'!A49)),"Transaction Proceeding","Transaction Anomaly"),"Transaction Ending")</f>
        <v>Transaction Proceeding</v>
      </c>
    </row>
    <row r="50" spans="1:3">
      <c r="A50" s="124">
        <v>47</v>
      </c>
      <c r="B50" s="123">
        <f>'Transaction Log'!$A$4:$A$2084</f>
        <v>0.55853009259259256</v>
      </c>
      <c r="C50" s="122" t="str">
        <f>IFERROR(IF(INDEX('Transaction Log'!$C$4:$C$2084,'Air Index'!A50)&gt;INDEX('Transaction Log'!$C$4:$C$2084,('Air Index'!$K$2+'Air Index'!A50)),"Transaction Proceeding","Transaction Anomaly"),"Transaction Ending")</f>
        <v>Transaction Proceeding</v>
      </c>
    </row>
    <row r="51" spans="1:3">
      <c r="A51" s="124">
        <v>48</v>
      </c>
      <c r="B51" s="123">
        <f>'Transaction Log'!$A$4:$A$2084</f>
        <v>0.55855324074074075</v>
      </c>
      <c r="C51" s="122" t="str">
        <f>IFERROR(IF(INDEX('Transaction Log'!$C$4:$C$2084,'Air Index'!A51)&gt;INDEX('Transaction Log'!$C$4:$C$2084,('Air Index'!$K$2+'Air Index'!A51)),"Transaction Proceeding","Transaction Anomaly"),"Transaction Ending")</f>
        <v>Transaction Proceeding</v>
      </c>
    </row>
    <row r="52" spans="1:3">
      <c r="A52" s="124">
        <v>49</v>
      </c>
      <c r="B52" s="123">
        <f>'Transaction Log'!$A$4:$A$2084</f>
        <v>0.55857638888888894</v>
      </c>
      <c r="C52" s="122" t="str">
        <f>IFERROR(IF(INDEX('Transaction Log'!$C$4:$C$2084,'Air Index'!A52)&gt;INDEX('Transaction Log'!$C$4:$C$2084,('Air Index'!$K$2+'Air Index'!A52)),"Transaction Proceeding","Transaction Anomaly"),"Transaction Ending")</f>
        <v>Transaction Proceeding</v>
      </c>
    </row>
    <row r="53" spans="1:3">
      <c r="A53" s="124">
        <v>50</v>
      </c>
      <c r="B53" s="123">
        <f>'Transaction Log'!$A$4:$A$2084</f>
        <v>0.55859953703703702</v>
      </c>
      <c r="C53" s="122" t="str">
        <f>IFERROR(IF(INDEX('Transaction Log'!$C$4:$C$2084,'Air Index'!A53)&gt;INDEX('Transaction Log'!$C$4:$C$2084,('Air Index'!$K$2+'Air Index'!A53)),"Transaction Proceeding","Transaction Anomaly"),"Transaction Ending")</f>
        <v>Transaction Proceeding</v>
      </c>
    </row>
    <row r="54" spans="1:3">
      <c r="A54" s="124">
        <v>51</v>
      </c>
      <c r="B54" s="123">
        <f>'Transaction Log'!$A$4:$A$2084</f>
        <v>0.55862268518518521</v>
      </c>
      <c r="C54" s="122" t="str">
        <f>IFERROR(IF(INDEX('Transaction Log'!$C$4:$C$2084,'Air Index'!A54)&gt;INDEX('Transaction Log'!$C$4:$C$2084,('Air Index'!$K$2+'Air Index'!A54)),"Transaction Proceeding","Transaction Anomaly"),"Transaction Ending")</f>
        <v>Transaction Proceeding</v>
      </c>
    </row>
    <row r="55" spans="1:3">
      <c r="A55" s="124">
        <v>52</v>
      </c>
      <c r="B55" s="123">
        <f>'Transaction Log'!$A$4:$A$2084</f>
        <v>0.5586458333333334</v>
      </c>
      <c r="C55" s="122" t="str">
        <f>IFERROR(IF(INDEX('Transaction Log'!$C$4:$C$2084,'Air Index'!A55)&gt;INDEX('Transaction Log'!$C$4:$C$2084,('Air Index'!$K$2+'Air Index'!A55)),"Transaction Proceeding","Transaction Anomaly"),"Transaction Ending")</f>
        <v>Transaction Proceeding</v>
      </c>
    </row>
    <row r="56" spans="1:3">
      <c r="A56" s="124">
        <v>53</v>
      </c>
      <c r="B56" s="123">
        <f>'Transaction Log'!$A$4:$A$2084</f>
        <v>0.55866898148148147</v>
      </c>
      <c r="C56" s="122" t="str">
        <f>IFERROR(IF(INDEX('Transaction Log'!$C$4:$C$2084,'Air Index'!A56)&gt;INDEX('Transaction Log'!$C$4:$C$2084,('Air Index'!$K$2+'Air Index'!A56)),"Transaction Proceeding","Transaction Anomaly"),"Transaction Ending")</f>
        <v>Transaction Proceeding</v>
      </c>
    </row>
    <row r="57" spans="1:3">
      <c r="A57" s="124">
        <v>54</v>
      </c>
      <c r="B57" s="123">
        <f>'Transaction Log'!$A$4:$A$2084</f>
        <v>0.55869212962962966</v>
      </c>
      <c r="C57" s="122" t="str">
        <f>IFERROR(IF(INDEX('Transaction Log'!$C$4:$C$2084,'Air Index'!A57)&gt;INDEX('Transaction Log'!$C$4:$C$2084,('Air Index'!$K$2+'Air Index'!A57)),"Transaction Proceeding","Transaction Anomaly"),"Transaction Ending")</f>
        <v>Transaction Proceeding</v>
      </c>
    </row>
    <row r="58" spans="1:3">
      <c r="A58" s="124">
        <v>55</v>
      </c>
      <c r="B58" s="123">
        <f>'Transaction Log'!$A$4:$A$2084</f>
        <v>0.55871527777777785</v>
      </c>
      <c r="C58" s="122" t="str">
        <f>IFERROR(IF(INDEX('Transaction Log'!$C$4:$C$2084,'Air Index'!A58)&gt;INDEX('Transaction Log'!$C$4:$C$2084,('Air Index'!$K$2+'Air Index'!A58)),"Transaction Proceeding","Transaction Anomaly"),"Transaction Ending")</f>
        <v>Transaction Proceeding</v>
      </c>
    </row>
    <row r="59" spans="1:3">
      <c r="A59" s="124">
        <v>56</v>
      </c>
      <c r="B59" s="123">
        <f>'Transaction Log'!$A$4:$A$2084</f>
        <v>0.55873842592592593</v>
      </c>
      <c r="C59" s="122" t="str">
        <f>IFERROR(IF(INDEX('Transaction Log'!$C$4:$C$2084,'Air Index'!A59)&gt;INDEX('Transaction Log'!$C$4:$C$2084,('Air Index'!$K$2+'Air Index'!A59)),"Transaction Proceeding","Transaction Anomaly"),"Transaction Ending")</f>
        <v>Transaction Proceeding</v>
      </c>
    </row>
    <row r="60" spans="1:3">
      <c r="A60" s="124">
        <v>57</v>
      </c>
      <c r="B60" s="123">
        <f>'Transaction Log'!$A$4:$A$2084</f>
        <v>0.55876157407407401</v>
      </c>
      <c r="C60" s="122" t="str">
        <f>IFERROR(IF(INDEX('Transaction Log'!$C$4:$C$2084,'Air Index'!A60)&gt;INDEX('Transaction Log'!$C$4:$C$2084,('Air Index'!$K$2+'Air Index'!A60)),"Transaction Proceeding","Transaction Anomaly"),"Transaction Ending")</f>
        <v>Transaction Proceeding</v>
      </c>
    </row>
    <row r="61" spans="1:3">
      <c r="A61" s="124">
        <v>58</v>
      </c>
      <c r="B61" s="123">
        <f>'Transaction Log'!$A$4:$A$2084</f>
        <v>0.5587847222222222</v>
      </c>
      <c r="C61" s="122" t="str">
        <f>IFERROR(IF(INDEX('Transaction Log'!$C$4:$C$2084,'Air Index'!A61)&gt;INDEX('Transaction Log'!$C$4:$C$2084,('Air Index'!$K$2+'Air Index'!A61)),"Transaction Proceeding","Transaction Anomaly"),"Transaction Ending")</f>
        <v>Transaction Proceeding</v>
      </c>
    </row>
    <row r="62" spans="1:3">
      <c r="A62" s="124">
        <v>59</v>
      </c>
      <c r="B62" s="123">
        <f>'Transaction Log'!$A$4:$A$2084</f>
        <v>0.55880787037037039</v>
      </c>
      <c r="C62" s="122" t="str">
        <f>IFERROR(IF(INDEX('Transaction Log'!$C$4:$C$2084,'Air Index'!A62)&gt;INDEX('Transaction Log'!$C$4:$C$2084,('Air Index'!$K$2+'Air Index'!A62)),"Transaction Proceeding","Transaction Anomaly"),"Transaction Ending")</f>
        <v>Transaction Proceeding</v>
      </c>
    </row>
    <row r="63" spans="1:3">
      <c r="A63" s="124">
        <v>60</v>
      </c>
      <c r="B63" s="123">
        <f>'Transaction Log'!$A$4:$A$2084</f>
        <v>0.55883101851851846</v>
      </c>
      <c r="C63" s="122" t="str">
        <f>IFERROR(IF(INDEX('Transaction Log'!$C$4:$C$2084,'Air Index'!A63)&gt;INDEX('Transaction Log'!$C$4:$C$2084,('Air Index'!$K$2+'Air Index'!A63)),"Transaction Proceeding","Transaction Anomaly"),"Transaction Ending")</f>
        <v>Transaction Proceeding</v>
      </c>
    </row>
    <row r="64" spans="1:3">
      <c r="A64" s="124">
        <v>61</v>
      </c>
      <c r="B64" s="123">
        <f>'Transaction Log'!$A$4:$A$2084</f>
        <v>0.55885416666666665</v>
      </c>
      <c r="C64" s="122" t="str">
        <f>IFERROR(IF(INDEX('Transaction Log'!$C$4:$C$2084,'Air Index'!A64)&gt;INDEX('Transaction Log'!$C$4:$C$2084,('Air Index'!$K$2+'Air Index'!A64)),"Transaction Proceeding","Transaction Anomaly"),"Transaction Ending")</f>
        <v>Transaction Proceeding</v>
      </c>
    </row>
    <row r="65" spans="1:3">
      <c r="A65" s="124">
        <v>62</v>
      </c>
      <c r="B65" s="123">
        <f>'Transaction Log'!$A$4:$A$2084</f>
        <v>0.55887731481481484</v>
      </c>
      <c r="C65" s="122" t="str">
        <f>IFERROR(IF(INDEX('Transaction Log'!$C$4:$C$2084,'Air Index'!A65)&gt;INDEX('Transaction Log'!$C$4:$C$2084,('Air Index'!$K$2+'Air Index'!A65)),"Transaction Proceeding","Transaction Anomaly"),"Transaction Ending")</f>
        <v>Transaction Proceeding</v>
      </c>
    </row>
    <row r="66" spans="1:3">
      <c r="A66" s="124">
        <v>63</v>
      </c>
      <c r="B66" s="123">
        <f>'Transaction Log'!$A$4:$A$2084</f>
        <v>0.55890046296296292</v>
      </c>
      <c r="C66" s="122" t="str">
        <f>IFERROR(IF(INDEX('Transaction Log'!$C$4:$C$2084,'Air Index'!A66)&gt;INDEX('Transaction Log'!$C$4:$C$2084,('Air Index'!$K$2+'Air Index'!A66)),"Transaction Proceeding","Transaction Anomaly"),"Transaction Ending")</f>
        <v>Transaction Proceeding</v>
      </c>
    </row>
    <row r="67" spans="1:3">
      <c r="A67" s="124">
        <v>64</v>
      </c>
      <c r="B67" s="123">
        <f>'Transaction Log'!$A$4:$A$2084</f>
        <v>0.55892361111111111</v>
      </c>
      <c r="C67" s="122" t="str">
        <f>IFERROR(IF(INDEX('Transaction Log'!$C$4:$C$2084,'Air Index'!A67)&gt;INDEX('Transaction Log'!$C$4:$C$2084,('Air Index'!$K$2+'Air Index'!A67)),"Transaction Proceeding","Transaction Anomaly"),"Transaction Ending")</f>
        <v>Transaction Proceeding</v>
      </c>
    </row>
    <row r="68" spans="1:3">
      <c r="A68" s="124">
        <v>65</v>
      </c>
      <c r="B68" s="123">
        <f>'Transaction Log'!$A$4:$A$2084</f>
        <v>0.5589467592592593</v>
      </c>
      <c r="C68" s="122" t="str">
        <f>IFERROR(IF(INDEX('Transaction Log'!$C$4:$C$2084,'Air Index'!A68)&gt;INDEX('Transaction Log'!$C$4:$C$2084,('Air Index'!$K$2+'Air Index'!A68)),"Transaction Proceeding","Transaction Anomaly"),"Transaction Ending")</f>
        <v>Transaction Proceeding</v>
      </c>
    </row>
    <row r="69" spans="1:3">
      <c r="A69" s="124">
        <v>66</v>
      </c>
      <c r="B69" s="123">
        <f>'Transaction Log'!$A$4:$A$2084</f>
        <v>0.55896990740740737</v>
      </c>
      <c r="C69" s="122" t="str">
        <f>IFERROR(IF(INDEX('Transaction Log'!$C$4:$C$2084,'Air Index'!A69)&gt;INDEX('Transaction Log'!$C$4:$C$2084,('Air Index'!$K$2+'Air Index'!A69)),"Transaction Proceeding","Transaction Anomaly"),"Transaction Ending")</f>
        <v>Transaction Proceeding</v>
      </c>
    </row>
    <row r="70" spans="1:3">
      <c r="A70" s="124">
        <v>67</v>
      </c>
      <c r="B70" s="123">
        <f>'Transaction Log'!$A$4:$A$2084</f>
        <v>0.55899305555555556</v>
      </c>
      <c r="C70" s="122" t="str">
        <f>IFERROR(IF(INDEX('Transaction Log'!$C$4:$C$2084,'Air Index'!A70)&gt;INDEX('Transaction Log'!$C$4:$C$2084,('Air Index'!$K$2+'Air Index'!A70)),"Transaction Proceeding","Transaction Anomaly"),"Transaction Ending")</f>
        <v>Transaction Proceeding</v>
      </c>
    </row>
    <row r="71" spans="1:3">
      <c r="A71" s="124">
        <v>68</v>
      </c>
      <c r="B71" s="123">
        <f>'Transaction Log'!$A$4:$A$2084</f>
        <v>0.55901620370370375</v>
      </c>
      <c r="C71" s="122" t="str">
        <f>IFERROR(IF(INDEX('Transaction Log'!$C$4:$C$2084,'Air Index'!A71)&gt;INDEX('Transaction Log'!$C$4:$C$2084,('Air Index'!$K$2+'Air Index'!A71)),"Transaction Proceeding","Transaction Anomaly"),"Transaction Ending")</f>
        <v>Transaction Proceeding</v>
      </c>
    </row>
    <row r="72" spans="1:3">
      <c r="A72" s="124">
        <v>69</v>
      </c>
      <c r="B72" s="123">
        <f>'Transaction Log'!$A$4:$A$2084</f>
        <v>0.55903935185185183</v>
      </c>
      <c r="C72" s="122" t="str">
        <f>IFERROR(IF(INDEX('Transaction Log'!$C$4:$C$2084,'Air Index'!A72)&gt;INDEX('Transaction Log'!$C$4:$C$2084,('Air Index'!$K$2+'Air Index'!A72)),"Transaction Proceeding","Transaction Anomaly"),"Transaction Ending")</f>
        <v>Transaction Proceeding</v>
      </c>
    </row>
    <row r="73" spans="1:3">
      <c r="A73" s="124">
        <v>70</v>
      </c>
      <c r="B73" s="123">
        <f>'Transaction Log'!$A$4:$A$2084</f>
        <v>0.55906250000000002</v>
      </c>
      <c r="C73" s="122" t="str">
        <f>IFERROR(IF(INDEX('Transaction Log'!$C$4:$C$2084,'Air Index'!A73)&gt;INDEX('Transaction Log'!$C$4:$C$2084,('Air Index'!$K$2+'Air Index'!A73)),"Transaction Proceeding","Transaction Anomaly"),"Transaction Ending")</f>
        <v>Transaction Proceeding</v>
      </c>
    </row>
    <row r="74" spans="1:3">
      <c r="A74" s="124">
        <v>71</v>
      </c>
      <c r="B74" s="123">
        <f>'Transaction Log'!$A$4:$A$2084</f>
        <v>0.55908564814814821</v>
      </c>
      <c r="C74" s="122" t="str">
        <f>IFERROR(IF(INDEX('Transaction Log'!$C$4:$C$2084,'Air Index'!A74)&gt;INDEX('Transaction Log'!$C$4:$C$2084,('Air Index'!$K$2+'Air Index'!A74)),"Transaction Proceeding","Transaction Anomaly"),"Transaction Ending")</f>
        <v>Transaction Proceeding</v>
      </c>
    </row>
    <row r="75" spans="1:3">
      <c r="A75" s="124">
        <v>72</v>
      </c>
      <c r="B75" s="123">
        <f>'Transaction Log'!$A$4:$A$2084</f>
        <v>0.55910879629629628</v>
      </c>
      <c r="C75" s="122" t="str">
        <f>IFERROR(IF(INDEX('Transaction Log'!$C$4:$C$2084,'Air Index'!A75)&gt;INDEX('Transaction Log'!$C$4:$C$2084,('Air Index'!$K$2+'Air Index'!A75)),"Transaction Proceeding","Transaction Anomaly"),"Transaction Ending")</f>
        <v>Transaction Proceeding</v>
      </c>
    </row>
    <row r="76" spans="1:3">
      <c r="A76" s="124">
        <v>73</v>
      </c>
      <c r="B76" s="123">
        <f>'Transaction Log'!$A$4:$A$2084</f>
        <v>0.55913194444444447</v>
      </c>
      <c r="C76" s="122" t="str">
        <f>IFERROR(IF(INDEX('Transaction Log'!$C$4:$C$2084,'Air Index'!A76)&gt;INDEX('Transaction Log'!$C$4:$C$2084,('Air Index'!$K$2+'Air Index'!A76)),"Transaction Proceeding","Transaction Anomaly"),"Transaction Ending")</f>
        <v>Transaction Proceeding</v>
      </c>
    </row>
    <row r="77" spans="1:3">
      <c r="A77" s="124">
        <v>74</v>
      </c>
      <c r="B77" s="123">
        <f>'Transaction Log'!$A$4:$A$2084</f>
        <v>0.55915509259259266</v>
      </c>
      <c r="C77" s="122" t="str">
        <f>IFERROR(IF(INDEX('Transaction Log'!$C$4:$C$2084,'Air Index'!A77)&gt;INDEX('Transaction Log'!$C$4:$C$2084,('Air Index'!$K$2+'Air Index'!A77)),"Transaction Proceeding","Transaction Anomaly"),"Transaction Ending")</f>
        <v>Transaction Proceeding</v>
      </c>
    </row>
    <row r="78" spans="1:3">
      <c r="A78" s="124">
        <v>75</v>
      </c>
      <c r="B78" s="123">
        <f>'Transaction Log'!$A$4:$A$2084</f>
        <v>0.55917824074074074</v>
      </c>
      <c r="C78" s="122" t="str">
        <f>IFERROR(IF(INDEX('Transaction Log'!$C$4:$C$2084,'Air Index'!A78)&gt;INDEX('Transaction Log'!$C$4:$C$2084,('Air Index'!$K$2+'Air Index'!A78)),"Transaction Proceeding","Transaction Anomaly"),"Transaction Ending")</f>
        <v>Transaction Proceeding</v>
      </c>
    </row>
    <row r="79" spans="1:3">
      <c r="A79" s="124">
        <v>76</v>
      </c>
      <c r="B79" s="123">
        <f>'Transaction Log'!$A$4:$A$2084</f>
        <v>0.55920138888888882</v>
      </c>
      <c r="C79" s="122" t="str">
        <f>IFERROR(IF(INDEX('Transaction Log'!$C$4:$C$2084,'Air Index'!A79)&gt;INDEX('Transaction Log'!$C$4:$C$2084,('Air Index'!$K$2+'Air Index'!A79)),"Transaction Proceeding","Transaction Anomaly"),"Transaction Ending")</f>
        <v>Transaction Proceeding</v>
      </c>
    </row>
    <row r="80" spans="1:3">
      <c r="A80" s="124">
        <v>77</v>
      </c>
      <c r="B80" s="123">
        <f>'Transaction Log'!$A$4:$A$2084</f>
        <v>0.55922453703703701</v>
      </c>
      <c r="C80" s="122" t="str">
        <f>IFERROR(IF(INDEX('Transaction Log'!$C$4:$C$2084,'Air Index'!A80)&gt;INDEX('Transaction Log'!$C$4:$C$2084,('Air Index'!$K$2+'Air Index'!A80)),"Transaction Proceeding","Transaction Anomaly"),"Transaction Ending")</f>
        <v>Transaction Proceeding</v>
      </c>
    </row>
    <row r="81" spans="1:3">
      <c r="A81" s="124">
        <v>78</v>
      </c>
      <c r="B81" s="123">
        <f>'Transaction Log'!$A$4:$A$2084</f>
        <v>0.55924768518518519</v>
      </c>
      <c r="C81" s="122" t="str">
        <f>IFERROR(IF(INDEX('Transaction Log'!$C$4:$C$2084,'Air Index'!A81)&gt;INDEX('Transaction Log'!$C$4:$C$2084,('Air Index'!$K$2+'Air Index'!A81)),"Transaction Proceeding","Transaction Anomaly"),"Transaction Ending")</f>
        <v>Transaction Proceeding</v>
      </c>
    </row>
    <row r="82" spans="1:3">
      <c r="A82" s="124">
        <v>79</v>
      </c>
      <c r="B82" s="123">
        <f>'Transaction Log'!$A$4:$A$2084</f>
        <v>0.55927083333333327</v>
      </c>
      <c r="C82" s="122" t="str">
        <f>IFERROR(IF(INDEX('Transaction Log'!$C$4:$C$2084,'Air Index'!A82)&gt;INDEX('Transaction Log'!$C$4:$C$2084,('Air Index'!$K$2+'Air Index'!A82)),"Transaction Proceeding","Transaction Anomaly"),"Transaction Ending")</f>
        <v>Transaction Proceeding</v>
      </c>
    </row>
    <row r="83" spans="1:3">
      <c r="A83" s="124">
        <v>80</v>
      </c>
      <c r="B83" s="123">
        <f>'Transaction Log'!$A$4:$A$2084</f>
        <v>0.55929398148148146</v>
      </c>
      <c r="C83" s="122" t="str">
        <f>IFERROR(IF(INDEX('Transaction Log'!$C$4:$C$2084,'Air Index'!A83)&gt;INDEX('Transaction Log'!$C$4:$C$2084,('Air Index'!$K$2+'Air Index'!A83)),"Transaction Proceeding","Transaction Anomaly"),"Transaction Ending")</f>
        <v>Transaction Proceeding</v>
      </c>
    </row>
    <row r="84" spans="1:3">
      <c r="A84" s="124">
        <v>81</v>
      </c>
      <c r="B84" s="123">
        <f>'Transaction Log'!$A$4:$A$2084</f>
        <v>0.55931712962962965</v>
      </c>
      <c r="C84" s="122" t="str">
        <f>IFERROR(IF(INDEX('Transaction Log'!$C$4:$C$2084,'Air Index'!A84)&gt;INDEX('Transaction Log'!$C$4:$C$2084,('Air Index'!$K$2+'Air Index'!A84)),"Transaction Proceeding","Transaction Anomaly"),"Transaction Ending")</f>
        <v>Transaction Proceeding</v>
      </c>
    </row>
    <row r="85" spans="1:3">
      <c r="A85" s="124">
        <v>82</v>
      </c>
      <c r="B85" s="123">
        <f>'Transaction Log'!$A$4:$A$2084</f>
        <v>0.55934027777777773</v>
      </c>
      <c r="C85" s="122" t="str">
        <f>IFERROR(IF(INDEX('Transaction Log'!$C$4:$C$2084,'Air Index'!A85)&gt;INDEX('Transaction Log'!$C$4:$C$2084,('Air Index'!$K$2+'Air Index'!A85)),"Transaction Proceeding","Transaction Anomaly"),"Transaction Ending")</f>
        <v>Transaction Proceeding</v>
      </c>
    </row>
    <row r="86" spans="1:3">
      <c r="A86" s="124">
        <v>83</v>
      </c>
      <c r="B86" s="123">
        <f>'Transaction Log'!$A$4:$A$2084</f>
        <v>0.55936342592592592</v>
      </c>
      <c r="C86" s="122" t="str">
        <f>IFERROR(IF(INDEX('Transaction Log'!$C$4:$C$2084,'Air Index'!A86)&gt;INDEX('Transaction Log'!$C$4:$C$2084,('Air Index'!$K$2+'Air Index'!A86)),"Transaction Proceeding","Transaction Anomaly"),"Transaction Ending")</f>
        <v>Transaction Proceeding</v>
      </c>
    </row>
    <row r="87" spans="1:3">
      <c r="A87" s="124">
        <v>84</v>
      </c>
      <c r="B87" s="123">
        <f>'Transaction Log'!$A$4:$A$2084</f>
        <v>0.55938657407407411</v>
      </c>
      <c r="C87" s="122" t="str">
        <f>IFERROR(IF(INDEX('Transaction Log'!$C$4:$C$2084,'Air Index'!A87)&gt;INDEX('Transaction Log'!$C$4:$C$2084,('Air Index'!$K$2+'Air Index'!A87)),"Transaction Proceeding","Transaction Anomaly"),"Transaction Ending")</f>
        <v>Transaction Proceeding</v>
      </c>
    </row>
    <row r="88" spans="1:3">
      <c r="A88" s="124">
        <v>85</v>
      </c>
      <c r="B88" s="123">
        <f>'Transaction Log'!$A$4:$A$2084</f>
        <v>0.55940972222222218</v>
      </c>
      <c r="C88" s="122" t="str">
        <f>IFERROR(IF(INDEX('Transaction Log'!$C$4:$C$2084,'Air Index'!A88)&gt;INDEX('Transaction Log'!$C$4:$C$2084,('Air Index'!$K$2+'Air Index'!A88)),"Transaction Proceeding","Transaction Anomaly"),"Transaction Ending")</f>
        <v>Transaction Proceeding</v>
      </c>
    </row>
    <row r="89" spans="1:3">
      <c r="A89" s="124">
        <v>86</v>
      </c>
      <c r="B89" s="123">
        <f>'Transaction Log'!$A$4:$A$2084</f>
        <v>0.55943287037037037</v>
      </c>
      <c r="C89" s="122" t="str">
        <f>IFERROR(IF(INDEX('Transaction Log'!$C$4:$C$2084,'Air Index'!A89)&gt;INDEX('Transaction Log'!$C$4:$C$2084,('Air Index'!$K$2+'Air Index'!A89)),"Transaction Proceeding","Transaction Anomaly"),"Transaction Ending")</f>
        <v>Transaction Proceeding</v>
      </c>
    </row>
    <row r="90" spans="1:3">
      <c r="A90" s="124">
        <v>87</v>
      </c>
      <c r="B90" s="123">
        <f>'Transaction Log'!$A$4:$A$2084</f>
        <v>0.55945601851851856</v>
      </c>
      <c r="C90" s="122" t="str">
        <f>IFERROR(IF(INDEX('Transaction Log'!$C$4:$C$2084,'Air Index'!A90)&gt;INDEX('Transaction Log'!$C$4:$C$2084,('Air Index'!$K$2+'Air Index'!A90)),"Transaction Proceeding","Transaction Anomaly"),"Transaction Ending")</f>
        <v>Transaction Proceeding</v>
      </c>
    </row>
    <row r="91" spans="1:3">
      <c r="A91" s="124">
        <v>88</v>
      </c>
      <c r="B91" s="123">
        <f>'Transaction Log'!$A$4:$A$2084</f>
        <v>0.55947916666666664</v>
      </c>
      <c r="C91" s="122" t="str">
        <f>IFERROR(IF(INDEX('Transaction Log'!$C$4:$C$2084,'Air Index'!A91)&gt;INDEX('Transaction Log'!$C$4:$C$2084,('Air Index'!$K$2+'Air Index'!A91)),"Transaction Proceeding","Transaction Anomaly"),"Transaction Ending")</f>
        <v>Transaction Proceeding</v>
      </c>
    </row>
    <row r="92" spans="1:3">
      <c r="A92" s="124">
        <v>89</v>
      </c>
      <c r="B92" s="123">
        <f>'Transaction Log'!$A$4:$A$2084</f>
        <v>0.55950231481481483</v>
      </c>
      <c r="C92" s="122" t="str">
        <f>IFERROR(IF(INDEX('Transaction Log'!$C$4:$C$2084,'Air Index'!A92)&gt;INDEX('Transaction Log'!$C$4:$C$2084,('Air Index'!$K$2+'Air Index'!A92)),"Transaction Proceeding","Transaction Anomaly"),"Transaction Ending")</f>
        <v>Transaction Proceeding</v>
      </c>
    </row>
    <row r="93" spans="1:3">
      <c r="A93" s="124">
        <v>90</v>
      </c>
      <c r="B93" s="123">
        <f>'Transaction Log'!$A$4:$A$2084</f>
        <v>0.55952546296296302</v>
      </c>
      <c r="C93" s="122" t="str">
        <f>IFERROR(IF(INDEX('Transaction Log'!$C$4:$C$2084,'Air Index'!A93)&gt;INDEX('Transaction Log'!$C$4:$C$2084,('Air Index'!$K$2+'Air Index'!A93)),"Transaction Proceeding","Transaction Anomaly"),"Transaction Ending")</f>
        <v>Transaction Proceeding</v>
      </c>
    </row>
    <row r="94" spans="1:3">
      <c r="A94" s="124">
        <v>91</v>
      </c>
      <c r="B94" s="123">
        <f>'Transaction Log'!$A$4:$A$2084</f>
        <v>0.55954861111111109</v>
      </c>
      <c r="C94" s="122" t="str">
        <f>IFERROR(IF(INDEX('Transaction Log'!$C$4:$C$2084,'Air Index'!A94)&gt;INDEX('Transaction Log'!$C$4:$C$2084,('Air Index'!$K$2+'Air Index'!A94)),"Transaction Proceeding","Transaction Anomaly"),"Transaction Ending")</f>
        <v>Transaction Proceeding</v>
      </c>
    </row>
    <row r="95" spans="1:3">
      <c r="A95" s="124">
        <v>92</v>
      </c>
      <c r="B95" s="123">
        <f>'Transaction Log'!$A$4:$A$2084</f>
        <v>0.55957175925925928</v>
      </c>
      <c r="C95" s="122" t="str">
        <f>IFERROR(IF(INDEX('Transaction Log'!$C$4:$C$2084,'Air Index'!A95)&gt;INDEX('Transaction Log'!$C$4:$C$2084,('Air Index'!$K$2+'Air Index'!A95)),"Transaction Proceeding","Transaction Anomaly"),"Transaction Ending")</f>
        <v>Transaction Proceeding</v>
      </c>
    </row>
    <row r="96" spans="1:3">
      <c r="A96" s="124">
        <v>93</v>
      </c>
      <c r="B96" s="123">
        <f>'Transaction Log'!$A$4:$A$2084</f>
        <v>0.55959490740740747</v>
      </c>
      <c r="C96" s="122" t="str">
        <f>IFERROR(IF(INDEX('Transaction Log'!$C$4:$C$2084,'Air Index'!A96)&gt;INDEX('Transaction Log'!$C$4:$C$2084,('Air Index'!$K$2+'Air Index'!A96)),"Transaction Proceeding","Transaction Anomaly"),"Transaction Ending")</f>
        <v>Transaction Proceeding</v>
      </c>
    </row>
    <row r="97" spans="1:3">
      <c r="A97" s="124">
        <v>94</v>
      </c>
      <c r="B97" s="123">
        <f>'Transaction Log'!$A$4:$A$2084</f>
        <v>0.55961805555555555</v>
      </c>
      <c r="C97" s="122" t="str">
        <f>IFERROR(IF(INDEX('Transaction Log'!$C$4:$C$2084,'Air Index'!A97)&gt;INDEX('Transaction Log'!$C$4:$C$2084,('Air Index'!$K$2+'Air Index'!A97)),"Transaction Proceeding","Transaction Anomaly"),"Transaction Ending")</f>
        <v>Transaction Proceeding</v>
      </c>
    </row>
    <row r="98" spans="1:3">
      <c r="A98" s="124">
        <v>95</v>
      </c>
      <c r="B98" s="123">
        <f>'Transaction Log'!$A$4:$A$2084</f>
        <v>0.55964120370370374</v>
      </c>
      <c r="C98" s="122" t="str">
        <f>IFERROR(IF(INDEX('Transaction Log'!$C$4:$C$2084,'Air Index'!A98)&gt;INDEX('Transaction Log'!$C$4:$C$2084,('Air Index'!$K$2+'Air Index'!A98)),"Transaction Proceeding","Transaction Anomaly"),"Transaction Ending")</f>
        <v>Transaction Proceeding</v>
      </c>
    </row>
    <row r="99" spans="1:3">
      <c r="A99" s="124">
        <v>96</v>
      </c>
      <c r="B99" s="123">
        <f>'Transaction Log'!$A$4:$A$2084</f>
        <v>0.55966435185185182</v>
      </c>
      <c r="C99" s="122" t="str">
        <f>IFERROR(IF(INDEX('Transaction Log'!$C$4:$C$2084,'Air Index'!A99)&gt;INDEX('Transaction Log'!$C$4:$C$2084,('Air Index'!$K$2+'Air Index'!A99)),"Transaction Proceeding","Transaction Anomaly"),"Transaction Ending")</f>
        <v>Transaction Proceeding</v>
      </c>
    </row>
    <row r="100" spans="1:3">
      <c r="A100" s="124">
        <v>97</v>
      </c>
      <c r="B100" s="123">
        <f>'Transaction Log'!$A$4:$A$2084</f>
        <v>0.5596875</v>
      </c>
      <c r="C100" s="122" t="str">
        <f>IFERROR(IF(INDEX('Transaction Log'!$C$4:$C$2084,'Air Index'!A100)&gt;INDEX('Transaction Log'!$C$4:$C$2084,('Air Index'!$K$2+'Air Index'!A100)),"Transaction Proceeding","Transaction Anomaly"),"Transaction Ending")</f>
        <v>Transaction Proceeding</v>
      </c>
    </row>
    <row r="101" spans="1:3">
      <c r="A101" s="124">
        <v>98</v>
      </c>
      <c r="B101" s="123">
        <f>'Transaction Log'!$A$4:$A$2084</f>
        <v>0.55971064814814808</v>
      </c>
      <c r="C101" s="122" t="str">
        <f>IFERROR(IF(INDEX('Transaction Log'!$C$4:$C$2084,'Air Index'!A101)&gt;INDEX('Transaction Log'!$C$4:$C$2084,('Air Index'!$K$2+'Air Index'!A101)),"Transaction Proceeding","Transaction Anomaly"),"Transaction Ending")</f>
        <v>Transaction Proceeding</v>
      </c>
    </row>
    <row r="102" spans="1:3">
      <c r="A102" s="124">
        <v>99</v>
      </c>
      <c r="B102" s="123">
        <f>'Transaction Log'!$A$4:$A$2084</f>
        <v>0.55973379629629627</v>
      </c>
      <c r="C102" s="122" t="str">
        <f>IFERROR(IF(INDEX('Transaction Log'!$C$4:$C$2084,'Air Index'!A102)&gt;INDEX('Transaction Log'!$C$4:$C$2084,('Air Index'!$K$2+'Air Index'!A102)),"Transaction Proceeding","Transaction Anomaly"),"Transaction Ending")</f>
        <v>Transaction Proceeding</v>
      </c>
    </row>
    <row r="103" spans="1:3">
      <c r="A103" s="124">
        <v>100</v>
      </c>
      <c r="B103" s="123">
        <f>'Transaction Log'!$A$4:$A$2084</f>
        <v>0.55975694444444446</v>
      </c>
      <c r="C103" s="122" t="str">
        <f>IFERROR(IF(INDEX('Transaction Log'!$C$4:$C$2084,'Air Index'!A103)&gt;INDEX('Transaction Log'!$C$4:$C$2084,('Air Index'!$K$2+'Air Index'!A103)),"Transaction Proceeding","Transaction Anomaly"),"Transaction Ending")</f>
        <v>Transaction Proceeding</v>
      </c>
    </row>
    <row r="104" spans="1:3">
      <c r="A104" s="124">
        <v>101</v>
      </c>
      <c r="B104" s="123">
        <f>'Transaction Log'!$A$4:$A$2084</f>
        <v>0.55978009259259254</v>
      </c>
      <c r="C104" s="122" t="str">
        <f>IFERROR(IF(INDEX('Transaction Log'!$C$4:$C$2084,'Air Index'!A104)&gt;INDEX('Transaction Log'!$C$4:$C$2084,('Air Index'!$K$2+'Air Index'!A104)),"Transaction Proceeding","Transaction Anomaly"),"Transaction Ending")</f>
        <v>Transaction Proceeding</v>
      </c>
    </row>
    <row r="105" spans="1:3">
      <c r="A105" s="124">
        <v>102</v>
      </c>
      <c r="B105" s="123">
        <f>'Transaction Log'!$A$4:$A$2084</f>
        <v>0.55980324074074073</v>
      </c>
      <c r="C105" s="122" t="str">
        <f>IFERROR(IF(INDEX('Transaction Log'!$C$4:$C$2084,'Air Index'!A105)&gt;INDEX('Transaction Log'!$C$4:$C$2084,('Air Index'!$K$2+'Air Index'!A105)),"Transaction Proceeding","Transaction Anomaly"),"Transaction Ending")</f>
        <v>Transaction Proceeding</v>
      </c>
    </row>
    <row r="106" spans="1:3">
      <c r="A106" s="124">
        <v>103</v>
      </c>
      <c r="B106" s="123">
        <f>'Transaction Log'!$A$4:$A$2084</f>
        <v>0.55982638888888892</v>
      </c>
      <c r="C106" s="122" t="str">
        <f>IFERROR(IF(INDEX('Transaction Log'!$C$4:$C$2084,'Air Index'!A106)&gt;INDEX('Transaction Log'!$C$4:$C$2084,('Air Index'!$K$2+'Air Index'!A106)),"Transaction Proceeding","Transaction Anomaly"),"Transaction Ending")</f>
        <v>Transaction Proceeding</v>
      </c>
    </row>
    <row r="107" spans="1:3">
      <c r="A107" s="124">
        <v>104</v>
      </c>
      <c r="B107" s="123">
        <f>'Transaction Log'!$A$4:$A$2084</f>
        <v>0.55984953703703699</v>
      </c>
      <c r="C107" s="122" t="str">
        <f>IFERROR(IF(INDEX('Transaction Log'!$C$4:$C$2084,'Air Index'!A107)&gt;INDEX('Transaction Log'!$C$4:$C$2084,('Air Index'!$K$2+'Air Index'!A107)),"Transaction Proceeding","Transaction Anomaly"),"Transaction Ending")</f>
        <v>Transaction Proceeding</v>
      </c>
    </row>
    <row r="108" spans="1:3">
      <c r="A108" s="124">
        <v>105</v>
      </c>
      <c r="B108" s="123">
        <f>'Transaction Log'!$A$4:$A$2084</f>
        <v>0.55987268518518518</v>
      </c>
      <c r="C108" s="122" t="str">
        <f>IFERROR(IF(INDEX('Transaction Log'!$C$4:$C$2084,'Air Index'!A108)&gt;INDEX('Transaction Log'!$C$4:$C$2084,('Air Index'!$K$2+'Air Index'!A108)),"Transaction Proceeding","Transaction Anomaly"),"Transaction Ending")</f>
        <v>Transaction Proceeding</v>
      </c>
    </row>
    <row r="109" spans="1:3">
      <c r="A109" s="124">
        <v>106</v>
      </c>
      <c r="B109" s="123">
        <f>'Transaction Log'!$A$4:$A$2084</f>
        <v>0.55989583333333337</v>
      </c>
      <c r="C109" s="122" t="str">
        <f>IFERROR(IF(INDEX('Transaction Log'!$C$4:$C$2084,'Air Index'!A109)&gt;INDEX('Transaction Log'!$C$4:$C$2084,('Air Index'!$K$2+'Air Index'!A109)),"Transaction Proceeding","Transaction Anomaly"),"Transaction Ending")</f>
        <v>Transaction Proceeding</v>
      </c>
    </row>
    <row r="110" spans="1:3">
      <c r="A110" s="124">
        <v>107</v>
      </c>
      <c r="B110" s="123">
        <f>'Transaction Log'!$A$4:$A$2084</f>
        <v>0.55991898148148145</v>
      </c>
      <c r="C110" s="122" t="str">
        <f>IFERROR(IF(INDEX('Transaction Log'!$C$4:$C$2084,'Air Index'!A110)&gt;INDEX('Transaction Log'!$C$4:$C$2084,('Air Index'!$K$2+'Air Index'!A110)),"Transaction Proceeding","Transaction Anomaly"),"Transaction Ending")</f>
        <v>Transaction Proceeding</v>
      </c>
    </row>
    <row r="111" spans="1:3">
      <c r="A111" s="124">
        <v>108</v>
      </c>
      <c r="B111" s="123">
        <f>'Transaction Log'!$A$4:$A$2084</f>
        <v>0.55994212962962964</v>
      </c>
      <c r="C111" s="122" t="str">
        <f>IFERROR(IF(INDEX('Transaction Log'!$C$4:$C$2084,'Air Index'!A111)&gt;INDEX('Transaction Log'!$C$4:$C$2084,('Air Index'!$K$2+'Air Index'!A111)),"Transaction Proceeding","Transaction Anomaly"),"Transaction Ending")</f>
        <v>Transaction Proceeding</v>
      </c>
    </row>
    <row r="112" spans="1:3">
      <c r="A112" s="124">
        <v>109</v>
      </c>
      <c r="B112" s="123">
        <f>'Transaction Log'!$A$4:$A$2084</f>
        <v>0.55996527777777783</v>
      </c>
      <c r="C112" s="122" t="str">
        <f>IFERROR(IF(INDEX('Transaction Log'!$C$4:$C$2084,'Air Index'!A112)&gt;INDEX('Transaction Log'!$C$4:$C$2084,('Air Index'!$K$2+'Air Index'!A112)),"Transaction Proceeding","Transaction Anomaly"),"Transaction Ending")</f>
        <v>Transaction Proceeding</v>
      </c>
    </row>
    <row r="113" spans="1:3">
      <c r="A113" s="124">
        <v>110</v>
      </c>
      <c r="B113" s="123">
        <f>'Transaction Log'!$A$4:$A$2084</f>
        <v>0.5599884259259259</v>
      </c>
      <c r="C113" s="122" t="str">
        <f>IFERROR(IF(INDEX('Transaction Log'!$C$4:$C$2084,'Air Index'!A113)&gt;INDEX('Transaction Log'!$C$4:$C$2084,('Air Index'!$K$2+'Air Index'!A113)),"Transaction Proceeding","Transaction Anomaly"),"Transaction Ending")</f>
        <v>Transaction Proceeding</v>
      </c>
    </row>
    <row r="114" spans="1:3">
      <c r="A114" s="124">
        <v>111</v>
      </c>
      <c r="B114" s="123">
        <f>'Transaction Log'!$A$4:$A$2084</f>
        <v>0.56001157407407409</v>
      </c>
      <c r="C114" s="122" t="str">
        <f>IFERROR(IF(INDEX('Transaction Log'!$C$4:$C$2084,'Air Index'!A114)&gt;INDEX('Transaction Log'!$C$4:$C$2084,('Air Index'!$K$2+'Air Index'!A114)),"Transaction Proceeding","Transaction Anomaly"),"Transaction Ending")</f>
        <v>Transaction Proceeding</v>
      </c>
    </row>
    <row r="115" spans="1:3">
      <c r="A115" s="124">
        <v>112</v>
      </c>
      <c r="B115" s="123">
        <f>'Transaction Log'!$A$4:$A$2084</f>
        <v>0.56003472222222228</v>
      </c>
      <c r="C115" s="122" t="str">
        <f>IFERROR(IF(INDEX('Transaction Log'!$C$4:$C$2084,'Air Index'!A115)&gt;INDEX('Transaction Log'!$C$4:$C$2084,('Air Index'!$K$2+'Air Index'!A115)),"Transaction Proceeding","Transaction Anomaly"),"Transaction Ending")</f>
        <v>Transaction Proceeding</v>
      </c>
    </row>
    <row r="116" spans="1:3">
      <c r="A116" s="124">
        <v>113</v>
      </c>
      <c r="B116" s="123">
        <f>'Transaction Log'!$A$4:$A$2084</f>
        <v>0.56005787037037036</v>
      </c>
      <c r="C116" s="122" t="str">
        <f>IFERROR(IF(INDEX('Transaction Log'!$C$4:$C$2084,'Air Index'!A116)&gt;INDEX('Transaction Log'!$C$4:$C$2084,('Air Index'!$K$2+'Air Index'!A116)),"Transaction Proceeding","Transaction Anomaly"),"Transaction Ending")</f>
        <v>Transaction Proceeding</v>
      </c>
    </row>
    <row r="117" spans="1:3">
      <c r="A117" s="124">
        <v>114</v>
      </c>
      <c r="B117" s="123">
        <f>'Transaction Log'!$A$4:$A$2084</f>
        <v>0.56008101851851855</v>
      </c>
      <c r="C117" s="122" t="str">
        <f>IFERROR(IF(INDEX('Transaction Log'!$C$4:$C$2084,'Air Index'!A117)&gt;INDEX('Transaction Log'!$C$4:$C$2084,('Air Index'!$K$2+'Air Index'!A117)),"Transaction Proceeding","Transaction Anomaly"),"Transaction Ending")</f>
        <v>Transaction Proceeding</v>
      </c>
    </row>
    <row r="118" spans="1:3">
      <c r="A118" s="124">
        <v>115</v>
      </c>
      <c r="B118" s="123">
        <f>'Transaction Log'!$A$4:$A$2084</f>
        <v>0.56010416666666674</v>
      </c>
      <c r="C118" s="122" t="str">
        <f>IFERROR(IF(INDEX('Transaction Log'!$C$4:$C$2084,'Air Index'!A118)&gt;INDEX('Transaction Log'!$C$4:$C$2084,('Air Index'!$K$2+'Air Index'!A118)),"Transaction Proceeding","Transaction Anomaly"),"Transaction Ending")</f>
        <v>Transaction Proceeding</v>
      </c>
    </row>
    <row r="119" spans="1:3">
      <c r="A119" s="124">
        <v>116</v>
      </c>
      <c r="B119" s="123">
        <f>'Transaction Log'!$A$4:$A$2084</f>
        <v>0.56012731481481481</v>
      </c>
      <c r="C119" s="122" t="str">
        <f>IFERROR(IF(INDEX('Transaction Log'!$C$4:$C$2084,'Air Index'!A119)&gt;INDEX('Transaction Log'!$C$4:$C$2084,('Air Index'!$K$2+'Air Index'!A119)),"Transaction Proceeding","Transaction Anomaly"),"Transaction Ending")</f>
        <v>Transaction Proceeding</v>
      </c>
    </row>
    <row r="120" spans="1:3">
      <c r="A120" s="124">
        <v>117</v>
      </c>
      <c r="B120" s="123">
        <f>'Transaction Log'!$A$4:$A$2084</f>
        <v>0.56015046296296289</v>
      </c>
      <c r="C120" s="122" t="str">
        <f>IFERROR(IF(INDEX('Transaction Log'!$C$4:$C$2084,'Air Index'!A120)&gt;INDEX('Transaction Log'!$C$4:$C$2084,('Air Index'!$K$2+'Air Index'!A120)),"Transaction Proceeding","Transaction Anomaly"),"Transaction Ending")</f>
        <v>Transaction Proceeding</v>
      </c>
    </row>
    <row r="121" spans="1:3">
      <c r="A121" s="124">
        <v>118</v>
      </c>
      <c r="B121" s="123">
        <f>'Transaction Log'!$A$4:$A$2084</f>
        <v>0.56017361111111108</v>
      </c>
      <c r="C121" s="122" t="str">
        <f>IFERROR(IF(INDEX('Transaction Log'!$C$4:$C$2084,'Air Index'!A121)&gt;INDEX('Transaction Log'!$C$4:$C$2084,('Air Index'!$K$2+'Air Index'!A121)),"Transaction Proceeding","Transaction Anomaly"),"Transaction Ending")</f>
        <v>Transaction Proceeding</v>
      </c>
    </row>
    <row r="122" spans="1:3">
      <c r="A122" s="124">
        <v>119</v>
      </c>
      <c r="B122" s="123">
        <f>'Transaction Log'!$A$4:$A$2084</f>
        <v>0.56019675925925927</v>
      </c>
      <c r="C122" s="122" t="str">
        <f>IFERROR(IF(INDEX('Transaction Log'!$C$4:$C$2084,'Air Index'!A122)&gt;INDEX('Transaction Log'!$C$4:$C$2084,('Air Index'!$K$2+'Air Index'!A122)),"Transaction Proceeding","Transaction Anomaly"),"Transaction Ending")</f>
        <v>Transaction Proceeding</v>
      </c>
    </row>
    <row r="123" spans="1:3">
      <c r="A123" s="124">
        <v>120</v>
      </c>
      <c r="B123" s="123">
        <f>'Transaction Log'!$A$4:$A$2084</f>
        <v>0.56021990740740735</v>
      </c>
      <c r="C123" s="122" t="str">
        <f>IFERROR(IF(INDEX('Transaction Log'!$C$4:$C$2084,'Air Index'!A123)&gt;INDEX('Transaction Log'!$C$4:$C$2084,('Air Index'!$K$2+'Air Index'!A123)),"Transaction Proceeding","Transaction Anomaly"),"Transaction Ending")</f>
        <v>Transaction Proceeding</v>
      </c>
    </row>
    <row r="124" spans="1:3">
      <c r="A124" s="124">
        <v>121</v>
      </c>
      <c r="B124" s="123">
        <f>'Transaction Log'!$A$4:$A$2084</f>
        <v>0.56024305555555554</v>
      </c>
      <c r="C124" s="122" t="str">
        <f>IFERROR(IF(INDEX('Transaction Log'!$C$4:$C$2084,'Air Index'!A124)&gt;INDEX('Transaction Log'!$C$4:$C$2084,('Air Index'!$K$2+'Air Index'!A124)),"Transaction Proceeding","Transaction Anomaly"),"Transaction Ending")</f>
        <v>Transaction Proceeding</v>
      </c>
    </row>
    <row r="125" spans="1:3">
      <c r="A125" s="124">
        <v>122</v>
      </c>
      <c r="B125" s="123">
        <f>'Transaction Log'!$A$4:$A$2084</f>
        <v>0.56026620370370372</v>
      </c>
      <c r="C125" s="122" t="str">
        <f>IFERROR(IF(INDEX('Transaction Log'!$C$4:$C$2084,'Air Index'!A125)&gt;INDEX('Transaction Log'!$C$4:$C$2084,('Air Index'!$K$2+'Air Index'!A125)),"Transaction Proceeding","Transaction Anomaly"),"Transaction Ending")</f>
        <v>Transaction Proceeding</v>
      </c>
    </row>
    <row r="126" spans="1:3">
      <c r="A126" s="124">
        <v>123</v>
      </c>
      <c r="B126" s="123">
        <f>'Transaction Log'!$A$4:$A$2084</f>
        <v>0.5602893518518518</v>
      </c>
      <c r="C126" s="122" t="str">
        <f>IFERROR(IF(INDEX('Transaction Log'!$C$4:$C$2084,'Air Index'!A126)&gt;INDEX('Transaction Log'!$C$4:$C$2084,('Air Index'!$K$2+'Air Index'!A126)),"Transaction Proceeding","Transaction Anomaly"),"Transaction Ending")</f>
        <v>Transaction Proceeding</v>
      </c>
    </row>
    <row r="127" spans="1:3">
      <c r="A127" s="124">
        <v>124</v>
      </c>
      <c r="B127" s="123">
        <f>'Transaction Log'!$A$4:$A$2084</f>
        <v>0.56031249999999999</v>
      </c>
      <c r="C127" s="122" t="str">
        <f>IFERROR(IF(INDEX('Transaction Log'!$C$4:$C$2084,'Air Index'!A127)&gt;INDEX('Transaction Log'!$C$4:$C$2084,('Air Index'!$K$2+'Air Index'!A127)),"Transaction Proceeding","Transaction Anomaly"),"Transaction Ending")</f>
        <v>Transaction Proceeding</v>
      </c>
    </row>
    <row r="128" spans="1:3">
      <c r="A128" s="124">
        <v>125</v>
      </c>
      <c r="B128" s="123">
        <f>'Transaction Log'!$A$4:$A$2084</f>
        <v>0.56033564814814818</v>
      </c>
      <c r="C128" s="122" t="str">
        <f>IFERROR(IF(INDEX('Transaction Log'!$C$4:$C$2084,'Air Index'!A128)&gt;INDEX('Transaction Log'!$C$4:$C$2084,('Air Index'!$K$2+'Air Index'!A128)),"Transaction Proceeding","Transaction Anomaly"),"Transaction Ending")</f>
        <v>Transaction Proceeding</v>
      </c>
    </row>
    <row r="129" spans="1:3">
      <c r="A129" s="124">
        <v>126</v>
      </c>
      <c r="B129" s="123">
        <f>'Transaction Log'!$A$4:$A$2084</f>
        <v>0.56035879629629626</v>
      </c>
      <c r="C129" s="122" t="str">
        <f>IFERROR(IF(INDEX('Transaction Log'!$C$4:$C$2084,'Air Index'!A129)&gt;INDEX('Transaction Log'!$C$4:$C$2084,('Air Index'!$K$2+'Air Index'!A129)),"Transaction Proceeding","Transaction Anomaly"),"Transaction Ending")</f>
        <v>Transaction Proceeding</v>
      </c>
    </row>
    <row r="130" spans="1:3">
      <c r="A130" s="124">
        <v>127</v>
      </c>
      <c r="B130" s="123">
        <f>'Transaction Log'!$A$4:$A$2084</f>
        <v>0.56038194444444445</v>
      </c>
      <c r="C130" s="122" t="str">
        <f>IFERROR(IF(INDEX('Transaction Log'!$C$4:$C$2084,'Air Index'!A130)&gt;INDEX('Transaction Log'!$C$4:$C$2084,('Air Index'!$K$2+'Air Index'!A130)),"Transaction Proceeding","Transaction Anomaly"),"Transaction Ending")</f>
        <v>Transaction Proceeding</v>
      </c>
    </row>
    <row r="131" spans="1:3">
      <c r="A131" s="124">
        <v>128</v>
      </c>
      <c r="B131" s="123">
        <f>'Transaction Log'!$A$4:$A$2084</f>
        <v>0.56040509259259264</v>
      </c>
      <c r="C131" s="122" t="str">
        <f>IFERROR(IF(INDEX('Transaction Log'!$C$4:$C$2084,'Air Index'!A131)&gt;INDEX('Transaction Log'!$C$4:$C$2084,('Air Index'!$K$2+'Air Index'!A131)),"Transaction Proceeding","Transaction Anomaly"),"Transaction Ending")</f>
        <v>Transaction Proceeding</v>
      </c>
    </row>
    <row r="132" spans="1:3">
      <c r="A132" s="124">
        <v>129</v>
      </c>
      <c r="B132" s="123">
        <f>'Transaction Log'!$A$4:$A$2084</f>
        <v>0.56042824074074071</v>
      </c>
      <c r="C132" s="122" t="str">
        <f>IFERROR(IF(INDEX('Transaction Log'!$C$4:$C$2084,'Air Index'!A132)&gt;INDEX('Transaction Log'!$C$4:$C$2084,('Air Index'!$K$2+'Air Index'!A132)),"Transaction Proceeding","Transaction Anomaly"),"Transaction Ending")</f>
        <v>Transaction Proceeding</v>
      </c>
    </row>
    <row r="133" spans="1:3">
      <c r="A133" s="124">
        <v>130</v>
      </c>
      <c r="B133" s="123">
        <f>'Transaction Log'!$A$4:$A$2084</f>
        <v>0.5604513888888889</v>
      </c>
      <c r="C133" s="122" t="str">
        <f>IFERROR(IF(INDEX('Transaction Log'!$C$4:$C$2084,'Air Index'!A133)&gt;INDEX('Transaction Log'!$C$4:$C$2084,('Air Index'!$K$2+'Air Index'!A133)),"Transaction Proceeding","Transaction Anomaly"),"Transaction Ending")</f>
        <v>Transaction Proceeding</v>
      </c>
    </row>
    <row r="134" spans="1:3">
      <c r="A134" s="124">
        <v>131</v>
      </c>
      <c r="B134" s="123">
        <f>'Transaction Log'!$A$4:$A$2084</f>
        <v>0.56047453703703709</v>
      </c>
      <c r="C134" s="122" t="str">
        <f>IFERROR(IF(INDEX('Transaction Log'!$C$4:$C$2084,'Air Index'!A134)&gt;INDEX('Transaction Log'!$C$4:$C$2084,('Air Index'!$K$2+'Air Index'!A134)),"Transaction Proceeding","Transaction Anomaly"),"Transaction Ending")</f>
        <v>Transaction Proceeding</v>
      </c>
    </row>
    <row r="135" spans="1:3">
      <c r="A135" s="124">
        <v>132</v>
      </c>
      <c r="B135" s="123">
        <f>'Transaction Log'!$A$4:$A$2084</f>
        <v>0.56049768518518517</v>
      </c>
      <c r="C135" s="122" t="str">
        <f>IFERROR(IF(INDEX('Transaction Log'!$C$4:$C$2084,'Air Index'!A135)&gt;INDEX('Transaction Log'!$C$4:$C$2084,('Air Index'!$K$2+'Air Index'!A135)),"Transaction Proceeding","Transaction Anomaly"),"Transaction Ending")</f>
        <v>Transaction Proceeding</v>
      </c>
    </row>
    <row r="136" spans="1:3">
      <c r="A136" s="124">
        <v>133</v>
      </c>
      <c r="B136" s="123">
        <f>'Transaction Log'!$A$4:$A$2084</f>
        <v>0.56052083333333336</v>
      </c>
      <c r="C136" s="122" t="str">
        <f>IFERROR(IF(INDEX('Transaction Log'!$C$4:$C$2084,'Air Index'!A136)&gt;INDEX('Transaction Log'!$C$4:$C$2084,('Air Index'!$K$2+'Air Index'!A136)),"Transaction Proceeding","Transaction Anomaly"),"Transaction Ending")</f>
        <v>Transaction Proceeding</v>
      </c>
    </row>
    <row r="137" spans="1:3">
      <c r="A137" s="124">
        <v>134</v>
      </c>
      <c r="B137" s="123">
        <f>'Transaction Log'!$A$4:$A$2084</f>
        <v>0.56054398148148155</v>
      </c>
      <c r="C137" s="122" t="str">
        <f>IFERROR(IF(INDEX('Transaction Log'!$C$4:$C$2084,'Air Index'!A137)&gt;INDEX('Transaction Log'!$C$4:$C$2084,('Air Index'!$K$2+'Air Index'!A137)),"Transaction Proceeding","Transaction Anomaly"),"Transaction Ending")</f>
        <v>Transaction Proceeding</v>
      </c>
    </row>
    <row r="138" spans="1:3">
      <c r="A138" s="124">
        <v>135</v>
      </c>
      <c r="B138" s="123">
        <f>'Transaction Log'!$A$4:$A$2084</f>
        <v>0.56056712962962962</v>
      </c>
      <c r="C138" s="122" t="str">
        <f>IFERROR(IF(INDEX('Transaction Log'!$C$4:$C$2084,'Air Index'!A138)&gt;INDEX('Transaction Log'!$C$4:$C$2084,('Air Index'!$K$2+'Air Index'!A138)),"Transaction Proceeding","Transaction Anomaly"),"Transaction Ending")</f>
        <v>Transaction Proceeding</v>
      </c>
    </row>
    <row r="139" spans="1:3">
      <c r="A139" s="124">
        <v>136</v>
      </c>
      <c r="B139" s="123">
        <f>'Transaction Log'!$A$4:$A$2084</f>
        <v>0.56059027777777781</v>
      </c>
      <c r="C139" s="122" t="str">
        <f>IFERROR(IF(INDEX('Transaction Log'!$C$4:$C$2084,'Air Index'!A139)&gt;INDEX('Transaction Log'!$C$4:$C$2084,('Air Index'!$K$2+'Air Index'!A139)),"Transaction Proceeding","Transaction Anomaly"),"Transaction Ending")</f>
        <v>Transaction Proceeding</v>
      </c>
    </row>
    <row r="140" spans="1:3">
      <c r="A140" s="124">
        <v>137</v>
      </c>
      <c r="B140" s="123">
        <f>'Transaction Log'!$A$4:$A$2084</f>
        <v>0.560613425925926</v>
      </c>
      <c r="C140" s="122" t="str">
        <f>IFERROR(IF(INDEX('Transaction Log'!$C$4:$C$2084,'Air Index'!A140)&gt;INDEX('Transaction Log'!$C$4:$C$2084,('Air Index'!$K$2+'Air Index'!A140)),"Transaction Proceeding","Transaction Anomaly"),"Transaction Ending")</f>
        <v>Transaction Proceeding</v>
      </c>
    </row>
    <row r="141" spans="1:3">
      <c r="A141" s="124">
        <v>138</v>
      </c>
      <c r="B141" s="123">
        <f>'Transaction Log'!$A$4:$A$2084</f>
        <v>0.56063657407407408</v>
      </c>
      <c r="C141" s="122" t="str">
        <f>IFERROR(IF(INDEX('Transaction Log'!$C$4:$C$2084,'Air Index'!A141)&gt;INDEX('Transaction Log'!$C$4:$C$2084,('Air Index'!$K$2+'Air Index'!A141)),"Transaction Proceeding","Transaction Anomaly"),"Transaction Ending")</f>
        <v>Transaction Proceeding</v>
      </c>
    </row>
    <row r="142" spans="1:3">
      <c r="A142" s="124">
        <v>139</v>
      </c>
      <c r="B142" s="123">
        <f>'Transaction Log'!$A$4:$A$2084</f>
        <v>0.56065972222222216</v>
      </c>
      <c r="C142" s="122" t="str">
        <f>IFERROR(IF(INDEX('Transaction Log'!$C$4:$C$2084,'Air Index'!A142)&gt;INDEX('Transaction Log'!$C$4:$C$2084,('Air Index'!$K$2+'Air Index'!A142)),"Transaction Proceeding","Transaction Anomaly"),"Transaction Ending")</f>
        <v>Transaction Proceeding</v>
      </c>
    </row>
    <row r="143" spans="1:3">
      <c r="A143" s="124">
        <v>140</v>
      </c>
      <c r="B143" s="123">
        <f>'Transaction Log'!$A$4:$A$2084</f>
        <v>0.56068287037037035</v>
      </c>
      <c r="C143" s="122" t="str">
        <f>IFERROR(IF(INDEX('Transaction Log'!$C$4:$C$2084,'Air Index'!A143)&gt;INDEX('Transaction Log'!$C$4:$C$2084,('Air Index'!$K$2+'Air Index'!A143)),"Transaction Proceeding","Transaction Anomaly"),"Transaction Ending")</f>
        <v>Transaction Proceeding</v>
      </c>
    </row>
    <row r="144" spans="1:3">
      <c r="A144" s="124">
        <v>141</v>
      </c>
      <c r="B144" s="123">
        <f>'Transaction Log'!$A$4:$A$2084</f>
        <v>0.56070601851851853</v>
      </c>
      <c r="C144" s="122" t="str">
        <f>IFERROR(IF(INDEX('Transaction Log'!$C$4:$C$2084,'Air Index'!A144)&gt;INDEX('Transaction Log'!$C$4:$C$2084,('Air Index'!$K$2+'Air Index'!A144)),"Transaction Proceeding","Transaction Anomaly"),"Transaction Ending")</f>
        <v>Transaction Proceeding</v>
      </c>
    </row>
    <row r="145" spans="1:3">
      <c r="A145" s="124">
        <v>142</v>
      </c>
      <c r="B145" s="123">
        <f>'Transaction Log'!$A$4:$A$2084</f>
        <v>0.56072916666666661</v>
      </c>
      <c r="C145" s="122" t="str">
        <f>IFERROR(IF(INDEX('Transaction Log'!$C$4:$C$2084,'Air Index'!A145)&gt;INDEX('Transaction Log'!$C$4:$C$2084,('Air Index'!$K$2+'Air Index'!A145)),"Transaction Proceeding","Transaction Anomaly"),"Transaction Ending")</f>
        <v>Transaction Proceeding</v>
      </c>
    </row>
    <row r="146" spans="1:3">
      <c r="A146" s="124">
        <v>143</v>
      </c>
      <c r="B146" s="123">
        <f>'Transaction Log'!$A$4:$A$2084</f>
        <v>0.5607523148148148</v>
      </c>
      <c r="C146" s="122" t="str">
        <f>IFERROR(IF(INDEX('Transaction Log'!$C$4:$C$2084,'Air Index'!A146)&gt;INDEX('Transaction Log'!$C$4:$C$2084,('Air Index'!$K$2+'Air Index'!A146)),"Transaction Proceeding","Transaction Anomaly"),"Transaction Ending")</f>
        <v>Transaction Proceeding</v>
      </c>
    </row>
    <row r="147" spans="1:3">
      <c r="A147" s="124">
        <v>144</v>
      </c>
      <c r="B147" s="123">
        <f>'Transaction Log'!$A$4:$A$2084</f>
        <v>0.56077546296296299</v>
      </c>
      <c r="C147" s="122" t="str">
        <f>IFERROR(IF(INDEX('Transaction Log'!$C$4:$C$2084,'Air Index'!A147)&gt;INDEX('Transaction Log'!$C$4:$C$2084,('Air Index'!$K$2+'Air Index'!A147)),"Transaction Proceeding","Transaction Anomaly"),"Transaction Ending")</f>
        <v>Transaction Proceeding</v>
      </c>
    </row>
    <row r="148" spans="1:3">
      <c r="A148" s="124">
        <v>145</v>
      </c>
      <c r="B148" s="123">
        <f>'Transaction Log'!$A$4:$A$2084</f>
        <v>0.56079861111111107</v>
      </c>
      <c r="C148" s="122" t="str">
        <f>IFERROR(IF(INDEX('Transaction Log'!$C$4:$C$2084,'Air Index'!A148)&gt;INDEX('Transaction Log'!$C$4:$C$2084,('Air Index'!$K$2+'Air Index'!A148)),"Transaction Proceeding","Transaction Anomaly"),"Transaction Ending")</f>
        <v>Transaction Proceeding</v>
      </c>
    </row>
    <row r="149" spans="1:3">
      <c r="A149" s="124">
        <v>146</v>
      </c>
      <c r="B149" s="123">
        <f>'Transaction Log'!$A$4:$A$2084</f>
        <v>0.56082175925925926</v>
      </c>
      <c r="C149" s="122" t="str">
        <f>IFERROR(IF(INDEX('Transaction Log'!$C$4:$C$2084,'Air Index'!A149)&gt;INDEX('Transaction Log'!$C$4:$C$2084,('Air Index'!$K$2+'Air Index'!A149)),"Transaction Proceeding","Transaction Anomaly"),"Transaction Ending")</f>
        <v>Transaction Proceeding</v>
      </c>
    </row>
    <row r="150" spans="1:3">
      <c r="A150" s="124">
        <v>147</v>
      </c>
      <c r="B150" s="123">
        <f>'Transaction Log'!$A$4:$A$2084</f>
        <v>0.56084490740740744</v>
      </c>
      <c r="C150" s="122" t="str">
        <f>IFERROR(IF(INDEX('Transaction Log'!$C$4:$C$2084,'Air Index'!A150)&gt;INDEX('Transaction Log'!$C$4:$C$2084,('Air Index'!$K$2+'Air Index'!A150)),"Transaction Proceeding","Transaction Anomaly"),"Transaction Ending")</f>
        <v>Transaction Proceeding</v>
      </c>
    </row>
    <row r="151" spans="1:3">
      <c r="A151" s="124">
        <v>148</v>
      </c>
      <c r="B151" s="123">
        <f>'Transaction Log'!$A$4:$A$2084</f>
        <v>0.56086805555555552</v>
      </c>
      <c r="C151" s="122" t="str">
        <f>IFERROR(IF(INDEX('Transaction Log'!$C$4:$C$2084,'Air Index'!A151)&gt;INDEX('Transaction Log'!$C$4:$C$2084,('Air Index'!$K$2+'Air Index'!A151)),"Transaction Proceeding","Transaction Anomaly"),"Transaction Ending")</f>
        <v>Transaction Proceeding</v>
      </c>
    </row>
    <row r="152" spans="1:3">
      <c r="A152" s="124">
        <v>149</v>
      </c>
      <c r="B152" s="123">
        <f>'Transaction Log'!$A$4:$A$2084</f>
        <v>0.56089120370370371</v>
      </c>
      <c r="C152" s="122" t="str">
        <f>IFERROR(IF(INDEX('Transaction Log'!$C$4:$C$2084,'Air Index'!A152)&gt;INDEX('Transaction Log'!$C$4:$C$2084,('Air Index'!$K$2+'Air Index'!A152)),"Transaction Proceeding","Transaction Anomaly"),"Transaction Ending")</f>
        <v>Transaction Proceeding</v>
      </c>
    </row>
    <row r="153" spans="1:3">
      <c r="A153" s="124">
        <v>150</v>
      </c>
      <c r="B153" s="123">
        <f>'Transaction Log'!$A$4:$A$2084</f>
        <v>0.5609143518518519</v>
      </c>
      <c r="C153" s="122" t="str">
        <f>IFERROR(IF(INDEX('Transaction Log'!$C$4:$C$2084,'Air Index'!A153)&gt;INDEX('Transaction Log'!$C$4:$C$2084,('Air Index'!$K$2+'Air Index'!A153)),"Transaction Proceeding","Transaction Anomaly"),"Transaction Ending")</f>
        <v>Transaction Proceeding</v>
      </c>
    </row>
    <row r="154" spans="1:3">
      <c r="A154" s="124">
        <v>151</v>
      </c>
      <c r="B154" s="123">
        <f>'Transaction Log'!$A$4:$A$2084</f>
        <v>0.56093749999999998</v>
      </c>
      <c r="C154" s="122" t="str">
        <f>IFERROR(IF(INDEX('Transaction Log'!$C$4:$C$2084,'Air Index'!A154)&gt;INDEX('Transaction Log'!$C$4:$C$2084,('Air Index'!$K$2+'Air Index'!A154)),"Transaction Proceeding","Transaction Anomaly"),"Transaction Ending")</f>
        <v>Transaction Proceeding</v>
      </c>
    </row>
    <row r="155" spans="1:3">
      <c r="A155" s="124">
        <v>152</v>
      </c>
      <c r="B155" s="123">
        <f>'Transaction Log'!$A$4:$A$2084</f>
        <v>0.56096064814814817</v>
      </c>
      <c r="C155" s="122" t="str">
        <f>IFERROR(IF(INDEX('Transaction Log'!$C$4:$C$2084,'Air Index'!A155)&gt;INDEX('Transaction Log'!$C$4:$C$2084,('Air Index'!$K$2+'Air Index'!A155)),"Transaction Proceeding","Transaction Anomaly"),"Transaction Ending")</f>
        <v>Transaction Proceeding</v>
      </c>
    </row>
    <row r="156" spans="1:3">
      <c r="A156" s="124">
        <v>153</v>
      </c>
      <c r="B156" s="123">
        <f>'Transaction Log'!$A$4:$A$2084</f>
        <v>0.56098379629629636</v>
      </c>
      <c r="C156" s="122" t="str">
        <f>IFERROR(IF(INDEX('Transaction Log'!$C$4:$C$2084,'Air Index'!A156)&gt;INDEX('Transaction Log'!$C$4:$C$2084,('Air Index'!$K$2+'Air Index'!A156)),"Transaction Proceeding","Transaction Anomaly"),"Transaction Ending")</f>
        <v>Transaction Proceeding</v>
      </c>
    </row>
    <row r="157" spans="1:3">
      <c r="A157" s="124">
        <v>154</v>
      </c>
      <c r="B157" s="123">
        <f>'Transaction Log'!$A$4:$A$2084</f>
        <v>0.56100694444444443</v>
      </c>
      <c r="C157" s="122" t="str">
        <f>IFERROR(IF(INDEX('Transaction Log'!$C$4:$C$2084,'Air Index'!A157)&gt;INDEX('Transaction Log'!$C$4:$C$2084,('Air Index'!$K$2+'Air Index'!A157)),"Transaction Proceeding","Transaction Anomaly"),"Transaction Ending")</f>
        <v>Transaction Proceeding</v>
      </c>
    </row>
    <row r="158" spans="1:3">
      <c r="A158" s="124">
        <v>155</v>
      </c>
      <c r="B158" s="123">
        <f>'Transaction Log'!$A$4:$A$2084</f>
        <v>0.56103009259259262</v>
      </c>
      <c r="C158" s="122" t="str">
        <f>IFERROR(IF(INDEX('Transaction Log'!$C$4:$C$2084,'Air Index'!A158)&gt;INDEX('Transaction Log'!$C$4:$C$2084,('Air Index'!$K$2+'Air Index'!A158)),"Transaction Proceeding","Transaction Anomaly"),"Transaction Ending")</f>
        <v>Transaction Proceeding</v>
      </c>
    </row>
    <row r="159" spans="1:3">
      <c r="A159" s="124">
        <v>156</v>
      </c>
      <c r="B159" s="123">
        <f>'Transaction Log'!$A$4:$A$2084</f>
        <v>0.56105324074074081</v>
      </c>
      <c r="C159" s="122" t="str">
        <f>IFERROR(IF(INDEX('Transaction Log'!$C$4:$C$2084,'Air Index'!A159)&gt;INDEX('Transaction Log'!$C$4:$C$2084,('Air Index'!$K$2+'Air Index'!A159)),"Transaction Proceeding","Transaction Anomaly"),"Transaction Ending")</f>
        <v>Transaction Proceeding</v>
      </c>
    </row>
    <row r="160" spans="1:3">
      <c r="A160" s="124">
        <v>157</v>
      </c>
      <c r="B160" s="123">
        <f>'Transaction Log'!$A$4:$A$2084</f>
        <v>0.56107638888888889</v>
      </c>
      <c r="C160" s="122" t="str">
        <f>IFERROR(IF(INDEX('Transaction Log'!$C$4:$C$2084,'Air Index'!A160)&gt;INDEX('Transaction Log'!$C$4:$C$2084,('Air Index'!$K$2+'Air Index'!A160)),"Transaction Proceeding","Transaction Anomaly"),"Transaction Ending")</f>
        <v>Transaction Proceeding</v>
      </c>
    </row>
    <row r="161" spans="1:3">
      <c r="A161" s="124">
        <v>158</v>
      </c>
      <c r="B161" s="123">
        <f>'Transaction Log'!$A$4:$A$2084</f>
        <v>0.56109953703703697</v>
      </c>
      <c r="C161" s="122" t="str">
        <f>IFERROR(IF(INDEX('Transaction Log'!$C$4:$C$2084,'Air Index'!A161)&gt;INDEX('Transaction Log'!$C$4:$C$2084,('Air Index'!$K$2+'Air Index'!A161)),"Transaction Proceeding","Transaction Anomaly"),"Transaction Ending")</f>
        <v>Transaction Proceeding</v>
      </c>
    </row>
    <row r="162" spans="1:3">
      <c r="A162" s="124">
        <v>159</v>
      </c>
      <c r="B162" s="123">
        <f>'Transaction Log'!$A$4:$A$2084</f>
        <v>0.56112268518518515</v>
      </c>
      <c r="C162" s="122" t="str">
        <f>IFERROR(IF(INDEX('Transaction Log'!$C$4:$C$2084,'Air Index'!A162)&gt;INDEX('Transaction Log'!$C$4:$C$2084,('Air Index'!$K$2+'Air Index'!A162)),"Transaction Proceeding","Transaction Anomaly"),"Transaction Ending")</f>
        <v>Transaction Proceeding</v>
      </c>
    </row>
    <row r="163" spans="1:3">
      <c r="A163" s="124">
        <v>160</v>
      </c>
      <c r="B163" s="123">
        <f>'Transaction Log'!$A$4:$A$2084</f>
        <v>0.56114583333333334</v>
      </c>
      <c r="C163" s="122" t="str">
        <f>IFERROR(IF(INDEX('Transaction Log'!$C$4:$C$2084,'Air Index'!A163)&gt;INDEX('Transaction Log'!$C$4:$C$2084,('Air Index'!$K$2+'Air Index'!A163)),"Transaction Proceeding","Transaction Anomaly"),"Transaction Ending")</f>
        <v>Transaction Proceeding</v>
      </c>
    </row>
    <row r="164" spans="1:3">
      <c r="A164" s="124">
        <v>161</v>
      </c>
      <c r="B164" s="123">
        <f>'Transaction Log'!$A$4:$A$2084</f>
        <v>0.56116898148148142</v>
      </c>
      <c r="C164" s="122" t="str">
        <f>IFERROR(IF(INDEX('Transaction Log'!$C$4:$C$2084,'Air Index'!A164)&gt;INDEX('Transaction Log'!$C$4:$C$2084,('Air Index'!$K$2+'Air Index'!A164)),"Transaction Proceeding","Transaction Anomaly"),"Transaction Ending")</f>
        <v>Transaction Proceeding</v>
      </c>
    </row>
    <row r="165" spans="1:3">
      <c r="A165" s="124">
        <v>162</v>
      </c>
      <c r="B165" s="123">
        <f>'Transaction Log'!$A$4:$A$2084</f>
        <v>0.56119212962962961</v>
      </c>
      <c r="C165" s="122" t="str">
        <f>IFERROR(IF(INDEX('Transaction Log'!$C$4:$C$2084,'Air Index'!A165)&gt;INDEX('Transaction Log'!$C$4:$C$2084,('Air Index'!$K$2+'Air Index'!A165)),"Transaction Proceeding","Transaction Anomaly"),"Transaction Ending")</f>
        <v>Transaction Proceeding</v>
      </c>
    </row>
    <row r="166" spans="1:3">
      <c r="A166" s="124">
        <v>163</v>
      </c>
      <c r="B166" s="123">
        <f>'Transaction Log'!$A$4:$A$2084</f>
        <v>0.5612152777777778</v>
      </c>
      <c r="C166" s="122" t="str">
        <f>IFERROR(IF(INDEX('Transaction Log'!$C$4:$C$2084,'Air Index'!A166)&gt;INDEX('Transaction Log'!$C$4:$C$2084,('Air Index'!$K$2+'Air Index'!A166)),"Transaction Proceeding","Transaction Anomaly"),"Transaction Ending")</f>
        <v>Transaction Proceeding</v>
      </c>
    </row>
    <row r="167" spans="1:3">
      <c r="A167" s="124">
        <v>164</v>
      </c>
      <c r="B167" s="123">
        <f>'Transaction Log'!$A$4:$A$2084</f>
        <v>0.56123842592592588</v>
      </c>
      <c r="C167" s="122" t="str">
        <f>IFERROR(IF(INDEX('Transaction Log'!$C$4:$C$2084,'Air Index'!A167)&gt;INDEX('Transaction Log'!$C$4:$C$2084,('Air Index'!$K$2+'Air Index'!A167)),"Transaction Proceeding","Transaction Anomaly"),"Transaction Ending")</f>
        <v>Transaction Proceeding</v>
      </c>
    </row>
    <row r="168" spans="1:3">
      <c r="A168" s="124">
        <v>165</v>
      </c>
      <c r="B168" s="123">
        <f>'Transaction Log'!$A$4:$A$2084</f>
        <v>0.56126157407407407</v>
      </c>
      <c r="C168" s="122" t="str">
        <f>IFERROR(IF(INDEX('Transaction Log'!$C$4:$C$2084,'Air Index'!A168)&gt;INDEX('Transaction Log'!$C$4:$C$2084,('Air Index'!$K$2+'Air Index'!A168)),"Transaction Proceeding","Transaction Anomaly"),"Transaction Ending")</f>
        <v>Transaction Proceeding</v>
      </c>
    </row>
    <row r="169" spans="1:3">
      <c r="A169" s="124">
        <v>166</v>
      </c>
      <c r="B169" s="123">
        <f>'Transaction Log'!$A$4:$A$2084</f>
        <v>0.56128472222222225</v>
      </c>
      <c r="C169" s="122" t="str">
        <f>IFERROR(IF(INDEX('Transaction Log'!$C$4:$C$2084,'Air Index'!A169)&gt;INDEX('Transaction Log'!$C$4:$C$2084,('Air Index'!$K$2+'Air Index'!A169)),"Transaction Proceeding","Transaction Anomaly"),"Transaction Ending")</f>
        <v>Transaction Proceeding</v>
      </c>
    </row>
    <row r="170" spans="1:3">
      <c r="A170" s="124">
        <v>167</v>
      </c>
      <c r="B170" s="123">
        <f>'Transaction Log'!$A$4:$A$2084</f>
        <v>0.56130787037037033</v>
      </c>
      <c r="C170" s="122" t="str">
        <f>IFERROR(IF(INDEX('Transaction Log'!$C$4:$C$2084,'Air Index'!A170)&gt;INDEX('Transaction Log'!$C$4:$C$2084,('Air Index'!$K$2+'Air Index'!A170)),"Transaction Proceeding","Transaction Anomaly"),"Transaction Ending")</f>
        <v>Transaction Proceeding</v>
      </c>
    </row>
    <row r="171" spans="1:3">
      <c r="A171" s="124">
        <v>168</v>
      </c>
      <c r="B171" s="123">
        <f>'Transaction Log'!$A$4:$A$2084</f>
        <v>0.56133101851851852</v>
      </c>
      <c r="C171" s="122" t="str">
        <f>IFERROR(IF(INDEX('Transaction Log'!$C$4:$C$2084,'Air Index'!A171)&gt;INDEX('Transaction Log'!$C$4:$C$2084,('Air Index'!$K$2+'Air Index'!A171)),"Transaction Proceeding","Transaction Anomaly"),"Transaction Ending")</f>
        <v>Transaction Proceeding</v>
      </c>
    </row>
    <row r="172" spans="1:3">
      <c r="A172" s="124">
        <v>169</v>
      </c>
      <c r="B172" s="123">
        <f>'Transaction Log'!$A$4:$A$2084</f>
        <v>0.56135416666666671</v>
      </c>
      <c r="C172" s="122" t="str">
        <f>IFERROR(IF(INDEX('Transaction Log'!$C$4:$C$2084,'Air Index'!A172)&gt;INDEX('Transaction Log'!$C$4:$C$2084,('Air Index'!$K$2+'Air Index'!A172)),"Transaction Proceeding","Transaction Anomaly"),"Transaction Ending")</f>
        <v>Transaction Proceeding</v>
      </c>
    </row>
    <row r="173" spans="1:3">
      <c r="A173" s="124">
        <v>170</v>
      </c>
      <c r="B173" s="123">
        <f>'Transaction Log'!$A$4:$A$2084</f>
        <v>0.56137731481481479</v>
      </c>
      <c r="C173" s="122" t="str">
        <f>IFERROR(IF(INDEX('Transaction Log'!$C$4:$C$2084,'Air Index'!A173)&gt;INDEX('Transaction Log'!$C$4:$C$2084,('Air Index'!$K$2+'Air Index'!A173)),"Transaction Proceeding","Transaction Anomaly"),"Transaction Ending")</f>
        <v>Transaction Proceeding</v>
      </c>
    </row>
    <row r="174" spans="1:3">
      <c r="A174" s="124">
        <v>171</v>
      </c>
      <c r="B174" s="123">
        <f>'Transaction Log'!$A$4:$A$2084</f>
        <v>0.56140046296296298</v>
      </c>
      <c r="C174" s="122" t="str">
        <f>IFERROR(IF(INDEX('Transaction Log'!$C$4:$C$2084,'Air Index'!A174)&gt;INDEX('Transaction Log'!$C$4:$C$2084,('Air Index'!$K$2+'Air Index'!A174)),"Transaction Proceeding","Transaction Anomaly"),"Transaction Ending")</f>
        <v>Transaction Proceeding</v>
      </c>
    </row>
    <row r="175" spans="1:3">
      <c r="A175" s="124">
        <v>172</v>
      </c>
      <c r="B175" s="123">
        <f>'Transaction Log'!$A$4:$A$2084</f>
        <v>0.56142361111111116</v>
      </c>
      <c r="C175" s="122" t="str">
        <f>IFERROR(IF(INDEX('Transaction Log'!$C$4:$C$2084,'Air Index'!A175)&gt;INDEX('Transaction Log'!$C$4:$C$2084,('Air Index'!$K$2+'Air Index'!A175)),"Transaction Proceeding","Transaction Anomaly"),"Transaction Ending")</f>
        <v>Transaction Proceeding</v>
      </c>
    </row>
    <row r="176" spans="1:3">
      <c r="A176" s="124">
        <v>173</v>
      </c>
      <c r="B176" s="123">
        <f>'Transaction Log'!$A$4:$A$2084</f>
        <v>0.56144675925925924</v>
      </c>
      <c r="C176" s="122" t="str">
        <f>IFERROR(IF(INDEX('Transaction Log'!$C$4:$C$2084,'Air Index'!A176)&gt;INDEX('Transaction Log'!$C$4:$C$2084,('Air Index'!$K$2+'Air Index'!A176)),"Transaction Proceeding","Transaction Anomaly"),"Transaction Ending")</f>
        <v>Transaction Proceeding</v>
      </c>
    </row>
    <row r="177" spans="1:3">
      <c r="A177" s="124">
        <v>174</v>
      </c>
      <c r="B177" s="123">
        <f>'Transaction Log'!$A$4:$A$2084</f>
        <v>0.56146990740740743</v>
      </c>
      <c r="C177" s="122" t="str">
        <f>IFERROR(IF(INDEX('Transaction Log'!$C$4:$C$2084,'Air Index'!A177)&gt;INDEX('Transaction Log'!$C$4:$C$2084,('Air Index'!$K$2+'Air Index'!A177)),"Transaction Proceeding","Transaction Anomaly"),"Transaction Ending")</f>
        <v>Transaction Proceeding</v>
      </c>
    </row>
    <row r="178" spans="1:3">
      <c r="A178" s="124">
        <v>175</v>
      </c>
      <c r="B178" s="123">
        <f>'Transaction Log'!$A$4:$A$2084</f>
        <v>0.56149305555555562</v>
      </c>
      <c r="C178" s="122" t="str">
        <f>IFERROR(IF(INDEX('Transaction Log'!$C$4:$C$2084,'Air Index'!A178)&gt;INDEX('Transaction Log'!$C$4:$C$2084,('Air Index'!$K$2+'Air Index'!A178)),"Transaction Proceeding","Transaction Anomaly"),"Transaction Ending")</f>
        <v>Transaction Proceeding</v>
      </c>
    </row>
    <row r="179" spans="1:3">
      <c r="A179" s="124">
        <v>176</v>
      </c>
      <c r="B179" s="123">
        <f>'Transaction Log'!$A$4:$A$2084</f>
        <v>0.5615162037037037</v>
      </c>
      <c r="C179" s="122" t="str">
        <f>IFERROR(IF(INDEX('Transaction Log'!$C$4:$C$2084,'Air Index'!A179)&gt;INDEX('Transaction Log'!$C$4:$C$2084,('Air Index'!$K$2+'Air Index'!A179)),"Transaction Proceeding","Transaction Anomaly"),"Transaction Ending")</f>
        <v>Transaction Proceeding</v>
      </c>
    </row>
    <row r="180" spans="1:3">
      <c r="A180" s="124">
        <v>177</v>
      </c>
      <c r="B180" s="123">
        <f>'Transaction Log'!$A$4:$A$2084</f>
        <v>0.56153935185185189</v>
      </c>
      <c r="C180" s="122" t="str">
        <f>IFERROR(IF(INDEX('Transaction Log'!$C$4:$C$2084,'Air Index'!A180)&gt;INDEX('Transaction Log'!$C$4:$C$2084,('Air Index'!$K$2+'Air Index'!A180)),"Transaction Proceeding","Transaction Anomaly"),"Transaction Ending")</f>
        <v>Transaction Proceeding</v>
      </c>
    </row>
    <row r="181" spans="1:3">
      <c r="A181" s="124">
        <v>178</v>
      </c>
      <c r="B181" s="123">
        <f>'Transaction Log'!$A$4:$A$2084</f>
        <v>0.56156249999999996</v>
      </c>
      <c r="C181" s="122" t="str">
        <f>IFERROR(IF(INDEX('Transaction Log'!$C$4:$C$2084,'Air Index'!A181)&gt;INDEX('Transaction Log'!$C$4:$C$2084,('Air Index'!$K$2+'Air Index'!A181)),"Transaction Proceeding","Transaction Anomaly"),"Transaction Ending")</f>
        <v>Transaction Proceeding</v>
      </c>
    </row>
    <row r="182" spans="1:3">
      <c r="A182" s="124">
        <v>179</v>
      </c>
      <c r="B182" s="123">
        <f>'Transaction Log'!$A$4:$A$2084</f>
        <v>0.56158564814814815</v>
      </c>
      <c r="C182" s="122" t="str">
        <f>IFERROR(IF(INDEX('Transaction Log'!$C$4:$C$2084,'Air Index'!A182)&gt;INDEX('Transaction Log'!$C$4:$C$2084,('Air Index'!$K$2+'Air Index'!A182)),"Transaction Proceeding","Transaction Anomaly"),"Transaction Ending")</f>
        <v>Transaction Proceeding</v>
      </c>
    </row>
    <row r="183" spans="1:3">
      <c r="A183" s="124">
        <v>180</v>
      </c>
      <c r="B183" s="123">
        <f>'Transaction Log'!$A$4:$A$2084</f>
        <v>0.56160879629629623</v>
      </c>
      <c r="C183" s="122" t="str">
        <f>IFERROR(IF(INDEX('Transaction Log'!$C$4:$C$2084,'Air Index'!A183)&gt;INDEX('Transaction Log'!$C$4:$C$2084,('Air Index'!$K$2+'Air Index'!A183)),"Transaction Proceeding","Transaction Anomaly"),"Transaction Ending")</f>
        <v>Transaction Proceeding</v>
      </c>
    </row>
    <row r="184" spans="1:3">
      <c r="A184" s="124">
        <v>181</v>
      </c>
      <c r="B184" s="123">
        <f>'Transaction Log'!$A$4:$A$2084</f>
        <v>0.56163194444444442</v>
      </c>
      <c r="C184" s="122" t="str">
        <f>IFERROR(IF(INDEX('Transaction Log'!$C$4:$C$2084,'Air Index'!A184)&gt;INDEX('Transaction Log'!$C$4:$C$2084,('Air Index'!$K$2+'Air Index'!A184)),"Transaction Proceeding","Transaction Anomaly"),"Transaction Ending")</f>
        <v>Transaction Proceeding</v>
      </c>
    </row>
    <row r="185" spans="1:3">
      <c r="A185" s="124">
        <v>182</v>
      </c>
      <c r="B185" s="123">
        <f>'Transaction Log'!$A$4:$A$2084</f>
        <v>0.56165509259259261</v>
      </c>
      <c r="C185" s="122" t="str">
        <f>IFERROR(IF(INDEX('Transaction Log'!$C$4:$C$2084,'Air Index'!A185)&gt;INDEX('Transaction Log'!$C$4:$C$2084,('Air Index'!$K$2+'Air Index'!A185)),"Transaction Proceeding","Transaction Anomaly"),"Transaction Ending")</f>
        <v>Transaction Proceeding</v>
      </c>
    </row>
    <row r="186" spans="1:3">
      <c r="A186" s="124">
        <v>183</v>
      </c>
      <c r="B186" s="123">
        <f>'Transaction Log'!$A$4:$A$2084</f>
        <v>0.56167824074074069</v>
      </c>
      <c r="C186" s="122" t="str">
        <f>IFERROR(IF(INDEX('Transaction Log'!$C$4:$C$2084,'Air Index'!A186)&gt;INDEX('Transaction Log'!$C$4:$C$2084,('Air Index'!$K$2+'Air Index'!A186)),"Transaction Proceeding","Transaction Anomaly"),"Transaction Ending")</f>
        <v>Transaction Proceeding</v>
      </c>
    </row>
    <row r="187" spans="1:3">
      <c r="A187" s="124">
        <v>184</v>
      </c>
      <c r="B187" s="123">
        <f>'Transaction Log'!$A$4:$A$2084</f>
        <v>0.56170138888888888</v>
      </c>
      <c r="C187" s="122" t="str">
        <f>IFERROR(IF(INDEX('Transaction Log'!$C$4:$C$2084,'Air Index'!A187)&gt;INDEX('Transaction Log'!$C$4:$C$2084,('Air Index'!$K$2+'Air Index'!A187)),"Transaction Proceeding","Transaction Anomaly"),"Transaction Ending")</f>
        <v>Transaction Proceeding</v>
      </c>
    </row>
    <row r="188" spans="1:3">
      <c r="A188" s="124">
        <v>185</v>
      </c>
      <c r="B188" s="123">
        <f>'Transaction Log'!$A$4:$A$2084</f>
        <v>0.56172453703703706</v>
      </c>
      <c r="C188" s="122" t="str">
        <f>IFERROR(IF(INDEX('Transaction Log'!$C$4:$C$2084,'Air Index'!A188)&gt;INDEX('Transaction Log'!$C$4:$C$2084,('Air Index'!$K$2+'Air Index'!A188)),"Transaction Proceeding","Transaction Anomaly"),"Transaction Ending")</f>
        <v>Transaction Proceeding</v>
      </c>
    </row>
    <row r="189" spans="1:3">
      <c r="A189" s="124">
        <v>186</v>
      </c>
      <c r="B189" s="123">
        <f>'Transaction Log'!$A$4:$A$2084</f>
        <v>0.56174768518518514</v>
      </c>
      <c r="C189" s="122" t="str">
        <f>IFERROR(IF(INDEX('Transaction Log'!$C$4:$C$2084,'Air Index'!A189)&gt;INDEX('Transaction Log'!$C$4:$C$2084,('Air Index'!$K$2+'Air Index'!A189)),"Transaction Proceeding","Transaction Anomaly"),"Transaction Ending")</f>
        <v>Transaction Proceeding</v>
      </c>
    </row>
    <row r="190" spans="1:3">
      <c r="A190" s="124">
        <v>187</v>
      </c>
      <c r="B190" s="123">
        <f>'Transaction Log'!$A$4:$A$2084</f>
        <v>0.56177083333333333</v>
      </c>
      <c r="C190" s="122" t="str">
        <f>IFERROR(IF(INDEX('Transaction Log'!$C$4:$C$2084,'Air Index'!A190)&gt;INDEX('Transaction Log'!$C$4:$C$2084,('Air Index'!$K$2+'Air Index'!A190)),"Transaction Proceeding","Transaction Anomaly"),"Transaction Ending")</f>
        <v>Transaction Proceeding</v>
      </c>
    </row>
    <row r="191" spans="1:3">
      <c r="A191" s="124">
        <v>188</v>
      </c>
      <c r="B191" s="123">
        <f>'Transaction Log'!$A$4:$A$2084</f>
        <v>0.56179398148148152</v>
      </c>
      <c r="C191" s="122" t="str">
        <f>IFERROR(IF(INDEX('Transaction Log'!$C$4:$C$2084,'Air Index'!A191)&gt;INDEX('Transaction Log'!$C$4:$C$2084,('Air Index'!$K$2+'Air Index'!A191)),"Transaction Proceeding","Transaction Anomaly"),"Transaction Ending")</f>
        <v>Transaction Proceeding</v>
      </c>
    </row>
    <row r="192" spans="1:3">
      <c r="A192" s="124">
        <v>189</v>
      </c>
      <c r="B192" s="123">
        <f>'Transaction Log'!$A$4:$A$2084</f>
        <v>0.5618171296296296</v>
      </c>
      <c r="C192" s="122" t="str">
        <f>IFERROR(IF(INDEX('Transaction Log'!$C$4:$C$2084,'Air Index'!A192)&gt;INDEX('Transaction Log'!$C$4:$C$2084,('Air Index'!$K$2+'Air Index'!A192)),"Transaction Proceeding","Transaction Anomaly"),"Transaction Ending")</f>
        <v>Transaction Proceeding</v>
      </c>
    </row>
    <row r="193" spans="1:3">
      <c r="A193" s="124">
        <v>190</v>
      </c>
      <c r="B193" s="123">
        <f>'Transaction Log'!$A$4:$A$2084</f>
        <v>0.56184027777777779</v>
      </c>
      <c r="C193" s="122" t="str">
        <f>IFERROR(IF(INDEX('Transaction Log'!$C$4:$C$2084,'Air Index'!A193)&gt;INDEX('Transaction Log'!$C$4:$C$2084,('Air Index'!$K$2+'Air Index'!A193)),"Transaction Proceeding","Transaction Anomaly"),"Transaction Ending")</f>
        <v>Transaction Proceeding</v>
      </c>
    </row>
    <row r="194" spans="1:3">
      <c r="A194" s="124">
        <v>191</v>
      </c>
      <c r="B194" s="123">
        <f>'Transaction Log'!$A$4:$A$2084</f>
        <v>0.56186342592592597</v>
      </c>
      <c r="C194" s="122" t="str">
        <f>IFERROR(IF(INDEX('Transaction Log'!$C$4:$C$2084,'Air Index'!A194)&gt;INDEX('Transaction Log'!$C$4:$C$2084,('Air Index'!$K$2+'Air Index'!A194)),"Transaction Proceeding","Transaction Anomaly"),"Transaction Ending")</f>
        <v>Transaction Proceeding</v>
      </c>
    </row>
    <row r="195" spans="1:3">
      <c r="A195" s="124">
        <v>192</v>
      </c>
      <c r="B195" s="123">
        <f>'Transaction Log'!$A$4:$A$2084</f>
        <v>0.56188657407407405</v>
      </c>
      <c r="C195" s="122" t="str">
        <f>IFERROR(IF(INDEX('Transaction Log'!$C$4:$C$2084,'Air Index'!A195)&gt;INDEX('Transaction Log'!$C$4:$C$2084,('Air Index'!$K$2+'Air Index'!A195)),"Transaction Proceeding","Transaction Anomaly"),"Transaction Ending")</f>
        <v>Transaction Proceeding</v>
      </c>
    </row>
    <row r="196" spans="1:3">
      <c r="A196" s="124">
        <v>193</v>
      </c>
      <c r="B196" s="123">
        <f>'Transaction Log'!$A$4:$A$2084</f>
        <v>0.56190972222222224</v>
      </c>
      <c r="C196" s="122" t="str">
        <f>IFERROR(IF(INDEX('Transaction Log'!$C$4:$C$2084,'Air Index'!A196)&gt;INDEX('Transaction Log'!$C$4:$C$2084,('Air Index'!$K$2+'Air Index'!A196)),"Transaction Proceeding","Transaction Anomaly"),"Transaction Ending")</f>
        <v>Transaction Proceeding</v>
      </c>
    </row>
    <row r="197" spans="1:3">
      <c r="A197" s="124">
        <v>194</v>
      </c>
      <c r="B197" s="123">
        <f>'Transaction Log'!$A$4:$A$2084</f>
        <v>0.56193287037037043</v>
      </c>
      <c r="C197" s="122" t="str">
        <f>IFERROR(IF(INDEX('Transaction Log'!$C$4:$C$2084,'Air Index'!A197)&gt;INDEX('Transaction Log'!$C$4:$C$2084,('Air Index'!$K$2+'Air Index'!A197)),"Transaction Proceeding","Transaction Anomaly"),"Transaction Ending")</f>
        <v>Transaction Proceeding</v>
      </c>
    </row>
    <row r="198" spans="1:3">
      <c r="A198" s="124">
        <v>195</v>
      </c>
      <c r="B198" s="123">
        <f>'Transaction Log'!$A$4:$A$2084</f>
        <v>0.56195601851851851</v>
      </c>
      <c r="C198" s="122" t="str">
        <f>IFERROR(IF(INDEX('Transaction Log'!$C$4:$C$2084,'Air Index'!A198)&gt;INDEX('Transaction Log'!$C$4:$C$2084,('Air Index'!$K$2+'Air Index'!A198)),"Transaction Proceeding","Transaction Anomaly"),"Transaction Ending")</f>
        <v>Transaction Proceeding</v>
      </c>
    </row>
    <row r="199" spans="1:3">
      <c r="A199" s="124">
        <v>196</v>
      </c>
      <c r="B199" s="123">
        <f>'Transaction Log'!$A$4:$A$2084</f>
        <v>0.5619791666666667</v>
      </c>
      <c r="C199" s="122" t="str">
        <f>IFERROR(IF(INDEX('Transaction Log'!$C$4:$C$2084,'Air Index'!A199)&gt;INDEX('Transaction Log'!$C$4:$C$2084,('Air Index'!$K$2+'Air Index'!A199)),"Transaction Proceeding","Transaction Anomaly"),"Transaction Ending")</f>
        <v>Transaction Proceeding</v>
      </c>
    </row>
    <row r="200" spans="1:3">
      <c r="A200" s="124">
        <v>197</v>
      </c>
      <c r="B200" s="123">
        <f>'Transaction Log'!$A$4:$A$2084</f>
        <v>0.56200231481481489</v>
      </c>
      <c r="C200" s="122" t="str">
        <f>IFERROR(IF(INDEX('Transaction Log'!$C$4:$C$2084,'Air Index'!A200)&gt;INDEX('Transaction Log'!$C$4:$C$2084,('Air Index'!$K$2+'Air Index'!A200)),"Transaction Proceeding","Transaction Anomaly"),"Transaction Ending")</f>
        <v>Transaction Proceeding</v>
      </c>
    </row>
    <row r="201" spans="1:3">
      <c r="A201" s="124">
        <v>198</v>
      </c>
      <c r="B201" s="123">
        <f>'Transaction Log'!$A$4:$A$2084</f>
        <v>0.56202546296296296</v>
      </c>
      <c r="C201" s="122" t="str">
        <f>IFERROR(IF(INDEX('Transaction Log'!$C$4:$C$2084,'Air Index'!A201)&gt;INDEX('Transaction Log'!$C$4:$C$2084,('Air Index'!$K$2+'Air Index'!A201)),"Transaction Proceeding","Transaction Anomaly"),"Transaction Ending")</f>
        <v>Transaction Proceeding</v>
      </c>
    </row>
    <row r="202" spans="1:3">
      <c r="A202" s="124">
        <v>199</v>
      </c>
      <c r="B202" s="123">
        <f>'Transaction Log'!$A$4:$A$2084</f>
        <v>0.56204861111111104</v>
      </c>
      <c r="C202" s="122" t="str">
        <f>IFERROR(IF(INDEX('Transaction Log'!$C$4:$C$2084,'Air Index'!A202)&gt;INDEX('Transaction Log'!$C$4:$C$2084,('Air Index'!$K$2+'Air Index'!A202)),"Transaction Proceeding","Transaction Anomaly"),"Transaction Ending")</f>
        <v>Transaction Proceeding</v>
      </c>
    </row>
    <row r="203" spans="1:3">
      <c r="A203" s="124">
        <v>200</v>
      </c>
      <c r="B203" s="123">
        <f>'Transaction Log'!$A$4:$A$2084</f>
        <v>0.56207175925925923</v>
      </c>
      <c r="C203" s="122" t="str">
        <f>IFERROR(IF(INDEX('Transaction Log'!$C$4:$C$2084,'Air Index'!A203)&gt;INDEX('Transaction Log'!$C$4:$C$2084,('Air Index'!$K$2+'Air Index'!A203)),"Transaction Proceeding","Transaction Anomaly"),"Transaction Ending")</f>
        <v>Transaction Proceeding</v>
      </c>
    </row>
    <row r="204" spans="1:3">
      <c r="A204" s="124">
        <v>201</v>
      </c>
      <c r="B204" s="123">
        <f>'Transaction Log'!$A$4:$A$2084</f>
        <v>0.56209490740740742</v>
      </c>
      <c r="C204" s="122" t="str">
        <f>IFERROR(IF(INDEX('Transaction Log'!$C$4:$C$2084,'Air Index'!A204)&gt;INDEX('Transaction Log'!$C$4:$C$2084,('Air Index'!$K$2+'Air Index'!A204)),"Transaction Proceeding","Transaction Anomaly"),"Transaction Ending")</f>
        <v>Transaction Proceeding</v>
      </c>
    </row>
    <row r="205" spans="1:3">
      <c r="A205" s="124">
        <v>202</v>
      </c>
      <c r="B205" s="123">
        <f>'Transaction Log'!$A$4:$A$2084</f>
        <v>0.5621180555555555</v>
      </c>
      <c r="C205" s="122" t="str">
        <f>IFERROR(IF(INDEX('Transaction Log'!$C$4:$C$2084,'Air Index'!A205)&gt;INDEX('Transaction Log'!$C$4:$C$2084,('Air Index'!$K$2+'Air Index'!A205)),"Transaction Proceeding","Transaction Anomaly"),"Transaction Ending")</f>
        <v>Transaction Proceeding</v>
      </c>
    </row>
    <row r="206" spans="1:3">
      <c r="A206" s="124">
        <v>203</v>
      </c>
      <c r="B206" s="123">
        <f>'Transaction Log'!$A$4:$A$2084</f>
        <v>0.56214120370370368</v>
      </c>
      <c r="C206" s="122" t="str">
        <f>IFERROR(IF(INDEX('Transaction Log'!$C$4:$C$2084,'Air Index'!A206)&gt;INDEX('Transaction Log'!$C$4:$C$2084,('Air Index'!$K$2+'Air Index'!A206)),"Transaction Proceeding","Transaction Anomaly"),"Transaction Ending")</f>
        <v>Transaction Proceeding</v>
      </c>
    </row>
    <row r="207" spans="1:3">
      <c r="A207" s="124">
        <v>204</v>
      </c>
      <c r="B207" s="123">
        <f>'Transaction Log'!$A$4:$A$2084</f>
        <v>0.56216435185185187</v>
      </c>
      <c r="C207" s="122" t="str">
        <f>IFERROR(IF(INDEX('Transaction Log'!$C$4:$C$2084,'Air Index'!A207)&gt;INDEX('Transaction Log'!$C$4:$C$2084,('Air Index'!$K$2+'Air Index'!A207)),"Transaction Proceeding","Transaction Anomaly"),"Transaction Ending")</f>
        <v>Transaction Proceeding</v>
      </c>
    </row>
    <row r="208" spans="1:3">
      <c r="A208" s="124">
        <v>205</v>
      </c>
      <c r="B208" s="123">
        <f>'Transaction Log'!$A$4:$A$2084</f>
        <v>0.56218749999999995</v>
      </c>
      <c r="C208" s="122" t="str">
        <f>IFERROR(IF(INDEX('Transaction Log'!$C$4:$C$2084,'Air Index'!A208)&gt;INDEX('Transaction Log'!$C$4:$C$2084,('Air Index'!$K$2+'Air Index'!A208)),"Transaction Proceeding","Transaction Anomaly"),"Transaction Ending")</f>
        <v>Transaction Proceeding</v>
      </c>
    </row>
    <row r="209" spans="1:3">
      <c r="A209" s="124">
        <v>206</v>
      </c>
      <c r="B209" s="123">
        <f>'Transaction Log'!$A$4:$A$2084</f>
        <v>0.56221064814814814</v>
      </c>
      <c r="C209" s="122" t="str">
        <f>IFERROR(IF(INDEX('Transaction Log'!$C$4:$C$2084,'Air Index'!A209)&gt;INDEX('Transaction Log'!$C$4:$C$2084,('Air Index'!$K$2+'Air Index'!A209)),"Transaction Proceeding","Transaction Anomaly"),"Transaction Ending")</f>
        <v>Transaction Proceeding</v>
      </c>
    </row>
    <row r="210" spans="1:3">
      <c r="A210" s="124">
        <v>207</v>
      </c>
      <c r="B210" s="123">
        <f>'Transaction Log'!$A$4:$A$2084</f>
        <v>0.56223379629629633</v>
      </c>
      <c r="C210" s="122" t="str">
        <f>IFERROR(IF(INDEX('Transaction Log'!$C$4:$C$2084,'Air Index'!A210)&gt;INDEX('Transaction Log'!$C$4:$C$2084,('Air Index'!$K$2+'Air Index'!A210)),"Transaction Proceeding","Transaction Anomaly"),"Transaction Ending")</f>
        <v>Transaction Proceeding</v>
      </c>
    </row>
    <row r="211" spans="1:3">
      <c r="A211" s="124">
        <v>208</v>
      </c>
      <c r="B211" s="123">
        <f>'Transaction Log'!$A$4:$A$2084</f>
        <v>0.56225694444444441</v>
      </c>
      <c r="C211" s="122" t="str">
        <f>IFERROR(IF(INDEX('Transaction Log'!$C$4:$C$2084,'Air Index'!A211)&gt;INDEX('Transaction Log'!$C$4:$C$2084,('Air Index'!$K$2+'Air Index'!A211)),"Transaction Proceeding","Transaction Anomaly"),"Transaction Ending")</f>
        <v>Transaction Proceeding</v>
      </c>
    </row>
    <row r="212" spans="1:3">
      <c r="A212" s="124">
        <v>209</v>
      </c>
      <c r="B212" s="123">
        <f>'Transaction Log'!$A$4:$A$2084</f>
        <v>0.5622800925925926</v>
      </c>
      <c r="C212" s="122" t="str">
        <f>IFERROR(IF(INDEX('Transaction Log'!$C$4:$C$2084,'Air Index'!A212)&gt;INDEX('Transaction Log'!$C$4:$C$2084,('Air Index'!$K$2+'Air Index'!A212)),"Transaction Proceeding","Transaction Anomaly"),"Transaction Ending")</f>
        <v>Transaction Proceeding</v>
      </c>
    </row>
    <row r="213" spans="1:3">
      <c r="A213" s="124">
        <v>210</v>
      </c>
      <c r="B213" s="123">
        <f>'Transaction Log'!$A$4:$A$2084</f>
        <v>0.56230324074074078</v>
      </c>
      <c r="C213" s="122" t="str">
        <f>IFERROR(IF(INDEX('Transaction Log'!$C$4:$C$2084,'Air Index'!A213)&gt;INDEX('Transaction Log'!$C$4:$C$2084,('Air Index'!$K$2+'Air Index'!A213)),"Transaction Proceeding","Transaction Anomaly"),"Transaction Ending")</f>
        <v>Transaction Proceeding</v>
      </c>
    </row>
    <row r="214" spans="1:3">
      <c r="A214" s="124">
        <v>211</v>
      </c>
      <c r="B214" s="123">
        <f>'Transaction Log'!$A$4:$A$2084</f>
        <v>0.56232638888888886</v>
      </c>
      <c r="C214" s="122" t="str">
        <f>IFERROR(IF(INDEX('Transaction Log'!$C$4:$C$2084,'Air Index'!A214)&gt;INDEX('Transaction Log'!$C$4:$C$2084,('Air Index'!$K$2+'Air Index'!A214)),"Transaction Proceeding","Transaction Anomaly"),"Transaction Ending")</f>
        <v>Transaction Proceeding</v>
      </c>
    </row>
    <row r="215" spans="1:3">
      <c r="A215" s="124">
        <v>212</v>
      </c>
      <c r="B215" s="123">
        <f>'Transaction Log'!$A$4:$A$2084</f>
        <v>0.56234953703703705</v>
      </c>
      <c r="C215" s="122" t="str">
        <f>IFERROR(IF(INDEX('Transaction Log'!$C$4:$C$2084,'Air Index'!A215)&gt;INDEX('Transaction Log'!$C$4:$C$2084,('Air Index'!$K$2+'Air Index'!A215)),"Transaction Proceeding","Transaction Anomaly"),"Transaction Ending")</f>
        <v>Transaction Proceeding</v>
      </c>
    </row>
    <row r="216" spans="1:3">
      <c r="A216" s="124">
        <v>213</v>
      </c>
      <c r="B216" s="123">
        <f>'Transaction Log'!$A$4:$A$2084</f>
        <v>0.56237268518518524</v>
      </c>
      <c r="C216" s="122" t="str">
        <f>IFERROR(IF(INDEX('Transaction Log'!$C$4:$C$2084,'Air Index'!A216)&gt;INDEX('Transaction Log'!$C$4:$C$2084,('Air Index'!$K$2+'Air Index'!A216)),"Transaction Proceeding","Transaction Anomaly"),"Transaction Ending")</f>
        <v>Transaction Proceeding</v>
      </c>
    </row>
    <row r="217" spans="1:3">
      <c r="A217" s="124">
        <v>214</v>
      </c>
      <c r="B217" s="123">
        <f>'Transaction Log'!$A$4:$A$2084</f>
        <v>0.56239583333333332</v>
      </c>
      <c r="C217" s="122" t="str">
        <f>IFERROR(IF(INDEX('Transaction Log'!$C$4:$C$2084,'Air Index'!A217)&gt;INDEX('Transaction Log'!$C$4:$C$2084,('Air Index'!$K$2+'Air Index'!A217)),"Transaction Proceeding","Transaction Anomaly"),"Transaction Ending")</f>
        <v>Transaction Proceeding</v>
      </c>
    </row>
    <row r="218" spans="1:3">
      <c r="A218" s="124">
        <v>215</v>
      </c>
      <c r="B218" s="123">
        <f>'Transaction Log'!$A$4:$A$2084</f>
        <v>0.56241898148148151</v>
      </c>
      <c r="C218" s="122" t="str">
        <f>IFERROR(IF(INDEX('Transaction Log'!$C$4:$C$2084,'Air Index'!A218)&gt;INDEX('Transaction Log'!$C$4:$C$2084,('Air Index'!$K$2+'Air Index'!A218)),"Transaction Proceeding","Transaction Anomaly"),"Transaction Ending")</f>
        <v>Transaction Proceeding</v>
      </c>
    </row>
    <row r="219" spans="1:3">
      <c r="A219" s="124">
        <v>216</v>
      </c>
      <c r="B219" s="123">
        <f>'Transaction Log'!$A$4:$A$2084</f>
        <v>0.56244212962962969</v>
      </c>
      <c r="C219" s="122" t="str">
        <f>IFERROR(IF(INDEX('Transaction Log'!$C$4:$C$2084,'Air Index'!A219)&gt;INDEX('Transaction Log'!$C$4:$C$2084,('Air Index'!$K$2+'Air Index'!A219)),"Transaction Proceeding","Transaction Anomaly"),"Transaction Ending")</f>
        <v>Transaction Proceeding</v>
      </c>
    </row>
    <row r="220" spans="1:3">
      <c r="A220" s="124">
        <v>217</v>
      </c>
      <c r="B220" s="123">
        <f>'Transaction Log'!$A$4:$A$2084</f>
        <v>0.56246527777777777</v>
      </c>
      <c r="C220" s="122" t="str">
        <f>IFERROR(IF(INDEX('Transaction Log'!$C$4:$C$2084,'Air Index'!A220)&gt;INDEX('Transaction Log'!$C$4:$C$2084,('Air Index'!$K$2+'Air Index'!A220)),"Transaction Proceeding","Transaction Anomaly"),"Transaction Ending")</f>
        <v>Transaction Proceeding</v>
      </c>
    </row>
    <row r="221" spans="1:3">
      <c r="A221" s="124">
        <v>218</v>
      </c>
      <c r="B221" s="123">
        <f>'Transaction Log'!$A$4:$A$2084</f>
        <v>0.56248842592592596</v>
      </c>
      <c r="C221" s="122" t="str">
        <f>IFERROR(IF(INDEX('Transaction Log'!$C$4:$C$2084,'Air Index'!A221)&gt;INDEX('Transaction Log'!$C$4:$C$2084,('Air Index'!$K$2+'Air Index'!A221)),"Transaction Proceeding","Transaction Anomaly"),"Transaction Ending")</f>
        <v>Transaction Proceeding</v>
      </c>
    </row>
    <row r="222" spans="1:3">
      <c r="A222" s="124">
        <v>219</v>
      </c>
      <c r="B222" s="123">
        <f>'Transaction Log'!$A$4:$A$2084</f>
        <v>0.56251157407407404</v>
      </c>
      <c r="C222" s="122" t="str">
        <f>IFERROR(IF(INDEX('Transaction Log'!$C$4:$C$2084,'Air Index'!A222)&gt;INDEX('Transaction Log'!$C$4:$C$2084,('Air Index'!$K$2+'Air Index'!A222)),"Transaction Proceeding","Transaction Anomaly"),"Transaction Ending")</f>
        <v>Transaction Proceeding</v>
      </c>
    </row>
    <row r="223" spans="1:3">
      <c r="A223" s="124">
        <v>220</v>
      </c>
      <c r="B223" s="123">
        <f>'Transaction Log'!$A$4:$A$2084</f>
        <v>0.56253472222222223</v>
      </c>
      <c r="C223" s="122" t="str">
        <f>IFERROR(IF(INDEX('Transaction Log'!$C$4:$C$2084,'Air Index'!A223)&gt;INDEX('Transaction Log'!$C$4:$C$2084,('Air Index'!$K$2+'Air Index'!A223)),"Transaction Proceeding","Transaction Anomaly"),"Transaction Ending")</f>
        <v>Transaction Proceeding</v>
      </c>
    </row>
    <row r="224" spans="1:3">
      <c r="A224" s="124">
        <v>221</v>
      </c>
      <c r="B224" s="123">
        <f>'Transaction Log'!$A$4:$A$2084</f>
        <v>0.56255787037037031</v>
      </c>
      <c r="C224" s="122" t="str">
        <f>IFERROR(IF(INDEX('Transaction Log'!$C$4:$C$2084,'Air Index'!A224)&gt;INDEX('Transaction Log'!$C$4:$C$2084,('Air Index'!$K$2+'Air Index'!A224)),"Transaction Proceeding","Transaction Anomaly"),"Transaction Ending")</f>
        <v>Transaction Proceeding</v>
      </c>
    </row>
    <row r="225" spans="1:3">
      <c r="A225" s="124">
        <v>222</v>
      </c>
      <c r="B225" s="123">
        <f>'Transaction Log'!$A$4:$A$2084</f>
        <v>0.56258101851851849</v>
      </c>
      <c r="C225" s="122" t="str">
        <f>IFERROR(IF(INDEX('Transaction Log'!$C$4:$C$2084,'Air Index'!A225)&gt;INDEX('Transaction Log'!$C$4:$C$2084,('Air Index'!$K$2+'Air Index'!A225)),"Transaction Proceeding","Transaction Anomaly"),"Transaction Ending")</f>
        <v>Transaction Proceeding</v>
      </c>
    </row>
    <row r="226" spans="1:3">
      <c r="A226" s="124">
        <v>223</v>
      </c>
      <c r="B226" s="123">
        <f>'Transaction Log'!$A$4:$A$2084</f>
        <v>0.56260416666666668</v>
      </c>
      <c r="C226" s="122" t="str">
        <f>IFERROR(IF(INDEX('Transaction Log'!$C$4:$C$2084,'Air Index'!A226)&gt;INDEX('Transaction Log'!$C$4:$C$2084,('Air Index'!$K$2+'Air Index'!A226)),"Transaction Proceeding","Transaction Anomaly"),"Transaction Ending")</f>
        <v>Transaction Proceeding</v>
      </c>
    </row>
    <row r="227" spans="1:3">
      <c r="A227" s="124">
        <v>224</v>
      </c>
      <c r="B227" s="123">
        <f>'Transaction Log'!$A$4:$A$2084</f>
        <v>0.56262731481481476</v>
      </c>
      <c r="C227" s="122" t="str">
        <f>IFERROR(IF(INDEX('Transaction Log'!$C$4:$C$2084,'Air Index'!A227)&gt;INDEX('Transaction Log'!$C$4:$C$2084,('Air Index'!$K$2+'Air Index'!A227)),"Transaction Proceeding","Transaction Anomaly"),"Transaction Ending")</f>
        <v>Transaction Proceeding</v>
      </c>
    </row>
    <row r="228" spans="1:3">
      <c r="A228" s="124">
        <v>225</v>
      </c>
      <c r="B228" s="123">
        <f>'Transaction Log'!$A$4:$A$2084</f>
        <v>0.56265046296296295</v>
      </c>
      <c r="C228" s="122" t="str">
        <f>IFERROR(IF(INDEX('Transaction Log'!$C$4:$C$2084,'Air Index'!A228)&gt;INDEX('Transaction Log'!$C$4:$C$2084,('Air Index'!$K$2+'Air Index'!A228)),"Transaction Proceeding","Transaction Anomaly"),"Transaction Ending")</f>
        <v>Transaction Proceeding</v>
      </c>
    </row>
    <row r="229" spans="1:3">
      <c r="A229" s="124">
        <v>226</v>
      </c>
      <c r="B229" s="123">
        <f>'Transaction Log'!$A$4:$A$2084</f>
        <v>0.56267361111111114</v>
      </c>
      <c r="C229" s="122" t="str">
        <f>IFERROR(IF(INDEX('Transaction Log'!$C$4:$C$2084,'Air Index'!A229)&gt;INDEX('Transaction Log'!$C$4:$C$2084,('Air Index'!$K$2+'Air Index'!A229)),"Transaction Proceeding","Transaction Anomaly"),"Transaction Ending")</f>
        <v>Transaction Proceeding</v>
      </c>
    </row>
    <row r="230" spans="1:3">
      <c r="A230" s="124">
        <v>227</v>
      </c>
      <c r="B230" s="123">
        <f>'Transaction Log'!$A$4:$A$2084</f>
        <v>0.56269675925925922</v>
      </c>
      <c r="C230" s="122" t="str">
        <f>IFERROR(IF(INDEX('Transaction Log'!$C$4:$C$2084,'Air Index'!A230)&gt;INDEX('Transaction Log'!$C$4:$C$2084,('Air Index'!$K$2+'Air Index'!A230)),"Transaction Proceeding","Transaction Anomaly"),"Transaction Ending")</f>
        <v>Transaction Proceeding</v>
      </c>
    </row>
    <row r="231" spans="1:3">
      <c r="A231" s="124">
        <v>228</v>
      </c>
      <c r="B231" s="123">
        <f>'Transaction Log'!$A$4:$A$2084</f>
        <v>0.5627199074074074</v>
      </c>
      <c r="C231" s="122" t="str">
        <f>IFERROR(IF(INDEX('Transaction Log'!$C$4:$C$2084,'Air Index'!A231)&gt;INDEX('Transaction Log'!$C$4:$C$2084,('Air Index'!$K$2+'Air Index'!A231)),"Transaction Proceeding","Transaction Anomaly"),"Transaction Ending")</f>
        <v>Transaction Proceeding</v>
      </c>
    </row>
    <row r="232" spans="1:3">
      <c r="A232" s="124">
        <v>229</v>
      </c>
      <c r="B232" s="123">
        <f>'Transaction Log'!$A$4:$A$2084</f>
        <v>0.56274305555555559</v>
      </c>
      <c r="C232" s="122" t="str">
        <f>IFERROR(IF(INDEX('Transaction Log'!$C$4:$C$2084,'Air Index'!A232)&gt;INDEX('Transaction Log'!$C$4:$C$2084,('Air Index'!$K$2+'Air Index'!A232)),"Transaction Proceeding","Transaction Anomaly"),"Transaction Ending")</f>
        <v>Transaction Proceeding</v>
      </c>
    </row>
    <row r="233" spans="1:3">
      <c r="A233" s="124">
        <v>230</v>
      </c>
      <c r="B233" s="123">
        <f>'Transaction Log'!$A$4:$A$2084</f>
        <v>0.56276620370370367</v>
      </c>
      <c r="C233" s="122" t="str">
        <f>IFERROR(IF(INDEX('Transaction Log'!$C$4:$C$2084,'Air Index'!A233)&gt;INDEX('Transaction Log'!$C$4:$C$2084,('Air Index'!$K$2+'Air Index'!A233)),"Transaction Proceeding","Transaction Anomaly"),"Transaction Ending")</f>
        <v>Transaction Proceeding</v>
      </c>
    </row>
    <row r="234" spans="1:3">
      <c r="A234" s="124">
        <v>231</v>
      </c>
      <c r="B234" s="123">
        <f>'Transaction Log'!$A$4:$A$2084</f>
        <v>0.56278935185185186</v>
      </c>
      <c r="C234" s="122" t="str">
        <f>IFERROR(IF(INDEX('Transaction Log'!$C$4:$C$2084,'Air Index'!A234)&gt;INDEX('Transaction Log'!$C$4:$C$2084,('Air Index'!$K$2+'Air Index'!A234)),"Transaction Proceeding","Transaction Anomaly"),"Transaction Ending")</f>
        <v>Transaction Proceeding</v>
      </c>
    </row>
    <row r="235" spans="1:3">
      <c r="A235" s="124">
        <v>232</v>
      </c>
      <c r="B235" s="123">
        <f>'Transaction Log'!$A$4:$A$2084</f>
        <v>0.56281250000000005</v>
      </c>
      <c r="C235" s="122" t="str">
        <f>IFERROR(IF(INDEX('Transaction Log'!$C$4:$C$2084,'Air Index'!A235)&gt;INDEX('Transaction Log'!$C$4:$C$2084,('Air Index'!$K$2+'Air Index'!A235)),"Transaction Proceeding","Transaction Anomaly"),"Transaction Ending")</f>
        <v>Transaction Proceeding</v>
      </c>
    </row>
    <row r="236" spans="1:3">
      <c r="A236" s="124">
        <v>233</v>
      </c>
      <c r="B236" s="123">
        <f>'Transaction Log'!$A$4:$A$2084</f>
        <v>0.56283564814814813</v>
      </c>
      <c r="C236" s="122" t="str">
        <f>IFERROR(IF(INDEX('Transaction Log'!$C$4:$C$2084,'Air Index'!A236)&gt;INDEX('Transaction Log'!$C$4:$C$2084,('Air Index'!$K$2+'Air Index'!A236)),"Transaction Proceeding","Transaction Anomaly"),"Transaction Ending")</f>
        <v>Transaction Proceeding</v>
      </c>
    </row>
    <row r="237" spans="1:3">
      <c r="A237" s="124">
        <v>234</v>
      </c>
      <c r="B237" s="123">
        <f>'Transaction Log'!$A$4:$A$2084</f>
        <v>0.56285879629629632</v>
      </c>
      <c r="C237" s="122" t="str">
        <f>IFERROR(IF(INDEX('Transaction Log'!$C$4:$C$2084,'Air Index'!A237)&gt;INDEX('Transaction Log'!$C$4:$C$2084,('Air Index'!$K$2+'Air Index'!A237)),"Transaction Proceeding","Transaction Anomaly"),"Transaction Ending")</f>
        <v>Transaction Proceeding</v>
      </c>
    </row>
    <row r="238" spans="1:3">
      <c r="A238" s="124">
        <v>235</v>
      </c>
      <c r="B238" s="123">
        <f>'Transaction Log'!$A$4:$A$2084</f>
        <v>0.5628819444444445</v>
      </c>
      <c r="C238" s="122" t="str">
        <f>IFERROR(IF(INDEX('Transaction Log'!$C$4:$C$2084,'Air Index'!A238)&gt;INDEX('Transaction Log'!$C$4:$C$2084,('Air Index'!$K$2+'Air Index'!A238)),"Transaction Proceeding","Transaction Anomaly"),"Transaction Ending")</f>
        <v>Transaction Proceeding</v>
      </c>
    </row>
    <row r="239" spans="1:3">
      <c r="A239" s="124">
        <v>236</v>
      </c>
      <c r="B239" s="123">
        <f>'Transaction Log'!$A$4:$A$2084</f>
        <v>0.56290509259259258</v>
      </c>
      <c r="C239" s="122" t="str">
        <f>IFERROR(IF(INDEX('Transaction Log'!$C$4:$C$2084,'Air Index'!A239)&gt;INDEX('Transaction Log'!$C$4:$C$2084,('Air Index'!$K$2+'Air Index'!A239)),"Transaction Proceeding","Transaction Anomaly"),"Transaction Ending")</f>
        <v>Transaction Proceeding</v>
      </c>
    </row>
    <row r="240" spans="1:3">
      <c r="A240" s="124">
        <v>237</v>
      </c>
      <c r="B240" s="123">
        <f>'Transaction Log'!$A$4:$A$2084</f>
        <v>0.56292824074074077</v>
      </c>
      <c r="C240" s="122" t="str">
        <f>IFERROR(IF(INDEX('Transaction Log'!$C$4:$C$2084,'Air Index'!A240)&gt;INDEX('Transaction Log'!$C$4:$C$2084,('Air Index'!$K$2+'Air Index'!A240)),"Transaction Proceeding","Transaction Anomaly"),"Transaction Ending")</f>
        <v>Transaction Proceeding</v>
      </c>
    </row>
    <row r="241" spans="1:3">
      <c r="A241" s="124">
        <v>238</v>
      </c>
      <c r="B241" s="123">
        <f>'Transaction Log'!$A$4:$A$2084</f>
        <v>0.56295138888888896</v>
      </c>
      <c r="C241" s="122" t="str">
        <f>IFERROR(IF(INDEX('Transaction Log'!$C$4:$C$2084,'Air Index'!A241)&gt;INDEX('Transaction Log'!$C$4:$C$2084,('Air Index'!$K$2+'Air Index'!A241)),"Transaction Proceeding","Transaction Anomaly"),"Transaction Ending")</f>
        <v>Transaction Proceeding</v>
      </c>
    </row>
    <row r="242" spans="1:3">
      <c r="A242" s="124">
        <v>239</v>
      </c>
      <c r="B242" s="123">
        <f>'Transaction Log'!$A$4:$A$2084</f>
        <v>0.56297453703703704</v>
      </c>
      <c r="C242" s="122" t="str">
        <f>IFERROR(IF(INDEX('Transaction Log'!$C$4:$C$2084,'Air Index'!A242)&gt;INDEX('Transaction Log'!$C$4:$C$2084,('Air Index'!$K$2+'Air Index'!A242)),"Transaction Proceeding","Transaction Anomaly"),"Transaction Ending")</f>
        <v>Transaction Proceeding</v>
      </c>
    </row>
    <row r="243" spans="1:3">
      <c r="A243" s="124">
        <v>240</v>
      </c>
      <c r="B243" s="123">
        <f>'Transaction Log'!$A$4:$A$2084</f>
        <v>0.56299768518518511</v>
      </c>
      <c r="C243" s="122" t="str">
        <f>IFERROR(IF(INDEX('Transaction Log'!$C$4:$C$2084,'Air Index'!A243)&gt;INDEX('Transaction Log'!$C$4:$C$2084,('Air Index'!$K$2+'Air Index'!A243)),"Transaction Proceeding","Transaction Anomaly"),"Transaction Ending")</f>
        <v>Transaction Proceeding</v>
      </c>
    </row>
    <row r="244" spans="1:3">
      <c r="A244" s="124">
        <v>241</v>
      </c>
      <c r="B244" s="123">
        <f>'Transaction Log'!$A$4:$A$2084</f>
        <v>0.5630208333333333</v>
      </c>
      <c r="C244" s="122" t="str">
        <f>IFERROR(IF(INDEX('Transaction Log'!$C$4:$C$2084,'Air Index'!A244)&gt;INDEX('Transaction Log'!$C$4:$C$2084,('Air Index'!$K$2+'Air Index'!A244)),"Transaction Proceeding","Transaction Anomaly"),"Transaction Ending")</f>
        <v>Transaction Proceeding</v>
      </c>
    </row>
    <row r="245" spans="1:3">
      <c r="A245" s="124">
        <v>242</v>
      </c>
      <c r="B245" s="123">
        <f>'Transaction Log'!$A$4:$A$2084</f>
        <v>0.56304398148148149</v>
      </c>
      <c r="C245" s="122" t="str">
        <f>IFERROR(IF(INDEX('Transaction Log'!$C$4:$C$2084,'Air Index'!A245)&gt;INDEX('Transaction Log'!$C$4:$C$2084,('Air Index'!$K$2+'Air Index'!A245)),"Transaction Proceeding","Transaction Anomaly"),"Transaction Ending")</f>
        <v>Transaction Proceeding</v>
      </c>
    </row>
    <row r="246" spans="1:3">
      <c r="A246" s="124">
        <v>243</v>
      </c>
      <c r="B246" s="123">
        <f>'Transaction Log'!$A$4:$A$2084</f>
        <v>0.56306712962962957</v>
      </c>
      <c r="C246" s="122" t="str">
        <f>IFERROR(IF(INDEX('Transaction Log'!$C$4:$C$2084,'Air Index'!A246)&gt;INDEX('Transaction Log'!$C$4:$C$2084,('Air Index'!$K$2+'Air Index'!A246)),"Transaction Proceeding","Transaction Anomaly"),"Transaction Ending")</f>
        <v>Transaction Proceeding</v>
      </c>
    </row>
    <row r="247" spans="1:3">
      <c r="A247" s="124">
        <v>244</v>
      </c>
      <c r="B247" s="123">
        <f>'Transaction Log'!$A$4:$A$2084</f>
        <v>0.56309027777777776</v>
      </c>
      <c r="C247" s="122" t="str">
        <f>IFERROR(IF(INDEX('Transaction Log'!$C$4:$C$2084,'Air Index'!A247)&gt;INDEX('Transaction Log'!$C$4:$C$2084,('Air Index'!$K$2+'Air Index'!A247)),"Transaction Proceeding","Transaction Anomaly"),"Transaction Ending")</f>
        <v>Transaction Proceeding</v>
      </c>
    </row>
    <row r="248" spans="1:3">
      <c r="A248" s="124">
        <v>245</v>
      </c>
      <c r="B248" s="123">
        <f>'Transaction Log'!$A$4:$A$2084</f>
        <v>0.56311342592592595</v>
      </c>
      <c r="C248" s="122" t="str">
        <f>IFERROR(IF(INDEX('Transaction Log'!$C$4:$C$2084,'Air Index'!A248)&gt;INDEX('Transaction Log'!$C$4:$C$2084,('Air Index'!$K$2+'Air Index'!A248)),"Transaction Proceeding","Transaction Anomaly"),"Transaction Ending")</f>
        <v>Transaction Proceeding</v>
      </c>
    </row>
    <row r="249" spans="1:3">
      <c r="A249" s="124">
        <v>246</v>
      </c>
      <c r="B249" s="123">
        <f>'Transaction Log'!$A$4:$A$2084</f>
        <v>0.56313657407407403</v>
      </c>
      <c r="C249" s="122" t="str">
        <f>IFERROR(IF(INDEX('Transaction Log'!$C$4:$C$2084,'Air Index'!A249)&gt;INDEX('Transaction Log'!$C$4:$C$2084,('Air Index'!$K$2+'Air Index'!A249)),"Transaction Proceeding","Transaction Anomaly"),"Transaction Ending")</f>
        <v>Transaction Proceeding</v>
      </c>
    </row>
    <row r="250" spans="1:3">
      <c r="A250" s="124">
        <v>247</v>
      </c>
      <c r="B250" s="123">
        <f>'Transaction Log'!$A$4:$A$2084</f>
        <v>0.56315972222222221</v>
      </c>
      <c r="C250" s="122" t="str">
        <f>IFERROR(IF(INDEX('Transaction Log'!$C$4:$C$2084,'Air Index'!A250)&gt;INDEX('Transaction Log'!$C$4:$C$2084,('Air Index'!$K$2+'Air Index'!A250)),"Transaction Proceeding","Transaction Anomaly"),"Transaction Ending")</f>
        <v>Transaction Proceeding</v>
      </c>
    </row>
    <row r="251" spans="1:3">
      <c r="A251" s="124">
        <v>248</v>
      </c>
      <c r="B251" s="123">
        <f>'Transaction Log'!$A$4:$A$2084</f>
        <v>0.5631828703703704</v>
      </c>
      <c r="C251" s="122" t="str">
        <f>IFERROR(IF(INDEX('Transaction Log'!$C$4:$C$2084,'Air Index'!A251)&gt;INDEX('Transaction Log'!$C$4:$C$2084,('Air Index'!$K$2+'Air Index'!A251)),"Transaction Proceeding","Transaction Anomaly"),"Transaction Ending")</f>
        <v>Transaction Proceeding</v>
      </c>
    </row>
    <row r="252" spans="1:3">
      <c r="A252" s="124">
        <v>249</v>
      </c>
      <c r="B252" s="123">
        <f>'Transaction Log'!$A$4:$A$2084</f>
        <v>0.56320601851851848</v>
      </c>
      <c r="C252" s="122" t="str">
        <f>IFERROR(IF(INDEX('Transaction Log'!$C$4:$C$2084,'Air Index'!A252)&gt;INDEX('Transaction Log'!$C$4:$C$2084,('Air Index'!$K$2+'Air Index'!A252)),"Transaction Proceeding","Transaction Anomaly"),"Transaction Ending")</f>
        <v>Transaction Proceeding</v>
      </c>
    </row>
    <row r="253" spans="1:3">
      <c r="A253" s="124">
        <v>250</v>
      </c>
      <c r="B253" s="123">
        <f>'Transaction Log'!$A$4:$A$2084</f>
        <v>0.56322916666666667</v>
      </c>
      <c r="C253" s="122" t="str">
        <f>IFERROR(IF(INDEX('Transaction Log'!$C$4:$C$2084,'Air Index'!A253)&gt;INDEX('Transaction Log'!$C$4:$C$2084,('Air Index'!$K$2+'Air Index'!A253)),"Transaction Proceeding","Transaction Anomaly"),"Transaction Ending")</f>
        <v>Transaction Proceeding</v>
      </c>
    </row>
    <row r="254" spans="1:3">
      <c r="A254" s="124">
        <v>251</v>
      </c>
      <c r="B254" s="123">
        <f>'Transaction Log'!$A$4:$A$2084</f>
        <v>0.56325231481481486</v>
      </c>
      <c r="C254" s="122" t="str">
        <f>IFERROR(IF(INDEX('Transaction Log'!$C$4:$C$2084,'Air Index'!A254)&gt;INDEX('Transaction Log'!$C$4:$C$2084,('Air Index'!$K$2+'Air Index'!A254)),"Transaction Proceeding","Transaction Anomaly"),"Transaction Ending")</f>
        <v>Transaction Proceeding</v>
      </c>
    </row>
    <row r="255" spans="1:3">
      <c r="A255" s="124">
        <v>252</v>
      </c>
      <c r="B255" s="123">
        <f>'Transaction Log'!$A$4:$A$2084</f>
        <v>0.56327546296296294</v>
      </c>
      <c r="C255" s="122" t="str">
        <f>IFERROR(IF(INDEX('Transaction Log'!$C$4:$C$2084,'Air Index'!A255)&gt;INDEX('Transaction Log'!$C$4:$C$2084,('Air Index'!$K$2+'Air Index'!A255)),"Transaction Proceeding","Transaction Anomaly"),"Transaction Ending")</f>
        <v>Transaction Proceeding</v>
      </c>
    </row>
    <row r="256" spans="1:3">
      <c r="A256" s="124">
        <v>253</v>
      </c>
      <c r="B256" s="123">
        <f>'Transaction Log'!$A$4:$A$2084</f>
        <v>0.56329861111111112</v>
      </c>
      <c r="C256" s="122" t="str">
        <f>IFERROR(IF(INDEX('Transaction Log'!$C$4:$C$2084,'Air Index'!A256)&gt;INDEX('Transaction Log'!$C$4:$C$2084,('Air Index'!$K$2+'Air Index'!A256)),"Transaction Proceeding","Transaction Anomaly"),"Transaction Ending")</f>
        <v>Transaction Proceeding</v>
      </c>
    </row>
    <row r="257" spans="1:3">
      <c r="A257" s="124">
        <v>254</v>
      </c>
      <c r="B257" s="123">
        <f>'Transaction Log'!$A$4:$A$2084</f>
        <v>0.56332175925925931</v>
      </c>
      <c r="C257" s="122" t="str">
        <f>IFERROR(IF(INDEX('Transaction Log'!$C$4:$C$2084,'Air Index'!A257)&gt;INDEX('Transaction Log'!$C$4:$C$2084,('Air Index'!$K$2+'Air Index'!A257)),"Transaction Proceeding","Transaction Anomaly"),"Transaction Ending")</f>
        <v>Transaction Proceeding</v>
      </c>
    </row>
    <row r="258" spans="1:3">
      <c r="A258" s="124">
        <v>255</v>
      </c>
      <c r="B258" s="123">
        <f>'Transaction Log'!$A$4:$A$2084</f>
        <v>0.56334490740740739</v>
      </c>
      <c r="C258" s="122" t="str">
        <f>IFERROR(IF(INDEX('Transaction Log'!$C$4:$C$2084,'Air Index'!A258)&gt;INDEX('Transaction Log'!$C$4:$C$2084,('Air Index'!$K$2+'Air Index'!A258)),"Transaction Proceeding","Transaction Anomaly"),"Transaction Ending")</f>
        <v>Transaction Proceeding</v>
      </c>
    </row>
    <row r="259" spans="1:3">
      <c r="A259" s="124">
        <v>256</v>
      </c>
      <c r="B259" s="123">
        <f>'Transaction Log'!$A$4:$A$2084</f>
        <v>0.56336805555555558</v>
      </c>
      <c r="C259" s="122" t="str">
        <f>IFERROR(IF(INDEX('Transaction Log'!$C$4:$C$2084,'Air Index'!A259)&gt;INDEX('Transaction Log'!$C$4:$C$2084,('Air Index'!$K$2+'Air Index'!A259)),"Transaction Proceeding","Transaction Anomaly"),"Transaction Ending")</f>
        <v>Transaction Proceeding</v>
      </c>
    </row>
    <row r="260" spans="1:3">
      <c r="A260" s="124">
        <v>257</v>
      </c>
      <c r="B260" s="123">
        <f>'Transaction Log'!$A$4:$A$2084</f>
        <v>0.56339120370370377</v>
      </c>
      <c r="C260" s="122" t="str">
        <f>IFERROR(IF(INDEX('Transaction Log'!$C$4:$C$2084,'Air Index'!A260)&gt;INDEX('Transaction Log'!$C$4:$C$2084,('Air Index'!$K$2+'Air Index'!A260)),"Transaction Proceeding","Transaction Anomaly"),"Transaction Ending")</f>
        <v>Transaction Proceeding</v>
      </c>
    </row>
    <row r="261" spans="1:3">
      <c r="A261" s="124">
        <v>258</v>
      </c>
      <c r="B261" s="123">
        <f>'Transaction Log'!$A$4:$A$2084</f>
        <v>0.56341435185185185</v>
      </c>
      <c r="C261" s="122" t="str">
        <f>IFERROR(IF(INDEX('Transaction Log'!$C$4:$C$2084,'Air Index'!A261)&gt;INDEX('Transaction Log'!$C$4:$C$2084,('Air Index'!$K$2+'Air Index'!A261)),"Transaction Proceeding","Transaction Anomaly"),"Transaction Ending")</f>
        <v>Transaction Proceeding</v>
      </c>
    </row>
    <row r="262" spans="1:3">
      <c r="A262" s="124">
        <v>259</v>
      </c>
      <c r="B262" s="123">
        <f>'Transaction Log'!$A$4:$A$2084</f>
        <v>0.56343750000000004</v>
      </c>
      <c r="C262" s="122" t="str">
        <f>IFERROR(IF(INDEX('Transaction Log'!$C$4:$C$2084,'Air Index'!A262)&gt;INDEX('Transaction Log'!$C$4:$C$2084,('Air Index'!$K$2+'Air Index'!A262)),"Transaction Proceeding","Transaction Anomaly"),"Transaction Ending")</f>
        <v>Transaction Proceeding</v>
      </c>
    </row>
    <row r="263" spans="1:3">
      <c r="A263" s="124">
        <v>260</v>
      </c>
      <c r="B263" s="123">
        <f>'Transaction Log'!$A$4:$A$2084</f>
        <v>0.56346064814814811</v>
      </c>
      <c r="C263" s="122" t="str">
        <f>IFERROR(IF(INDEX('Transaction Log'!$C$4:$C$2084,'Air Index'!A263)&gt;INDEX('Transaction Log'!$C$4:$C$2084,('Air Index'!$K$2+'Air Index'!A263)),"Transaction Proceeding","Transaction Anomaly"),"Transaction Ending")</f>
        <v>Transaction Proceeding</v>
      </c>
    </row>
    <row r="264" spans="1:3">
      <c r="A264" s="124">
        <v>261</v>
      </c>
      <c r="B264" s="123">
        <f>'Transaction Log'!$A$4:$A$2084</f>
        <v>0.5634837962962963</v>
      </c>
      <c r="C264" s="122" t="str">
        <f>IFERROR(IF(INDEX('Transaction Log'!$C$4:$C$2084,'Air Index'!A264)&gt;INDEX('Transaction Log'!$C$4:$C$2084,('Air Index'!$K$2+'Air Index'!A264)),"Transaction Proceeding","Transaction Anomaly"),"Transaction Ending")</f>
        <v>Transaction Proceeding</v>
      </c>
    </row>
    <row r="265" spans="1:3">
      <c r="A265" s="124">
        <v>262</v>
      </c>
      <c r="B265" s="123">
        <f>'Transaction Log'!$A$4:$A$2084</f>
        <v>0.56350694444444438</v>
      </c>
      <c r="C265" s="122" t="str">
        <f>IFERROR(IF(INDEX('Transaction Log'!$C$4:$C$2084,'Air Index'!A265)&gt;INDEX('Transaction Log'!$C$4:$C$2084,('Air Index'!$K$2+'Air Index'!A265)),"Transaction Proceeding","Transaction Anomaly"),"Transaction Ending")</f>
        <v>Transaction Proceeding</v>
      </c>
    </row>
    <row r="266" spans="1:3">
      <c r="A266" s="124">
        <v>263</v>
      </c>
      <c r="B266" s="123">
        <f>'Transaction Log'!$A$4:$A$2084</f>
        <v>0.56353009259259257</v>
      </c>
      <c r="C266" s="122" t="str">
        <f>IFERROR(IF(INDEX('Transaction Log'!$C$4:$C$2084,'Air Index'!A266)&gt;INDEX('Transaction Log'!$C$4:$C$2084,('Air Index'!$K$2+'Air Index'!A266)),"Transaction Proceeding","Transaction Anomaly"),"Transaction Ending")</f>
        <v>Transaction Proceeding</v>
      </c>
    </row>
    <row r="267" spans="1:3">
      <c r="A267" s="124">
        <v>264</v>
      </c>
      <c r="B267" s="123">
        <f>'Transaction Log'!$A$4:$A$2084</f>
        <v>0.56355324074074076</v>
      </c>
      <c r="C267" s="122" t="str">
        <f>IFERROR(IF(INDEX('Transaction Log'!$C$4:$C$2084,'Air Index'!A267)&gt;INDEX('Transaction Log'!$C$4:$C$2084,('Air Index'!$K$2+'Air Index'!A267)),"Transaction Proceeding","Transaction Anomaly"),"Transaction Ending")</f>
        <v>Transaction Proceeding</v>
      </c>
    </row>
    <row r="268" spans="1:3">
      <c r="A268" s="124">
        <v>265</v>
      </c>
      <c r="B268" s="123">
        <f>'Transaction Log'!$A$4:$A$2084</f>
        <v>0.56357638888888884</v>
      </c>
      <c r="C268" s="122" t="str">
        <f>IFERROR(IF(INDEX('Transaction Log'!$C$4:$C$2084,'Air Index'!A268)&gt;INDEX('Transaction Log'!$C$4:$C$2084,('Air Index'!$K$2+'Air Index'!A268)),"Transaction Proceeding","Transaction Anomaly"),"Transaction Ending")</f>
        <v>Transaction Proceeding</v>
      </c>
    </row>
    <row r="269" spans="1:3">
      <c r="A269" s="124">
        <v>266</v>
      </c>
      <c r="B269" s="123">
        <f>'Transaction Log'!$A$4:$A$2084</f>
        <v>0.56359953703703702</v>
      </c>
      <c r="C269" s="122" t="str">
        <f>IFERROR(IF(INDEX('Transaction Log'!$C$4:$C$2084,'Air Index'!A269)&gt;INDEX('Transaction Log'!$C$4:$C$2084,('Air Index'!$K$2+'Air Index'!A269)),"Transaction Proceeding","Transaction Anomaly"),"Transaction Ending")</f>
        <v>Transaction Proceeding</v>
      </c>
    </row>
    <row r="270" spans="1:3">
      <c r="A270" s="124">
        <v>267</v>
      </c>
      <c r="B270" s="123">
        <f>'Transaction Log'!$A$4:$A$2084</f>
        <v>0.56362268518518521</v>
      </c>
      <c r="C270" s="122" t="str">
        <f>IFERROR(IF(INDEX('Transaction Log'!$C$4:$C$2084,'Air Index'!A270)&gt;INDEX('Transaction Log'!$C$4:$C$2084,('Air Index'!$K$2+'Air Index'!A270)),"Transaction Proceeding","Transaction Anomaly"),"Transaction Ending")</f>
        <v>Transaction Proceeding</v>
      </c>
    </row>
    <row r="271" spans="1:3">
      <c r="A271" s="124">
        <v>268</v>
      </c>
      <c r="B271" s="123">
        <f>'Transaction Log'!$A$4:$A$2084</f>
        <v>0.56364583333333329</v>
      </c>
      <c r="C271" s="122" t="str">
        <f>IFERROR(IF(INDEX('Transaction Log'!$C$4:$C$2084,'Air Index'!A271)&gt;INDEX('Transaction Log'!$C$4:$C$2084,('Air Index'!$K$2+'Air Index'!A271)),"Transaction Proceeding","Transaction Anomaly"),"Transaction Ending")</f>
        <v>Transaction Proceeding</v>
      </c>
    </row>
    <row r="272" spans="1:3">
      <c r="A272" s="124">
        <v>269</v>
      </c>
      <c r="B272" s="123">
        <f>'Transaction Log'!$A$4:$A$2084</f>
        <v>0.56366898148148148</v>
      </c>
      <c r="C272" s="122" t="str">
        <f>IFERROR(IF(INDEX('Transaction Log'!$C$4:$C$2084,'Air Index'!A272)&gt;INDEX('Transaction Log'!$C$4:$C$2084,('Air Index'!$K$2+'Air Index'!A272)),"Transaction Proceeding","Transaction Anomaly"),"Transaction Ending")</f>
        <v>Transaction Proceeding</v>
      </c>
    </row>
    <row r="273" spans="1:3">
      <c r="A273" s="124">
        <v>270</v>
      </c>
      <c r="B273" s="123">
        <f>'Transaction Log'!$A$4:$A$2084</f>
        <v>0.56369212962962967</v>
      </c>
      <c r="C273" s="122" t="str">
        <f>IFERROR(IF(INDEX('Transaction Log'!$C$4:$C$2084,'Air Index'!A273)&gt;INDEX('Transaction Log'!$C$4:$C$2084,('Air Index'!$K$2+'Air Index'!A273)),"Transaction Proceeding","Transaction Anomaly"),"Transaction Ending")</f>
        <v>Transaction Proceeding</v>
      </c>
    </row>
    <row r="274" spans="1:3">
      <c r="A274" s="124">
        <v>271</v>
      </c>
      <c r="B274" s="123">
        <f>'Transaction Log'!$A$4:$A$2084</f>
        <v>0.56371527777777775</v>
      </c>
      <c r="C274" s="122" t="str">
        <f>IFERROR(IF(INDEX('Transaction Log'!$C$4:$C$2084,'Air Index'!A274)&gt;INDEX('Transaction Log'!$C$4:$C$2084,('Air Index'!$K$2+'Air Index'!A274)),"Transaction Proceeding","Transaction Anomaly"),"Transaction Ending")</f>
        <v>Transaction Proceeding</v>
      </c>
    </row>
    <row r="275" spans="1:3">
      <c r="A275" s="124">
        <v>272</v>
      </c>
      <c r="B275" s="123">
        <f>'Transaction Log'!$A$4:$A$2084</f>
        <v>0.56373842592592593</v>
      </c>
      <c r="C275" s="122" t="str">
        <f>IFERROR(IF(INDEX('Transaction Log'!$C$4:$C$2084,'Air Index'!A275)&gt;INDEX('Transaction Log'!$C$4:$C$2084,('Air Index'!$K$2+'Air Index'!A275)),"Transaction Proceeding","Transaction Anomaly"),"Transaction Ending")</f>
        <v>Transaction Proceeding</v>
      </c>
    </row>
    <row r="276" spans="1:3">
      <c r="A276" s="124">
        <v>273</v>
      </c>
      <c r="B276" s="123">
        <f>'Transaction Log'!$A$4:$A$2084</f>
        <v>0.56376157407407412</v>
      </c>
      <c r="C276" s="122" t="str">
        <f>IFERROR(IF(INDEX('Transaction Log'!$C$4:$C$2084,'Air Index'!A276)&gt;INDEX('Transaction Log'!$C$4:$C$2084,('Air Index'!$K$2+'Air Index'!A276)),"Transaction Proceeding","Transaction Anomaly"),"Transaction Ending")</f>
        <v>Transaction Proceeding</v>
      </c>
    </row>
    <row r="277" spans="1:3">
      <c r="A277" s="124">
        <v>274</v>
      </c>
      <c r="B277" s="123">
        <f>'Transaction Log'!$A$4:$A$2084</f>
        <v>0.5637847222222222</v>
      </c>
      <c r="C277" s="122" t="str">
        <f>IFERROR(IF(INDEX('Transaction Log'!$C$4:$C$2084,'Air Index'!A277)&gt;INDEX('Transaction Log'!$C$4:$C$2084,('Air Index'!$K$2+'Air Index'!A277)),"Transaction Proceeding","Transaction Anomaly"),"Transaction Ending")</f>
        <v>Transaction Proceeding</v>
      </c>
    </row>
    <row r="278" spans="1:3">
      <c r="A278" s="124">
        <v>275</v>
      </c>
      <c r="B278" s="123">
        <f>'Transaction Log'!$A$4:$A$2084</f>
        <v>0.56380787037037039</v>
      </c>
      <c r="C278" s="122" t="str">
        <f>IFERROR(IF(INDEX('Transaction Log'!$C$4:$C$2084,'Air Index'!A278)&gt;INDEX('Transaction Log'!$C$4:$C$2084,('Air Index'!$K$2+'Air Index'!A278)),"Transaction Proceeding","Transaction Anomaly"),"Transaction Ending")</f>
        <v>Transaction Proceeding</v>
      </c>
    </row>
    <row r="279" spans="1:3">
      <c r="A279" s="124">
        <v>276</v>
      </c>
      <c r="B279" s="123">
        <f>'Transaction Log'!$A$4:$A$2084</f>
        <v>0.56383101851851858</v>
      </c>
      <c r="C279" s="122" t="str">
        <f>IFERROR(IF(INDEX('Transaction Log'!$C$4:$C$2084,'Air Index'!A279)&gt;INDEX('Transaction Log'!$C$4:$C$2084,('Air Index'!$K$2+'Air Index'!A279)),"Transaction Proceeding","Transaction Anomaly"),"Transaction Ending")</f>
        <v>Transaction Proceeding</v>
      </c>
    </row>
    <row r="280" spans="1:3">
      <c r="A280" s="124">
        <v>277</v>
      </c>
      <c r="B280" s="123">
        <f>'Transaction Log'!$A$4:$A$2084</f>
        <v>0.56385416666666666</v>
      </c>
      <c r="C280" s="122" t="str">
        <f>IFERROR(IF(INDEX('Transaction Log'!$C$4:$C$2084,'Air Index'!A280)&gt;INDEX('Transaction Log'!$C$4:$C$2084,('Air Index'!$K$2+'Air Index'!A280)),"Transaction Proceeding","Transaction Anomaly"),"Transaction Ending")</f>
        <v>Transaction Proceeding</v>
      </c>
    </row>
    <row r="281" spans="1:3">
      <c r="A281" s="124">
        <v>278</v>
      </c>
      <c r="B281" s="123">
        <f>'Transaction Log'!$A$4:$A$2084</f>
        <v>0.56387731481481485</v>
      </c>
      <c r="C281" s="122" t="str">
        <f>IFERROR(IF(INDEX('Transaction Log'!$C$4:$C$2084,'Air Index'!A281)&gt;INDEX('Transaction Log'!$C$4:$C$2084,('Air Index'!$K$2+'Air Index'!A281)),"Transaction Proceeding","Transaction Anomaly"),"Transaction Ending")</f>
        <v>Transaction Proceeding</v>
      </c>
    </row>
    <row r="282" spans="1:3">
      <c r="A282" s="124">
        <v>279</v>
      </c>
      <c r="B282" s="123">
        <f>'Transaction Log'!$A$4:$A$2084</f>
        <v>0.56390046296296303</v>
      </c>
      <c r="C282" s="122" t="str">
        <f>IFERROR(IF(INDEX('Transaction Log'!$C$4:$C$2084,'Air Index'!A282)&gt;INDEX('Transaction Log'!$C$4:$C$2084,('Air Index'!$K$2+'Air Index'!A282)),"Transaction Proceeding","Transaction Anomaly"),"Transaction Ending")</f>
        <v>Transaction Proceeding</v>
      </c>
    </row>
    <row r="283" spans="1:3">
      <c r="A283" s="124">
        <v>280</v>
      </c>
      <c r="B283" s="123">
        <f>'Transaction Log'!$A$4:$A$2084</f>
        <v>0.56392361111111111</v>
      </c>
      <c r="C283" s="122" t="str">
        <f>IFERROR(IF(INDEX('Transaction Log'!$C$4:$C$2084,'Air Index'!A283)&gt;INDEX('Transaction Log'!$C$4:$C$2084,('Air Index'!$K$2+'Air Index'!A283)),"Transaction Proceeding","Transaction Anomaly"),"Transaction Ending")</f>
        <v>Transaction Proceeding</v>
      </c>
    </row>
    <row r="284" spans="1:3">
      <c r="A284" s="124">
        <v>281</v>
      </c>
      <c r="B284" s="123">
        <f>'Transaction Log'!$A$4:$A$2084</f>
        <v>0.56394675925925919</v>
      </c>
      <c r="C284" s="122" t="str">
        <f>IFERROR(IF(INDEX('Transaction Log'!$C$4:$C$2084,'Air Index'!A284)&gt;INDEX('Transaction Log'!$C$4:$C$2084,('Air Index'!$K$2+'Air Index'!A284)),"Transaction Proceeding","Transaction Anomaly"),"Transaction Ending")</f>
        <v>Transaction Proceeding</v>
      </c>
    </row>
    <row r="285" spans="1:3">
      <c r="A285" s="124">
        <v>282</v>
      </c>
      <c r="B285" s="123">
        <f>'Transaction Log'!$A$4:$A$2084</f>
        <v>0.56396990740740738</v>
      </c>
      <c r="C285" s="122" t="str">
        <f>IFERROR(IF(INDEX('Transaction Log'!$C$4:$C$2084,'Air Index'!A285)&gt;INDEX('Transaction Log'!$C$4:$C$2084,('Air Index'!$K$2+'Air Index'!A285)),"Transaction Proceeding","Transaction Anomaly"),"Transaction Ending")</f>
        <v>Transaction Proceeding</v>
      </c>
    </row>
    <row r="286" spans="1:3">
      <c r="A286" s="124">
        <v>283</v>
      </c>
      <c r="B286" s="123">
        <f>'Transaction Log'!$A$4:$A$2084</f>
        <v>0.56399305555555557</v>
      </c>
      <c r="C286" s="122" t="str">
        <f>IFERROR(IF(INDEX('Transaction Log'!$C$4:$C$2084,'Air Index'!A286)&gt;INDEX('Transaction Log'!$C$4:$C$2084,('Air Index'!$K$2+'Air Index'!A286)),"Transaction Proceeding","Transaction Anomaly"),"Transaction Ending")</f>
        <v>Transaction Proceeding</v>
      </c>
    </row>
    <row r="287" spans="1:3">
      <c r="A287" s="124">
        <v>284</v>
      </c>
      <c r="B287" s="123">
        <f>'Transaction Log'!$A$4:$A$2084</f>
        <v>0.56401620370370364</v>
      </c>
      <c r="C287" s="122" t="str">
        <f>IFERROR(IF(INDEX('Transaction Log'!$C$4:$C$2084,'Air Index'!A287)&gt;INDEX('Transaction Log'!$C$4:$C$2084,('Air Index'!$K$2+'Air Index'!A287)),"Transaction Proceeding","Transaction Anomaly"),"Transaction Ending")</f>
        <v>Transaction Proceeding</v>
      </c>
    </row>
    <row r="288" spans="1:3">
      <c r="A288" s="124">
        <v>285</v>
      </c>
      <c r="B288" s="123">
        <f>'Transaction Log'!$A$4:$A$2084</f>
        <v>0.56403935185185183</v>
      </c>
      <c r="C288" s="122" t="str">
        <f>IFERROR(IF(INDEX('Transaction Log'!$C$4:$C$2084,'Air Index'!A288)&gt;INDEX('Transaction Log'!$C$4:$C$2084,('Air Index'!$K$2+'Air Index'!A288)),"Transaction Proceeding","Transaction Anomaly"),"Transaction Ending")</f>
        <v>Transaction Proceeding</v>
      </c>
    </row>
    <row r="289" spans="1:3">
      <c r="A289" s="124">
        <v>286</v>
      </c>
      <c r="B289" s="123">
        <f>'Transaction Log'!$A$4:$A$2084</f>
        <v>0.56406250000000002</v>
      </c>
      <c r="C289" s="122" t="str">
        <f>IFERROR(IF(INDEX('Transaction Log'!$C$4:$C$2084,'Air Index'!A289)&gt;INDEX('Transaction Log'!$C$4:$C$2084,('Air Index'!$K$2+'Air Index'!A289)),"Transaction Proceeding","Transaction Anomaly"),"Transaction Ending")</f>
        <v>Transaction Proceeding</v>
      </c>
    </row>
    <row r="290" spans="1:3">
      <c r="A290" s="124">
        <v>287</v>
      </c>
      <c r="B290" s="123">
        <f>'Transaction Log'!$A$4:$A$2084</f>
        <v>0.5640856481481481</v>
      </c>
      <c r="C290" s="122" t="str">
        <f>IFERROR(IF(INDEX('Transaction Log'!$C$4:$C$2084,'Air Index'!A290)&gt;INDEX('Transaction Log'!$C$4:$C$2084,('Air Index'!$K$2+'Air Index'!A290)),"Transaction Proceeding","Transaction Anomaly"),"Transaction Ending")</f>
        <v>Transaction Proceeding</v>
      </c>
    </row>
    <row r="291" spans="1:3">
      <c r="A291" s="124">
        <v>288</v>
      </c>
      <c r="B291" s="123">
        <f>'Transaction Log'!$A$4:$A$2084</f>
        <v>0.56410879629629629</v>
      </c>
      <c r="C291" s="122" t="str">
        <f>IFERROR(IF(INDEX('Transaction Log'!$C$4:$C$2084,'Air Index'!A291)&gt;INDEX('Transaction Log'!$C$4:$C$2084,('Air Index'!$K$2+'Air Index'!A291)),"Transaction Proceeding","Transaction Anomaly"),"Transaction Ending")</f>
        <v>Transaction Proceeding</v>
      </c>
    </row>
    <row r="292" spans="1:3">
      <c r="A292" s="124">
        <v>289</v>
      </c>
      <c r="B292" s="123">
        <f>'Transaction Log'!$A$4:$A$2084</f>
        <v>0.56413194444444448</v>
      </c>
      <c r="C292" s="122" t="str">
        <f>IFERROR(IF(INDEX('Transaction Log'!$C$4:$C$2084,'Air Index'!A292)&gt;INDEX('Transaction Log'!$C$4:$C$2084,('Air Index'!$K$2+'Air Index'!A292)),"Transaction Proceeding","Transaction Anomaly"),"Transaction Ending")</f>
        <v>Transaction Proceeding</v>
      </c>
    </row>
    <row r="293" spans="1:3">
      <c r="A293" s="124">
        <v>290</v>
      </c>
      <c r="B293" s="123">
        <f>'Transaction Log'!$A$4:$A$2084</f>
        <v>0.56415509259259256</v>
      </c>
      <c r="C293" s="122" t="str">
        <f>IFERROR(IF(INDEX('Transaction Log'!$C$4:$C$2084,'Air Index'!A293)&gt;INDEX('Transaction Log'!$C$4:$C$2084,('Air Index'!$K$2+'Air Index'!A293)),"Transaction Proceeding","Transaction Anomaly"),"Transaction Ending")</f>
        <v>Transaction Proceeding</v>
      </c>
    </row>
    <row r="294" spans="1:3">
      <c r="A294" s="124">
        <v>291</v>
      </c>
      <c r="B294" s="123">
        <f>'Transaction Log'!$A$4:$A$2084</f>
        <v>0.56417824074074074</v>
      </c>
      <c r="C294" s="122" t="str">
        <f>IFERROR(IF(INDEX('Transaction Log'!$C$4:$C$2084,'Air Index'!A294)&gt;INDEX('Transaction Log'!$C$4:$C$2084,('Air Index'!$K$2+'Air Index'!A294)),"Transaction Proceeding","Transaction Anomaly"),"Transaction Ending")</f>
        <v>Transaction Proceeding</v>
      </c>
    </row>
    <row r="295" spans="1:3">
      <c r="A295" s="124">
        <v>292</v>
      </c>
      <c r="B295" s="123">
        <f>'Transaction Log'!$A$4:$A$2084</f>
        <v>0.56420138888888893</v>
      </c>
      <c r="C295" s="122" t="str">
        <f>IFERROR(IF(INDEX('Transaction Log'!$C$4:$C$2084,'Air Index'!A295)&gt;INDEX('Transaction Log'!$C$4:$C$2084,('Air Index'!$K$2+'Air Index'!A295)),"Transaction Proceeding","Transaction Anomaly"),"Transaction Ending")</f>
        <v>Transaction Proceeding</v>
      </c>
    </row>
    <row r="296" spans="1:3">
      <c r="A296" s="124">
        <v>293</v>
      </c>
      <c r="B296" s="123">
        <f>'Transaction Log'!$A$4:$A$2084</f>
        <v>0.56422453703703701</v>
      </c>
      <c r="C296" s="122" t="str">
        <f>IFERROR(IF(INDEX('Transaction Log'!$C$4:$C$2084,'Air Index'!A296)&gt;INDEX('Transaction Log'!$C$4:$C$2084,('Air Index'!$K$2+'Air Index'!A296)),"Transaction Proceeding","Transaction Anomaly"),"Transaction Ending")</f>
        <v>Transaction Proceeding</v>
      </c>
    </row>
    <row r="297" spans="1:3">
      <c r="A297" s="124">
        <v>294</v>
      </c>
      <c r="B297" s="123">
        <f>'Transaction Log'!$A$4:$A$2084</f>
        <v>0.5642476851851852</v>
      </c>
      <c r="C297" s="122" t="str">
        <f>IFERROR(IF(INDEX('Transaction Log'!$C$4:$C$2084,'Air Index'!A297)&gt;INDEX('Transaction Log'!$C$4:$C$2084,('Air Index'!$K$2+'Air Index'!A297)),"Transaction Proceeding","Transaction Anomaly"),"Transaction Ending")</f>
        <v>Transaction Proceeding</v>
      </c>
    </row>
    <row r="298" spans="1:3">
      <c r="A298" s="124">
        <v>295</v>
      </c>
      <c r="B298" s="123">
        <f>'Transaction Log'!$A$4:$A$2084</f>
        <v>0.56427083333333339</v>
      </c>
      <c r="C298" s="122" t="str">
        <f>IFERROR(IF(INDEX('Transaction Log'!$C$4:$C$2084,'Air Index'!A298)&gt;INDEX('Transaction Log'!$C$4:$C$2084,('Air Index'!$K$2+'Air Index'!A298)),"Transaction Proceeding","Transaction Anomaly"),"Transaction Ending")</f>
        <v>Transaction Proceeding</v>
      </c>
    </row>
    <row r="299" spans="1:3">
      <c r="A299" s="124">
        <v>296</v>
      </c>
      <c r="B299" s="123">
        <f>'Transaction Log'!$A$4:$A$2084</f>
        <v>0.56429398148148147</v>
      </c>
      <c r="C299" s="122" t="str">
        <f>IFERROR(IF(INDEX('Transaction Log'!$C$4:$C$2084,'Air Index'!A299)&gt;INDEX('Transaction Log'!$C$4:$C$2084,('Air Index'!$K$2+'Air Index'!A299)),"Transaction Proceeding","Transaction Anomaly"),"Transaction Ending")</f>
        <v>Transaction Proceeding</v>
      </c>
    </row>
    <row r="300" spans="1:3">
      <c r="A300" s="124">
        <v>297</v>
      </c>
      <c r="B300" s="123">
        <f>'Transaction Log'!$A$4:$A$2084</f>
        <v>0.56431712962962965</v>
      </c>
      <c r="C300" s="122" t="str">
        <f>IFERROR(IF(INDEX('Transaction Log'!$C$4:$C$2084,'Air Index'!A300)&gt;INDEX('Transaction Log'!$C$4:$C$2084,('Air Index'!$K$2+'Air Index'!A300)),"Transaction Proceeding","Transaction Anomaly"),"Transaction Ending")</f>
        <v>Transaction Proceeding</v>
      </c>
    </row>
    <row r="301" spans="1:3">
      <c r="A301" s="124">
        <v>298</v>
      </c>
      <c r="B301" s="123">
        <f>'Transaction Log'!$A$4:$A$2084</f>
        <v>0.56434027777777784</v>
      </c>
      <c r="C301" s="122" t="str">
        <f>IFERROR(IF(INDEX('Transaction Log'!$C$4:$C$2084,'Air Index'!A301)&gt;INDEX('Transaction Log'!$C$4:$C$2084,('Air Index'!$K$2+'Air Index'!A301)),"Transaction Proceeding","Transaction Anomaly"),"Transaction Ending")</f>
        <v>Transaction Proceeding</v>
      </c>
    </row>
    <row r="302" spans="1:3">
      <c r="A302" s="124">
        <v>299</v>
      </c>
      <c r="B302" s="123">
        <f>'Transaction Log'!$A$4:$A$2084</f>
        <v>0.56436342592592592</v>
      </c>
      <c r="C302" s="122" t="str">
        <f>IFERROR(IF(INDEX('Transaction Log'!$C$4:$C$2084,'Air Index'!A302)&gt;INDEX('Transaction Log'!$C$4:$C$2084,('Air Index'!$K$2+'Air Index'!A302)),"Transaction Proceeding","Transaction Anomaly"),"Transaction Ending")</f>
        <v>Transaction Proceeding</v>
      </c>
    </row>
    <row r="303" spans="1:3">
      <c r="A303" s="124">
        <v>300</v>
      </c>
      <c r="B303" s="123">
        <f>'Transaction Log'!$A$4:$A$2084</f>
        <v>0.56438657407407411</v>
      </c>
      <c r="C303" s="122" t="str">
        <f>IFERROR(IF(INDEX('Transaction Log'!$C$4:$C$2084,'Air Index'!A303)&gt;INDEX('Transaction Log'!$C$4:$C$2084,('Air Index'!$K$2+'Air Index'!A303)),"Transaction Proceeding","Transaction Anomaly"),"Transaction Ending")</f>
        <v>Transaction Proceeding</v>
      </c>
    </row>
    <row r="304" spans="1:3">
      <c r="A304" s="124">
        <v>301</v>
      </c>
      <c r="B304" s="123">
        <f>'Transaction Log'!$A$4:$A$2084</f>
        <v>0.56440972222222219</v>
      </c>
      <c r="C304" s="122" t="str">
        <f>IFERROR(IF(INDEX('Transaction Log'!$C$4:$C$2084,'Air Index'!A304)&gt;INDEX('Transaction Log'!$C$4:$C$2084,('Air Index'!$K$2+'Air Index'!A304)),"Transaction Proceeding","Transaction Anomaly"),"Transaction Ending")</f>
        <v>Transaction Proceeding</v>
      </c>
    </row>
    <row r="305" spans="1:3">
      <c r="A305" s="124">
        <v>302</v>
      </c>
      <c r="B305" s="123">
        <f>'Transaction Log'!$A$4:$A$2084</f>
        <v>0.56443287037037038</v>
      </c>
      <c r="C305" s="122" t="str">
        <f>IFERROR(IF(INDEX('Transaction Log'!$C$4:$C$2084,'Air Index'!A305)&gt;INDEX('Transaction Log'!$C$4:$C$2084,('Air Index'!$K$2+'Air Index'!A305)),"Transaction Proceeding","Transaction Anomaly"),"Transaction Ending")</f>
        <v>Transaction Proceeding</v>
      </c>
    </row>
    <row r="306" spans="1:3">
      <c r="A306" s="124">
        <v>303</v>
      </c>
      <c r="B306" s="123">
        <f>'Transaction Log'!$A$4:$A$2084</f>
        <v>0.56445601851851845</v>
      </c>
      <c r="C306" s="122" t="str">
        <f>IFERROR(IF(INDEX('Transaction Log'!$C$4:$C$2084,'Air Index'!A306)&gt;INDEX('Transaction Log'!$C$4:$C$2084,('Air Index'!$K$2+'Air Index'!A306)),"Transaction Proceeding","Transaction Anomaly"),"Transaction Ending")</f>
        <v>Transaction Proceeding</v>
      </c>
    </row>
    <row r="307" spans="1:3">
      <c r="A307" s="124">
        <v>304</v>
      </c>
      <c r="B307" s="123">
        <f>'Transaction Log'!$A$4:$A$2084</f>
        <v>0.56447916666666664</v>
      </c>
      <c r="C307" s="122" t="str">
        <f>IFERROR(IF(INDEX('Transaction Log'!$C$4:$C$2084,'Air Index'!A307)&gt;INDEX('Transaction Log'!$C$4:$C$2084,('Air Index'!$K$2+'Air Index'!A307)),"Transaction Proceeding","Transaction Anomaly"),"Transaction Ending")</f>
        <v>Transaction Proceeding</v>
      </c>
    </row>
    <row r="308" spans="1:3">
      <c r="A308" s="124">
        <v>305</v>
      </c>
      <c r="B308" s="123">
        <f>'Transaction Log'!$A$4:$A$2084</f>
        <v>0.56450231481481483</v>
      </c>
      <c r="C308" s="122" t="str">
        <f>IFERROR(IF(INDEX('Transaction Log'!$C$4:$C$2084,'Air Index'!A308)&gt;INDEX('Transaction Log'!$C$4:$C$2084,('Air Index'!$K$2+'Air Index'!A308)),"Transaction Proceeding","Transaction Anomaly"),"Transaction Ending")</f>
        <v>Transaction Proceeding</v>
      </c>
    </row>
    <row r="309" spans="1:3">
      <c r="A309" s="124">
        <v>306</v>
      </c>
      <c r="B309" s="123">
        <f>'Transaction Log'!$A$4:$A$2084</f>
        <v>0.56452546296296291</v>
      </c>
      <c r="C309" s="122" t="str">
        <f>IFERROR(IF(INDEX('Transaction Log'!$C$4:$C$2084,'Air Index'!A309)&gt;INDEX('Transaction Log'!$C$4:$C$2084,('Air Index'!$K$2+'Air Index'!A309)),"Transaction Proceeding","Transaction Anomaly"),"Transaction Ending")</f>
        <v>Transaction Proceeding</v>
      </c>
    </row>
    <row r="310" spans="1:3">
      <c r="A310" s="124">
        <v>307</v>
      </c>
      <c r="B310" s="123">
        <f>'Transaction Log'!$A$4:$A$2084</f>
        <v>0.5645486111111111</v>
      </c>
      <c r="C310" s="122" t="str">
        <f>IFERROR(IF(INDEX('Transaction Log'!$C$4:$C$2084,'Air Index'!A310)&gt;INDEX('Transaction Log'!$C$4:$C$2084,('Air Index'!$K$2+'Air Index'!A310)),"Transaction Proceeding","Transaction Anomaly"),"Transaction Ending")</f>
        <v>Transaction Proceeding</v>
      </c>
    </row>
    <row r="311" spans="1:3">
      <c r="A311" s="124">
        <v>308</v>
      </c>
      <c r="B311" s="123">
        <f>'Transaction Log'!$A$4:$A$2084</f>
        <v>0.56457175925925929</v>
      </c>
      <c r="C311" s="122" t="str">
        <f>IFERROR(IF(INDEX('Transaction Log'!$C$4:$C$2084,'Air Index'!A311)&gt;INDEX('Transaction Log'!$C$4:$C$2084,('Air Index'!$K$2+'Air Index'!A311)),"Transaction Proceeding","Transaction Anomaly"),"Transaction Ending")</f>
        <v>Transaction Proceeding</v>
      </c>
    </row>
    <row r="312" spans="1:3">
      <c r="A312" s="124">
        <v>309</v>
      </c>
      <c r="B312" s="123">
        <f>'Transaction Log'!$A$4:$A$2084</f>
        <v>0.56459490740740736</v>
      </c>
      <c r="C312" s="122" t="str">
        <f>IFERROR(IF(INDEX('Transaction Log'!$C$4:$C$2084,'Air Index'!A312)&gt;INDEX('Transaction Log'!$C$4:$C$2084,('Air Index'!$K$2+'Air Index'!A312)),"Transaction Proceeding","Transaction Anomaly"),"Transaction Ending")</f>
        <v>Transaction Proceeding</v>
      </c>
    </row>
    <row r="313" spans="1:3">
      <c r="A313" s="124">
        <v>310</v>
      </c>
      <c r="B313" s="123">
        <f>'Transaction Log'!$A$4:$A$2084</f>
        <v>0.56461805555555555</v>
      </c>
      <c r="C313" s="122" t="str">
        <f>IFERROR(IF(INDEX('Transaction Log'!$C$4:$C$2084,'Air Index'!A313)&gt;INDEX('Transaction Log'!$C$4:$C$2084,('Air Index'!$K$2+'Air Index'!A313)),"Transaction Proceeding","Transaction Anomaly"),"Transaction Ending")</f>
        <v>Transaction Proceeding</v>
      </c>
    </row>
    <row r="314" spans="1:3">
      <c r="A314" s="124">
        <v>311</v>
      </c>
      <c r="B314" s="123">
        <f>'Transaction Log'!$A$4:$A$2084</f>
        <v>0.56464120370370374</v>
      </c>
      <c r="C314" s="122" t="str">
        <f>IFERROR(IF(INDEX('Transaction Log'!$C$4:$C$2084,'Air Index'!A314)&gt;INDEX('Transaction Log'!$C$4:$C$2084,('Air Index'!$K$2+'Air Index'!A314)),"Transaction Proceeding","Transaction Anomaly"),"Transaction Ending")</f>
        <v>Transaction Proceeding</v>
      </c>
    </row>
    <row r="315" spans="1:3">
      <c r="A315" s="124">
        <v>312</v>
      </c>
      <c r="B315" s="123">
        <f>'Transaction Log'!$A$4:$A$2084</f>
        <v>0.56466435185185182</v>
      </c>
      <c r="C315" s="122" t="str">
        <f>IFERROR(IF(INDEX('Transaction Log'!$C$4:$C$2084,'Air Index'!A315)&gt;INDEX('Transaction Log'!$C$4:$C$2084,('Air Index'!$K$2+'Air Index'!A315)),"Transaction Proceeding","Transaction Anomaly"),"Transaction Ending")</f>
        <v>Transaction Proceeding</v>
      </c>
    </row>
    <row r="316" spans="1:3">
      <c r="A316" s="124">
        <v>313</v>
      </c>
      <c r="B316" s="123">
        <f>'Transaction Log'!$A$4:$A$2084</f>
        <v>0.56468750000000001</v>
      </c>
      <c r="C316" s="122" t="str">
        <f>IFERROR(IF(INDEX('Transaction Log'!$C$4:$C$2084,'Air Index'!A316)&gt;INDEX('Transaction Log'!$C$4:$C$2084,('Air Index'!$K$2+'Air Index'!A316)),"Transaction Proceeding","Transaction Anomaly"),"Transaction Ending")</f>
        <v>Transaction Proceeding</v>
      </c>
    </row>
    <row r="317" spans="1:3">
      <c r="A317" s="124">
        <v>314</v>
      </c>
      <c r="B317" s="123">
        <f>'Transaction Log'!$A$4:$A$2084</f>
        <v>0.5647106481481482</v>
      </c>
      <c r="C317" s="122" t="str">
        <f>IFERROR(IF(INDEX('Transaction Log'!$C$4:$C$2084,'Air Index'!A317)&gt;INDEX('Transaction Log'!$C$4:$C$2084,('Air Index'!$K$2+'Air Index'!A317)),"Transaction Proceeding","Transaction Anomaly"),"Transaction Ending")</f>
        <v>Transaction Proceeding</v>
      </c>
    </row>
    <row r="318" spans="1:3">
      <c r="A318" s="124">
        <v>315</v>
      </c>
      <c r="B318" s="123">
        <f>'Transaction Log'!$A$4:$A$2084</f>
        <v>0.56473379629629628</v>
      </c>
      <c r="C318" s="122" t="str">
        <f>IFERROR(IF(INDEX('Transaction Log'!$C$4:$C$2084,'Air Index'!A318)&gt;INDEX('Transaction Log'!$C$4:$C$2084,('Air Index'!$K$2+'Air Index'!A318)),"Transaction Proceeding","Transaction Anomaly"),"Transaction Ending")</f>
        <v>Transaction Proceeding</v>
      </c>
    </row>
    <row r="319" spans="1:3">
      <c r="A319" s="124">
        <v>316</v>
      </c>
      <c r="B319" s="123">
        <f>'Transaction Log'!$A$4:$A$2084</f>
        <v>0.56475694444444446</v>
      </c>
      <c r="C319" s="122" t="str">
        <f>IFERROR(IF(INDEX('Transaction Log'!$C$4:$C$2084,'Air Index'!A319)&gt;INDEX('Transaction Log'!$C$4:$C$2084,('Air Index'!$K$2+'Air Index'!A319)),"Transaction Proceeding","Transaction Anomaly"),"Transaction Ending")</f>
        <v>Transaction Proceeding</v>
      </c>
    </row>
    <row r="320" spans="1:3">
      <c r="A320" s="124">
        <v>317</v>
      </c>
      <c r="B320" s="123">
        <f>'Transaction Log'!$A$4:$A$2084</f>
        <v>0.56478009259259265</v>
      </c>
      <c r="C320" s="122" t="str">
        <f>IFERROR(IF(INDEX('Transaction Log'!$C$4:$C$2084,'Air Index'!A320)&gt;INDEX('Transaction Log'!$C$4:$C$2084,('Air Index'!$K$2+'Air Index'!A320)),"Transaction Proceeding","Transaction Anomaly"),"Transaction Ending")</f>
        <v>Transaction Proceeding</v>
      </c>
    </row>
    <row r="321" spans="1:3">
      <c r="A321" s="124">
        <v>318</v>
      </c>
      <c r="B321" s="123">
        <f>'Transaction Log'!$A$4:$A$2084</f>
        <v>0.56480324074074073</v>
      </c>
      <c r="C321" s="122" t="str">
        <f>IFERROR(IF(INDEX('Transaction Log'!$C$4:$C$2084,'Air Index'!A321)&gt;INDEX('Transaction Log'!$C$4:$C$2084,('Air Index'!$K$2+'Air Index'!A321)),"Transaction Proceeding","Transaction Anomaly"),"Transaction Ending")</f>
        <v>Transaction Proceeding</v>
      </c>
    </row>
    <row r="322" spans="1:3">
      <c r="A322" s="124">
        <v>319</v>
      </c>
      <c r="B322" s="123">
        <f>'Transaction Log'!$A$4:$A$2084</f>
        <v>0.56482638888888892</v>
      </c>
      <c r="C322" s="122" t="str">
        <f>IFERROR(IF(INDEX('Transaction Log'!$C$4:$C$2084,'Air Index'!A322)&gt;INDEX('Transaction Log'!$C$4:$C$2084,('Air Index'!$K$2+'Air Index'!A322)),"Transaction Proceeding","Transaction Anomaly"),"Transaction Ending")</f>
        <v>Transaction Proceeding</v>
      </c>
    </row>
    <row r="323" spans="1:3">
      <c r="A323" s="124">
        <v>320</v>
      </c>
      <c r="B323" s="123">
        <f>'Transaction Log'!$A$4:$A$2084</f>
        <v>0.56484953703703711</v>
      </c>
      <c r="C323" s="122" t="str">
        <f>IFERROR(IF(INDEX('Transaction Log'!$C$4:$C$2084,'Air Index'!A323)&gt;INDEX('Transaction Log'!$C$4:$C$2084,('Air Index'!$K$2+'Air Index'!A323)),"Transaction Proceeding","Transaction Anomaly"),"Transaction Ending")</f>
        <v>Transaction Proceeding</v>
      </c>
    </row>
    <row r="324" spans="1:3">
      <c r="A324" s="124">
        <v>321</v>
      </c>
      <c r="B324" s="123">
        <f>'Transaction Log'!$A$4:$A$2084</f>
        <v>0.56487268518518519</v>
      </c>
      <c r="C324" s="122" t="str">
        <f>IFERROR(IF(INDEX('Transaction Log'!$C$4:$C$2084,'Air Index'!A324)&gt;INDEX('Transaction Log'!$C$4:$C$2084,('Air Index'!$K$2+'Air Index'!A324)),"Transaction Proceeding","Transaction Anomaly"),"Transaction Ending")</f>
        <v>Transaction Proceeding</v>
      </c>
    </row>
    <row r="325" spans="1:3">
      <c r="A325" s="124">
        <v>322</v>
      </c>
      <c r="B325" s="123">
        <f>'Transaction Log'!$A$4:$A$2084</f>
        <v>0.56489583333333326</v>
      </c>
      <c r="C325" s="122" t="str">
        <f>IFERROR(IF(INDEX('Transaction Log'!$C$4:$C$2084,'Air Index'!A325)&gt;INDEX('Transaction Log'!$C$4:$C$2084,('Air Index'!$K$2+'Air Index'!A325)),"Transaction Proceeding","Transaction Anomaly"),"Transaction Ending")</f>
        <v>Transaction Proceeding</v>
      </c>
    </row>
    <row r="326" spans="1:3">
      <c r="A326" s="124">
        <v>323</v>
      </c>
      <c r="B326" s="123">
        <f>'Transaction Log'!$A$4:$A$2084</f>
        <v>0.56491898148148145</v>
      </c>
      <c r="C326" s="122" t="str">
        <f>IFERROR(IF(INDEX('Transaction Log'!$C$4:$C$2084,'Air Index'!A326)&gt;INDEX('Transaction Log'!$C$4:$C$2084,('Air Index'!$K$2+'Air Index'!A326)),"Transaction Proceeding","Transaction Anomaly"),"Transaction Ending")</f>
        <v>Transaction Proceeding</v>
      </c>
    </row>
    <row r="327" spans="1:3">
      <c r="A327" s="124">
        <v>324</v>
      </c>
      <c r="B327" s="123">
        <f>'Transaction Log'!$A$4:$A$2084</f>
        <v>0.56494212962962964</v>
      </c>
      <c r="C327" s="122" t="str">
        <f>IFERROR(IF(INDEX('Transaction Log'!$C$4:$C$2084,'Air Index'!A327)&gt;INDEX('Transaction Log'!$C$4:$C$2084,('Air Index'!$K$2+'Air Index'!A327)),"Transaction Proceeding","Transaction Anomaly"),"Transaction Ending")</f>
        <v>Transaction Proceeding</v>
      </c>
    </row>
    <row r="328" spans="1:3">
      <c r="A328" s="124">
        <v>325</v>
      </c>
      <c r="B328" s="123">
        <f>'Transaction Log'!$A$4:$A$2084</f>
        <v>0.56496527777777772</v>
      </c>
      <c r="C328" s="122" t="str">
        <f>IFERROR(IF(INDEX('Transaction Log'!$C$4:$C$2084,'Air Index'!A328)&gt;INDEX('Transaction Log'!$C$4:$C$2084,('Air Index'!$K$2+'Air Index'!A328)),"Transaction Proceeding","Transaction Anomaly"),"Transaction Ending")</f>
        <v>Transaction Proceeding</v>
      </c>
    </row>
    <row r="329" spans="1:3">
      <c r="A329" s="124">
        <v>326</v>
      </c>
      <c r="B329" s="123">
        <f>'Transaction Log'!$A$4:$A$2084</f>
        <v>0.56498842592592591</v>
      </c>
      <c r="C329" s="122" t="str">
        <f>IFERROR(IF(INDEX('Transaction Log'!$C$4:$C$2084,'Air Index'!A329)&gt;INDEX('Transaction Log'!$C$4:$C$2084,('Air Index'!$K$2+'Air Index'!A329)),"Transaction Proceeding","Transaction Anomaly"),"Transaction Ending")</f>
        <v>Transaction Proceeding</v>
      </c>
    </row>
    <row r="330" spans="1:3">
      <c r="A330" s="124">
        <v>327</v>
      </c>
      <c r="B330" s="123">
        <f>'Transaction Log'!$A$4:$A$2084</f>
        <v>0.5650115740740741</v>
      </c>
      <c r="C330" s="122" t="str">
        <f>IFERROR(IF(INDEX('Transaction Log'!$C$4:$C$2084,'Air Index'!A330)&gt;INDEX('Transaction Log'!$C$4:$C$2084,('Air Index'!$K$2+'Air Index'!A330)),"Transaction Proceeding","Transaction Anomaly"),"Transaction Ending")</f>
        <v>Transaction Proceeding</v>
      </c>
    </row>
    <row r="331" spans="1:3">
      <c r="A331" s="124">
        <v>328</v>
      </c>
      <c r="B331" s="123">
        <f>'Transaction Log'!$A$4:$A$2084</f>
        <v>0.56503472222222217</v>
      </c>
      <c r="C331" s="122" t="str">
        <f>IFERROR(IF(INDEX('Transaction Log'!$C$4:$C$2084,'Air Index'!A331)&gt;INDEX('Transaction Log'!$C$4:$C$2084,('Air Index'!$K$2+'Air Index'!A331)),"Transaction Proceeding","Transaction Anomaly"),"Transaction Ending")</f>
        <v>Transaction Proceeding</v>
      </c>
    </row>
    <row r="332" spans="1:3">
      <c r="A332" s="124">
        <v>329</v>
      </c>
      <c r="B332" s="123">
        <f>'Transaction Log'!$A$4:$A$2084</f>
        <v>0.56505787037037036</v>
      </c>
      <c r="C332" s="122" t="str">
        <f>IFERROR(IF(INDEX('Transaction Log'!$C$4:$C$2084,'Air Index'!A332)&gt;INDEX('Transaction Log'!$C$4:$C$2084,('Air Index'!$K$2+'Air Index'!A332)),"Transaction Proceeding","Transaction Anomaly"),"Transaction Ending")</f>
        <v>Transaction Proceeding</v>
      </c>
    </row>
    <row r="333" spans="1:3">
      <c r="A333" s="124">
        <v>330</v>
      </c>
      <c r="B333" s="123">
        <f>'Transaction Log'!$A$4:$A$2084</f>
        <v>0.56508101851851855</v>
      </c>
      <c r="C333" s="122" t="str">
        <f>IFERROR(IF(INDEX('Transaction Log'!$C$4:$C$2084,'Air Index'!A333)&gt;INDEX('Transaction Log'!$C$4:$C$2084,('Air Index'!$K$2+'Air Index'!A333)),"Transaction Proceeding","Transaction Anomaly"),"Transaction Ending")</f>
        <v>Transaction Proceeding</v>
      </c>
    </row>
    <row r="334" spans="1:3">
      <c r="A334" s="124">
        <v>331</v>
      </c>
      <c r="B334" s="123">
        <f>'Transaction Log'!$A$4:$A$2084</f>
        <v>0.56510416666666663</v>
      </c>
      <c r="C334" s="122" t="str">
        <f>IFERROR(IF(INDEX('Transaction Log'!$C$4:$C$2084,'Air Index'!A334)&gt;INDEX('Transaction Log'!$C$4:$C$2084,('Air Index'!$K$2+'Air Index'!A334)),"Transaction Proceeding","Transaction Anomaly"),"Transaction Ending")</f>
        <v>Transaction Proceeding</v>
      </c>
    </row>
    <row r="335" spans="1:3">
      <c r="A335" s="124">
        <v>332</v>
      </c>
      <c r="B335" s="123">
        <f>'Transaction Log'!$A$4:$A$2084</f>
        <v>0.56512731481481482</v>
      </c>
      <c r="C335" s="122" t="str">
        <f>IFERROR(IF(INDEX('Transaction Log'!$C$4:$C$2084,'Air Index'!A335)&gt;INDEX('Transaction Log'!$C$4:$C$2084,('Air Index'!$K$2+'Air Index'!A335)),"Transaction Proceeding","Transaction Anomaly"),"Transaction Ending")</f>
        <v>Transaction Proceeding</v>
      </c>
    </row>
    <row r="336" spans="1:3">
      <c r="A336" s="124">
        <v>333</v>
      </c>
      <c r="B336" s="123">
        <f>'Transaction Log'!$A$4:$A$2084</f>
        <v>0.56515046296296301</v>
      </c>
      <c r="C336" s="122" t="str">
        <f>IFERROR(IF(INDEX('Transaction Log'!$C$4:$C$2084,'Air Index'!A336)&gt;INDEX('Transaction Log'!$C$4:$C$2084,('Air Index'!$K$2+'Air Index'!A336)),"Transaction Proceeding","Transaction Anomaly"),"Transaction Ending")</f>
        <v>Transaction Proceeding</v>
      </c>
    </row>
    <row r="337" spans="1:3">
      <c r="A337" s="124">
        <v>334</v>
      </c>
      <c r="B337" s="123">
        <f>'Transaction Log'!$A$4:$A$2084</f>
        <v>0.56517361111111108</v>
      </c>
      <c r="C337" s="122" t="str">
        <f>IFERROR(IF(INDEX('Transaction Log'!$C$4:$C$2084,'Air Index'!A337)&gt;INDEX('Transaction Log'!$C$4:$C$2084,('Air Index'!$K$2+'Air Index'!A337)),"Transaction Proceeding","Transaction Anomaly"),"Transaction Ending")</f>
        <v>Transaction Proceeding</v>
      </c>
    </row>
    <row r="338" spans="1:3">
      <c r="A338" s="124">
        <v>335</v>
      </c>
      <c r="B338" s="123">
        <f>'Transaction Log'!$A$4:$A$2084</f>
        <v>0.56519675925925927</v>
      </c>
      <c r="C338" s="122" t="str">
        <f>IFERROR(IF(INDEX('Transaction Log'!$C$4:$C$2084,'Air Index'!A338)&gt;INDEX('Transaction Log'!$C$4:$C$2084,('Air Index'!$K$2+'Air Index'!A338)),"Transaction Proceeding","Transaction Anomaly"),"Transaction Ending")</f>
        <v>Transaction Proceeding</v>
      </c>
    </row>
    <row r="339" spans="1:3">
      <c r="A339" s="124">
        <v>336</v>
      </c>
      <c r="B339" s="123">
        <f>'Transaction Log'!$A$4:$A$2084</f>
        <v>0.56521990740740746</v>
      </c>
      <c r="C339" s="122" t="str">
        <f>IFERROR(IF(INDEX('Transaction Log'!$C$4:$C$2084,'Air Index'!A339)&gt;INDEX('Transaction Log'!$C$4:$C$2084,('Air Index'!$K$2+'Air Index'!A339)),"Transaction Proceeding","Transaction Anomaly"),"Transaction Ending")</f>
        <v>Transaction Proceeding</v>
      </c>
    </row>
    <row r="340" spans="1:3">
      <c r="A340" s="124">
        <v>337</v>
      </c>
      <c r="B340" s="123">
        <f>'Transaction Log'!$A$4:$A$2084</f>
        <v>0.56524305555555554</v>
      </c>
      <c r="C340" s="122" t="str">
        <f>IFERROR(IF(INDEX('Transaction Log'!$C$4:$C$2084,'Air Index'!A340)&gt;INDEX('Transaction Log'!$C$4:$C$2084,('Air Index'!$K$2+'Air Index'!A340)),"Transaction Proceeding","Transaction Anomaly"),"Transaction Ending")</f>
        <v>Transaction Proceeding</v>
      </c>
    </row>
    <row r="341" spans="1:3">
      <c r="A341" s="124">
        <v>338</v>
      </c>
      <c r="B341" s="123">
        <f>'Transaction Log'!$A$4:$A$2084</f>
        <v>0.56526620370370373</v>
      </c>
      <c r="C341" s="122" t="str">
        <f>IFERROR(IF(INDEX('Transaction Log'!$C$4:$C$2084,'Air Index'!A341)&gt;INDEX('Transaction Log'!$C$4:$C$2084,('Air Index'!$K$2+'Air Index'!A341)),"Transaction Proceeding","Transaction Anomaly"),"Transaction Ending")</f>
        <v>Transaction Proceeding</v>
      </c>
    </row>
    <row r="342" spans="1:3">
      <c r="A342" s="124">
        <v>339</v>
      </c>
      <c r="B342" s="123">
        <f>'Transaction Log'!$A$4:$A$2084</f>
        <v>0.56528935185185192</v>
      </c>
      <c r="C342" s="122" t="str">
        <f>IFERROR(IF(INDEX('Transaction Log'!$C$4:$C$2084,'Air Index'!A342)&gt;INDEX('Transaction Log'!$C$4:$C$2084,('Air Index'!$K$2+'Air Index'!A342)),"Transaction Proceeding","Transaction Anomaly"),"Transaction Ending")</f>
        <v>Transaction Proceeding</v>
      </c>
    </row>
    <row r="343" spans="1:3">
      <c r="A343" s="124">
        <v>340</v>
      </c>
      <c r="B343" s="123">
        <f>'Transaction Log'!$A$4:$A$2084</f>
        <v>0.5653125</v>
      </c>
      <c r="C343" s="122" t="str">
        <f>IFERROR(IF(INDEX('Transaction Log'!$C$4:$C$2084,'Air Index'!A343)&gt;INDEX('Transaction Log'!$C$4:$C$2084,('Air Index'!$K$2+'Air Index'!A343)),"Transaction Proceeding","Transaction Anomaly"),"Transaction Ending")</f>
        <v>Transaction Proceeding</v>
      </c>
    </row>
    <row r="344" spans="1:3">
      <c r="A344" s="124">
        <v>341</v>
      </c>
      <c r="B344" s="123">
        <f>'Transaction Log'!$A$4:$A$2084</f>
        <v>0.56533564814814818</v>
      </c>
      <c r="C344" s="122" t="str">
        <f>IFERROR(IF(INDEX('Transaction Log'!$C$4:$C$2084,'Air Index'!A344)&gt;INDEX('Transaction Log'!$C$4:$C$2084,('Air Index'!$K$2+'Air Index'!A344)),"Transaction Proceeding","Transaction Anomaly"),"Transaction Ending")</f>
        <v>Transaction Proceeding</v>
      </c>
    </row>
    <row r="345" spans="1:3">
      <c r="A345" s="124">
        <v>342</v>
      </c>
      <c r="B345" s="123">
        <f>'Transaction Log'!$A$4:$A$2084</f>
        <v>0.56535879629629626</v>
      </c>
      <c r="C345" s="122" t="str">
        <f>IFERROR(IF(INDEX('Transaction Log'!$C$4:$C$2084,'Air Index'!A345)&gt;INDEX('Transaction Log'!$C$4:$C$2084,('Air Index'!$K$2+'Air Index'!A345)),"Transaction Proceeding","Transaction Anomaly"),"Transaction Ending")</f>
        <v>Transaction Proceeding</v>
      </c>
    </row>
    <row r="346" spans="1:3">
      <c r="A346" s="124">
        <v>343</v>
      </c>
      <c r="B346" s="123">
        <f>'Transaction Log'!$A$4:$A$2084</f>
        <v>0.56538194444444445</v>
      </c>
      <c r="C346" s="122" t="str">
        <f>IFERROR(IF(INDEX('Transaction Log'!$C$4:$C$2084,'Air Index'!A346)&gt;INDEX('Transaction Log'!$C$4:$C$2084,('Air Index'!$K$2+'Air Index'!A346)),"Transaction Proceeding","Transaction Anomaly"),"Transaction Ending")</f>
        <v>Transaction Proceeding</v>
      </c>
    </row>
    <row r="347" spans="1:3">
      <c r="A347" s="124">
        <v>344</v>
      </c>
      <c r="B347" s="123">
        <f>'Transaction Log'!$A$4:$A$2084</f>
        <v>0.56540509259259253</v>
      </c>
      <c r="C347" s="122" t="str">
        <f>IFERROR(IF(INDEX('Transaction Log'!$C$4:$C$2084,'Air Index'!A347)&gt;INDEX('Transaction Log'!$C$4:$C$2084,('Air Index'!$K$2+'Air Index'!A347)),"Transaction Proceeding","Transaction Anomaly"),"Transaction Ending")</f>
        <v>Transaction Proceeding</v>
      </c>
    </row>
    <row r="348" spans="1:3">
      <c r="A348" s="124">
        <v>345</v>
      </c>
      <c r="B348" s="123">
        <f>'Transaction Log'!$A$4:$A$2084</f>
        <v>0.56542824074074072</v>
      </c>
      <c r="C348" s="122" t="str">
        <f>IFERROR(IF(INDEX('Transaction Log'!$C$4:$C$2084,'Air Index'!A348)&gt;INDEX('Transaction Log'!$C$4:$C$2084,('Air Index'!$K$2+'Air Index'!A348)),"Transaction Proceeding","Transaction Anomaly"),"Transaction Ending")</f>
        <v>Transaction Proceeding</v>
      </c>
    </row>
    <row r="349" spans="1:3">
      <c r="A349" s="124">
        <v>346</v>
      </c>
      <c r="B349" s="123">
        <f>'Transaction Log'!$A$4:$A$2084</f>
        <v>0.56545138888888891</v>
      </c>
      <c r="C349" s="122" t="str">
        <f>IFERROR(IF(INDEX('Transaction Log'!$C$4:$C$2084,'Air Index'!A349)&gt;INDEX('Transaction Log'!$C$4:$C$2084,('Air Index'!$K$2+'Air Index'!A349)),"Transaction Proceeding","Transaction Anomaly"),"Transaction Ending")</f>
        <v>Transaction Proceeding</v>
      </c>
    </row>
    <row r="350" spans="1:3">
      <c r="A350" s="124">
        <v>347</v>
      </c>
      <c r="B350" s="123">
        <f>'Transaction Log'!$A$4:$A$2084</f>
        <v>0.56547453703703698</v>
      </c>
      <c r="C350" s="122" t="str">
        <f>IFERROR(IF(INDEX('Transaction Log'!$C$4:$C$2084,'Air Index'!A350)&gt;INDEX('Transaction Log'!$C$4:$C$2084,('Air Index'!$K$2+'Air Index'!A350)),"Transaction Proceeding","Transaction Anomaly"),"Transaction Ending")</f>
        <v>Transaction Proceeding</v>
      </c>
    </row>
    <row r="351" spans="1:3">
      <c r="A351" s="124">
        <v>348</v>
      </c>
      <c r="B351" s="123">
        <f>'Transaction Log'!$A$4:$A$2084</f>
        <v>0.56549768518518517</v>
      </c>
      <c r="C351" s="122" t="str">
        <f>IFERROR(IF(INDEX('Transaction Log'!$C$4:$C$2084,'Air Index'!A351)&gt;INDEX('Transaction Log'!$C$4:$C$2084,('Air Index'!$K$2+'Air Index'!A351)),"Transaction Proceeding","Transaction Anomaly"),"Transaction Ending")</f>
        <v>Transaction Proceeding</v>
      </c>
    </row>
    <row r="352" spans="1:3">
      <c r="A352" s="124">
        <v>349</v>
      </c>
      <c r="B352" s="123">
        <f>'Transaction Log'!$A$4:$A$2084</f>
        <v>0.56552083333333336</v>
      </c>
      <c r="C352" s="122" t="str">
        <f>IFERROR(IF(INDEX('Transaction Log'!$C$4:$C$2084,'Air Index'!A352)&gt;INDEX('Transaction Log'!$C$4:$C$2084,('Air Index'!$K$2+'Air Index'!A352)),"Transaction Proceeding","Transaction Anomaly"),"Transaction Ending")</f>
        <v>Transaction Proceeding</v>
      </c>
    </row>
    <row r="353" spans="1:3">
      <c r="A353" s="124">
        <v>350</v>
      </c>
      <c r="B353" s="123">
        <f>'Transaction Log'!$A$4:$A$2084</f>
        <v>0.56554398148148144</v>
      </c>
      <c r="C353" s="122" t="str">
        <f>IFERROR(IF(INDEX('Transaction Log'!$C$4:$C$2084,'Air Index'!A353)&gt;INDEX('Transaction Log'!$C$4:$C$2084,('Air Index'!$K$2+'Air Index'!A353)),"Transaction Proceeding","Transaction Anomaly"),"Transaction Ending")</f>
        <v>Transaction Proceeding</v>
      </c>
    </row>
    <row r="354" spans="1:3">
      <c r="A354" s="124">
        <v>351</v>
      </c>
      <c r="B354" s="123">
        <f>'Transaction Log'!$A$4:$A$2084</f>
        <v>0.56556712962962963</v>
      </c>
      <c r="C354" s="122" t="str">
        <f>IFERROR(IF(INDEX('Transaction Log'!$C$4:$C$2084,'Air Index'!A354)&gt;INDEX('Transaction Log'!$C$4:$C$2084,('Air Index'!$K$2+'Air Index'!A354)),"Transaction Proceeding","Transaction Anomaly"),"Transaction Ending")</f>
        <v>Transaction Proceeding</v>
      </c>
    </row>
    <row r="355" spans="1:3">
      <c r="A355" s="124">
        <v>352</v>
      </c>
      <c r="B355" s="123">
        <f>'Transaction Log'!$A$4:$A$2084</f>
        <v>0.56559027777777782</v>
      </c>
      <c r="C355" s="122" t="str">
        <f>IFERROR(IF(INDEX('Transaction Log'!$C$4:$C$2084,'Air Index'!A355)&gt;INDEX('Transaction Log'!$C$4:$C$2084,('Air Index'!$K$2+'Air Index'!A355)),"Transaction Proceeding","Transaction Anomaly"),"Transaction Ending")</f>
        <v>Transaction Proceeding</v>
      </c>
    </row>
    <row r="356" spans="1:3">
      <c r="A356" s="124">
        <v>353</v>
      </c>
      <c r="B356" s="123">
        <f>'Transaction Log'!$A$4:$A$2084</f>
        <v>0.56561342592592589</v>
      </c>
      <c r="C356" s="122" t="str">
        <f>IFERROR(IF(INDEX('Transaction Log'!$C$4:$C$2084,'Air Index'!A356)&gt;INDEX('Transaction Log'!$C$4:$C$2084,('Air Index'!$K$2+'Air Index'!A356)),"Transaction Proceeding","Transaction Anomaly"),"Transaction Ending")</f>
        <v>Transaction Proceeding</v>
      </c>
    </row>
    <row r="357" spans="1:3">
      <c r="A357" s="124">
        <v>354</v>
      </c>
      <c r="B357" s="123">
        <f>'Transaction Log'!$A$4:$A$2084</f>
        <v>0.56563657407407408</v>
      </c>
      <c r="C357" s="122" t="str">
        <f>IFERROR(IF(INDEX('Transaction Log'!$C$4:$C$2084,'Air Index'!A357)&gt;INDEX('Transaction Log'!$C$4:$C$2084,('Air Index'!$K$2+'Air Index'!A357)),"Transaction Proceeding","Transaction Anomaly"),"Transaction Ending")</f>
        <v>Transaction Proceeding</v>
      </c>
    </row>
    <row r="358" spans="1:3">
      <c r="A358" s="124">
        <v>355</v>
      </c>
      <c r="B358" s="123">
        <f>'Transaction Log'!$A$4:$A$2084</f>
        <v>0.56565972222222227</v>
      </c>
      <c r="C358" s="122" t="str">
        <f>IFERROR(IF(INDEX('Transaction Log'!$C$4:$C$2084,'Air Index'!A358)&gt;INDEX('Transaction Log'!$C$4:$C$2084,('Air Index'!$K$2+'Air Index'!A358)),"Transaction Proceeding","Transaction Anomaly"),"Transaction Ending")</f>
        <v>Transaction Proceeding</v>
      </c>
    </row>
    <row r="359" spans="1:3">
      <c r="A359" s="124">
        <v>356</v>
      </c>
      <c r="B359" s="123">
        <f>'Transaction Log'!$A$4:$A$2084</f>
        <v>0.56568287037037035</v>
      </c>
      <c r="C359" s="122" t="str">
        <f>IFERROR(IF(INDEX('Transaction Log'!$C$4:$C$2084,'Air Index'!A359)&gt;INDEX('Transaction Log'!$C$4:$C$2084,('Air Index'!$K$2+'Air Index'!A359)),"Transaction Proceeding","Transaction Anomaly"),"Transaction Ending")</f>
        <v>Transaction Proceeding</v>
      </c>
    </row>
    <row r="360" spans="1:3">
      <c r="A360" s="124">
        <v>357</v>
      </c>
      <c r="B360" s="123">
        <f>'Transaction Log'!$A$4:$A$2084</f>
        <v>0.56570601851851854</v>
      </c>
      <c r="C360" s="122" t="str">
        <f>IFERROR(IF(INDEX('Transaction Log'!$C$4:$C$2084,'Air Index'!A360)&gt;INDEX('Transaction Log'!$C$4:$C$2084,('Air Index'!$K$2+'Air Index'!A360)),"Transaction Proceeding","Transaction Anomaly"),"Transaction Ending")</f>
        <v>Transaction Proceeding</v>
      </c>
    </row>
    <row r="361" spans="1:3">
      <c r="A361" s="124">
        <v>358</v>
      </c>
      <c r="B361" s="123">
        <f>'Transaction Log'!$A$4:$A$2084</f>
        <v>0.56572916666666673</v>
      </c>
      <c r="C361" s="122" t="str">
        <f>IFERROR(IF(INDEX('Transaction Log'!$C$4:$C$2084,'Air Index'!A361)&gt;INDEX('Transaction Log'!$C$4:$C$2084,('Air Index'!$K$2+'Air Index'!A361)),"Transaction Proceeding","Transaction Anomaly"),"Transaction Ending")</f>
        <v>Transaction Proceeding</v>
      </c>
    </row>
    <row r="362" spans="1:3">
      <c r="A362" s="124">
        <v>359</v>
      </c>
      <c r="B362" s="123">
        <f>'Transaction Log'!$A$4:$A$2084</f>
        <v>0.56575231481481481</v>
      </c>
      <c r="C362" s="122" t="str">
        <f>IFERROR(IF(INDEX('Transaction Log'!$C$4:$C$2084,'Air Index'!A362)&gt;INDEX('Transaction Log'!$C$4:$C$2084,('Air Index'!$K$2+'Air Index'!A362)),"Transaction Proceeding","Transaction Anomaly"),"Transaction Ending")</f>
        <v>Transaction Proceeding</v>
      </c>
    </row>
    <row r="363" spans="1:3">
      <c r="A363" s="124">
        <v>360</v>
      </c>
      <c r="B363" s="123">
        <f>'Transaction Log'!$A$4:$A$2084</f>
        <v>0.56577546296296299</v>
      </c>
      <c r="C363" s="122" t="str">
        <f>IFERROR(IF(INDEX('Transaction Log'!$C$4:$C$2084,'Air Index'!A363)&gt;INDEX('Transaction Log'!$C$4:$C$2084,('Air Index'!$K$2+'Air Index'!A363)),"Transaction Proceeding","Transaction Anomaly"),"Transaction Ending")</f>
        <v>Transaction Proceeding</v>
      </c>
    </row>
    <row r="364" spans="1:3">
      <c r="A364" s="124">
        <v>361</v>
      </c>
      <c r="B364" s="123">
        <f>'Transaction Log'!$A$4:$A$2084</f>
        <v>0.56579861111111118</v>
      </c>
      <c r="C364" s="122" t="str">
        <f>IFERROR(IF(INDEX('Transaction Log'!$C$4:$C$2084,'Air Index'!A364)&gt;INDEX('Transaction Log'!$C$4:$C$2084,('Air Index'!$K$2+'Air Index'!A364)),"Transaction Proceeding","Transaction Anomaly"),"Transaction Ending")</f>
        <v>Transaction Proceeding</v>
      </c>
    </row>
    <row r="365" spans="1:3">
      <c r="A365" s="124">
        <v>362</v>
      </c>
      <c r="B365" s="123">
        <f>'Transaction Log'!$A$4:$A$2084</f>
        <v>0.56582175925925926</v>
      </c>
      <c r="C365" s="122" t="str">
        <f>IFERROR(IF(INDEX('Transaction Log'!$C$4:$C$2084,'Air Index'!A365)&gt;INDEX('Transaction Log'!$C$4:$C$2084,('Air Index'!$K$2+'Air Index'!A365)),"Transaction Proceeding","Transaction Anomaly"),"Transaction Ending")</f>
        <v>Transaction Proceeding</v>
      </c>
    </row>
    <row r="366" spans="1:3">
      <c r="A366" s="124">
        <v>363</v>
      </c>
      <c r="B366" s="123">
        <f>'Transaction Log'!$A$4:$A$2084</f>
        <v>0.56584490740740734</v>
      </c>
      <c r="C366" s="122" t="str">
        <f>IFERROR(IF(INDEX('Transaction Log'!$C$4:$C$2084,'Air Index'!A366)&gt;INDEX('Transaction Log'!$C$4:$C$2084,('Air Index'!$K$2+'Air Index'!A366)),"Transaction Proceeding","Transaction Anomaly"),"Transaction Ending")</f>
        <v>Transaction Proceeding</v>
      </c>
    </row>
    <row r="367" spans="1:3">
      <c r="A367" s="124">
        <v>364</v>
      </c>
      <c r="B367" s="123">
        <f>'Transaction Log'!$A$4:$A$2084</f>
        <v>0.56586805555555553</v>
      </c>
      <c r="C367" s="122" t="str">
        <f>IFERROR(IF(INDEX('Transaction Log'!$C$4:$C$2084,'Air Index'!A367)&gt;INDEX('Transaction Log'!$C$4:$C$2084,('Air Index'!$K$2+'Air Index'!A367)),"Transaction Proceeding","Transaction Anomaly"),"Transaction Ending")</f>
        <v>Transaction Proceeding</v>
      </c>
    </row>
    <row r="368" spans="1:3">
      <c r="A368" s="124">
        <v>365</v>
      </c>
      <c r="B368" s="123">
        <f>'Transaction Log'!$A$4:$A$2084</f>
        <v>0.56589120370370372</v>
      </c>
      <c r="C368" s="122" t="str">
        <f>IFERROR(IF(INDEX('Transaction Log'!$C$4:$C$2084,'Air Index'!A368)&gt;INDEX('Transaction Log'!$C$4:$C$2084,('Air Index'!$K$2+'Air Index'!A368)),"Transaction Proceeding","Transaction Anomaly"),"Transaction Ending")</f>
        <v>Transaction Proceeding</v>
      </c>
    </row>
    <row r="369" spans="1:3">
      <c r="A369" s="124">
        <v>366</v>
      </c>
      <c r="B369" s="123">
        <f>'Transaction Log'!$A$4:$A$2084</f>
        <v>0.56591435185185179</v>
      </c>
      <c r="C369" s="122" t="str">
        <f>IFERROR(IF(INDEX('Transaction Log'!$C$4:$C$2084,'Air Index'!A369)&gt;INDEX('Transaction Log'!$C$4:$C$2084,('Air Index'!$K$2+'Air Index'!A369)),"Transaction Proceeding","Transaction Anomaly"),"Transaction Ending")</f>
        <v>Transaction Proceeding</v>
      </c>
    </row>
    <row r="370" spans="1:3">
      <c r="A370" s="124">
        <v>367</v>
      </c>
      <c r="B370" s="123">
        <f>'Transaction Log'!$A$4:$A$2084</f>
        <v>0.56593749999999998</v>
      </c>
      <c r="C370" s="122" t="str">
        <f>IFERROR(IF(INDEX('Transaction Log'!$C$4:$C$2084,'Air Index'!A370)&gt;INDEX('Transaction Log'!$C$4:$C$2084,('Air Index'!$K$2+'Air Index'!A370)),"Transaction Proceeding","Transaction Anomaly"),"Transaction Ending")</f>
        <v>Transaction Proceeding</v>
      </c>
    </row>
    <row r="371" spans="1:3">
      <c r="A371" s="124">
        <v>368</v>
      </c>
      <c r="B371" s="123">
        <f>'Transaction Log'!$A$4:$A$2084</f>
        <v>0.56596064814814817</v>
      </c>
      <c r="C371" s="122" t="str">
        <f>IFERROR(IF(INDEX('Transaction Log'!$C$4:$C$2084,'Air Index'!A371)&gt;INDEX('Transaction Log'!$C$4:$C$2084,('Air Index'!$K$2+'Air Index'!A371)),"Transaction Proceeding","Transaction Anomaly"),"Transaction Ending")</f>
        <v>Transaction Proceeding</v>
      </c>
    </row>
    <row r="372" spans="1:3">
      <c r="A372" s="124">
        <v>369</v>
      </c>
      <c r="B372" s="123">
        <f>'Transaction Log'!$A$4:$A$2084</f>
        <v>0.56598379629629625</v>
      </c>
      <c r="C372" s="122" t="str">
        <f>IFERROR(IF(INDEX('Transaction Log'!$C$4:$C$2084,'Air Index'!A372)&gt;INDEX('Transaction Log'!$C$4:$C$2084,('Air Index'!$K$2+'Air Index'!A372)),"Transaction Proceeding","Transaction Anomaly"),"Transaction Ending")</f>
        <v>Transaction Proceeding</v>
      </c>
    </row>
    <row r="373" spans="1:3">
      <c r="A373" s="124">
        <v>370</v>
      </c>
      <c r="B373" s="123">
        <f>'Transaction Log'!$A$4:$A$2084</f>
        <v>0.56600694444444444</v>
      </c>
      <c r="C373" s="122" t="str">
        <f>IFERROR(IF(INDEX('Transaction Log'!$C$4:$C$2084,'Air Index'!A373)&gt;INDEX('Transaction Log'!$C$4:$C$2084,('Air Index'!$K$2+'Air Index'!A373)),"Transaction Proceeding","Transaction Anomaly"),"Transaction Ending")</f>
        <v>Transaction Proceeding</v>
      </c>
    </row>
    <row r="374" spans="1:3">
      <c r="A374" s="124">
        <v>371</v>
      </c>
      <c r="B374" s="123">
        <f>'Transaction Log'!$A$4:$A$2084</f>
        <v>0.56603009259259263</v>
      </c>
      <c r="C374" s="122" t="str">
        <f>IFERROR(IF(INDEX('Transaction Log'!$C$4:$C$2084,'Air Index'!A374)&gt;INDEX('Transaction Log'!$C$4:$C$2084,('Air Index'!$K$2+'Air Index'!A374)),"Transaction Proceeding","Transaction Anomaly"),"Transaction Ending")</f>
        <v>Transaction Proceeding</v>
      </c>
    </row>
    <row r="375" spans="1:3">
      <c r="A375" s="124">
        <v>372</v>
      </c>
      <c r="B375" s="123">
        <f>'Transaction Log'!$A$4:$A$2084</f>
        <v>0.5660532407407407</v>
      </c>
      <c r="C375" s="122" t="str">
        <f>IFERROR(IF(INDEX('Transaction Log'!$C$4:$C$2084,'Air Index'!A375)&gt;INDEX('Transaction Log'!$C$4:$C$2084,('Air Index'!$K$2+'Air Index'!A375)),"Transaction Proceeding","Transaction Anomaly"),"Transaction Ending")</f>
        <v>Transaction Proceeding</v>
      </c>
    </row>
    <row r="376" spans="1:3">
      <c r="A376" s="124">
        <v>373</v>
      </c>
      <c r="B376" s="123">
        <f>'Transaction Log'!$A$4:$A$2084</f>
        <v>0.56607638888888889</v>
      </c>
      <c r="C376" s="122" t="str">
        <f>IFERROR(IF(INDEX('Transaction Log'!$C$4:$C$2084,'Air Index'!A376)&gt;INDEX('Transaction Log'!$C$4:$C$2084,('Air Index'!$K$2+'Air Index'!A376)),"Transaction Proceeding","Transaction Anomaly"),"Transaction Ending")</f>
        <v>Transaction Proceeding</v>
      </c>
    </row>
    <row r="377" spans="1:3">
      <c r="A377" s="124">
        <v>374</v>
      </c>
      <c r="B377" s="123">
        <f>'Transaction Log'!$A$4:$A$2084</f>
        <v>0.56609953703703708</v>
      </c>
      <c r="C377" s="122" t="str">
        <f>IFERROR(IF(INDEX('Transaction Log'!$C$4:$C$2084,'Air Index'!A377)&gt;INDEX('Transaction Log'!$C$4:$C$2084,('Air Index'!$K$2+'Air Index'!A377)),"Transaction Proceeding","Transaction Anomaly"),"Transaction Ending")</f>
        <v>Transaction Proceeding</v>
      </c>
    </row>
    <row r="378" spans="1:3">
      <c r="A378" s="124">
        <v>375</v>
      </c>
      <c r="B378" s="123">
        <f>'Transaction Log'!$A$4:$A$2084</f>
        <v>0.56612268518518516</v>
      </c>
      <c r="C378" s="122" t="str">
        <f>IFERROR(IF(INDEX('Transaction Log'!$C$4:$C$2084,'Air Index'!A378)&gt;INDEX('Transaction Log'!$C$4:$C$2084,('Air Index'!$K$2+'Air Index'!A378)),"Transaction Proceeding","Transaction Anomaly"),"Transaction Ending")</f>
        <v>Transaction Proceeding</v>
      </c>
    </row>
    <row r="379" spans="1:3">
      <c r="A379" s="124">
        <v>376</v>
      </c>
      <c r="B379" s="123">
        <f>'Transaction Log'!$A$4:$A$2084</f>
        <v>0.56614583333333335</v>
      </c>
      <c r="C379" s="122" t="str">
        <f>IFERROR(IF(INDEX('Transaction Log'!$C$4:$C$2084,'Air Index'!A379)&gt;INDEX('Transaction Log'!$C$4:$C$2084,('Air Index'!$K$2+'Air Index'!A379)),"Transaction Proceeding","Transaction Anomaly"),"Transaction Ending")</f>
        <v>Transaction Proceeding</v>
      </c>
    </row>
    <row r="380" spans="1:3">
      <c r="A380" s="124">
        <v>377</v>
      </c>
      <c r="B380" s="123">
        <f>'Transaction Log'!$A$4:$A$2084</f>
        <v>0.56616898148148154</v>
      </c>
      <c r="C380" s="122" t="str">
        <f>IFERROR(IF(INDEX('Transaction Log'!$C$4:$C$2084,'Air Index'!A380)&gt;INDEX('Transaction Log'!$C$4:$C$2084,('Air Index'!$K$2+'Air Index'!A380)),"Transaction Proceeding","Transaction Anomaly"),"Transaction Ending")</f>
        <v>Transaction Proceeding</v>
      </c>
    </row>
    <row r="381" spans="1:3">
      <c r="A381" s="124">
        <v>378</v>
      </c>
      <c r="B381" s="123">
        <f>'Transaction Log'!$A$4:$A$2084</f>
        <v>0.56619212962962961</v>
      </c>
      <c r="C381" s="122" t="str">
        <f>IFERROR(IF(INDEX('Transaction Log'!$C$4:$C$2084,'Air Index'!A381)&gt;INDEX('Transaction Log'!$C$4:$C$2084,('Air Index'!$K$2+'Air Index'!A381)),"Transaction Proceeding","Transaction Anomaly"),"Transaction Ending")</f>
        <v>Transaction Proceeding</v>
      </c>
    </row>
    <row r="382" spans="1:3">
      <c r="A382" s="124">
        <v>379</v>
      </c>
      <c r="B382" s="123">
        <f>'Transaction Log'!$A$4:$A$2084</f>
        <v>0.5662152777777778</v>
      </c>
      <c r="C382" s="122" t="str">
        <f>IFERROR(IF(INDEX('Transaction Log'!$C$4:$C$2084,'Air Index'!A382)&gt;INDEX('Transaction Log'!$C$4:$C$2084,('Air Index'!$K$2+'Air Index'!A382)),"Transaction Proceeding","Transaction Anomaly"),"Transaction Ending")</f>
        <v>Transaction Proceeding</v>
      </c>
    </row>
    <row r="383" spans="1:3">
      <c r="A383" s="124">
        <v>380</v>
      </c>
      <c r="B383" s="123">
        <f>'Transaction Log'!$A$4:$A$2084</f>
        <v>0.56623842592592599</v>
      </c>
      <c r="C383" s="122" t="str">
        <f>IFERROR(IF(INDEX('Transaction Log'!$C$4:$C$2084,'Air Index'!A383)&gt;INDEX('Transaction Log'!$C$4:$C$2084,('Air Index'!$K$2+'Air Index'!A383)),"Transaction Proceeding","Transaction Anomaly"),"Transaction Ending")</f>
        <v>Transaction Proceeding</v>
      </c>
    </row>
    <row r="384" spans="1:3">
      <c r="A384" s="124">
        <v>381</v>
      </c>
      <c r="B384" s="123">
        <f>'Transaction Log'!$A$4:$A$2084</f>
        <v>0.56626157407407407</v>
      </c>
      <c r="C384" s="122" t="str">
        <f>IFERROR(IF(INDEX('Transaction Log'!$C$4:$C$2084,'Air Index'!A384)&gt;INDEX('Transaction Log'!$C$4:$C$2084,('Air Index'!$K$2+'Air Index'!A384)),"Transaction Proceeding","Transaction Anomaly"),"Transaction Ending")</f>
        <v>Transaction Proceeding</v>
      </c>
    </row>
    <row r="385" spans="1:3">
      <c r="A385" s="124">
        <v>382</v>
      </c>
      <c r="B385" s="123">
        <f>'Transaction Log'!$A$4:$A$2084</f>
        <v>0.56628472222222226</v>
      </c>
      <c r="C385" s="122" t="str">
        <f>IFERROR(IF(INDEX('Transaction Log'!$C$4:$C$2084,'Air Index'!A385)&gt;INDEX('Transaction Log'!$C$4:$C$2084,('Air Index'!$K$2+'Air Index'!A385)),"Transaction Proceeding","Transaction Anomaly"),"Transaction Ending")</f>
        <v>Transaction Proceeding</v>
      </c>
    </row>
    <row r="386" spans="1:3">
      <c r="A386" s="124">
        <v>383</v>
      </c>
      <c r="B386" s="123">
        <f>'Transaction Log'!$A$4:$A$2084</f>
        <v>0.56630787037037034</v>
      </c>
      <c r="C386" s="122" t="str">
        <f>IFERROR(IF(INDEX('Transaction Log'!$C$4:$C$2084,'Air Index'!A386)&gt;INDEX('Transaction Log'!$C$4:$C$2084,('Air Index'!$K$2+'Air Index'!A386)),"Transaction Proceeding","Transaction Anomaly"),"Transaction Ending")</f>
        <v>Transaction Proceeding</v>
      </c>
    </row>
    <row r="387" spans="1:3">
      <c r="A387" s="124">
        <v>384</v>
      </c>
      <c r="B387" s="123">
        <f>'Transaction Log'!$A$4:$A$2084</f>
        <v>0.56633101851851853</v>
      </c>
      <c r="C387" s="122" t="str">
        <f>IFERROR(IF(INDEX('Transaction Log'!$C$4:$C$2084,'Air Index'!A387)&gt;INDEX('Transaction Log'!$C$4:$C$2084,('Air Index'!$K$2+'Air Index'!A387)),"Transaction Proceeding","Transaction Anomaly"),"Transaction Ending")</f>
        <v>Transaction Proceeding</v>
      </c>
    </row>
    <row r="388" spans="1:3">
      <c r="A388" s="124">
        <v>385</v>
      </c>
      <c r="B388" s="123">
        <f>'Transaction Log'!$A$4:$A$2084</f>
        <v>0.5663541666666666</v>
      </c>
      <c r="C388" s="122" t="str">
        <f>IFERROR(IF(INDEX('Transaction Log'!$C$4:$C$2084,'Air Index'!A388)&gt;INDEX('Transaction Log'!$C$4:$C$2084,('Air Index'!$K$2+'Air Index'!A388)),"Transaction Proceeding","Transaction Anomaly"),"Transaction Ending")</f>
        <v>Transaction Proceeding</v>
      </c>
    </row>
    <row r="389" spans="1:3">
      <c r="A389" s="124">
        <v>386</v>
      </c>
      <c r="B389" s="123">
        <f>'Transaction Log'!$A$4:$A$2084</f>
        <v>0.56637731481481479</v>
      </c>
      <c r="C389" s="122" t="str">
        <f>IFERROR(IF(INDEX('Transaction Log'!$C$4:$C$2084,'Air Index'!A389)&gt;INDEX('Transaction Log'!$C$4:$C$2084,('Air Index'!$K$2+'Air Index'!A389)),"Transaction Proceeding","Transaction Anomaly"),"Transaction Ending")</f>
        <v>Transaction Proceeding</v>
      </c>
    </row>
    <row r="390" spans="1:3">
      <c r="A390" s="124">
        <v>387</v>
      </c>
      <c r="B390" s="123">
        <f>'Transaction Log'!$A$4:$A$2084</f>
        <v>0.56640046296296298</v>
      </c>
      <c r="C390" s="122" t="str">
        <f>IFERROR(IF(INDEX('Transaction Log'!$C$4:$C$2084,'Air Index'!A390)&gt;INDEX('Transaction Log'!$C$4:$C$2084,('Air Index'!$K$2+'Air Index'!A390)),"Transaction Proceeding","Transaction Anomaly"),"Transaction Ending")</f>
        <v>Transaction Proceeding</v>
      </c>
    </row>
    <row r="391" spans="1:3">
      <c r="A391" s="124">
        <v>388</v>
      </c>
      <c r="B391" s="123">
        <f>'Transaction Log'!$A$4:$A$2084</f>
        <v>0.56642361111111106</v>
      </c>
      <c r="C391" s="122" t="str">
        <f>IFERROR(IF(INDEX('Transaction Log'!$C$4:$C$2084,'Air Index'!A391)&gt;INDEX('Transaction Log'!$C$4:$C$2084,('Air Index'!$K$2+'Air Index'!A391)),"Transaction Proceeding","Transaction Anomaly"),"Transaction Ending")</f>
        <v>Transaction Proceeding</v>
      </c>
    </row>
    <row r="392" spans="1:3">
      <c r="A392" s="124">
        <v>389</v>
      </c>
      <c r="B392" s="123">
        <f>'Transaction Log'!$A$4:$A$2084</f>
        <v>0.56644675925925925</v>
      </c>
      <c r="C392" s="122" t="str">
        <f>IFERROR(IF(INDEX('Transaction Log'!$C$4:$C$2084,'Air Index'!A392)&gt;INDEX('Transaction Log'!$C$4:$C$2084,('Air Index'!$K$2+'Air Index'!A392)),"Transaction Proceeding","Transaction Anomaly"),"Transaction Ending")</f>
        <v>Transaction Proceeding</v>
      </c>
    </row>
    <row r="393" spans="1:3">
      <c r="A393" s="124">
        <v>390</v>
      </c>
      <c r="B393" s="123">
        <f>'Transaction Log'!$A$4:$A$2084</f>
        <v>0.56646990740740744</v>
      </c>
      <c r="C393" s="122" t="str">
        <f>IFERROR(IF(INDEX('Transaction Log'!$C$4:$C$2084,'Air Index'!A393)&gt;INDEX('Transaction Log'!$C$4:$C$2084,('Air Index'!$K$2+'Air Index'!A393)),"Transaction Proceeding","Transaction Anomaly"),"Transaction Ending")</f>
        <v>Transaction Proceeding</v>
      </c>
    </row>
    <row r="394" spans="1:3">
      <c r="A394" s="124">
        <v>391</v>
      </c>
      <c r="B394" s="123">
        <f>'Transaction Log'!$A$4:$A$2084</f>
        <v>0.56649305555555551</v>
      </c>
      <c r="C394" s="122" t="str">
        <f>IFERROR(IF(INDEX('Transaction Log'!$C$4:$C$2084,'Air Index'!A394)&gt;INDEX('Transaction Log'!$C$4:$C$2084,('Air Index'!$K$2+'Air Index'!A394)),"Transaction Proceeding","Transaction Anomaly"),"Transaction Ending")</f>
        <v>Transaction Proceeding</v>
      </c>
    </row>
    <row r="395" spans="1:3">
      <c r="A395" s="124">
        <v>392</v>
      </c>
      <c r="B395" s="123">
        <f>'Transaction Log'!$A$4:$A$2084</f>
        <v>0.5665162037037037</v>
      </c>
      <c r="C395" s="122" t="str">
        <f>IFERROR(IF(INDEX('Transaction Log'!$C$4:$C$2084,'Air Index'!A395)&gt;INDEX('Transaction Log'!$C$4:$C$2084,('Air Index'!$K$2+'Air Index'!A395)),"Transaction Proceeding","Transaction Anomaly"),"Transaction Ending")</f>
        <v>Transaction Proceeding</v>
      </c>
    </row>
    <row r="396" spans="1:3">
      <c r="A396" s="124">
        <v>393</v>
      </c>
      <c r="B396" s="123">
        <f>'Transaction Log'!$A$4:$A$2084</f>
        <v>0.56653935185185189</v>
      </c>
      <c r="C396" s="122" t="str">
        <f>IFERROR(IF(INDEX('Transaction Log'!$C$4:$C$2084,'Air Index'!A396)&gt;INDEX('Transaction Log'!$C$4:$C$2084,('Air Index'!$K$2+'Air Index'!A396)),"Transaction Proceeding","Transaction Anomaly"),"Transaction Ending")</f>
        <v>Transaction Proceeding</v>
      </c>
    </row>
    <row r="397" spans="1:3">
      <c r="A397" s="124">
        <v>394</v>
      </c>
      <c r="B397" s="123">
        <f>'Transaction Log'!$A$4:$A$2084</f>
        <v>0.56656249999999997</v>
      </c>
      <c r="C397" s="122" t="str">
        <f>IFERROR(IF(INDEX('Transaction Log'!$C$4:$C$2084,'Air Index'!A397)&gt;INDEX('Transaction Log'!$C$4:$C$2084,('Air Index'!$K$2+'Air Index'!A397)),"Transaction Proceeding","Transaction Anomaly"),"Transaction Ending")</f>
        <v>Transaction Proceeding</v>
      </c>
    </row>
    <row r="398" spans="1:3">
      <c r="A398" s="124">
        <v>395</v>
      </c>
      <c r="B398" s="123">
        <f>'Transaction Log'!$A$4:$A$2084</f>
        <v>0.56658564814814816</v>
      </c>
      <c r="C398" s="122" t="str">
        <f>IFERROR(IF(INDEX('Transaction Log'!$C$4:$C$2084,'Air Index'!A398)&gt;INDEX('Transaction Log'!$C$4:$C$2084,('Air Index'!$K$2+'Air Index'!A398)),"Transaction Proceeding","Transaction Anomaly"),"Transaction Ending")</f>
        <v>Transaction Proceeding</v>
      </c>
    </row>
    <row r="399" spans="1:3">
      <c r="A399" s="124">
        <v>396</v>
      </c>
      <c r="B399" s="123">
        <f>'Transaction Log'!$A$4:$A$2084</f>
        <v>0.56660879629629635</v>
      </c>
      <c r="C399" s="122" t="str">
        <f>IFERROR(IF(INDEX('Transaction Log'!$C$4:$C$2084,'Air Index'!A399)&gt;INDEX('Transaction Log'!$C$4:$C$2084,('Air Index'!$K$2+'Air Index'!A399)),"Transaction Proceeding","Transaction Anomaly"),"Transaction Ending")</f>
        <v>Transaction Proceeding</v>
      </c>
    </row>
    <row r="400" spans="1:3">
      <c r="A400" s="124">
        <v>397</v>
      </c>
      <c r="B400" s="123">
        <f>'Transaction Log'!$A$4:$A$2084</f>
        <v>0.56663194444444442</v>
      </c>
      <c r="C400" s="122" t="str">
        <f>IFERROR(IF(INDEX('Transaction Log'!$C$4:$C$2084,'Air Index'!A400)&gt;INDEX('Transaction Log'!$C$4:$C$2084,('Air Index'!$K$2+'Air Index'!A400)),"Transaction Proceeding","Transaction Anomaly"),"Transaction Ending")</f>
        <v>Transaction Proceeding</v>
      </c>
    </row>
    <row r="401" spans="1:3">
      <c r="A401" s="124">
        <v>398</v>
      </c>
      <c r="B401" s="123">
        <f>'Transaction Log'!$A$4:$A$2084</f>
        <v>0.56665509259259261</v>
      </c>
      <c r="C401" s="122" t="str">
        <f>IFERROR(IF(INDEX('Transaction Log'!$C$4:$C$2084,'Air Index'!A401)&gt;INDEX('Transaction Log'!$C$4:$C$2084,('Air Index'!$K$2+'Air Index'!A401)),"Transaction Proceeding","Transaction Anomaly"),"Transaction Ending")</f>
        <v>Transaction Proceeding</v>
      </c>
    </row>
    <row r="402" spans="1:3">
      <c r="A402" s="124">
        <v>399</v>
      </c>
      <c r="B402" s="123">
        <f>'Transaction Log'!$A$4:$A$2084</f>
        <v>0.5666782407407408</v>
      </c>
      <c r="C402" s="122" t="str">
        <f>IFERROR(IF(INDEX('Transaction Log'!$C$4:$C$2084,'Air Index'!A402)&gt;INDEX('Transaction Log'!$C$4:$C$2084,('Air Index'!$K$2+'Air Index'!A402)),"Transaction Proceeding","Transaction Anomaly"),"Transaction Ending")</f>
        <v>Transaction Proceeding</v>
      </c>
    </row>
    <row r="403" spans="1:3">
      <c r="A403" s="124">
        <v>400</v>
      </c>
      <c r="B403" s="123">
        <f>'Transaction Log'!$A$4:$A$2084</f>
        <v>0.56670138888888888</v>
      </c>
      <c r="C403" s="122" t="str">
        <f>IFERROR(IF(INDEX('Transaction Log'!$C$4:$C$2084,'Air Index'!A403)&gt;INDEX('Transaction Log'!$C$4:$C$2084,('Air Index'!$K$2+'Air Index'!A403)),"Transaction Proceeding","Transaction Anomaly"),"Transaction Ending")</f>
        <v>Transaction Proceeding</v>
      </c>
    </row>
    <row r="404" spans="1:3">
      <c r="A404" s="124">
        <v>401</v>
      </c>
      <c r="B404" s="123">
        <f>'Transaction Log'!$A$4:$A$2084</f>
        <v>0.56672453703703707</v>
      </c>
      <c r="C404" s="122" t="str">
        <f>IFERROR(IF(INDEX('Transaction Log'!$C$4:$C$2084,'Air Index'!A404)&gt;INDEX('Transaction Log'!$C$4:$C$2084,('Air Index'!$K$2+'Air Index'!A404)),"Transaction Proceeding","Transaction Anomaly"),"Transaction Ending")</f>
        <v>Transaction Proceeding</v>
      </c>
    </row>
    <row r="405" spans="1:3">
      <c r="A405" s="124">
        <v>402</v>
      </c>
      <c r="B405" s="123">
        <f>'Transaction Log'!$A$4:$A$2084</f>
        <v>0.56674768518518526</v>
      </c>
      <c r="C405" s="122" t="str">
        <f>IFERROR(IF(INDEX('Transaction Log'!$C$4:$C$2084,'Air Index'!A405)&gt;INDEX('Transaction Log'!$C$4:$C$2084,('Air Index'!$K$2+'Air Index'!A405)),"Transaction Proceeding","Transaction Anomaly"),"Transaction Ending")</f>
        <v>Transaction Proceeding</v>
      </c>
    </row>
    <row r="406" spans="1:3">
      <c r="A406" s="124">
        <v>403</v>
      </c>
      <c r="B406" s="123">
        <f>'Transaction Log'!$A$4:$A$2084</f>
        <v>0.56677083333333333</v>
      </c>
      <c r="C406" s="122" t="str">
        <f>IFERROR(IF(INDEX('Transaction Log'!$C$4:$C$2084,'Air Index'!A406)&gt;INDEX('Transaction Log'!$C$4:$C$2084,('Air Index'!$K$2+'Air Index'!A406)),"Transaction Proceeding","Transaction Anomaly"),"Transaction Ending")</f>
        <v>Transaction Proceeding</v>
      </c>
    </row>
    <row r="407" spans="1:3">
      <c r="A407" s="124">
        <v>404</v>
      </c>
      <c r="B407" s="123">
        <f>'Transaction Log'!$A$4:$A$2084</f>
        <v>0.56679398148148141</v>
      </c>
      <c r="C407" s="122" t="str">
        <f>IFERROR(IF(INDEX('Transaction Log'!$C$4:$C$2084,'Air Index'!A407)&gt;INDEX('Transaction Log'!$C$4:$C$2084,('Air Index'!$K$2+'Air Index'!A407)),"Transaction Proceeding","Transaction Anomaly"),"Transaction Ending")</f>
        <v>Transaction Proceeding</v>
      </c>
    </row>
    <row r="408" spans="1:3">
      <c r="A408" s="124">
        <v>405</v>
      </c>
      <c r="B408" s="123">
        <f>'Transaction Log'!$A$4:$A$2084</f>
        <v>0.5668171296296296</v>
      </c>
      <c r="C408" s="122" t="str">
        <f>IFERROR(IF(INDEX('Transaction Log'!$C$4:$C$2084,'Air Index'!A408)&gt;INDEX('Transaction Log'!$C$4:$C$2084,('Air Index'!$K$2+'Air Index'!A408)),"Transaction Proceeding","Transaction Anomaly"),"Transaction Ending")</f>
        <v>Transaction Proceeding</v>
      </c>
    </row>
    <row r="409" spans="1:3">
      <c r="A409" s="124">
        <v>406</v>
      </c>
      <c r="B409" s="123">
        <f>'Transaction Log'!$A$4:$A$2084</f>
        <v>0.56684027777777779</v>
      </c>
      <c r="C409" s="122" t="str">
        <f>IFERROR(IF(INDEX('Transaction Log'!$C$4:$C$2084,'Air Index'!A409)&gt;INDEX('Transaction Log'!$C$4:$C$2084,('Air Index'!$K$2+'Air Index'!A409)),"Transaction Proceeding","Transaction Anomaly"),"Transaction Ending")</f>
        <v>Transaction Proceeding</v>
      </c>
    </row>
    <row r="410" spans="1:3">
      <c r="A410" s="124">
        <v>407</v>
      </c>
      <c r="B410" s="123">
        <f>'Transaction Log'!$A$4:$A$2084</f>
        <v>0.56686342592592587</v>
      </c>
      <c r="C410" s="122" t="str">
        <f>IFERROR(IF(INDEX('Transaction Log'!$C$4:$C$2084,'Air Index'!A410)&gt;INDEX('Transaction Log'!$C$4:$C$2084,('Air Index'!$K$2+'Air Index'!A410)),"Transaction Proceeding","Transaction Anomaly"),"Transaction Ending")</f>
        <v>Transaction Proceeding</v>
      </c>
    </row>
    <row r="411" spans="1:3">
      <c r="A411" s="124">
        <v>408</v>
      </c>
      <c r="B411" s="123">
        <f>'Transaction Log'!$A$4:$A$2084</f>
        <v>0.56688657407407406</v>
      </c>
      <c r="C411" s="122" t="str">
        <f>IFERROR(IF(INDEX('Transaction Log'!$C$4:$C$2084,'Air Index'!A411)&gt;INDEX('Transaction Log'!$C$4:$C$2084,('Air Index'!$K$2+'Air Index'!A411)),"Transaction Proceeding","Transaction Anomaly"),"Transaction Ending")</f>
        <v>Transaction Proceeding</v>
      </c>
    </row>
    <row r="412" spans="1:3">
      <c r="A412" s="124">
        <v>409</v>
      </c>
      <c r="B412" s="123">
        <f>'Transaction Log'!$A$4:$A$2084</f>
        <v>0.56690972222222225</v>
      </c>
      <c r="C412" s="122" t="str">
        <f>IFERROR(IF(INDEX('Transaction Log'!$C$4:$C$2084,'Air Index'!A412)&gt;INDEX('Transaction Log'!$C$4:$C$2084,('Air Index'!$K$2+'Air Index'!A412)),"Transaction Proceeding","Transaction Anomaly"),"Transaction Ending")</f>
        <v>Transaction Proceeding</v>
      </c>
    </row>
    <row r="413" spans="1:3">
      <c r="A413" s="124">
        <v>410</v>
      </c>
      <c r="B413" s="123">
        <f>'Transaction Log'!$A$4:$A$2084</f>
        <v>0.56693287037037032</v>
      </c>
      <c r="C413" s="122" t="str">
        <f>IFERROR(IF(INDEX('Transaction Log'!$C$4:$C$2084,'Air Index'!A413)&gt;INDEX('Transaction Log'!$C$4:$C$2084,('Air Index'!$K$2+'Air Index'!A413)),"Transaction Proceeding","Transaction Anomaly"),"Transaction Ending")</f>
        <v>Transaction Proceeding</v>
      </c>
    </row>
    <row r="414" spans="1:3">
      <c r="A414" s="124">
        <v>411</v>
      </c>
      <c r="B414" s="123">
        <f>'Transaction Log'!$A$4:$A$2084</f>
        <v>0.56695601851851851</v>
      </c>
      <c r="C414" s="122" t="str">
        <f>IFERROR(IF(INDEX('Transaction Log'!$C$4:$C$2084,'Air Index'!A414)&gt;INDEX('Transaction Log'!$C$4:$C$2084,('Air Index'!$K$2+'Air Index'!A414)),"Transaction Proceeding","Transaction Anomaly"),"Transaction Ending")</f>
        <v>Transaction Proceeding</v>
      </c>
    </row>
    <row r="415" spans="1:3">
      <c r="A415" s="124">
        <v>412</v>
      </c>
      <c r="B415" s="123">
        <f>'Transaction Log'!$A$4:$A$2084</f>
        <v>0.5669791666666667</v>
      </c>
      <c r="C415" s="122" t="str">
        <f>IFERROR(IF(INDEX('Transaction Log'!$C$4:$C$2084,'Air Index'!A415)&gt;INDEX('Transaction Log'!$C$4:$C$2084,('Air Index'!$K$2+'Air Index'!A415)),"Transaction Proceeding","Transaction Anomaly"),"Transaction Ending")</f>
        <v>Transaction Proceeding</v>
      </c>
    </row>
    <row r="416" spans="1:3">
      <c r="A416" s="124">
        <v>413</v>
      </c>
      <c r="B416" s="123">
        <f>'Transaction Log'!$A$4:$A$2084</f>
        <v>0.56700231481481478</v>
      </c>
      <c r="C416" s="122" t="str">
        <f>IFERROR(IF(INDEX('Transaction Log'!$C$4:$C$2084,'Air Index'!A416)&gt;INDEX('Transaction Log'!$C$4:$C$2084,('Air Index'!$K$2+'Air Index'!A416)),"Transaction Proceeding","Transaction Anomaly"),"Transaction Ending")</f>
        <v>Transaction Proceeding</v>
      </c>
    </row>
    <row r="417" spans="1:3">
      <c r="A417" s="124">
        <v>414</v>
      </c>
      <c r="B417" s="123">
        <f>'Transaction Log'!$A$4:$A$2084</f>
        <v>0.56702546296296297</v>
      </c>
      <c r="C417" s="122" t="str">
        <f>IFERROR(IF(INDEX('Transaction Log'!$C$4:$C$2084,'Air Index'!A417)&gt;INDEX('Transaction Log'!$C$4:$C$2084,('Air Index'!$K$2+'Air Index'!A417)),"Transaction Proceeding","Transaction Anomaly"),"Transaction Ending")</f>
        <v>Transaction Proceeding</v>
      </c>
    </row>
    <row r="418" spans="1:3">
      <c r="A418" s="124">
        <v>415</v>
      </c>
      <c r="B418" s="123">
        <f>'Transaction Log'!$A$4:$A$2084</f>
        <v>0.56704861111111116</v>
      </c>
      <c r="C418" s="122" t="str">
        <f>IFERROR(IF(INDEX('Transaction Log'!$C$4:$C$2084,'Air Index'!A418)&gt;INDEX('Transaction Log'!$C$4:$C$2084,('Air Index'!$K$2+'Air Index'!A418)),"Transaction Proceeding","Transaction Anomaly"),"Transaction Ending")</f>
        <v>Transaction Proceeding</v>
      </c>
    </row>
    <row r="419" spans="1:3">
      <c r="A419" s="124">
        <v>416</v>
      </c>
      <c r="B419" s="123">
        <f>'Transaction Log'!$A$4:$A$2084</f>
        <v>0.56707175925925923</v>
      </c>
      <c r="C419" s="122" t="str">
        <f>IFERROR(IF(INDEX('Transaction Log'!$C$4:$C$2084,'Air Index'!A419)&gt;INDEX('Transaction Log'!$C$4:$C$2084,('Air Index'!$K$2+'Air Index'!A419)),"Transaction Proceeding","Transaction Anomaly"),"Transaction Ending")</f>
        <v>Transaction Proceeding</v>
      </c>
    </row>
    <row r="420" spans="1:3">
      <c r="A420" s="124">
        <v>417</v>
      </c>
      <c r="B420" s="123">
        <f>'Transaction Log'!$A$4:$A$2084</f>
        <v>0.56709490740740742</v>
      </c>
      <c r="C420" s="122" t="str">
        <f>IFERROR(IF(INDEX('Transaction Log'!$C$4:$C$2084,'Air Index'!A420)&gt;INDEX('Transaction Log'!$C$4:$C$2084,('Air Index'!$K$2+'Air Index'!A420)),"Transaction Proceeding","Transaction Anomaly"),"Transaction Ending")</f>
        <v>Transaction Proceeding</v>
      </c>
    </row>
    <row r="421" spans="1:3">
      <c r="A421" s="124">
        <v>418</v>
      </c>
      <c r="B421" s="123">
        <f>'Transaction Log'!$A$4:$A$2084</f>
        <v>0.56711805555555561</v>
      </c>
      <c r="C421" s="122" t="str">
        <f>IFERROR(IF(INDEX('Transaction Log'!$C$4:$C$2084,'Air Index'!A421)&gt;INDEX('Transaction Log'!$C$4:$C$2084,('Air Index'!$K$2+'Air Index'!A421)),"Transaction Proceeding","Transaction Anomaly"),"Transaction Ending")</f>
        <v>Transaction Proceeding</v>
      </c>
    </row>
    <row r="422" spans="1:3">
      <c r="A422" s="124">
        <v>419</v>
      </c>
      <c r="B422" s="123">
        <f>'Transaction Log'!$A$4:$A$2084</f>
        <v>0.56714120370370369</v>
      </c>
      <c r="C422" s="122" t="str">
        <f>IFERROR(IF(INDEX('Transaction Log'!$C$4:$C$2084,'Air Index'!A422)&gt;INDEX('Transaction Log'!$C$4:$C$2084,('Air Index'!$K$2+'Air Index'!A422)),"Transaction Proceeding","Transaction Anomaly"),"Transaction Ending")</f>
        <v>Transaction Proceeding</v>
      </c>
    </row>
    <row r="423" spans="1:3">
      <c r="A423" s="124">
        <v>420</v>
      </c>
      <c r="B423" s="123">
        <f>'Transaction Log'!$A$4:$A$2084</f>
        <v>0.56716435185185188</v>
      </c>
      <c r="C423" s="122" t="str">
        <f>IFERROR(IF(INDEX('Transaction Log'!$C$4:$C$2084,'Air Index'!A423)&gt;INDEX('Transaction Log'!$C$4:$C$2084,('Air Index'!$K$2+'Air Index'!A423)),"Transaction Proceeding","Transaction Anomaly"),"Transaction Ending")</f>
        <v>Transaction Proceeding</v>
      </c>
    </row>
    <row r="424" spans="1:3">
      <c r="A424" s="124">
        <v>421</v>
      </c>
      <c r="B424" s="123">
        <f>'Transaction Log'!$A$4:$A$2084</f>
        <v>0.56718750000000007</v>
      </c>
      <c r="C424" s="122" t="str">
        <f>IFERROR(IF(INDEX('Transaction Log'!$C$4:$C$2084,'Air Index'!A424)&gt;INDEX('Transaction Log'!$C$4:$C$2084,('Air Index'!$K$2+'Air Index'!A424)),"Transaction Proceeding","Transaction Anomaly"),"Transaction Ending")</f>
        <v>Transaction Proceeding</v>
      </c>
    </row>
    <row r="425" spans="1:3">
      <c r="A425" s="124">
        <v>422</v>
      </c>
      <c r="B425" s="123">
        <f>'Transaction Log'!$A$4:$A$2084</f>
        <v>0.56721064814814814</v>
      </c>
      <c r="C425" s="122" t="str">
        <f>IFERROR(IF(INDEX('Transaction Log'!$C$4:$C$2084,'Air Index'!A425)&gt;INDEX('Transaction Log'!$C$4:$C$2084,('Air Index'!$K$2+'Air Index'!A425)),"Transaction Proceeding","Transaction Anomaly"),"Transaction Ending")</f>
        <v>Transaction Proceeding</v>
      </c>
    </row>
    <row r="426" spans="1:3">
      <c r="A426" s="124">
        <v>423</v>
      </c>
      <c r="B426" s="123">
        <f>'Transaction Log'!$A$4:$A$2084</f>
        <v>0.56723379629629633</v>
      </c>
      <c r="C426" s="122" t="str">
        <f>IFERROR(IF(INDEX('Transaction Log'!$C$4:$C$2084,'Air Index'!A426)&gt;INDEX('Transaction Log'!$C$4:$C$2084,('Air Index'!$K$2+'Air Index'!A426)),"Transaction Proceeding","Transaction Anomaly"),"Transaction Ending")</f>
        <v>Transaction Proceeding</v>
      </c>
    </row>
    <row r="427" spans="1:3">
      <c r="A427" s="124">
        <v>424</v>
      </c>
      <c r="B427" s="123">
        <f>'Transaction Log'!$A$4:$A$2084</f>
        <v>0.56725694444444441</v>
      </c>
      <c r="C427" s="122" t="str">
        <f>IFERROR(IF(INDEX('Transaction Log'!$C$4:$C$2084,'Air Index'!A427)&gt;INDEX('Transaction Log'!$C$4:$C$2084,('Air Index'!$K$2+'Air Index'!A427)),"Transaction Proceeding","Transaction Anomaly"),"Transaction Ending")</f>
        <v>Transaction Proceeding</v>
      </c>
    </row>
    <row r="428" spans="1:3">
      <c r="A428" s="124">
        <v>425</v>
      </c>
      <c r="B428" s="123">
        <f>'Transaction Log'!$A$4:$A$2084</f>
        <v>0.5672800925925926</v>
      </c>
      <c r="C428" s="122" t="str">
        <f>IFERROR(IF(INDEX('Transaction Log'!$C$4:$C$2084,'Air Index'!A428)&gt;INDEX('Transaction Log'!$C$4:$C$2084,('Air Index'!$K$2+'Air Index'!A428)),"Transaction Proceeding","Transaction Anomaly"),"Transaction Ending")</f>
        <v>Transaction Proceeding</v>
      </c>
    </row>
    <row r="429" spans="1:3">
      <c r="A429" s="124">
        <v>426</v>
      </c>
      <c r="B429" s="123">
        <f>'Transaction Log'!$A$4:$A$2084</f>
        <v>0.56730324074074068</v>
      </c>
      <c r="C429" s="122" t="str">
        <f>IFERROR(IF(INDEX('Transaction Log'!$C$4:$C$2084,'Air Index'!A429)&gt;INDEX('Transaction Log'!$C$4:$C$2084,('Air Index'!$K$2+'Air Index'!A429)),"Transaction Proceeding","Transaction Anomaly"),"Transaction Ending")</f>
        <v>Transaction Proceeding</v>
      </c>
    </row>
    <row r="430" spans="1:3">
      <c r="A430" s="124">
        <v>427</v>
      </c>
      <c r="B430" s="123">
        <f>'Transaction Log'!$A$4:$A$2084</f>
        <v>0.56732638888888887</v>
      </c>
      <c r="C430" s="122" t="str">
        <f>IFERROR(IF(INDEX('Transaction Log'!$C$4:$C$2084,'Air Index'!A430)&gt;INDEX('Transaction Log'!$C$4:$C$2084,('Air Index'!$K$2+'Air Index'!A430)),"Transaction Proceeding","Transaction Anomaly"),"Transaction Ending")</f>
        <v>Transaction Proceeding</v>
      </c>
    </row>
    <row r="431" spans="1:3">
      <c r="A431" s="124">
        <v>428</v>
      </c>
      <c r="B431" s="123">
        <f>'Transaction Log'!$A$4:$A$2084</f>
        <v>0.56734953703703705</v>
      </c>
      <c r="C431" s="122" t="str">
        <f>IFERROR(IF(INDEX('Transaction Log'!$C$4:$C$2084,'Air Index'!A431)&gt;INDEX('Transaction Log'!$C$4:$C$2084,('Air Index'!$K$2+'Air Index'!A431)),"Transaction Proceeding","Transaction Anomaly"),"Transaction Ending")</f>
        <v>Transaction Proceeding</v>
      </c>
    </row>
    <row r="432" spans="1:3">
      <c r="A432" s="124">
        <v>429</v>
      </c>
      <c r="B432" s="123">
        <f>'Transaction Log'!$A$4:$A$2084</f>
        <v>0.56737268518518513</v>
      </c>
      <c r="C432" s="122" t="str">
        <f>IFERROR(IF(INDEX('Transaction Log'!$C$4:$C$2084,'Air Index'!A432)&gt;INDEX('Transaction Log'!$C$4:$C$2084,('Air Index'!$K$2+'Air Index'!A432)),"Transaction Proceeding","Transaction Anomaly"),"Transaction Ending")</f>
        <v>Transaction Proceeding</v>
      </c>
    </row>
    <row r="433" spans="1:3">
      <c r="A433" s="124">
        <v>430</v>
      </c>
      <c r="B433" s="123">
        <f>'Transaction Log'!$A$4:$A$2084</f>
        <v>0.56739583333333332</v>
      </c>
      <c r="C433" s="122" t="str">
        <f>IFERROR(IF(INDEX('Transaction Log'!$C$4:$C$2084,'Air Index'!A433)&gt;INDEX('Transaction Log'!$C$4:$C$2084,('Air Index'!$K$2+'Air Index'!A433)),"Transaction Proceeding","Transaction Anomaly"),"Transaction Ending")</f>
        <v>Transaction Proceeding</v>
      </c>
    </row>
    <row r="434" spans="1:3">
      <c r="A434" s="124">
        <v>431</v>
      </c>
      <c r="B434" s="123">
        <f>'Transaction Log'!$A$4:$A$2084</f>
        <v>0.56741898148148151</v>
      </c>
      <c r="C434" s="122" t="str">
        <f>IFERROR(IF(INDEX('Transaction Log'!$C$4:$C$2084,'Air Index'!A434)&gt;INDEX('Transaction Log'!$C$4:$C$2084,('Air Index'!$K$2+'Air Index'!A434)),"Transaction Proceeding","Transaction Anomaly"),"Transaction Ending")</f>
        <v>Transaction Proceeding</v>
      </c>
    </row>
    <row r="435" spans="1:3">
      <c r="A435" s="124">
        <v>432</v>
      </c>
      <c r="B435" s="123">
        <f>'Transaction Log'!$A$4:$A$2084</f>
        <v>0.56744212962962959</v>
      </c>
      <c r="C435" s="122" t="str">
        <f>IFERROR(IF(INDEX('Transaction Log'!$C$4:$C$2084,'Air Index'!A435)&gt;INDEX('Transaction Log'!$C$4:$C$2084,('Air Index'!$K$2+'Air Index'!A435)),"Transaction Proceeding","Transaction Anomaly"),"Transaction Ending")</f>
        <v>Transaction Proceeding</v>
      </c>
    </row>
    <row r="436" spans="1:3">
      <c r="A436" s="124">
        <v>433</v>
      </c>
      <c r="B436" s="123">
        <f>'Transaction Log'!$A$4:$A$2084</f>
        <v>0.56746527777777778</v>
      </c>
      <c r="C436" s="122" t="str">
        <f>IFERROR(IF(INDEX('Transaction Log'!$C$4:$C$2084,'Air Index'!A436)&gt;INDEX('Transaction Log'!$C$4:$C$2084,('Air Index'!$K$2+'Air Index'!A436)),"Transaction Proceeding","Transaction Anomaly"),"Transaction Ending")</f>
        <v>Transaction Proceeding</v>
      </c>
    </row>
    <row r="437" spans="1:3">
      <c r="A437" s="124">
        <v>434</v>
      </c>
      <c r="B437" s="123">
        <f>'Transaction Log'!$A$4:$A$2084</f>
        <v>0.56748842592592597</v>
      </c>
      <c r="C437" s="122" t="str">
        <f>IFERROR(IF(INDEX('Transaction Log'!$C$4:$C$2084,'Air Index'!A437)&gt;INDEX('Transaction Log'!$C$4:$C$2084,('Air Index'!$K$2+'Air Index'!A437)),"Transaction Proceeding","Transaction Anomaly"),"Transaction Ending")</f>
        <v>Transaction Proceeding</v>
      </c>
    </row>
    <row r="438" spans="1:3">
      <c r="A438" s="124">
        <v>435</v>
      </c>
      <c r="B438" s="123">
        <f>'Transaction Log'!$A$4:$A$2084</f>
        <v>0.56751157407407404</v>
      </c>
      <c r="C438" s="122" t="str">
        <f>IFERROR(IF(INDEX('Transaction Log'!$C$4:$C$2084,'Air Index'!A438)&gt;INDEX('Transaction Log'!$C$4:$C$2084,('Air Index'!$K$2+'Air Index'!A438)),"Transaction Proceeding","Transaction Anomaly"),"Transaction Ending")</f>
        <v>Transaction Proceeding</v>
      </c>
    </row>
    <row r="439" spans="1:3">
      <c r="A439" s="124">
        <v>436</v>
      </c>
      <c r="B439" s="123">
        <f>'Transaction Log'!$A$4:$A$2084</f>
        <v>0.56753472222222223</v>
      </c>
      <c r="C439" s="122" t="str">
        <f>IFERROR(IF(INDEX('Transaction Log'!$C$4:$C$2084,'Air Index'!A439)&gt;INDEX('Transaction Log'!$C$4:$C$2084,('Air Index'!$K$2+'Air Index'!A439)),"Transaction Proceeding","Transaction Anomaly"),"Transaction Ending")</f>
        <v>Transaction Proceeding</v>
      </c>
    </row>
    <row r="440" spans="1:3">
      <c r="A440" s="124">
        <v>437</v>
      </c>
      <c r="B440" s="123">
        <f>'Transaction Log'!$A$4:$A$2084</f>
        <v>0.56755787037037042</v>
      </c>
      <c r="C440" s="122" t="str">
        <f>IFERROR(IF(INDEX('Transaction Log'!$C$4:$C$2084,'Air Index'!A440)&gt;INDEX('Transaction Log'!$C$4:$C$2084,('Air Index'!$K$2+'Air Index'!A440)),"Transaction Proceeding","Transaction Anomaly"),"Transaction Ending")</f>
        <v>Transaction Proceeding</v>
      </c>
    </row>
    <row r="441" spans="1:3">
      <c r="A441" s="124">
        <v>438</v>
      </c>
      <c r="B441" s="123">
        <f>'Transaction Log'!$A$4:$A$2084</f>
        <v>0.5675810185185185</v>
      </c>
      <c r="C441" s="122" t="str">
        <f>IFERROR(IF(INDEX('Transaction Log'!$C$4:$C$2084,'Air Index'!A441)&gt;INDEX('Transaction Log'!$C$4:$C$2084,('Air Index'!$K$2+'Air Index'!A441)),"Transaction Proceeding","Transaction Anomaly"),"Transaction Ending")</f>
        <v>Transaction Proceeding</v>
      </c>
    </row>
    <row r="442" spans="1:3">
      <c r="A442" s="124">
        <v>439</v>
      </c>
      <c r="B442" s="123">
        <f>'Transaction Log'!$A$4:$A$2084</f>
        <v>0.56760416666666669</v>
      </c>
      <c r="C442" s="122" t="str">
        <f>IFERROR(IF(INDEX('Transaction Log'!$C$4:$C$2084,'Air Index'!A442)&gt;INDEX('Transaction Log'!$C$4:$C$2084,('Air Index'!$K$2+'Air Index'!A442)),"Transaction Proceeding","Transaction Anomaly"),"Transaction Ending")</f>
        <v>Transaction Proceeding</v>
      </c>
    </row>
    <row r="443" spans="1:3">
      <c r="A443" s="124">
        <v>440</v>
      </c>
      <c r="B443" s="123">
        <f>'Transaction Log'!$A$4:$A$2084</f>
        <v>0.56762731481481488</v>
      </c>
      <c r="C443" s="122" t="str">
        <f>IFERROR(IF(INDEX('Transaction Log'!$C$4:$C$2084,'Air Index'!A443)&gt;INDEX('Transaction Log'!$C$4:$C$2084,('Air Index'!$K$2+'Air Index'!A443)),"Transaction Proceeding","Transaction Anomaly"),"Transaction Ending")</f>
        <v>Transaction Proceeding</v>
      </c>
    </row>
    <row r="444" spans="1:3">
      <c r="A444" s="124">
        <v>441</v>
      </c>
      <c r="B444" s="123">
        <f>'Transaction Log'!$A$4:$A$2084</f>
        <v>0.56765046296296295</v>
      </c>
      <c r="C444" s="122" t="str">
        <f>IFERROR(IF(INDEX('Transaction Log'!$C$4:$C$2084,'Air Index'!A444)&gt;INDEX('Transaction Log'!$C$4:$C$2084,('Air Index'!$K$2+'Air Index'!A444)),"Transaction Proceeding","Transaction Anomaly"),"Transaction Ending")</f>
        <v>Transaction Proceeding</v>
      </c>
    </row>
    <row r="445" spans="1:3">
      <c r="A445" s="124">
        <v>442</v>
      </c>
      <c r="B445" s="123">
        <f>'Transaction Log'!$A$4:$A$2084</f>
        <v>0.56767361111111114</v>
      </c>
      <c r="C445" s="122" t="str">
        <f>IFERROR(IF(INDEX('Transaction Log'!$C$4:$C$2084,'Air Index'!A445)&gt;INDEX('Transaction Log'!$C$4:$C$2084,('Air Index'!$K$2+'Air Index'!A445)),"Transaction Proceeding","Transaction Anomaly"),"Transaction Ending")</f>
        <v>Transaction Proceeding</v>
      </c>
    </row>
    <row r="446" spans="1:3">
      <c r="A446" s="124">
        <v>443</v>
      </c>
      <c r="B446" s="123">
        <f>'Transaction Log'!$A$4:$A$2084</f>
        <v>0.56769675925925933</v>
      </c>
      <c r="C446" s="122" t="str">
        <f>IFERROR(IF(INDEX('Transaction Log'!$C$4:$C$2084,'Air Index'!A446)&gt;INDEX('Transaction Log'!$C$4:$C$2084,('Air Index'!$K$2+'Air Index'!A446)),"Transaction Proceeding","Transaction Anomaly"),"Transaction Ending")</f>
        <v>Transaction Proceeding</v>
      </c>
    </row>
    <row r="447" spans="1:3">
      <c r="A447" s="124">
        <v>444</v>
      </c>
      <c r="B447" s="123">
        <f>'Transaction Log'!$A$4:$A$2084</f>
        <v>0.56771990740740741</v>
      </c>
      <c r="C447" s="122" t="str">
        <f>IFERROR(IF(INDEX('Transaction Log'!$C$4:$C$2084,'Air Index'!A447)&gt;INDEX('Transaction Log'!$C$4:$C$2084,('Air Index'!$K$2+'Air Index'!A447)),"Transaction Proceeding","Transaction Anomaly"),"Transaction Ending")</f>
        <v>Transaction Proceeding</v>
      </c>
    </row>
    <row r="448" spans="1:3">
      <c r="A448" s="124">
        <v>445</v>
      </c>
      <c r="B448" s="123">
        <f>'Transaction Log'!$A$4:$A$2084</f>
        <v>0.56774305555555549</v>
      </c>
      <c r="C448" s="122" t="str">
        <f>IFERROR(IF(INDEX('Transaction Log'!$C$4:$C$2084,'Air Index'!A448)&gt;INDEX('Transaction Log'!$C$4:$C$2084,('Air Index'!$K$2+'Air Index'!A448)),"Transaction Proceeding","Transaction Anomaly"),"Transaction Ending")</f>
        <v>Transaction Proceeding</v>
      </c>
    </row>
    <row r="449" spans="1:3">
      <c r="A449" s="124">
        <v>446</v>
      </c>
      <c r="B449" s="123">
        <f>'Transaction Log'!$A$4:$A$2084</f>
        <v>0.56776620370370368</v>
      </c>
      <c r="C449" s="122" t="str">
        <f>IFERROR(IF(INDEX('Transaction Log'!$C$4:$C$2084,'Air Index'!A449)&gt;INDEX('Transaction Log'!$C$4:$C$2084,('Air Index'!$K$2+'Air Index'!A449)),"Transaction Proceeding","Transaction Anomaly"),"Transaction Ending")</f>
        <v>Transaction Proceeding</v>
      </c>
    </row>
    <row r="450" spans="1:3">
      <c r="A450" s="124">
        <v>447</v>
      </c>
      <c r="B450" s="123">
        <f>'Transaction Log'!$A$4:$A$2084</f>
        <v>0.56778935185185186</v>
      </c>
      <c r="C450" s="122" t="str">
        <f>IFERROR(IF(INDEX('Transaction Log'!$C$4:$C$2084,'Air Index'!A450)&gt;INDEX('Transaction Log'!$C$4:$C$2084,('Air Index'!$K$2+'Air Index'!A450)),"Transaction Proceeding","Transaction Anomaly"),"Transaction Ending")</f>
        <v>Transaction Proceeding</v>
      </c>
    </row>
    <row r="451" spans="1:3">
      <c r="A451" s="124">
        <v>448</v>
      </c>
      <c r="B451" s="123">
        <f>'Transaction Log'!$A$4:$A$2084</f>
        <v>0.56781249999999994</v>
      </c>
      <c r="C451" s="122" t="str">
        <f>IFERROR(IF(INDEX('Transaction Log'!$C$4:$C$2084,'Air Index'!A451)&gt;INDEX('Transaction Log'!$C$4:$C$2084,('Air Index'!$K$2+'Air Index'!A451)),"Transaction Proceeding","Transaction Anomaly"),"Transaction Ending")</f>
        <v>Transaction Proceeding</v>
      </c>
    </row>
    <row r="452" spans="1:3">
      <c r="A452" s="124">
        <v>449</v>
      </c>
      <c r="B452" s="123">
        <f>'Transaction Log'!$A$4:$A$2084</f>
        <v>0.56783564814814813</v>
      </c>
      <c r="C452" s="122" t="str">
        <f>IFERROR(IF(INDEX('Transaction Log'!$C$4:$C$2084,'Air Index'!A452)&gt;INDEX('Transaction Log'!$C$4:$C$2084,('Air Index'!$K$2+'Air Index'!A452)),"Transaction Proceeding","Transaction Anomaly"),"Transaction Ending")</f>
        <v>Transaction Proceeding</v>
      </c>
    </row>
    <row r="453" spans="1:3">
      <c r="A453" s="124">
        <v>450</v>
      </c>
      <c r="B453" s="123">
        <f>'Transaction Log'!$A$4:$A$2084</f>
        <v>0.56785879629629632</v>
      </c>
      <c r="C453" s="122" t="str">
        <f>IFERROR(IF(INDEX('Transaction Log'!$C$4:$C$2084,'Air Index'!A453)&gt;INDEX('Transaction Log'!$C$4:$C$2084,('Air Index'!$K$2+'Air Index'!A453)),"Transaction Proceeding","Transaction Anomaly"),"Transaction Ending")</f>
        <v>Transaction Proceeding</v>
      </c>
    </row>
    <row r="454" spans="1:3">
      <c r="A454" s="124">
        <v>451</v>
      </c>
      <c r="B454" s="123">
        <f>'Transaction Log'!$A$4:$A$2084</f>
        <v>0.5678819444444444</v>
      </c>
      <c r="C454" s="122" t="str">
        <f>IFERROR(IF(INDEX('Transaction Log'!$C$4:$C$2084,'Air Index'!A454)&gt;INDEX('Transaction Log'!$C$4:$C$2084,('Air Index'!$K$2+'Air Index'!A454)),"Transaction Proceeding","Transaction Anomaly"),"Transaction Ending")</f>
        <v>Transaction Proceeding</v>
      </c>
    </row>
    <row r="455" spans="1:3">
      <c r="A455" s="124">
        <v>452</v>
      </c>
      <c r="B455" s="123">
        <f>'Transaction Log'!$A$4:$A$2084</f>
        <v>0.56790509259259259</v>
      </c>
      <c r="C455" s="122" t="str">
        <f>IFERROR(IF(INDEX('Transaction Log'!$C$4:$C$2084,'Air Index'!A455)&gt;INDEX('Transaction Log'!$C$4:$C$2084,('Air Index'!$K$2+'Air Index'!A455)),"Transaction Proceeding","Transaction Anomaly"),"Transaction Ending")</f>
        <v>Transaction Proceeding</v>
      </c>
    </row>
    <row r="456" spans="1:3">
      <c r="A456" s="124">
        <v>453</v>
      </c>
      <c r="B456" s="123">
        <f>'Transaction Log'!$A$4:$A$2084</f>
        <v>0.56792824074074078</v>
      </c>
      <c r="C456" s="122" t="str">
        <f>IFERROR(IF(INDEX('Transaction Log'!$C$4:$C$2084,'Air Index'!A456)&gt;INDEX('Transaction Log'!$C$4:$C$2084,('Air Index'!$K$2+'Air Index'!A456)),"Transaction Proceeding","Transaction Anomaly"),"Transaction Ending")</f>
        <v>Transaction Proceeding</v>
      </c>
    </row>
    <row r="457" spans="1:3">
      <c r="A457" s="124">
        <v>454</v>
      </c>
      <c r="B457" s="123">
        <f>'Transaction Log'!$A$4:$A$2084</f>
        <v>0.56795138888888885</v>
      </c>
      <c r="C457" s="122" t="str">
        <f>IFERROR(IF(INDEX('Transaction Log'!$C$4:$C$2084,'Air Index'!A457)&gt;INDEX('Transaction Log'!$C$4:$C$2084,('Air Index'!$K$2+'Air Index'!A457)),"Transaction Proceeding","Transaction Anomaly"),"Transaction Ending")</f>
        <v>Transaction Proceeding</v>
      </c>
    </row>
    <row r="458" spans="1:3">
      <c r="A458" s="124">
        <v>455</v>
      </c>
      <c r="B458" s="123">
        <f>'Transaction Log'!$A$4:$A$2084</f>
        <v>0.56797453703703704</v>
      </c>
      <c r="C458" s="122" t="str">
        <f>IFERROR(IF(INDEX('Transaction Log'!$C$4:$C$2084,'Air Index'!A458)&gt;INDEX('Transaction Log'!$C$4:$C$2084,('Air Index'!$K$2+'Air Index'!A458)),"Transaction Proceeding","Transaction Anomaly"),"Transaction Ending")</f>
        <v>Transaction Proceeding</v>
      </c>
    </row>
    <row r="459" spans="1:3">
      <c r="A459" s="124">
        <v>456</v>
      </c>
      <c r="B459" s="123">
        <f>'Transaction Log'!$A$4:$A$2084</f>
        <v>0.56799768518518523</v>
      </c>
      <c r="C459" s="122" t="str">
        <f>IFERROR(IF(INDEX('Transaction Log'!$C$4:$C$2084,'Air Index'!A459)&gt;INDEX('Transaction Log'!$C$4:$C$2084,('Air Index'!$K$2+'Air Index'!A459)),"Transaction Proceeding","Transaction Anomaly"),"Transaction Ending")</f>
        <v>Transaction Proceeding</v>
      </c>
    </row>
    <row r="460" spans="1:3">
      <c r="A460" s="124">
        <v>457</v>
      </c>
      <c r="B460" s="123">
        <f>'Transaction Log'!$A$4:$A$2084</f>
        <v>0.56802083333333331</v>
      </c>
      <c r="C460" s="122" t="str">
        <f>IFERROR(IF(INDEX('Transaction Log'!$C$4:$C$2084,'Air Index'!A460)&gt;INDEX('Transaction Log'!$C$4:$C$2084,('Air Index'!$K$2+'Air Index'!A460)),"Transaction Proceeding","Transaction Anomaly"),"Transaction Ending")</f>
        <v>Transaction Proceeding</v>
      </c>
    </row>
    <row r="461" spans="1:3">
      <c r="A461" s="124">
        <v>458</v>
      </c>
      <c r="B461" s="123">
        <f>'Transaction Log'!$A$4:$A$2084</f>
        <v>0.5680439814814815</v>
      </c>
      <c r="C461" s="122" t="str">
        <f>IFERROR(IF(INDEX('Transaction Log'!$C$4:$C$2084,'Air Index'!A461)&gt;INDEX('Transaction Log'!$C$4:$C$2084,('Air Index'!$K$2+'Air Index'!A461)),"Transaction Proceeding","Transaction Anomaly"),"Transaction Ending")</f>
        <v>Transaction Proceeding</v>
      </c>
    </row>
    <row r="462" spans="1:3">
      <c r="A462" s="124">
        <v>459</v>
      </c>
      <c r="B462" s="123">
        <f>'Transaction Log'!$A$4:$A$2084</f>
        <v>0.56806712962962969</v>
      </c>
      <c r="C462" s="122" t="str">
        <f>IFERROR(IF(INDEX('Transaction Log'!$C$4:$C$2084,'Air Index'!A462)&gt;INDEX('Transaction Log'!$C$4:$C$2084,('Air Index'!$K$2+'Air Index'!A462)),"Transaction Proceeding","Transaction Anomaly"),"Transaction Ending")</f>
        <v>Transaction Proceeding</v>
      </c>
    </row>
    <row r="463" spans="1:3">
      <c r="A463" s="124">
        <v>460</v>
      </c>
      <c r="B463" s="123">
        <f>'Transaction Log'!$A$4:$A$2084</f>
        <v>0.56809027777777776</v>
      </c>
      <c r="C463" s="122" t="str">
        <f>IFERROR(IF(INDEX('Transaction Log'!$C$4:$C$2084,'Air Index'!A463)&gt;INDEX('Transaction Log'!$C$4:$C$2084,('Air Index'!$K$2+'Air Index'!A463)),"Transaction Proceeding","Transaction Anomaly"),"Transaction Ending")</f>
        <v>Transaction Proceeding</v>
      </c>
    </row>
    <row r="464" spans="1:3">
      <c r="A464" s="124">
        <v>461</v>
      </c>
      <c r="B464" s="123">
        <f>'Transaction Log'!$A$4:$A$2084</f>
        <v>0.56811342592592595</v>
      </c>
      <c r="C464" s="122" t="str">
        <f>IFERROR(IF(INDEX('Transaction Log'!$C$4:$C$2084,'Air Index'!A464)&gt;INDEX('Transaction Log'!$C$4:$C$2084,('Air Index'!$K$2+'Air Index'!A464)),"Transaction Proceeding","Transaction Anomaly"),"Transaction Ending")</f>
        <v>Transaction Proceeding</v>
      </c>
    </row>
    <row r="465" spans="1:3">
      <c r="A465" s="124">
        <v>462</v>
      </c>
      <c r="B465" s="123">
        <f>'Transaction Log'!$A$4:$A$2084</f>
        <v>0.56813657407407414</v>
      </c>
      <c r="C465" s="122" t="str">
        <f>IFERROR(IF(INDEX('Transaction Log'!$C$4:$C$2084,'Air Index'!A465)&gt;INDEX('Transaction Log'!$C$4:$C$2084,('Air Index'!$K$2+'Air Index'!A465)),"Transaction Proceeding","Transaction Anomaly"),"Transaction Ending")</f>
        <v>Transaction Proceeding</v>
      </c>
    </row>
    <row r="466" spans="1:3">
      <c r="A466" s="124">
        <v>463</v>
      </c>
      <c r="B466" s="123">
        <f>'Transaction Log'!$A$4:$A$2084</f>
        <v>0.56815972222222222</v>
      </c>
      <c r="C466" s="122" t="str">
        <f>IFERROR(IF(INDEX('Transaction Log'!$C$4:$C$2084,'Air Index'!A466)&gt;INDEX('Transaction Log'!$C$4:$C$2084,('Air Index'!$K$2+'Air Index'!A466)),"Transaction Proceeding","Transaction Anomaly"),"Transaction Ending")</f>
        <v>Transaction Proceeding</v>
      </c>
    </row>
    <row r="467" spans="1:3">
      <c r="A467" s="124">
        <v>464</v>
      </c>
      <c r="B467" s="123">
        <f>'Transaction Log'!$A$4:$A$2084</f>
        <v>0.5681828703703703</v>
      </c>
      <c r="C467" s="122" t="str">
        <f>IFERROR(IF(INDEX('Transaction Log'!$C$4:$C$2084,'Air Index'!A467)&gt;INDEX('Transaction Log'!$C$4:$C$2084,('Air Index'!$K$2+'Air Index'!A467)),"Transaction Proceeding","Transaction Anomaly"),"Transaction Ending")</f>
        <v>Transaction Proceeding</v>
      </c>
    </row>
    <row r="468" spans="1:3">
      <c r="A468" s="124">
        <v>465</v>
      </c>
      <c r="B468" s="123">
        <f>'Transaction Log'!$A$4:$A$2084</f>
        <v>0.56820601851851849</v>
      </c>
      <c r="C468" s="122" t="str">
        <f>IFERROR(IF(INDEX('Transaction Log'!$C$4:$C$2084,'Air Index'!A468)&gt;INDEX('Transaction Log'!$C$4:$C$2084,('Air Index'!$K$2+'Air Index'!A468)),"Transaction Proceeding","Transaction Anomaly"),"Transaction Ending")</f>
        <v>Transaction Proceeding</v>
      </c>
    </row>
    <row r="469" spans="1:3">
      <c r="A469" s="124">
        <v>466</v>
      </c>
      <c r="B469" s="123">
        <f>'Transaction Log'!$A$4:$A$2084</f>
        <v>0.56822916666666667</v>
      </c>
      <c r="C469" s="122" t="str">
        <f>IFERROR(IF(INDEX('Transaction Log'!$C$4:$C$2084,'Air Index'!A469)&gt;INDEX('Transaction Log'!$C$4:$C$2084,('Air Index'!$K$2+'Air Index'!A469)),"Transaction Proceeding","Transaction Anomaly"),"Transaction Ending")</f>
        <v>Transaction Proceeding</v>
      </c>
    </row>
    <row r="470" spans="1:3">
      <c r="A470" s="124">
        <v>467</v>
      </c>
      <c r="B470" s="123">
        <f>'Transaction Log'!$A$4:$A$2084</f>
        <v>0.56825231481481475</v>
      </c>
      <c r="C470" s="122" t="str">
        <f>IFERROR(IF(INDEX('Transaction Log'!$C$4:$C$2084,'Air Index'!A470)&gt;INDEX('Transaction Log'!$C$4:$C$2084,('Air Index'!$K$2+'Air Index'!A470)),"Transaction Proceeding","Transaction Anomaly"),"Transaction Ending")</f>
        <v>Transaction Proceeding</v>
      </c>
    </row>
    <row r="471" spans="1:3">
      <c r="A471" s="124">
        <v>468</v>
      </c>
      <c r="B471" s="123">
        <f>'Transaction Log'!$A$4:$A$2084</f>
        <v>0.56827546296296294</v>
      </c>
      <c r="C471" s="122" t="str">
        <f>IFERROR(IF(INDEX('Transaction Log'!$C$4:$C$2084,'Air Index'!A471)&gt;INDEX('Transaction Log'!$C$4:$C$2084,('Air Index'!$K$2+'Air Index'!A471)),"Transaction Proceeding","Transaction Anomaly"),"Transaction Ending")</f>
        <v>Transaction Proceeding</v>
      </c>
    </row>
    <row r="472" spans="1:3">
      <c r="A472" s="124">
        <v>469</v>
      </c>
      <c r="B472" s="123">
        <f>'Transaction Log'!$A$4:$A$2084</f>
        <v>0.56829861111111113</v>
      </c>
      <c r="C472" s="122" t="str">
        <f>IFERROR(IF(INDEX('Transaction Log'!$C$4:$C$2084,'Air Index'!A472)&gt;INDEX('Transaction Log'!$C$4:$C$2084,('Air Index'!$K$2+'Air Index'!A472)),"Transaction Proceeding","Transaction Anomaly"),"Transaction Ending")</f>
        <v>Transaction Proceeding</v>
      </c>
    </row>
    <row r="473" spans="1:3">
      <c r="A473" s="124">
        <v>470</v>
      </c>
      <c r="B473" s="123">
        <f>'Transaction Log'!$A$4:$A$2084</f>
        <v>0.56832175925925921</v>
      </c>
      <c r="C473" s="122" t="str">
        <f>IFERROR(IF(INDEX('Transaction Log'!$C$4:$C$2084,'Air Index'!A473)&gt;INDEX('Transaction Log'!$C$4:$C$2084,('Air Index'!$K$2+'Air Index'!A473)),"Transaction Proceeding","Transaction Anomaly"),"Transaction Ending")</f>
        <v>Transaction Proceeding</v>
      </c>
    </row>
    <row r="474" spans="1:3">
      <c r="A474" s="124">
        <v>471</v>
      </c>
      <c r="B474" s="123">
        <f>'Transaction Log'!$A$4:$A$2084</f>
        <v>0.5683449074074074</v>
      </c>
      <c r="C474" s="122" t="str">
        <f>IFERROR(IF(INDEX('Transaction Log'!$C$4:$C$2084,'Air Index'!A474)&gt;INDEX('Transaction Log'!$C$4:$C$2084,('Air Index'!$K$2+'Air Index'!A474)),"Transaction Proceeding","Transaction Anomaly"),"Transaction Ending")</f>
        <v>Transaction Proceeding</v>
      </c>
    </row>
    <row r="475" spans="1:3">
      <c r="A475" s="124">
        <v>472</v>
      </c>
      <c r="B475" s="123">
        <f>'Transaction Log'!$A$4:$A$2084</f>
        <v>0.56836805555555558</v>
      </c>
      <c r="C475" s="122" t="str">
        <f>IFERROR(IF(INDEX('Transaction Log'!$C$4:$C$2084,'Air Index'!A475)&gt;INDEX('Transaction Log'!$C$4:$C$2084,('Air Index'!$K$2+'Air Index'!A475)),"Transaction Proceeding","Transaction Anomaly"),"Transaction Ending")</f>
        <v>Transaction Proceeding</v>
      </c>
    </row>
    <row r="476" spans="1:3">
      <c r="A476" s="124">
        <v>473</v>
      </c>
      <c r="B476" s="123">
        <f>'Transaction Log'!$A$4:$A$2084</f>
        <v>0.56839120370370366</v>
      </c>
      <c r="C476" s="122" t="str">
        <f>IFERROR(IF(INDEX('Transaction Log'!$C$4:$C$2084,'Air Index'!A476)&gt;INDEX('Transaction Log'!$C$4:$C$2084,('Air Index'!$K$2+'Air Index'!A476)),"Transaction Proceeding","Transaction Anomaly"),"Transaction Ending")</f>
        <v>Transaction Proceeding</v>
      </c>
    </row>
    <row r="477" spans="1:3">
      <c r="A477" s="124">
        <v>474</v>
      </c>
      <c r="B477" s="123">
        <f>'Transaction Log'!$A$4:$A$2084</f>
        <v>0.56841435185185185</v>
      </c>
      <c r="C477" s="122" t="str">
        <f>IFERROR(IF(INDEX('Transaction Log'!$C$4:$C$2084,'Air Index'!A477)&gt;INDEX('Transaction Log'!$C$4:$C$2084,('Air Index'!$K$2+'Air Index'!A477)),"Transaction Proceeding","Transaction Anomaly"),"Transaction Ending")</f>
        <v>Transaction Proceeding</v>
      </c>
    </row>
    <row r="478" spans="1:3">
      <c r="A478" s="124">
        <v>475</v>
      </c>
      <c r="B478" s="123">
        <f>'Transaction Log'!$A$4:$A$2084</f>
        <v>0.56843750000000004</v>
      </c>
      <c r="C478" s="122" t="str">
        <f>IFERROR(IF(INDEX('Transaction Log'!$C$4:$C$2084,'Air Index'!A478)&gt;INDEX('Transaction Log'!$C$4:$C$2084,('Air Index'!$K$2+'Air Index'!A478)),"Transaction Proceeding","Transaction Anomaly"),"Transaction Ending")</f>
        <v>Transaction Proceeding</v>
      </c>
    </row>
    <row r="479" spans="1:3">
      <c r="A479" s="124">
        <v>476</v>
      </c>
      <c r="B479" s="123">
        <f>'Transaction Log'!$A$4:$A$2084</f>
        <v>0.56846064814814812</v>
      </c>
      <c r="C479" s="122" t="str">
        <f>IFERROR(IF(INDEX('Transaction Log'!$C$4:$C$2084,'Air Index'!A479)&gt;INDEX('Transaction Log'!$C$4:$C$2084,('Air Index'!$K$2+'Air Index'!A479)),"Transaction Proceeding","Transaction Anomaly"),"Transaction Ending")</f>
        <v>Transaction Proceeding</v>
      </c>
    </row>
    <row r="480" spans="1:3">
      <c r="A480" s="124">
        <v>477</v>
      </c>
      <c r="B480" s="123">
        <f>'Transaction Log'!$A$4:$A$2084</f>
        <v>0.56848379629629631</v>
      </c>
      <c r="C480" s="122" t="str">
        <f>IFERROR(IF(INDEX('Transaction Log'!$C$4:$C$2084,'Air Index'!A480)&gt;INDEX('Transaction Log'!$C$4:$C$2084,('Air Index'!$K$2+'Air Index'!A480)),"Transaction Proceeding","Transaction Anomaly"),"Transaction Ending")</f>
        <v>Transaction Proceeding</v>
      </c>
    </row>
    <row r="481" spans="1:3">
      <c r="A481" s="124">
        <v>478</v>
      </c>
      <c r="B481" s="123">
        <f>'Transaction Log'!$A$4:$A$2084</f>
        <v>0.5685069444444445</v>
      </c>
      <c r="C481" s="122" t="str">
        <f>IFERROR(IF(INDEX('Transaction Log'!$C$4:$C$2084,'Air Index'!A481)&gt;INDEX('Transaction Log'!$C$4:$C$2084,('Air Index'!$K$2+'Air Index'!A481)),"Transaction Proceeding","Transaction Anomaly"),"Transaction Ending")</f>
        <v>Transaction Proceeding</v>
      </c>
    </row>
    <row r="482" spans="1:3">
      <c r="A482" s="124">
        <v>479</v>
      </c>
      <c r="B482" s="123">
        <f>'Transaction Log'!$A$4:$A$2084</f>
        <v>0.56853009259259257</v>
      </c>
      <c r="C482" s="122" t="str">
        <f>IFERROR(IF(INDEX('Transaction Log'!$C$4:$C$2084,'Air Index'!A482)&gt;INDEX('Transaction Log'!$C$4:$C$2084,('Air Index'!$K$2+'Air Index'!A482)),"Transaction Proceeding","Transaction Anomaly"),"Transaction Ending")</f>
        <v>Transaction Proceeding</v>
      </c>
    </row>
    <row r="483" spans="1:3">
      <c r="A483" s="124">
        <v>480</v>
      </c>
      <c r="B483" s="123">
        <f>'Transaction Log'!$A$4:$A$2084</f>
        <v>0.56855324074074076</v>
      </c>
      <c r="C483" s="122" t="str">
        <f>IFERROR(IF(INDEX('Transaction Log'!$C$4:$C$2084,'Air Index'!A483)&gt;INDEX('Transaction Log'!$C$4:$C$2084,('Air Index'!$K$2+'Air Index'!A483)),"Transaction Proceeding","Transaction Anomaly"),"Transaction Ending")</f>
        <v>Transaction Proceeding</v>
      </c>
    </row>
    <row r="484" spans="1:3">
      <c r="A484" s="124">
        <v>481</v>
      </c>
      <c r="B484" s="123">
        <f>'Transaction Log'!$A$4:$A$2084</f>
        <v>0.56857638888888895</v>
      </c>
      <c r="C484" s="122" t="str">
        <f>IFERROR(IF(INDEX('Transaction Log'!$C$4:$C$2084,'Air Index'!A484)&gt;INDEX('Transaction Log'!$C$4:$C$2084,('Air Index'!$K$2+'Air Index'!A484)),"Transaction Proceeding","Transaction Anomaly"),"Transaction Ending")</f>
        <v>Transaction Proceeding</v>
      </c>
    </row>
    <row r="485" spans="1:3">
      <c r="A485" s="124">
        <v>482</v>
      </c>
      <c r="B485" s="123">
        <f>'Transaction Log'!$A$4:$A$2084</f>
        <v>0.56859953703703703</v>
      </c>
      <c r="C485" s="122" t="str">
        <f>IFERROR(IF(INDEX('Transaction Log'!$C$4:$C$2084,'Air Index'!A485)&gt;INDEX('Transaction Log'!$C$4:$C$2084,('Air Index'!$K$2+'Air Index'!A485)),"Transaction Proceeding","Transaction Anomaly"),"Transaction Ending")</f>
        <v>Transaction Proceeding</v>
      </c>
    </row>
    <row r="486" spans="1:3">
      <c r="A486" s="124">
        <v>483</v>
      </c>
      <c r="B486" s="123">
        <f>'Transaction Log'!$A$4:$A$2084</f>
        <v>0.56862268518518522</v>
      </c>
      <c r="C486" s="122" t="str">
        <f>IFERROR(IF(INDEX('Transaction Log'!$C$4:$C$2084,'Air Index'!A486)&gt;INDEX('Transaction Log'!$C$4:$C$2084,('Air Index'!$K$2+'Air Index'!A486)),"Transaction Proceeding","Transaction Anomaly"),"Transaction Ending")</f>
        <v>Transaction Proceeding</v>
      </c>
    </row>
    <row r="487" spans="1:3">
      <c r="A487" s="124">
        <v>484</v>
      </c>
      <c r="B487" s="123">
        <f>'Transaction Log'!$A$4:$A$2084</f>
        <v>0.56864583333333341</v>
      </c>
      <c r="C487" s="122" t="str">
        <f>IFERROR(IF(INDEX('Transaction Log'!$C$4:$C$2084,'Air Index'!A487)&gt;INDEX('Transaction Log'!$C$4:$C$2084,('Air Index'!$K$2+'Air Index'!A487)),"Transaction Proceeding","Transaction Anomaly"),"Transaction Ending")</f>
        <v>Transaction Proceeding</v>
      </c>
    </row>
    <row r="488" spans="1:3">
      <c r="A488" s="124">
        <v>485</v>
      </c>
      <c r="B488" s="123">
        <f>'Transaction Log'!$A$4:$A$2084</f>
        <v>0.56866898148148148</v>
      </c>
      <c r="C488" s="122" t="str">
        <f>IFERROR(IF(INDEX('Transaction Log'!$C$4:$C$2084,'Air Index'!A488)&gt;INDEX('Transaction Log'!$C$4:$C$2084,('Air Index'!$K$2+'Air Index'!A488)),"Transaction Proceeding","Transaction Anomaly"),"Transaction Ending")</f>
        <v>Transaction Proceeding</v>
      </c>
    </row>
    <row r="489" spans="1:3">
      <c r="A489" s="124">
        <v>486</v>
      </c>
      <c r="B489" s="123">
        <f>'Transaction Log'!$A$4:$A$2084</f>
        <v>0.56869212962962956</v>
      </c>
      <c r="C489" s="122" t="str">
        <f>IFERROR(IF(INDEX('Transaction Log'!$C$4:$C$2084,'Air Index'!A489)&gt;INDEX('Transaction Log'!$C$4:$C$2084,('Air Index'!$K$2+'Air Index'!A489)),"Transaction Proceeding","Transaction Anomaly"),"Transaction Ending")</f>
        <v>Transaction Proceeding</v>
      </c>
    </row>
    <row r="490" spans="1:3">
      <c r="A490" s="124">
        <v>487</v>
      </c>
      <c r="B490" s="123">
        <f>'Transaction Log'!$A$4:$A$2084</f>
        <v>0.56871527777777775</v>
      </c>
      <c r="C490" s="122" t="str">
        <f>IFERROR(IF(INDEX('Transaction Log'!$C$4:$C$2084,'Air Index'!A490)&gt;INDEX('Transaction Log'!$C$4:$C$2084,('Air Index'!$K$2+'Air Index'!A490)),"Transaction Proceeding","Transaction Anomaly"),"Transaction Ending")</f>
        <v>Transaction Proceeding</v>
      </c>
    </row>
    <row r="491" spans="1:3">
      <c r="A491" s="124">
        <v>488</v>
      </c>
      <c r="B491" s="123">
        <f>'Transaction Log'!$A$4:$A$2084</f>
        <v>0.56873842592592594</v>
      </c>
      <c r="C491" s="122" t="str">
        <f>IFERROR(IF(INDEX('Transaction Log'!$C$4:$C$2084,'Air Index'!A491)&gt;INDEX('Transaction Log'!$C$4:$C$2084,('Air Index'!$K$2+'Air Index'!A491)),"Transaction Proceeding","Transaction Anomaly"),"Transaction Ending")</f>
        <v>Transaction Proceeding</v>
      </c>
    </row>
    <row r="492" spans="1:3">
      <c r="A492" s="124">
        <v>489</v>
      </c>
      <c r="B492" s="123">
        <f>'Transaction Log'!$A$4:$A$2084</f>
        <v>0.56876157407407402</v>
      </c>
      <c r="C492" s="122" t="str">
        <f>IFERROR(IF(INDEX('Transaction Log'!$C$4:$C$2084,'Air Index'!A492)&gt;INDEX('Transaction Log'!$C$4:$C$2084,('Air Index'!$K$2+'Air Index'!A492)),"Transaction Proceeding","Transaction Anomaly"),"Transaction Ending")</f>
        <v>Transaction Proceeding</v>
      </c>
    </row>
    <row r="493" spans="1:3">
      <c r="A493" s="124">
        <v>490</v>
      </c>
      <c r="B493" s="123">
        <f>'Transaction Log'!$A$4:$A$2084</f>
        <v>0.56878472222222221</v>
      </c>
      <c r="C493" s="122" t="str">
        <f>IFERROR(IF(INDEX('Transaction Log'!$C$4:$C$2084,'Air Index'!A493)&gt;INDEX('Transaction Log'!$C$4:$C$2084,('Air Index'!$K$2+'Air Index'!A493)),"Transaction Proceeding","Transaction Anomaly"),"Transaction Ending")</f>
        <v>Transaction Proceeding</v>
      </c>
    </row>
    <row r="494" spans="1:3">
      <c r="A494" s="124">
        <v>491</v>
      </c>
      <c r="B494" s="123">
        <f>'Transaction Log'!$A$4:$A$2084</f>
        <v>0.56880787037037039</v>
      </c>
      <c r="C494" s="122" t="str">
        <f>IFERROR(IF(INDEX('Transaction Log'!$C$4:$C$2084,'Air Index'!A494)&gt;INDEX('Transaction Log'!$C$4:$C$2084,('Air Index'!$K$2+'Air Index'!A494)),"Transaction Proceeding","Transaction Anomaly"),"Transaction Ending")</f>
        <v>Transaction Proceeding</v>
      </c>
    </row>
    <row r="495" spans="1:3">
      <c r="A495" s="124">
        <v>492</v>
      </c>
      <c r="B495" s="123">
        <f>'Transaction Log'!$A$4:$A$2084</f>
        <v>0.56883101851851847</v>
      </c>
      <c r="C495" s="122" t="str">
        <f>IFERROR(IF(INDEX('Transaction Log'!$C$4:$C$2084,'Air Index'!A495)&gt;INDEX('Transaction Log'!$C$4:$C$2084,('Air Index'!$K$2+'Air Index'!A495)),"Transaction Proceeding","Transaction Anomaly"),"Transaction Ending")</f>
        <v>Transaction Proceeding</v>
      </c>
    </row>
    <row r="496" spans="1:3">
      <c r="A496" s="124">
        <v>493</v>
      </c>
      <c r="B496" s="123">
        <f>'Transaction Log'!$A$4:$A$2084</f>
        <v>0.56885416666666666</v>
      </c>
      <c r="C496" s="122" t="str">
        <f>IFERROR(IF(INDEX('Transaction Log'!$C$4:$C$2084,'Air Index'!A496)&gt;INDEX('Transaction Log'!$C$4:$C$2084,('Air Index'!$K$2+'Air Index'!A496)),"Transaction Proceeding","Transaction Anomaly"),"Transaction Ending")</f>
        <v>Transaction Proceeding</v>
      </c>
    </row>
    <row r="497" spans="1:3">
      <c r="A497" s="124">
        <v>494</v>
      </c>
      <c r="B497" s="123">
        <f>'Transaction Log'!$A$4:$A$2084</f>
        <v>0.56887731481481485</v>
      </c>
      <c r="C497" s="122" t="str">
        <f>IFERROR(IF(INDEX('Transaction Log'!$C$4:$C$2084,'Air Index'!A497)&gt;INDEX('Transaction Log'!$C$4:$C$2084,('Air Index'!$K$2+'Air Index'!A497)),"Transaction Proceeding","Transaction Anomaly"),"Transaction Ending")</f>
        <v>Transaction Proceeding</v>
      </c>
    </row>
    <row r="498" spans="1:3">
      <c r="A498" s="124">
        <v>495</v>
      </c>
      <c r="B498" s="123">
        <f>'Transaction Log'!$A$4:$A$2084</f>
        <v>0.56890046296296293</v>
      </c>
      <c r="C498" s="122" t="str">
        <f>IFERROR(IF(INDEX('Transaction Log'!$C$4:$C$2084,'Air Index'!A498)&gt;INDEX('Transaction Log'!$C$4:$C$2084,('Air Index'!$K$2+'Air Index'!A498)),"Transaction Proceeding","Transaction Anomaly"),"Transaction Ending")</f>
        <v>Transaction Proceeding</v>
      </c>
    </row>
    <row r="499" spans="1:3">
      <c r="A499" s="124">
        <v>496</v>
      </c>
      <c r="B499" s="123">
        <f>'Transaction Log'!$A$4:$A$2084</f>
        <v>0.56892361111111112</v>
      </c>
      <c r="C499" s="122" t="str">
        <f>IFERROR(IF(INDEX('Transaction Log'!$C$4:$C$2084,'Air Index'!A499)&gt;INDEX('Transaction Log'!$C$4:$C$2084,('Air Index'!$K$2+'Air Index'!A499)),"Transaction Proceeding","Transaction Anomaly"),"Transaction Ending")</f>
        <v>Transaction Proceeding</v>
      </c>
    </row>
    <row r="500" spans="1:3">
      <c r="A500" s="124">
        <v>497</v>
      </c>
      <c r="B500" s="123">
        <f>'Transaction Log'!$A$4:$A$2084</f>
        <v>0.5689467592592593</v>
      </c>
      <c r="C500" s="122" t="str">
        <f>IFERROR(IF(INDEX('Transaction Log'!$C$4:$C$2084,'Air Index'!A500)&gt;INDEX('Transaction Log'!$C$4:$C$2084,('Air Index'!$K$2+'Air Index'!A500)),"Transaction Proceeding","Transaction Anomaly"),"Transaction Ending")</f>
        <v>Transaction Proceeding</v>
      </c>
    </row>
    <row r="501" spans="1:3">
      <c r="A501" s="124">
        <v>498</v>
      </c>
      <c r="B501" s="123">
        <f>'Transaction Log'!$A$4:$A$2084</f>
        <v>0.56896990740740738</v>
      </c>
      <c r="C501" s="122" t="str">
        <f>IFERROR(IF(INDEX('Transaction Log'!$C$4:$C$2084,'Air Index'!A501)&gt;INDEX('Transaction Log'!$C$4:$C$2084,('Air Index'!$K$2+'Air Index'!A501)),"Transaction Proceeding","Transaction Anomaly"),"Transaction Ending")</f>
        <v>Transaction Proceeding</v>
      </c>
    </row>
    <row r="502" spans="1:3">
      <c r="A502" s="124">
        <v>499</v>
      </c>
      <c r="B502" s="123">
        <f>'Transaction Log'!$A$4:$A$2084</f>
        <v>0.56899305555555557</v>
      </c>
      <c r="C502" s="122" t="str">
        <f>IFERROR(IF(INDEX('Transaction Log'!$C$4:$C$2084,'Air Index'!A502)&gt;INDEX('Transaction Log'!$C$4:$C$2084,('Air Index'!$K$2+'Air Index'!A502)),"Transaction Proceeding","Transaction Anomaly"),"Transaction Ending")</f>
        <v>Transaction Proceeding</v>
      </c>
    </row>
    <row r="503" spans="1:3">
      <c r="A503" s="124">
        <v>500</v>
      </c>
      <c r="B503" s="123">
        <f>'Transaction Log'!$A$4:$A$2084</f>
        <v>0.56901620370370376</v>
      </c>
      <c r="C503" s="122" t="str">
        <f>IFERROR(IF(INDEX('Transaction Log'!$C$4:$C$2084,'Air Index'!A503)&gt;INDEX('Transaction Log'!$C$4:$C$2084,('Air Index'!$K$2+'Air Index'!A503)),"Transaction Proceeding","Transaction Anomaly"),"Transaction Ending")</f>
        <v>Transaction Proceeding</v>
      </c>
    </row>
    <row r="504" spans="1:3">
      <c r="A504" s="124">
        <v>501</v>
      </c>
      <c r="B504" s="123">
        <f>'Transaction Log'!$A$4:$A$2084</f>
        <v>0.56903935185185184</v>
      </c>
      <c r="C504" s="122" t="str">
        <f>IFERROR(IF(INDEX('Transaction Log'!$C$4:$C$2084,'Air Index'!A504)&gt;INDEX('Transaction Log'!$C$4:$C$2084,('Air Index'!$K$2+'Air Index'!A504)),"Transaction Proceeding","Transaction Anomaly"),"Transaction Ending")</f>
        <v>Transaction Proceeding</v>
      </c>
    </row>
    <row r="505" spans="1:3">
      <c r="A505" s="124">
        <v>502</v>
      </c>
      <c r="B505" s="123">
        <f>'Transaction Log'!$A$4:$A$2084</f>
        <v>0.56906250000000003</v>
      </c>
      <c r="C505" s="122" t="str">
        <f>IFERROR(IF(INDEX('Transaction Log'!$C$4:$C$2084,'Air Index'!A505)&gt;INDEX('Transaction Log'!$C$4:$C$2084,('Air Index'!$K$2+'Air Index'!A505)),"Transaction Proceeding","Transaction Anomaly"),"Transaction Ending")</f>
        <v>Transaction Proceeding</v>
      </c>
    </row>
    <row r="506" spans="1:3">
      <c r="A506" s="124">
        <v>503</v>
      </c>
      <c r="B506" s="123">
        <f>'Transaction Log'!$A$4:$A$2084</f>
        <v>0.56908564814814822</v>
      </c>
      <c r="C506" s="122" t="str">
        <f>IFERROR(IF(INDEX('Transaction Log'!$C$4:$C$2084,'Air Index'!A506)&gt;INDEX('Transaction Log'!$C$4:$C$2084,('Air Index'!$K$2+'Air Index'!A506)),"Transaction Proceeding","Transaction Anomaly"),"Transaction Ending")</f>
        <v>Transaction Proceeding</v>
      </c>
    </row>
    <row r="507" spans="1:3">
      <c r="A507" s="124">
        <v>504</v>
      </c>
      <c r="B507" s="123">
        <f>'Transaction Log'!$A$4:$A$2084</f>
        <v>0.56910879629629629</v>
      </c>
      <c r="C507" s="122" t="str">
        <f>IFERROR(IF(INDEX('Transaction Log'!$C$4:$C$2084,'Air Index'!A507)&gt;INDEX('Transaction Log'!$C$4:$C$2084,('Air Index'!$K$2+'Air Index'!A507)),"Transaction Proceeding","Transaction Anomaly"),"Transaction Ending")</f>
        <v>Transaction Proceeding</v>
      </c>
    </row>
    <row r="508" spans="1:3">
      <c r="A508" s="124">
        <v>505</v>
      </c>
      <c r="B508" s="123">
        <f>'Transaction Log'!$A$4:$A$2084</f>
        <v>0.56913194444444437</v>
      </c>
      <c r="C508" s="122" t="str">
        <f>IFERROR(IF(INDEX('Transaction Log'!$C$4:$C$2084,'Air Index'!A508)&gt;INDEX('Transaction Log'!$C$4:$C$2084,('Air Index'!$K$2+'Air Index'!A508)),"Transaction Proceeding","Transaction Anomaly"),"Transaction Ending")</f>
        <v>Transaction Proceeding</v>
      </c>
    </row>
    <row r="509" spans="1:3">
      <c r="A509" s="124">
        <v>506</v>
      </c>
      <c r="B509" s="123">
        <f>'Transaction Log'!$A$4:$A$2084</f>
        <v>0.56915509259259256</v>
      </c>
      <c r="C509" s="122" t="str">
        <f>IFERROR(IF(INDEX('Transaction Log'!$C$4:$C$2084,'Air Index'!A509)&gt;INDEX('Transaction Log'!$C$4:$C$2084,('Air Index'!$K$2+'Air Index'!A509)),"Transaction Proceeding","Transaction Anomaly"),"Transaction Ending")</f>
        <v>Transaction Proceeding</v>
      </c>
    </row>
    <row r="510" spans="1:3">
      <c r="A510" s="124">
        <v>507</v>
      </c>
      <c r="B510" s="123">
        <f>'Transaction Log'!$A$4:$A$2084</f>
        <v>0.56917824074074075</v>
      </c>
      <c r="C510" s="122" t="str">
        <f>IFERROR(IF(INDEX('Transaction Log'!$C$4:$C$2084,'Air Index'!A510)&gt;INDEX('Transaction Log'!$C$4:$C$2084,('Air Index'!$K$2+'Air Index'!A510)),"Transaction Proceeding","Transaction Anomaly"),"Transaction Ending")</f>
        <v>Transaction Proceeding</v>
      </c>
    </row>
    <row r="511" spans="1:3">
      <c r="A511" s="124">
        <v>508</v>
      </c>
      <c r="B511" s="123">
        <f>'Transaction Log'!$A$4:$A$2084</f>
        <v>0.56920138888888883</v>
      </c>
      <c r="C511" s="122" t="str">
        <f>IFERROR(IF(INDEX('Transaction Log'!$C$4:$C$2084,'Air Index'!A511)&gt;INDEX('Transaction Log'!$C$4:$C$2084,('Air Index'!$K$2+'Air Index'!A511)),"Transaction Proceeding","Transaction Anomaly"),"Transaction Ending")</f>
        <v>Transaction Proceeding</v>
      </c>
    </row>
    <row r="512" spans="1:3">
      <c r="A512" s="124">
        <v>509</v>
      </c>
      <c r="B512" s="123">
        <f>'Transaction Log'!$A$4:$A$2084</f>
        <v>0.56922453703703701</v>
      </c>
      <c r="C512" s="122" t="str">
        <f>IFERROR(IF(INDEX('Transaction Log'!$C$4:$C$2084,'Air Index'!A512)&gt;INDEX('Transaction Log'!$C$4:$C$2084,('Air Index'!$K$2+'Air Index'!A512)),"Transaction Proceeding","Transaction Anomaly"),"Transaction Ending")</f>
        <v>Transaction Proceeding</v>
      </c>
    </row>
    <row r="513" spans="1:3">
      <c r="A513" s="124">
        <v>510</v>
      </c>
      <c r="B513" s="123">
        <f>'Transaction Log'!$A$4:$A$2084</f>
        <v>0.5692476851851852</v>
      </c>
      <c r="C513" s="122" t="str">
        <f>IFERROR(IF(INDEX('Transaction Log'!$C$4:$C$2084,'Air Index'!A513)&gt;INDEX('Transaction Log'!$C$4:$C$2084,('Air Index'!$K$2+'Air Index'!A513)),"Transaction Proceeding","Transaction Anomaly"),"Transaction Ending")</f>
        <v>Transaction Proceeding</v>
      </c>
    </row>
    <row r="514" spans="1:3">
      <c r="A514" s="124">
        <v>511</v>
      </c>
      <c r="B514" s="123">
        <f>'Transaction Log'!$A$4:$A$2084</f>
        <v>0.56927083333333328</v>
      </c>
      <c r="C514" s="122" t="str">
        <f>IFERROR(IF(INDEX('Transaction Log'!$C$4:$C$2084,'Air Index'!A514)&gt;INDEX('Transaction Log'!$C$4:$C$2084,('Air Index'!$K$2+'Air Index'!A514)),"Transaction Proceeding","Transaction Anomaly"),"Transaction Ending")</f>
        <v>Transaction Proceeding</v>
      </c>
    </row>
    <row r="515" spans="1:3">
      <c r="A515" s="124">
        <v>512</v>
      </c>
      <c r="B515" s="123">
        <f>'Transaction Log'!$A$4:$A$2084</f>
        <v>0.56929398148148147</v>
      </c>
      <c r="C515" s="122" t="str">
        <f>IFERROR(IF(INDEX('Transaction Log'!$C$4:$C$2084,'Air Index'!A515)&gt;INDEX('Transaction Log'!$C$4:$C$2084,('Air Index'!$K$2+'Air Index'!A515)),"Transaction Proceeding","Transaction Anomaly"),"Transaction Ending")</f>
        <v>Transaction Proceeding</v>
      </c>
    </row>
    <row r="516" spans="1:3">
      <c r="A516" s="124">
        <v>513</v>
      </c>
      <c r="B516" s="123">
        <f>'Transaction Log'!$A$4:$A$2084</f>
        <v>0.56931712962962966</v>
      </c>
      <c r="C516" s="122" t="str">
        <f>IFERROR(IF(INDEX('Transaction Log'!$C$4:$C$2084,'Air Index'!A516)&gt;INDEX('Transaction Log'!$C$4:$C$2084,('Air Index'!$K$2+'Air Index'!A516)),"Transaction Proceeding","Transaction Anomaly"),"Transaction Ending")</f>
        <v>Transaction Proceeding</v>
      </c>
    </row>
    <row r="517" spans="1:3">
      <c r="A517" s="124">
        <v>514</v>
      </c>
      <c r="B517" s="123">
        <f>'Transaction Log'!$A$4:$A$2084</f>
        <v>0.56934027777777774</v>
      </c>
      <c r="C517" s="122" t="str">
        <f>IFERROR(IF(INDEX('Transaction Log'!$C$4:$C$2084,'Air Index'!A517)&gt;INDEX('Transaction Log'!$C$4:$C$2084,('Air Index'!$K$2+'Air Index'!A517)),"Transaction Proceeding","Transaction Anomaly"),"Transaction Ending")</f>
        <v>Transaction Proceeding</v>
      </c>
    </row>
    <row r="518" spans="1:3">
      <c r="A518" s="124">
        <v>515</v>
      </c>
      <c r="B518" s="123">
        <f>'Transaction Log'!$A$4:$A$2084</f>
        <v>0.56936342592592593</v>
      </c>
      <c r="C518" s="122" t="str">
        <f>IFERROR(IF(INDEX('Transaction Log'!$C$4:$C$2084,'Air Index'!A518)&gt;INDEX('Transaction Log'!$C$4:$C$2084,('Air Index'!$K$2+'Air Index'!A518)),"Transaction Proceeding","Transaction Anomaly"),"Transaction Ending")</f>
        <v>Transaction Proceeding</v>
      </c>
    </row>
    <row r="519" spans="1:3">
      <c r="A519" s="124">
        <v>516</v>
      </c>
      <c r="B519" s="123">
        <f>'Transaction Log'!$A$4:$A$2084</f>
        <v>0.56938657407407411</v>
      </c>
      <c r="C519" s="122" t="str">
        <f>IFERROR(IF(INDEX('Transaction Log'!$C$4:$C$2084,'Air Index'!A519)&gt;INDEX('Transaction Log'!$C$4:$C$2084,('Air Index'!$K$2+'Air Index'!A519)),"Transaction Proceeding","Transaction Anomaly"),"Transaction Ending")</f>
        <v>Transaction Proceeding</v>
      </c>
    </row>
    <row r="520" spans="1:3">
      <c r="A520" s="124">
        <v>517</v>
      </c>
      <c r="B520" s="123">
        <f>'Transaction Log'!$A$4:$A$2084</f>
        <v>0.56940972222222219</v>
      </c>
      <c r="C520" s="122" t="str">
        <f>IFERROR(IF(INDEX('Transaction Log'!$C$4:$C$2084,'Air Index'!A520)&gt;INDEX('Transaction Log'!$C$4:$C$2084,('Air Index'!$K$2+'Air Index'!A520)),"Transaction Proceeding","Transaction Anomaly"),"Transaction Ending")</f>
        <v>Transaction Proceeding</v>
      </c>
    </row>
    <row r="521" spans="1:3">
      <c r="A521" s="124">
        <v>518</v>
      </c>
      <c r="B521" s="123">
        <f>'Transaction Log'!$A$4:$A$2084</f>
        <v>0.56943287037037038</v>
      </c>
      <c r="C521" s="122" t="str">
        <f>IFERROR(IF(INDEX('Transaction Log'!$C$4:$C$2084,'Air Index'!A521)&gt;INDEX('Transaction Log'!$C$4:$C$2084,('Air Index'!$K$2+'Air Index'!A521)),"Transaction Proceeding","Transaction Anomaly"),"Transaction Ending")</f>
        <v>Transaction Proceeding</v>
      </c>
    </row>
    <row r="522" spans="1:3">
      <c r="A522" s="124">
        <v>519</v>
      </c>
      <c r="B522" s="123">
        <f>'Transaction Log'!$A$4:$A$2084</f>
        <v>0.56945601851851857</v>
      </c>
      <c r="C522" s="122" t="str">
        <f>IFERROR(IF(INDEX('Transaction Log'!$C$4:$C$2084,'Air Index'!A522)&gt;INDEX('Transaction Log'!$C$4:$C$2084,('Air Index'!$K$2+'Air Index'!A522)),"Transaction Proceeding","Transaction Anomaly"),"Transaction Ending")</f>
        <v>Transaction Proceeding</v>
      </c>
    </row>
    <row r="523" spans="1:3">
      <c r="A523" s="124">
        <v>520</v>
      </c>
      <c r="B523" s="123">
        <f>'Transaction Log'!$A$4:$A$2084</f>
        <v>0.56947916666666665</v>
      </c>
      <c r="C523" s="122" t="str">
        <f>IFERROR(IF(INDEX('Transaction Log'!$C$4:$C$2084,'Air Index'!A523)&gt;INDEX('Transaction Log'!$C$4:$C$2084,('Air Index'!$K$2+'Air Index'!A523)),"Transaction Proceeding","Transaction Anomaly"),"Transaction Ending")</f>
        <v>Transaction Proceeding</v>
      </c>
    </row>
    <row r="524" spans="1:3">
      <c r="A524" s="124">
        <v>521</v>
      </c>
      <c r="B524" s="123">
        <f>'Transaction Log'!$A$4:$A$2084</f>
        <v>0.56950231481481484</v>
      </c>
      <c r="C524" s="122" t="str">
        <f>IFERROR(IF(INDEX('Transaction Log'!$C$4:$C$2084,'Air Index'!A524)&gt;INDEX('Transaction Log'!$C$4:$C$2084,('Air Index'!$K$2+'Air Index'!A524)),"Transaction Proceeding","Transaction Anomaly"),"Transaction Ending")</f>
        <v>Transaction Proceeding</v>
      </c>
    </row>
    <row r="525" spans="1:3">
      <c r="A525" s="124">
        <v>522</v>
      </c>
      <c r="B525" s="123">
        <f>'Transaction Log'!$A$4:$A$2084</f>
        <v>0.56952546296296302</v>
      </c>
      <c r="C525" s="122" t="str">
        <f>IFERROR(IF(INDEX('Transaction Log'!$C$4:$C$2084,'Air Index'!A525)&gt;INDEX('Transaction Log'!$C$4:$C$2084,('Air Index'!$K$2+'Air Index'!A525)),"Transaction Proceeding","Transaction Anomaly"),"Transaction Ending")</f>
        <v>Transaction Proceeding</v>
      </c>
    </row>
    <row r="526" spans="1:3">
      <c r="A526" s="124">
        <v>523</v>
      </c>
      <c r="B526" s="123">
        <f>'Transaction Log'!$A$4:$A$2084</f>
        <v>0.5695486111111111</v>
      </c>
      <c r="C526" s="122" t="str">
        <f>IFERROR(IF(INDEX('Transaction Log'!$C$4:$C$2084,'Air Index'!A526)&gt;INDEX('Transaction Log'!$C$4:$C$2084,('Air Index'!$K$2+'Air Index'!A526)),"Transaction Proceeding","Transaction Anomaly"),"Transaction Ending")</f>
        <v>Transaction Proceeding</v>
      </c>
    </row>
    <row r="527" spans="1:3">
      <c r="A527" s="124">
        <v>524</v>
      </c>
      <c r="B527" s="123">
        <f>'Transaction Log'!$A$4:$A$2084</f>
        <v>0.56957175925925929</v>
      </c>
      <c r="C527" s="122" t="str">
        <f>IFERROR(IF(INDEX('Transaction Log'!$C$4:$C$2084,'Air Index'!A527)&gt;INDEX('Transaction Log'!$C$4:$C$2084,('Air Index'!$K$2+'Air Index'!A527)),"Transaction Proceeding","Transaction Anomaly"),"Transaction Ending")</f>
        <v>Transaction Proceeding</v>
      </c>
    </row>
    <row r="528" spans="1:3">
      <c r="A528" s="124">
        <v>525</v>
      </c>
      <c r="B528" s="123">
        <f>'Transaction Log'!$A$4:$A$2084</f>
        <v>0.56959490740740748</v>
      </c>
      <c r="C528" s="122" t="str">
        <f>IFERROR(IF(INDEX('Transaction Log'!$C$4:$C$2084,'Air Index'!A528)&gt;INDEX('Transaction Log'!$C$4:$C$2084,('Air Index'!$K$2+'Air Index'!A528)),"Transaction Proceeding","Transaction Anomaly"),"Transaction Ending")</f>
        <v>Transaction Proceeding</v>
      </c>
    </row>
    <row r="529" spans="1:3">
      <c r="A529" s="124">
        <v>526</v>
      </c>
      <c r="B529" s="123">
        <f>'Transaction Log'!$A$4:$A$2084</f>
        <v>0.56961805555555556</v>
      </c>
      <c r="C529" s="122" t="str">
        <f>IFERROR(IF(INDEX('Transaction Log'!$C$4:$C$2084,'Air Index'!A529)&gt;INDEX('Transaction Log'!$C$4:$C$2084,('Air Index'!$K$2+'Air Index'!A529)),"Transaction Proceeding","Transaction Anomaly"),"Transaction Ending")</f>
        <v>Transaction Proceeding</v>
      </c>
    </row>
    <row r="530" spans="1:3">
      <c r="A530" s="124">
        <v>527</v>
      </c>
      <c r="B530" s="123">
        <f>'Transaction Log'!$A$4:$A$2084</f>
        <v>0.56964120370370364</v>
      </c>
      <c r="C530" s="122" t="str">
        <f>IFERROR(IF(INDEX('Transaction Log'!$C$4:$C$2084,'Air Index'!A530)&gt;INDEX('Transaction Log'!$C$4:$C$2084,('Air Index'!$K$2+'Air Index'!A530)),"Transaction Proceeding","Transaction Anomaly"),"Transaction Ending")</f>
        <v>Transaction Proceeding</v>
      </c>
    </row>
    <row r="531" spans="1:3">
      <c r="A531" s="124">
        <v>528</v>
      </c>
      <c r="B531" s="123">
        <f>'Transaction Log'!$A$4:$A$2084</f>
        <v>0.56966435185185182</v>
      </c>
      <c r="C531" s="122" t="str">
        <f>IFERROR(IF(INDEX('Transaction Log'!$C$4:$C$2084,'Air Index'!A531)&gt;INDEX('Transaction Log'!$C$4:$C$2084,('Air Index'!$K$2+'Air Index'!A531)),"Transaction Proceeding","Transaction Anomaly"),"Transaction Ending")</f>
        <v>Transaction Proceeding</v>
      </c>
    </row>
    <row r="532" spans="1:3">
      <c r="A532" s="124">
        <v>529</v>
      </c>
      <c r="B532" s="123">
        <f>'Transaction Log'!$A$4:$A$2084</f>
        <v>0.56968750000000001</v>
      </c>
      <c r="C532" s="122" t="str">
        <f>IFERROR(IF(INDEX('Transaction Log'!$C$4:$C$2084,'Air Index'!A532)&gt;INDEX('Transaction Log'!$C$4:$C$2084,('Air Index'!$K$2+'Air Index'!A532)),"Transaction Proceeding","Transaction Anomaly"),"Transaction Ending")</f>
        <v>Transaction Proceeding</v>
      </c>
    </row>
    <row r="533" spans="1:3">
      <c r="A533" s="124">
        <v>530</v>
      </c>
      <c r="B533" s="123">
        <f>'Transaction Log'!$A$4:$A$2084</f>
        <v>0.56971064814814809</v>
      </c>
      <c r="C533" s="122" t="str">
        <f>IFERROR(IF(INDEX('Transaction Log'!$C$4:$C$2084,'Air Index'!A533)&gt;INDEX('Transaction Log'!$C$4:$C$2084,('Air Index'!$K$2+'Air Index'!A533)),"Transaction Proceeding","Transaction Anomaly"),"Transaction Ending")</f>
        <v>Transaction Proceeding</v>
      </c>
    </row>
    <row r="534" spans="1:3">
      <c r="A534" s="124">
        <v>531</v>
      </c>
      <c r="B534" s="123">
        <f>'Transaction Log'!$A$4:$A$2084</f>
        <v>0.56973379629629628</v>
      </c>
      <c r="C534" s="122" t="str">
        <f>IFERROR(IF(INDEX('Transaction Log'!$C$4:$C$2084,'Air Index'!A534)&gt;INDEX('Transaction Log'!$C$4:$C$2084,('Air Index'!$K$2+'Air Index'!A534)),"Transaction Proceeding","Transaction Anomaly"),"Transaction Ending")</f>
        <v>Transaction Proceeding</v>
      </c>
    </row>
    <row r="535" spans="1:3">
      <c r="A535" s="124">
        <v>532</v>
      </c>
      <c r="B535" s="123">
        <f>'Transaction Log'!$A$4:$A$2084</f>
        <v>0.56975694444444447</v>
      </c>
      <c r="C535" s="122" t="str">
        <f>IFERROR(IF(INDEX('Transaction Log'!$C$4:$C$2084,'Air Index'!A535)&gt;INDEX('Transaction Log'!$C$4:$C$2084,('Air Index'!$K$2+'Air Index'!A535)),"Transaction Proceeding","Transaction Anomaly"),"Transaction Ending")</f>
        <v>Transaction Proceeding</v>
      </c>
    </row>
    <row r="536" spans="1:3">
      <c r="A536" s="124">
        <v>533</v>
      </c>
      <c r="B536" s="123">
        <f>'Transaction Log'!$A$4:$A$2084</f>
        <v>0.56978009259259255</v>
      </c>
      <c r="C536" s="122" t="str">
        <f>IFERROR(IF(INDEX('Transaction Log'!$C$4:$C$2084,'Air Index'!A536)&gt;INDEX('Transaction Log'!$C$4:$C$2084,('Air Index'!$K$2+'Air Index'!A536)),"Transaction Proceeding","Transaction Anomaly"),"Transaction Ending")</f>
        <v>Transaction Proceeding</v>
      </c>
    </row>
    <row r="537" spans="1:3">
      <c r="A537" s="124">
        <v>534</v>
      </c>
      <c r="B537" s="123">
        <f>'Transaction Log'!$A$4:$A$2084</f>
        <v>0.56980324074074074</v>
      </c>
      <c r="C537" s="122" t="str">
        <f>IFERROR(IF(INDEX('Transaction Log'!$C$4:$C$2084,'Air Index'!A537)&gt;INDEX('Transaction Log'!$C$4:$C$2084,('Air Index'!$K$2+'Air Index'!A537)),"Transaction Proceeding","Transaction Anomaly"),"Transaction Ending")</f>
        <v>Transaction Proceeding</v>
      </c>
    </row>
    <row r="538" spans="1:3">
      <c r="A538" s="124">
        <v>535</v>
      </c>
      <c r="B538" s="123">
        <f>'Transaction Log'!$A$4:$A$2084</f>
        <v>0.56982638888888892</v>
      </c>
      <c r="C538" s="122" t="str">
        <f>IFERROR(IF(INDEX('Transaction Log'!$C$4:$C$2084,'Air Index'!A538)&gt;INDEX('Transaction Log'!$C$4:$C$2084,('Air Index'!$K$2+'Air Index'!A538)),"Transaction Proceeding","Transaction Anomaly"),"Transaction Ending")</f>
        <v>Transaction Proceeding</v>
      </c>
    </row>
    <row r="539" spans="1:3">
      <c r="A539" s="124">
        <v>536</v>
      </c>
      <c r="B539" s="123">
        <f>'Transaction Log'!$A$4:$A$2084</f>
        <v>0.569849537037037</v>
      </c>
      <c r="C539" s="122" t="str">
        <f>IFERROR(IF(INDEX('Transaction Log'!$C$4:$C$2084,'Air Index'!A539)&gt;INDEX('Transaction Log'!$C$4:$C$2084,('Air Index'!$K$2+'Air Index'!A539)),"Transaction Proceeding","Transaction Anomaly"),"Transaction Ending")</f>
        <v>Transaction Proceeding</v>
      </c>
    </row>
    <row r="540" spans="1:3">
      <c r="A540" s="124">
        <v>537</v>
      </c>
      <c r="B540" s="123">
        <f>'Transaction Log'!$A$4:$A$2084</f>
        <v>0.56987268518518519</v>
      </c>
      <c r="C540" s="122" t="str">
        <f>IFERROR(IF(INDEX('Transaction Log'!$C$4:$C$2084,'Air Index'!A540)&gt;INDEX('Transaction Log'!$C$4:$C$2084,('Air Index'!$K$2+'Air Index'!A540)),"Transaction Proceeding","Transaction Anomaly"),"Transaction Ending")</f>
        <v>Transaction Proceeding</v>
      </c>
    </row>
    <row r="541" spans="1:3">
      <c r="A541" s="124">
        <v>538</v>
      </c>
      <c r="B541" s="123">
        <f>'Transaction Log'!$A$4:$A$2084</f>
        <v>0.56989583333333338</v>
      </c>
      <c r="C541" s="122" t="str">
        <f>IFERROR(IF(INDEX('Transaction Log'!$C$4:$C$2084,'Air Index'!A541)&gt;INDEX('Transaction Log'!$C$4:$C$2084,('Air Index'!$K$2+'Air Index'!A541)),"Transaction Proceeding","Transaction Anomaly"),"Transaction Ending")</f>
        <v>Transaction Proceeding</v>
      </c>
    </row>
    <row r="542" spans="1:3">
      <c r="A542" s="124">
        <v>539</v>
      </c>
      <c r="B542" s="123">
        <f>'Transaction Log'!$A$4:$A$2084</f>
        <v>0.56991898148148146</v>
      </c>
      <c r="C542" s="122" t="str">
        <f>IFERROR(IF(INDEX('Transaction Log'!$C$4:$C$2084,'Air Index'!A542)&gt;INDEX('Transaction Log'!$C$4:$C$2084,('Air Index'!$K$2+'Air Index'!A542)),"Transaction Proceeding","Transaction Anomaly"),"Transaction Ending")</f>
        <v>Transaction Proceeding</v>
      </c>
    </row>
    <row r="543" spans="1:3">
      <c r="A543" s="124">
        <v>540</v>
      </c>
      <c r="B543" s="123">
        <f>'Transaction Log'!$A$4:$A$2084</f>
        <v>0.56994212962962965</v>
      </c>
      <c r="C543" s="122" t="str">
        <f>IFERROR(IF(INDEX('Transaction Log'!$C$4:$C$2084,'Air Index'!A543)&gt;INDEX('Transaction Log'!$C$4:$C$2084,('Air Index'!$K$2+'Air Index'!A543)),"Transaction Proceeding","Transaction Anomaly"),"Transaction Ending")</f>
        <v>Transaction Proceeding</v>
      </c>
    </row>
    <row r="544" spans="1:3">
      <c r="A544" s="124">
        <v>541</v>
      </c>
      <c r="B544" s="123">
        <f>'Transaction Log'!$A$4:$A$2084</f>
        <v>0.56996527777777783</v>
      </c>
      <c r="C544" s="122" t="str">
        <f>IFERROR(IF(INDEX('Transaction Log'!$C$4:$C$2084,'Air Index'!A544)&gt;INDEX('Transaction Log'!$C$4:$C$2084,('Air Index'!$K$2+'Air Index'!A544)),"Transaction Proceeding","Transaction Anomaly"),"Transaction Ending")</f>
        <v>Transaction Proceeding</v>
      </c>
    </row>
    <row r="545" spans="1:3">
      <c r="A545" s="124">
        <v>542</v>
      </c>
      <c r="B545" s="123">
        <f>'Transaction Log'!$A$4:$A$2084</f>
        <v>0.56998842592592591</v>
      </c>
      <c r="C545" s="122" t="str">
        <f>IFERROR(IF(INDEX('Transaction Log'!$C$4:$C$2084,'Air Index'!A545)&gt;INDEX('Transaction Log'!$C$4:$C$2084,('Air Index'!$K$2+'Air Index'!A545)),"Transaction Proceeding","Transaction Anomaly"),"Transaction Ending")</f>
        <v>Transaction Proceeding</v>
      </c>
    </row>
    <row r="546" spans="1:3">
      <c r="A546" s="124">
        <v>543</v>
      </c>
      <c r="B546" s="123">
        <f>'Transaction Log'!$A$4:$A$2084</f>
        <v>0.5700115740740741</v>
      </c>
      <c r="C546" s="122" t="str">
        <f>IFERROR(IF(INDEX('Transaction Log'!$C$4:$C$2084,'Air Index'!A546)&gt;INDEX('Transaction Log'!$C$4:$C$2084,('Air Index'!$K$2+'Air Index'!A546)),"Transaction Proceeding","Transaction Anomaly"),"Transaction Ending")</f>
        <v>Transaction Proceeding</v>
      </c>
    </row>
    <row r="547" spans="1:3">
      <c r="A547" s="124">
        <v>544</v>
      </c>
      <c r="B547" s="123">
        <f>'Transaction Log'!$A$4:$A$2084</f>
        <v>0.57003472222222229</v>
      </c>
      <c r="C547" s="122" t="str">
        <f>IFERROR(IF(INDEX('Transaction Log'!$C$4:$C$2084,'Air Index'!A547)&gt;INDEX('Transaction Log'!$C$4:$C$2084,('Air Index'!$K$2+'Air Index'!A547)),"Transaction Proceeding","Transaction Anomaly"),"Transaction Ending")</f>
        <v>Transaction Proceeding</v>
      </c>
    </row>
    <row r="548" spans="1:3">
      <c r="A548" s="124">
        <v>545</v>
      </c>
      <c r="B548" s="123">
        <f>'Transaction Log'!$A$4:$A$2084</f>
        <v>0.57005787037037037</v>
      </c>
      <c r="C548" s="122" t="str">
        <f>IFERROR(IF(INDEX('Transaction Log'!$C$4:$C$2084,'Air Index'!A548)&gt;INDEX('Transaction Log'!$C$4:$C$2084,('Air Index'!$K$2+'Air Index'!A548)),"Transaction Proceeding","Transaction Anomaly"),"Transaction Ending")</f>
        <v>Transaction Proceeding</v>
      </c>
    </row>
    <row r="549" spans="1:3">
      <c r="A549" s="124">
        <v>546</v>
      </c>
      <c r="B549" s="123">
        <f>'Transaction Log'!$A$4:$A$2084</f>
        <v>0.57008101851851845</v>
      </c>
      <c r="C549" s="122" t="str">
        <f>IFERROR(IF(INDEX('Transaction Log'!$C$4:$C$2084,'Air Index'!A549)&gt;INDEX('Transaction Log'!$C$4:$C$2084,('Air Index'!$K$2+'Air Index'!A549)),"Transaction Proceeding","Transaction Anomaly"),"Transaction Ending")</f>
        <v>Transaction Proceeding</v>
      </c>
    </row>
    <row r="550" spans="1:3">
      <c r="A550" s="124">
        <v>547</v>
      </c>
      <c r="B550" s="123">
        <f>'Transaction Log'!$A$4:$A$2084</f>
        <v>0.57010416666666663</v>
      </c>
      <c r="C550" s="122" t="str">
        <f>IFERROR(IF(INDEX('Transaction Log'!$C$4:$C$2084,'Air Index'!A550)&gt;INDEX('Transaction Log'!$C$4:$C$2084,('Air Index'!$K$2+'Air Index'!A550)),"Transaction Proceeding","Transaction Anomaly"),"Transaction Ending")</f>
        <v>Transaction Proceeding</v>
      </c>
    </row>
    <row r="551" spans="1:3">
      <c r="A551" s="124">
        <v>548</v>
      </c>
      <c r="B551" s="123">
        <f>'Transaction Log'!$A$4:$A$2084</f>
        <v>0.57012731481481482</v>
      </c>
      <c r="C551" s="122" t="str">
        <f>IFERROR(IF(INDEX('Transaction Log'!$C$4:$C$2084,'Air Index'!A551)&gt;INDEX('Transaction Log'!$C$4:$C$2084,('Air Index'!$K$2+'Air Index'!A551)),"Transaction Proceeding","Transaction Anomaly"),"Transaction Ending")</f>
        <v>Transaction Proceeding</v>
      </c>
    </row>
    <row r="552" spans="1:3">
      <c r="A552" s="124">
        <v>549</v>
      </c>
      <c r="B552" s="123">
        <f>'Transaction Log'!$A$4:$A$2084</f>
        <v>0.5701504629629629</v>
      </c>
      <c r="C552" s="122" t="str">
        <f>IFERROR(IF(INDEX('Transaction Log'!$C$4:$C$2084,'Air Index'!A552)&gt;INDEX('Transaction Log'!$C$4:$C$2084,('Air Index'!$K$2+'Air Index'!A552)),"Transaction Proceeding","Transaction Anomaly"),"Transaction Ending")</f>
        <v>Transaction Proceeding</v>
      </c>
    </row>
    <row r="553" spans="1:3">
      <c r="A553" s="124">
        <v>550</v>
      </c>
      <c r="B553" s="123">
        <f>'Transaction Log'!$A$4:$A$2084</f>
        <v>0.57017361111111109</v>
      </c>
      <c r="C553" s="122" t="str">
        <f>IFERROR(IF(INDEX('Transaction Log'!$C$4:$C$2084,'Air Index'!A553)&gt;INDEX('Transaction Log'!$C$4:$C$2084,('Air Index'!$K$2+'Air Index'!A553)),"Transaction Proceeding","Transaction Anomaly"),"Transaction Ending")</f>
        <v>Transaction Proceeding</v>
      </c>
    </row>
    <row r="554" spans="1:3">
      <c r="A554" s="124">
        <v>551</v>
      </c>
      <c r="B554" s="123">
        <f>'Transaction Log'!$A$4:$A$2084</f>
        <v>0.57019675925925928</v>
      </c>
      <c r="C554" s="122" t="str">
        <f>IFERROR(IF(INDEX('Transaction Log'!$C$4:$C$2084,'Air Index'!A554)&gt;INDEX('Transaction Log'!$C$4:$C$2084,('Air Index'!$K$2+'Air Index'!A554)),"Transaction Proceeding","Transaction Anomaly"),"Transaction Ending")</f>
        <v>Transaction Proceeding</v>
      </c>
    </row>
    <row r="555" spans="1:3">
      <c r="A555" s="124">
        <v>552</v>
      </c>
      <c r="B555" s="123">
        <f>'Transaction Log'!$A$4:$A$2084</f>
        <v>0.57021990740740736</v>
      </c>
      <c r="C555" s="122" t="str">
        <f>IFERROR(IF(INDEX('Transaction Log'!$C$4:$C$2084,'Air Index'!A555)&gt;INDEX('Transaction Log'!$C$4:$C$2084,('Air Index'!$K$2+'Air Index'!A555)),"Transaction Proceeding","Transaction Anomaly"),"Transaction Ending")</f>
        <v>Transaction Proceeding</v>
      </c>
    </row>
    <row r="556" spans="1:3">
      <c r="A556" s="124">
        <v>553</v>
      </c>
      <c r="B556" s="123">
        <f>'Transaction Log'!$A$4:$A$2084</f>
        <v>0.57024305555555554</v>
      </c>
      <c r="C556" s="122" t="str">
        <f>IFERROR(IF(INDEX('Transaction Log'!$C$4:$C$2084,'Air Index'!A556)&gt;INDEX('Transaction Log'!$C$4:$C$2084,('Air Index'!$K$2+'Air Index'!A556)),"Transaction Proceeding","Transaction Anomaly"),"Transaction Ending")</f>
        <v>Transaction Proceeding</v>
      </c>
    </row>
    <row r="557" spans="1:3">
      <c r="A557" s="124">
        <v>554</v>
      </c>
      <c r="B557" s="123">
        <f>'Transaction Log'!$A$4:$A$2084</f>
        <v>0.57026620370370373</v>
      </c>
      <c r="C557" s="122" t="str">
        <f>IFERROR(IF(INDEX('Transaction Log'!$C$4:$C$2084,'Air Index'!A557)&gt;INDEX('Transaction Log'!$C$4:$C$2084,('Air Index'!$K$2+'Air Index'!A557)),"Transaction Proceeding","Transaction Anomaly"),"Transaction Ending")</f>
        <v>Transaction Proceeding</v>
      </c>
    </row>
    <row r="558" spans="1:3">
      <c r="A558" s="124">
        <v>555</v>
      </c>
      <c r="B558" s="123">
        <f>'Transaction Log'!$A$4:$A$2084</f>
        <v>0.57028935185185181</v>
      </c>
      <c r="C558" s="122" t="str">
        <f>IFERROR(IF(INDEX('Transaction Log'!$C$4:$C$2084,'Air Index'!A558)&gt;INDEX('Transaction Log'!$C$4:$C$2084,('Air Index'!$K$2+'Air Index'!A558)),"Transaction Proceeding","Transaction Anomaly"),"Transaction Ending")</f>
        <v>Transaction Proceeding</v>
      </c>
    </row>
    <row r="559" spans="1:3">
      <c r="A559" s="124">
        <v>556</v>
      </c>
      <c r="B559" s="123">
        <f>'Transaction Log'!$A$4:$A$2084</f>
        <v>0.5703125</v>
      </c>
      <c r="C559" s="122" t="str">
        <f>IFERROR(IF(INDEX('Transaction Log'!$C$4:$C$2084,'Air Index'!A559)&gt;INDEX('Transaction Log'!$C$4:$C$2084,('Air Index'!$K$2+'Air Index'!A559)),"Transaction Proceeding","Transaction Anomaly"),"Transaction Ending")</f>
        <v>Transaction Proceeding</v>
      </c>
    </row>
    <row r="560" spans="1:3">
      <c r="A560" s="124">
        <v>557</v>
      </c>
      <c r="B560" s="123">
        <f>'Transaction Log'!$A$4:$A$2084</f>
        <v>0.57033564814814819</v>
      </c>
      <c r="C560" s="122" t="str">
        <f>IFERROR(IF(INDEX('Transaction Log'!$C$4:$C$2084,'Air Index'!A560)&gt;INDEX('Transaction Log'!$C$4:$C$2084,('Air Index'!$K$2+'Air Index'!A560)),"Transaction Proceeding","Transaction Anomaly"),"Transaction Ending")</f>
        <v>Transaction Proceeding</v>
      </c>
    </row>
    <row r="561" spans="1:3">
      <c r="A561" s="124">
        <v>558</v>
      </c>
      <c r="B561" s="123">
        <f>'Transaction Log'!$A$4:$A$2084</f>
        <v>0.57035879629629627</v>
      </c>
      <c r="C561" s="122" t="str">
        <f>IFERROR(IF(INDEX('Transaction Log'!$C$4:$C$2084,'Air Index'!A561)&gt;INDEX('Transaction Log'!$C$4:$C$2084,('Air Index'!$K$2+'Air Index'!A561)),"Transaction Proceeding","Transaction Anomaly"),"Transaction Ending")</f>
        <v>Transaction Proceeding</v>
      </c>
    </row>
    <row r="562" spans="1:3">
      <c r="A562" s="124">
        <v>559</v>
      </c>
      <c r="B562" s="123">
        <f>'Transaction Log'!$A$4:$A$2084</f>
        <v>0.57038194444444446</v>
      </c>
      <c r="C562" s="122" t="str">
        <f>IFERROR(IF(INDEX('Transaction Log'!$C$4:$C$2084,'Air Index'!A562)&gt;INDEX('Transaction Log'!$C$4:$C$2084,('Air Index'!$K$2+'Air Index'!A562)),"Transaction Proceeding","Transaction Anomaly"),"Transaction Ending")</f>
        <v>Transaction Proceeding</v>
      </c>
    </row>
    <row r="563" spans="1:3">
      <c r="A563" s="124">
        <v>560</v>
      </c>
      <c r="B563" s="123">
        <f>'Transaction Log'!$A$4:$A$2084</f>
        <v>0.57040509259259264</v>
      </c>
      <c r="C563" s="122" t="str">
        <f>IFERROR(IF(INDEX('Transaction Log'!$C$4:$C$2084,'Air Index'!A563)&gt;INDEX('Transaction Log'!$C$4:$C$2084,('Air Index'!$K$2+'Air Index'!A563)),"Transaction Proceeding","Transaction Anomaly"),"Transaction Ending")</f>
        <v>Transaction Proceeding</v>
      </c>
    </row>
    <row r="564" spans="1:3">
      <c r="A564" s="124">
        <v>561</v>
      </c>
      <c r="B564" s="123">
        <f>'Transaction Log'!$A$4:$A$2084</f>
        <v>0.57042824074074072</v>
      </c>
      <c r="C564" s="122" t="str">
        <f>IFERROR(IF(INDEX('Transaction Log'!$C$4:$C$2084,'Air Index'!A564)&gt;INDEX('Transaction Log'!$C$4:$C$2084,('Air Index'!$K$2+'Air Index'!A564)),"Transaction Proceeding","Transaction Anomaly"),"Transaction Ending")</f>
        <v>Transaction Proceeding</v>
      </c>
    </row>
    <row r="565" spans="1:3">
      <c r="A565" s="124">
        <v>562</v>
      </c>
      <c r="B565" s="123">
        <f>'Transaction Log'!$A$4:$A$2084</f>
        <v>0.57045138888888891</v>
      </c>
      <c r="C565" s="122" t="str">
        <f>IFERROR(IF(INDEX('Transaction Log'!$C$4:$C$2084,'Air Index'!A565)&gt;INDEX('Transaction Log'!$C$4:$C$2084,('Air Index'!$K$2+'Air Index'!A565)),"Transaction Proceeding","Transaction Anomaly"),"Transaction Ending")</f>
        <v>Transaction Proceeding</v>
      </c>
    </row>
    <row r="566" spans="1:3">
      <c r="A566" s="124">
        <v>563</v>
      </c>
      <c r="B566" s="123">
        <f>'Transaction Log'!$A$4:$A$2084</f>
        <v>0.5704745370370371</v>
      </c>
      <c r="C566" s="122" t="str">
        <f>IFERROR(IF(INDEX('Transaction Log'!$C$4:$C$2084,'Air Index'!A566)&gt;INDEX('Transaction Log'!$C$4:$C$2084,('Air Index'!$K$2+'Air Index'!A566)),"Transaction Proceeding","Transaction Anomaly"),"Transaction Ending")</f>
        <v>Transaction Proceeding</v>
      </c>
    </row>
    <row r="567" spans="1:3">
      <c r="A567" s="124">
        <v>564</v>
      </c>
      <c r="B567" s="123">
        <f>'Transaction Log'!$A$4:$A$2084</f>
        <v>0.57049768518518518</v>
      </c>
      <c r="C567" s="122" t="str">
        <f>IFERROR(IF(INDEX('Transaction Log'!$C$4:$C$2084,'Air Index'!A567)&gt;INDEX('Transaction Log'!$C$4:$C$2084,('Air Index'!$K$2+'Air Index'!A567)),"Transaction Proceeding","Transaction Anomaly"),"Transaction Ending")</f>
        <v>Transaction Proceeding</v>
      </c>
    </row>
    <row r="568" spans="1:3">
      <c r="A568" s="124">
        <v>565</v>
      </c>
      <c r="B568" s="123">
        <f>'Transaction Log'!$A$4:$A$2084</f>
        <v>0.57052083333333337</v>
      </c>
      <c r="C568" s="122" t="str">
        <f>IFERROR(IF(INDEX('Transaction Log'!$C$4:$C$2084,'Air Index'!A568)&gt;INDEX('Transaction Log'!$C$4:$C$2084,('Air Index'!$K$2+'Air Index'!A568)),"Transaction Proceeding","Transaction Anomaly"),"Transaction Ending")</f>
        <v>Transaction Proceeding</v>
      </c>
    </row>
    <row r="569" spans="1:3">
      <c r="A569" s="124">
        <v>566</v>
      </c>
      <c r="B569" s="123">
        <f>'Transaction Log'!$A$4:$A$2084</f>
        <v>0.57054398148148155</v>
      </c>
      <c r="C569" s="122" t="str">
        <f>IFERROR(IF(INDEX('Transaction Log'!$C$4:$C$2084,'Air Index'!A569)&gt;INDEX('Transaction Log'!$C$4:$C$2084,('Air Index'!$K$2+'Air Index'!A569)),"Transaction Proceeding","Transaction Anomaly"),"Transaction Ending")</f>
        <v>Transaction Proceeding</v>
      </c>
    </row>
    <row r="570" spans="1:3">
      <c r="A570" s="124">
        <v>567</v>
      </c>
      <c r="B570" s="123">
        <f>'Transaction Log'!$A$4:$A$2084</f>
        <v>0.57056712962962963</v>
      </c>
      <c r="C570" s="122" t="str">
        <f>IFERROR(IF(INDEX('Transaction Log'!$C$4:$C$2084,'Air Index'!A570)&gt;INDEX('Transaction Log'!$C$4:$C$2084,('Air Index'!$K$2+'Air Index'!A570)),"Transaction Proceeding","Transaction Anomaly"),"Transaction Ending")</f>
        <v>Transaction Proceeding</v>
      </c>
    </row>
    <row r="571" spans="1:3">
      <c r="A571" s="124">
        <v>568</v>
      </c>
      <c r="B571" s="123">
        <f>'Transaction Log'!$A$4:$A$2084</f>
        <v>0.57059027777777771</v>
      </c>
      <c r="C571" s="122" t="str">
        <f>IFERROR(IF(INDEX('Transaction Log'!$C$4:$C$2084,'Air Index'!A571)&gt;INDEX('Transaction Log'!$C$4:$C$2084,('Air Index'!$K$2+'Air Index'!A571)),"Transaction Proceeding","Transaction Anomaly"),"Transaction Ending")</f>
        <v>Transaction Proceeding</v>
      </c>
    </row>
    <row r="572" spans="1:3">
      <c r="A572" s="124">
        <v>569</v>
      </c>
      <c r="B572" s="123">
        <f>'Transaction Log'!$A$4:$A$2084</f>
        <v>0.5706134259259259</v>
      </c>
      <c r="C572" s="122" t="str">
        <f>IFERROR(IF(INDEX('Transaction Log'!$C$4:$C$2084,'Air Index'!A572)&gt;INDEX('Transaction Log'!$C$4:$C$2084,('Air Index'!$K$2+'Air Index'!A572)),"Transaction Proceeding","Transaction Anomaly"),"Transaction Ending")</f>
        <v>Transaction Proceeding</v>
      </c>
    </row>
    <row r="573" spans="1:3">
      <c r="A573" s="124">
        <v>570</v>
      </c>
      <c r="B573" s="123">
        <f>'Transaction Log'!$A$4:$A$2084</f>
        <v>0.57063657407407409</v>
      </c>
      <c r="C573" s="122" t="str">
        <f>IFERROR(IF(INDEX('Transaction Log'!$C$4:$C$2084,'Air Index'!A573)&gt;INDEX('Transaction Log'!$C$4:$C$2084,('Air Index'!$K$2+'Air Index'!A573)),"Transaction Proceeding","Transaction Anomaly"),"Transaction Ending")</f>
        <v>Transaction Proceeding</v>
      </c>
    </row>
    <row r="574" spans="1:3">
      <c r="A574" s="124">
        <v>571</v>
      </c>
      <c r="B574" s="123">
        <f>'Transaction Log'!$A$4:$A$2084</f>
        <v>0.57065972222222217</v>
      </c>
      <c r="C574" s="122" t="str">
        <f>IFERROR(IF(INDEX('Transaction Log'!$C$4:$C$2084,'Air Index'!A574)&gt;INDEX('Transaction Log'!$C$4:$C$2084,('Air Index'!$K$2+'Air Index'!A574)),"Transaction Proceeding","Transaction Anomaly"),"Transaction Ending")</f>
        <v>Transaction Proceeding</v>
      </c>
    </row>
    <row r="575" spans="1:3">
      <c r="A575" s="124">
        <v>572</v>
      </c>
      <c r="B575" s="123">
        <f>'Transaction Log'!$A$4:$A$2084</f>
        <v>0.57068287037037035</v>
      </c>
      <c r="C575" s="122" t="str">
        <f>IFERROR(IF(INDEX('Transaction Log'!$C$4:$C$2084,'Air Index'!A575)&gt;INDEX('Transaction Log'!$C$4:$C$2084,('Air Index'!$K$2+'Air Index'!A575)),"Transaction Proceeding","Transaction Anomaly"),"Transaction Ending")</f>
        <v>Transaction Proceeding</v>
      </c>
    </row>
    <row r="576" spans="1:3">
      <c r="A576" s="124">
        <v>573</v>
      </c>
      <c r="B576" s="123">
        <f>'Transaction Log'!$A$4:$A$2084</f>
        <v>0.57070601851851854</v>
      </c>
      <c r="C576" s="122" t="str">
        <f>IFERROR(IF(INDEX('Transaction Log'!$C$4:$C$2084,'Air Index'!A576)&gt;INDEX('Transaction Log'!$C$4:$C$2084,('Air Index'!$K$2+'Air Index'!A576)),"Transaction Proceeding","Transaction Anomaly"),"Transaction Ending")</f>
        <v>Transaction Proceeding</v>
      </c>
    </row>
    <row r="577" spans="1:3">
      <c r="A577" s="124">
        <v>574</v>
      </c>
      <c r="B577" s="123">
        <f>'Transaction Log'!$A$4:$A$2084</f>
        <v>0.57072916666666662</v>
      </c>
      <c r="C577" s="122" t="str">
        <f>IFERROR(IF(INDEX('Transaction Log'!$C$4:$C$2084,'Air Index'!A577)&gt;INDEX('Transaction Log'!$C$4:$C$2084,('Air Index'!$K$2+'Air Index'!A577)),"Transaction Proceeding","Transaction Anomaly"),"Transaction Ending")</f>
        <v>Transaction Proceeding</v>
      </c>
    </row>
    <row r="578" spans="1:3">
      <c r="A578" s="124">
        <v>575</v>
      </c>
      <c r="B578" s="123">
        <f>'Transaction Log'!$A$4:$A$2084</f>
        <v>0.57075231481481481</v>
      </c>
      <c r="C578" s="122" t="str">
        <f>IFERROR(IF(INDEX('Transaction Log'!$C$4:$C$2084,'Air Index'!A578)&gt;INDEX('Transaction Log'!$C$4:$C$2084,('Air Index'!$K$2+'Air Index'!A578)),"Transaction Proceeding","Transaction Anomaly"),"Transaction Ending")</f>
        <v>Transaction Proceeding</v>
      </c>
    </row>
    <row r="579" spans="1:3">
      <c r="A579" s="124">
        <v>576</v>
      </c>
      <c r="B579" s="123">
        <f>'Transaction Log'!$A$4:$A$2084</f>
        <v>0.570775462962963</v>
      </c>
      <c r="C579" s="122" t="str">
        <f>IFERROR(IF(INDEX('Transaction Log'!$C$4:$C$2084,'Air Index'!A579)&gt;INDEX('Transaction Log'!$C$4:$C$2084,('Air Index'!$K$2+'Air Index'!A579)),"Transaction Proceeding","Transaction Anomaly"),"Transaction Ending")</f>
        <v>Transaction Proceeding</v>
      </c>
    </row>
    <row r="580" spans="1:3">
      <c r="A580" s="124">
        <v>577</v>
      </c>
      <c r="B580" s="123">
        <f>'Transaction Log'!$A$4:$A$2084</f>
        <v>0.57079861111111108</v>
      </c>
      <c r="C580" s="122" t="str">
        <f>IFERROR(IF(INDEX('Transaction Log'!$C$4:$C$2084,'Air Index'!A580)&gt;INDEX('Transaction Log'!$C$4:$C$2084,('Air Index'!$K$2+'Air Index'!A580)),"Transaction Proceeding","Transaction Anomaly"),"Transaction Ending")</f>
        <v>Transaction Proceeding</v>
      </c>
    </row>
    <row r="581" spans="1:3">
      <c r="A581" s="124">
        <v>578</v>
      </c>
      <c r="B581" s="123">
        <f>'Transaction Log'!$A$4:$A$2084</f>
        <v>0.57082175925925926</v>
      </c>
      <c r="C581" s="122" t="str">
        <f>IFERROR(IF(INDEX('Transaction Log'!$C$4:$C$2084,'Air Index'!A581)&gt;INDEX('Transaction Log'!$C$4:$C$2084,('Air Index'!$K$2+'Air Index'!A581)),"Transaction Proceeding","Transaction Anomaly"),"Transaction Ending")</f>
        <v>Transaction Proceeding</v>
      </c>
    </row>
    <row r="582" spans="1:3">
      <c r="A582" s="124">
        <v>579</v>
      </c>
      <c r="B582" s="123">
        <f>'Transaction Log'!$A$4:$A$2084</f>
        <v>0.57084490740740745</v>
      </c>
      <c r="C582" s="122" t="str">
        <f>IFERROR(IF(INDEX('Transaction Log'!$C$4:$C$2084,'Air Index'!A582)&gt;INDEX('Transaction Log'!$C$4:$C$2084,('Air Index'!$K$2+'Air Index'!A582)),"Transaction Proceeding","Transaction Anomaly"),"Transaction Ending")</f>
        <v>Transaction Proceeding</v>
      </c>
    </row>
    <row r="583" spans="1:3">
      <c r="A583" s="124">
        <v>580</v>
      </c>
      <c r="B583" s="123">
        <f>'Transaction Log'!$A$4:$A$2084</f>
        <v>0.57086805555555553</v>
      </c>
      <c r="C583" s="122" t="str">
        <f>IFERROR(IF(INDEX('Transaction Log'!$C$4:$C$2084,'Air Index'!A583)&gt;INDEX('Transaction Log'!$C$4:$C$2084,('Air Index'!$K$2+'Air Index'!A583)),"Transaction Proceeding","Transaction Anomaly"),"Transaction Ending")</f>
        <v>Transaction Proceeding</v>
      </c>
    </row>
    <row r="584" spans="1:3">
      <c r="A584" s="124">
        <v>581</v>
      </c>
      <c r="B584" s="123">
        <f>'Transaction Log'!$A$4:$A$2084</f>
        <v>0.57089120370370372</v>
      </c>
      <c r="C584" s="122" t="str">
        <f>IFERROR(IF(INDEX('Transaction Log'!$C$4:$C$2084,'Air Index'!A584)&gt;INDEX('Transaction Log'!$C$4:$C$2084,('Air Index'!$K$2+'Air Index'!A584)),"Transaction Proceeding","Transaction Anomaly"),"Transaction Ending")</f>
        <v>Transaction Proceeding</v>
      </c>
    </row>
    <row r="585" spans="1:3">
      <c r="A585" s="124">
        <v>582</v>
      </c>
      <c r="B585" s="123">
        <f>'Transaction Log'!$A$4:$A$2084</f>
        <v>0.57091435185185191</v>
      </c>
      <c r="C585" s="122" t="str">
        <f>IFERROR(IF(INDEX('Transaction Log'!$C$4:$C$2084,'Air Index'!A585)&gt;INDEX('Transaction Log'!$C$4:$C$2084,('Air Index'!$K$2+'Air Index'!A585)),"Transaction Proceeding","Transaction Anomaly"),"Transaction Ending")</f>
        <v>Transaction Proceeding</v>
      </c>
    </row>
    <row r="586" spans="1:3">
      <c r="A586" s="124">
        <v>583</v>
      </c>
      <c r="B586" s="123">
        <f>'Transaction Log'!$A$4:$A$2084</f>
        <v>0.57093749999999999</v>
      </c>
      <c r="C586" s="122" t="str">
        <f>IFERROR(IF(INDEX('Transaction Log'!$C$4:$C$2084,'Air Index'!A586)&gt;INDEX('Transaction Log'!$C$4:$C$2084,('Air Index'!$K$2+'Air Index'!A586)),"Transaction Proceeding","Transaction Anomaly"),"Transaction Ending")</f>
        <v>Transaction Proceeding</v>
      </c>
    </row>
    <row r="587" spans="1:3">
      <c r="A587" s="124">
        <v>584</v>
      </c>
      <c r="B587" s="123">
        <f>'Transaction Log'!$A$4:$A$2084</f>
        <v>0.57096064814814818</v>
      </c>
      <c r="C587" s="122" t="str">
        <f>IFERROR(IF(INDEX('Transaction Log'!$C$4:$C$2084,'Air Index'!A587)&gt;INDEX('Transaction Log'!$C$4:$C$2084,('Air Index'!$K$2+'Air Index'!A587)),"Transaction Proceeding","Transaction Anomaly"),"Transaction Ending")</f>
        <v>Transaction Proceeding</v>
      </c>
    </row>
    <row r="588" spans="1:3">
      <c r="A588" s="124">
        <v>585</v>
      </c>
      <c r="B588" s="123">
        <f>'Transaction Log'!$A$4:$A$2084</f>
        <v>0.57098379629629636</v>
      </c>
      <c r="C588" s="122" t="str">
        <f>IFERROR(IF(INDEX('Transaction Log'!$C$4:$C$2084,'Air Index'!A588)&gt;INDEX('Transaction Log'!$C$4:$C$2084,('Air Index'!$K$2+'Air Index'!A588)),"Transaction Proceeding","Transaction Anomaly"),"Transaction Ending")</f>
        <v>Transaction Proceeding</v>
      </c>
    </row>
    <row r="589" spans="1:3">
      <c r="A589" s="124">
        <v>586</v>
      </c>
      <c r="B589" s="123">
        <f>'Transaction Log'!$A$4:$A$2084</f>
        <v>0.57100694444444444</v>
      </c>
      <c r="C589" s="122" t="str">
        <f>IFERROR(IF(INDEX('Transaction Log'!$C$4:$C$2084,'Air Index'!A589)&gt;INDEX('Transaction Log'!$C$4:$C$2084,('Air Index'!$K$2+'Air Index'!A589)),"Transaction Proceeding","Transaction Anomaly"),"Transaction Ending")</f>
        <v>Transaction Proceeding</v>
      </c>
    </row>
    <row r="590" spans="1:3">
      <c r="A590" s="124">
        <v>587</v>
      </c>
      <c r="B590" s="123">
        <f>'Transaction Log'!$A$4:$A$2084</f>
        <v>0.57103009259259252</v>
      </c>
      <c r="C590" s="122" t="str">
        <f>IFERROR(IF(INDEX('Transaction Log'!$C$4:$C$2084,'Air Index'!A590)&gt;INDEX('Transaction Log'!$C$4:$C$2084,('Air Index'!$K$2+'Air Index'!A590)),"Transaction Proceeding","Transaction Anomaly"),"Transaction Ending")</f>
        <v>Transaction Proceeding</v>
      </c>
    </row>
    <row r="591" spans="1:3">
      <c r="A591" s="124">
        <v>588</v>
      </c>
      <c r="B591" s="123">
        <f>'Transaction Log'!$A$4:$A$2084</f>
        <v>0.57105324074074071</v>
      </c>
      <c r="C591" s="122" t="str">
        <f>IFERROR(IF(INDEX('Transaction Log'!$C$4:$C$2084,'Air Index'!A591)&gt;INDEX('Transaction Log'!$C$4:$C$2084,('Air Index'!$K$2+'Air Index'!A591)),"Transaction Proceeding","Transaction Anomaly"),"Transaction Ending")</f>
        <v>Transaction Proceeding</v>
      </c>
    </row>
    <row r="592" spans="1:3">
      <c r="A592" s="124">
        <v>589</v>
      </c>
      <c r="B592" s="123">
        <f>'Transaction Log'!$A$4:$A$2084</f>
        <v>0.5710763888888889</v>
      </c>
      <c r="C592" s="122" t="str">
        <f>IFERROR(IF(INDEX('Transaction Log'!$C$4:$C$2084,'Air Index'!A592)&gt;INDEX('Transaction Log'!$C$4:$C$2084,('Air Index'!$K$2+'Air Index'!A592)),"Transaction Proceeding","Transaction Anomaly"),"Transaction Ending")</f>
        <v>Transaction Proceeding</v>
      </c>
    </row>
    <row r="593" spans="1:3">
      <c r="A593" s="124">
        <v>590</v>
      </c>
      <c r="B593" s="123">
        <f>'Transaction Log'!$A$4:$A$2084</f>
        <v>0.57109953703703698</v>
      </c>
      <c r="C593" s="122" t="str">
        <f>IFERROR(IF(INDEX('Transaction Log'!$C$4:$C$2084,'Air Index'!A593)&gt;INDEX('Transaction Log'!$C$4:$C$2084,('Air Index'!$K$2+'Air Index'!A593)),"Transaction Proceeding","Transaction Anomaly"),"Transaction Ending")</f>
        <v>Transaction Proceeding</v>
      </c>
    </row>
    <row r="594" spans="1:3">
      <c r="A594" s="124">
        <v>591</v>
      </c>
      <c r="B594" s="123">
        <f>'Transaction Log'!$A$4:$A$2084</f>
        <v>0.57112268518518516</v>
      </c>
      <c r="C594" s="122" t="str">
        <f>IFERROR(IF(INDEX('Transaction Log'!$C$4:$C$2084,'Air Index'!A594)&gt;INDEX('Transaction Log'!$C$4:$C$2084,('Air Index'!$K$2+'Air Index'!A594)),"Transaction Proceeding","Transaction Anomaly"),"Transaction Ending")</f>
        <v>Transaction Proceeding</v>
      </c>
    </row>
    <row r="595" spans="1:3">
      <c r="A595" s="124">
        <v>592</v>
      </c>
      <c r="B595" s="123">
        <f>'Transaction Log'!$A$4:$A$2084</f>
        <v>0.57114583333333335</v>
      </c>
      <c r="C595" s="122" t="str">
        <f>IFERROR(IF(INDEX('Transaction Log'!$C$4:$C$2084,'Air Index'!A595)&gt;INDEX('Transaction Log'!$C$4:$C$2084,('Air Index'!$K$2+'Air Index'!A595)),"Transaction Proceeding","Transaction Anomaly"),"Transaction Ending")</f>
        <v>Transaction Proceeding</v>
      </c>
    </row>
    <row r="596" spans="1:3">
      <c r="A596" s="124">
        <v>593</v>
      </c>
      <c r="B596" s="123">
        <f>'Transaction Log'!$A$4:$A$2084</f>
        <v>0.57116898148148143</v>
      </c>
      <c r="C596" s="122" t="str">
        <f>IFERROR(IF(INDEX('Transaction Log'!$C$4:$C$2084,'Air Index'!A596)&gt;INDEX('Transaction Log'!$C$4:$C$2084,('Air Index'!$K$2+'Air Index'!A596)),"Transaction Proceeding","Transaction Anomaly"),"Transaction Ending")</f>
        <v>Transaction Proceeding</v>
      </c>
    </row>
    <row r="597" spans="1:3">
      <c r="A597" s="124">
        <v>594</v>
      </c>
      <c r="B597" s="123">
        <f>'Transaction Log'!$A$4:$A$2084</f>
        <v>0.57119212962962962</v>
      </c>
      <c r="C597" s="122" t="str">
        <f>IFERROR(IF(INDEX('Transaction Log'!$C$4:$C$2084,'Air Index'!A597)&gt;INDEX('Transaction Log'!$C$4:$C$2084,('Air Index'!$K$2+'Air Index'!A597)),"Transaction Proceeding","Transaction Anomaly"),"Transaction Ending")</f>
        <v>Transaction Proceeding</v>
      </c>
    </row>
    <row r="598" spans="1:3">
      <c r="A598" s="124">
        <v>595</v>
      </c>
      <c r="B598" s="123">
        <f>'Transaction Log'!$A$4:$A$2084</f>
        <v>0.57121527777777781</v>
      </c>
      <c r="C598" s="122" t="str">
        <f>IFERROR(IF(INDEX('Transaction Log'!$C$4:$C$2084,'Air Index'!A598)&gt;INDEX('Transaction Log'!$C$4:$C$2084,('Air Index'!$K$2+'Air Index'!A598)),"Transaction Proceeding","Transaction Anomaly"),"Transaction Ending")</f>
        <v>Transaction Proceeding</v>
      </c>
    </row>
    <row r="599" spans="1:3">
      <c r="A599" s="124">
        <v>596</v>
      </c>
      <c r="B599" s="123">
        <f>'Transaction Log'!$A$4:$A$2084</f>
        <v>0.57123842592592589</v>
      </c>
      <c r="C599" s="122" t="str">
        <f>IFERROR(IF(INDEX('Transaction Log'!$C$4:$C$2084,'Air Index'!A599)&gt;INDEX('Transaction Log'!$C$4:$C$2084,('Air Index'!$K$2+'Air Index'!A599)),"Transaction Proceeding","Transaction Anomaly"),"Transaction Ending")</f>
        <v>Transaction Proceeding</v>
      </c>
    </row>
    <row r="600" spans="1:3">
      <c r="A600" s="124">
        <v>597</v>
      </c>
      <c r="B600" s="123">
        <f>'Transaction Log'!$A$4:$A$2084</f>
        <v>0.57126157407407407</v>
      </c>
      <c r="C600" s="122" t="str">
        <f>IFERROR(IF(INDEX('Transaction Log'!$C$4:$C$2084,'Air Index'!A600)&gt;INDEX('Transaction Log'!$C$4:$C$2084,('Air Index'!$K$2+'Air Index'!A600)),"Transaction Proceeding","Transaction Anomaly"),"Transaction Ending")</f>
        <v>Transaction Proceeding</v>
      </c>
    </row>
    <row r="601" spans="1:3">
      <c r="A601" s="124">
        <v>598</v>
      </c>
      <c r="B601" s="123">
        <f>'Transaction Log'!$A$4:$A$2084</f>
        <v>0.57128472222222226</v>
      </c>
      <c r="C601" s="122" t="str">
        <f>IFERROR(IF(INDEX('Transaction Log'!$C$4:$C$2084,'Air Index'!A601)&gt;INDEX('Transaction Log'!$C$4:$C$2084,('Air Index'!$K$2+'Air Index'!A601)),"Transaction Proceeding","Transaction Anomaly"),"Transaction Ending")</f>
        <v>Transaction Proceeding</v>
      </c>
    </row>
    <row r="602" spans="1:3">
      <c r="A602" s="124">
        <v>599</v>
      </c>
      <c r="B602" s="123">
        <f>'Transaction Log'!$A$4:$A$2084</f>
        <v>0.57130787037037034</v>
      </c>
      <c r="C602" s="122" t="str">
        <f>IFERROR(IF(INDEX('Transaction Log'!$C$4:$C$2084,'Air Index'!A602)&gt;INDEX('Transaction Log'!$C$4:$C$2084,('Air Index'!$K$2+'Air Index'!A602)),"Transaction Proceeding","Transaction Anomaly"),"Transaction Ending")</f>
        <v>Transaction Proceeding</v>
      </c>
    </row>
    <row r="603" spans="1:3">
      <c r="A603" s="124">
        <v>600</v>
      </c>
      <c r="B603" s="123">
        <f>'Transaction Log'!$A$4:$A$2084</f>
        <v>0.57133101851851853</v>
      </c>
      <c r="C603" s="122" t="str">
        <f>IFERROR(IF(INDEX('Transaction Log'!$C$4:$C$2084,'Air Index'!A603)&gt;INDEX('Transaction Log'!$C$4:$C$2084,('Air Index'!$K$2+'Air Index'!A603)),"Transaction Proceeding","Transaction Anomaly"),"Transaction Ending")</f>
        <v>Transaction Proceeding</v>
      </c>
    </row>
    <row r="604" spans="1:3">
      <c r="A604" s="124">
        <v>601</v>
      </c>
      <c r="B604" s="123">
        <f>'Transaction Log'!$A$4:$A$2084</f>
        <v>0.57135416666666672</v>
      </c>
      <c r="C604" s="122" t="str">
        <f>IFERROR(IF(INDEX('Transaction Log'!$C$4:$C$2084,'Air Index'!A604)&gt;INDEX('Transaction Log'!$C$4:$C$2084,('Air Index'!$K$2+'Air Index'!A604)),"Transaction Proceeding","Transaction Anomaly"),"Transaction Ending")</f>
        <v>Transaction Proceeding</v>
      </c>
    </row>
    <row r="605" spans="1:3">
      <c r="A605" s="124">
        <v>602</v>
      </c>
      <c r="B605" s="123">
        <f>'Transaction Log'!$A$4:$A$2084</f>
        <v>0.5713773148148148</v>
      </c>
      <c r="C605" s="122" t="str">
        <f>IFERROR(IF(INDEX('Transaction Log'!$C$4:$C$2084,'Air Index'!A605)&gt;INDEX('Transaction Log'!$C$4:$C$2084,('Air Index'!$K$2+'Air Index'!A605)),"Transaction Proceeding","Transaction Anomaly"),"Transaction Ending")</f>
        <v>Transaction Proceeding</v>
      </c>
    </row>
    <row r="606" spans="1:3">
      <c r="A606" s="124">
        <v>603</v>
      </c>
      <c r="B606" s="123">
        <f>'Transaction Log'!$A$4:$A$2084</f>
        <v>0.57140046296296299</v>
      </c>
      <c r="C606" s="122" t="str">
        <f>IFERROR(IF(INDEX('Transaction Log'!$C$4:$C$2084,'Air Index'!A606)&gt;INDEX('Transaction Log'!$C$4:$C$2084,('Air Index'!$K$2+'Air Index'!A606)),"Transaction Proceeding","Transaction Anomaly"),"Transaction Ending")</f>
        <v>Transaction Proceeding</v>
      </c>
    </row>
    <row r="607" spans="1:3">
      <c r="A607" s="124">
        <v>604</v>
      </c>
      <c r="B607" s="123">
        <f>'Transaction Log'!$A$4:$A$2084</f>
        <v>0.57142361111111117</v>
      </c>
      <c r="C607" s="122" t="str">
        <f>IFERROR(IF(INDEX('Transaction Log'!$C$4:$C$2084,'Air Index'!A607)&gt;INDEX('Transaction Log'!$C$4:$C$2084,('Air Index'!$K$2+'Air Index'!A607)),"Transaction Proceeding","Transaction Anomaly"),"Transaction Ending")</f>
        <v>Transaction Proceeding</v>
      </c>
    </row>
    <row r="608" spans="1:3">
      <c r="A608" s="124">
        <v>605</v>
      </c>
      <c r="B608" s="123">
        <f>'Transaction Log'!$A$4:$A$2084</f>
        <v>0.57144675925925925</v>
      </c>
      <c r="C608" s="122" t="str">
        <f>IFERROR(IF(INDEX('Transaction Log'!$C$4:$C$2084,'Air Index'!A608)&gt;INDEX('Transaction Log'!$C$4:$C$2084,('Air Index'!$K$2+'Air Index'!A608)),"Transaction Proceeding","Transaction Anomaly"),"Transaction Ending")</f>
        <v>Transaction Proceeding</v>
      </c>
    </row>
    <row r="609" spans="1:3">
      <c r="A609" s="124">
        <v>606</v>
      </c>
      <c r="B609" s="123">
        <f>'Transaction Log'!$A$4:$A$2084</f>
        <v>0.57146990740740744</v>
      </c>
      <c r="C609" s="122" t="str">
        <f>IFERROR(IF(INDEX('Transaction Log'!$C$4:$C$2084,'Air Index'!A609)&gt;INDEX('Transaction Log'!$C$4:$C$2084,('Air Index'!$K$2+'Air Index'!A609)),"Transaction Proceeding","Transaction Anomaly"),"Transaction Ending")</f>
        <v>Transaction Proceeding</v>
      </c>
    </row>
    <row r="610" spans="1:3">
      <c r="A610" s="124">
        <v>607</v>
      </c>
      <c r="B610" s="123">
        <f>'Transaction Log'!$A$4:$A$2084</f>
        <v>0.57149305555555563</v>
      </c>
      <c r="C610" s="122" t="str">
        <f>IFERROR(IF(INDEX('Transaction Log'!$C$4:$C$2084,'Air Index'!A610)&gt;INDEX('Transaction Log'!$C$4:$C$2084,('Air Index'!$K$2+'Air Index'!A610)),"Transaction Proceeding","Transaction Anomaly"),"Transaction Ending")</f>
        <v>Transaction Proceeding</v>
      </c>
    </row>
    <row r="611" spans="1:3">
      <c r="A611" s="124">
        <v>608</v>
      </c>
      <c r="B611" s="123">
        <f>'Transaction Log'!$A$4:$A$2084</f>
        <v>0.57151620370370371</v>
      </c>
      <c r="C611" s="122" t="str">
        <f>IFERROR(IF(INDEX('Transaction Log'!$C$4:$C$2084,'Air Index'!A611)&gt;INDEX('Transaction Log'!$C$4:$C$2084,('Air Index'!$K$2+'Air Index'!A611)),"Transaction Proceeding","Transaction Anomaly"),"Transaction Ending")</f>
        <v>Transaction Proceeding</v>
      </c>
    </row>
    <row r="612" spans="1:3">
      <c r="A612" s="124">
        <v>609</v>
      </c>
      <c r="B612" s="123">
        <f>'Transaction Log'!$A$4:$A$2084</f>
        <v>0.57153935185185178</v>
      </c>
      <c r="C612" s="122" t="str">
        <f>IFERROR(IF(INDEX('Transaction Log'!$C$4:$C$2084,'Air Index'!A612)&gt;INDEX('Transaction Log'!$C$4:$C$2084,('Air Index'!$K$2+'Air Index'!A612)),"Transaction Proceeding","Transaction Anomaly"),"Transaction Ending")</f>
        <v>Transaction Proceeding</v>
      </c>
    </row>
    <row r="613" spans="1:3">
      <c r="A613" s="124">
        <v>610</v>
      </c>
      <c r="B613" s="123">
        <f>'Transaction Log'!$A$4:$A$2084</f>
        <v>0.57156249999999997</v>
      </c>
      <c r="C613" s="122" t="str">
        <f>IFERROR(IF(INDEX('Transaction Log'!$C$4:$C$2084,'Air Index'!A613)&gt;INDEX('Transaction Log'!$C$4:$C$2084,('Air Index'!$K$2+'Air Index'!A613)),"Transaction Proceeding","Transaction Anomaly"),"Transaction Ending")</f>
        <v>Transaction Proceeding</v>
      </c>
    </row>
    <row r="614" spans="1:3">
      <c r="A614" s="124">
        <v>611</v>
      </c>
      <c r="B614" s="123">
        <f>'Transaction Log'!$A$4:$A$2084</f>
        <v>0.57158564814814816</v>
      </c>
      <c r="C614" s="122" t="str">
        <f>IFERROR(IF(INDEX('Transaction Log'!$C$4:$C$2084,'Air Index'!A614)&gt;INDEX('Transaction Log'!$C$4:$C$2084,('Air Index'!$K$2+'Air Index'!A614)),"Transaction Proceeding","Transaction Anomaly"),"Transaction Ending")</f>
        <v>Transaction Proceeding</v>
      </c>
    </row>
    <row r="615" spans="1:3">
      <c r="A615" s="124">
        <v>612</v>
      </c>
      <c r="B615" s="123">
        <f>'Transaction Log'!$A$4:$A$2084</f>
        <v>0.57160879629629624</v>
      </c>
      <c r="C615" s="122" t="str">
        <f>IFERROR(IF(INDEX('Transaction Log'!$C$4:$C$2084,'Air Index'!A615)&gt;INDEX('Transaction Log'!$C$4:$C$2084,('Air Index'!$K$2+'Air Index'!A615)),"Transaction Proceeding","Transaction Anomaly"),"Transaction Ending")</f>
        <v>Transaction Proceeding</v>
      </c>
    </row>
    <row r="616" spans="1:3">
      <c r="A616" s="124">
        <v>613</v>
      </c>
      <c r="B616" s="123">
        <f>'Transaction Log'!$A$4:$A$2084</f>
        <v>0.57163194444444443</v>
      </c>
      <c r="C616" s="122" t="str">
        <f>IFERROR(IF(INDEX('Transaction Log'!$C$4:$C$2084,'Air Index'!A616)&gt;INDEX('Transaction Log'!$C$4:$C$2084,('Air Index'!$K$2+'Air Index'!A616)),"Transaction Proceeding","Transaction Anomaly"),"Transaction Ending")</f>
        <v>Transaction Proceeding</v>
      </c>
    </row>
    <row r="617" spans="1:3">
      <c r="A617" s="124">
        <v>614</v>
      </c>
      <c r="B617" s="123">
        <f>'Transaction Log'!$A$4:$A$2084</f>
        <v>0.57165509259259262</v>
      </c>
      <c r="C617" s="122" t="str">
        <f>IFERROR(IF(INDEX('Transaction Log'!$C$4:$C$2084,'Air Index'!A617)&gt;INDEX('Transaction Log'!$C$4:$C$2084,('Air Index'!$K$2+'Air Index'!A617)),"Transaction Proceeding","Transaction Anomaly"),"Transaction Ending")</f>
        <v>Transaction Proceeding</v>
      </c>
    </row>
    <row r="618" spans="1:3">
      <c r="A618" s="124">
        <v>615</v>
      </c>
      <c r="B618" s="123">
        <f>'Transaction Log'!$A$4:$A$2084</f>
        <v>0.5716782407407407</v>
      </c>
      <c r="C618" s="122" t="str">
        <f>IFERROR(IF(INDEX('Transaction Log'!$C$4:$C$2084,'Air Index'!A618)&gt;INDEX('Transaction Log'!$C$4:$C$2084,('Air Index'!$K$2+'Air Index'!A618)),"Transaction Proceeding","Transaction Anomaly"),"Transaction Ending")</f>
        <v>Transaction Proceeding</v>
      </c>
    </row>
    <row r="619" spans="1:3">
      <c r="A619" s="124">
        <v>616</v>
      </c>
      <c r="B619" s="123">
        <f>'Transaction Log'!$A$4:$A$2084</f>
        <v>0.57170138888888888</v>
      </c>
      <c r="C619" s="122" t="str">
        <f>IFERROR(IF(INDEX('Transaction Log'!$C$4:$C$2084,'Air Index'!A619)&gt;INDEX('Transaction Log'!$C$4:$C$2084,('Air Index'!$K$2+'Air Index'!A619)),"Transaction Proceeding","Transaction Anomaly"),"Transaction Ending")</f>
        <v>Transaction Proceeding</v>
      </c>
    </row>
    <row r="620" spans="1:3">
      <c r="A620" s="124">
        <v>617</v>
      </c>
      <c r="B620" s="123">
        <f>'Transaction Log'!$A$4:$A$2084</f>
        <v>0.57172453703703707</v>
      </c>
      <c r="C620" s="122" t="str">
        <f>IFERROR(IF(INDEX('Transaction Log'!$C$4:$C$2084,'Air Index'!A620)&gt;INDEX('Transaction Log'!$C$4:$C$2084,('Air Index'!$K$2+'Air Index'!A620)),"Transaction Proceeding","Transaction Anomaly"),"Transaction Ending")</f>
        <v>Transaction Proceeding</v>
      </c>
    </row>
    <row r="621" spans="1:3">
      <c r="A621" s="124">
        <v>618</v>
      </c>
      <c r="B621" s="123">
        <f>'Transaction Log'!$A$4:$A$2084</f>
        <v>0.57174768518518515</v>
      </c>
      <c r="C621" s="122" t="str">
        <f>IFERROR(IF(INDEX('Transaction Log'!$C$4:$C$2084,'Air Index'!A621)&gt;INDEX('Transaction Log'!$C$4:$C$2084,('Air Index'!$K$2+'Air Index'!A621)),"Transaction Proceeding","Transaction Anomaly"),"Transaction Ending")</f>
        <v>Transaction Proceeding</v>
      </c>
    </row>
    <row r="622" spans="1:3">
      <c r="A622" s="124">
        <v>619</v>
      </c>
      <c r="B622" s="123">
        <f>'Transaction Log'!$A$4:$A$2084</f>
        <v>0.57177083333333334</v>
      </c>
      <c r="C622" s="122" t="str">
        <f>IFERROR(IF(INDEX('Transaction Log'!$C$4:$C$2084,'Air Index'!A622)&gt;INDEX('Transaction Log'!$C$4:$C$2084,('Air Index'!$K$2+'Air Index'!A622)),"Transaction Proceeding","Transaction Anomaly"),"Transaction Ending")</f>
        <v>Transaction Proceeding</v>
      </c>
    </row>
    <row r="623" spans="1:3">
      <c r="A623" s="124">
        <v>620</v>
      </c>
      <c r="B623" s="123">
        <f>'Transaction Log'!$A$4:$A$2084</f>
        <v>0.57179398148148153</v>
      </c>
      <c r="C623" s="122" t="str">
        <f>IFERROR(IF(INDEX('Transaction Log'!$C$4:$C$2084,'Air Index'!A623)&gt;INDEX('Transaction Log'!$C$4:$C$2084,('Air Index'!$K$2+'Air Index'!A623)),"Transaction Proceeding","Transaction Anomaly"),"Transaction Ending")</f>
        <v>Transaction Anomaly</v>
      </c>
    </row>
    <row r="624" spans="1:3">
      <c r="A624" s="124">
        <v>621</v>
      </c>
      <c r="B624" s="123">
        <f>'Transaction Log'!$A$4:$A$2084</f>
        <v>0.57181712962962961</v>
      </c>
      <c r="C624" s="122" t="str">
        <f>IFERROR(IF(INDEX('Transaction Log'!$C$4:$C$2084,'Air Index'!A624)&gt;INDEX('Transaction Log'!$C$4:$C$2084,('Air Index'!$K$2+'Air Index'!A624)),"Transaction Proceeding","Transaction Anomaly"),"Transaction Ending")</f>
        <v>Transaction Proceeding</v>
      </c>
    </row>
    <row r="625" spans="1:3">
      <c r="A625" s="124">
        <v>622</v>
      </c>
      <c r="B625" s="123">
        <f>'Transaction Log'!$A$4:$A$2084</f>
        <v>0.57184027777777779</v>
      </c>
      <c r="C625" s="122" t="str">
        <f>IFERROR(IF(INDEX('Transaction Log'!$C$4:$C$2084,'Air Index'!A625)&gt;INDEX('Transaction Log'!$C$4:$C$2084,('Air Index'!$K$2+'Air Index'!A625)),"Transaction Proceeding","Transaction Anomaly"),"Transaction Ending")</f>
        <v>Transaction Proceeding</v>
      </c>
    </row>
    <row r="626" spans="1:3">
      <c r="A626" s="124">
        <v>623</v>
      </c>
      <c r="B626" s="123">
        <f>'Transaction Log'!$A$4:$A$2084</f>
        <v>0.57186342592592598</v>
      </c>
      <c r="C626" s="122" t="str">
        <f>IFERROR(IF(INDEX('Transaction Log'!$C$4:$C$2084,'Air Index'!A626)&gt;INDEX('Transaction Log'!$C$4:$C$2084,('Air Index'!$K$2+'Air Index'!A626)),"Transaction Proceeding","Transaction Anomaly"),"Transaction Ending")</f>
        <v>Transaction Proceeding</v>
      </c>
    </row>
    <row r="627" spans="1:3">
      <c r="A627" s="124">
        <v>624</v>
      </c>
      <c r="B627" s="123">
        <f>'Transaction Log'!$A$4:$A$2084</f>
        <v>0.57188657407407406</v>
      </c>
      <c r="C627" s="122" t="str">
        <f>IFERROR(IF(INDEX('Transaction Log'!$C$4:$C$2084,'Air Index'!A627)&gt;INDEX('Transaction Log'!$C$4:$C$2084,('Air Index'!$K$2+'Air Index'!A627)),"Transaction Proceeding","Transaction Anomaly"),"Transaction Ending")</f>
        <v>Transaction Proceeding</v>
      </c>
    </row>
    <row r="628" spans="1:3">
      <c r="A628" s="124">
        <v>625</v>
      </c>
      <c r="B628" s="123">
        <f>'Transaction Log'!$A$4:$A$2084</f>
        <v>0.57190972222222225</v>
      </c>
      <c r="C628" s="122" t="str">
        <f>IFERROR(IF(INDEX('Transaction Log'!$C$4:$C$2084,'Air Index'!A628)&gt;INDEX('Transaction Log'!$C$4:$C$2084,('Air Index'!$K$2+'Air Index'!A628)),"Transaction Proceeding","Transaction Anomaly"),"Transaction Ending")</f>
        <v>Transaction Proceeding</v>
      </c>
    </row>
    <row r="629" spans="1:3">
      <c r="A629" s="124">
        <v>626</v>
      </c>
      <c r="B629" s="123">
        <f>'Transaction Log'!$A$4:$A$2084</f>
        <v>0.57193287037037044</v>
      </c>
      <c r="C629" s="122" t="str">
        <f>IFERROR(IF(INDEX('Transaction Log'!$C$4:$C$2084,'Air Index'!A629)&gt;INDEX('Transaction Log'!$C$4:$C$2084,('Air Index'!$K$2+'Air Index'!A629)),"Transaction Proceeding","Transaction Anomaly"),"Transaction Ending")</f>
        <v>Transaction Proceeding</v>
      </c>
    </row>
    <row r="630" spans="1:3">
      <c r="A630" s="124">
        <v>627</v>
      </c>
      <c r="B630" s="123">
        <f>'Transaction Log'!$A$4:$A$2084</f>
        <v>0.57195601851851852</v>
      </c>
      <c r="C630" s="122" t="str">
        <f>IFERROR(IF(INDEX('Transaction Log'!$C$4:$C$2084,'Air Index'!A630)&gt;INDEX('Transaction Log'!$C$4:$C$2084,('Air Index'!$K$2+'Air Index'!A630)),"Transaction Proceeding","Transaction Anomaly"),"Transaction Ending")</f>
        <v>Transaction Proceeding</v>
      </c>
    </row>
    <row r="631" spans="1:3">
      <c r="A631" s="124">
        <v>628</v>
      </c>
      <c r="B631" s="123">
        <f>'Transaction Log'!$A$4:$A$2084</f>
        <v>0.57197916666666659</v>
      </c>
      <c r="C631" s="122" t="str">
        <f>IFERROR(IF(INDEX('Transaction Log'!$C$4:$C$2084,'Air Index'!A631)&gt;INDEX('Transaction Log'!$C$4:$C$2084,('Air Index'!$K$2+'Air Index'!A631)),"Transaction Proceeding","Transaction Anomaly"),"Transaction Ending")</f>
        <v>Transaction Proceeding</v>
      </c>
    </row>
    <row r="632" spans="1:3">
      <c r="A632" s="124">
        <v>629</v>
      </c>
      <c r="B632" s="123">
        <f>'Transaction Log'!$A$4:$A$2084</f>
        <v>0.57200231481481478</v>
      </c>
      <c r="C632" s="122" t="str">
        <f>IFERROR(IF(INDEX('Transaction Log'!$C$4:$C$2084,'Air Index'!A632)&gt;INDEX('Transaction Log'!$C$4:$C$2084,('Air Index'!$K$2+'Air Index'!A632)),"Transaction Proceeding","Transaction Anomaly"),"Transaction Ending")</f>
        <v>Transaction Proceeding</v>
      </c>
    </row>
    <row r="633" spans="1:3">
      <c r="A633" s="124">
        <v>630</v>
      </c>
      <c r="B633" s="123">
        <f>'Transaction Log'!$A$4:$A$2084</f>
        <v>0.57202546296296297</v>
      </c>
      <c r="C633" s="122" t="str">
        <f>IFERROR(IF(INDEX('Transaction Log'!$C$4:$C$2084,'Air Index'!A633)&gt;INDEX('Transaction Log'!$C$4:$C$2084,('Air Index'!$K$2+'Air Index'!A633)),"Transaction Proceeding","Transaction Anomaly"),"Transaction Ending")</f>
        <v>Transaction Proceeding</v>
      </c>
    </row>
    <row r="634" spans="1:3">
      <c r="A634" s="124">
        <v>631</v>
      </c>
      <c r="B634" s="123">
        <f>'Transaction Log'!$A$4:$A$2084</f>
        <v>0.57204861111111105</v>
      </c>
      <c r="C634" s="122" t="str">
        <f>IFERROR(IF(INDEX('Transaction Log'!$C$4:$C$2084,'Air Index'!A634)&gt;INDEX('Transaction Log'!$C$4:$C$2084,('Air Index'!$K$2+'Air Index'!A634)),"Transaction Proceeding","Transaction Anomaly"),"Transaction Ending")</f>
        <v>Transaction Proceeding</v>
      </c>
    </row>
    <row r="635" spans="1:3">
      <c r="A635" s="124">
        <v>632</v>
      </c>
      <c r="B635" s="123">
        <f>'Transaction Log'!$A$4:$A$2084</f>
        <v>0.57207175925925924</v>
      </c>
      <c r="C635" s="122" t="str">
        <f>IFERROR(IF(INDEX('Transaction Log'!$C$4:$C$2084,'Air Index'!A635)&gt;INDEX('Transaction Log'!$C$4:$C$2084,('Air Index'!$K$2+'Air Index'!A635)),"Transaction Proceeding","Transaction Anomaly"),"Transaction Ending")</f>
        <v>Transaction Proceeding</v>
      </c>
    </row>
    <row r="636" spans="1:3">
      <c r="A636" s="124">
        <v>633</v>
      </c>
      <c r="B636" s="123">
        <f>'Transaction Log'!$A$4:$A$2084</f>
        <v>0.57209490740740743</v>
      </c>
      <c r="C636" s="122" t="str">
        <f>IFERROR(IF(INDEX('Transaction Log'!$C$4:$C$2084,'Air Index'!A636)&gt;INDEX('Transaction Log'!$C$4:$C$2084,('Air Index'!$K$2+'Air Index'!A636)),"Transaction Proceeding","Transaction Anomaly"),"Transaction Ending")</f>
        <v>Transaction Proceeding</v>
      </c>
    </row>
    <row r="637" spans="1:3">
      <c r="A637" s="124">
        <v>634</v>
      </c>
      <c r="B637" s="123">
        <f>'Transaction Log'!$A$4:$A$2084</f>
        <v>0.5721180555555555</v>
      </c>
      <c r="C637" s="122" t="str">
        <f>IFERROR(IF(INDEX('Transaction Log'!$C$4:$C$2084,'Air Index'!A637)&gt;INDEX('Transaction Log'!$C$4:$C$2084,('Air Index'!$K$2+'Air Index'!A637)),"Transaction Proceeding","Transaction Anomaly"),"Transaction Ending")</f>
        <v>Transaction Proceeding</v>
      </c>
    </row>
    <row r="638" spans="1:3">
      <c r="A638" s="124">
        <v>635</v>
      </c>
      <c r="B638" s="123">
        <f>'Transaction Log'!$A$4:$A$2084</f>
        <v>0.57214120370370369</v>
      </c>
      <c r="C638" s="122" t="str">
        <f>IFERROR(IF(INDEX('Transaction Log'!$C$4:$C$2084,'Air Index'!A638)&gt;INDEX('Transaction Log'!$C$4:$C$2084,('Air Index'!$K$2+'Air Index'!A638)),"Transaction Proceeding","Transaction Anomaly"),"Transaction Ending")</f>
        <v>Transaction Proceeding</v>
      </c>
    </row>
    <row r="639" spans="1:3">
      <c r="A639" s="124">
        <v>636</v>
      </c>
      <c r="B639" s="123">
        <f>'Transaction Log'!$A$4:$A$2084</f>
        <v>0.57216435185185188</v>
      </c>
      <c r="C639" s="122" t="str">
        <f>IFERROR(IF(INDEX('Transaction Log'!$C$4:$C$2084,'Air Index'!A639)&gt;INDEX('Transaction Log'!$C$4:$C$2084,('Air Index'!$K$2+'Air Index'!A639)),"Transaction Proceeding","Transaction Anomaly"),"Transaction Ending")</f>
        <v>Transaction Proceeding</v>
      </c>
    </row>
    <row r="640" spans="1:3">
      <c r="A640" s="124">
        <v>637</v>
      </c>
      <c r="B640" s="123">
        <f>'Transaction Log'!$A$4:$A$2084</f>
        <v>0.57218749999999996</v>
      </c>
      <c r="C640" s="122" t="str">
        <f>IFERROR(IF(INDEX('Transaction Log'!$C$4:$C$2084,'Air Index'!A640)&gt;INDEX('Transaction Log'!$C$4:$C$2084,('Air Index'!$K$2+'Air Index'!A640)),"Transaction Proceeding","Transaction Anomaly"),"Transaction Ending")</f>
        <v>Transaction Proceeding</v>
      </c>
    </row>
    <row r="641" spans="1:3">
      <c r="A641" s="124">
        <v>638</v>
      </c>
      <c r="B641" s="123">
        <f>'Transaction Log'!$A$4:$A$2084</f>
        <v>0.57221064814814815</v>
      </c>
      <c r="C641" s="122" t="str">
        <f>IFERROR(IF(INDEX('Transaction Log'!$C$4:$C$2084,'Air Index'!A641)&gt;INDEX('Transaction Log'!$C$4:$C$2084,('Air Index'!$K$2+'Air Index'!A641)),"Transaction Proceeding","Transaction Anomaly"),"Transaction Ending")</f>
        <v>Transaction Proceeding</v>
      </c>
    </row>
    <row r="642" spans="1:3">
      <c r="A642" s="124">
        <v>639</v>
      </c>
      <c r="B642" s="123">
        <f>'Transaction Log'!$A$4:$A$2084</f>
        <v>0.57223379629629634</v>
      </c>
      <c r="C642" s="122" t="str">
        <f>IFERROR(IF(INDEX('Transaction Log'!$C$4:$C$2084,'Air Index'!A642)&gt;INDEX('Transaction Log'!$C$4:$C$2084,('Air Index'!$K$2+'Air Index'!A642)),"Transaction Proceeding","Transaction Anomaly"),"Transaction Ending")</f>
        <v>Transaction Proceeding</v>
      </c>
    </row>
    <row r="643" spans="1:3">
      <c r="A643" s="124">
        <v>640</v>
      </c>
      <c r="B643" s="123">
        <f>'Transaction Log'!$A$4:$A$2084</f>
        <v>0.57225694444444442</v>
      </c>
      <c r="C643" s="122" t="str">
        <f>IFERROR(IF(INDEX('Transaction Log'!$C$4:$C$2084,'Air Index'!A643)&gt;INDEX('Transaction Log'!$C$4:$C$2084,('Air Index'!$K$2+'Air Index'!A643)),"Transaction Proceeding","Transaction Anomaly"),"Transaction Ending")</f>
        <v>Transaction Proceeding</v>
      </c>
    </row>
    <row r="644" spans="1:3">
      <c r="A644" s="124">
        <v>641</v>
      </c>
      <c r="B644" s="123">
        <f>'Transaction Log'!$A$4:$A$2084</f>
        <v>0.5722800925925926</v>
      </c>
      <c r="C644" s="122" t="str">
        <f>IFERROR(IF(INDEX('Transaction Log'!$C$4:$C$2084,'Air Index'!A644)&gt;INDEX('Transaction Log'!$C$4:$C$2084,('Air Index'!$K$2+'Air Index'!A644)),"Transaction Proceeding","Transaction Anomaly"),"Transaction Ending")</f>
        <v>Transaction Proceeding</v>
      </c>
    </row>
    <row r="645" spans="1:3">
      <c r="A645" s="124">
        <v>642</v>
      </c>
      <c r="B645" s="123">
        <f>'Transaction Log'!$A$4:$A$2084</f>
        <v>0.57230324074074079</v>
      </c>
      <c r="C645" s="122" t="str">
        <f>IFERROR(IF(INDEX('Transaction Log'!$C$4:$C$2084,'Air Index'!A645)&gt;INDEX('Transaction Log'!$C$4:$C$2084,('Air Index'!$K$2+'Air Index'!A645)),"Transaction Proceeding","Transaction Anomaly"),"Transaction Ending")</f>
        <v>Transaction Proceeding</v>
      </c>
    </row>
    <row r="646" spans="1:3">
      <c r="A646" s="124">
        <v>643</v>
      </c>
      <c r="B646" s="123">
        <f>'Transaction Log'!$A$4:$A$2084</f>
        <v>0.57232638888888887</v>
      </c>
      <c r="C646" s="122" t="str">
        <f>IFERROR(IF(INDEX('Transaction Log'!$C$4:$C$2084,'Air Index'!A646)&gt;INDEX('Transaction Log'!$C$4:$C$2084,('Air Index'!$K$2+'Air Index'!A646)),"Transaction Proceeding","Transaction Anomaly"),"Transaction Ending")</f>
        <v>Transaction Proceeding</v>
      </c>
    </row>
    <row r="647" spans="1:3">
      <c r="A647" s="124">
        <v>644</v>
      </c>
      <c r="B647" s="123">
        <f>'Transaction Log'!$A$4:$A$2084</f>
        <v>0.57234953703703706</v>
      </c>
      <c r="C647" s="122" t="str">
        <f>IFERROR(IF(INDEX('Transaction Log'!$C$4:$C$2084,'Air Index'!A647)&gt;INDEX('Transaction Log'!$C$4:$C$2084,('Air Index'!$K$2+'Air Index'!A647)),"Transaction Proceeding","Transaction Anomaly"),"Transaction Ending")</f>
        <v>Transaction Proceeding</v>
      </c>
    </row>
    <row r="648" spans="1:3">
      <c r="A648" s="124">
        <v>645</v>
      </c>
      <c r="B648" s="123">
        <f>'Transaction Log'!$A$4:$A$2084</f>
        <v>0.57237268518518525</v>
      </c>
      <c r="C648" s="122" t="str">
        <f>IFERROR(IF(INDEX('Transaction Log'!$C$4:$C$2084,'Air Index'!A648)&gt;INDEX('Transaction Log'!$C$4:$C$2084,('Air Index'!$K$2+'Air Index'!A648)),"Transaction Proceeding","Transaction Anomaly"),"Transaction Ending")</f>
        <v>Transaction Proceeding</v>
      </c>
    </row>
    <row r="649" spans="1:3">
      <c r="A649" s="124">
        <v>646</v>
      </c>
      <c r="B649" s="123">
        <f>'Transaction Log'!$A$4:$A$2084</f>
        <v>0.57239583333333333</v>
      </c>
      <c r="C649" s="122" t="str">
        <f>IFERROR(IF(INDEX('Transaction Log'!$C$4:$C$2084,'Air Index'!A649)&gt;INDEX('Transaction Log'!$C$4:$C$2084,('Air Index'!$K$2+'Air Index'!A649)),"Transaction Proceeding","Transaction Anomaly"),"Transaction Ending")</f>
        <v>Transaction Proceeding</v>
      </c>
    </row>
    <row r="650" spans="1:3">
      <c r="A650" s="124">
        <v>647</v>
      </c>
      <c r="B650" s="123">
        <f>'Transaction Log'!$A$4:$A$2084</f>
        <v>0.57241898148148151</v>
      </c>
      <c r="C650" s="122" t="str">
        <f>IFERROR(IF(INDEX('Transaction Log'!$C$4:$C$2084,'Air Index'!A650)&gt;INDEX('Transaction Log'!$C$4:$C$2084,('Air Index'!$K$2+'Air Index'!A650)),"Transaction Proceeding","Transaction Anomaly"),"Transaction Ending")</f>
        <v>Transaction Proceeding</v>
      </c>
    </row>
    <row r="651" spans="1:3">
      <c r="A651" s="124">
        <v>648</v>
      </c>
      <c r="B651" s="123">
        <f>'Transaction Log'!$A$4:$A$2084</f>
        <v>0.5724421296296297</v>
      </c>
      <c r="C651" s="122" t="str">
        <f>IFERROR(IF(INDEX('Transaction Log'!$C$4:$C$2084,'Air Index'!A651)&gt;INDEX('Transaction Log'!$C$4:$C$2084,('Air Index'!$K$2+'Air Index'!A651)),"Transaction Proceeding","Transaction Anomaly"),"Transaction Ending")</f>
        <v>Transaction Proceeding</v>
      </c>
    </row>
    <row r="652" spans="1:3">
      <c r="A652" s="124">
        <v>649</v>
      </c>
      <c r="B652" s="123">
        <f>'Transaction Log'!$A$4:$A$2084</f>
        <v>0.57246527777777778</v>
      </c>
      <c r="C652" s="122" t="str">
        <f>IFERROR(IF(INDEX('Transaction Log'!$C$4:$C$2084,'Air Index'!A652)&gt;INDEX('Transaction Log'!$C$4:$C$2084,('Air Index'!$K$2+'Air Index'!A652)),"Transaction Proceeding","Transaction Anomaly"),"Transaction Ending")</f>
        <v>Transaction Proceeding</v>
      </c>
    </row>
    <row r="653" spans="1:3">
      <c r="A653" s="124">
        <v>650</v>
      </c>
      <c r="B653" s="123">
        <f>'Transaction Log'!$A$4:$A$2084</f>
        <v>0.57248842592592586</v>
      </c>
      <c r="C653" s="122" t="str">
        <f>IFERROR(IF(INDEX('Transaction Log'!$C$4:$C$2084,'Air Index'!A653)&gt;INDEX('Transaction Log'!$C$4:$C$2084,('Air Index'!$K$2+'Air Index'!A653)),"Transaction Proceeding","Transaction Anomaly"),"Transaction Ending")</f>
        <v>Transaction Proceeding</v>
      </c>
    </row>
    <row r="654" spans="1:3">
      <c r="A654" s="124">
        <v>651</v>
      </c>
      <c r="B654" s="123">
        <f>'Transaction Log'!$A$4:$A$2084</f>
        <v>0.57251157407407405</v>
      </c>
      <c r="C654" s="122" t="str">
        <f>IFERROR(IF(INDEX('Transaction Log'!$C$4:$C$2084,'Air Index'!A654)&gt;INDEX('Transaction Log'!$C$4:$C$2084,('Air Index'!$K$2+'Air Index'!A654)),"Transaction Proceeding","Transaction Anomaly"),"Transaction Ending")</f>
        <v>Transaction Proceeding</v>
      </c>
    </row>
    <row r="655" spans="1:3">
      <c r="A655" s="124">
        <v>652</v>
      </c>
      <c r="B655" s="123">
        <f>'Transaction Log'!$A$4:$A$2084</f>
        <v>0.57253472222222224</v>
      </c>
      <c r="C655" s="122" t="str">
        <f>IFERROR(IF(INDEX('Transaction Log'!$C$4:$C$2084,'Air Index'!A655)&gt;INDEX('Transaction Log'!$C$4:$C$2084,('Air Index'!$K$2+'Air Index'!A655)),"Transaction Proceeding","Transaction Anomaly"),"Transaction Ending")</f>
        <v>Transaction Proceeding</v>
      </c>
    </row>
    <row r="656" spans="1:3">
      <c r="A656" s="124">
        <v>653</v>
      </c>
      <c r="B656" s="123">
        <f>'Transaction Log'!$A$4:$A$2084</f>
        <v>0.57255787037037031</v>
      </c>
      <c r="C656" s="122" t="str">
        <f>IFERROR(IF(INDEX('Transaction Log'!$C$4:$C$2084,'Air Index'!A656)&gt;INDEX('Transaction Log'!$C$4:$C$2084,('Air Index'!$K$2+'Air Index'!A656)),"Transaction Proceeding","Transaction Anomaly"),"Transaction Ending")</f>
        <v>Transaction Proceeding</v>
      </c>
    </row>
    <row r="657" spans="1:3">
      <c r="A657" s="124">
        <v>654</v>
      </c>
      <c r="B657" s="123">
        <f>'Transaction Log'!$A$4:$A$2084</f>
        <v>0.5725810185185185</v>
      </c>
      <c r="C657" s="122" t="str">
        <f>IFERROR(IF(INDEX('Transaction Log'!$C$4:$C$2084,'Air Index'!A657)&gt;INDEX('Transaction Log'!$C$4:$C$2084,('Air Index'!$K$2+'Air Index'!A657)),"Transaction Proceeding","Transaction Anomaly"),"Transaction Ending")</f>
        <v>Transaction Proceeding</v>
      </c>
    </row>
    <row r="658" spans="1:3">
      <c r="A658" s="124">
        <v>655</v>
      </c>
      <c r="B658" s="123">
        <f>'Transaction Log'!$A$4:$A$2084</f>
        <v>0.57260416666666669</v>
      </c>
      <c r="C658" s="122" t="str">
        <f>IFERROR(IF(INDEX('Transaction Log'!$C$4:$C$2084,'Air Index'!A658)&gt;INDEX('Transaction Log'!$C$4:$C$2084,('Air Index'!$K$2+'Air Index'!A658)),"Transaction Proceeding","Transaction Anomaly"),"Transaction Ending")</f>
        <v>Transaction Proceeding</v>
      </c>
    </row>
    <row r="659" spans="1:3">
      <c r="A659" s="124">
        <v>656</v>
      </c>
      <c r="B659" s="123">
        <f>'Transaction Log'!$A$4:$A$2084</f>
        <v>0.57262731481481477</v>
      </c>
      <c r="C659" s="122" t="str">
        <f>IFERROR(IF(INDEX('Transaction Log'!$C$4:$C$2084,'Air Index'!A659)&gt;INDEX('Transaction Log'!$C$4:$C$2084,('Air Index'!$K$2+'Air Index'!A659)),"Transaction Proceeding","Transaction Anomaly"),"Transaction Ending")</f>
        <v>Transaction Proceeding</v>
      </c>
    </row>
    <row r="660" spans="1:3">
      <c r="A660" s="124">
        <v>657</v>
      </c>
      <c r="B660" s="123">
        <f>'Transaction Log'!$A$4:$A$2084</f>
        <v>0.57265046296296296</v>
      </c>
      <c r="C660" s="122" t="str">
        <f>IFERROR(IF(INDEX('Transaction Log'!$C$4:$C$2084,'Air Index'!A660)&gt;INDEX('Transaction Log'!$C$4:$C$2084,('Air Index'!$K$2+'Air Index'!A660)),"Transaction Proceeding","Transaction Anomaly"),"Transaction Ending")</f>
        <v>Transaction Proceeding</v>
      </c>
    </row>
    <row r="661" spans="1:3">
      <c r="A661" s="124">
        <v>658</v>
      </c>
      <c r="B661" s="123">
        <f>'Transaction Log'!$A$4:$A$2084</f>
        <v>0.57267361111111115</v>
      </c>
      <c r="C661" s="122" t="str">
        <f>IFERROR(IF(INDEX('Transaction Log'!$C$4:$C$2084,'Air Index'!A661)&gt;INDEX('Transaction Log'!$C$4:$C$2084,('Air Index'!$K$2+'Air Index'!A661)),"Transaction Proceeding","Transaction Anomaly"),"Transaction Ending")</f>
        <v>Transaction Proceeding</v>
      </c>
    </row>
    <row r="662" spans="1:3">
      <c r="A662" s="124">
        <v>659</v>
      </c>
      <c r="B662" s="123">
        <f>'Transaction Log'!$A$4:$A$2084</f>
        <v>0.57269675925925922</v>
      </c>
      <c r="C662" s="122" t="str">
        <f>IFERROR(IF(INDEX('Transaction Log'!$C$4:$C$2084,'Air Index'!A662)&gt;INDEX('Transaction Log'!$C$4:$C$2084,('Air Index'!$K$2+'Air Index'!A662)),"Transaction Proceeding","Transaction Anomaly"),"Transaction Ending")</f>
        <v>Transaction Proceeding</v>
      </c>
    </row>
    <row r="663" spans="1:3">
      <c r="A663" s="124">
        <v>660</v>
      </c>
      <c r="B663" s="123">
        <f>'Transaction Log'!$A$4:$A$2084</f>
        <v>0.57271990740740741</v>
      </c>
      <c r="C663" s="122" t="str">
        <f>IFERROR(IF(INDEX('Transaction Log'!$C$4:$C$2084,'Air Index'!A663)&gt;INDEX('Transaction Log'!$C$4:$C$2084,('Air Index'!$K$2+'Air Index'!A663)),"Transaction Proceeding","Transaction Anomaly"),"Transaction Ending")</f>
        <v>Transaction Proceeding</v>
      </c>
    </row>
    <row r="664" spans="1:3">
      <c r="A664" s="124">
        <v>661</v>
      </c>
      <c r="B664" s="123">
        <f>'Transaction Log'!$A$4:$A$2084</f>
        <v>0.5727430555555556</v>
      </c>
      <c r="C664" s="122" t="str">
        <f>IFERROR(IF(INDEX('Transaction Log'!$C$4:$C$2084,'Air Index'!A664)&gt;INDEX('Transaction Log'!$C$4:$C$2084,('Air Index'!$K$2+'Air Index'!A664)),"Transaction Proceeding","Transaction Anomaly"),"Transaction Ending")</f>
        <v>Transaction Proceeding</v>
      </c>
    </row>
    <row r="665" spans="1:3">
      <c r="A665" s="124">
        <v>662</v>
      </c>
      <c r="B665" s="123">
        <f>'Transaction Log'!$A$4:$A$2084</f>
        <v>0.57276620370370368</v>
      </c>
      <c r="C665" s="122" t="str">
        <f>IFERROR(IF(INDEX('Transaction Log'!$C$4:$C$2084,'Air Index'!A665)&gt;INDEX('Transaction Log'!$C$4:$C$2084,('Air Index'!$K$2+'Air Index'!A665)),"Transaction Proceeding","Transaction Anomaly"),"Transaction Ending")</f>
        <v>Transaction Proceeding</v>
      </c>
    </row>
    <row r="666" spans="1:3">
      <c r="A666" s="124">
        <v>663</v>
      </c>
      <c r="B666" s="123">
        <f>'Transaction Log'!$A$4:$A$2084</f>
        <v>0.57278935185185187</v>
      </c>
      <c r="C666" s="122" t="str">
        <f>IFERROR(IF(INDEX('Transaction Log'!$C$4:$C$2084,'Air Index'!A666)&gt;INDEX('Transaction Log'!$C$4:$C$2084,('Air Index'!$K$2+'Air Index'!A666)),"Transaction Proceeding","Transaction Anomaly"),"Transaction Ending")</f>
        <v>Transaction Proceeding</v>
      </c>
    </row>
    <row r="667" spans="1:3">
      <c r="A667" s="124">
        <v>664</v>
      </c>
      <c r="B667" s="123">
        <f>'Transaction Log'!$A$4:$A$2084</f>
        <v>0.57281250000000006</v>
      </c>
      <c r="C667" s="122" t="str">
        <f>IFERROR(IF(INDEX('Transaction Log'!$C$4:$C$2084,'Air Index'!A667)&gt;INDEX('Transaction Log'!$C$4:$C$2084,('Air Index'!$K$2+'Air Index'!A667)),"Transaction Proceeding","Transaction Anomaly"),"Transaction Ending")</f>
        <v>Transaction Proceeding</v>
      </c>
    </row>
    <row r="668" spans="1:3">
      <c r="A668" s="124">
        <v>665</v>
      </c>
      <c r="B668" s="123">
        <f>'Transaction Log'!$A$4:$A$2084</f>
        <v>0.57283564814814814</v>
      </c>
      <c r="C668" s="122" t="str">
        <f>IFERROR(IF(INDEX('Transaction Log'!$C$4:$C$2084,'Air Index'!A668)&gt;INDEX('Transaction Log'!$C$4:$C$2084,('Air Index'!$K$2+'Air Index'!A668)),"Transaction Proceeding","Transaction Anomaly"),"Transaction Ending")</f>
        <v>Transaction Proceeding</v>
      </c>
    </row>
    <row r="669" spans="1:3">
      <c r="A669" s="124">
        <v>666</v>
      </c>
      <c r="B669" s="123">
        <f>'Transaction Log'!$A$4:$A$2084</f>
        <v>0.57285879629629632</v>
      </c>
      <c r="C669" s="122" t="str">
        <f>IFERROR(IF(INDEX('Transaction Log'!$C$4:$C$2084,'Air Index'!A669)&gt;INDEX('Transaction Log'!$C$4:$C$2084,('Air Index'!$K$2+'Air Index'!A669)),"Transaction Proceeding","Transaction Anomaly"),"Transaction Ending")</f>
        <v>Transaction Proceeding</v>
      </c>
    </row>
    <row r="670" spans="1:3">
      <c r="A670" s="124">
        <v>667</v>
      </c>
      <c r="B670" s="123">
        <f>'Transaction Log'!$A$4:$A$2084</f>
        <v>0.57288194444444451</v>
      </c>
      <c r="C670" s="122" t="str">
        <f>IFERROR(IF(INDEX('Transaction Log'!$C$4:$C$2084,'Air Index'!A670)&gt;INDEX('Transaction Log'!$C$4:$C$2084,('Air Index'!$K$2+'Air Index'!A670)),"Transaction Proceeding","Transaction Anomaly"),"Transaction Ending")</f>
        <v>Transaction Proceeding</v>
      </c>
    </row>
    <row r="671" spans="1:3">
      <c r="A671" s="124">
        <v>668</v>
      </c>
      <c r="B671" s="123">
        <f>'Transaction Log'!$A$4:$A$2084</f>
        <v>0.57290509259259259</v>
      </c>
      <c r="C671" s="122" t="str">
        <f>IFERROR(IF(INDEX('Transaction Log'!$C$4:$C$2084,'Air Index'!A671)&gt;INDEX('Transaction Log'!$C$4:$C$2084,('Air Index'!$K$2+'Air Index'!A671)),"Transaction Proceeding","Transaction Anomaly"),"Transaction Ending")</f>
        <v>Transaction Proceeding</v>
      </c>
    </row>
    <row r="672" spans="1:3">
      <c r="A672" s="124">
        <v>669</v>
      </c>
      <c r="B672" s="123">
        <f>'Transaction Log'!$A$4:$A$2084</f>
        <v>0.57292824074074067</v>
      </c>
      <c r="C672" s="122" t="str">
        <f>IFERROR(IF(INDEX('Transaction Log'!$C$4:$C$2084,'Air Index'!A672)&gt;INDEX('Transaction Log'!$C$4:$C$2084,('Air Index'!$K$2+'Air Index'!A672)),"Transaction Proceeding","Transaction Anomaly"),"Transaction Ending")</f>
        <v>Transaction Proceeding</v>
      </c>
    </row>
    <row r="673" spans="1:3">
      <c r="A673" s="124">
        <v>670</v>
      </c>
      <c r="B673" s="123">
        <f>'Transaction Log'!$A$4:$A$2084</f>
        <v>0.57295138888888886</v>
      </c>
      <c r="C673" s="122" t="str">
        <f>IFERROR(IF(INDEX('Transaction Log'!$C$4:$C$2084,'Air Index'!A673)&gt;INDEX('Transaction Log'!$C$4:$C$2084,('Air Index'!$K$2+'Air Index'!A673)),"Transaction Proceeding","Transaction Anomaly"),"Transaction Ending")</f>
        <v>Transaction Proceeding</v>
      </c>
    </row>
    <row r="674" spans="1:3">
      <c r="A674" s="124">
        <v>671</v>
      </c>
      <c r="B674" s="123">
        <f>'Transaction Log'!$A$4:$A$2084</f>
        <v>0.57297453703703705</v>
      </c>
      <c r="C674" s="122" t="str">
        <f>IFERROR(IF(INDEX('Transaction Log'!$C$4:$C$2084,'Air Index'!A674)&gt;INDEX('Transaction Log'!$C$4:$C$2084,('Air Index'!$K$2+'Air Index'!A674)),"Transaction Proceeding","Transaction Anomaly"),"Transaction Ending")</f>
        <v>Transaction Proceeding</v>
      </c>
    </row>
    <row r="675" spans="1:3">
      <c r="A675" s="124">
        <v>672</v>
      </c>
      <c r="B675" s="123">
        <f>'Transaction Log'!$A$4:$A$2084</f>
        <v>0.57299768518518512</v>
      </c>
      <c r="C675" s="122" t="str">
        <f>IFERROR(IF(INDEX('Transaction Log'!$C$4:$C$2084,'Air Index'!A675)&gt;INDEX('Transaction Log'!$C$4:$C$2084,('Air Index'!$K$2+'Air Index'!A675)),"Transaction Proceeding","Transaction Anomaly"),"Transaction Ending")</f>
        <v>Transaction Proceeding</v>
      </c>
    </row>
    <row r="676" spans="1:3">
      <c r="A676" s="124">
        <v>673</v>
      </c>
      <c r="B676" s="123">
        <f>'Transaction Log'!$A$4:$A$2084</f>
        <v>0.57302083333333331</v>
      </c>
      <c r="C676" s="122" t="str">
        <f>IFERROR(IF(INDEX('Transaction Log'!$C$4:$C$2084,'Air Index'!A676)&gt;INDEX('Transaction Log'!$C$4:$C$2084,('Air Index'!$K$2+'Air Index'!A676)),"Transaction Proceeding","Transaction Anomaly"),"Transaction Ending")</f>
        <v>Transaction Proceeding</v>
      </c>
    </row>
    <row r="677" spans="1:3">
      <c r="A677" s="124">
        <v>674</v>
      </c>
      <c r="B677" s="123">
        <f>'Transaction Log'!$A$4:$A$2084</f>
        <v>0.5730439814814815</v>
      </c>
      <c r="C677" s="122" t="str">
        <f>IFERROR(IF(INDEX('Transaction Log'!$C$4:$C$2084,'Air Index'!A677)&gt;INDEX('Transaction Log'!$C$4:$C$2084,('Air Index'!$K$2+'Air Index'!A677)),"Transaction Proceeding","Transaction Anomaly"),"Transaction Ending")</f>
        <v>Transaction Proceeding</v>
      </c>
    </row>
    <row r="678" spans="1:3">
      <c r="A678" s="124">
        <v>675</v>
      </c>
      <c r="B678" s="123">
        <f>'Transaction Log'!$A$4:$A$2084</f>
        <v>0.57306712962962958</v>
      </c>
      <c r="C678" s="122" t="str">
        <f>IFERROR(IF(INDEX('Transaction Log'!$C$4:$C$2084,'Air Index'!A678)&gt;INDEX('Transaction Log'!$C$4:$C$2084,('Air Index'!$K$2+'Air Index'!A678)),"Transaction Proceeding","Transaction Anomaly"),"Transaction Ending")</f>
        <v>Transaction Proceeding</v>
      </c>
    </row>
    <row r="679" spans="1:3">
      <c r="A679" s="124">
        <v>676</v>
      </c>
      <c r="B679" s="123">
        <f>'Transaction Log'!$A$4:$A$2084</f>
        <v>0.57309027777777777</v>
      </c>
      <c r="C679" s="122" t="str">
        <f>IFERROR(IF(INDEX('Transaction Log'!$C$4:$C$2084,'Air Index'!A679)&gt;INDEX('Transaction Log'!$C$4:$C$2084,('Air Index'!$K$2+'Air Index'!A679)),"Transaction Proceeding","Transaction Anomaly"),"Transaction Ending")</f>
        <v>Transaction Proceeding</v>
      </c>
    </row>
    <row r="680" spans="1:3">
      <c r="A680" s="124">
        <v>677</v>
      </c>
      <c r="B680" s="123">
        <f>'Transaction Log'!$A$4:$A$2084</f>
        <v>0.57311342592592596</v>
      </c>
      <c r="C680" s="122" t="str">
        <f>IFERROR(IF(INDEX('Transaction Log'!$C$4:$C$2084,'Air Index'!A680)&gt;INDEX('Transaction Log'!$C$4:$C$2084,('Air Index'!$K$2+'Air Index'!A680)),"Transaction Proceeding","Transaction Anomaly"),"Transaction Ending")</f>
        <v>Transaction Proceeding</v>
      </c>
    </row>
    <row r="681" spans="1:3">
      <c r="A681" s="124">
        <v>678</v>
      </c>
      <c r="B681" s="123">
        <f>'Transaction Log'!$A$4:$A$2084</f>
        <v>0.57313657407407403</v>
      </c>
      <c r="C681" s="122" t="str">
        <f>IFERROR(IF(INDEX('Transaction Log'!$C$4:$C$2084,'Air Index'!A681)&gt;INDEX('Transaction Log'!$C$4:$C$2084,('Air Index'!$K$2+'Air Index'!A681)),"Transaction Proceeding","Transaction Anomaly"),"Transaction Ending")</f>
        <v>Transaction Proceeding</v>
      </c>
    </row>
    <row r="682" spans="1:3">
      <c r="A682" s="124">
        <v>679</v>
      </c>
      <c r="B682" s="123">
        <f>'Transaction Log'!$A$4:$A$2084</f>
        <v>0.57315972222222222</v>
      </c>
      <c r="C682" s="122" t="str">
        <f>IFERROR(IF(INDEX('Transaction Log'!$C$4:$C$2084,'Air Index'!A682)&gt;INDEX('Transaction Log'!$C$4:$C$2084,('Air Index'!$K$2+'Air Index'!A682)),"Transaction Proceeding","Transaction Anomaly"),"Transaction Ending")</f>
        <v>Transaction Proceeding</v>
      </c>
    </row>
    <row r="683" spans="1:3">
      <c r="A683" s="124">
        <v>680</v>
      </c>
      <c r="B683" s="123">
        <f>'Transaction Log'!$A$4:$A$2084</f>
        <v>0.57318287037037041</v>
      </c>
      <c r="C683" s="122" t="str">
        <f>IFERROR(IF(INDEX('Transaction Log'!$C$4:$C$2084,'Air Index'!A683)&gt;INDEX('Transaction Log'!$C$4:$C$2084,('Air Index'!$K$2+'Air Index'!A683)),"Transaction Proceeding","Transaction Anomaly"),"Transaction Ending")</f>
        <v>Transaction Proceeding</v>
      </c>
    </row>
    <row r="684" spans="1:3">
      <c r="A684" s="124">
        <v>681</v>
      </c>
      <c r="B684" s="123">
        <f>'Transaction Log'!$A$4:$A$2084</f>
        <v>0.57320601851851849</v>
      </c>
      <c r="C684" s="122" t="str">
        <f>IFERROR(IF(INDEX('Transaction Log'!$C$4:$C$2084,'Air Index'!A684)&gt;INDEX('Transaction Log'!$C$4:$C$2084,('Air Index'!$K$2+'Air Index'!A684)),"Transaction Proceeding","Transaction Anomaly"),"Transaction Ending")</f>
        <v>Transaction Proceeding</v>
      </c>
    </row>
    <row r="685" spans="1:3">
      <c r="A685" s="124">
        <v>682</v>
      </c>
      <c r="B685" s="123">
        <f>'Transaction Log'!$A$4:$A$2084</f>
        <v>0.57322916666666668</v>
      </c>
      <c r="C685" s="122" t="str">
        <f>IFERROR(IF(INDEX('Transaction Log'!$C$4:$C$2084,'Air Index'!A685)&gt;INDEX('Transaction Log'!$C$4:$C$2084,('Air Index'!$K$2+'Air Index'!A685)),"Transaction Proceeding","Transaction Anomaly"),"Transaction Ending")</f>
        <v>Transaction Proceeding</v>
      </c>
    </row>
    <row r="686" spans="1:3">
      <c r="A686" s="124">
        <v>683</v>
      </c>
      <c r="B686" s="123">
        <f>'Transaction Log'!$A$4:$A$2084</f>
        <v>0.57325231481481487</v>
      </c>
      <c r="C686" s="122" t="str">
        <f>IFERROR(IF(INDEX('Transaction Log'!$C$4:$C$2084,'Air Index'!A686)&gt;INDEX('Transaction Log'!$C$4:$C$2084,('Air Index'!$K$2+'Air Index'!A686)),"Transaction Proceeding","Transaction Anomaly"),"Transaction Ending")</f>
        <v>Transaction Proceeding</v>
      </c>
    </row>
    <row r="687" spans="1:3">
      <c r="A687" s="124">
        <v>684</v>
      </c>
      <c r="B687" s="123">
        <f>'Transaction Log'!$A$4:$A$2084</f>
        <v>0.57327546296296295</v>
      </c>
      <c r="C687" s="122" t="str">
        <f>IFERROR(IF(INDEX('Transaction Log'!$C$4:$C$2084,'Air Index'!A687)&gt;INDEX('Transaction Log'!$C$4:$C$2084,('Air Index'!$K$2+'Air Index'!A687)),"Transaction Proceeding","Transaction Anomaly"),"Transaction Ending")</f>
        <v>Transaction Proceeding</v>
      </c>
    </row>
    <row r="688" spans="1:3">
      <c r="A688" s="124">
        <v>685</v>
      </c>
      <c r="B688" s="123">
        <f>'Transaction Log'!$A$4:$A$2084</f>
        <v>0.57329861111111113</v>
      </c>
      <c r="C688" s="122" t="str">
        <f>IFERROR(IF(INDEX('Transaction Log'!$C$4:$C$2084,'Air Index'!A688)&gt;INDEX('Transaction Log'!$C$4:$C$2084,('Air Index'!$K$2+'Air Index'!A688)),"Transaction Proceeding","Transaction Anomaly"),"Transaction Ending")</f>
        <v>Transaction Proceeding</v>
      </c>
    </row>
    <row r="689" spans="1:3">
      <c r="A689" s="124">
        <v>686</v>
      </c>
      <c r="B689" s="123">
        <f>'Transaction Log'!$A$4:$A$2084</f>
        <v>0.57332175925925932</v>
      </c>
      <c r="C689" s="122" t="str">
        <f>IFERROR(IF(INDEX('Transaction Log'!$C$4:$C$2084,'Air Index'!A689)&gt;INDEX('Transaction Log'!$C$4:$C$2084,('Air Index'!$K$2+'Air Index'!A689)),"Transaction Proceeding","Transaction Anomaly"),"Transaction Ending")</f>
        <v>Transaction Proceeding</v>
      </c>
    </row>
    <row r="690" spans="1:3">
      <c r="A690" s="124">
        <v>687</v>
      </c>
      <c r="B690" s="123">
        <f>'Transaction Log'!$A$4:$A$2084</f>
        <v>0.5733449074074074</v>
      </c>
      <c r="C690" s="122" t="str">
        <f>IFERROR(IF(INDEX('Transaction Log'!$C$4:$C$2084,'Air Index'!A690)&gt;INDEX('Transaction Log'!$C$4:$C$2084,('Air Index'!$K$2+'Air Index'!A690)),"Transaction Proceeding","Transaction Anomaly"),"Transaction Ending")</f>
        <v>Transaction Proceeding</v>
      </c>
    </row>
    <row r="691" spans="1:3">
      <c r="A691" s="124">
        <v>688</v>
      </c>
      <c r="B691" s="123">
        <f>'Transaction Log'!$A$4:$A$2084</f>
        <v>0.57336805555555559</v>
      </c>
      <c r="C691" s="122" t="str">
        <f>IFERROR(IF(INDEX('Transaction Log'!$C$4:$C$2084,'Air Index'!A691)&gt;INDEX('Transaction Log'!$C$4:$C$2084,('Air Index'!$K$2+'Air Index'!A691)),"Transaction Proceeding","Transaction Anomaly"),"Transaction Ending")</f>
        <v>Transaction Proceeding</v>
      </c>
    </row>
    <row r="692" spans="1:3">
      <c r="A692" s="124">
        <v>689</v>
      </c>
      <c r="B692" s="123">
        <f>'Transaction Log'!$A$4:$A$2084</f>
        <v>0.57339120370370367</v>
      </c>
      <c r="C692" s="122" t="str">
        <f>IFERROR(IF(INDEX('Transaction Log'!$C$4:$C$2084,'Air Index'!A692)&gt;INDEX('Transaction Log'!$C$4:$C$2084,('Air Index'!$K$2+'Air Index'!A692)),"Transaction Proceeding","Transaction Anomaly"),"Transaction Ending")</f>
        <v>Transaction Proceeding</v>
      </c>
    </row>
    <row r="693" spans="1:3">
      <c r="A693" s="124">
        <v>690</v>
      </c>
      <c r="B693" s="123">
        <f>'Transaction Log'!$A$4:$A$2084</f>
        <v>0.57341435185185186</v>
      </c>
      <c r="C693" s="122" t="str">
        <f>IFERROR(IF(INDEX('Transaction Log'!$C$4:$C$2084,'Air Index'!A693)&gt;INDEX('Transaction Log'!$C$4:$C$2084,('Air Index'!$K$2+'Air Index'!A693)),"Transaction Proceeding","Transaction Anomaly"),"Transaction Ending")</f>
        <v>Transaction Proceeding</v>
      </c>
    </row>
    <row r="694" spans="1:3">
      <c r="A694" s="124">
        <v>691</v>
      </c>
      <c r="B694" s="123">
        <f>'Transaction Log'!$A$4:$A$2084</f>
        <v>0.57343749999999993</v>
      </c>
      <c r="C694" s="122" t="str">
        <f>IFERROR(IF(INDEX('Transaction Log'!$C$4:$C$2084,'Air Index'!A694)&gt;INDEX('Transaction Log'!$C$4:$C$2084,('Air Index'!$K$2+'Air Index'!A694)),"Transaction Proceeding","Transaction Anomaly"),"Transaction Ending")</f>
        <v>Transaction Proceeding</v>
      </c>
    </row>
    <row r="695" spans="1:3">
      <c r="A695" s="124">
        <v>692</v>
      </c>
      <c r="B695" s="123">
        <f>'Transaction Log'!$A$4:$A$2084</f>
        <v>0.57346064814814812</v>
      </c>
      <c r="C695" s="122" t="str">
        <f>IFERROR(IF(INDEX('Transaction Log'!$C$4:$C$2084,'Air Index'!A695)&gt;INDEX('Transaction Log'!$C$4:$C$2084,('Air Index'!$K$2+'Air Index'!A695)),"Transaction Proceeding","Transaction Anomaly"),"Transaction Ending")</f>
        <v>Transaction Proceeding</v>
      </c>
    </row>
    <row r="696" spans="1:3">
      <c r="A696" s="124">
        <v>693</v>
      </c>
      <c r="B696" s="123">
        <f>'Transaction Log'!$A$4:$A$2084</f>
        <v>0.57348379629629631</v>
      </c>
      <c r="C696" s="122" t="str">
        <f>IFERROR(IF(INDEX('Transaction Log'!$C$4:$C$2084,'Air Index'!A696)&gt;INDEX('Transaction Log'!$C$4:$C$2084,('Air Index'!$K$2+'Air Index'!A696)),"Transaction Proceeding","Transaction Anomaly"),"Transaction Ending")</f>
        <v>Transaction Proceeding</v>
      </c>
    </row>
    <row r="697" spans="1:3">
      <c r="A697" s="124">
        <v>694</v>
      </c>
      <c r="B697" s="123">
        <f>'Transaction Log'!$A$4:$A$2084</f>
        <v>0.57350694444444439</v>
      </c>
      <c r="C697" s="122" t="str">
        <f>IFERROR(IF(INDEX('Transaction Log'!$C$4:$C$2084,'Air Index'!A697)&gt;INDEX('Transaction Log'!$C$4:$C$2084,('Air Index'!$K$2+'Air Index'!A697)),"Transaction Proceeding","Transaction Anomaly"),"Transaction Ending")</f>
        <v>Transaction Proceeding</v>
      </c>
    </row>
    <row r="698" spans="1:3">
      <c r="A698" s="124">
        <v>695</v>
      </c>
      <c r="B698" s="123">
        <f>'Transaction Log'!$A$4:$A$2084</f>
        <v>0.57353009259259258</v>
      </c>
      <c r="C698" s="122" t="str">
        <f>IFERROR(IF(INDEX('Transaction Log'!$C$4:$C$2084,'Air Index'!A698)&gt;INDEX('Transaction Log'!$C$4:$C$2084,('Air Index'!$K$2+'Air Index'!A698)),"Transaction Proceeding","Transaction Anomaly"),"Transaction Ending")</f>
        <v>Transaction Proceeding</v>
      </c>
    </row>
    <row r="699" spans="1:3">
      <c r="A699" s="124">
        <v>696</v>
      </c>
      <c r="B699" s="123">
        <f>'Transaction Log'!$A$4:$A$2084</f>
        <v>0.57355324074074077</v>
      </c>
      <c r="C699" s="122" t="str">
        <f>IFERROR(IF(INDEX('Transaction Log'!$C$4:$C$2084,'Air Index'!A699)&gt;INDEX('Transaction Log'!$C$4:$C$2084,('Air Index'!$K$2+'Air Index'!A699)),"Transaction Proceeding","Transaction Anomaly"),"Transaction Ending")</f>
        <v>Transaction Proceeding</v>
      </c>
    </row>
    <row r="700" spans="1:3">
      <c r="A700" s="124">
        <v>697</v>
      </c>
      <c r="B700" s="123">
        <f>'Transaction Log'!$A$4:$A$2084</f>
        <v>0.57357638888888884</v>
      </c>
      <c r="C700" s="122" t="str">
        <f>IFERROR(IF(INDEX('Transaction Log'!$C$4:$C$2084,'Air Index'!A700)&gt;INDEX('Transaction Log'!$C$4:$C$2084,('Air Index'!$K$2+'Air Index'!A700)),"Transaction Proceeding","Transaction Anomaly"),"Transaction Ending")</f>
        <v>Transaction Proceeding</v>
      </c>
    </row>
    <row r="701" spans="1:3">
      <c r="A701" s="124">
        <v>698</v>
      </c>
      <c r="B701" s="123">
        <f>'Transaction Log'!$A$4:$A$2084</f>
        <v>0.57359953703703703</v>
      </c>
      <c r="C701" s="122" t="str">
        <f>IFERROR(IF(INDEX('Transaction Log'!$C$4:$C$2084,'Air Index'!A701)&gt;INDEX('Transaction Log'!$C$4:$C$2084,('Air Index'!$K$2+'Air Index'!A701)),"Transaction Proceeding","Transaction Anomaly"),"Transaction Ending")</f>
        <v>Transaction Proceeding</v>
      </c>
    </row>
    <row r="702" spans="1:3">
      <c r="A702" s="124">
        <v>699</v>
      </c>
      <c r="B702" s="123">
        <f>'Transaction Log'!$A$4:$A$2084</f>
        <v>0.57362268518518522</v>
      </c>
      <c r="C702" s="122" t="str">
        <f>IFERROR(IF(INDEX('Transaction Log'!$C$4:$C$2084,'Air Index'!A702)&gt;INDEX('Transaction Log'!$C$4:$C$2084,('Air Index'!$K$2+'Air Index'!A702)),"Transaction Proceeding","Transaction Anomaly"),"Transaction Ending")</f>
        <v>Transaction Proceeding</v>
      </c>
    </row>
    <row r="703" spans="1:3">
      <c r="A703" s="124">
        <v>700</v>
      </c>
      <c r="B703" s="123">
        <f>'Transaction Log'!$A$4:$A$2084</f>
        <v>0.5736458333333333</v>
      </c>
      <c r="C703" s="122" t="str">
        <f>IFERROR(IF(INDEX('Transaction Log'!$C$4:$C$2084,'Air Index'!A703)&gt;INDEX('Transaction Log'!$C$4:$C$2084,('Air Index'!$K$2+'Air Index'!A703)),"Transaction Proceeding","Transaction Anomaly"),"Transaction Ending")</f>
        <v>Transaction Proceeding</v>
      </c>
    </row>
    <row r="704" spans="1:3">
      <c r="A704" s="124">
        <v>701</v>
      </c>
      <c r="B704" s="123">
        <f>'Transaction Log'!$A$4:$A$2084</f>
        <v>0.57366898148148149</v>
      </c>
      <c r="C704" s="122" t="str">
        <f>IFERROR(IF(INDEX('Transaction Log'!$C$4:$C$2084,'Air Index'!A704)&gt;INDEX('Transaction Log'!$C$4:$C$2084,('Air Index'!$K$2+'Air Index'!A704)),"Transaction Proceeding","Transaction Anomaly"),"Transaction Ending")</f>
        <v>Transaction Proceeding</v>
      </c>
    </row>
    <row r="705" spans="1:3">
      <c r="A705" s="124">
        <v>702</v>
      </c>
      <c r="B705" s="123">
        <f>'Transaction Log'!$A$4:$A$2084</f>
        <v>0.57369212962962968</v>
      </c>
      <c r="C705" s="122" t="str">
        <f>IFERROR(IF(INDEX('Transaction Log'!$C$4:$C$2084,'Air Index'!A705)&gt;INDEX('Transaction Log'!$C$4:$C$2084,('Air Index'!$K$2+'Air Index'!A705)),"Transaction Proceeding","Transaction Anomaly"),"Transaction Ending")</f>
        <v>Transaction Proceeding</v>
      </c>
    </row>
    <row r="706" spans="1:3">
      <c r="A706" s="124">
        <v>703</v>
      </c>
      <c r="B706" s="123">
        <f>'Transaction Log'!$A$4:$A$2084</f>
        <v>0.57371527777777775</v>
      </c>
      <c r="C706" s="122" t="str">
        <f>IFERROR(IF(INDEX('Transaction Log'!$C$4:$C$2084,'Air Index'!A706)&gt;INDEX('Transaction Log'!$C$4:$C$2084,('Air Index'!$K$2+'Air Index'!A706)),"Transaction Proceeding","Transaction Anomaly"),"Transaction Ending")</f>
        <v>Transaction Proceeding</v>
      </c>
    </row>
    <row r="707" spans="1:3">
      <c r="A707" s="124">
        <v>704</v>
      </c>
      <c r="B707" s="123">
        <f>'Transaction Log'!$A$4:$A$2084</f>
        <v>0.57373842592592594</v>
      </c>
      <c r="C707" s="122" t="str">
        <f>IFERROR(IF(INDEX('Transaction Log'!$C$4:$C$2084,'Air Index'!A707)&gt;INDEX('Transaction Log'!$C$4:$C$2084,('Air Index'!$K$2+'Air Index'!A707)),"Transaction Proceeding","Transaction Anomaly"),"Transaction Ending")</f>
        <v>Transaction Proceeding</v>
      </c>
    </row>
    <row r="708" spans="1:3">
      <c r="A708" s="124">
        <v>705</v>
      </c>
      <c r="B708" s="123">
        <f>'Transaction Log'!$A$4:$A$2084</f>
        <v>0.57376157407407413</v>
      </c>
      <c r="C708" s="122" t="str">
        <f>IFERROR(IF(INDEX('Transaction Log'!$C$4:$C$2084,'Air Index'!A708)&gt;INDEX('Transaction Log'!$C$4:$C$2084,('Air Index'!$K$2+'Air Index'!A708)),"Transaction Proceeding","Transaction Anomaly"),"Transaction Ending")</f>
        <v>Transaction Proceeding</v>
      </c>
    </row>
    <row r="709" spans="1:3">
      <c r="A709" s="124">
        <v>706</v>
      </c>
      <c r="B709" s="123">
        <f>'Transaction Log'!$A$4:$A$2084</f>
        <v>0.57378472222222221</v>
      </c>
      <c r="C709" s="122" t="str">
        <f>IFERROR(IF(INDEX('Transaction Log'!$C$4:$C$2084,'Air Index'!A709)&gt;INDEX('Transaction Log'!$C$4:$C$2084,('Air Index'!$K$2+'Air Index'!A709)),"Transaction Proceeding","Transaction Anomaly"),"Transaction Ending")</f>
        <v>Transaction Proceeding</v>
      </c>
    </row>
    <row r="710" spans="1:3">
      <c r="A710" s="124">
        <v>707</v>
      </c>
      <c r="B710" s="123">
        <f>'Transaction Log'!$A$4:$A$2084</f>
        <v>0.5738078703703704</v>
      </c>
      <c r="C710" s="122" t="str">
        <f>IFERROR(IF(INDEX('Transaction Log'!$C$4:$C$2084,'Air Index'!A710)&gt;INDEX('Transaction Log'!$C$4:$C$2084,('Air Index'!$K$2+'Air Index'!A710)),"Transaction Proceeding","Transaction Anomaly"),"Transaction Ending")</f>
        <v>Transaction Proceeding</v>
      </c>
    </row>
    <row r="711" spans="1:3">
      <c r="A711" s="124">
        <v>708</v>
      </c>
      <c r="B711" s="123">
        <f>'Transaction Log'!$A$4:$A$2084</f>
        <v>0.57383101851851859</v>
      </c>
      <c r="C711" s="122" t="str">
        <f>IFERROR(IF(INDEX('Transaction Log'!$C$4:$C$2084,'Air Index'!A711)&gt;INDEX('Transaction Log'!$C$4:$C$2084,('Air Index'!$K$2+'Air Index'!A711)),"Transaction Proceeding","Transaction Anomaly"),"Transaction Ending")</f>
        <v>Transaction Proceeding</v>
      </c>
    </row>
    <row r="712" spans="1:3">
      <c r="A712" s="124">
        <v>709</v>
      </c>
      <c r="B712" s="123">
        <f>'Transaction Log'!$A$4:$A$2084</f>
        <v>0.57385416666666667</v>
      </c>
      <c r="C712" s="122" t="str">
        <f>IFERROR(IF(INDEX('Transaction Log'!$C$4:$C$2084,'Air Index'!A712)&gt;INDEX('Transaction Log'!$C$4:$C$2084,('Air Index'!$K$2+'Air Index'!A712)),"Transaction Proceeding","Transaction Anomaly"),"Transaction Ending")</f>
        <v>Transaction Proceeding</v>
      </c>
    </row>
    <row r="713" spans="1:3">
      <c r="A713" s="124">
        <v>710</v>
      </c>
      <c r="B713" s="123">
        <f>'Transaction Log'!$A$4:$A$2084</f>
        <v>0.57387731481481474</v>
      </c>
      <c r="C713" s="122" t="str">
        <f>IFERROR(IF(INDEX('Transaction Log'!$C$4:$C$2084,'Air Index'!A713)&gt;INDEX('Transaction Log'!$C$4:$C$2084,('Air Index'!$K$2+'Air Index'!A713)),"Transaction Proceeding","Transaction Anomaly"),"Transaction Ending")</f>
        <v>Transaction Proceeding</v>
      </c>
    </row>
    <row r="714" spans="1:3">
      <c r="A714" s="124">
        <v>711</v>
      </c>
      <c r="B714" s="123">
        <f>'Transaction Log'!$A$4:$A$2084</f>
        <v>0.57390046296296293</v>
      </c>
      <c r="C714" s="122" t="str">
        <f>IFERROR(IF(INDEX('Transaction Log'!$C$4:$C$2084,'Air Index'!A714)&gt;INDEX('Transaction Log'!$C$4:$C$2084,('Air Index'!$K$2+'Air Index'!A714)),"Transaction Proceeding","Transaction Anomaly"),"Transaction Ending")</f>
        <v>Transaction Proceeding</v>
      </c>
    </row>
    <row r="715" spans="1:3">
      <c r="A715" s="124">
        <v>712</v>
      </c>
      <c r="B715" s="123">
        <f>'Transaction Log'!$A$4:$A$2084</f>
        <v>0.57392361111111112</v>
      </c>
      <c r="C715" s="122" t="str">
        <f>IFERROR(IF(INDEX('Transaction Log'!$C$4:$C$2084,'Air Index'!A715)&gt;INDEX('Transaction Log'!$C$4:$C$2084,('Air Index'!$K$2+'Air Index'!A715)),"Transaction Proceeding","Transaction Anomaly"),"Transaction Ending")</f>
        <v>Transaction Proceeding</v>
      </c>
    </row>
    <row r="716" spans="1:3">
      <c r="A716" s="124">
        <v>713</v>
      </c>
      <c r="B716" s="123">
        <f>'Transaction Log'!$A$4:$A$2084</f>
        <v>0.5739467592592592</v>
      </c>
      <c r="C716" s="122" t="str">
        <f>IFERROR(IF(INDEX('Transaction Log'!$C$4:$C$2084,'Air Index'!A716)&gt;INDEX('Transaction Log'!$C$4:$C$2084,('Air Index'!$K$2+'Air Index'!A716)),"Transaction Proceeding","Transaction Anomaly"),"Transaction Ending")</f>
        <v>Transaction Proceeding</v>
      </c>
    </row>
    <row r="717" spans="1:3">
      <c r="A717" s="124">
        <v>714</v>
      </c>
      <c r="B717" s="123">
        <f>'Transaction Log'!$A$4:$A$2084</f>
        <v>0.57396990740740739</v>
      </c>
      <c r="C717" s="122" t="str">
        <f>IFERROR(IF(INDEX('Transaction Log'!$C$4:$C$2084,'Air Index'!A717)&gt;INDEX('Transaction Log'!$C$4:$C$2084,('Air Index'!$K$2+'Air Index'!A717)),"Transaction Proceeding","Transaction Anomaly"),"Transaction Ending")</f>
        <v>Transaction Proceeding</v>
      </c>
    </row>
    <row r="718" spans="1:3">
      <c r="A718" s="124">
        <v>715</v>
      </c>
      <c r="B718" s="123">
        <f>'Transaction Log'!$A$4:$A$2084</f>
        <v>0.57399305555555558</v>
      </c>
      <c r="C718" s="122" t="str">
        <f>IFERROR(IF(INDEX('Transaction Log'!$C$4:$C$2084,'Air Index'!A718)&gt;INDEX('Transaction Log'!$C$4:$C$2084,('Air Index'!$K$2+'Air Index'!A718)),"Transaction Proceeding","Transaction Anomaly"),"Transaction Ending")</f>
        <v>Transaction Proceeding</v>
      </c>
    </row>
    <row r="719" spans="1:3">
      <c r="A719" s="124">
        <v>716</v>
      </c>
      <c r="B719" s="123">
        <f>'Transaction Log'!$A$4:$A$2084</f>
        <v>0.57401620370370365</v>
      </c>
      <c r="C719" s="122" t="str">
        <f>IFERROR(IF(INDEX('Transaction Log'!$C$4:$C$2084,'Air Index'!A719)&gt;INDEX('Transaction Log'!$C$4:$C$2084,('Air Index'!$K$2+'Air Index'!A719)),"Transaction Proceeding","Transaction Anomaly"),"Transaction Ending")</f>
        <v>Transaction Proceeding</v>
      </c>
    </row>
    <row r="720" spans="1:3">
      <c r="A720" s="124">
        <v>717</v>
      </c>
      <c r="B720" s="123">
        <f>'Transaction Log'!$A$4:$A$2084</f>
        <v>0.57403935185185184</v>
      </c>
      <c r="C720" s="122" t="str">
        <f>IFERROR(IF(INDEX('Transaction Log'!$C$4:$C$2084,'Air Index'!A720)&gt;INDEX('Transaction Log'!$C$4:$C$2084,('Air Index'!$K$2+'Air Index'!A720)),"Transaction Proceeding","Transaction Anomaly"),"Transaction Ending")</f>
        <v>Transaction Proceeding</v>
      </c>
    </row>
    <row r="721" spans="1:3">
      <c r="A721" s="124">
        <v>718</v>
      </c>
      <c r="B721" s="123">
        <f>'Transaction Log'!$A$4:$A$2084</f>
        <v>0.57406250000000003</v>
      </c>
      <c r="C721" s="122" t="str">
        <f>IFERROR(IF(INDEX('Transaction Log'!$C$4:$C$2084,'Air Index'!A721)&gt;INDEX('Transaction Log'!$C$4:$C$2084,('Air Index'!$K$2+'Air Index'!A721)),"Transaction Proceeding","Transaction Anomaly"),"Transaction Ending")</f>
        <v>Transaction Proceeding</v>
      </c>
    </row>
    <row r="722" spans="1:3">
      <c r="A722" s="124">
        <v>719</v>
      </c>
      <c r="B722" s="123">
        <f>'Transaction Log'!$A$4:$A$2084</f>
        <v>0.57408564814814811</v>
      </c>
      <c r="C722" s="122" t="str">
        <f>IFERROR(IF(INDEX('Transaction Log'!$C$4:$C$2084,'Air Index'!A722)&gt;INDEX('Transaction Log'!$C$4:$C$2084,('Air Index'!$K$2+'Air Index'!A722)),"Transaction Proceeding","Transaction Anomaly"),"Transaction Ending")</f>
        <v>Transaction Proceeding</v>
      </c>
    </row>
    <row r="723" spans="1:3">
      <c r="A723" s="124">
        <v>720</v>
      </c>
      <c r="B723" s="123">
        <f>'Transaction Log'!$A$4:$A$2084</f>
        <v>0.5741087962962963</v>
      </c>
      <c r="C723" s="122" t="str">
        <f>IFERROR(IF(INDEX('Transaction Log'!$C$4:$C$2084,'Air Index'!A723)&gt;INDEX('Transaction Log'!$C$4:$C$2084,('Air Index'!$K$2+'Air Index'!A723)),"Transaction Proceeding","Transaction Anomaly"),"Transaction Ending")</f>
        <v>Transaction Proceeding</v>
      </c>
    </row>
    <row r="724" spans="1:3">
      <c r="A724" s="124">
        <v>721</v>
      </c>
      <c r="B724" s="123">
        <f>'Transaction Log'!$A$4:$A$2084</f>
        <v>0.57413194444444449</v>
      </c>
      <c r="C724" s="122" t="str">
        <f>IFERROR(IF(INDEX('Transaction Log'!$C$4:$C$2084,'Air Index'!A724)&gt;INDEX('Transaction Log'!$C$4:$C$2084,('Air Index'!$K$2+'Air Index'!A724)),"Transaction Proceeding","Transaction Anomaly"),"Transaction Ending")</f>
        <v>Transaction Proceeding</v>
      </c>
    </row>
    <row r="725" spans="1:3">
      <c r="A725" s="124">
        <v>722</v>
      </c>
      <c r="B725" s="123">
        <f>'Transaction Log'!$A$4:$A$2084</f>
        <v>0.57415509259259256</v>
      </c>
      <c r="C725" s="122" t="str">
        <f>IFERROR(IF(INDEX('Transaction Log'!$C$4:$C$2084,'Air Index'!A725)&gt;INDEX('Transaction Log'!$C$4:$C$2084,('Air Index'!$K$2+'Air Index'!A725)),"Transaction Proceeding","Transaction Anomaly"),"Transaction Ending")</f>
        <v>Transaction Proceeding</v>
      </c>
    </row>
    <row r="726" spans="1:3">
      <c r="A726" s="124">
        <v>723</v>
      </c>
      <c r="B726" s="123">
        <f>'Transaction Log'!$A$4:$A$2084</f>
        <v>0.57417824074074075</v>
      </c>
      <c r="C726" s="122" t="str">
        <f>IFERROR(IF(INDEX('Transaction Log'!$C$4:$C$2084,'Air Index'!A726)&gt;INDEX('Transaction Log'!$C$4:$C$2084,('Air Index'!$K$2+'Air Index'!A726)),"Transaction Proceeding","Transaction Anomaly"),"Transaction Ending")</f>
        <v>Transaction Proceeding</v>
      </c>
    </row>
    <row r="727" spans="1:3">
      <c r="A727" s="124">
        <v>724</v>
      </c>
      <c r="B727" s="123">
        <f>'Transaction Log'!$A$4:$A$2084</f>
        <v>0.57420138888888894</v>
      </c>
      <c r="C727" s="122" t="str">
        <f>IFERROR(IF(INDEX('Transaction Log'!$C$4:$C$2084,'Air Index'!A727)&gt;INDEX('Transaction Log'!$C$4:$C$2084,('Air Index'!$K$2+'Air Index'!A727)),"Transaction Proceeding","Transaction Anomaly"),"Transaction Ending")</f>
        <v>Transaction Proceeding</v>
      </c>
    </row>
    <row r="728" spans="1:3">
      <c r="A728" s="124">
        <v>725</v>
      </c>
      <c r="B728" s="123">
        <f>'Transaction Log'!$A$4:$A$2084</f>
        <v>0.57422453703703702</v>
      </c>
      <c r="C728" s="122" t="str">
        <f>IFERROR(IF(INDEX('Transaction Log'!$C$4:$C$2084,'Air Index'!A728)&gt;INDEX('Transaction Log'!$C$4:$C$2084,('Air Index'!$K$2+'Air Index'!A728)),"Transaction Proceeding","Transaction Anomaly"),"Transaction Ending")</f>
        <v>Transaction Proceeding</v>
      </c>
    </row>
    <row r="729" spans="1:3">
      <c r="A729" s="124">
        <v>726</v>
      </c>
      <c r="B729" s="123">
        <f>'Transaction Log'!$A$4:$A$2084</f>
        <v>0.57424768518518521</v>
      </c>
      <c r="C729" s="122" t="str">
        <f>IFERROR(IF(INDEX('Transaction Log'!$C$4:$C$2084,'Air Index'!A729)&gt;INDEX('Transaction Log'!$C$4:$C$2084,('Air Index'!$K$2+'Air Index'!A729)),"Transaction Proceeding","Transaction Anomaly"),"Transaction Ending")</f>
        <v>Transaction Proceeding</v>
      </c>
    </row>
    <row r="730" spans="1:3">
      <c r="A730" s="124">
        <v>727</v>
      </c>
      <c r="B730" s="123">
        <f>'Transaction Log'!$A$4:$A$2084</f>
        <v>0.5742708333333334</v>
      </c>
      <c r="C730" s="122" t="str">
        <f>IFERROR(IF(INDEX('Transaction Log'!$C$4:$C$2084,'Air Index'!A730)&gt;INDEX('Transaction Log'!$C$4:$C$2084,('Air Index'!$K$2+'Air Index'!A730)),"Transaction Proceeding","Transaction Anomaly"),"Transaction Ending")</f>
        <v>Transaction Proceeding</v>
      </c>
    </row>
    <row r="731" spans="1:3">
      <c r="A731" s="124">
        <v>728</v>
      </c>
      <c r="B731" s="123">
        <f>'Transaction Log'!$A$4:$A$2084</f>
        <v>0.57429398148148147</v>
      </c>
      <c r="C731" s="122" t="str">
        <f>IFERROR(IF(INDEX('Transaction Log'!$C$4:$C$2084,'Air Index'!A731)&gt;INDEX('Transaction Log'!$C$4:$C$2084,('Air Index'!$K$2+'Air Index'!A731)),"Transaction Proceeding","Transaction Anomaly"),"Transaction Ending")</f>
        <v>Transaction Proceeding</v>
      </c>
    </row>
    <row r="732" spans="1:3">
      <c r="A732" s="124">
        <v>729</v>
      </c>
      <c r="B732" s="123">
        <f>'Transaction Log'!$A$4:$A$2084</f>
        <v>0.57431712962962966</v>
      </c>
      <c r="C732" s="122" t="str">
        <f>IFERROR(IF(INDEX('Transaction Log'!$C$4:$C$2084,'Air Index'!A732)&gt;INDEX('Transaction Log'!$C$4:$C$2084,('Air Index'!$K$2+'Air Index'!A732)),"Transaction Proceeding","Transaction Anomaly"),"Transaction Ending")</f>
        <v>Transaction Proceeding</v>
      </c>
    </row>
    <row r="733" spans="1:3">
      <c r="A733" s="124">
        <v>730</v>
      </c>
      <c r="B733" s="123">
        <f>'Transaction Log'!$A$4:$A$2084</f>
        <v>0.57434027777777774</v>
      </c>
      <c r="C733" s="122" t="str">
        <f>IFERROR(IF(INDEX('Transaction Log'!$C$4:$C$2084,'Air Index'!A733)&gt;INDEX('Transaction Log'!$C$4:$C$2084,('Air Index'!$K$2+'Air Index'!A733)),"Transaction Proceeding","Transaction Anomaly"),"Transaction Ending")</f>
        <v>Transaction Proceeding</v>
      </c>
    </row>
    <row r="734" spans="1:3">
      <c r="A734" s="124">
        <v>731</v>
      </c>
      <c r="B734" s="123">
        <f>'Transaction Log'!$A$4:$A$2084</f>
        <v>0.57436342592592593</v>
      </c>
      <c r="C734" s="122" t="str">
        <f>IFERROR(IF(INDEX('Transaction Log'!$C$4:$C$2084,'Air Index'!A734)&gt;INDEX('Transaction Log'!$C$4:$C$2084,('Air Index'!$K$2+'Air Index'!A734)),"Transaction Proceeding","Transaction Anomaly"),"Transaction Ending")</f>
        <v>Transaction Proceeding</v>
      </c>
    </row>
    <row r="735" spans="1:3">
      <c r="A735" s="124">
        <v>732</v>
      </c>
      <c r="B735" s="123">
        <f>'Transaction Log'!$A$4:$A$2084</f>
        <v>0.57438657407407401</v>
      </c>
      <c r="C735" s="122" t="str">
        <f>IFERROR(IF(INDEX('Transaction Log'!$C$4:$C$2084,'Air Index'!A735)&gt;INDEX('Transaction Log'!$C$4:$C$2084,('Air Index'!$K$2+'Air Index'!A735)),"Transaction Proceeding","Transaction Anomaly"),"Transaction Ending")</f>
        <v>Transaction Proceeding</v>
      </c>
    </row>
    <row r="736" spans="1:3">
      <c r="A736" s="124">
        <v>733</v>
      </c>
      <c r="B736" s="123">
        <f>'Transaction Log'!$A$4:$A$2084</f>
        <v>0.5744097222222222</v>
      </c>
      <c r="C736" s="122" t="str">
        <f>IFERROR(IF(INDEX('Transaction Log'!$C$4:$C$2084,'Air Index'!A736)&gt;INDEX('Transaction Log'!$C$4:$C$2084,('Air Index'!$K$2+'Air Index'!A736)),"Transaction Proceeding","Transaction Anomaly"),"Transaction Ending")</f>
        <v>Transaction Proceeding</v>
      </c>
    </row>
    <row r="737" spans="1:3">
      <c r="A737" s="124">
        <v>734</v>
      </c>
      <c r="B737" s="123">
        <f>'Transaction Log'!$A$4:$A$2084</f>
        <v>0.57443287037037039</v>
      </c>
      <c r="C737" s="122" t="str">
        <f>IFERROR(IF(INDEX('Transaction Log'!$C$4:$C$2084,'Air Index'!A737)&gt;INDEX('Transaction Log'!$C$4:$C$2084,('Air Index'!$K$2+'Air Index'!A737)),"Transaction Proceeding","Transaction Anomaly"),"Transaction Ending")</f>
        <v>Transaction Proceeding</v>
      </c>
    </row>
    <row r="738" spans="1:3">
      <c r="A738" s="124">
        <v>735</v>
      </c>
      <c r="B738" s="123">
        <f>'Transaction Log'!$A$4:$A$2084</f>
        <v>0.57445601851851846</v>
      </c>
      <c r="C738" s="122" t="str">
        <f>IFERROR(IF(INDEX('Transaction Log'!$C$4:$C$2084,'Air Index'!A738)&gt;INDEX('Transaction Log'!$C$4:$C$2084,('Air Index'!$K$2+'Air Index'!A738)),"Transaction Proceeding","Transaction Anomaly"),"Transaction Ending")</f>
        <v>Transaction Proceeding</v>
      </c>
    </row>
    <row r="739" spans="1:3">
      <c r="A739" s="124">
        <v>736</v>
      </c>
      <c r="B739" s="123">
        <f>'Transaction Log'!$A$4:$A$2084</f>
        <v>0.57447916666666665</v>
      </c>
      <c r="C739" s="122" t="str">
        <f>IFERROR(IF(INDEX('Transaction Log'!$C$4:$C$2084,'Air Index'!A739)&gt;INDEX('Transaction Log'!$C$4:$C$2084,('Air Index'!$K$2+'Air Index'!A739)),"Transaction Proceeding","Transaction Anomaly"),"Transaction Ending")</f>
        <v>Transaction Proceeding</v>
      </c>
    </row>
    <row r="740" spans="1:3">
      <c r="A740" s="124">
        <v>737</v>
      </c>
      <c r="B740" s="123">
        <f>'Transaction Log'!$A$4:$A$2084</f>
        <v>0.57450231481481484</v>
      </c>
      <c r="C740" s="122" t="str">
        <f>IFERROR(IF(INDEX('Transaction Log'!$C$4:$C$2084,'Air Index'!A740)&gt;INDEX('Transaction Log'!$C$4:$C$2084,('Air Index'!$K$2+'Air Index'!A740)),"Transaction Proceeding","Transaction Anomaly"),"Transaction Ending")</f>
        <v>Transaction Proceeding</v>
      </c>
    </row>
    <row r="741" spans="1:3">
      <c r="A741" s="124">
        <v>738</v>
      </c>
      <c r="B741" s="123">
        <f>'Transaction Log'!$A$4:$A$2084</f>
        <v>0.57452546296296292</v>
      </c>
      <c r="C741" s="122" t="str">
        <f>IFERROR(IF(INDEX('Transaction Log'!$C$4:$C$2084,'Air Index'!A741)&gt;INDEX('Transaction Log'!$C$4:$C$2084,('Air Index'!$K$2+'Air Index'!A741)),"Transaction Proceeding","Transaction Anomaly"),"Transaction Ending")</f>
        <v>Transaction Proceeding</v>
      </c>
    </row>
    <row r="742" spans="1:3">
      <c r="A742" s="124">
        <v>739</v>
      </c>
      <c r="B742" s="123">
        <f>'Transaction Log'!$A$4:$A$2084</f>
        <v>0.57454861111111111</v>
      </c>
      <c r="C742" s="122" t="str">
        <f>IFERROR(IF(INDEX('Transaction Log'!$C$4:$C$2084,'Air Index'!A742)&gt;INDEX('Transaction Log'!$C$4:$C$2084,('Air Index'!$K$2+'Air Index'!A742)),"Transaction Proceeding","Transaction Anomaly"),"Transaction Ending")</f>
        <v>Transaction Proceeding</v>
      </c>
    </row>
    <row r="743" spans="1:3">
      <c r="A743" s="124">
        <v>740</v>
      </c>
      <c r="B743" s="123">
        <f>'Transaction Log'!$A$4:$A$2084</f>
        <v>0.5745717592592593</v>
      </c>
      <c r="C743" s="122" t="str">
        <f>IFERROR(IF(INDEX('Transaction Log'!$C$4:$C$2084,'Air Index'!A743)&gt;INDEX('Transaction Log'!$C$4:$C$2084,('Air Index'!$K$2+'Air Index'!A743)),"Transaction Proceeding","Transaction Anomaly"),"Transaction Ending")</f>
        <v>Transaction Proceeding</v>
      </c>
    </row>
    <row r="744" spans="1:3">
      <c r="A744" s="124">
        <v>741</v>
      </c>
      <c r="B744" s="123">
        <f>'Transaction Log'!$A$4:$A$2084</f>
        <v>0.57459490740740737</v>
      </c>
      <c r="C744" s="122" t="str">
        <f>IFERROR(IF(INDEX('Transaction Log'!$C$4:$C$2084,'Air Index'!A744)&gt;INDEX('Transaction Log'!$C$4:$C$2084,('Air Index'!$K$2+'Air Index'!A744)),"Transaction Proceeding","Transaction Anomaly"),"Transaction Ending")</f>
        <v>Transaction Proceeding</v>
      </c>
    </row>
    <row r="745" spans="1:3">
      <c r="A745" s="124">
        <v>742</v>
      </c>
      <c r="B745" s="123">
        <f>'Transaction Log'!$A$4:$A$2084</f>
        <v>0.57461805555555556</v>
      </c>
      <c r="C745" s="122" t="str">
        <f>IFERROR(IF(INDEX('Transaction Log'!$C$4:$C$2084,'Air Index'!A745)&gt;INDEX('Transaction Log'!$C$4:$C$2084,('Air Index'!$K$2+'Air Index'!A745)),"Transaction Proceeding","Transaction Anomaly"),"Transaction Ending")</f>
        <v>Transaction Proceeding</v>
      </c>
    </row>
    <row r="746" spans="1:3">
      <c r="A746" s="124">
        <v>743</v>
      </c>
      <c r="B746" s="123">
        <f>'Transaction Log'!$A$4:$A$2084</f>
        <v>0.57464120370370375</v>
      </c>
      <c r="C746" s="122" t="str">
        <f>IFERROR(IF(INDEX('Transaction Log'!$C$4:$C$2084,'Air Index'!A746)&gt;INDEX('Transaction Log'!$C$4:$C$2084,('Air Index'!$K$2+'Air Index'!A746)),"Transaction Proceeding","Transaction Anomaly"),"Transaction Ending")</f>
        <v>Transaction Proceeding</v>
      </c>
    </row>
    <row r="747" spans="1:3">
      <c r="A747" s="124">
        <v>744</v>
      </c>
      <c r="B747" s="123">
        <f>'Transaction Log'!$A$4:$A$2084</f>
        <v>0.57466435185185183</v>
      </c>
      <c r="C747" s="122" t="str">
        <f>IFERROR(IF(INDEX('Transaction Log'!$C$4:$C$2084,'Air Index'!A747)&gt;INDEX('Transaction Log'!$C$4:$C$2084,('Air Index'!$K$2+'Air Index'!A747)),"Transaction Proceeding","Transaction Anomaly"),"Transaction Ending")</f>
        <v>Transaction Proceeding</v>
      </c>
    </row>
    <row r="748" spans="1:3">
      <c r="A748" s="124">
        <v>745</v>
      </c>
      <c r="B748" s="123">
        <f>'Transaction Log'!$A$4:$A$2084</f>
        <v>0.57468750000000002</v>
      </c>
      <c r="C748" s="122" t="str">
        <f>IFERROR(IF(INDEX('Transaction Log'!$C$4:$C$2084,'Air Index'!A748)&gt;INDEX('Transaction Log'!$C$4:$C$2084,('Air Index'!$K$2+'Air Index'!A748)),"Transaction Proceeding","Transaction Anomaly"),"Transaction Ending")</f>
        <v>Transaction Proceeding</v>
      </c>
    </row>
    <row r="749" spans="1:3">
      <c r="A749" s="124">
        <v>746</v>
      </c>
      <c r="B749" s="123">
        <f>'Transaction Log'!$A$4:$A$2084</f>
        <v>0.57471064814814821</v>
      </c>
      <c r="C749" s="122" t="str">
        <f>IFERROR(IF(INDEX('Transaction Log'!$C$4:$C$2084,'Air Index'!A749)&gt;INDEX('Transaction Log'!$C$4:$C$2084,('Air Index'!$K$2+'Air Index'!A749)),"Transaction Proceeding","Transaction Anomaly"),"Transaction Ending")</f>
        <v>Transaction Proceeding</v>
      </c>
    </row>
    <row r="750" spans="1:3">
      <c r="A750" s="124">
        <v>747</v>
      </c>
      <c r="B750" s="123">
        <f>'Transaction Log'!$A$4:$A$2084</f>
        <v>0.57473379629629628</v>
      </c>
      <c r="C750" s="122" t="str">
        <f>IFERROR(IF(INDEX('Transaction Log'!$C$4:$C$2084,'Air Index'!A750)&gt;INDEX('Transaction Log'!$C$4:$C$2084,('Air Index'!$K$2+'Air Index'!A750)),"Transaction Proceeding","Transaction Anomaly"),"Transaction Ending")</f>
        <v>Transaction Proceeding</v>
      </c>
    </row>
    <row r="751" spans="1:3">
      <c r="A751" s="124">
        <v>748</v>
      </c>
      <c r="B751" s="123">
        <f>'Transaction Log'!$A$4:$A$2084</f>
        <v>0.57475694444444447</v>
      </c>
      <c r="C751" s="122" t="str">
        <f>IFERROR(IF(INDEX('Transaction Log'!$C$4:$C$2084,'Air Index'!A751)&gt;INDEX('Transaction Log'!$C$4:$C$2084,('Air Index'!$K$2+'Air Index'!A751)),"Transaction Proceeding","Transaction Anomaly"),"Transaction Ending")</f>
        <v>Transaction Proceeding</v>
      </c>
    </row>
    <row r="752" spans="1:3">
      <c r="A752" s="124">
        <v>749</v>
      </c>
      <c r="B752" s="123">
        <f>'Transaction Log'!$A$4:$A$2084</f>
        <v>0.57478009259259266</v>
      </c>
      <c r="C752" s="122" t="str">
        <f>IFERROR(IF(INDEX('Transaction Log'!$C$4:$C$2084,'Air Index'!A752)&gt;INDEX('Transaction Log'!$C$4:$C$2084,('Air Index'!$K$2+'Air Index'!A752)),"Transaction Proceeding","Transaction Anomaly"),"Transaction Ending")</f>
        <v>Transaction Proceeding</v>
      </c>
    </row>
    <row r="753" spans="1:3">
      <c r="A753" s="124">
        <v>750</v>
      </c>
      <c r="B753" s="123">
        <f>'Transaction Log'!$A$4:$A$2084</f>
        <v>0.57480324074074074</v>
      </c>
      <c r="C753" s="122" t="str">
        <f>IFERROR(IF(INDEX('Transaction Log'!$C$4:$C$2084,'Air Index'!A753)&gt;INDEX('Transaction Log'!$C$4:$C$2084,('Air Index'!$K$2+'Air Index'!A753)),"Transaction Proceeding","Transaction Anomaly"),"Transaction Ending")</f>
        <v>Transaction Proceeding</v>
      </c>
    </row>
    <row r="754" spans="1:3">
      <c r="A754" s="124">
        <v>751</v>
      </c>
      <c r="B754" s="123">
        <f>'Transaction Log'!$A$4:$A$2084</f>
        <v>0.57482638888888882</v>
      </c>
      <c r="C754" s="122" t="str">
        <f>IFERROR(IF(INDEX('Transaction Log'!$C$4:$C$2084,'Air Index'!A754)&gt;INDEX('Transaction Log'!$C$4:$C$2084,('Air Index'!$K$2+'Air Index'!A754)),"Transaction Proceeding","Transaction Anomaly"),"Transaction Ending")</f>
        <v>Transaction Proceeding</v>
      </c>
    </row>
    <row r="755" spans="1:3">
      <c r="A755" s="124">
        <v>752</v>
      </c>
      <c r="B755" s="123">
        <f>'Transaction Log'!$A$4:$A$2084</f>
        <v>0.57484953703703701</v>
      </c>
      <c r="C755" s="122" t="str">
        <f>IFERROR(IF(INDEX('Transaction Log'!$C$4:$C$2084,'Air Index'!A755)&gt;INDEX('Transaction Log'!$C$4:$C$2084,('Air Index'!$K$2+'Air Index'!A755)),"Transaction Proceeding","Transaction Anomaly"),"Transaction Ending")</f>
        <v>Transaction Proceeding</v>
      </c>
    </row>
    <row r="756" spans="1:3">
      <c r="A756" s="124">
        <v>753</v>
      </c>
      <c r="B756" s="123">
        <f>'Transaction Log'!$A$4:$A$2084</f>
        <v>0.57487268518518519</v>
      </c>
      <c r="C756" s="122" t="str">
        <f>IFERROR(IF(INDEX('Transaction Log'!$C$4:$C$2084,'Air Index'!A756)&gt;INDEX('Transaction Log'!$C$4:$C$2084,('Air Index'!$K$2+'Air Index'!A756)),"Transaction Proceeding","Transaction Anomaly"),"Transaction Ending")</f>
        <v>Transaction Proceeding</v>
      </c>
    </row>
    <row r="757" spans="1:3">
      <c r="A757" s="124">
        <v>754</v>
      </c>
      <c r="B757" s="123">
        <f>'Transaction Log'!$A$4:$A$2084</f>
        <v>0.57489583333333327</v>
      </c>
      <c r="C757" s="122" t="str">
        <f>IFERROR(IF(INDEX('Transaction Log'!$C$4:$C$2084,'Air Index'!A757)&gt;INDEX('Transaction Log'!$C$4:$C$2084,('Air Index'!$K$2+'Air Index'!A757)),"Transaction Proceeding","Transaction Anomaly"),"Transaction Ending")</f>
        <v>Transaction Proceeding</v>
      </c>
    </row>
    <row r="758" spans="1:3">
      <c r="A758" s="124">
        <v>755</v>
      </c>
      <c r="B758" s="123">
        <f>'Transaction Log'!$A$4:$A$2084</f>
        <v>0.57491898148148146</v>
      </c>
      <c r="C758" s="122" t="str">
        <f>IFERROR(IF(INDEX('Transaction Log'!$C$4:$C$2084,'Air Index'!A758)&gt;INDEX('Transaction Log'!$C$4:$C$2084,('Air Index'!$K$2+'Air Index'!A758)),"Transaction Proceeding","Transaction Anomaly"),"Transaction Ending")</f>
        <v>Transaction Proceeding</v>
      </c>
    </row>
    <row r="759" spans="1:3">
      <c r="A759" s="124">
        <v>756</v>
      </c>
      <c r="B759" s="123">
        <f>'Transaction Log'!$A$4:$A$2084</f>
        <v>0.57494212962962965</v>
      </c>
      <c r="C759" s="122" t="str">
        <f>IFERROR(IF(INDEX('Transaction Log'!$C$4:$C$2084,'Air Index'!A759)&gt;INDEX('Transaction Log'!$C$4:$C$2084,('Air Index'!$K$2+'Air Index'!A759)),"Transaction Proceeding","Transaction Anomaly"),"Transaction Ending")</f>
        <v>Transaction Proceeding</v>
      </c>
    </row>
    <row r="760" spans="1:3">
      <c r="A760" s="124">
        <v>757</v>
      </c>
      <c r="B760" s="123">
        <f>'Transaction Log'!$A$4:$A$2084</f>
        <v>0.57496527777777773</v>
      </c>
      <c r="C760" s="122" t="str">
        <f>IFERROR(IF(INDEX('Transaction Log'!$C$4:$C$2084,'Air Index'!A760)&gt;INDEX('Transaction Log'!$C$4:$C$2084,('Air Index'!$K$2+'Air Index'!A760)),"Transaction Proceeding","Transaction Anomaly"),"Transaction Ending")</f>
        <v>Transaction Proceeding</v>
      </c>
    </row>
    <row r="761" spans="1:3">
      <c r="A761" s="124">
        <v>758</v>
      </c>
      <c r="B761" s="123">
        <f>'Transaction Log'!$A$4:$A$2084</f>
        <v>0.57498842592592592</v>
      </c>
      <c r="C761" s="122" t="str">
        <f>IFERROR(IF(INDEX('Transaction Log'!$C$4:$C$2084,'Air Index'!A761)&gt;INDEX('Transaction Log'!$C$4:$C$2084,('Air Index'!$K$2+'Air Index'!A761)),"Transaction Proceeding","Transaction Anomaly"),"Transaction Ending")</f>
        <v>Transaction Proceeding</v>
      </c>
    </row>
    <row r="762" spans="1:3">
      <c r="A762" s="124">
        <v>759</v>
      </c>
      <c r="B762" s="123">
        <f>'Transaction Log'!$A$4:$A$2084</f>
        <v>0.57501157407407411</v>
      </c>
      <c r="C762" s="122" t="str">
        <f>IFERROR(IF(INDEX('Transaction Log'!$C$4:$C$2084,'Air Index'!A762)&gt;INDEX('Transaction Log'!$C$4:$C$2084,('Air Index'!$K$2+'Air Index'!A762)),"Transaction Proceeding","Transaction Anomaly"),"Transaction Ending")</f>
        <v>Transaction Proceeding</v>
      </c>
    </row>
    <row r="763" spans="1:3">
      <c r="A763" s="124">
        <v>760</v>
      </c>
      <c r="B763" s="123">
        <f>'Transaction Log'!$A$4:$A$2084</f>
        <v>0.57503472222222218</v>
      </c>
      <c r="C763" s="122" t="str">
        <f>IFERROR(IF(INDEX('Transaction Log'!$C$4:$C$2084,'Air Index'!A763)&gt;INDEX('Transaction Log'!$C$4:$C$2084,('Air Index'!$K$2+'Air Index'!A763)),"Transaction Proceeding","Transaction Anomaly"),"Transaction Ending")</f>
        <v>Transaction Proceeding</v>
      </c>
    </row>
    <row r="764" spans="1:3">
      <c r="A764" s="124">
        <v>761</v>
      </c>
      <c r="B764" s="123">
        <f>'Transaction Log'!$A$4:$A$2084</f>
        <v>0.57505787037037037</v>
      </c>
      <c r="C764" s="122" t="str">
        <f>IFERROR(IF(INDEX('Transaction Log'!$C$4:$C$2084,'Air Index'!A764)&gt;INDEX('Transaction Log'!$C$4:$C$2084,('Air Index'!$K$2+'Air Index'!A764)),"Transaction Proceeding","Transaction Anomaly"),"Transaction Ending")</f>
        <v>Transaction Proceeding</v>
      </c>
    </row>
    <row r="765" spans="1:3">
      <c r="A765" s="124">
        <v>762</v>
      </c>
      <c r="B765" s="123">
        <f>'Transaction Log'!$A$4:$A$2084</f>
        <v>0.57508101851851856</v>
      </c>
      <c r="C765" s="122" t="str">
        <f>IFERROR(IF(INDEX('Transaction Log'!$C$4:$C$2084,'Air Index'!A765)&gt;INDEX('Transaction Log'!$C$4:$C$2084,('Air Index'!$K$2+'Air Index'!A765)),"Transaction Proceeding","Transaction Anomaly"),"Transaction Ending")</f>
        <v>Transaction Proceeding</v>
      </c>
    </row>
    <row r="766" spans="1:3">
      <c r="A766" s="124">
        <v>763</v>
      </c>
      <c r="B766" s="123">
        <f>'Transaction Log'!$A$4:$A$2084</f>
        <v>0.57510416666666664</v>
      </c>
      <c r="C766" s="122" t="str">
        <f>IFERROR(IF(INDEX('Transaction Log'!$C$4:$C$2084,'Air Index'!A766)&gt;INDEX('Transaction Log'!$C$4:$C$2084,('Air Index'!$K$2+'Air Index'!A766)),"Transaction Proceeding","Transaction Anomaly"),"Transaction Ending")</f>
        <v>Transaction Proceeding</v>
      </c>
    </row>
    <row r="767" spans="1:3">
      <c r="A767" s="124">
        <v>764</v>
      </c>
      <c r="B767" s="123">
        <f>'Transaction Log'!$A$4:$A$2084</f>
        <v>0.57512731481481483</v>
      </c>
      <c r="C767" s="122" t="str">
        <f>IFERROR(IF(INDEX('Transaction Log'!$C$4:$C$2084,'Air Index'!A767)&gt;INDEX('Transaction Log'!$C$4:$C$2084,('Air Index'!$K$2+'Air Index'!A767)),"Transaction Proceeding","Transaction Anomaly"),"Transaction Ending")</f>
        <v>Transaction Proceeding</v>
      </c>
    </row>
    <row r="768" spans="1:3">
      <c r="A768" s="124">
        <v>765</v>
      </c>
      <c r="B768" s="123">
        <f>'Transaction Log'!$A$4:$A$2084</f>
        <v>0.57515046296296302</v>
      </c>
      <c r="C768" s="122" t="str">
        <f>IFERROR(IF(INDEX('Transaction Log'!$C$4:$C$2084,'Air Index'!A768)&gt;INDEX('Transaction Log'!$C$4:$C$2084,('Air Index'!$K$2+'Air Index'!A768)),"Transaction Proceeding","Transaction Anomaly"),"Transaction Ending")</f>
        <v>Transaction Proceeding</v>
      </c>
    </row>
    <row r="769" spans="1:3">
      <c r="A769" s="124">
        <v>766</v>
      </c>
      <c r="B769" s="123">
        <f>'Transaction Log'!$A$4:$A$2084</f>
        <v>0.57517361111111109</v>
      </c>
      <c r="C769" s="122" t="str">
        <f>IFERROR(IF(INDEX('Transaction Log'!$C$4:$C$2084,'Air Index'!A769)&gt;INDEX('Transaction Log'!$C$4:$C$2084,('Air Index'!$K$2+'Air Index'!A769)),"Transaction Proceeding","Transaction Anomaly"),"Transaction Ending")</f>
        <v>Transaction Proceeding</v>
      </c>
    </row>
    <row r="770" spans="1:3">
      <c r="A770" s="124">
        <v>767</v>
      </c>
      <c r="B770" s="123">
        <f>'Transaction Log'!$A$4:$A$2084</f>
        <v>0.57519675925925928</v>
      </c>
      <c r="C770" s="122" t="str">
        <f>IFERROR(IF(INDEX('Transaction Log'!$C$4:$C$2084,'Air Index'!A770)&gt;INDEX('Transaction Log'!$C$4:$C$2084,('Air Index'!$K$2+'Air Index'!A770)),"Transaction Proceeding","Transaction Anomaly"),"Transaction Ending")</f>
        <v>Transaction Proceeding</v>
      </c>
    </row>
    <row r="771" spans="1:3">
      <c r="A771" s="124">
        <v>768</v>
      </c>
      <c r="B771" s="123">
        <f>'Transaction Log'!$A$4:$A$2084</f>
        <v>0.57521990740740747</v>
      </c>
      <c r="C771" s="122" t="str">
        <f>IFERROR(IF(INDEX('Transaction Log'!$C$4:$C$2084,'Air Index'!A771)&gt;INDEX('Transaction Log'!$C$4:$C$2084,('Air Index'!$K$2+'Air Index'!A771)),"Transaction Proceeding","Transaction Anomaly"),"Transaction Ending")</f>
        <v>Transaction Proceeding</v>
      </c>
    </row>
    <row r="772" spans="1:3">
      <c r="A772" s="124">
        <v>769</v>
      </c>
      <c r="B772" s="123">
        <f>'Transaction Log'!$A$4:$A$2084</f>
        <v>0.57524305555555555</v>
      </c>
      <c r="C772" s="122" t="str">
        <f>IFERROR(IF(INDEX('Transaction Log'!$C$4:$C$2084,'Air Index'!A772)&gt;INDEX('Transaction Log'!$C$4:$C$2084,('Air Index'!$K$2+'Air Index'!A772)),"Transaction Proceeding","Transaction Anomaly"),"Transaction Ending")</f>
        <v>Transaction Proceeding</v>
      </c>
    </row>
    <row r="773" spans="1:3">
      <c r="A773" s="124">
        <v>770</v>
      </c>
      <c r="B773" s="123">
        <f>'Transaction Log'!$A$4:$A$2084</f>
        <v>0.57526620370370374</v>
      </c>
      <c r="C773" s="122" t="str">
        <f>IFERROR(IF(INDEX('Transaction Log'!$C$4:$C$2084,'Air Index'!A773)&gt;INDEX('Transaction Log'!$C$4:$C$2084,('Air Index'!$K$2+'Air Index'!A773)),"Transaction Proceeding","Transaction Anomaly"),"Transaction Ending")</f>
        <v>Transaction Proceeding</v>
      </c>
    </row>
    <row r="774" spans="1:3">
      <c r="A774" s="124">
        <v>771</v>
      </c>
      <c r="B774" s="123">
        <f>'Transaction Log'!$A$4:$A$2084</f>
        <v>0.57528935185185182</v>
      </c>
      <c r="C774" s="122" t="str">
        <f>IFERROR(IF(INDEX('Transaction Log'!$C$4:$C$2084,'Air Index'!A774)&gt;INDEX('Transaction Log'!$C$4:$C$2084,('Air Index'!$K$2+'Air Index'!A774)),"Transaction Proceeding","Transaction Anomaly"),"Transaction Ending")</f>
        <v>Transaction Proceeding</v>
      </c>
    </row>
    <row r="775" spans="1:3">
      <c r="A775" s="124">
        <v>772</v>
      </c>
      <c r="B775" s="123">
        <f>'Transaction Log'!$A$4:$A$2084</f>
        <v>0.5753125</v>
      </c>
      <c r="C775" s="122" t="str">
        <f>IFERROR(IF(INDEX('Transaction Log'!$C$4:$C$2084,'Air Index'!A775)&gt;INDEX('Transaction Log'!$C$4:$C$2084,('Air Index'!$K$2+'Air Index'!A775)),"Transaction Proceeding","Transaction Anomaly"),"Transaction Ending")</f>
        <v>Transaction Proceeding</v>
      </c>
    </row>
    <row r="776" spans="1:3">
      <c r="A776" s="124">
        <v>773</v>
      </c>
      <c r="B776" s="123">
        <f>'Transaction Log'!$A$4:$A$2084</f>
        <v>0.57533564814814808</v>
      </c>
      <c r="C776" s="122" t="str">
        <f>IFERROR(IF(INDEX('Transaction Log'!$C$4:$C$2084,'Air Index'!A776)&gt;INDEX('Transaction Log'!$C$4:$C$2084,('Air Index'!$K$2+'Air Index'!A776)),"Transaction Proceeding","Transaction Anomaly"),"Transaction Ending")</f>
        <v>Transaction Proceeding</v>
      </c>
    </row>
    <row r="777" spans="1:3">
      <c r="A777" s="124">
        <v>774</v>
      </c>
      <c r="B777" s="123">
        <f>'Transaction Log'!$A$4:$A$2084</f>
        <v>0.57535879629629627</v>
      </c>
      <c r="C777" s="122" t="str">
        <f>IFERROR(IF(INDEX('Transaction Log'!$C$4:$C$2084,'Air Index'!A777)&gt;INDEX('Transaction Log'!$C$4:$C$2084,('Air Index'!$K$2+'Air Index'!A777)),"Transaction Proceeding","Transaction Anomaly"),"Transaction Ending")</f>
        <v>Transaction Proceeding</v>
      </c>
    </row>
    <row r="778" spans="1:3">
      <c r="A778" s="124">
        <v>775</v>
      </c>
      <c r="B778" s="123">
        <f>'Transaction Log'!$A$4:$A$2084</f>
        <v>0.57538194444444446</v>
      </c>
      <c r="C778" s="122" t="str">
        <f>IFERROR(IF(INDEX('Transaction Log'!$C$4:$C$2084,'Air Index'!A778)&gt;INDEX('Transaction Log'!$C$4:$C$2084,('Air Index'!$K$2+'Air Index'!A778)),"Transaction Proceeding","Transaction Anomaly"),"Transaction Ending")</f>
        <v>Transaction Proceeding</v>
      </c>
    </row>
    <row r="779" spans="1:3">
      <c r="A779" s="124">
        <v>776</v>
      </c>
      <c r="B779" s="123">
        <f>'Transaction Log'!$A$4:$A$2084</f>
        <v>0.57540509259259254</v>
      </c>
      <c r="C779" s="122" t="str">
        <f>IFERROR(IF(INDEX('Transaction Log'!$C$4:$C$2084,'Air Index'!A779)&gt;INDEX('Transaction Log'!$C$4:$C$2084,('Air Index'!$K$2+'Air Index'!A779)),"Transaction Proceeding","Transaction Anomaly"),"Transaction Ending")</f>
        <v>Transaction Proceeding</v>
      </c>
    </row>
    <row r="780" spans="1:3">
      <c r="A780" s="124">
        <v>777</v>
      </c>
      <c r="B780" s="123">
        <f>'Transaction Log'!$A$4:$A$2084</f>
        <v>0.57542824074074073</v>
      </c>
      <c r="C780" s="122" t="str">
        <f>IFERROR(IF(INDEX('Transaction Log'!$C$4:$C$2084,'Air Index'!A780)&gt;INDEX('Transaction Log'!$C$4:$C$2084,('Air Index'!$K$2+'Air Index'!A780)),"Transaction Proceeding","Transaction Anomaly"),"Transaction Ending")</f>
        <v>Transaction Proceeding</v>
      </c>
    </row>
    <row r="781" spans="1:3">
      <c r="A781" s="124">
        <v>778</v>
      </c>
      <c r="B781" s="123">
        <f>'Transaction Log'!$A$4:$A$2084</f>
        <v>0.57545138888888892</v>
      </c>
      <c r="C781" s="122" t="str">
        <f>IFERROR(IF(INDEX('Transaction Log'!$C$4:$C$2084,'Air Index'!A781)&gt;INDEX('Transaction Log'!$C$4:$C$2084,('Air Index'!$K$2+'Air Index'!A781)),"Transaction Proceeding","Transaction Anomaly"),"Transaction Ending")</f>
        <v>Transaction Proceeding</v>
      </c>
    </row>
    <row r="782" spans="1:3">
      <c r="A782" s="124">
        <v>779</v>
      </c>
      <c r="B782" s="123">
        <f>'Transaction Log'!$A$4:$A$2084</f>
        <v>0.57547453703703699</v>
      </c>
      <c r="C782" s="122" t="str">
        <f>IFERROR(IF(INDEX('Transaction Log'!$C$4:$C$2084,'Air Index'!A782)&gt;INDEX('Transaction Log'!$C$4:$C$2084,('Air Index'!$K$2+'Air Index'!A782)),"Transaction Proceeding","Transaction Anomaly"),"Transaction Ending")</f>
        <v>Transaction Proceeding</v>
      </c>
    </row>
    <row r="783" spans="1:3">
      <c r="A783" s="124">
        <v>780</v>
      </c>
      <c r="B783" s="123">
        <f>'Transaction Log'!$A$4:$A$2084</f>
        <v>0.57549768518518518</v>
      </c>
      <c r="C783" s="122" t="str">
        <f>IFERROR(IF(INDEX('Transaction Log'!$C$4:$C$2084,'Air Index'!A783)&gt;INDEX('Transaction Log'!$C$4:$C$2084,('Air Index'!$K$2+'Air Index'!A783)),"Transaction Proceeding","Transaction Anomaly"),"Transaction Ending")</f>
        <v>Transaction Proceeding</v>
      </c>
    </row>
    <row r="784" spans="1:3">
      <c r="A784" s="124">
        <v>781</v>
      </c>
      <c r="B784" s="123">
        <f>'Transaction Log'!$A$4:$A$2084</f>
        <v>0.57552083333333337</v>
      </c>
      <c r="C784" s="122" t="str">
        <f>IFERROR(IF(INDEX('Transaction Log'!$C$4:$C$2084,'Air Index'!A784)&gt;INDEX('Transaction Log'!$C$4:$C$2084,('Air Index'!$K$2+'Air Index'!A784)),"Transaction Proceeding","Transaction Anomaly"),"Transaction Ending")</f>
        <v>Transaction Proceeding</v>
      </c>
    </row>
    <row r="785" spans="1:3">
      <c r="A785" s="124">
        <v>782</v>
      </c>
      <c r="B785" s="123">
        <f>'Transaction Log'!$A$4:$A$2084</f>
        <v>0.57554398148148145</v>
      </c>
      <c r="C785" s="122" t="str">
        <f>IFERROR(IF(INDEX('Transaction Log'!$C$4:$C$2084,'Air Index'!A785)&gt;INDEX('Transaction Log'!$C$4:$C$2084,('Air Index'!$K$2+'Air Index'!A785)),"Transaction Proceeding","Transaction Anomaly"),"Transaction Ending")</f>
        <v>Transaction Proceeding</v>
      </c>
    </row>
    <row r="786" spans="1:3">
      <c r="A786" s="124">
        <v>783</v>
      </c>
      <c r="B786" s="123">
        <f>'Transaction Log'!$A$4:$A$2084</f>
        <v>0.57556712962962964</v>
      </c>
      <c r="C786" s="122" t="str">
        <f>IFERROR(IF(INDEX('Transaction Log'!$C$4:$C$2084,'Air Index'!A786)&gt;INDEX('Transaction Log'!$C$4:$C$2084,('Air Index'!$K$2+'Air Index'!A786)),"Transaction Proceeding","Transaction Anomaly"),"Transaction Ending")</f>
        <v>Transaction Proceeding</v>
      </c>
    </row>
    <row r="787" spans="1:3">
      <c r="A787" s="124">
        <v>784</v>
      </c>
      <c r="B787" s="123">
        <f>'Transaction Log'!$A$4:$A$2084</f>
        <v>0.57559027777777783</v>
      </c>
      <c r="C787" s="122" t="str">
        <f>IFERROR(IF(INDEX('Transaction Log'!$C$4:$C$2084,'Air Index'!A787)&gt;INDEX('Transaction Log'!$C$4:$C$2084,('Air Index'!$K$2+'Air Index'!A787)),"Transaction Proceeding","Transaction Anomaly"),"Transaction Ending")</f>
        <v>Transaction Proceeding</v>
      </c>
    </row>
    <row r="788" spans="1:3">
      <c r="A788" s="124">
        <v>785</v>
      </c>
      <c r="B788" s="123">
        <f>'Transaction Log'!$A$4:$A$2084</f>
        <v>0.5756134259259259</v>
      </c>
      <c r="C788" s="122" t="str">
        <f>IFERROR(IF(INDEX('Transaction Log'!$C$4:$C$2084,'Air Index'!A788)&gt;INDEX('Transaction Log'!$C$4:$C$2084,('Air Index'!$K$2+'Air Index'!A788)),"Transaction Proceeding","Transaction Anomaly"),"Transaction Ending")</f>
        <v>Transaction Proceeding</v>
      </c>
    </row>
    <row r="789" spans="1:3">
      <c r="A789" s="124">
        <v>786</v>
      </c>
      <c r="B789" s="123">
        <f>'Transaction Log'!$A$4:$A$2084</f>
        <v>0.57563657407407409</v>
      </c>
      <c r="C789" s="122" t="str">
        <f>IFERROR(IF(INDEX('Transaction Log'!$C$4:$C$2084,'Air Index'!A789)&gt;INDEX('Transaction Log'!$C$4:$C$2084,('Air Index'!$K$2+'Air Index'!A789)),"Transaction Proceeding","Transaction Anomaly"),"Transaction Ending")</f>
        <v>Transaction Proceeding</v>
      </c>
    </row>
    <row r="790" spans="1:3">
      <c r="A790" s="124">
        <v>787</v>
      </c>
      <c r="B790" s="123">
        <f>'Transaction Log'!$A$4:$A$2084</f>
        <v>0.57565972222222228</v>
      </c>
      <c r="C790" s="122" t="str">
        <f>IFERROR(IF(INDEX('Transaction Log'!$C$4:$C$2084,'Air Index'!A790)&gt;INDEX('Transaction Log'!$C$4:$C$2084,('Air Index'!$K$2+'Air Index'!A790)),"Transaction Proceeding","Transaction Anomaly"),"Transaction Ending")</f>
        <v>Transaction Proceeding</v>
      </c>
    </row>
    <row r="791" spans="1:3">
      <c r="A791" s="124">
        <v>788</v>
      </c>
      <c r="B791" s="123">
        <f>'Transaction Log'!$A$4:$A$2084</f>
        <v>0.57568287037037036</v>
      </c>
      <c r="C791" s="122" t="str">
        <f>IFERROR(IF(INDEX('Transaction Log'!$C$4:$C$2084,'Air Index'!A791)&gt;INDEX('Transaction Log'!$C$4:$C$2084,('Air Index'!$K$2+'Air Index'!A791)),"Transaction Proceeding","Transaction Anomaly"),"Transaction Ending")</f>
        <v>Transaction Proceeding</v>
      </c>
    </row>
    <row r="792" spans="1:3">
      <c r="A792" s="124">
        <v>789</v>
      </c>
      <c r="B792" s="123">
        <f>'Transaction Log'!$A$4:$A$2084</f>
        <v>0.57570601851851855</v>
      </c>
      <c r="C792" s="122" t="str">
        <f>IFERROR(IF(INDEX('Transaction Log'!$C$4:$C$2084,'Air Index'!A792)&gt;INDEX('Transaction Log'!$C$4:$C$2084,('Air Index'!$K$2+'Air Index'!A792)),"Transaction Proceeding","Transaction Anomaly"),"Transaction Ending")</f>
        <v>Transaction Proceeding</v>
      </c>
    </row>
    <row r="793" spans="1:3">
      <c r="A793" s="124">
        <v>790</v>
      </c>
      <c r="B793" s="123">
        <f>'Transaction Log'!$A$4:$A$2084</f>
        <v>0.57572916666666674</v>
      </c>
      <c r="C793" s="122" t="str">
        <f>IFERROR(IF(INDEX('Transaction Log'!$C$4:$C$2084,'Air Index'!A793)&gt;INDEX('Transaction Log'!$C$4:$C$2084,('Air Index'!$K$2+'Air Index'!A793)),"Transaction Proceeding","Transaction Anomaly"),"Transaction Ending")</f>
        <v>Transaction Proceeding</v>
      </c>
    </row>
    <row r="794" spans="1:3">
      <c r="A794" s="124">
        <v>791</v>
      </c>
      <c r="B794" s="123">
        <f>'Transaction Log'!$A$4:$A$2084</f>
        <v>0.57575231481481481</v>
      </c>
      <c r="C794" s="122" t="str">
        <f>IFERROR(IF(INDEX('Transaction Log'!$C$4:$C$2084,'Air Index'!A794)&gt;INDEX('Transaction Log'!$C$4:$C$2084,('Air Index'!$K$2+'Air Index'!A794)),"Transaction Proceeding","Transaction Anomaly"),"Transaction Ending")</f>
        <v>Transaction Proceeding</v>
      </c>
    </row>
    <row r="795" spans="1:3">
      <c r="A795" s="124">
        <v>792</v>
      </c>
      <c r="B795" s="123">
        <f>'Transaction Log'!$A$4:$A$2084</f>
        <v>0.57577546296296289</v>
      </c>
      <c r="C795" s="122" t="str">
        <f>IFERROR(IF(INDEX('Transaction Log'!$C$4:$C$2084,'Air Index'!A795)&gt;INDEX('Transaction Log'!$C$4:$C$2084,('Air Index'!$K$2+'Air Index'!A795)),"Transaction Proceeding","Transaction Anomaly"),"Transaction Ending")</f>
        <v>Transaction Proceeding</v>
      </c>
    </row>
    <row r="796" spans="1:3">
      <c r="A796" s="124">
        <v>793</v>
      </c>
      <c r="B796" s="123">
        <f>'Transaction Log'!$A$4:$A$2084</f>
        <v>0.57579861111111108</v>
      </c>
      <c r="C796" s="122" t="str">
        <f>IFERROR(IF(INDEX('Transaction Log'!$C$4:$C$2084,'Air Index'!A796)&gt;INDEX('Transaction Log'!$C$4:$C$2084,('Air Index'!$K$2+'Air Index'!A796)),"Transaction Proceeding","Transaction Anomaly"),"Transaction Ending")</f>
        <v>Transaction Proceeding</v>
      </c>
    </row>
    <row r="797" spans="1:3">
      <c r="A797" s="124">
        <v>794</v>
      </c>
      <c r="B797" s="123">
        <f>'Transaction Log'!$A$4:$A$2084</f>
        <v>0.57582175925925927</v>
      </c>
      <c r="C797" s="122" t="str">
        <f>IFERROR(IF(INDEX('Transaction Log'!$C$4:$C$2084,'Air Index'!A797)&gt;INDEX('Transaction Log'!$C$4:$C$2084,('Air Index'!$K$2+'Air Index'!A797)),"Transaction Proceeding","Transaction Anomaly"),"Transaction Ending")</f>
        <v>Transaction Proceeding</v>
      </c>
    </row>
    <row r="798" spans="1:3">
      <c r="A798" s="124">
        <v>795</v>
      </c>
      <c r="B798" s="123">
        <f>'Transaction Log'!$A$4:$A$2084</f>
        <v>0.57584490740740735</v>
      </c>
      <c r="C798" s="122" t="str">
        <f>IFERROR(IF(INDEX('Transaction Log'!$C$4:$C$2084,'Air Index'!A798)&gt;INDEX('Transaction Log'!$C$4:$C$2084,('Air Index'!$K$2+'Air Index'!A798)),"Transaction Proceeding","Transaction Anomaly"),"Transaction Ending")</f>
        <v>Transaction Proceeding</v>
      </c>
    </row>
    <row r="799" spans="1:3">
      <c r="A799" s="124">
        <v>796</v>
      </c>
      <c r="B799" s="123">
        <f>'Transaction Log'!$A$4:$A$2084</f>
        <v>0.57586805555555554</v>
      </c>
      <c r="C799" s="122" t="str">
        <f>IFERROR(IF(INDEX('Transaction Log'!$C$4:$C$2084,'Air Index'!A799)&gt;INDEX('Transaction Log'!$C$4:$C$2084,('Air Index'!$K$2+'Air Index'!A799)),"Transaction Proceeding","Transaction Anomaly"),"Transaction Ending")</f>
        <v>Transaction Proceeding</v>
      </c>
    </row>
    <row r="800" spans="1:3">
      <c r="A800" s="124">
        <v>797</v>
      </c>
      <c r="B800" s="123">
        <f>'Transaction Log'!$A$4:$A$2084</f>
        <v>0.57589120370370372</v>
      </c>
      <c r="C800" s="122" t="str">
        <f>IFERROR(IF(INDEX('Transaction Log'!$C$4:$C$2084,'Air Index'!A800)&gt;INDEX('Transaction Log'!$C$4:$C$2084,('Air Index'!$K$2+'Air Index'!A800)),"Transaction Proceeding","Transaction Anomaly"),"Transaction Ending")</f>
        <v>Transaction Proceeding</v>
      </c>
    </row>
    <row r="801" spans="1:3">
      <c r="A801" s="124">
        <v>798</v>
      </c>
      <c r="B801" s="123">
        <f>'Transaction Log'!$A$4:$A$2084</f>
        <v>0.5759143518518518</v>
      </c>
      <c r="C801" s="122" t="str">
        <f>IFERROR(IF(INDEX('Transaction Log'!$C$4:$C$2084,'Air Index'!A801)&gt;INDEX('Transaction Log'!$C$4:$C$2084,('Air Index'!$K$2+'Air Index'!A801)),"Transaction Proceeding","Transaction Anomaly"),"Transaction Ending")</f>
        <v>Transaction Proceeding</v>
      </c>
    </row>
    <row r="802" spans="1:3">
      <c r="A802" s="124">
        <v>799</v>
      </c>
      <c r="B802" s="123">
        <f>'Transaction Log'!$A$4:$A$2084</f>
        <v>0.57593749999999999</v>
      </c>
      <c r="C802" s="122" t="str">
        <f>IFERROR(IF(INDEX('Transaction Log'!$C$4:$C$2084,'Air Index'!A802)&gt;INDEX('Transaction Log'!$C$4:$C$2084,('Air Index'!$K$2+'Air Index'!A802)),"Transaction Proceeding","Transaction Anomaly"),"Transaction Ending")</f>
        <v>Transaction Proceeding</v>
      </c>
    </row>
    <row r="803" spans="1:3">
      <c r="A803" s="124">
        <v>800</v>
      </c>
      <c r="B803" s="123">
        <f>'Transaction Log'!$A$4:$A$2084</f>
        <v>0.57596064814814818</v>
      </c>
      <c r="C803" s="122" t="str">
        <f>IFERROR(IF(INDEX('Transaction Log'!$C$4:$C$2084,'Air Index'!A803)&gt;INDEX('Transaction Log'!$C$4:$C$2084,('Air Index'!$K$2+'Air Index'!A803)),"Transaction Proceeding","Transaction Anomaly"),"Transaction Ending")</f>
        <v>Transaction Proceeding</v>
      </c>
    </row>
    <row r="804" spans="1:3">
      <c r="A804" s="124">
        <v>801</v>
      </c>
      <c r="B804" s="123">
        <f>'Transaction Log'!$A$4:$A$2084</f>
        <v>0.57598379629629626</v>
      </c>
      <c r="C804" s="122" t="str">
        <f>IFERROR(IF(INDEX('Transaction Log'!$C$4:$C$2084,'Air Index'!A804)&gt;INDEX('Transaction Log'!$C$4:$C$2084,('Air Index'!$K$2+'Air Index'!A804)),"Transaction Proceeding","Transaction Anomaly"),"Transaction Ending")</f>
        <v>Transaction Proceeding</v>
      </c>
    </row>
    <row r="805" spans="1:3">
      <c r="A805" s="124">
        <v>802</v>
      </c>
      <c r="B805" s="123">
        <f>'Transaction Log'!$A$4:$A$2084</f>
        <v>0.57600694444444445</v>
      </c>
      <c r="C805" s="122" t="str">
        <f>IFERROR(IF(INDEX('Transaction Log'!$C$4:$C$2084,'Air Index'!A805)&gt;INDEX('Transaction Log'!$C$4:$C$2084,('Air Index'!$K$2+'Air Index'!A805)),"Transaction Proceeding","Transaction Anomaly"),"Transaction Ending")</f>
        <v>Transaction Proceeding</v>
      </c>
    </row>
    <row r="806" spans="1:3">
      <c r="A806" s="124">
        <v>803</v>
      </c>
      <c r="B806" s="123">
        <f>'Transaction Log'!$A$4:$A$2084</f>
        <v>0.57603009259259264</v>
      </c>
      <c r="C806" s="122" t="str">
        <f>IFERROR(IF(INDEX('Transaction Log'!$C$4:$C$2084,'Air Index'!A806)&gt;INDEX('Transaction Log'!$C$4:$C$2084,('Air Index'!$K$2+'Air Index'!A806)),"Transaction Proceeding","Transaction Anomaly"),"Transaction Ending")</f>
        <v>Transaction Proceeding</v>
      </c>
    </row>
    <row r="807" spans="1:3">
      <c r="A807" s="124">
        <v>804</v>
      </c>
      <c r="B807" s="123">
        <f>'Transaction Log'!$A$4:$A$2084</f>
        <v>0.57605324074074071</v>
      </c>
      <c r="C807" s="122" t="str">
        <f>IFERROR(IF(INDEX('Transaction Log'!$C$4:$C$2084,'Air Index'!A807)&gt;INDEX('Transaction Log'!$C$4:$C$2084,('Air Index'!$K$2+'Air Index'!A807)),"Transaction Proceeding","Transaction Anomaly"),"Transaction Ending")</f>
        <v>Transaction Proceeding</v>
      </c>
    </row>
    <row r="808" spans="1:3">
      <c r="A808" s="124">
        <v>805</v>
      </c>
      <c r="B808" s="123">
        <f>'Transaction Log'!$A$4:$A$2084</f>
        <v>0.5760763888888889</v>
      </c>
      <c r="C808" s="122" t="str">
        <f>IFERROR(IF(INDEX('Transaction Log'!$C$4:$C$2084,'Air Index'!A808)&gt;INDEX('Transaction Log'!$C$4:$C$2084,('Air Index'!$K$2+'Air Index'!A808)),"Transaction Proceeding","Transaction Anomaly"),"Transaction Ending")</f>
        <v>Transaction Proceeding</v>
      </c>
    </row>
    <row r="809" spans="1:3">
      <c r="A809" s="124">
        <v>806</v>
      </c>
      <c r="B809" s="123">
        <f>'Transaction Log'!$A$4:$A$2084</f>
        <v>0.57609953703703709</v>
      </c>
      <c r="C809" s="122" t="str">
        <f>IFERROR(IF(INDEX('Transaction Log'!$C$4:$C$2084,'Air Index'!A809)&gt;INDEX('Transaction Log'!$C$4:$C$2084,('Air Index'!$K$2+'Air Index'!A809)),"Transaction Proceeding","Transaction Anomaly"),"Transaction Ending")</f>
        <v>Transaction Proceeding</v>
      </c>
    </row>
    <row r="810" spans="1:3">
      <c r="A810" s="124">
        <v>807</v>
      </c>
      <c r="B810" s="123">
        <f>'Transaction Log'!$A$4:$A$2084</f>
        <v>0.57612268518518517</v>
      </c>
      <c r="C810" s="122" t="str">
        <f>IFERROR(IF(INDEX('Transaction Log'!$C$4:$C$2084,'Air Index'!A810)&gt;INDEX('Transaction Log'!$C$4:$C$2084,('Air Index'!$K$2+'Air Index'!A810)),"Transaction Proceeding","Transaction Anomaly"),"Transaction Ending")</f>
        <v>Transaction Proceeding</v>
      </c>
    </row>
    <row r="811" spans="1:3">
      <c r="A811" s="124">
        <v>808</v>
      </c>
      <c r="B811" s="123">
        <f>'Transaction Log'!$A$4:$A$2084</f>
        <v>0.57614583333333336</v>
      </c>
      <c r="C811" s="122" t="str">
        <f>IFERROR(IF(INDEX('Transaction Log'!$C$4:$C$2084,'Air Index'!A811)&gt;INDEX('Transaction Log'!$C$4:$C$2084,('Air Index'!$K$2+'Air Index'!A811)),"Transaction Proceeding","Transaction Anomaly"),"Transaction Ending")</f>
        <v>Transaction Proceeding</v>
      </c>
    </row>
    <row r="812" spans="1:3">
      <c r="A812" s="124">
        <v>809</v>
      </c>
      <c r="B812" s="123">
        <f>'Transaction Log'!$A$4:$A$2084</f>
        <v>0.57616898148148155</v>
      </c>
      <c r="C812" s="122" t="str">
        <f>IFERROR(IF(INDEX('Transaction Log'!$C$4:$C$2084,'Air Index'!A812)&gt;INDEX('Transaction Log'!$C$4:$C$2084,('Air Index'!$K$2+'Air Index'!A812)),"Transaction Proceeding","Transaction Anomaly"),"Transaction Ending")</f>
        <v>Transaction Proceeding</v>
      </c>
    </row>
    <row r="813" spans="1:3">
      <c r="A813" s="124">
        <v>810</v>
      </c>
      <c r="B813" s="123">
        <f>'Transaction Log'!$A$4:$A$2084</f>
        <v>0.57619212962962962</v>
      </c>
      <c r="C813" s="122" t="str">
        <f>IFERROR(IF(INDEX('Transaction Log'!$C$4:$C$2084,'Air Index'!A813)&gt;INDEX('Transaction Log'!$C$4:$C$2084,('Air Index'!$K$2+'Air Index'!A813)),"Transaction Proceeding","Transaction Anomaly"),"Transaction Ending")</f>
        <v>Transaction Proceeding</v>
      </c>
    </row>
    <row r="814" spans="1:3">
      <c r="A814" s="124">
        <v>811</v>
      </c>
      <c r="B814" s="123">
        <f>'Transaction Log'!$A$4:$A$2084</f>
        <v>0.57621527777777781</v>
      </c>
      <c r="C814" s="122" t="str">
        <f>IFERROR(IF(INDEX('Transaction Log'!$C$4:$C$2084,'Air Index'!A814)&gt;INDEX('Transaction Log'!$C$4:$C$2084,('Air Index'!$K$2+'Air Index'!A814)),"Transaction Proceeding","Transaction Anomaly"),"Transaction Ending")</f>
        <v>Transaction Proceeding</v>
      </c>
    </row>
    <row r="815" spans="1:3">
      <c r="A815" s="124">
        <v>812</v>
      </c>
      <c r="B815" s="123">
        <f>'Transaction Log'!$A$4:$A$2084</f>
        <v>0.57623842592592589</v>
      </c>
      <c r="C815" s="122" t="str">
        <f>IFERROR(IF(INDEX('Transaction Log'!$C$4:$C$2084,'Air Index'!A815)&gt;INDEX('Transaction Log'!$C$4:$C$2084,('Air Index'!$K$2+'Air Index'!A815)),"Transaction Proceeding","Transaction Anomaly"),"Transaction Ending")</f>
        <v>Transaction Proceeding</v>
      </c>
    </row>
    <row r="816" spans="1:3">
      <c r="A816" s="124">
        <v>813</v>
      </c>
      <c r="B816" s="123">
        <f>'Transaction Log'!$A$4:$A$2084</f>
        <v>0.57626157407407408</v>
      </c>
      <c r="C816" s="122" t="str">
        <f>IFERROR(IF(INDEX('Transaction Log'!$C$4:$C$2084,'Air Index'!A816)&gt;INDEX('Transaction Log'!$C$4:$C$2084,('Air Index'!$K$2+'Air Index'!A816)),"Transaction Proceeding","Transaction Anomaly"),"Transaction Ending")</f>
        <v>Transaction Proceeding</v>
      </c>
    </row>
    <row r="817" spans="1:3">
      <c r="A817" s="124">
        <v>814</v>
      </c>
      <c r="B817" s="123">
        <f>'Transaction Log'!$A$4:$A$2084</f>
        <v>0.57628472222222216</v>
      </c>
      <c r="C817" s="122" t="str">
        <f>IFERROR(IF(INDEX('Transaction Log'!$C$4:$C$2084,'Air Index'!A817)&gt;INDEX('Transaction Log'!$C$4:$C$2084,('Air Index'!$K$2+'Air Index'!A817)),"Transaction Proceeding","Transaction Anomaly"),"Transaction Ending")</f>
        <v>Transaction Proceeding</v>
      </c>
    </row>
    <row r="818" spans="1:3">
      <c r="A818" s="124">
        <v>815</v>
      </c>
      <c r="B818" s="123">
        <f>'Transaction Log'!$A$4:$A$2084</f>
        <v>0.57630787037037035</v>
      </c>
      <c r="C818" s="122" t="str">
        <f>IFERROR(IF(INDEX('Transaction Log'!$C$4:$C$2084,'Air Index'!A818)&gt;INDEX('Transaction Log'!$C$4:$C$2084,('Air Index'!$K$2+'Air Index'!A818)),"Transaction Proceeding","Transaction Anomaly"),"Transaction Ending")</f>
        <v>Transaction Proceeding</v>
      </c>
    </row>
    <row r="819" spans="1:3">
      <c r="A819" s="124">
        <v>816</v>
      </c>
      <c r="B819" s="123">
        <f>'Transaction Log'!$A$4:$A$2084</f>
        <v>0.57633101851851853</v>
      </c>
      <c r="C819" s="122" t="str">
        <f>IFERROR(IF(INDEX('Transaction Log'!$C$4:$C$2084,'Air Index'!A819)&gt;INDEX('Transaction Log'!$C$4:$C$2084,('Air Index'!$K$2+'Air Index'!A819)),"Transaction Proceeding","Transaction Anomaly"),"Transaction Ending")</f>
        <v>Transaction Proceeding</v>
      </c>
    </row>
    <row r="820" spans="1:3">
      <c r="A820" s="124">
        <v>817</v>
      </c>
      <c r="B820" s="123">
        <f>'Transaction Log'!$A$4:$A$2084</f>
        <v>0.57635416666666661</v>
      </c>
      <c r="C820" s="122" t="str">
        <f>IFERROR(IF(INDEX('Transaction Log'!$C$4:$C$2084,'Air Index'!A820)&gt;INDEX('Transaction Log'!$C$4:$C$2084,('Air Index'!$K$2+'Air Index'!A820)),"Transaction Proceeding","Transaction Anomaly"),"Transaction Ending")</f>
        <v>Transaction Proceeding</v>
      </c>
    </row>
    <row r="821" spans="1:3">
      <c r="A821" s="124">
        <v>818</v>
      </c>
      <c r="B821" s="123">
        <f>'Transaction Log'!$A$4:$A$2084</f>
        <v>0.5763773148148148</v>
      </c>
      <c r="C821" s="122" t="str">
        <f>IFERROR(IF(INDEX('Transaction Log'!$C$4:$C$2084,'Air Index'!A821)&gt;INDEX('Transaction Log'!$C$4:$C$2084,('Air Index'!$K$2+'Air Index'!A821)),"Transaction Proceeding","Transaction Anomaly"),"Transaction Ending")</f>
        <v>Transaction Proceeding</v>
      </c>
    </row>
    <row r="822" spans="1:3">
      <c r="A822" s="124">
        <v>819</v>
      </c>
      <c r="B822" s="123">
        <f>'Transaction Log'!$A$4:$A$2084</f>
        <v>0.57640046296296299</v>
      </c>
      <c r="C822" s="122" t="str">
        <f>IFERROR(IF(INDEX('Transaction Log'!$C$4:$C$2084,'Air Index'!A822)&gt;INDEX('Transaction Log'!$C$4:$C$2084,('Air Index'!$K$2+'Air Index'!A822)),"Transaction Proceeding","Transaction Anomaly"),"Transaction Ending")</f>
        <v>Transaction Proceeding</v>
      </c>
    </row>
    <row r="823" spans="1:3">
      <c r="A823" s="124">
        <v>820</v>
      </c>
      <c r="B823" s="123">
        <f>'Transaction Log'!$A$4:$A$2084</f>
        <v>0.57642361111111107</v>
      </c>
      <c r="C823" s="122" t="str">
        <f>IFERROR(IF(INDEX('Transaction Log'!$C$4:$C$2084,'Air Index'!A823)&gt;INDEX('Transaction Log'!$C$4:$C$2084,('Air Index'!$K$2+'Air Index'!A823)),"Transaction Proceeding","Transaction Anomaly"),"Transaction Ending")</f>
        <v>Transaction Proceeding</v>
      </c>
    </row>
    <row r="824" spans="1:3">
      <c r="A824" s="124">
        <v>821</v>
      </c>
      <c r="B824" s="123">
        <f>'Transaction Log'!$A$4:$A$2084</f>
        <v>0.57644675925925926</v>
      </c>
      <c r="C824" s="122" t="str">
        <f>IFERROR(IF(INDEX('Transaction Log'!$C$4:$C$2084,'Air Index'!A824)&gt;INDEX('Transaction Log'!$C$4:$C$2084,('Air Index'!$K$2+'Air Index'!A824)),"Transaction Proceeding","Transaction Anomaly"),"Transaction Ending")</f>
        <v>Transaction Proceeding</v>
      </c>
    </row>
    <row r="825" spans="1:3">
      <c r="A825" s="124">
        <v>822</v>
      </c>
      <c r="B825" s="123">
        <f>'Transaction Log'!$A$4:$A$2084</f>
        <v>0.57646990740740744</v>
      </c>
      <c r="C825" s="122" t="str">
        <f>IFERROR(IF(INDEX('Transaction Log'!$C$4:$C$2084,'Air Index'!A825)&gt;INDEX('Transaction Log'!$C$4:$C$2084,('Air Index'!$K$2+'Air Index'!A825)),"Transaction Proceeding","Transaction Anomaly"),"Transaction Ending")</f>
        <v>Transaction Proceeding</v>
      </c>
    </row>
    <row r="826" spans="1:3">
      <c r="A826" s="124">
        <v>823</v>
      </c>
      <c r="B826" s="123">
        <f>'Transaction Log'!$A$4:$A$2084</f>
        <v>0.57649305555555552</v>
      </c>
      <c r="C826" s="122" t="str">
        <f>IFERROR(IF(INDEX('Transaction Log'!$C$4:$C$2084,'Air Index'!A826)&gt;INDEX('Transaction Log'!$C$4:$C$2084,('Air Index'!$K$2+'Air Index'!A826)),"Transaction Proceeding","Transaction Anomaly"),"Transaction Ending")</f>
        <v>Transaction Proceeding</v>
      </c>
    </row>
    <row r="827" spans="1:3">
      <c r="A827" s="124">
        <v>824</v>
      </c>
      <c r="B827" s="123">
        <f>'Transaction Log'!$A$4:$A$2084</f>
        <v>0.57651620370370371</v>
      </c>
      <c r="C827" s="122" t="str">
        <f>IFERROR(IF(INDEX('Transaction Log'!$C$4:$C$2084,'Air Index'!A827)&gt;INDEX('Transaction Log'!$C$4:$C$2084,('Air Index'!$K$2+'Air Index'!A827)),"Transaction Proceeding","Transaction Anomaly"),"Transaction Ending")</f>
        <v>Transaction Proceeding</v>
      </c>
    </row>
    <row r="828" spans="1:3">
      <c r="A828" s="124">
        <v>825</v>
      </c>
      <c r="B828" s="123">
        <f>'Transaction Log'!$A$4:$A$2084</f>
        <v>0.5765393518518519</v>
      </c>
      <c r="C828" s="122" t="str">
        <f>IFERROR(IF(INDEX('Transaction Log'!$C$4:$C$2084,'Air Index'!A828)&gt;INDEX('Transaction Log'!$C$4:$C$2084,('Air Index'!$K$2+'Air Index'!A828)),"Transaction Proceeding","Transaction Anomaly"),"Transaction Ending")</f>
        <v>Transaction Proceeding</v>
      </c>
    </row>
    <row r="829" spans="1:3">
      <c r="A829" s="124">
        <v>826</v>
      </c>
      <c r="B829" s="123">
        <f>'Transaction Log'!$A$4:$A$2084</f>
        <v>0.57656249999999998</v>
      </c>
      <c r="C829" s="122" t="str">
        <f>IFERROR(IF(INDEX('Transaction Log'!$C$4:$C$2084,'Air Index'!A829)&gt;INDEX('Transaction Log'!$C$4:$C$2084,('Air Index'!$K$2+'Air Index'!A829)),"Transaction Proceeding","Transaction Anomaly"),"Transaction Ending")</f>
        <v>Transaction Proceeding</v>
      </c>
    </row>
    <row r="830" spans="1:3">
      <c r="A830" s="124">
        <v>827</v>
      </c>
      <c r="B830" s="123">
        <f>'Transaction Log'!$A$4:$A$2084</f>
        <v>0.57658564814814817</v>
      </c>
      <c r="C830" s="122" t="str">
        <f>IFERROR(IF(INDEX('Transaction Log'!$C$4:$C$2084,'Air Index'!A830)&gt;INDEX('Transaction Log'!$C$4:$C$2084,('Air Index'!$K$2+'Air Index'!A830)),"Transaction Proceeding","Transaction Anomaly"),"Transaction Ending")</f>
        <v>Transaction Proceeding</v>
      </c>
    </row>
    <row r="831" spans="1:3">
      <c r="A831" s="124">
        <v>828</v>
      </c>
      <c r="B831" s="123">
        <f>'Transaction Log'!$A$4:$A$2084</f>
        <v>0.57660879629629636</v>
      </c>
      <c r="C831" s="122" t="str">
        <f>IFERROR(IF(INDEX('Transaction Log'!$C$4:$C$2084,'Air Index'!A831)&gt;INDEX('Transaction Log'!$C$4:$C$2084,('Air Index'!$K$2+'Air Index'!A831)),"Transaction Proceeding","Transaction Anomaly"),"Transaction Ending")</f>
        <v>Transaction Proceeding</v>
      </c>
    </row>
    <row r="832" spans="1:3">
      <c r="A832" s="124">
        <v>829</v>
      </c>
      <c r="B832" s="123">
        <f>'Transaction Log'!$A$4:$A$2084</f>
        <v>0.57663194444444443</v>
      </c>
      <c r="C832" s="122" t="str">
        <f>IFERROR(IF(INDEX('Transaction Log'!$C$4:$C$2084,'Air Index'!A832)&gt;INDEX('Transaction Log'!$C$4:$C$2084,('Air Index'!$K$2+'Air Index'!A832)),"Transaction Proceeding","Transaction Anomaly"),"Transaction Ending")</f>
        <v>Transaction Proceeding</v>
      </c>
    </row>
    <row r="833" spans="1:3">
      <c r="A833" s="124">
        <v>830</v>
      </c>
      <c r="B833" s="123">
        <f>'Transaction Log'!$A$4:$A$2084</f>
        <v>0.57665509259259262</v>
      </c>
      <c r="C833" s="122" t="str">
        <f>IFERROR(IF(INDEX('Transaction Log'!$C$4:$C$2084,'Air Index'!A833)&gt;INDEX('Transaction Log'!$C$4:$C$2084,('Air Index'!$K$2+'Air Index'!A833)),"Transaction Proceeding","Transaction Anomaly"),"Transaction Ending")</f>
        <v>Transaction Proceeding</v>
      </c>
    </row>
    <row r="834" spans="1:3">
      <c r="A834" s="124">
        <v>831</v>
      </c>
      <c r="B834" s="123">
        <f>'Transaction Log'!$A$4:$A$2084</f>
        <v>0.57667824074074081</v>
      </c>
      <c r="C834" s="122" t="str">
        <f>IFERROR(IF(INDEX('Transaction Log'!$C$4:$C$2084,'Air Index'!A834)&gt;INDEX('Transaction Log'!$C$4:$C$2084,('Air Index'!$K$2+'Air Index'!A834)),"Transaction Proceeding","Transaction Anomaly"),"Transaction Ending")</f>
        <v>Transaction Proceeding</v>
      </c>
    </row>
    <row r="835" spans="1:3">
      <c r="A835" s="124">
        <v>832</v>
      </c>
      <c r="B835" s="123">
        <f>'Transaction Log'!$A$4:$A$2084</f>
        <v>0.57670138888888889</v>
      </c>
      <c r="C835" s="122" t="str">
        <f>IFERROR(IF(INDEX('Transaction Log'!$C$4:$C$2084,'Air Index'!A835)&gt;INDEX('Transaction Log'!$C$4:$C$2084,('Air Index'!$K$2+'Air Index'!A835)),"Transaction Proceeding","Transaction Anomaly"),"Transaction Ending")</f>
        <v>Transaction Proceeding</v>
      </c>
    </row>
    <row r="836" spans="1:3">
      <c r="A836" s="124">
        <v>833</v>
      </c>
      <c r="B836" s="123">
        <f>'Transaction Log'!$A$4:$A$2084</f>
        <v>0.57672453703703697</v>
      </c>
      <c r="C836" s="122" t="str">
        <f>IFERROR(IF(INDEX('Transaction Log'!$C$4:$C$2084,'Air Index'!A836)&gt;INDEX('Transaction Log'!$C$4:$C$2084,('Air Index'!$K$2+'Air Index'!A836)),"Transaction Proceeding","Transaction Anomaly"),"Transaction Ending")</f>
        <v>Transaction Proceeding</v>
      </c>
    </row>
    <row r="837" spans="1:3">
      <c r="A837" s="124">
        <v>834</v>
      </c>
      <c r="B837" s="123">
        <f>'Transaction Log'!$A$4:$A$2084</f>
        <v>0.57674768518518515</v>
      </c>
      <c r="C837" s="122" t="str">
        <f>IFERROR(IF(INDEX('Transaction Log'!$C$4:$C$2084,'Air Index'!A837)&gt;INDEX('Transaction Log'!$C$4:$C$2084,('Air Index'!$K$2+'Air Index'!A837)),"Transaction Proceeding","Transaction Anomaly"),"Transaction Ending")</f>
        <v>Transaction Proceeding</v>
      </c>
    </row>
    <row r="838" spans="1:3">
      <c r="A838" s="124">
        <v>835</v>
      </c>
      <c r="B838" s="123">
        <f>'Transaction Log'!$A$4:$A$2084</f>
        <v>0.57677083333333334</v>
      </c>
      <c r="C838" s="122" t="str">
        <f>IFERROR(IF(INDEX('Transaction Log'!$C$4:$C$2084,'Air Index'!A838)&gt;INDEX('Transaction Log'!$C$4:$C$2084,('Air Index'!$K$2+'Air Index'!A838)),"Transaction Proceeding","Transaction Anomaly"),"Transaction Ending")</f>
        <v>Transaction Proceeding</v>
      </c>
    </row>
    <row r="839" spans="1:3">
      <c r="A839" s="124">
        <v>836</v>
      </c>
      <c r="B839" s="123">
        <f>'Transaction Log'!$A$4:$A$2084</f>
        <v>0.57679398148148142</v>
      </c>
      <c r="C839" s="122" t="str">
        <f>IFERROR(IF(INDEX('Transaction Log'!$C$4:$C$2084,'Air Index'!A839)&gt;INDEX('Transaction Log'!$C$4:$C$2084,('Air Index'!$K$2+'Air Index'!A839)),"Transaction Proceeding","Transaction Anomaly"),"Transaction Ending")</f>
        <v>Transaction Proceeding</v>
      </c>
    </row>
    <row r="840" spans="1:3">
      <c r="A840" s="124">
        <v>837</v>
      </c>
      <c r="B840" s="123">
        <f>'Transaction Log'!$A$4:$A$2084</f>
        <v>0.57681712962962961</v>
      </c>
      <c r="C840" s="122" t="str">
        <f>IFERROR(IF(INDEX('Transaction Log'!$C$4:$C$2084,'Air Index'!A840)&gt;INDEX('Transaction Log'!$C$4:$C$2084,('Air Index'!$K$2+'Air Index'!A840)),"Transaction Proceeding","Transaction Anomaly"),"Transaction Ending")</f>
        <v>Transaction Proceeding</v>
      </c>
    </row>
    <row r="841" spans="1:3">
      <c r="A841" s="124">
        <v>838</v>
      </c>
      <c r="B841" s="123">
        <f>'Transaction Log'!$A$4:$A$2084</f>
        <v>0.5768402777777778</v>
      </c>
      <c r="C841" s="122" t="str">
        <f>IFERROR(IF(INDEX('Transaction Log'!$C$4:$C$2084,'Air Index'!A841)&gt;INDEX('Transaction Log'!$C$4:$C$2084,('Air Index'!$K$2+'Air Index'!A841)),"Transaction Proceeding","Transaction Anomaly"),"Transaction Ending")</f>
        <v>Transaction Proceeding</v>
      </c>
    </row>
    <row r="842" spans="1:3">
      <c r="A842" s="124">
        <v>839</v>
      </c>
      <c r="B842" s="123">
        <f>'Transaction Log'!$A$4:$A$2084</f>
        <v>0.57686342592592588</v>
      </c>
      <c r="C842" s="122" t="str">
        <f>IFERROR(IF(INDEX('Transaction Log'!$C$4:$C$2084,'Air Index'!A842)&gt;INDEX('Transaction Log'!$C$4:$C$2084,('Air Index'!$K$2+'Air Index'!A842)),"Transaction Proceeding","Transaction Anomaly"),"Transaction Ending")</f>
        <v>Transaction Proceeding</v>
      </c>
    </row>
    <row r="843" spans="1:3">
      <c r="A843" s="124">
        <v>840</v>
      </c>
      <c r="B843" s="123">
        <f>'Transaction Log'!$A$4:$A$2084</f>
        <v>0.57688657407407407</v>
      </c>
      <c r="C843" s="122" t="str">
        <f>IFERROR(IF(INDEX('Transaction Log'!$C$4:$C$2084,'Air Index'!A843)&gt;INDEX('Transaction Log'!$C$4:$C$2084,('Air Index'!$K$2+'Air Index'!A843)),"Transaction Proceeding","Transaction Anomaly"),"Transaction Ending")</f>
        <v>Transaction Proceeding</v>
      </c>
    </row>
    <row r="844" spans="1:3">
      <c r="A844" s="124">
        <v>841</v>
      </c>
      <c r="B844" s="123">
        <f>'Transaction Log'!$A$4:$A$2084</f>
        <v>0.57690972222222225</v>
      </c>
      <c r="C844" s="122" t="str">
        <f>IFERROR(IF(INDEX('Transaction Log'!$C$4:$C$2084,'Air Index'!A844)&gt;INDEX('Transaction Log'!$C$4:$C$2084,('Air Index'!$K$2+'Air Index'!A844)),"Transaction Proceeding","Transaction Anomaly"),"Transaction Ending")</f>
        <v>Transaction Proceeding</v>
      </c>
    </row>
    <row r="845" spans="1:3">
      <c r="A845" s="124">
        <v>842</v>
      </c>
      <c r="B845" s="123">
        <f>'Transaction Log'!$A$4:$A$2084</f>
        <v>0.57693287037037033</v>
      </c>
      <c r="C845" s="122" t="str">
        <f>IFERROR(IF(INDEX('Transaction Log'!$C$4:$C$2084,'Air Index'!A845)&gt;INDEX('Transaction Log'!$C$4:$C$2084,('Air Index'!$K$2+'Air Index'!A845)),"Transaction Proceeding","Transaction Anomaly"),"Transaction Ending")</f>
        <v>Transaction Proceeding</v>
      </c>
    </row>
    <row r="846" spans="1:3">
      <c r="A846" s="124">
        <v>843</v>
      </c>
      <c r="B846" s="123">
        <f>'Transaction Log'!$A$4:$A$2084</f>
        <v>0.57695601851851852</v>
      </c>
      <c r="C846" s="122" t="str">
        <f>IFERROR(IF(INDEX('Transaction Log'!$C$4:$C$2084,'Air Index'!A846)&gt;INDEX('Transaction Log'!$C$4:$C$2084,('Air Index'!$K$2+'Air Index'!A846)),"Transaction Proceeding","Transaction Anomaly"),"Transaction Ending")</f>
        <v>Transaction Proceeding</v>
      </c>
    </row>
    <row r="847" spans="1:3">
      <c r="A847" s="124">
        <v>844</v>
      </c>
      <c r="B847" s="123">
        <f>'Transaction Log'!$A$4:$A$2084</f>
        <v>0.57697916666666671</v>
      </c>
      <c r="C847" s="122" t="str">
        <f>IFERROR(IF(INDEX('Transaction Log'!$C$4:$C$2084,'Air Index'!A847)&gt;INDEX('Transaction Log'!$C$4:$C$2084,('Air Index'!$K$2+'Air Index'!A847)),"Transaction Proceeding","Transaction Anomaly"),"Transaction Ending")</f>
        <v>Transaction Proceeding</v>
      </c>
    </row>
    <row r="848" spans="1:3">
      <c r="A848" s="124">
        <v>845</v>
      </c>
      <c r="B848" s="123">
        <f>'Transaction Log'!$A$4:$A$2084</f>
        <v>0.57700231481481479</v>
      </c>
      <c r="C848" s="122" t="str">
        <f>IFERROR(IF(INDEX('Transaction Log'!$C$4:$C$2084,'Air Index'!A848)&gt;INDEX('Transaction Log'!$C$4:$C$2084,('Air Index'!$K$2+'Air Index'!A848)),"Transaction Proceeding","Transaction Anomaly"),"Transaction Ending")</f>
        <v>Transaction Proceeding</v>
      </c>
    </row>
    <row r="849" spans="1:3">
      <c r="A849" s="124">
        <v>846</v>
      </c>
      <c r="B849" s="123">
        <f>'Transaction Log'!$A$4:$A$2084</f>
        <v>0.57702546296296298</v>
      </c>
      <c r="C849" s="122" t="str">
        <f>IFERROR(IF(INDEX('Transaction Log'!$C$4:$C$2084,'Air Index'!A849)&gt;INDEX('Transaction Log'!$C$4:$C$2084,('Air Index'!$K$2+'Air Index'!A849)),"Transaction Proceeding","Transaction Anomaly"),"Transaction Ending")</f>
        <v>Transaction Proceeding</v>
      </c>
    </row>
    <row r="850" spans="1:3">
      <c r="A850" s="124">
        <v>847</v>
      </c>
      <c r="B850" s="123">
        <f>'Transaction Log'!$A$4:$A$2084</f>
        <v>0.57704861111111116</v>
      </c>
      <c r="C850" s="122" t="str">
        <f>IFERROR(IF(INDEX('Transaction Log'!$C$4:$C$2084,'Air Index'!A850)&gt;INDEX('Transaction Log'!$C$4:$C$2084,('Air Index'!$K$2+'Air Index'!A850)),"Transaction Proceeding","Transaction Anomaly"),"Transaction Ending")</f>
        <v>Transaction Proceeding</v>
      </c>
    </row>
    <row r="851" spans="1:3">
      <c r="A851" s="124">
        <v>848</v>
      </c>
      <c r="B851" s="123">
        <f>'Transaction Log'!$A$4:$A$2084</f>
        <v>0.57707175925925924</v>
      </c>
      <c r="C851" s="122" t="str">
        <f>IFERROR(IF(INDEX('Transaction Log'!$C$4:$C$2084,'Air Index'!A851)&gt;INDEX('Transaction Log'!$C$4:$C$2084,('Air Index'!$K$2+'Air Index'!A851)),"Transaction Proceeding","Transaction Anomaly"),"Transaction Ending")</f>
        <v>Transaction Proceeding</v>
      </c>
    </row>
    <row r="852" spans="1:3">
      <c r="A852" s="124">
        <v>849</v>
      </c>
      <c r="B852" s="123">
        <f>'Transaction Log'!$A$4:$A$2084</f>
        <v>0.57709490740740743</v>
      </c>
      <c r="C852" s="122" t="str">
        <f>IFERROR(IF(INDEX('Transaction Log'!$C$4:$C$2084,'Air Index'!A852)&gt;INDEX('Transaction Log'!$C$4:$C$2084,('Air Index'!$K$2+'Air Index'!A852)),"Transaction Proceeding","Transaction Anomaly"),"Transaction Ending")</f>
        <v>Transaction Proceeding</v>
      </c>
    </row>
    <row r="853" spans="1:3">
      <c r="A853" s="124">
        <v>850</v>
      </c>
      <c r="B853" s="123">
        <f>'Transaction Log'!$A$4:$A$2084</f>
        <v>0.57711805555555562</v>
      </c>
      <c r="C853" s="122" t="str">
        <f>IFERROR(IF(INDEX('Transaction Log'!$C$4:$C$2084,'Air Index'!A853)&gt;INDEX('Transaction Log'!$C$4:$C$2084,('Air Index'!$K$2+'Air Index'!A853)),"Transaction Proceeding","Transaction Anomaly"),"Transaction Ending")</f>
        <v>Transaction Proceeding</v>
      </c>
    </row>
    <row r="854" spans="1:3">
      <c r="A854" s="124">
        <v>851</v>
      </c>
      <c r="B854" s="123">
        <f>'Transaction Log'!$A$4:$A$2084</f>
        <v>0.5771412037037037</v>
      </c>
      <c r="C854" s="122" t="str">
        <f>IFERROR(IF(INDEX('Transaction Log'!$C$4:$C$2084,'Air Index'!A854)&gt;INDEX('Transaction Log'!$C$4:$C$2084,('Air Index'!$K$2+'Air Index'!A854)),"Transaction Proceeding","Transaction Anomaly"),"Transaction Ending")</f>
        <v>Transaction Proceeding</v>
      </c>
    </row>
    <row r="855" spans="1:3">
      <c r="A855" s="124">
        <v>852</v>
      </c>
      <c r="B855" s="123">
        <f>'Transaction Log'!$A$4:$A$2084</f>
        <v>0.57716435185185189</v>
      </c>
      <c r="C855" s="122" t="str">
        <f>IFERROR(IF(INDEX('Transaction Log'!$C$4:$C$2084,'Air Index'!A855)&gt;INDEX('Transaction Log'!$C$4:$C$2084,('Air Index'!$K$2+'Air Index'!A855)),"Transaction Proceeding","Transaction Anomaly"),"Transaction Ending")</f>
        <v>Transaction Proceeding</v>
      </c>
    </row>
    <row r="856" spans="1:3">
      <c r="A856" s="124">
        <v>853</v>
      </c>
      <c r="B856" s="123">
        <f>'Transaction Log'!$A$4:$A$2084</f>
        <v>0.57718749999999996</v>
      </c>
      <c r="C856" s="122" t="str">
        <f>IFERROR(IF(INDEX('Transaction Log'!$C$4:$C$2084,'Air Index'!A856)&gt;INDEX('Transaction Log'!$C$4:$C$2084,('Air Index'!$K$2+'Air Index'!A856)),"Transaction Proceeding","Transaction Anomaly"),"Transaction Ending")</f>
        <v>Transaction Proceeding</v>
      </c>
    </row>
    <row r="857" spans="1:3">
      <c r="A857" s="124">
        <v>854</v>
      </c>
      <c r="B857" s="123">
        <f>'Transaction Log'!$A$4:$A$2084</f>
        <v>0.57721064814814815</v>
      </c>
      <c r="C857" s="122" t="str">
        <f>IFERROR(IF(INDEX('Transaction Log'!$C$4:$C$2084,'Air Index'!A857)&gt;INDEX('Transaction Log'!$C$4:$C$2084,('Air Index'!$K$2+'Air Index'!A857)),"Transaction Proceeding","Transaction Anomaly"),"Transaction Ending")</f>
        <v>Transaction Proceeding</v>
      </c>
    </row>
    <row r="858" spans="1:3">
      <c r="A858" s="124">
        <v>855</v>
      </c>
      <c r="B858" s="123">
        <f>'Transaction Log'!$A$4:$A$2084</f>
        <v>0.57723379629629623</v>
      </c>
      <c r="C858" s="122" t="str">
        <f>IFERROR(IF(INDEX('Transaction Log'!$C$4:$C$2084,'Air Index'!A858)&gt;INDEX('Transaction Log'!$C$4:$C$2084,('Air Index'!$K$2+'Air Index'!A858)),"Transaction Proceeding","Transaction Anomaly"),"Transaction Ending")</f>
        <v>Transaction Proceeding</v>
      </c>
    </row>
    <row r="859" spans="1:3">
      <c r="A859" s="124">
        <v>856</v>
      </c>
      <c r="B859" s="123">
        <f>'Transaction Log'!$A$4:$A$2084</f>
        <v>0.57725694444444442</v>
      </c>
      <c r="C859" s="122" t="str">
        <f>IFERROR(IF(INDEX('Transaction Log'!$C$4:$C$2084,'Air Index'!A859)&gt;INDEX('Transaction Log'!$C$4:$C$2084,('Air Index'!$K$2+'Air Index'!A859)),"Transaction Proceeding","Transaction Anomaly"),"Transaction Ending")</f>
        <v>Transaction Proceeding</v>
      </c>
    </row>
    <row r="860" spans="1:3">
      <c r="A860" s="124">
        <v>857</v>
      </c>
      <c r="B860" s="123">
        <f>'Transaction Log'!$A$4:$A$2084</f>
        <v>0.57728009259259261</v>
      </c>
      <c r="C860" s="122" t="str">
        <f>IFERROR(IF(INDEX('Transaction Log'!$C$4:$C$2084,'Air Index'!A860)&gt;INDEX('Transaction Log'!$C$4:$C$2084,('Air Index'!$K$2+'Air Index'!A860)),"Transaction Proceeding","Transaction Anomaly"),"Transaction Ending")</f>
        <v>Transaction Proceeding</v>
      </c>
    </row>
    <row r="861" spans="1:3">
      <c r="A861" s="124">
        <v>858</v>
      </c>
      <c r="B861" s="123">
        <f>'Transaction Log'!$A$4:$A$2084</f>
        <v>0.57730324074074069</v>
      </c>
      <c r="C861" s="122" t="str">
        <f>IFERROR(IF(INDEX('Transaction Log'!$C$4:$C$2084,'Air Index'!A861)&gt;INDEX('Transaction Log'!$C$4:$C$2084,('Air Index'!$K$2+'Air Index'!A861)),"Transaction Proceeding","Transaction Anomaly"),"Transaction Ending")</f>
        <v>Transaction Proceeding</v>
      </c>
    </row>
    <row r="862" spans="1:3">
      <c r="A862" s="124">
        <v>859</v>
      </c>
      <c r="B862" s="123">
        <f>'Transaction Log'!$A$4:$A$2084</f>
        <v>0.57732638888888888</v>
      </c>
      <c r="C862" s="122" t="str">
        <f>IFERROR(IF(INDEX('Transaction Log'!$C$4:$C$2084,'Air Index'!A862)&gt;INDEX('Transaction Log'!$C$4:$C$2084,('Air Index'!$K$2+'Air Index'!A862)),"Transaction Proceeding","Transaction Anomaly"),"Transaction Ending")</f>
        <v>Transaction Proceeding</v>
      </c>
    </row>
    <row r="863" spans="1:3">
      <c r="A863" s="124">
        <v>860</v>
      </c>
      <c r="B863" s="123">
        <f>'Transaction Log'!$A$4:$A$2084</f>
        <v>0.57734953703703706</v>
      </c>
      <c r="C863" s="122" t="str">
        <f>IFERROR(IF(INDEX('Transaction Log'!$C$4:$C$2084,'Air Index'!A863)&gt;INDEX('Transaction Log'!$C$4:$C$2084,('Air Index'!$K$2+'Air Index'!A863)),"Transaction Proceeding","Transaction Anomaly"),"Transaction Ending")</f>
        <v>Transaction Proceeding</v>
      </c>
    </row>
    <row r="864" spans="1:3">
      <c r="A864" s="124">
        <v>861</v>
      </c>
      <c r="B864" s="123">
        <f>'Transaction Log'!$A$4:$A$2084</f>
        <v>0.57737268518518514</v>
      </c>
      <c r="C864" s="122" t="str">
        <f>IFERROR(IF(INDEX('Transaction Log'!$C$4:$C$2084,'Air Index'!A864)&gt;INDEX('Transaction Log'!$C$4:$C$2084,('Air Index'!$K$2+'Air Index'!A864)),"Transaction Proceeding","Transaction Anomaly"),"Transaction Ending")</f>
        <v>Transaction Proceeding</v>
      </c>
    </row>
    <row r="865" spans="1:3">
      <c r="A865" s="124">
        <v>862</v>
      </c>
      <c r="B865" s="123">
        <f>'Transaction Log'!$A$4:$A$2084</f>
        <v>0.57739583333333333</v>
      </c>
      <c r="C865" s="122" t="str">
        <f>IFERROR(IF(INDEX('Transaction Log'!$C$4:$C$2084,'Air Index'!A865)&gt;INDEX('Transaction Log'!$C$4:$C$2084,('Air Index'!$K$2+'Air Index'!A865)),"Transaction Proceeding","Transaction Anomaly"),"Transaction Ending")</f>
        <v>Transaction Proceeding</v>
      </c>
    </row>
    <row r="866" spans="1:3">
      <c r="A866" s="124">
        <v>863</v>
      </c>
      <c r="B866" s="123">
        <f>'Transaction Log'!$A$4:$A$2084</f>
        <v>0.57741898148148152</v>
      </c>
      <c r="C866" s="122" t="str">
        <f>IFERROR(IF(INDEX('Transaction Log'!$C$4:$C$2084,'Air Index'!A866)&gt;INDEX('Transaction Log'!$C$4:$C$2084,('Air Index'!$K$2+'Air Index'!A866)),"Transaction Proceeding","Transaction Anomaly"),"Transaction Ending")</f>
        <v>Transaction Proceeding</v>
      </c>
    </row>
    <row r="867" spans="1:3">
      <c r="A867" s="124">
        <v>864</v>
      </c>
      <c r="B867" s="123">
        <f>'Transaction Log'!$A$4:$A$2084</f>
        <v>0.5774421296296296</v>
      </c>
      <c r="C867" s="122" t="str">
        <f>IFERROR(IF(INDEX('Transaction Log'!$C$4:$C$2084,'Air Index'!A867)&gt;INDEX('Transaction Log'!$C$4:$C$2084,('Air Index'!$K$2+'Air Index'!A867)),"Transaction Proceeding","Transaction Anomaly"),"Transaction Ending")</f>
        <v>Transaction Proceeding</v>
      </c>
    </row>
    <row r="868" spans="1:3">
      <c r="A868" s="124">
        <v>865</v>
      </c>
      <c r="B868" s="123">
        <f>'Transaction Log'!$A$4:$A$2084</f>
        <v>0.57746527777777779</v>
      </c>
      <c r="C868" s="122" t="str">
        <f>IFERROR(IF(INDEX('Transaction Log'!$C$4:$C$2084,'Air Index'!A868)&gt;INDEX('Transaction Log'!$C$4:$C$2084,('Air Index'!$K$2+'Air Index'!A868)),"Transaction Proceeding","Transaction Anomaly"),"Transaction Ending")</f>
        <v>Transaction Proceeding</v>
      </c>
    </row>
    <row r="869" spans="1:3">
      <c r="A869" s="124">
        <v>866</v>
      </c>
      <c r="B869" s="123">
        <f>'Transaction Log'!$A$4:$A$2084</f>
        <v>0.57748842592592597</v>
      </c>
      <c r="C869" s="122" t="str">
        <f>IFERROR(IF(INDEX('Transaction Log'!$C$4:$C$2084,'Air Index'!A869)&gt;INDEX('Transaction Log'!$C$4:$C$2084,('Air Index'!$K$2+'Air Index'!A869)),"Transaction Proceeding","Transaction Anomaly"),"Transaction Ending")</f>
        <v>Transaction Proceeding</v>
      </c>
    </row>
    <row r="870" spans="1:3">
      <c r="A870" s="124">
        <v>867</v>
      </c>
      <c r="B870" s="123">
        <f>'Transaction Log'!$A$4:$A$2084</f>
        <v>0.57751157407407405</v>
      </c>
      <c r="C870" s="122" t="str">
        <f>IFERROR(IF(INDEX('Transaction Log'!$C$4:$C$2084,'Air Index'!A870)&gt;INDEX('Transaction Log'!$C$4:$C$2084,('Air Index'!$K$2+'Air Index'!A870)),"Transaction Proceeding","Transaction Anomaly"),"Transaction Ending")</f>
        <v>Transaction Proceeding</v>
      </c>
    </row>
    <row r="871" spans="1:3">
      <c r="A871" s="124">
        <v>868</v>
      </c>
      <c r="B871" s="123">
        <f>'Transaction Log'!$A$4:$A$2084</f>
        <v>0.57753472222222224</v>
      </c>
      <c r="C871" s="122" t="str">
        <f>IFERROR(IF(INDEX('Transaction Log'!$C$4:$C$2084,'Air Index'!A871)&gt;INDEX('Transaction Log'!$C$4:$C$2084,('Air Index'!$K$2+'Air Index'!A871)),"Transaction Proceeding","Transaction Anomaly"),"Transaction Ending")</f>
        <v>Transaction Proceeding</v>
      </c>
    </row>
    <row r="872" spans="1:3">
      <c r="A872" s="124">
        <v>869</v>
      </c>
      <c r="B872" s="123">
        <f>'Transaction Log'!$A$4:$A$2084</f>
        <v>0.57755787037037043</v>
      </c>
      <c r="C872" s="122" t="str">
        <f>IFERROR(IF(INDEX('Transaction Log'!$C$4:$C$2084,'Air Index'!A872)&gt;INDEX('Transaction Log'!$C$4:$C$2084,('Air Index'!$K$2+'Air Index'!A872)),"Transaction Proceeding","Transaction Anomaly"),"Transaction Ending")</f>
        <v>Transaction Proceeding</v>
      </c>
    </row>
    <row r="873" spans="1:3">
      <c r="A873" s="124">
        <v>870</v>
      </c>
      <c r="B873" s="123">
        <f>'Transaction Log'!$A$4:$A$2084</f>
        <v>0.57758101851851851</v>
      </c>
      <c r="C873" s="122" t="str">
        <f>IFERROR(IF(INDEX('Transaction Log'!$C$4:$C$2084,'Air Index'!A873)&gt;INDEX('Transaction Log'!$C$4:$C$2084,('Air Index'!$K$2+'Air Index'!A873)),"Transaction Proceeding","Transaction Anomaly"),"Transaction Ending")</f>
        <v>Transaction Proceeding</v>
      </c>
    </row>
    <row r="874" spans="1:3">
      <c r="A874" s="124">
        <v>871</v>
      </c>
      <c r="B874" s="123">
        <f>'Transaction Log'!$A$4:$A$2084</f>
        <v>0.5776041666666667</v>
      </c>
      <c r="C874" s="122" t="str">
        <f>IFERROR(IF(INDEX('Transaction Log'!$C$4:$C$2084,'Air Index'!A874)&gt;INDEX('Transaction Log'!$C$4:$C$2084,('Air Index'!$K$2+'Air Index'!A874)),"Transaction Proceeding","Transaction Anomaly"),"Transaction Ending")</f>
        <v>Transaction Proceeding</v>
      </c>
    </row>
    <row r="875" spans="1:3">
      <c r="A875" s="124">
        <v>872</v>
      </c>
      <c r="B875" s="123">
        <f>'Transaction Log'!$A$4:$A$2084</f>
        <v>0.57762731481481489</v>
      </c>
      <c r="C875" s="122" t="str">
        <f>IFERROR(IF(INDEX('Transaction Log'!$C$4:$C$2084,'Air Index'!A875)&gt;INDEX('Transaction Log'!$C$4:$C$2084,('Air Index'!$K$2+'Air Index'!A875)),"Transaction Proceeding","Transaction Anomaly"),"Transaction Ending")</f>
        <v>Transaction Proceeding</v>
      </c>
    </row>
    <row r="876" spans="1:3">
      <c r="A876" s="124">
        <v>873</v>
      </c>
      <c r="B876" s="123">
        <f>'Transaction Log'!$A$4:$A$2084</f>
        <v>0.57765046296296296</v>
      </c>
      <c r="C876" s="122" t="str">
        <f>IFERROR(IF(INDEX('Transaction Log'!$C$4:$C$2084,'Air Index'!A876)&gt;INDEX('Transaction Log'!$C$4:$C$2084,('Air Index'!$K$2+'Air Index'!A876)),"Transaction Proceeding","Transaction Anomaly"),"Transaction Ending")</f>
        <v>Transaction Proceeding</v>
      </c>
    </row>
    <row r="877" spans="1:3">
      <c r="A877" s="124">
        <v>874</v>
      </c>
      <c r="B877" s="123">
        <f>'Transaction Log'!$A$4:$A$2084</f>
        <v>0.57767361111111104</v>
      </c>
      <c r="C877" s="122" t="str">
        <f>IFERROR(IF(INDEX('Transaction Log'!$C$4:$C$2084,'Air Index'!A877)&gt;INDEX('Transaction Log'!$C$4:$C$2084,('Air Index'!$K$2+'Air Index'!A877)),"Transaction Proceeding","Transaction Anomaly"),"Transaction Ending")</f>
        <v>Transaction Proceeding</v>
      </c>
    </row>
    <row r="878" spans="1:3">
      <c r="A878" s="124">
        <v>875</v>
      </c>
      <c r="B878" s="123">
        <f>'Transaction Log'!$A$4:$A$2084</f>
        <v>0.57769675925925923</v>
      </c>
      <c r="C878" s="122" t="str">
        <f>IFERROR(IF(INDEX('Transaction Log'!$C$4:$C$2084,'Air Index'!A878)&gt;INDEX('Transaction Log'!$C$4:$C$2084,('Air Index'!$K$2+'Air Index'!A878)),"Transaction Proceeding","Transaction Anomaly"),"Transaction Ending")</f>
        <v>Transaction Proceeding</v>
      </c>
    </row>
    <row r="879" spans="1:3">
      <c r="A879" s="124">
        <v>876</v>
      </c>
      <c r="B879" s="123">
        <f>'Transaction Log'!$A$4:$A$2084</f>
        <v>0.57771990740740742</v>
      </c>
      <c r="C879" s="122" t="str">
        <f>IFERROR(IF(INDEX('Transaction Log'!$C$4:$C$2084,'Air Index'!A879)&gt;INDEX('Transaction Log'!$C$4:$C$2084,('Air Index'!$K$2+'Air Index'!A879)),"Transaction Proceeding","Transaction Anomaly"),"Transaction Ending")</f>
        <v>Transaction Proceeding</v>
      </c>
    </row>
    <row r="880" spans="1:3">
      <c r="A880" s="124">
        <v>877</v>
      </c>
      <c r="B880" s="123">
        <f>'Transaction Log'!$A$4:$A$2084</f>
        <v>0.5777430555555555</v>
      </c>
      <c r="C880" s="122" t="str">
        <f>IFERROR(IF(INDEX('Transaction Log'!$C$4:$C$2084,'Air Index'!A880)&gt;INDEX('Transaction Log'!$C$4:$C$2084,('Air Index'!$K$2+'Air Index'!A880)),"Transaction Proceeding","Transaction Anomaly"),"Transaction Ending")</f>
        <v>Transaction Proceeding</v>
      </c>
    </row>
    <row r="881" spans="1:3">
      <c r="A881" s="124">
        <v>878</v>
      </c>
      <c r="B881" s="123">
        <f>'Transaction Log'!$A$4:$A$2084</f>
        <v>0.57776620370370368</v>
      </c>
      <c r="C881" s="122" t="str">
        <f>IFERROR(IF(INDEX('Transaction Log'!$C$4:$C$2084,'Air Index'!A881)&gt;INDEX('Transaction Log'!$C$4:$C$2084,('Air Index'!$K$2+'Air Index'!A881)),"Transaction Proceeding","Transaction Anomaly"),"Transaction Ending")</f>
        <v>Transaction Proceeding</v>
      </c>
    </row>
    <row r="882" spans="1:3">
      <c r="A882" s="124">
        <v>879</v>
      </c>
      <c r="B882" s="123">
        <f>'Transaction Log'!$A$4:$A$2084</f>
        <v>0.57778935185185187</v>
      </c>
      <c r="C882" s="122" t="str">
        <f>IFERROR(IF(INDEX('Transaction Log'!$C$4:$C$2084,'Air Index'!A882)&gt;INDEX('Transaction Log'!$C$4:$C$2084,('Air Index'!$K$2+'Air Index'!A882)),"Transaction Proceeding","Transaction Anomaly"),"Transaction Ending")</f>
        <v>Transaction Proceeding</v>
      </c>
    </row>
    <row r="883" spans="1:3">
      <c r="A883" s="124">
        <v>880</v>
      </c>
      <c r="B883" s="123">
        <f>'Transaction Log'!$A$4:$A$2084</f>
        <v>0.57781249999999995</v>
      </c>
      <c r="C883" s="122" t="str">
        <f>IFERROR(IF(INDEX('Transaction Log'!$C$4:$C$2084,'Air Index'!A883)&gt;INDEX('Transaction Log'!$C$4:$C$2084,('Air Index'!$K$2+'Air Index'!A883)),"Transaction Proceeding","Transaction Anomaly"),"Transaction Ending")</f>
        <v>Transaction Proceeding</v>
      </c>
    </row>
    <row r="884" spans="1:3">
      <c r="A884" s="124">
        <v>881</v>
      </c>
      <c r="B884" s="123">
        <f>'Transaction Log'!$A$4:$A$2084</f>
        <v>0.57783564814814814</v>
      </c>
      <c r="C884" s="122" t="str">
        <f>IFERROR(IF(INDEX('Transaction Log'!$C$4:$C$2084,'Air Index'!A884)&gt;INDEX('Transaction Log'!$C$4:$C$2084,('Air Index'!$K$2+'Air Index'!A884)),"Transaction Proceeding","Transaction Anomaly"),"Transaction Ending")</f>
        <v>Transaction Proceeding</v>
      </c>
    </row>
    <row r="885" spans="1:3">
      <c r="A885" s="124">
        <v>882</v>
      </c>
      <c r="B885" s="123">
        <f>'Transaction Log'!$A$4:$A$2084</f>
        <v>0.57785879629629633</v>
      </c>
      <c r="C885" s="122" t="str">
        <f>IFERROR(IF(INDEX('Transaction Log'!$C$4:$C$2084,'Air Index'!A885)&gt;INDEX('Transaction Log'!$C$4:$C$2084,('Air Index'!$K$2+'Air Index'!A885)),"Transaction Proceeding","Transaction Anomaly"),"Transaction Ending")</f>
        <v>Transaction Proceeding</v>
      </c>
    </row>
    <row r="886" spans="1:3">
      <c r="A886" s="124">
        <v>883</v>
      </c>
      <c r="B886" s="123">
        <f>'Transaction Log'!$A$4:$A$2084</f>
        <v>0.57788194444444441</v>
      </c>
      <c r="C886" s="122" t="str">
        <f>IFERROR(IF(INDEX('Transaction Log'!$C$4:$C$2084,'Air Index'!A886)&gt;INDEX('Transaction Log'!$C$4:$C$2084,('Air Index'!$K$2+'Air Index'!A886)),"Transaction Proceeding","Transaction Anomaly"),"Transaction Ending")</f>
        <v>Transaction Anomaly</v>
      </c>
    </row>
    <row r="887" spans="1:3">
      <c r="A887" s="124">
        <v>884</v>
      </c>
      <c r="B887" s="123">
        <f>'Transaction Log'!$A$4:$A$2084</f>
        <v>0.5779050925925926</v>
      </c>
      <c r="C887" s="122" t="str">
        <f>IFERROR(IF(INDEX('Transaction Log'!$C$4:$C$2084,'Air Index'!A887)&gt;INDEX('Transaction Log'!$C$4:$C$2084,('Air Index'!$K$2+'Air Index'!A887)),"Transaction Proceeding","Transaction Anomaly"),"Transaction Ending")</f>
        <v>Transaction Proceeding</v>
      </c>
    </row>
    <row r="888" spans="1:3">
      <c r="A888" s="124">
        <v>885</v>
      </c>
      <c r="B888" s="123">
        <f>'Transaction Log'!$A$4:$A$2084</f>
        <v>0.57792824074074078</v>
      </c>
      <c r="C888" s="122" t="str">
        <f>IFERROR(IF(INDEX('Transaction Log'!$C$4:$C$2084,'Air Index'!A888)&gt;INDEX('Transaction Log'!$C$4:$C$2084,('Air Index'!$K$2+'Air Index'!A888)),"Transaction Proceeding","Transaction Anomaly"),"Transaction Ending")</f>
        <v>Transaction Proceeding</v>
      </c>
    </row>
    <row r="889" spans="1:3">
      <c r="A889" s="124">
        <v>886</v>
      </c>
      <c r="B889" s="123">
        <f>'Transaction Log'!$A$4:$A$2084</f>
        <v>0.57795138888888886</v>
      </c>
      <c r="C889" s="122" t="str">
        <f>IFERROR(IF(INDEX('Transaction Log'!$C$4:$C$2084,'Air Index'!A889)&gt;INDEX('Transaction Log'!$C$4:$C$2084,('Air Index'!$K$2+'Air Index'!A889)),"Transaction Proceeding","Transaction Anomaly"),"Transaction Ending")</f>
        <v>Transaction Proceeding</v>
      </c>
    </row>
    <row r="890" spans="1:3">
      <c r="A890" s="124">
        <v>887</v>
      </c>
      <c r="B890" s="123">
        <f>'Transaction Log'!$A$4:$A$2084</f>
        <v>0.57797453703703705</v>
      </c>
      <c r="C890" s="122" t="str">
        <f>IFERROR(IF(INDEX('Transaction Log'!$C$4:$C$2084,'Air Index'!A890)&gt;INDEX('Transaction Log'!$C$4:$C$2084,('Air Index'!$K$2+'Air Index'!A890)),"Transaction Proceeding","Transaction Anomaly"),"Transaction Ending")</f>
        <v>Transaction Proceeding</v>
      </c>
    </row>
    <row r="891" spans="1:3">
      <c r="A891" s="124">
        <v>888</v>
      </c>
      <c r="B891" s="123">
        <f>'Transaction Log'!$A$4:$A$2084</f>
        <v>0.57799768518518524</v>
      </c>
      <c r="C891" s="122" t="str">
        <f>IFERROR(IF(INDEX('Transaction Log'!$C$4:$C$2084,'Air Index'!A891)&gt;INDEX('Transaction Log'!$C$4:$C$2084,('Air Index'!$K$2+'Air Index'!A891)),"Transaction Proceeding","Transaction Anomaly"),"Transaction Ending")</f>
        <v>Transaction Proceeding</v>
      </c>
    </row>
    <row r="892" spans="1:3">
      <c r="A892" s="124">
        <v>889</v>
      </c>
      <c r="B892" s="123">
        <f>'Transaction Log'!$A$4:$A$2084</f>
        <v>0.57802083333333332</v>
      </c>
      <c r="C892" s="122" t="str">
        <f>IFERROR(IF(INDEX('Transaction Log'!$C$4:$C$2084,'Air Index'!A892)&gt;INDEX('Transaction Log'!$C$4:$C$2084,('Air Index'!$K$2+'Air Index'!A892)),"Transaction Proceeding","Transaction Anomaly"),"Transaction Ending")</f>
        <v>Transaction Proceeding</v>
      </c>
    </row>
    <row r="893" spans="1:3">
      <c r="A893" s="124">
        <v>890</v>
      </c>
      <c r="B893" s="123">
        <f>'Transaction Log'!$A$4:$A$2084</f>
        <v>0.57804398148148151</v>
      </c>
      <c r="C893" s="122" t="str">
        <f>IFERROR(IF(INDEX('Transaction Log'!$C$4:$C$2084,'Air Index'!A893)&gt;INDEX('Transaction Log'!$C$4:$C$2084,('Air Index'!$K$2+'Air Index'!A893)),"Transaction Proceeding","Transaction Anomaly"),"Transaction Ending")</f>
        <v>Transaction Proceeding</v>
      </c>
    </row>
    <row r="894" spans="1:3">
      <c r="A894" s="124">
        <v>891</v>
      </c>
      <c r="B894" s="123">
        <f>'Transaction Log'!$A$4:$A$2084</f>
        <v>0.57806712962962969</v>
      </c>
      <c r="C894" s="122" t="str">
        <f>IFERROR(IF(INDEX('Transaction Log'!$C$4:$C$2084,'Air Index'!A894)&gt;INDEX('Transaction Log'!$C$4:$C$2084,('Air Index'!$K$2+'Air Index'!A894)),"Transaction Proceeding","Transaction Anomaly"),"Transaction Ending")</f>
        <v>Transaction Proceeding</v>
      </c>
    </row>
    <row r="895" spans="1:3">
      <c r="A895" s="124">
        <v>892</v>
      </c>
      <c r="B895" s="123">
        <f>'Transaction Log'!$A$4:$A$2084</f>
        <v>0.57809027777777777</v>
      </c>
      <c r="C895" s="122" t="str">
        <f>IFERROR(IF(INDEX('Transaction Log'!$C$4:$C$2084,'Air Index'!A895)&gt;INDEX('Transaction Log'!$C$4:$C$2084,('Air Index'!$K$2+'Air Index'!A895)),"Transaction Proceeding","Transaction Anomaly"),"Transaction Ending")</f>
        <v>Transaction Proceeding</v>
      </c>
    </row>
    <row r="896" spans="1:3">
      <c r="A896" s="124">
        <v>893</v>
      </c>
      <c r="B896" s="123">
        <f>'Transaction Log'!$A$4:$A$2084</f>
        <v>0.57811342592592596</v>
      </c>
      <c r="C896" s="122" t="str">
        <f>IFERROR(IF(INDEX('Transaction Log'!$C$4:$C$2084,'Air Index'!A896)&gt;INDEX('Transaction Log'!$C$4:$C$2084,('Air Index'!$K$2+'Air Index'!A896)),"Transaction Proceeding","Transaction Anomaly"),"Transaction Ending")</f>
        <v>Transaction Proceeding</v>
      </c>
    </row>
    <row r="897" spans="1:3">
      <c r="A897" s="124">
        <v>894</v>
      </c>
      <c r="B897" s="123">
        <f>'Transaction Log'!$A$4:$A$2084</f>
        <v>0.57813657407407404</v>
      </c>
      <c r="C897" s="122" t="str">
        <f>IFERROR(IF(INDEX('Transaction Log'!$C$4:$C$2084,'Air Index'!A897)&gt;INDEX('Transaction Log'!$C$4:$C$2084,('Air Index'!$K$2+'Air Index'!A897)),"Transaction Proceeding","Transaction Anomaly"),"Transaction Ending")</f>
        <v>Transaction Proceeding</v>
      </c>
    </row>
    <row r="898" spans="1:3">
      <c r="A898" s="124">
        <v>895</v>
      </c>
      <c r="B898" s="123">
        <f>'Transaction Log'!$A$4:$A$2084</f>
        <v>0.57815972222222223</v>
      </c>
      <c r="C898" s="122" t="str">
        <f>IFERROR(IF(INDEX('Transaction Log'!$C$4:$C$2084,'Air Index'!A898)&gt;INDEX('Transaction Log'!$C$4:$C$2084,('Air Index'!$K$2+'Air Index'!A898)),"Transaction Proceeding","Transaction Anomaly"),"Transaction Ending")</f>
        <v>Transaction Proceeding</v>
      </c>
    </row>
    <row r="899" spans="1:3">
      <c r="A899" s="124">
        <v>896</v>
      </c>
      <c r="B899" s="123">
        <f>'Transaction Log'!$A$4:$A$2084</f>
        <v>0.57818287037037031</v>
      </c>
      <c r="C899" s="122" t="str">
        <f>IFERROR(IF(INDEX('Transaction Log'!$C$4:$C$2084,'Air Index'!A899)&gt;INDEX('Transaction Log'!$C$4:$C$2084,('Air Index'!$K$2+'Air Index'!A899)),"Transaction Proceeding","Transaction Anomaly"),"Transaction Ending")</f>
        <v>Transaction Proceeding</v>
      </c>
    </row>
    <row r="900" spans="1:3">
      <c r="A900" s="124">
        <v>897</v>
      </c>
      <c r="B900" s="123">
        <f>'Transaction Log'!$A$4:$A$2084</f>
        <v>0.57820601851851849</v>
      </c>
      <c r="C900" s="122" t="str">
        <f>IFERROR(IF(INDEX('Transaction Log'!$C$4:$C$2084,'Air Index'!A900)&gt;INDEX('Transaction Log'!$C$4:$C$2084,('Air Index'!$K$2+'Air Index'!A900)),"Transaction Proceeding","Transaction Anomaly"),"Transaction Ending")</f>
        <v>Transaction Proceeding</v>
      </c>
    </row>
    <row r="901" spans="1:3">
      <c r="A901" s="124">
        <v>898</v>
      </c>
      <c r="B901" s="123">
        <f>'Transaction Log'!$A$4:$A$2084</f>
        <v>0.57822916666666668</v>
      </c>
      <c r="C901" s="122" t="str">
        <f>IFERROR(IF(INDEX('Transaction Log'!$C$4:$C$2084,'Air Index'!A901)&gt;INDEX('Transaction Log'!$C$4:$C$2084,('Air Index'!$K$2+'Air Index'!A901)),"Transaction Proceeding","Transaction Anomaly"),"Transaction Ending")</f>
        <v>Transaction Proceeding</v>
      </c>
    </row>
    <row r="902" spans="1:3">
      <c r="A902" s="124">
        <v>899</v>
      </c>
      <c r="B902" s="123">
        <f>'Transaction Log'!$A$4:$A$2084</f>
        <v>0.57825231481481476</v>
      </c>
      <c r="C902" s="122" t="str">
        <f>IFERROR(IF(INDEX('Transaction Log'!$C$4:$C$2084,'Air Index'!A902)&gt;INDEX('Transaction Log'!$C$4:$C$2084,('Air Index'!$K$2+'Air Index'!A902)),"Transaction Proceeding","Transaction Anomaly"),"Transaction Ending")</f>
        <v>Transaction Proceeding</v>
      </c>
    </row>
    <row r="903" spans="1:3">
      <c r="A903" s="124">
        <v>900</v>
      </c>
      <c r="B903" s="123">
        <f>'Transaction Log'!$A$4:$A$2084</f>
        <v>0.57827546296296295</v>
      </c>
      <c r="C903" s="122" t="str">
        <f>IFERROR(IF(INDEX('Transaction Log'!$C$4:$C$2084,'Air Index'!A903)&gt;INDEX('Transaction Log'!$C$4:$C$2084,('Air Index'!$K$2+'Air Index'!A903)),"Transaction Proceeding","Transaction Anomaly"),"Transaction Ending")</f>
        <v>Transaction Proceeding</v>
      </c>
    </row>
    <row r="904" spans="1:3">
      <c r="A904" s="124">
        <v>901</v>
      </c>
      <c r="B904" s="123">
        <f>'Transaction Log'!$A$4:$A$2084</f>
        <v>0.57829861111111114</v>
      </c>
      <c r="C904" s="122" t="str">
        <f>IFERROR(IF(INDEX('Transaction Log'!$C$4:$C$2084,'Air Index'!A904)&gt;INDEX('Transaction Log'!$C$4:$C$2084,('Air Index'!$K$2+'Air Index'!A904)),"Transaction Proceeding","Transaction Anomaly"),"Transaction Ending")</f>
        <v>Transaction Proceeding</v>
      </c>
    </row>
    <row r="905" spans="1:3">
      <c r="A905" s="124">
        <v>902</v>
      </c>
      <c r="B905" s="123">
        <f>'Transaction Log'!$A$4:$A$2084</f>
        <v>0.57832175925925922</v>
      </c>
      <c r="C905" s="122" t="str">
        <f>IFERROR(IF(INDEX('Transaction Log'!$C$4:$C$2084,'Air Index'!A905)&gt;INDEX('Transaction Log'!$C$4:$C$2084,('Air Index'!$K$2+'Air Index'!A905)),"Transaction Proceeding","Transaction Anomaly"),"Transaction Ending")</f>
        <v>Transaction Proceeding</v>
      </c>
    </row>
    <row r="906" spans="1:3">
      <c r="A906" s="124">
        <v>903</v>
      </c>
      <c r="B906" s="123">
        <f>'Transaction Log'!$A$4:$A$2084</f>
        <v>0.5783449074074074</v>
      </c>
      <c r="C906" s="122" t="str">
        <f>IFERROR(IF(INDEX('Transaction Log'!$C$4:$C$2084,'Air Index'!A906)&gt;INDEX('Transaction Log'!$C$4:$C$2084,('Air Index'!$K$2+'Air Index'!A906)),"Transaction Proceeding","Transaction Anomaly"),"Transaction Ending")</f>
        <v>Transaction Proceeding</v>
      </c>
    </row>
    <row r="907" spans="1:3">
      <c r="A907" s="124">
        <v>904</v>
      </c>
      <c r="B907" s="123">
        <f>'Transaction Log'!$A$4:$A$2084</f>
        <v>0.57836805555555559</v>
      </c>
      <c r="C907" s="122" t="str">
        <f>IFERROR(IF(INDEX('Transaction Log'!$C$4:$C$2084,'Air Index'!A907)&gt;INDEX('Transaction Log'!$C$4:$C$2084,('Air Index'!$K$2+'Air Index'!A907)),"Transaction Proceeding","Transaction Anomaly"),"Transaction Ending")</f>
        <v>Transaction Proceeding</v>
      </c>
    </row>
    <row r="908" spans="1:3">
      <c r="A908" s="124">
        <v>905</v>
      </c>
      <c r="B908" s="123">
        <f>'Transaction Log'!$A$4:$A$2084</f>
        <v>0.57839120370370367</v>
      </c>
      <c r="C908" s="122" t="str">
        <f>IFERROR(IF(INDEX('Transaction Log'!$C$4:$C$2084,'Air Index'!A908)&gt;INDEX('Transaction Log'!$C$4:$C$2084,('Air Index'!$K$2+'Air Index'!A908)),"Transaction Proceeding","Transaction Anomaly"),"Transaction Ending")</f>
        <v>Transaction Proceeding</v>
      </c>
    </row>
    <row r="909" spans="1:3">
      <c r="A909" s="124">
        <v>906</v>
      </c>
      <c r="B909" s="123">
        <f>'Transaction Log'!$A$4:$A$2084</f>
        <v>0.57841435185185186</v>
      </c>
      <c r="C909" s="122" t="str">
        <f>IFERROR(IF(INDEX('Transaction Log'!$C$4:$C$2084,'Air Index'!A909)&gt;INDEX('Transaction Log'!$C$4:$C$2084,('Air Index'!$K$2+'Air Index'!A909)),"Transaction Proceeding","Transaction Anomaly"),"Transaction Ending")</f>
        <v>Transaction Proceeding</v>
      </c>
    </row>
    <row r="910" spans="1:3">
      <c r="A910" s="124">
        <v>907</v>
      </c>
      <c r="B910" s="123">
        <f>'Transaction Log'!$A$4:$A$2084</f>
        <v>0.57843750000000005</v>
      </c>
      <c r="C910" s="122" t="str">
        <f>IFERROR(IF(INDEX('Transaction Log'!$C$4:$C$2084,'Air Index'!A910)&gt;INDEX('Transaction Log'!$C$4:$C$2084,('Air Index'!$K$2+'Air Index'!A910)),"Transaction Proceeding","Transaction Anomaly"),"Transaction Ending")</f>
        <v>Transaction Proceeding</v>
      </c>
    </row>
    <row r="911" spans="1:3">
      <c r="A911" s="124">
        <v>908</v>
      </c>
      <c r="B911" s="123">
        <f>'Transaction Log'!$A$4:$A$2084</f>
        <v>0.57846064814814813</v>
      </c>
      <c r="C911" s="122" t="str">
        <f>IFERROR(IF(INDEX('Transaction Log'!$C$4:$C$2084,'Air Index'!A911)&gt;INDEX('Transaction Log'!$C$4:$C$2084,('Air Index'!$K$2+'Air Index'!A911)),"Transaction Proceeding","Transaction Anomaly"),"Transaction Ending")</f>
        <v>Transaction Proceeding</v>
      </c>
    </row>
    <row r="912" spans="1:3">
      <c r="A912" s="124">
        <v>909</v>
      </c>
      <c r="B912" s="123">
        <f>'Transaction Log'!$A$4:$A$2084</f>
        <v>0.57848379629629632</v>
      </c>
      <c r="C912" s="122" t="str">
        <f>IFERROR(IF(INDEX('Transaction Log'!$C$4:$C$2084,'Air Index'!A912)&gt;INDEX('Transaction Log'!$C$4:$C$2084,('Air Index'!$K$2+'Air Index'!A912)),"Transaction Proceeding","Transaction Anomaly"),"Transaction Ending")</f>
        <v>Transaction Proceeding</v>
      </c>
    </row>
    <row r="913" spans="1:3">
      <c r="A913" s="124">
        <v>910</v>
      </c>
      <c r="B913" s="123">
        <f>'Transaction Log'!$A$4:$A$2084</f>
        <v>0.5785069444444445</v>
      </c>
      <c r="C913" s="122" t="str">
        <f>IFERROR(IF(INDEX('Transaction Log'!$C$4:$C$2084,'Air Index'!A913)&gt;INDEX('Transaction Log'!$C$4:$C$2084,('Air Index'!$K$2+'Air Index'!A913)),"Transaction Proceeding","Transaction Anomaly"),"Transaction Ending")</f>
        <v>Transaction Proceeding</v>
      </c>
    </row>
    <row r="914" spans="1:3">
      <c r="A914" s="124">
        <v>911</v>
      </c>
      <c r="B914" s="123">
        <f>'Transaction Log'!$A$4:$A$2084</f>
        <v>0.57853009259259258</v>
      </c>
      <c r="C914" s="122" t="str">
        <f>IFERROR(IF(INDEX('Transaction Log'!$C$4:$C$2084,'Air Index'!A914)&gt;INDEX('Transaction Log'!$C$4:$C$2084,('Air Index'!$K$2+'Air Index'!A914)),"Transaction Proceeding","Transaction Anomaly"),"Transaction Ending")</f>
        <v>Transaction Proceeding</v>
      </c>
    </row>
    <row r="915" spans="1:3">
      <c r="A915" s="124">
        <v>912</v>
      </c>
      <c r="B915" s="123">
        <f>'Transaction Log'!$A$4:$A$2084</f>
        <v>0.57855324074074077</v>
      </c>
      <c r="C915" s="122" t="str">
        <f>IFERROR(IF(INDEX('Transaction Log'!$C$4:$C$2084,'Air Index'!A915)&gt;INDEX('Transaction Log'!$C$4:$C$2084,('Air Index'!$K$2+'Air Index'!A915)),"Transaction Proceeding","Transaction Anomaly"),"Transaction Ending")</f>
        <v>Transaction Proceeding</v>
      </c>
    </row>
    <row r="916" spans="1:3">
      <c r="A916" s="124">
        <v>913</v>
      </c>
      <c r="B916" s="123">
        <f>'Transaction Log'!$A$4:$A$2084</f>
        <v>0.57857638888888896</v>
      </c>
      <c r="C916" s="122" t="str">
        <f>IFERROR(IF(INDEX('Transaction Log'!$C$4:$C$2084,'Air Index'!A916)&gt;INDEX('Transaction Log'!$C$4:$C$2084,('Air Index'!$K$2+'Air Index'!A916)),"Transaction Proceeding","Transaction Anomaly"),"Transaction Ending")</f>
        <v>Transaction Proceeding</v>
      </c>
    </row>
    <row r="917" spans="1:3">
      <c r="A917" s="124">
        <v>914</v>
      </c>
      <c r="B917" s="123">
        <f>'Transaction Log'!$A$4:$A$2084</f>
        <v>0.57859953703703704</v>
      </c>
      <c r="C917" s="122" t="str">
        <f>IFERROR(IF(INDEX('Transaction Log'!$C$4:$C$2084,'Air Index'!A917)&gt;INDEX('Transaction Log'!$C$4:$C$2084,('Air Index'!$K$2+'Air Index'!A917)),"Transaction Proceeding","Transaction Anomaly"),"Transaction Ending")</f>
        <v>Transaction Proceeding</v>
      </c>
    </row>
    <row r="918" spans="1:3">
      <c r="A918" s="124">
        <v>915</v>
      </c>
      <c r="B918" s="123">
        <f>'Transaction Log'!$A$4:$A$2084</f>
        <v>0.57862268518518511</v>
      </c>
      <c r="C918" s="122" t="str">
        <f>IFERROR(IF(INDEX('Transaction Log'!$C$4:$C$2084,'Air Index'!A918)&gt;INDEX('Transaction Log'!$C$4:$C$2084,('Air Index'!$K$2+'Air Index'!A918)),"Transaction Proceeding","Transaction Anomaly"),"Transaction Ending")</f>
        <v>Transaction Proceeding</v>
      </c>
    </row>
    <row r="919" spans="1:3">
      <c r="A919" s="124">
        <v>916</v>
      </c>
      <c r="B919" s="123">
        <f>'Transaction Log'!$A$4:$A$2084</f>
        <v>0.5786458333333333</v>
      </c>
      <c r="C919" s="122" t="str">
        <f>IFERROR(IF(INDEX('Transaction Log'!$C$4:$C$2084,'Air Index'!A919)&gt;INDEX('Transaction Log'!$C$4:$C$2084,('Air Index'!$K$2+'Air Index'!A919)),"Transaction Proceeding","Transaction Anomaly"),"Transaction Ending")</f>
        <v>Transaction Proceeding</v>
      </c>
    </row>
    <row r="920" spans="1:3">
      <c r="A920" s="124">
        <v>917</v>
      </c>
      <c r="B920" s="123">
        <f>'Transaction Log'!$A$4:$A$2084</f>
        <v>0.57866898148148149</v>
      </c>
      <c r="C920" s="122" t="str">
        <f>IFERROR(IF(INDEX('Transaction Log'!$C$4:$C$2084,'Air Index'!A920)&gt;INDEX('Transaction Log'!$C$4:$C$2084,('Air Index'!$K$2+'Air Index'!A920)),"Transaction Proceeding","Transaction Anomaly"),"Transaction Ending")</f>
        <v>Transaction Proceeding</v>
      </c>
    </row>
    <row r="921" spans="1:3">
      <c r="A921" s="124">
        <v>918</v>
      </c>
      <c r="B921" s="123">
        <f>'Transaction Log'!$A$4:$A$2084</f>
        <v>0.57869212962962957</v>
      </c>
      <c r="C921" s="122" t="str">
        <f>IFERROR(IF(INDEX('Transaction Log'!$C$4:$C$2084,'Air Index'!A921)&gt;INDEX('Transaction Log'!$C$4:$C$2084,('Air Index'!$K$2+'Air Index'!A921)),"Transaction Proceeding","Transaction Anomaly"),"Transaction Ending")</f>
        <v>Transaction Proceeding</v>
      </c>
    </row>
    <row r="922" spans="1:3">
      <c r="A922" s="124">
        <v>919</v>
      </c>
      <c r="B922" s="123">
        <f>'Transaction Log'!$A$4:$A$2084</f>
        <v>0.57871527777777776</v>
      </c>
      <c r="C922" s="122" t="str">
        <f>IFERROR(IF(INDEX('Transaction Log'!$C$4:$C$2084,'Air Index'!A922)&gt;INDEX('Transaction Log'!$C$4:$C$2084,('Air Index'!$K$2+'Air Index'!A922)),"Transaction Proceeding","Transaction Anomaly"),"Transaction Ending")</f>
        <v>Transaction Proceeding</v>
      </c>
    </row>
    <row r="923" spans="1:3">
      <c r="A923" s="124">
        <v>920</v>
      </c>
      <c r="B923" s="123">
        <f>'Transaction Log'!$A$4:$A$2084</f>
        <v>0.57873842592592595</v>
      </c>
      <c r="C923" s="122" t="str">
        <f>IFERROR(IF(INDEX('Transaction Log'!$C$4:$C$2084,'Air Index'!A923)&gt;INDEX('Transaction Log'!$C$4:$C$2084,('Air Index'!$K$2+'Air Index'!A923)),"Transaction Proceeding","Transaction Anomaly"),"Transaction Ending")</f>
        <v>Transaction Proceeding</v>
      </c>
    </row>
    <row r="924" spans="1:3">
      <c r="A924" s="124">
        <v>921</v>
      </c>
      <c r="B924" s="123">
        <f>'Transaction Log'!$A$4:$A$2084</f>
        <v>0.57876157407407403</v>
      </c>
      <c r="C924" s="122" t="str">
        <f>IFERROR(IF(INDEX('Transaction Log'!$C$4:$C$2084,'Air Index'!A924)&gt;INDEX('Transaction Log'!$C$4:$C$2084,('Air Index'!$K$2+'Air Index'!A924)),"Transaction Proceeding","Transaction Anomaly"),"Transaction Ending")</f>
        <v>Transaction Proceeding</v>
      </c>
    </row>
    <row r="925" spans="1:3">
      <c r="A925" s="124">
        <v>922</v>
      </c>
      <c r="B925" s="123">
        <f>'Transaction Log'!$A$4:$A$2084</f>
        <v>0.57878472222222221</v>
      </c>
      <c r="C925" s="122" t="str">
        <f>IFERROR(IF(INDEX('Transaction Log'!$C$4:$C$2084,'Air Index'!A925)&gt;INDEX('Transaction Log'!$C$4:$C$2084,('Air Index'!$K$2+'Air Index'!A925)),"Transaction Proceeding","Transaction Anomaly"),"Transaction Ending")</f>
        <v>Transaction Proceeding</v>
      </c>
    </row>
    <row r="926" spans="1:3">
      <c r="A926" s="124">
        <v>923</v>
      </c>
      <c r="B926" s="123">
        <f>'Transaction Log'!$A$4:$A$2084</f>
        <v>0.5788078703703704</v>
      </c>
      <c r="C926" s="122" t="str">
        <f>IFERROR(IF(INDEX('Transaction Log'!$C$4:$C$2084,'Air Index'!A926)&gt;INDEX('Transaction Log'!$C$4:$C$2084,('Air Index'!$K$2+'Air Index'!A926)),"Transaction Proceeding","Transaction Anomaly"),"Transaction Ending")</f>
        <v>Transaction Proceeding</v>
      </c>
    </row>
    <row r="927" spans="1:3">
      <c r="A927" s="124">
        <v>924</v>
      </c>
      <c r="B927" s="123">
        <f>'Transaction Log'!$A$4:$A$2084</f>
        <v>0.57883101851851848</v>
      </c>
      <c r="C927" s="122" t="str">
        <f>IFERROR(IF(INDEX('Transaction Log'!$C$4:$C$2084,'Air Index'!A927)&gt;INDEX('Transaction Log'!$C$4:$C$2084,('Air Index'!$K$2+'Air Index'!A927)),"Transaction Proceeding","Transaction Anomaly"),"Transaction Ending")</f>
        <v>Transaction Proceeding</v>
      </c>
    </row>
    <row r="928" spans="1:3">
      <c r="A928" s="124">
        <v>925</v>
      </c>
      <c r="B928" s="123">
        <f>'Transaction Log'!$A$4:$A$2084</f>
        <v>0.57885416666666667</v>
      </c>
      <c r="C928" s="122" t="str">
        <f>IFERROR(IF(INDEX('Transaction Log'!$C$4:$C$2084,'Air Index'!A928)&gt;INDEX('Transaction Log'!$C$4:$C$2084,('Air Index'!$K$2+'Air Index'!A928)),"Transaction Proceeding","Transaction Anomaly"),"Transaction Ending")</f>
        <v>Transaction Proceeding</v>
      </c>
    </row>
    <row r="929" spans="1:3">
      <c r="A929" s="124">
        <v>926</v>
      </c>
      <c r="B929" s="123">
        <f>'Transaction Log'!$A$4:$A$2084</f>
        <v>0.57887731481481486</v>
      </c>
      <c r="C929" s="122" t="str">
        <f>IFERROR(IF(INDEX('Transaction Log'!$C$4:$C$2084,'Air Index'!A929)&gt;INDEX('Transaction Log'!$C$4:$C$2084,('Air Index'!$K$2+'Air Index'!A929)),"Transaction Proceeding","Transaction Anomaly"),"Transaction Ending")</f>
        <v>Transaction Proceeding</v>
      </c>
    </row>
    <row r="930" spans="1:3">
      <c r="A930" s="124">
        <v>927</v>
      </c>
      <c r="B930" s="123">
        <f>'Transaction Log'!$A$4:$A$2084</f>
        <v>0.57890046296296294</v>
      </c>
      <c r="C930" s="122" t="str">
        <f>IFERROR(IF(INDEX('Transaction Log'!$C$4:$C$2084,'Air Index'!A930)&gt;INDEX('Transaction Log'!$C$4:$C$2084,('Air Index'!$K$2+'Air Index'!A930)),"Transaction Proceeding","Transaction Anomaly"),"Transaction Ending")</f>
        <v>Transaction Proceeding</v>
      </c>
    </row>
    <row r="931" spans="1:3">
      <c r="A931" s="124">
        <v>928</v>
      </c>
      <c r="B931" s="123">
        <f>'Transaction Log'!$A$4:$A$2084</f>
        <v>0.57892361111111112</v>
      </c>
      <c r="C931" s="122" t="str">
        <f>IFERROR(IF(INDEX('Transaction Log'!$C$4:$C$2084,'Air Index'!A931)&gt;INDEX('Transaction Log'!$C$4:$C$2084,('Air Index'!$K$2+'Air Index'!A931)),"Transaction Proceeding","Transaction Anomaly"),"Transaction Ending")</f>
        <v>Transaction Proceeding</v>
      </c>
    </row>
    <row r="932" spans="1:3">
      <c r="A932" s="124">
        <v>929</v>
      </c>
      <c r="B932" s="123">
        <f>'Transaction Log'!$A$4:$A$2084</f>
        <v>0.57894675925925931</v>
      </c>
      <c r="C932" s="122" t="str">
        <f>IFERROR(IF(INDEX('Transaction Log'!$C$4:$C$2084,'Air Index'!A932)&gt;INDEX('Transaction Log'!$C$4:$C$2084,('Air Index'!$K$2+'Air Index'!A932)),"Transaction Proceeding","Transaction Anomaly"),"Transaction Ending")</f>
        <v>Transaction Proceeding</v>
      </c>
    </row>
    <row r="933" spans="1:3">
      <c r="A933" s="124">
        <v>930</v>
      </c>
      <c r="B933" s="123">
        <f>'Transaction Log'!$A$4:$A$2084</f>
        <v>0.57896990740740739</v>
      </c>
      <c r="C933" s="122" t="str">
        <f>IFERROR(IF(INDEX('Transaction Log'!$C$4:$C$2084,'Air Index'!A933)&gt;INDEX('Transaction Log'!$C$4:$C$2084,('Air Index'!$K$2+'Air Index'!A933)),"Transaction Proceeding","Transaction Anomaly"),"Transaction Ending")</f>
        <v>Transaction Proceeding</v>
      </c>
    </row>
    <row r="934" spans="1:3">
      <c r="A934" s="124">
        <v>931</v>
      </c>
      <c r="B934" s="123">
        <f>'Transaction Log'!$A$4:$A$2084</f>
        <v>0.57899305555555558</v>
      </c>
      <c r="C934" s="122" t="str">
        <f>IFERROR(IF(INDEX('Transaction Log'!$C$4:$C$2084,'Air Index'!A934)&gt;INDEX('Transaction Log'!$C$4:$C$2084,('Air Index'!$K$2+'Air Index'!A934)),"Transaction Proceeding","Transaction Anomaly"),"Transaction Ending")</f>
        <v>Transaction Proceeding</v>
      </c>
    </row>
    <row r="935" spans="1:3">
      <c r="A935" s="124">
        <v>932</v>
      </c>
      <c r="B935" s="123">
        <f>'Transaction Log'!$A$4:$A$2084</f>
        <v>0.57901620370370377</v>
      </c>
      <c r="C935" s="122" t="str">
        <f>IFERROR(IF(INDEX('Transaction Log'!$C$4:$C$2084,'Air Index'!A935)&gt;INDEX('Transaction Log'!$C$4:$C$2084,('Air Index'!$K$2+'Air Index'!A935)),"Transaction Proceeding","Transaction Anomaly"),"Transaction Ending")</f>
        <v>Transaction Proceeding</v>
      </c>
    </row>
    <row r="936" spans="1:3">
      <c r="A936" s="124">
        <v>933</v>
      </c>
      <c r="B936" s="123">
        <f>'Transaction Log'!$A$4:$A$2084</f>
        <v>0.57903935185185185</v>
      </c>
      <c r="C936" s="122" t="str">
        <f>IFERROR(IF(INDEX('Transaction Log'!$C$4:$C$2084,'Air Index'!A936)&gt;INDEX('Transaction Log'!$C$4:$C$2084,('Air Index'!$K$2+'Air Index'!A936)),"Transaction Proceeding","Transaction Anomaly"),"Transaction Ending")</f>
        <v>Transaction Proceeding</v>
      </c>
    </row>
    <row r="937" spans="1:3">
      <c r="A937" s="124">
        <v>934</v>
      </c>
      <c r="B937" s="123">
        <f>'Transaction Log'!$A$4:$A$2084</f>
        <v>0.57906250000000004</v>
      </c>
      <c r="C937" s="122" t="str">
        <f>IFERROR(IF(INDEX('Transaction Log'!$C$4:$C$2084,'Air Index'!A937)&gt;INDEX('Transaction Log'!$C$4:$C$2084,('Air Index'!$K$2+'Air Index'!A937)),"Transaction Proceeding","Transaction Anomaly"),"Transaction Ending")</f>
        <v>Transaction Proceeding</v>
      </c>
    </row>
    <row r="938" spans="1:3">
      <c r="A938" s="124">
        <v>935</v>
      </c>
      <c r="B938" s="123">
        <f>'Transaction Log'!$A$4:$A$2084</f>
        <v>0.57908564814814811</v>
      </c>
      <c r="C938" s="122" t="str">
        <f>IFERROR(IF(INDEX('Transaction Log'!$C$4:$C$2084,'Air Index'!A938)&gt;INDEX('Transaction Log'!$C$4:$C$2084,('Air Index'!$K$2+'Air Index'!A938)),"Transaction Proceeding","Transaction Anomaly"),"Transaction Ending")</f>
        <v>Transaction Proceeding</v>
      </c>
    </row>
    <row r="939" spans="1:3">
      <c r="A939" s="124">
        <v>936</v>
      </c>
      <c r="B939" s="123">
        <f>'Transaction Log'!$A$4:$A$2084</f>
        <v>0.5791087962962963</v>
      </c>
      <c r="C939" s="122" t="str">
        <f>IFERROR(IF(INDEX('Transaction Log'!$C$4:$C$2084,'Air Index'!A939)&gt;INDEX('Transaction Log'!$C$4:$C$2084,('Air Index'!$K$2+'Air Index'!A939)),"Transaction Proceeding","Transaction Anomaly"),"Transaction Ending")</f>
        <v>Transaction Proceeding</v>
      </c>
    </row>
    <row r="940" spans="1:3">
      <c r="A940" s="124">
        <v>937</v>
      </c>
      <c r="B940" s="123">
        <f>'Transaction Log'!$A$4:$A$2084</f>
        <v>0.57913194444444438</v>
      </c>
      <c r="C940" s="122" t="str">
        <f>IFERROR(IF(INDEX('Transaction Log'!$C$4:$C$2084,'Air Index'!A940)&gt;INDEX('Transaction Log'!$C$4:$C$2084,('Air Index'!$K$2+'Air Index'!A940)),"Transaction Proceeding","Transaction Anomaly"),"Transaction Ending")</f>
        <v>Transaction Proceeding</v>
      </c>
    </row>
    <row r="941" spans="1:3">
      <c r="A941" s="124">
        <v>938</v>
      </c>
      <c r="B941" s="123">
        <f>'Transaction Log'!$A$4:$A$2084</f>
        <v>0.57915509259259257</v>
      </c>
      <c r="C941" s="122" t="str">
        <f>IFERROR(IF(INDEX('Transaction Log'!$C$4:$C$2084,'Air Index'!A941)&gt;INDEX('Transaction Log'!$C$4:$C$2084,('Air Index'!$K$2+'Air Index'!A941)),"Transaction Proceeding","Transaction Anomaly"),"Transaction Ending")</f>
        <v>Transaction Proceeding</v>
      </c>
    </row>
    <row r="942" spans="1:3">
      <c r="A942" s="124">
        <v>939</v>
      </c>
      <c r="B942" s="123">
        <f>'Transaction Log'!$A$4:$A$2084</f>
        <v>0.57917824074074076</v>
      </c>
      <c r="C942" s="122" t="str">
        <f>IFERROR(IF(INDEX('Transaction Log'!$C$4:$C$2084,'Air Index'!A942)&gt;INDEX('Transaction Log'!$C$4:$C$2084,('Air Index'!$K$2+'Air Index'!A942)),"Transaction Proceeding","Transaction Anomaly"),"Transaction Ending")</f>
        <v>Transaction Proceeding</v>
      </c>
    </row>
    <row r="943" spans="1:3">
      <c r="A943" s="124">
        <v>940</v>
      </c>
      <c r="B943" s="123">
        <f>'Transaction Log'!$A$4:$A$2084</f>
        <v>0.57920138888888884</v>
      </c>
      <c r="C943" s="122" t="str">
        <f>IFERROR(IF(INDEX('Transaction Log'!$C$4:$C$2084,'Air Index'!A943)&gt;INDEX('Transaction Log'!$C$4:$C$2084,('Air Index'!$K$2+'Air Index'!A943)),"Transaction Proceeding","Transaction Anomaly"),"Transaction Ending")</f>
        <v>Transaction Proceeding</v>
      </c>
    </row>
    <row r="944" spans="1:3">
      <c r="A944" s="124">
        <v>941</v>
      </c>
      <c r="B944" s="123">
        <f>'Transaction Log'!$A$4:$A$2084</f>
        <v>0.57922453703703702</v>
      </c>
      <c r="C944" s="122" t="str">
        <f>IFERROR(IF(INDEX('Transaction Log'!$C$4:$C$2084,'Air Index'!A944)&gt;INDEX('Transaction Log'!$C$4:$C$2084,('Air Index'!$K$2+'Air Index'!A944)),"Transaction Proceeding","Transaction Anomaly"),"Transaction Ending")</f>
        <v>Transaction Proceeding</v>
      </c>
    </row>
    <row r="945" spans="1:3">
      <c r="A945" s="124">
        <v>942</v>
      </c>
      <c r="B945" s="123">
        <f>'Transaction Log'!$A$4:$A$2084</f>
        <v>0.57924768518518521</v>
      </c>
      <c r="C945" s="122" t="str">
        <f>IFERROR(IF(INDEX('Transaction Log'!$C$4:$C$2084,'Air Index'!A945)&gt;INDEX('Transaction Log'!$C$4:$C$2084,('Air Index'!$K$2+'Air Index'!A945)),"Transaction Proceeding","Transaction Anomaly"),"Transaction Ending")</f>
        <v>Transaction Proceeding</v>
      </c>
    </row>
    <row r="946" spans="1:3">
      <c r="A946" s="124">
        <v>943</v>
      </c>
      <c r="B946" s="123">
        <f>'Transaction Log'!$A$4:$A$2084</f>
        <v>0.57927083333333329</v>
      </c>
      <c r="C946" s="122" t="str">
        <f>IFERROR(IF(INDEX('Transaction Log'!$C$4:$C$2084,'Air Index'!A946)&gt;INDEX('Transaction Log'!$C$4:$C$2084,('Air Index'!$K$2+'Air Index'!A946)),"Transaction Proceeding","Transaction Anomaly"),"Transaction Ending")</f>
        <v>Transaction Proceeding</v>
      </c>
    </row>
    <row r="947" spans="1:3">
      <c r="A947" s="124">
        <v>944</v>
      </c>
      <c r="B947" s="123">
        <f>'Transaction Log'!$A$4:$A$2084</f>
        <v>0.57929398148148148</v>
      </c>
      <c r="C947" s="122" t="str">
        <f>IFERROR(IF(INDEX('Transaction Log'!$C$4:$C$2084,'Air Index'!A947)&gt;INDEX('Transaction Log'!$C$4:$C$2084,('Air Index'!$K$2+'Air Index'!A947)),"Transaction Proceeding","Transaction Anomaly"),"Transaction Ending")</f>
        <v>Transaction Proceeding</v>
      </c>
    </row>
    <row r="948" spans="1:3">
      <c r="A948" s="124">
        <v>945</v>
      </c>
      <c r="B948" s="123">
        <f>'Transaction Log'!$A$4:$A$2084</f>
        <v>0.57931712962962967</v>
      </c>
      <c r="C948" s="122" t="str">
        <f>IFERROR(IF(INDEX('Transaction Log'!$C$4:$C$2084,'Air Index'!A948)&gt;INDEX('Transaction Log'!$C$4:$C$2084,('Air Index'!$K$2+'Air Index'!A948)),"Transaction Proceeding","Transaction Anomaly"),"Transaction Ending")</f>
        <v>Transaction Proceeding</v>
      </c>
    </row>
    <row r="949" spans="1:3">
      <c r="A949" s="124">
        <v>946</v>
      </c>
      <c r="B949" s="123">
        <f>'Transaction Log'!$A$4:$A$2084</f>
        <v>0.57934027777777775</v>
      </c>
      <c r="C949" s="122" t="str">
        <f>IFERROR(IF(INDEX('Transaction Log'!$C$4:$C$2084,'Air Index'!A949)&gt;INDEX('Transaction Log'!$C$4:$C$2084,('Air Index'!$K$2+'Air Index'!A949)),"Transaction Proceeding","Transaction Anomaly"),"Transaction Ending")</f>
        <v>Transaction Proceeding</v>
      </c>
    </row>
    <row r="950" spans="1:3">
      <c r="A950" s="124">
        <v>947</v>
      </c>
      <c r="B950" s="123">
        <f>'Transaction Log'!$A$4:$A$2084</f>
        <v>0.57936342592592593</v>
      </c>
      <c r="C950" s="122" t="str">
        <f>IFERROR(IF(INDEX('Transaction Log'!$C$4:$C$2084,'Air Index'!A950)&gt;INDEX('Transaction Log'!$C$4:$C$2084,('Air Index'!$K$2+'Air Index'!A950)),"Transaction Proceeding","Transaction Anomaly"),"Transaction Ending")</f>
        <v>Transaction Proceeding</v>
      </c>
    </row>
    <row r="951" spans="1:3">
      <c r="A951" s="124">
        <v>948</v>
      </c>
      <c r="B951" s="123">
        <f>'Transaction Log'!$A$4:$A$2084</f>
        <v>0.57938657407407412</v>
      </c>
      <c r="C951" s="122" t="str">
        <f>IFERROR(IF(INDEX('Transaction Log'!$C$4:$C$2084,'Air Index'!A951)&gt;INDEX('Transaction Log'!$C$4:$C$2084,('Air Index'!$K$2+'Air Index'!A951)),"Transaction Proceeding","Transaction Anomaly"),"Transaction Ending")</f>
        <v>Transaction Proceeding</v>
      </c>
    </row>
    <row r="952" spans="1:3">
      <c r="A952" s="124">
        <v>949</v>
      </c>
      <c r="B952" s="123">
        <f>'Transaction Log'!$A$4:$A$2084</f>
        <v>0.5794097222222222</v>
      </c>
      <c r="C952" s="122" t="str">
        <f>IFERROR(IF(INDEX('Transaction Log'!$C$4:$C$2084,'Air Index'!A952)&gt;INDEX('Transaction Log'!$C$4:$C$2084,('Air Index'!$K$2+'Air Index'!A952)),"Transaction Proceeding","Transaction Anomaly"),"Transaction Ending")</f>
        <v>Transaction Proceeding</v>
      </c>
    </row>
    <row r="953" spans="1:3">
      <c r="A953" s="124">
        <v>950</v>
      </c>
      <c r="B953" s="123">
        <f>'Transaction Log'!$A$4:$A$2084</f>
        <v>0.57943287037037039</v>
      </c>
      <c r="C953" s="122" t="str">
        <f>IFERROR(IF(INDEX('Transaction Log'!$C$4:$C$2084,'Air Index'!A953)&gt;INDEX('Transaction Log'!$C$4:$C$2084,('Air Index'!$K$2+'Air Index'!A953)),"Transaction Proceeding","Transaction Anomaly"),"Transaction Ending")</f>
        <v>Transaction Proceeding</v>
      </c>
    </row>
    <row r="954" spans="1:3">
      <c r="A954" s="124">
        <v>951</v>
      </c>
      <c r="B954" s="123">
        <f>'Transaction Log'!$A$4:$A$2084</f>
        <v>0.57945601851851858</v>
      </c>
      <c r="C954" s="122" t="str">
        <f>IFERROR(IF(INDEX('Transaction Log'!$C$4:$C$2084,'Air Index'!A954)&gt;INDEX('Transaction Log'!$C$4:$C$2084,('Air Index'!$K$2+'Air Index'!A954)),"Transaction Proceeding","Transaction Anomaly"),"Transaction Ending")</f>
        <v>Transaction Proceeding</v>
      </c>
    </row>
    <row r="955" spans="1:3">
      <c r="A955" s="124">
        <v>952</v>
      </c>
      <c r="B955" s="123">
        <f>'Transaction Log'!$A$4:$A$2084</f>
        <v>0.57947916666666666</v>
      </c>
      <c r="C955" s="122" t="str">
        <f>IFERROR(IF(INDEX('Transaction Log'!$C$4:$C$2084,'Air Index'!A955)&gt;INDEX('Transaction Log'!$C$4:$C$2084,('Air Index'!$K$2+'Air Index'!A955)),"Transaction Proceeding","Transaction Anomaly"),"Transaction Ending")</f>
        <v>Transaction Proceeding</v>
      </c>
    </row>
    <row r="956" spans="1:3">
      <c r="A956" s="124">
        <v>953</v>
      </c>
      <c r="B956" s="123">
        <f>'Transaction Log'!$A$4:$A$2084</f>
        <v>0.57950231481481485</v>
      </c>
      <c r="C956" s="122" t="str">
        <f>IFERROR(IF(INDEX('Transaction Log'!$C$4:$C$2084,'Air Index'!A956)&gt;INDEX('Transaction Log'!$C$4:$C$2084,('Air Index'!$K$2+'Air Index'!A956)),"Transaction Proceeding","Transaction Anomaly"),"Transaction Ending")</f>
        <v>Transaction Proceeding</v>
      </c>
    </row>
    <row r="957" spans="1:3">
      <c r="A957" s="124">
        <v>954</v>
      </c>
      <c r="B957" s="123">
        <f>'Transaction Log'!$A$4:$A$2084</f>
        <v>0.57952546296296303</v>
      </c>
      <c r="C957" s="122" t="str">
        <f>IFERROR(IF(INDEX('Transaction Log'!$C$4:$C$2084,'Air Index'!A957)&gt;INDEX('Transaction Log'!$C$4:$C$2084,('Air Index'!$K$2+'Air Index'!A957)),"Transaction Proceeding","Transaction Anomaly"),"Transaction Ending")</f>
        <v>Transaction Proceeding</v>
      </c>
    </row>
    <row r="958" spans="1:3">
      <c r="A958" s="124">
        <v>955</v>
      </c>
      <c r="B958" s="123">
        <f>'Transaction Log'!$A$4:$A$2084</f>
        <v>0.57954861111111111</v>
      </c>
      <c r="C958" s="122" t="str">
        <f>IFERROR(IF(INDEX('Transaction Log'!$C$4:$C$2084,'Air Index'!A958)&gt;INDEX('Transaction Log'!$C$4:$C$2084,('Air Index'!$K$2+'Air Index'!A958)),"Transaction Proceeding","Transaction Anomaly"),"Transaction Ending")</f>
        <v>Transaction Proceeding</v>
      </c>
    </row>
    <row r="959" spans="1:3">
      <c r="A959" s="124">
        <v>956</v>
      </c>
      <c r="B959" s="123">
        <f>'Transaction Log'!$A$4:$A$2084</f>
        <v>0.57957175925925919</v>
      </c>
      <c r="C959" s="122" t="str">
        <f>IFERROR(IF(INDEX('Transaction Log'!$C$4:$C$2084,'Air Index'!A959)&gt;INDEX('Transaction Log'!$C$4:$C$2084,('Air Index'!$K$2+'Air Index'!A959)),"Transaction Proceeding","Transaction Anomaly"),"Transaction Ending")</f>
        <v>Transaction Proceeding</v>
      </c>
    </row>
    <row r="960" spans="1:3">
      <c r="A960" s="124">
        <v>957</v>
      </c>
      <c r="B960" s="123">
        <f>'Transaction Log'!$A$4:$A$2084</f>
        <v>0.57959490740740738</v>
      </c>
      <c r="C960" s="122" t="str">
        <f>IFERROR(IF(INDEX('Transaction Log'!$C$4:$C$2084,'Air Index'!A960)&gt;INDEX('Transaction Log'!$C$4:$C$2084,('Air Index'!$K$2+'Air Index'!A960)),"Transaction Proceeding","Transaction Anomaly"),"Transaction Ending")</f>
        <v>Transaction Proceeding</v>
      </c>
    </row>
    <row r="961" spans="1:3">
      <c r="A961" s="124">
        <v>958</v>
      </c>
      <c r="B961" s="123">
        <f>'Transaction Log'!$A$4:$A$2084</f>
        <v>0.57961805555555557</v>
      </c>
      <c r="C961" s="122" t="str">
        <f>IFERROR(IF(INDEX('Transaction Log'!$C$4:$C$2084,'Air Index'!A961)&gt;INDEX('Transaction Log'!$C$4:$C$2084,('Air Index'!$K$2+'Air Index'!A961)),"Transaction Proceeding","Transaction Anomaly"),"Transaction Ending")</f>
        <v>Transaction Proceeding</v>
      </c>
    </row>
    <row r="962" spans="1:3">
      <c r="A962" s="124">
        <v>959</v>
      </c>
      <c r="B962" s="123">
        <f>'Transaction Log'!$A$4:$A$2084</f>
        <v>0.57964120370370364</v>
      </c>
      <c r="C962" s="122" t="str">
        <f>IFERROR(IF(INDEX('Transaction Log'!$C$4:$C$2084,'Air Index'!A962)&gt;INDEX('Transaction Log'!$C$4:$C$2084,('Air Index'!$K$2+'Air Index'!A962)),"Transaction Proceeding","Transaction Anomaly"),"Transaction Ending")</f>
        <v>Transaction Proceeding</v>
      </c>
    </row>
    <row r="963" spans="1:3">
      <c r="A963" s="124">
        <v>960</v>
      </c>
      <c r="B963" s="123">
        <f>'Transaction Log'!$A$4:$A$2084</f>
        <v>0.57966435185185183</v>
      </c>
      <c r="C963" s="122" t="str">
        <f>IFERROR(IF(INDEX('Transaction Log'!$C$4:$C$2084,'Air Index'!A963)&gt;INDEX('Transaction Log'!$C$4:$C$2084,('Air Index'!$K$2+'Air Index'!A963)),"Transaction Proceeding","Transaction Anomaly"),"Transaction Ending")</f>
        <v>Transaction Proceeding</v>
      </c>
    </row>
    <row r="964" spans="1:3">
      <c r="A964" s="124">
        <v>961</v>
      </c>
      <c r="B964" s="123">
        <f>'Transaction Log'!$A$4:$A$2084</f>
        <v>0.57968750000000002</v>
      </c>
      <c r="C964" s="122" t="str">
        <f>IFERROR(IF(INDEX('Transaction Log'!$C$4:$C$2084,'Air Index'!A964)&gt;INDEX('Transaction Log'!$C$4:$C$2084,('Air Index'!$K$2+'Air Index'!A964)),"Transaction Proceeding","Transaction Anomaly"),"Transaction Ending")</f>
        <v>Transaction Proceeding</v>
      </c>
    </row>
    <row r="965" spans="1:3">
      <c r="A965" s="124">
        <v>962</v>
      </c>
      <c r="B965" s="123">
        <f>'Transaction Log'!$A$4:$A$2084</f>
        <v>0.5797106481481481</v>
      </c>
      <c r="C965" s="122" t="str">
        <f>IFERROR(IF(INDEX('Transaction Log'!$C$4:$C$2084,'Air Index'!A965)&gt;INDEX('Transaction Log'!$C$4:$C$2084,('Air Index'!$K$2+'Air Index'!A965)),"Transaction Proceeding","Transaction Anomaly"),"Transaction Ending")</f>
        <v>Transaction Proceeding</v>
      </c>
    </row>
    <row r="966" spans="1:3">
      <c r="A966" s="124">
        <v>963</v>
      </c>
      <c r="B966" s="123">
        <f>'Transaction Log'!$A$4:$A$2084</f>
        <v>0.57973379629629629</v>
      </c>
      <c r="C966" s="122" t="str">
        <f>IFERROR(IF(INDEX('Transaction Log'!$C$4:$C$2084,'Air Index'!A966)&gt;INDEX('Transaction Log'!$C$4:$C$2084,('Air Index'!$K$2+'Air Index'!A966)),"Transaction Proceeding","Transaction Anomaly"),"Transaction Ending")</f>
        <v>Transaction Proceeding</v>
      </c>
    </row>
    <row r="967" spans="1:3">
      <c r="A967" s="124">
        <v>964</v>
      </c>
      <c r="B967" s="123">
        <f>'Transaction Log'!$A$4:$A$2084</f>
        <v>0.57975694444444448</v>
      </c>
      <c r="C967" s="122" t="str">
        <f>IFERROR(IF(INDEX('Transaction Log'!$C$4:$C$2084,'Air Index'!A967)&gt;INDEX('Transaction Log'!$C$4:$C$2084,('Air Index'!$K$2+'Air Index'!A967)),"Transaction Proceeding","Transaction Anomaly"),"Transaction Ending")</f>
        <v>Transaction Proceeding</v>
      </c>
    </row>
    <row r="968" spans="1:3">
      <c r="A968" s="124">
        <v>965</v>
      </c>
      <c r="B968" s="123">
        <f>'Transaction Log'!$A$4:$A$2084</f>
        <v>0.57978009259259256</v>
      </c>
      <c r="C968" s="122" t="str">
        <f>IFERROR(IF(INDEX('Transaction Log'!$C$4:$C$2084,'Air Index'!A968)&gt;INDEX('Transaction Log'!$C$4:$C$2084,('Air Index'!$K$2+'Air Index'!A968)),"Transaction Proceeding","Transaction Anomaly"),"Transaction Ending")</f>
        <v>Transaction Proceeding</v>
      </c>
    </row>
    <row r="969" spans="1:3">
      <c r="A969" s="124">
        <v>966</v>
      </c>
      <c r="B969" s="123">
        <f>'Transaction Log'!$A$4:$A$2084</f>
        <v>0.57980324074074074</v>
      </c>
      <c r="C969" s="122" t="str">
        <f>IFERROR(IF(INDEX('Transaction Log'!$C$4:$C$2084,'Air Index'!A969)&gt;INDEX('Transaction Log'!$C$4:$C$2084,('Air Index'!$K$2+'Air Index'!A969)),"Transaction Proceeding","Transaction Anomaly"),"Transaction Ending")</f>
        <v>Transaction Proceeding</v>
      </c>
    </row>
    <row r="970" spans="1:3">
      <c r="A970" s="124">
        <v>967</v>
      </c>
      <c r="B970" s="123">
        <f>'Transaction Log'!$A$4:$A$2084</f>
        <v>0.57982638888888893</v>
      </c>
      <c r="C970" s="122" t="str">
        <f>IFERROR(IF(INDEX('Transaction Log'!$C$4:$C$2084,'Air Index'!A970)&gt;INDEX('Transaction Log'!$C$4:$C$2084,('Air Index'!$K$2+'Air Index'!A970)),"Transaction Proceeding","Transaction Anomaly"),"Transaction Ending")</f>
        <v>Transaction Proceeding</v>
      </c>
    </row>
    <row r="971" spans="1:3">
      <c r="A971" s="124">
        <v>968</v>
      </c>
      <c r="B971" s="123">
        <f>'Transaction Log'!$A$4:$A$2084</f>
        <v>0.57984953703703701</v>
      </c>
      <c r="C971" s="122" t="str">
        <f>IFERROR(IF(INDEX('Transaction Log'!$C$4:$C$2084,'Air Index'!A971)&gt;INDEX('Transaction Log'!$C$4:$C$2084,('Air Index'!$K$2+'Air Index'!A971)),"Transaction Proceeding","Transaction Anomaly"),"Transaction Ending")</f>
        <v>Transaction Proceeding</v>
      </c>
    </row>
    <row r="972" spans="1:3">
      <c r="A972" s="124">
        <v>969</v>
      </c>
      <c r="B972" s="123">
        <f>'Transaction Log'!$A$4:$A$2084</f>
        <v>0.5798726851851852</v>
      </c>
      <c r="C972" s="122" t="str">
        <f>IFERROR(IF(INDEX('Transaction Log'!$C$4:$C$2084,'Air Index'!A972)&gt;INDEX('Transaction Log'!$C$4:$C$2084,('Air Index'!$K$2+'Air Index'!A972)),"Transaction Proceeding","Transaction Anomaly"),"Transaction Ending")</f>
        <v>Transaction Proceeding</v>
      </c>
    </row>
    <row r="973" spans="1:3">
      <c r="A973" s="124">
        <v>970</v>
      </c>
      <c r="B973" s="123">
        <f>'Transaction Log'!$A$4:$A$2084</f>
        <v>0.57989583333333339</v>
      </c>
      <c r="C973" s="122" t="str">
        <f>IFERROR(IF(INDEX('Transaction Log'!$C$4:$C$2084,'Air Index'!A973)&gt;INDEX('Transaction Log'!$C$4:$C$2084,('Air Index'!$K$2+'Air Index'!A973)),"Transaction Proceeding","Transaction Anomaly"),"Transaction Ending")</f>
        <v>Transaction Proceeding</v>
      </c>
    </row>
    <row r="974" spans="1:3">
      <c r="A974" s="124">
        <v>971</v>
      </c>
      <c r="B974" s="123">
        <f>'Transaction Log'!$A$4:$A$2084</f>
        <v>0.57991898148148147</v>
      </c>
      <c r="C974" s="122" t="str">
        <f>IFERROR(IF(INDEX('Transaction Log'!$C$4:$C$2084,'Air Index'!A974)&gt;INDEX('Transaction Log'!$C$4:$C$2084,('Air Index'!$K$2+'Air Index'!A974)),"Transaction Proceeding","Transaction Anomaly"),"Transaction Ending")</f>
        <v>Transaction Proceeding</v>
      </c>
    </row>
    <row r="975" spans="1:3">
      <c r="A975" s="124">
        <v>972</v>
      </c>
      <c r="B975" s="123">
        <f>'Transaction Log'!$A$4:$A$2084</f>
        <v>0.57994212962962965</v>
      </c>
      <c r="C975" s="122" t="str">
        <f>IFERROR(IF(INDEX('Transaction Log'!$C$4:$C$2084,'Air Index'!A975)&gt;INDEX('Transaction Log'!$C$4:$C$2084,('Air Index'!$K$2+'Air Index'!A975)),"Transaction Proceeding","Transaction Anomaly"),"Transaction Ending")</f>
        <v>Transaction Proceeding</v>
      </c>
    </row>
    <row r="976" spans="1:3">
      <c r="A976" s="124">
        <v>973</v>
      </c>
      <c r="B976" s="123">
        <f>'Transaction Log'!$A$4:$A$2084</f>
        <v>0.57996527777777784</v>
      </c>
      <c r="C976" s="122" t="str">
        <f>IFERROR(IF(INDEX('Transaction Log'!$C$4:$C$2084,'Air Index'!A976)&gt;INDEX('Transaction Log'!$C$4:$C$2084,('Air Index'!$K$2+'Air Index'!A976)),"Transaction Proceeding","Transaction Anomaly"),"Transaction Ending")</f>
        <v>Transaction Proceeding</v>
      </c>
    </row>
    <row r="977" spans="1:3">
      <c r="A977" s="124">
        <v>974</v>
      </c>
      <c r="B977" s="123">
        <f>'Transaction Log'!$A$4:$A$2084</f>
        <v>0.57998842592592592</v>
      </c>
      <c r="C977" s="122" t="str">
        <f>IFERROR(IF(INDEX('Transaction Log'!$C$4:$C$2084,'Air Index'!A977)&gt;INDEX('Transaction Log'!$C$4:$C$2084,('Air Index'!$K$2+'Air Index'!A977)),"Transaction Proceeding","Transaction Anomaly"),"Transaction Ending")</f>
        <v>Transaction Proceeding</v>
      </c>
    </row>
    <row r="978" spans="1:3">
      <c r="A978" s="124">
        <v>975</v>
      </c>
      <c r="B978" s="123">
        <f>'Transaction Log'!$A$4:$A$2084</f>
        <v>0.58001157407407411</v>
      </c>
      <c r="C978" s="122" t="str">
        <f>IFERROR(IF(INDEX('Transaction Log'!$C$4:$C$2084,'Air Index'!A978)&gt;INDEX('Transaction Log'!$C$4:$C$2084,('Air Index'!$K$2+'Air Index'!A978)),"Transaction Proceeding","Transaction Anomaly"),"Transaction Ending")</f>
        <v>Transaction Proceeding</v>
      </c>
    </row>
    <row r="979" spans="1:3">
      <c r="A979" s="124">
        <v>976</v>
      </c>
      <c r="B979" s="123">
        <f>'Transaction Log'!$A$4:$A$2084</f>
        <v>0.58003472222222219</v>
      </c>
      <c r="C979" s="122" t="str">
        <f>IFERROR(IF(INDEX('Transaction Log'!$C$4:$C$2084,'Air Index'!A979)&gt;INDEX('Transaction Log'!$C$4:$C$2084,('Air Index'!$K$2+'Air Index'!A979)),"Transaction Proceeding","Transaction Anomaly"),"Transaction Ending")</f>
        <v>Transaction Proceeding</v>
      </c>
    </row>
    <row r="980" spans="1:3">
      <c r="A980" s="124">
        <v>977</v>
      </c>
      <c r="B980" s="123">
        <f>'Transaction Log'!$A$4:$A$2084</f>
        <v>0.58005787037037038</v>
      </c>
      <c r="C980" s="122" t="str">
        <f>IFERROR(IF(INDEX('Transaction Log'!$C$4:$C$2084,'Air Index'!A980)&gt;INDEX('Transaction Log'!$C$4:$C$2084,('Air Index'!$K$2+'Air Index'!A980)),"Transaction Proceeding","Transaction Anomaly"),"Transaction Ending")</f>
        <v>Transaction Proceeding</v>
      </c>
    </row>
    <row r="981" spans="1:3">
      <c r="A981" s="124">
        <v>978</v>
      </c>
      <c r="B981" s="123">
        <f>'Transaction Log'!$A$4:$A$2084</f>
        <v>0.58008101851851845</v>
      </c>
      <c r="C981" s="122" t="str">
        <f>IFERROR(IF(INDEX('Transaction Log'!$C$4:$C$2084,'Air Index'!A981)&gt;INDEX('Transaction Log'!$C$4:$C$2084,('Air Index'!$K$2+'Air Index'!A981)),"Transaction Proceeding","Transaction Anomaly"),"Transaction Ending")</f>
        <v>Transaction Proceeding</v>
      </c>
    </row>
    <row r="982" spans="1:3">
      <c r="A982" s="124">
        <v>979</v>
      </c>
      <c r="B982" s="123">
        <f>'Transaction Log'!$A$4:$A$2084</f>
        <v>0.58010416666666664</v>
      </c>
      <c r="C982" s="122" t="str">
        <f>IFERROR(IF(INDEX('Transaction Log'!$C$4:$C$2084,'Air Index'!A982)&gt;INDEX('Transaction Log'!$C$4:$C$2084,('Air Index'!$K$2+'Air Index'!A982)),"Transaction Proceeding","Transaction Anomaly"),"Transaction Ending")</f>
        <v>Transaction Proceeding</v>
      </c>
    </row>
    <row r="983" spans="1:3">
      <c r="A983" s="124">
        <v>980</v>
      </c>
      <c r="B983" s="123">
        <f>'Transaction Log'!$A$4:$A$2084</f>
        <v>0.58012731481481483</v>
      </c>
      <c r="C983" s="122" t="str">
        <f>IFERROR(IF(INDEX('Transaction Log'!$C$4:$C$2084,'Air Index'!A983)&gt;INDEX('Transaction Log'!$C$4:$C$2084,('Air Index'!$K$2+'Air Index'!A983)),"Transaction Proceeding","Transaction Anomaly"),"Transaction Ending")</f>
        <v>Transaction Proceeding</v>
      </c>
    </row>
    <row r="984" spans="1:3">
      <c r="A984" s="124">
        <v>981</v>
      </c>
      <c r="B984" s="123">
        <f>'Transaction Log'!$A$4:$A$2084</f>
        <v>0.58015046296296291</v>
      </c>
      <c r="C984" s="122" t="str">
        <f>IFERROR(IF(INDEX('Transaction Log'!$C$4:$C$2084,'Air Index'!A984)&gt;INDEX('Transaction Log'!$C$4:$C$2084,('Air Index'!$K$2+'Air Index'!A984)),"Transaction Proceeding","Transaction Anomaly"),"Transaction Ending")</f>
        <v>Transaction Proceeding</v>
      </c>
    </row>
    <row r="985" spans="1:3">
      <c r="A985" s="124">
        <v>982</v>
      </c>
      <c r="B985" s="123">
        <f>'Transaction Log'!$A$4:$A$2084</f>
        <v>0.5801736111111111</v>
      </c>
      <c r="C985" s="122" t="str">
        <f>IFERROR(IF(INDEX('Transaction Log'!$C$4:$C$2084,'Air Index'!A985)&gt;INDEX('Transaction Log'!$C$4:$C$2084,('Air Index'!$K$2+'Air Index'!A985)),"Transaction Proceeding","Transaction Anomaly"),"Transaction Ending")</f>
        <v>Transaction Proceeding</v>
      </c>
    </row>
    <row r="986" spans="1:3">
      <c r="A986" s="124">
        <v>983</v>
      </c>
      <c r="B986" s="123">
        <f>'Transaction Log'!$A$4:$A$2084</f>
        <v>0.58019675925925929</v>
      </c>
      <c r="C986" s="122" t="str">
        <f>IFERROR(IF(INDEX('Transaction Log'!$C$4:$C$2084,'Air Index'!A986)&gt;INDEX('Transaction Log'!$C$4:$C$2084,('Air Index'!$K$2+'Air Index'!A986)),"Transaction Proceeding","Transaction Anomaly"),"Transaction Ending")</f>
        <v>Transaction Proceeding</v>
      </c>
    </row>
    <row r="987" spans="1:3">
      <c r="A987" s="124">
        <v>984</v>
      </c>
      <c r="B987" s="123">
        <f>'Transaction Log'!$A$4:$A$2084</f>
        <v>0.58021990740740736</v>
      </c>
      <c r="C987" s="122" t="str">
        <f>IFERROR(IF(INDEX('Transaction Log'!$C$4:$C$2084,'Air Index'!A987)&gt;INDEX('Transaction Log'!$C$4:$C$2084,('Air Index'!$K$2+'Air Index'!A987)),"Transaction Proceeding","Transaction Anomaly"),"Transaction Ending")</f>
        <v>Transaction Proceeding</v>
      </c>
    </row>
    <row r="988" spans="1:3">
      <c r="A988" s="124">
        <v>985</v>
      </c>
      <c r="B988" s="123">
        <f>'Transaction Log'!$A$4:$A$2084</f>
        <v>0.58024305555555555</v>
      </c>
      <c r="C988" s="122" t="str">
        <f>IFERROR(IF(INDEX('Transaction Log'!$C$4:$C$2084,'Air Index'!A988)&gt;INDEX('Transaction Log'!$C$4:$C$2084,('Air Index'!$K$2+'Air Index'!A988)),"Transaction Proceeding","Transaction Anomaly"),"Transaction Ending")</f>
        <v>Transaction Proceeding</v>
      </c>
    </row>
    <row r="989" spans="1:3">
      <c r="A989" s="124">
        <v>986</v>
      </c>
      <c r="B989" s="123">
        <f>'Transaction Log'!$A$4:$A$2084</f>
        <v>0.58026620370370374</v>
      </c>
      <c r="C989" s="122" t="str">
        <f>IFERROR(IF(INDEX('Transaction Log'!$C$4:$C$2084,'Air Index'!A989)&gt;INDEX('Transaction Log'!$C$4:$C$2084,('Air Index'!$K$2+'Air Index'!A989)),"Transaction Proceeding","Transaction Anomaly"),"Transaction Ending")</f>
        <v>Transaction Proceeding</v>
      </c>
    </row>
    <row r="990" spans="1:3">
      <c r="A990" s="124">
        <v>987</v>
      </c>
      <c r="B990" s="123">
        <f>'Transaction Log'!$A$4:$A$2084</f>
        <v>0.58028935185185182</v>
      </c>
      <c r="C990" s="122" t="str">
        <f>IFERROR(IF(INDEX('Transaction Log'!$C$4:$C$2084,'Air Index'!A990)&gt;INDEX('Transaction Log'!$C$4:$C$2084,('Air Index'!$K$2+'Air Index'!A990)),"Transaction Proceeding","Transaction Anomaly"),"Transaction Ending")</f>
        <v>Transaction Proceeding</v>
      </c>
    </row>
    <row r="991" spans="1:3">
      <c r="A991" s="124">
        <v>988</v>
      </c>
      <c r="B991" s="123">
        <f>'Transaction Log'!$A$4:$A$2084</f>
        <v>0.58031250000000001</v>
      </c>
      <c r="C991" s="122" t="str">
        <f>IFERROR(IF(INDEX('Transaction Log'!$C$4:$C$2084,'Air Index'!A991)&gt;INDEX('Transaction Log'!$C$4:$C$2084,('Air Index'!$K$2+'Air Index'!A991)),"Transaction Proceeding","Transaction Anomaly"),"Transaction Ending")</f>
        <v>Transaction Proceeding</v>
      </c>
    </row>
    <row r="992" spans="1:3">
      <c r="A992" s="124">
        <v>989</v>
      </c>
      <c r="B992" s="123">
        <f>'Transaction Log'!$A$4:$A$2084</f>
        <v>0.5803356481481482</v>
      </c>
      <c r="C992" s="122" t="str">
        <f>IFERROR(IF(INDEX('Transaction Log'!$C$4:$C$2084,'Air Index'!A992)&gt;INDEX('Transaction Log'!$C$4:$C$2084,('Air Index'!$K$2+'Air Index'!A992)),"Transaction Proceeding","Transaction Anomaly"),"Transaction Ending")</f>
        <v>Transaction Proceeding</v>
      </c>
    </row>
    <row r="993" spans="1:3">
      <c r="A993" s="124">
        <v>990</v>
      </c>
      <c r="B993" s="123">
        <f>'Transaction Log'!$A$4:$A$2084</f>
        <v>0.58035879629629628</v>
      </c>
      <c r="C993" s="122" t="str">
        <f>IFERROR(IF(INDEX('Transaction Log'!$C$4:$C$2084,'Air Index'!A993)&gt;INDEX('Transaction Log'!$C$4:$C$2084,('Air Index'!$K$2+'Air Index'!A993)),"Transaction Proceeding","Transaction Anomaly"),"Transaction Ending")</f>
        <v>Transaction Proceeding</v>
      </c>
    </row>
    <row r="994" spans="1:3">
      <c r="A994" s="124">
        <v>991</v>
      </c>
      <c r="B994" s="123">
        <f>'Transaction Log'!$A$4:$A$2084</f>
        <v>0.58038194444444446</v>
      </c>
      <c r="C994" s="122" t="str">
        <f>IFERROR(IF(INDEX('Transaction Log'!$C$4:$C$2084,'Air Index'!A994)&gt;INDEX('Transaction Log'!$C$4:$C$2084,('Air Index'!$K$2+'Air Index'!A994)),"Transaction Proceeding","Transaction Anomaly"),"Transaction Ending")</f>
        <v>Transaction Proceeding</v>
      </c>
    </row>
    <row r="995" spans="1:3">
      <c r="A995" s="124">
        <v>992</v>
      </c>
      <c r="B995" s="123">
        <f>'Transaction Log'!$A$4:$A$2084</f>
        <v>0.58040509259259265</v>
      </c>
      <c r="C995" s="122" t="str">
        <f>IFERROR(IF(INDEX('Transaction Log'!$C$4:$C$2084,'Air Index'!A995)&gt;INDEX('Transaction Log'!$C$4:$C$2084,('Air Index'!$K$2+'Air Index'!A995)),"Transaction Proceeding","Transaction Anomaly"),"Transaction Ending")</f>
        <v>Transaction Proceeding</v>
      </c>
    </row>
    <row r="996" spans="1:3">
      <c r="A996" s="124">
        <v>993</v>
      </c>
      <c r="B996" s="123">
        <f>'Transaction Log'!$A$4:$A$2084</f>
        <v>0.58042824074074073</v>
      </c>
      <c r="C996" s="122" t="str">
        <f>IFERROR(IF(INDEX('Transaction Log'!$C$4:$C$2084,'Air Index'!A996)&gt;INDEX('Transaction Log'!$C$4:$C$2084,('Air Index'!$K$2+'Air Index'!A996)),"Transaction Proceeding","Transaction Anomaly"),"Transaction Ending")</f>
        <v>Transaction Proceeding</v>
      </c>
    </row>
    <row r="997" spans="1:3">
      <c r="A997" s="124">
        <v>994</v>
      </c>
      <c r="B997" s="123">
        <f>'Transaction Log'!$A$4:$A$2084</f>
        <v>0.58045138888888892</v>
      </c>
      <c r="C997" s="122" t="str">
        <f>IFERROR(IF(INDEX('Transaction Log'!$C$4:$C$2084,'Air Index'!A997)&gt;INDEX('Transaction Log'!$C$4:$C$2084,('Air Index'!$K$2+'Air Index'!A997)),"Transaction Proceeding","Transaction Anomaly"),"Transaction Ending")</f>
        <v>Transaction Proceeding</v>
      </c>
    </row>
    <row r="998" spans="1:3">
      <c r="A998" s="124">
        <v>995</v>
      </c>
      <c r="B998" s="123">
        <f>'Transaction Log'!$A$4:$A$2084</f>
        <v>0.58047453703703711</v>
      </c>
      <c r="C998" s="122" t="str">
        <f>IFERROR(IF(INDEX('Transaction Log'!$C$4:$C$2084,'Air Index'!A998)&gt;INDEX('Transaction Log'!$C$4:$C$2084,('Air Index'!$K$2+'Air Index'!A998)),"Transaction Proceeding","Transaction Anomaly"),"Transaction Ending")</f>
        <v>Transaction Proceeding</v>
      </c>
    </row>
    <row r="999" spans="1:3">
      <c r="A999" s="124">
        <v>996</v>
      </c>
      <c r="B999" s="123">
        <f>'Transaction Log'!$A$4:$A$2084</f>
        <v>0.58049768518518519</v>
      </c>
      <c r="C999" s="122" t="str">
        <f>IFERROR(IF(INDEX('Transaction Log'!$C$4:$C$2084,'Air Index'!A999)&gt;INDEX('Transaction Log'!$C$4:$C$2084,('Air Index'!$K$2+'Air Index'!A999)),"Transaction Proceeding","Transaction Anomaly"),"Transaction Ending")</f>
        <v>Transaction Proceeding</v>
      </c>
    </row>
    <row r="1000" spans="1:3">
      <c r="A1000" s="124">
        <v>997</v>
      </c>
      <c r="B1000" s="123">
        <f>'Transaction Log'!$A$4:$A$2084</f>
        <v>0.58052083333333326</v>
      </c>
      <c r="C1000" s="122" t="str">
        <f>IFERROR(IF(INDEX('Transaction Log'!$C$4:$C$2084,'Air Index'!A1000)&gt;INDEX('Transaction Log'!$C$4:$C$2084,('Air Index'!$K$2+'Air Index'!A1000)),"Transaction Proceeding","Transaction Anomaly"),"Transaction Ending")</f>
        <v>Transaction Proceeding</v>
      </c>
    </row>
    <row r="1001" spans="1:3">
      <c r="A1001" s="124">
        <v>998</v>
      </c>
      <c r="B1001" s="123">
        <f>'Transaction Log'!$A$4:$A$2084</f>
        <v>0.58054398148148145</v>
      </c>
      <c r="C1001" s="122" t="str">
        <f>IFERROR(IF(INDEX('Transaction Log'!$C$4:$C$2084,'Air Index'!A1001)&gt;INDEX('Transaction Log'!$C$4:$C$2084,('Air Index'!$K$2+'Air Index'!A1001)),"Transaction Proceeding","Transaction Anomaly"),"Transaction Ending")</f>
        <v>Transaction Proceeding</v>
      </c>
    </row>
    <row r="1002" spans="1:3">
      <c r="A1002" s="124">
        <v>999</v>
      </c>
      <c r="B1002" s="123">
        <f>'Transaction Log'!$A$4:$A$2084</f>
        <v>0.58056712962962964</v>
      </c>
      <c r="C1002" s="122" t="str">
        <f>IFERROR(IF(INDEX('Transaction Log'!$C$4:$C$2084,'Air Index'!A1002)&gt;INDEX('Transaction Log'!$C$4:$C$2084,('Air Index'!$K$2+'Air Index'!A1002)),"Transaction Proceeding","Transaction Anomaly"),"Transaction Ending")</f>
        <v>Transaction Proceeding</v>
      </c>
    </row>
    <row r="1003" spans="1:3">
      <c r="A1003" s="124">
        <v>1000</v>
      </c>
      <c r="B1003" s="123">
        <f>'Transaction Log'!$A$4:$A$2084</f>
        <v>0.58059027777777772</v>
      </c>
      <c r="C1003" s="122" t="str">
        <f>IFERROR(IF(INDEX('Transaction Log'!$C$4:$C$2084,'Air Index'!A1003)&gt;INDEX('Transaction Log'!$C$4:$C$2084,('Air Index'!$K$2+'Air Index'!A1003)),"Transaction Proceeding","Transaction Anomaly"),"Transaction Ending")</f>
        <v>Transaction Proceeding</v>
      </c>
    </row>
    <row r="1004" spans="1:3">
      <c r="A1004" s="124">
        <v>1001</v>
      </c>
      <c r="B1004" s="123">
        <f>'Transaction Log'!$A$4:$A$2084</f>
        <v>0.58061342592592591</v>
      </c>
      <c r="C1004" s="122" t="str">
        <f>IFERROR(IF(INDEX('Transaction Log'!$C$4:$C$2084,'Air Index'!A1004)&gt;INDEX('Transaction Log'!$C$4:$C$2084,('Air Index'!$K$2+'Air Index'!A1004)),"Transaction Proceeding","Transaction Anomaly"),"Transaction Ending")</f>
        <v>Transaction Anomaly</v>
      </c>
    </row>
    <row r="1005" spans="1:3">
      <c r="A1005" s="124">
        <v>1002</v>
      </c>
      <c r="B1005" s="123">
        <f>'Transaction Log'!$A$4:$A$2084</f>
        <v>0.5806365740740741</v>
      </c>
      <c r="C1005" s="122" t="str">
        <f>IFERROR(IF(INDEX('Transaction Log'!$C$4:$C$2084,'Air Index'!A1005)&gt;INDEX('Transaction Log'!$C$4:$C$2084,('Air Index'!$K$2+'Air Index'!A1005)),"Transaction Proceeding","Transaction Anomaly"),"Transaction Ending")</f>
        <v>Transaction Proceeding</v>
      </c>
    </row>
    <row r="1006" spans="1:3">
      <c r="A1006" s="124">
        <v>1003</v>
      </c>
      <c r="B1006" s="123">
        <f>'Transaction Log'!$A$4:$A$2084</f>
        <v>0.58065972222222217</v>
      </c>
      <c r="C1006" s="122" t="str">
        <f>IFERROR(IF(INDEX('Transaction Log'!$C$4:$C$2084,'Air Index'!A1006)&gt;INDEX('Transaction Log'!$C$4:$C$2084,('Air Index'!$K$2+'Air Index'!A1006)),"Transaction Proceeding","Transaction Anomaly"),"Transaction Ending")</f>
        <v>Transaction Proceeding</v>
      </c>
    </row>
    <row r="1007" spans="1:3">
      <c r="A1007" s="124">
        <v>1004</v>
      </c>
      <c r="B1007" s="123">
        <f>'Transaction Log'!$A$4:$A$2084</f>
        <v>0.58068287037037036</v>
      </c>
      <c r="C1007" s="122" t="str">
        <f>IFERROR(IF(INDEX('Transaction Log'!$C$4:$C$2084,'Air Index'!A1007)&gt;INDEX('Transaction Log'!$C$4:$C$2084,('Air Index'!$K$2+'Air Index'!A1007)),"Transaction Proceeding","Transaction Anomaly"),"Transaction Ending")</f>
        <v>Transaction Proceeding</v>
      </c>
    </row>
    <row r="1008" spans="1:3">
      <c r="A1008" s="124">
        <v>1005</v>
      </c>
      <c r="B1008" s="123">
        <f>'Transaction Log'!$A$4:$A$2084</f>
        <v>0.58070601851851855</v>
      </c>
      <c r="C1008" s="122" t="str">
        <f>IFERROR(IF(INDEX('Transaction Log'!$C$4:$C$2084,'Air Index'!A1008)&gt;INDEX('Transaction Log'!$C$4:$C$2084,('Air Index'!$K$2+'Air Index'!A1008)),"Transaction Proceeding","Transaction Anomaly"),"Transaction Ending")</f>
        <v>Transaction Proceeding</v>
      </c>
    </row>
    <row r="1009" spans="1:3">
      <c r="A1009" s="124">
        <v>1006</v>
      </c>
      <c r="B1009" s="123">
        <f>'Transaction Log'!$A$4:$A$2084</f>
        <v>0.58072916666666663</v>
      </c>
      <c r="C1009" s="122" t="str">
        <f>IFERROR(IF(INDEX('Transaction Log'!$C$4:$C$2084,'Air Index'!A1009)&gt;INDEX('Transaction Log'!$C$4:$C$2084,('Air Index'!$K$2+'Air Index'!A1009)),"Transaction Proceeding","Transaction Anomaly"),"Transaction Ending")</f>
        <v>Transaction Proceeding</v>
      </c>
    </row>
    <row r="1010" spans="1:3">
      <c r="A1010" s="124">
        <v>1007</v>
      </c>
      <c r="B1010" s="123">
        <f>'Transaction Log'!$A$4:$A$2084</f>
        <v>0.58075231481481482</v>
      </c>
      <c r="C1010" s="122" t="str">
        <f>IFERROR(IF(INDEX('Transaction Log'!$C$4:$C$2084,'Air Index'!A1010)&gt;INDEX('Transaction Log'!$C$4:$C$2084,('Air Index'!$K$2+'Air Index'!A1010)),"Transaction Proceeding","Transaction Anomaly"),"Transaction Ending")</f>
        <v>Transaction Proceeding</v>
      </c>
    </row>
    <row r="1011" spans="1:3">
      <c r="A1011" s="124">
        <v>1008</v>
      </c>
      <c r="B1011" s="123">
        <f>'Transaction Log'!$A$4:$A$2084</f>
        <v>0.58077546296296301</v>
      </c>
      <c r="C1011" s="122" t="str">
        <f>IFERROR(IF(INDEX('Transaction Log'!$C$4:$C$2084,'Air Index'!A1011)&gt;INDEX('Transaction Log'!$C$4:$C$2084,('Air Index'!$K$2+'Air Index'!A1011)),"Transaction Proceeding","Transaction Anomaly"),"Transaction Ending")</f>
        <v>Transaction Proceeding</v>
      </c>
    </row>
    <row r="1012" spans="1:3">
      <c r="A1012" s="124">
        <v>1009</v>
      </c>
      <c r="B1012" s="123">
        <f>'Transaction Log'!$A$4:$A$2084</f>
        <v>0.58079861111111108</v>
      </c>
      <c r="C1012" s="122" t="str">
        <f>IFERROR(IF(INDEX('Transaction Log'!$C$4:$C$2084,'Air Index'!A1012)&gt;INDEX('Transaction Log'!$C$4:$C$2084,('Air Index'!$K$2+'Air Index'!A1012)),"Transaction Proceeding","Transaction Anomaly"),"Transaction Ending")</f>
        <v>Transaction Proceeding</v>
      </c>
    </row>
    <row r="1013" spans="1:3">
      <c r="A1013" s="124">
        <v>1010</v>
      </c>
      <c r="B1013" s="123">
        <f>'Transaction Log'!$A$4:$A$2084</f>
        <v>0.58082175925925927</v>
      </c>
      <c r="C1013" s="122" t="str">
        <f>IFERROR(IF(INDEX('Transaction Log'!$C$4:$C$2084,'Air Index'!A1013)&gt;INDEX('Transaction Log'!$C$4:$C$2084,('Air Index'!$K$2+'Air Index'!A1013)),"Transaction Proceeding","Transaction Anomaly"),"Transaction Ending")</f>
        <v>Transaction Proceeding</v>
      </c>
    </row>
    <row r="1014" spans="1:3">
      <c r="A1014" s="124">
        <v>1011</v>
      </c>
      <c r="B1014" s="123">
        <f>'Transaction Log'!$A$4:$A$2084</f>
        <v>0.58084490740740746</v>
      </c>
      <c r="C1014" s="122" t="str">
        <f>IFERROR(IF(INDEX('Transaction Log'!$C$4:$C$2084,'Air Index'!A1014)&gt;INDEX('Transaction Log'!$C$4:$C$2084,('Air Index'!$K$2+'Air Index'!A1014)),"Transaction Proceeding","Transaction Anomaly"),"Transaction Ending")</f>
        <v>Transaction Proceeding</v>
      </c>
    </row>
    <row r="1015" spans="1:3">
      <c r="A1015" s="124">
        <v>1012</v>
      </c>
      <c r="B1015" s="123">
        <f>'Transaction Log'!$A$4:$A$2084</f>
        <v>0.58086805555555554</v>
      </c>
      <c r="C1015" s="122" t="str">
        <f>IFERROR(IF(INDEX('Transaction Log'!$C$4:$C$2084,'Air Index'!A1015)&gt;INDEX('Transaction Log'!$C$4:$C$2084,('Air Index'!$K$2+'Air Index'!A1015)),"Transaction Proceeding","Transaction Anomaly"),"Transaction Ending")</f>
        <v>Transaction Proceeding</v>
      </c>
    </row>
    <row r="1016" spans="1:3">
      <c r="A1016" s="124">
        <v>1013</v>
      </c>
      <c r="B1016" s="123">
        <f>'Transaction Log'!$A$4:$A$2084</f>
        <v>0.58089120370370373</v>
      </c>
      <c r="C1016" s="122" t="str">
        <f>IFERROR(IF(INDEX('Transaction Log'!$C$4:$C$2084,'Air Index'!A1016)&gt;INDEX('Transaction Log'!$C$4:$C$2084,('Air Index'!$K$2+'Air Index'!A1016)),"Transaction Proceeding","Transaction Anomaly"),"Transaction Ending")</f>
        <v>Transaction Proceeding</v>
      </c>
    </row>
    <row r="1017" spans="1:3">
      <c r="A1017" s="124">
        <v>1014</v>
      </c>
      <c r="B1017" s="123">
        <f>'Transaction Log'!$A$4:$A$2084</f>
        <v>0.58091435185185192</v>
      </c>
      <c r="C1017" s="122" t="str">
        <f>IFERROR(IF(INDEX('Transaction Log'!$C$4:$C$2084,'Air Index'!A1017)&gt;INDEX('Transaction Log'!$C$4:$C$2084,('Air Index'!$K$2+'Air Index'!A1017)),"Transaction Proceeding","Transaction Anomaly"),"Transaction Ending")</f>
        <v>Transaction Proceeding</v>
      </c>
    </row>
    <row r="1018" spans="1:3">
      <c r="A1018" s="124">
        <v>1015</v>
      </c>
      <c r="B1018" s="123">
        <f>'Transaction Log'!$A$4:$A$2084</f>
        <v>0.5809375</v>
      </c>
      <c r="C1018" s="122" t="str">
        <f>IFERROR(IF(INDEX('Transaction Log'!$C$4:$C$2084,'Air Index'!A1018)&gt;INDEX('Transaction Log'!$C$4:$C$2084,('Air Index'!$K$2+'Air Index'!A1018)),"Transaction Proceeding","Transaction Anomaly"),"Transaction Ending")</f>
        <v>Transaction Proceeding</v>
      </c>
    </row>
    <row r="1019" spans="1:3">
      <c r="A1019" s="124">
        <v>1016</v>
      </c>
      <c r="B1019" s="123">
        <f>'Transaction Log'!$A$4:$A$2084</f>
        <v>0.58096064814814818</v>
      </c>
      <c r="C1019" s="122" t="str">
        <f>IFERROR(IF(INDEX('Transaction Log'!$C$4:$C$2084,'Air Index'!A1019)&gt;INDEX('Transaction Log'!$C$4:$C$2084,('Air Index'!$K$2+'Air Index'!A1019)),"Transaction Proceeding","Transaction Anomaly"),"Transaction Ending")</f>
        <v>Transaction Proceeding</v>
      </c>
    </row>
    <row r="1020" spans="1:3">
      <c r="A1020" s="124">
        <v>1017</v>
      </c>
      <c r="B1020" s="123">
        <f>'Transaction Log'!$A$4:$A$2084</f>
        <v>0.58098379629629626</v>
      </c>
      <c r="C1020" s="122" t="str">
        <f>IFERROR(IF(INDEX('Transaction Log'!$C$4:$C$2084,'Air Index'!A1020)&gt;INDEX('Transaction Log'!$C$4:$C$2084,('Air Index'!$K$2+'Air Index'!A1020)),"Transaction Proceeding","Transaction Anomaly"),"Transaction Ending")</f>
        <v>Transaction Proceeding</v>
      </c>
    </row>
    <row r="1021" spans="1:3">
      <c r="A1021" s="124">
        <v>1018</v>
      </c>
      <c r="B1021" s="123">
        <f>'Transaction Log'!$A$4:$A$2084</f>
        <v>0.58100694444444445</v>
      </c>
      <c r="C1021" s="122" t="str">
        <f>IFERROR(IF(INDEX('Transaction Log'!$C$4:$C$2084,'Air Index'!A1021)&gt;INDEX('Transaction Log'!$C$4:$C$2084,('Air Index'!$K$2+'Air Index'!A1021)),"Transaction Proceeding","Transaction Anomaly"),"Transaction Ending")</f>
        <v>Transaction Proceeding</v>
      </c>
    </row>
    <row r="1022" spans="1:3">
      <c r="A1022" s="124">
        <v>1019</v>
      </c>
      <c r="B1022" s="123">
        <f>'Transaction Log'!$A$4:$A$2084</f>
        <v>0.58103009259259253</v>
      </c>
      <c r="C1022" s="122" t="str">
        <f>IFERROR(IF(INDEX('Transaction Log'!$C$4:$C$2084,'Air Index'!A1022)&gt;INDEX('Transaction Log'!$C$4:$C$2084,('Air Index'!$K$2+'Air Index'!A1022)),"Transaction Proceeding","Transaction Anomaly"),"Transaction Ending")</f>
        <v>Transaction Proceeding</v>
      </c>
    </row>
    <row r="1023" spans="1:3">
      <c r="A1023" s="124">
        <v>1020</v>
      </c>
      <c r="B1023" s="123">
        <f>'Transaction Log'!$A$4:$A$2084</f>
        <v>0.58105324074074072</v>
      </c>
      <c r="C1023" s="122" t="str">
        <f>IFERROR(IF(INDEX('Transaction Log'!$C$4:$C$2084,'Air Index'!A1023)&gt;INDEX('Transaction Log'!$C$4:$C$2084,('Air Index'!$K$2+'Air Index'!A1023)),"Transaction Proceeding","Transaction Anomaly"),"Transaction Ending")</f>
        <v>Transaction Proceeding</v>
      </c>
    </row>
    <row r="1024" spans="1:3">
      <c r="A1024" s="124">
        <v>1021</v>
      </c>
      <c r="B1024" s="123">
        <f>'Transaction Log'!$A$4:$A$2084</f>
        <v>0.58107638888888891</v>
      </c>
      <c r="C1024" s="122" t="str">
        <f>IFERROR(IF(INDEX('Transaction Log'!$C$4:$C$2084,'Air Index'!A1024)&gt;INDEX('Transaction Log'!$C$4:$C$2084,('Air Index'!$K$2+'Air Index'!A1024)),"Transaction Proceeding","Transaction Anomaly"),"Transaction Ending")</f>
        <v>Transaction Proceeding</v>
      </c>
    </row>
    <row r="1025" spans="1:3">
      <c r="A1025" s="124">
        <v>1022</v>
      </c>
      <c r="B1025" s="123">
        <f>'Transaction Log'!$A$4:$A$2084</f>
        <v>0.58109953703703698</v>
      </c>
      <c r="C1025" s="122" t="str">
        <f>IFERROR(IF(INDEX('Transaction Log'!$C$4:$C$2084,'Air Index'!A1025)&gt;INDEX('Transaction Log'!$C$4:$C$2084,('Air Index'!$K$2+'Air Index'!A1025)),"Transaction Proceeding","Transaction Anomaly"),"Transaction Ending")</f>
        <v>Transaction Proceeding</v>
      </c>
    </row>
    <row r="1026" spans="1:3">
      <c r="A1026" s="124">
        <v>1023</v>
      </c>
      <c r="B1026" s="123">
        <f>'Transaction Log'!$A$4:$A$2084</f>
        <v>0.58112268518518517</v>
      </c>
      <c r="C1026" s="122" t="str">
        <f>IFERROR(IF(INDEX('Transaction Log'!$C$4:$C$2084,'Air Index'!A1026)&gt;INDEX('Transaction Log'!$C$4:$C$2084,('Air Index'!$K$2+'Air Index'!A1026)),"Transaction Proceeding","Transaction Anomaly"),"Transaction Ending")</f>
        <v>Transaction Proceeding</v>
      </c>
    </row>
    <row r="1027" spans="1:3">
      <c r="A1027" s="124">
        <v>1024</v>
      </c>
      <c r="B1027" s="123">
        <f>'Transaction Log'!$A$4:$A$2084</f>
        <v>0.58114583333333336</v>
      </c>
      <c r="C1027" s="122" t="str">
        <f>IFERROR(IF(INDEX('Transaction Log'!$C$4:$C$2084,'Air Index'!A1027)&gt;INDEX('Transaction Log'!$C$4:$C$2084,('Air Index'!$K$2+'Air Index'!A1027)),"Transaction Proceeding","Transaction Anomaly"),"Transaction Ending")</f>
        <v>Transaction Proceeding</v>
      </c>
    </row>
    <row r="1028" spans="1:3">
      <c r="A1028" s="124">
        <v>1025</v>
      </c>
      <c r="B1028" s="123">
        <f>'Transaction Log'!$A$4:$A$2084</f>
        <v>0.58116898148148144</v>
      </c>
      <c r="C1028" s="122" t="str">
        <f>IFERROR(IF(INDEX('Transaction Log'!$C$4:$C$2084,'Air Index'!A1028)&gt;INDEX('Transaction Log'!$C$4:$C$2084,('Air Index'!$K$2+'Air Index'!A1028)),"Transaction Proceeding","Transaction Anomaly"),"Transaction Ending")</f>
        <v>Transaction Proceeding</v>
      </c>
    </row>
    <row r="1029" spans="1:3">
      <c r="A1029" s="124">
        <v>1026</v>
      </c>
      <c r="B1029" s="123">
        <f>'Transaction Log'!$A$4:$A$2084</f>
        <v>0.58119212962962963</v>
      </c>
      <c r="C1029" s="122" t="str">
        <f>IFERROR(IF(INDEX('Transaction Log'!$C$4:$C$2084,'Air Index'!A1029)&gt;INDEX('Transaction Log'!$C$4:$C$2084,('Air Index'!$K$2+'Air Index'!A1029)),"Transaction Proceeding","Transaction Anomaly"),"Transaction Ending")</f>
        <v>Transaction Proceeding</v>
      </c>
    </row>
    <row r="1030" spans="1:3">
      <c r="A1030" s="124">
        <v>1027</v>
      </c>
      <c r="B1030" s="123">
        <f>'Transaction Log'!$A$4:$A$2084</f>
        <v>0.58121527777777782</v>
      </c>
      <c r="C1030" s="122" t="str">
        <f>IFERROR(IF(INDEX('Transaction Log'!$C$4:$C$2084,'Air Index'!A1030)&gt;INDEX('Transaction Log'!$C$4:$C$2084,('Air Index'!$K$2+'Air Index'!A1030)),"Transaction Proceeding","Transaction Anomaly"),"Transaction Ending")</f>
        <v>Transaction Proceeding</v>
      </c>
    </row>
    <row r="1031" spans="1:3">
      <c r="A1031" s="124">
        <v>1028</v>
      </c>
      <c r="B1031" s="123">
        <f>'Transaction Log'!$A$4:$A$2084</f>
        <v>0.58123842592592589</v>
      </c>
      <c r="C1031" s="122" t="str">
        <f>IFERROR(IF(INDEX('Transaction Log'!$C$4:$C$2084,'Air Index'!A1031)&gt;INDEX('Transaction Log'!$C$4:$C$2084,('Air Index'!$K$2+'Air Index'!A1031)),"Transaction Proceeding","Transaction Anomaly"),"Transaction Ending")</f>
        <v>Transaction Proceeding</v>
      </c>
    </row>
    <row r="1032" spans="1:3">
      <c r="A1032" s="124">
        <v>1029</v>
      </c>
      <c r="B1032" s="123">
        <f>'Transaction Log'!$A$4:$A$2084</f>
        <v>0.58126157407407408</v>
      </c>
      <c r="C1032" s="122" t="str">
        <f>IFERROR(IF(INDEX('Transaction Log'!$C$4:$C$2084,'Air Index'!A1032)&gt;INDEX('Transaction Log'!$C$4:$C$2084,('Air Index'!$K$2+'Air Index'!A1032)),"Transaction Proceeding","Transaction Anomaly"),"Transaction Ending")</f>
        <v>Transaction Proceeding</v>
      </c>
    </row>
    <row r="1033" spans="1:3">
      <c r="A1033" s="124">
        <v>1030</v>
      </c>
      <c r="B1033" s="123">
        <f>'Transaction Log'!$A$4:$A$2084</f>
        <v>0.58128472222222227</v>
      </c>
      <c r="C1033" s="122" t="str">
        <f>IFERROR(IF(INDEX('Transaction Log'!$C$4:$C$2084,'Air Index'!A1033)&gt;INDEX('Transaction Log'!$C$4:$C$2084,('Air Index'!$K$2+'Air Index'!A1033)),"Transaction Proceeding","Transaction Anomaly"),"Transaction Ending")</f>
        <v>Transaction Proceeding</v>
      </c>
    </row>
    <row r="1034" spans="1:3">
      <c r="A1034" s="124">
        <v>1031</v>
      </c>
      <c r="B1034" s="123">
        <f>'Transaction Log'!$A$4:$A$2084</f>
        <v>0.58130787037037035</v>
      </c>
      <c r="C1034" s="122" t="str">
        <f>IFERROR(IF(INDEX('Transaction Log'!$C$4:$C$2084,'Air Index'!A1034)&gt;INDEX('Transaction Log'!$C$4:$C$2084,('Air Index'!$K$2+'Air Index'!A1034)),"Transaction Proceeding","Transaction Anomaly"),"Transaction Ending")</f>
        <v>Transaction Proceeding</v>
      </c>
    </row>
    <row r="1035" spans="1:3">
      <c r="A1035" s="124">
        <v>1032</v>
      </c>
      <c r="B1035" s="123">
        <f>'Transaction Log'!$A$4:$A$2084</f>
        <v>0.58133101851851854</v>
      </c>
      <c r="C1035" s="122" t="str">
        <f>IFERROR(IF(INDEX('Transaction Log'!$C$4:$C$2084,'Air Index'!A1035)&gt;INDEX('Transaction Log'!$C$4:$C$2084,('Air Index'!$K$2+'Air Index'!A1035)),"Transaction Proceeding","Transaction Anomaly"),"Transaction Ending")</f>
        <v>Transaction Proceeding</v>
      </c>
    </row>
    <row r="1036" spans="1:3">
      <c r="A1036" s="124">
        <v>1033</v>
      </c>
      <c r="B1036" s="123">
        <f>'Transaction Log'!$A$4:$A$2084</f>
        <v>0.58135416666666673</v>
      </c>
      <c r="C1036" s="122" t="str">
        <f>IFERROR(IF(INDEX('Transaction Log'!$C$4:$C$2084,'Air Index'!A1036)&gt;INDEX('Transaction Log'!$C$4:$C$2084,('Air Index'!$K$2+'Air Index'!A1036)),"Transaction Proceeding","Transaction Anomaly"),"Transaction Ending")</f>
        <v>Transaction Proceeding</v>
      </c>
    </row>
    <row r="1037" spans="1:3">
      <c r="A1037" s="124">
        <v>1034</v>
      </c>
      <c r="B1037" s="123">
        <f>'Transaction Log'!$A$4:$A$2084</f>
        <v>0.58137731481481481</v>
      </c>
      <c r="C1037" s="122" t="str">
        <f>IFERROR(IF(INDEX('Transaction Log'!$C$4:$C$2084,'Air Index'!A1037)&gt;INDEX('Transaction Log'!$C$4:$C$2084,('Air Index'!$K$2+'Air Index'!A1037)),"Transaction Proceeding","Transaction Anomaly"),"Transaction Ending")</f>
        <v>Transaction Proceeding</v>
      </c>
    </row>
    <row r="1038" spans="1:3">
      <c r="A1038" s="124">
        <v>1035</v>
      </c>
      <c r="B1038" s="123">
        <f>'Transaction Log'!$A$4:$A$2084</f>
        <v>0.58140046296296299</v>
      </c>
      <c r="C1038" s="122" t="str">
        <f>IFERROR(IF(INDEX('Transaction Log'!$C$4:$C$2084,'Air Index'!A1038)&gt;INDEX('Transaction Log'!$C$4:$C$2084,('Air Index'!$K$2+'Air Index'!A1038)),"Transaction Proceeding","Transaction Anomaly"),"Transaction Ending")</f>
        <v>Transaction Proceeding</v>
      </c>
    </row>
    <row r="1039" spans="1:3">
      <c r="A1039" s="124">
        <v>1036</v>
      </c>
      <c r="B1039" s="123">
        <f>'Transaction Log'!$A$4:$A$2084</f>
        <v>0.58142361111111118</v>
      </c>
      <c r="C1039" s="122" t="str">
        <f>IFERROR(IF(INDEX('Transaction Log'!$C$4:$C$2084,'Air Index'!A1039)&gt;INDEX('Transaction Log'!$C$4:$C$2084,('Air Index'!$K$2+'Air Index'!A1039)),"Transaction Proceeding","Transaction Anomaly"),"Transaction Ending")</f>
        <v>Transaction Proceeding</v>
      </c>
    </row>
    <row r="1040" spans="1:3">
      <c r="A1040" s="124">
        <v>1037</v>
      </c>
      <c r="B1040" s="123">
        <f>'Transaction Log'!$A$4:$A$2084</f>
        <v>0.58144675925925926</v>
      </c>
      <c r="C1040" s="122" t="str">
        <f>IFERROR(IF(INDEX('Transaction Log'!$C$4:$C$2084,'Air Index'!A1040)&gt;INDEX('Transaction Log'!$C$4:$C$2084,('Air Index'!$K$2+'Air Index'!A1040)),"Transaction Proceeding","Transaction Anomaly"),"Transaction Ending")</f>
        <v>Transaction Proceeding</v>
      </c>
    </row>
    <row r="1041" spans="1:3">
      <c r="A1041" s="124">
        <v>1038</v>
      </c>
      <c r="B1041" s="123">
        <f>'Transaction Log'!$A$4:$A$2084</f>
        <v>0.58146990740740734</v>
      </c>
      <c r="C1041" s="122" t="str">
        <f>IFERROR(IF(INDEX('Transaction Log'!$C$4:$C$2084,'Air Index'!A1041)&gt;INDEX('Transaction Log'!$C$4:$C$2084,('Air Index'!$K$2+'Air Index'!A1041)),"Transaction Proceeding","Transaction Anomaly"),"Transaction Ending")</f>
        <v>Transaction Proceeding</v>
      </c>
    </row>
    <row r="1042" spans="1:3">
      <c r="A1042" s="124">
        <v>1039</v>
      </c>
      <c r="B1042" s="123">
        <f>'Transaction Log'!$A$4:$A$2084</f>
        <v>0.58149305555555553</v>
      </c>
      <c r="C1042" s="122" t="str">
        <f>IFERROR(IF(INDEX('Transaction Log'!$C$4:$C$2084,'Air Index'!A1042)&gt;INDEX('Transaction Log'!$C$4:$C$2084,('Air Index'!$K$2+'Air Index'!A1042)),"Transaction Proceeding","Transaction Anomaly"),"Transaction Ending")</f>
        <v>Transaction Proceeding</v>
      </c>
    </row>
    <row r="1043" spans="1:3">
      <c r="A1043" s="124">
        <v>1040</v>
      </c>
      <c r="B1043" s="123">
        <f>'Transaction Log'!$A$4:$A$2084</f>
        <v>0.58151620370370372</v>
      </c>
      <c r="C1043" s="122" t="str">
        <f>IFERROR(IF(INDEX('Transaction Log'!$C$4:$C$2084,'Air Index'!A1043)&gt;INDEX('Transaction Log'!$C$4:$C$2084,('Air Index'!$K$2+'Air Index'!A1043)),"Transaction Proceeding","Transaction Anomaly"),"Transaction Ending")</f>
        <v>Transaction Proceeding</v>
      </c>
    </row>
    <row r="1044" spans="1:3">
      <c r="A1044" s="124">
        <v>1041</v>
      </c>
      <c r="B1044" s="123">
        <f>'Transaction Log'!$A$4:$A$2084</f>
        <v>0.58153935185185179</v>
      </c>
      <c r="C1044" s="122" t="str">
        <f>IFERROR(IF(INDEX('Transaction Log'!$C$4:$C$2084,'Air Index'!A1044)&gt;INDEX('Transaction Log'!$C$4:$C$2084,('Air Index'!$K$2+'Air Index'!A1044)),"Transaction Proceeding","Transaction Anomaly"),"Transaction Ending")</f>
        <v>Transaction Proceeding</v>
      </c>
    </row>
    <row r="1045" spans="1:3">
      <c r="A1045" s="124">
        <v>1042</v>
      </c>
      <c r="B1045" s="123">
        <f>'Transaction Log'!$A$4:$A$2084</f>
        <v>0.58156249999999998</v>
      </c>
      <c r="C1045" s="122" t="str">
        <f>IFERROR(IF(INDEX('Transaction Log'!$C$4:$C$2084,'Air Index'!A1045)&gt;INDEX('Transaction Log'!$C$4:$C$2084,('Air Index'!$K$2+'Air Index'!A1045)),"Transaction Proceeding","Transaction Anomaly"),"Transaction Ending")</f>
        <v>Transaction Proceeding</v>
      </c>
    </row>
    <row r="1046" spans="1:3">
      <c r="A1046" s="124">
        <v>1043</v>
      </c>
      <c r="B1046" s="123">
        <f>'Transaction Log'!$A$4:$A$2084</f>
        <v>0.58158564814814817</v>
      </c>
      <c r="C1046" s="122" t="str">
        <f>IFERROR(IF(INDEX('Transaction Log'!$C$4:$C$2084,'Air Index'!A1046)&gt;INDEX('Transaction Log'!$C$4:$C$2084,('Air Index'!$K$2+'Air Index'!A1046)),"Transaction Proceeding","Transaction Anomaly"),"Transaction Ending")</f>
        <v>Transaction Proceeding</v>
      </c>
    </row>
    <row r="1047" spans="1:3">
      <c r="A1047" s="124">
        <v>1044</v>
      </c>
      <c r="B1047" s="123">
        <f>'Transaction Log'!$A$4:$A$2084</f>
        <v>0.58160879629629625</v>
      </c>
      <c r="C1047" s="122" t="str">
        <f>IFERROR(IF(INDEX('Transaction Log'!$C$4:$C$2084,'Air Index'!A1047)&gt;INDEX('Transaction Log'!$C$4:$C$2084,('Air Index'!$K$2+'Air Index'!A1047)),"Transaction Proceeding","Transaction Anomaly"),"Transaction Ending")</f>
        <v>Transaction Proceeding</v>
      </c>
    </row>
    <row r="1048" spans="1:3">
      <c r="A1048" s="124">
        <v>1045</v>
      </c>
      <c r="B1048" s="123">
        <f>'Transaction Log'!$A$4:$A$2084</f>
        <v>0.58163194444444444</v>
      </c>
      <c r="C1048" s="122" t="str">
        <f>IFERROR(IF(INDEX('Transaction Log'!$C$4:$C$2084,'Air Index'!A1048)&gt;INDEX('Transaction Log'!$C$4:$C$2084,('Air Index'!$K$2+'Air Index'!A1048)),"Transaction Proceeding","Transaction Anomaly"),"Transaction Ending")</f>
        <v>Transaction Proceeding</v>
      </c>
    </row>
    <row r="1049" spans="1:3">
      <c r="A1049" s="124">
        <v>1046</v>
      </c>
      <c r="B1049" s="123">
        <f>'Transaction Log'!$A$4:$A$2084</f>
        <v>0.58165509259259263</v>
      </c>
      <c r="C1049" s="122" t="str">
        <f>IFERROR(IF(INDEX('Transaction Log'!$C$4:$C$2084,'Air Index'!A1049)&gt;INDEX('Transaction Log'!$C$4:$C$2084,('Air Index'!$K$2+'Air Index'!A1049)),"Transaction Proceeding","Transaction Anomaly"),"Transaction Ending")</f>
        <v>Transaction Proceeding</v>
      </c>
    </row>
    <row r="1050" spans="1:3">
      <c r="A1050" s="124">
        <v>1047</v>
      </c>
      <c r="B1050" s="123">
        <f>'Transaction Log'!$A$4:$A$2084</f>
        <v>0.5816782407407407</v>
      </c>
      <c r="C1050" s="122" t="str">
        <f>IFERROR(IF(INDEX('Transaction Log'!$C$4:$C$2084,'Air Index'!A1050)&gt;INDEX('Transaction Log'!$C$4:$C$2084,('Air Index'!$K$2+'Air Index'!A1050)),"Transaction Proceeding","Transaction Anomaly"),"Transaction Ending")</f>
        <v>Transaction Proceeding</v>
      </c>
    </row>
    <row r="1051" spans="1:3">
      <c r="A1051" s="124">
        <v>1048</v>
      </c>
      <c r="B1051" s="123">
        <f>'Transaction Log'!$A$4:$A$2084</f>
        <v>0.58170138888888889</v>
      </c>
      <c r="C1051" s="122" t="str">
        <f>IFERROR(IF(INDEX('Transaction Log'!$C$4:$C$2084,'Air Index'!A1051)&gt;INDEX('Transaction Log'!$C$4:$C$2084,('Air Index'!$K$2+'Air Index'!A1051)),"Transaction Proceeding","Transaction Anomaly"),"Transaction Ending")</f>
        <v>Transaction Proceeding</v>
      </c>
    </row>
    <row r="1052" spans="1:3">
      <c r="A1052" s="124">
        <v>1049</v>
      </c>
      <c r="B1052" s="123">
        <f>'Transaction Log'!$A$4:$A$2084</f>
        <v>0.58172453703703708</v>
      </c>
      <c r="C1052" s="122" t="str">
        <f>IFERROR(IF(INDEX('Transaction Log'!$C$4:$C$2084,'Air Index'!A1052)&gt;INDEX('Transaction Log'!$C$4:$C$2084,('Air Index'!$K$2+'Air Index'!A1052)),"Transaction Proceeding","Transaction Anomaly"),"Transaction Ending")</f>
        <v>Transaction Proceeding</v>
      </c>
    </row>
    <row r="1053" spans="1:3">
      <c r="A1053" s="124">
        <v>1050</v>
      </c>
      <c r="B1053" s="123">
        <f>'Transaction Log'!$A$4:$A$2084</f>
        <v>0.58174768518518516</v>
      </c>
      <c r="C1053" s="122" t="str">
        <f>IFERROR(IF(INDEX('Transaction Log'!$C$4:$C$2084,'Air Index'!A1053)&gt;INDEX('Transaction Log'!$C$4:$C$2084,('Air Index'!$K$2+'Air Index'!A1053)),"Transaction Proceeding","Transaction Anomaly"),"Transaction Ending")</f>
        <v>Transaction Proceeding</v>
      </c>
    </row>
    <row r="1054" spans="1:3">
      <c r="A1054" s="124">
        <v>1051</v>
      </c>
      <c r="B1054" s="123">
        <f>'Transaction Log'!$A$4:$A$2084</f>
        <v>0.58177083333333335</v>
      </c>
      <c r="C1054" s="122" t="str">
        <f>IFERROR(IF(INDEX('Transaction Log'!$C$4:$C$2084,'Air Index'!A1054)&gt;INDEX('Transaction Log'!$C$4:$C$2084,('Air Index'!$K$2+'Air Index'!A1054)),"Transaction Proceeding","Transaction Anomaly"),"Transaction Ending")</f>
        <v>Transaction Proceeding</v>
      </c>
    </row>
    <row r="1055" spans="1:3">
      <c r="A1055" s="124">
        <v>1052</v>
      </c>
      <c r="B1055" s="123">
        <f>'Transaction Log'!$A$4:$A$2084</f>
        <v>0.58179398148148154</v>
      </c>
      <c r="C1055" s="122" t="str">
        <f>IFERROR(IF(INDEX('Transaction Log'!$C$4:$C$2084,'Air Index'!A1055)&gt;INDEX('Transaction Log'!$C$4:$C$2084,('Air Index'!$K$2+'Air Index'!A1055)),"Transaction Proceeding","Transaction Anomaly"),"Transaction Ending")</f>
        <v>Transaction Proceeding</v>
      </c>
    </row>
    <row r="1056" spans="1:3">
      <c r="A1056" s="124">
        <v>1053</v>
      </c>
      <c r="B1056" s="123">
        <f>'Transaction Log'!$A$4:$A$2084</f>
        <v>0.58181712962962961</v>
      </c>
      <c r="C1056" s="122" t="str">
        <f>IFERROR(IF(INDEX('Transaction Log'!$C$4:$C$2084,'Air Index'!A1056)&gt;INDEX('Transaction Log'!$C$4:$C$2084,('Air Index'!$K$2+'Air Index'!A1056)),"Transaction Proceeding","Transaction Anomaly"),"Transaction Ending")</f>
        <v>Transaction Proceeding</v>
      </c>
    </row>
    <row r="1057" spans="1:3">
      <c r="A1057" s="124">
        <v>1054</v>
      </c>
      <c r="B1057" s="123">
        <f>'Transaction Log'!$A$4:$A$2084</f>
        <v>0.5818402777777778</v>
      </c>
      <c r="C1057" s="122" t="str">
        <f>IFERROR(IF(INDEX('Transaction Log'!$C$4:$C$2084,'Air Index'!A1057)&gt;INDEX('Transaction Log'!$C$4:$C$2084,('Air Index'!$K$2+'Air Index'!A1057)),"Transaction Proceeding","Transaction Anomaly"),"Transaction Ending")</f>
        <v>Transaction Proceeding</v>
      </c>
    </row>
    <row r="1058" spans="1:3">
      <c r="A1058" s="124">
        <v>1055</v>
      </c>
      <c r="B1058" s="123">
        <f>'Transaction Log'!$A$4:$A$2084</f>
        <v>0.58186342592592599</v>
      </c>
      <c r="C1058" s="122" t="str">
        <f>IFERROR(IF(INDEX('Transaction Log'!$C$4:$C$2084,'Air Index'!A1058)&gt;INDEX('Transaction Log'!$C$4:$C$2084,('Air Index'!$K$2+'Air Index'!A1058)),"Transaction Proceeding","Transaction Anomaly"),"Transaction Ending")</f>
        <v>Transaction Proceeding</v>
      </c>
    </row>
    <row r="1059" spans="1:3">
      <c r="A1059" s="124">
        <v>1056</v>
      </c>
      <c r="B1059" s="123">
        <f>'Transaction Log'!$A$4:$A$2084</f>
        <v>0.58188657407407407</v>
      </c>
      <c r="C1059" s="122" t="str">
        <f>IFERROR(IF(INDEX('Transaction Log'!$C$4:$C$2084,'Air Index'!A1059)&gt;INDEX('Transaction Log'!$C$4:$C$2084,('Air Index'!$K$2+'Air Index'!A1059)),"Transaction Proceeding","Transaction Anomaly"),"Transaction Ending")</f>
        <v>Transaction Proceeding</v>
      </c>
    </row>
    <row r="1060" spans="1:3">
      <c r="A1060" s="124">
        <v>1057</v>
      </c>
      <c r="B1060" s="123">
        <f>'Transaction Log'!$A$4:$A$2084</f>
        <v>0.58190972222222226</v>
      </c>
      <c r="C1060" s="122" t="str">
        <f>IFERROR(IF(INDEX('Transaction Log'!$C$4:$C$2084,'Air Index'!A1060)&gt;INDEX('Transaction Log'!$C$4:$C$2084,('Air Index'!$K$2+'Air Index'!A1060)),"Transaction Proceeding","Transaction Anomaly"),"Transaction Ending")</f>
        <v>Transaction Proceeding</v>
      </c>
    </row>
    <row r="1061" spans="1:3">
      <c r="A1061" s="124">
        <v>1058</v>
      </c>
      <c r="B1061" s="123">
        <f>'Transaction Log'!$A$4:$A$2084</f>
        <v>0.58193287037037034</v>
      </c>
      <c r="C1061" s="122" t="str">
        <f>IFERROR(IF(INDEX('Transaction Log'!$C$4:$C$2084,'Air Index'!A1061)&gt;INDEX('Transaction Log'!$C$4:$C$2084,('Air Index'!$K$2+'Air Index'!A1061)),"Transaction Proceeding","Transaction Anomaly"),"Transaction Ending")</f>
        <v>Transaction Proceeding</v>
      </c>
    </row>
    <row r="1062" spans="1:3">
      <c r="A1062" s="124">
        <v>1059</v>
      </c>
      <c r="B1062" s="123">
        <f>'Transaction Log'!$A$4:$A$2084</f>
        <v>0.58195601851851853</v>
      </c>
      <c r="C1062" s="122" t="str">
        <f>IFERROR(IF(INDEX('Transaction Log'!$C$4:$C$2084,'Air Index'!A1062)&gt;INDEX('Transaction Log'!$C$4:$C$2084,('Air Index'!$K$2+'Air Index'!A1062)),"Transaction Proceeding","Transaction Anomaly"),"Transaction Ending")</f>
        <v>Transaction Proceeding</v>
      </c>
    </row>
    <row r="1063" spans="1:3">
      <c r="A1063" s="124">
        <v>1060</v>
      </c>
      <c r="B1063" s="123">
        <f>'Transaction Log'!$A$4:$A$2084</f>
        <v>0.5819791666666666</v>
      </c>
      <c r="C1063" s="122" t="str">
        <f>IFERROR(IF(INDEX('Transaction Log'!$C$4:$C$2084,'Air Index'!A1063)&gt;INDEX('Transaction Log'!$C$4:$C$2084,('Air Index'!$K$2+'Air Index'!A1063)),"Transaction Proceeding","Transaction Anomaly"),"Transaction Ending")</f>
        <v>Transaction Proceeding</v>
      </c>
    </row>
    <row r="1064" spans="1:3">
      <c r="A1064" s="124">
        <v>1061</v>
      </c>
      <c r="B1064" s="123">
        <f>'Transaction Log'!$A$4:$A$2084</f>
        <v>0.58200231481481479</v>
      </c>
      <c r="C1064" s="122" t="str">
        <f>IFERROR(IF(INDEX('Transaction Log'!$C$4:$C$2084,'Air Index'!A1064)&gt;INDEX('Transaction Log'!$C$4:$C$2084,('Air Index'!$K$2+'Air Index'!A1064)),"Transaction Proceeding","Transaction Anomaly"),"Transaction Ending")</f>
        <v>Transaction Proceeding</v>
      </c>
    </row>
    <row r="1065" spans="1:3">
      <c r="A1065" s="124">
        <v>1062</v>
      </c>
      <c r="B1065" s="123">
        <f>'Transaction Log'!$A$4:$A$2084</f>
        <v>0.58202546296296298</v>
      </c>
      <c r="C1065" s="122" t="str">
        <f>IFERROR(IF(INDEX('Transaction Log'!$C$4:$C$2084,'Air Index'!A1065)&gt;INDEX('Transaction Log'!$C$4:$C$2084,('Air Index'!$K$2+'Air Index'!A1065)),"Transaction Proceeding","Transaction Anomaly"),"Transaction Ending")</f>
        <v>Transaction Proceeding</v>
      </c>
    </row>
    <row r="1066" spans="1:3">
      <c r="A1066" s="124">
        <v>1063</v>
      </c>
      <c r="B1066" s="123">
        <f>'Transaction Log'!$A$4:$A$2084</f>
        <v>0.58204861111111106</v>
      </c>
      <c r="C1066" s="122" t="str">
        <f>IFERROR(IF(INDEX('Transaction Log'!$C$4:$C$2084,'Air Index'!A1066)&gt;INDEX('Transaction Log'!$C$4:$C$2084,('Air Index'!$K$2+'Air Index'!A1066)),"Transaction Proceeding","Transaction Anomaly"),"Transaction Ending")</f>
        <v>Transaction Proceeding</v>
      </c>
    </row>
    <row r="1067" spans="1:3">
      <c r="A1067" s="124">
        <v>1064</v>
      </c>
      <c r="B1067" s="123">
        <f>'Transaction Log'!$A$4:$A$2084</f>
        <v>0.58207175925925925</v>
      </c>
      <c r="C1067" s="122" t="str">
        <f>IFERROR(IF(INDEX('Transaction Log'!$C$4:$C$2084,'Air Index'!A1067)&gt;INDEX('Transaction Log'!$C$4:$C$2084,('Air Index'!$K$2+'Air Index'!A1067)),"Transaction Proceeding","Transaction Anomaly"),"Transaction Ending")</f>
        <v>Transaction Proceeding</v>
      </c>
    </row>
    <row r="1068" spans="1:3">
      <c r="A1068" s="124">
        <v>1065</v>
      </c>
      <c r="B1068" s="123">
        <f>'Transaction Log'!$A$4:$A$2084</f>
        <v>0.58209490740740744</v>
      </c>
      <c r="C1068" s="122" t="str">
        <f>IFERROR(IF(INDEX('Transaction Log'!$C$4:$C$2084,'Air Index'!A1068)&gt;INDEX('Transaction Log'!$C$4:$C$2084,('Air Index'!$K$2+'Air Index'!A1068)),"Transaction Proceeding","Transaction Anomaly"),"Transaction Ending")</f>
        <v>Transaction Proceeding</v>
      </c>
    </row>
    <row r="1069" spans="1:3">
      <c r="A1069" s="124">
        <v>1066</v>
      </c>
      <c r="B1069" s="123">
        <f>'Transaction Log'!$A$4:$A$2084</f>
        <v>0.58211805555555551</v>
      </c>
      <c r="C1069" s="122" t="str">
        <f>IFERROR(IF(INDEX('Transaction Log'!$C$4:$C$2084,'Air Index'!A1069)&gt;INDEX('Transaction Log'!$C$4:$C$2084,('Air Index'!$K$2+'Air Index'!A1069)),"Transaction Proceeding","Transaction Anomaly"),"Transaction Ending")</f>
        <v>Transaction Proceeding</v>
      </c>
    </row>
    <row r="1070" spans="1:3">
      <c r="A1070" s="124">
        <v>1067</v>
      </c>
      <c r="B1070" s="123">
        <f>'Transaction Log'!$A$4:$A$2084</f>
        <v>0.5821412037037037</v>
      </c>
      <c r="C1070" s="122" t="str">
        <f>IFERROR(IF(INDEX('Transaction Log'!$C$4:$C$2084,'Air Index'!A1070)&gt;INDEX('Transaction Log'!$C$4:$C$2084,('Air Index'!$K$2+'Air Index'!A1070)),"Transaction Proceeding","Transaction Anomaly"),"Transaction Ending")</f>
        <v>Transaction Proceeding</v>
      </c>
    </row>
    <row r="1071" spans="1:3">
      <c r="A1071" s="124">
        <v>1068</v>
      </c>
      <c r="B1071" s="123">
        <f>'Transaction Log'!$A$4:$A$2084</f>
        <v>0.58216435185185189</v>
      </c>
      <c r="C1071" s="122" t="str">
        <f>IFERROR(IF(INDEX('Transaction Log'!$C$4:$C$2084,'Air Index'!A1071)&gt;INDEX('Transaction Log'!$C$4:$C$2084,('Air Index'!$K$2+'Air Index'!A1071)),"Transaction Proceeding","Transaction Anomaly"),"Transaction Ending")</f>
        <v>Transaction Proceeding</v>
      </c>
    </row>
    <row r="1072" spans="1:3">
      <c r="A1072" s="124">
        <v>1069</v>
      </c>
      <c r="B1072" s="123">
        <f>'Transaction Log'!$A$4:$A$2084</f>
        <v>0.58218749999999997</v>
      </c>
      <c r="C1072" s="122" t="str">
        <f>IFERROR(IF(INDEX('Transaction Log'!$C$4:$C$2084,'Air Index'!A1072)&gt;INDEX('Transaction Log'!$C$4:$C$2084,('Air Index'!$K$2+'Air Index'!A1072)),"Transaction Proceeding","Transaction Anomaly"),"Transaction Ending")</f>
        <v>Transaction Proceeding</v>
      </c>
    </row>
    <row r="1073" spans="1:3">
      <c r="A1073" s="124">
        <v>1070</v>
      </c>
      <c r="B1073" s="123">
        <f>'Transaction Log'!$A$4:$A$2084</f>
        <v>0.58221064814814816</v>
      </c>
      <c r="C1073" s="122" t="str">
        <f>IFERROR(IF(INDEX('Transaction Log'!$C$4:$C$2084,'Air Index'!A1073)&gt;INDEX('Transaction Log'!$C$4:$C$2084,('Air Index'!$K$2+'Air Index'!A1073)),"Transaction Proceeding","Transaction Anomaly"),"Transaction Ending")</f>
        <v>Transaction Proceeding</v>
      </c>
    </row>
    <row r="1074" spans="1:3">
      <c r="A1074" s="124">
        <v>1071</v>
      </c>
      <c r="B1074" s="123">
        <f>'Transaction Log'!$A$4:$A$2084</f>
        <v>0.58223379629629635</v>
      </c>
      <c r="C1074" s="122" t="str">
        <f>IFERROR(IF(INDEX('Transaction Log'!$C$4:$C$2084,'Air Index'!A1074)&gt;INDEX('Transaction Log'!$C$4:$C$2084,('Air Index'!$K$2+'Air Index'!A1074)),"Transaction Proceeding","Transaction Anomaly"),"Transaction Ending")</f>
        <v>Transaction Proceeding</v>
      </c>
    </row>
    <row r="1075" spans="1:3">
      <c r="A1075" s="124">
        <v>1072</v>
      </c>
      <c r="B1075" s="123">
        <f>'Transaction Log'!$A$4:$A$2084</f>
        <v>0.58225694444444442</v>
      </c>
      <c r="C1075" s="122" t="str">
        <f>IFERROR(IF(INDEX('Transaction Log'!$C$4:$C$2084,'Air Index'!A1075)&gt;INDEX('Transaction Log'!$C$4:$C$2084,('Air Index'!$K$2+'Air Index'!A1075)),"Transaction Proceeding","Transaction Anomaly"),"Transaction Ending")</f>
        <v>Transaction Proceeding</v>
      </c>
    </row>
    <row r="1076" spans="1:3">
      <c r="A1076" s="124">
        <v>1073</v>
      </c>
      <c r="B1076" s="123">
        <f>'Transaction Log'!$A$4:$A$2084</f>
        <v>0.58228009259259261</v>
      </c>
      <c r="C1076" s="122" t="str">
        <f>IFERROR(IF(INDEX('Transaction Log'!$C$4:$C$2084,'Air Index'!A1076)&gt;INDEX('Transaction Log'!$C$4:$C$2084,('Air Index'!$K$2+'Air Index'!A1076)),"Transaction Proceeding","Transaction Anomaly"),"Transaction Ending")</f>
        <v>Transaction Proceeding</v>
      </c>
    </row>
    <row r="1077" spans="1:3">
      <c r="A1077" s="124">
        <v>1074</v>
      </c>
      <c r="B1077" s="123">
        <f>'Transaction Log'!$A$4:$A$2084</f>
        <v>0.5823032407407408</v>
      </c>
      <c r="C1077" s="122" t="str">
        <f>IFERROR(IF(INDEX('Transaction Log'!$C$4:$C$2084,'Air Index'!A1077)&gt;INDEX('Transaction Log'!$C$4:$C$2084,('Air Index'!$K$2+'Air Index'!A1077)),"Transaction Proceeding","Transaction Anomaly"),"Transaction Ending")</f>
        <v>Transaction Proceeding</v>
      </c>
    </row>
    <row r="1078" spans="1:3">
      <c r="A1078" s="124">
        <v>1075</v>
      </c>
      <c r="B1078" s="123">
        <f>'Transaction Log'!$A$4:$A$2084</f>
        <v>0.58232638888888888</v>
      </c>
      <c r="C1078" s="122" t="str">
        <f>IFERROR(IF(INDEX('Transaction Log'!$C$4:$C$2084,'Air Index'!A1078)&gt;INDEX('Transaction Log'!$C$4:$C$2084,('Air Index'!$K$2+'Air Index'!A1078)),"Transaction Proceeding","Transaction Anomaly"),"Transaction Ending")</f>
        <v>Transaction Proceeding</v>
      </c>
    </row>
    <row r="1079" spans="1:3">
      <c r="A1079" s="124">
        <v>1076</v>
      </c>
      <c r="B1079" s="123">
        <f>'Transaction Log'!$A$4:$A$2084</f>
        <v>0.58234953703703707</v>
      </c>
      <c r="C1079" s="122" t="str">
        <f>IFERROR(IF(INDEX('Transaction Log'!$C$4:$C$2084,'Air Index'!A1079)&gt;INDEX('Transaction Log'!$C$4:$C$2084,('Air Index'!$K$2+'Air Index'!A1079)),"Transaction Proceeding","Transaction Anomaly"),"Transaction Ending")</f>
        <v>Transaction Proceeding</v>
      </c>
    </row>
    <row r="1080" spans="1:3">
      <c r="A1080" s="124">
        <v>1077</v>
      </c>
      <c r="B1080" s="123">
        <f>'Transaction Log'!$A$4:$A$2084</f>
        <v>0.58237268518518526</v>
      </c>
      <c r="C1080" s="122" t="str">
        <f>IFERROR(IF(INDEX('Transaction Log'!$C$4:$C$2084,'Air Index'!A1080)&gt;INDEX('Transaction Log'!$C$4:$C$2084,('Air Index'!$K$2+'Air Index'!A1080)),"Transaction Proceeding","Transaction Anomaly"),"Transaction Ending")</f>
        <v>Transaction Proceeding</v>
      </c>
    </row>
    <row r="1081" spans="1:3">
      <c r="A1081" s="124">
        <v>1078</v>
      </c>
      <c r="B1081" s="123">
        <f>'Transaction Log'!$A$4:$A$2084</f>
        <v>0.58239583333333333</v>
      </c>
      <c r="C1081" s="122" t="str">
        <f>IFERROR(IF(INDEX('Transaction Log'!$C$4:$C$2084,'Air Index'!A1081)&gt;INDEX('Transaction Log'!$C$4:$C$2084,('Air Index'!$K$2+'Air Index'!A1081)),"Transaction Proceeding","Transaction Anomaly"),"Transaction Ending")</f>
        <v>Transaction Proceeding</v>
      </c>
    </row>
    <row r="1082" spans="1:3">
      <c r="A1082" s="124">
        <v>1079</v>
      </c>
      <c r="B1082" s="123">
        <f>'Transaction Log'!$A$4:$A$2084</f>
        <v>0.58241898148148141</v>
      </c>
      <c r="C1082" s="122" t="str">
        <f>IFERROR(IF(INDEX('Transaction Log'!$C$4:$C$2084,'Air Index'!A1082)&gt;INDEX('Transaction Log'!$C$4:$C$2084,('Air Index'!$K$2+'Air Index'!A1082)),"Transaction Proceeding","Transaction Anomaly"),"Transaction Ending")</f>
        <v>Transaction Proceeding</v>
      </c>
    </row>
    <row r="1083" spans="1:3">
      <c r="A1083" s="124">
        <v>1080</v>
      </c>
      <c r="B1083" s="123">
        <f>'Transaction Log'!$A$4:$A$2084</f>
        <v>0.5824421296296296</v>
      </c>
      <c r="C1083" s="122" t="str">
        <f>IFERROR(IF(INDEX('Transaction Log'!$C$4:$C$2084,'Air Index'!A1083)&gt;INDEX('Transaction Log'!$C$4:$C$2084,('Air Index'!$K$2+'Air Index'!A1083)),"Transaction Proceeding","Transaction Anomaly"),"Transaction Ending")</f>
        <v>Transaction Proceeding</v>
      </c>
    </row>
    <row r="1084" spans="1:3">
      <c r="A1084" s="124">
        <v>1081</v>
      </c>
      <c r="B1084" s="123">
        <f>'Transaction Log'!$A$4:$A$2084</f>
        <v>0.58246527777777779</v>
      </c>
      <c r="C1084" s="122" t="str">
        <f>IFERROR(IF(INDEX('Transaction Log'!$C$4:$C$2084,'Air Index'!A1084)&gt;INDEX('Transaction Log'!$C$4:$C$2084,('Air Index'!$K$2+'Air Index'!A1084)),"Transaction Proceeding","Transaction Anomaly"),"Transaction Ending")</f>
        <v>Transaction Proceeding</v>
      </c>
    </row>
    <row r="1085" spans="1:3">
      <c r="A1085" s="124">
        <v>1082</v>
      </c>
      <c r="B1085" s="123">
        <f>'Transaction Log'!$A$4:$A$2084</f>
        <v>0.58248842592592587</v>
      </c>
      <c r="C1085" s="122" t="str">
        <f>IFERROR(IF(INDEX('Transaction Log'!$C$4:$C$2084,'Air Index'!A1085)&gt;INDEX('Transaction Log'!$C$4:$C$2084,('Air Index'!$K$2+'Air Index'!A1085)),"Transaction Proceeding","Transaction Anomaly"),"Transaction Ending")</f>
        <v>Transaction Proceeding</v>
      </c>
    </row>
    <row r="1086" spans="1:3">
      <c r="A1086" s="124">
        <v>1083</v>
      </c>
      <c r="B1086" s="123">
        <f>'Transaction Log'!$A$4:$A$2084</f>
        <v>0.58251157407407406</v>
      </c>
      <c r="C1086" s="122" t="str">
        <f>IFERROR(IF(INDEX('Transaction Log'!$C$4:$C$2084,'Air Index'!A1086)&gt;INDEX('Transaction Log'!$C$4:$C$2084,('Air Index'!$K$2+'Air Index'!A1086)),"Transaction Proceeding","Transaction Anomaly"),"Transaction Ending")</f>
        <v>Transaction Proceeding</v>
      </c>
    </row>
    <row r="1087" spans="1:3">
      <c r="A1087" s="124">
        <v>1084</v>
      </c>
      <c r="B1087" s="123">
        <f>'Transaction Log'!$A$4:$A$2084</f>
        <v>0.58253472222222225</v>
      </c>
      <c r="C1087" s="122" t="str">
        <f>IFERROR(IF(INDEX('Transaction Log'!$C$4:$C$2084,'Air Index'!A1087)&gt;INDEX('Transaction Log'!$C$4:$C$2084,('Air Index'!$K$2+'Air Index'!A1087)),"Transaction Proceeding","Transaction Anomaly"),"Transaction Ending")</f>
        <v>Transaction Proceeding</v>
      </c>
    </row>
    <row r="1088" spans="1:3">
      <c r="A1088" s="124">
        <v>1085</v>
      </c>
      <c r="B1088" s="123">
        <f>'Transaction Log'!$A$4:$A$2084</f>
        <v>0.58255787037037032</v>
      </c>
      <c r="C1088" s="122" t="str">
        <f>IFERROR(IF(INDEX('Transaction Log'!$C$4:$C$2084,'Air Index'!A1088)&gt;INDEX('Transaction Log'!$C$4:$C$2084,('Air Index'!$K$2+'Air Index'!A1088)),"Transaction Proceeding","Transaction Anomaly"),"Transaction Ending")</f>
        <v>Transaction Anomaly</v>
      </c>
    </row>
    <row r="1089" spans="1:3">
      <c r="A1089" s="124">
        <v>1086</v>
      </c>
      <c r="B1089" s="123">
        <f>'Transaction Log'!$A$4:$A$2084</f>
        <v>0.58258101851851851</v>
      </c>
      <c r="C1089" s="122" t="str">
        <f>IFERROR(IF(INDEX('Transaction Log'!$C$4:$C$2084,'Air Index'!A1089)&gt;INDEX('Transaction Log'!$C$4:$C$2084,('Air Index'!$K$2+'Air Index'!A1089)),"Transaction Proceeding","Transaction Anomaly"),"Transaction Ending")</f>
        <v>Transaction Proceeding</v>
      </c>
    </row>
    <row r="1090" spans="1:3">
      <c r="A1090" s="124">
        <v>1087</v>
      </c>
      <c r="B1090" s="123">
        <f>'Transaction Log'!$A$4:$A$2084</f>
        <v>0.5826041666666667</v>
      </c>
      <c r="C1090" s="122" t="str">
        <f>IFERROR(IF(INDEX('Transaction Log'!$C$4:$C$2084,'Air Index'!A1090)&gt;INDEX('Transaction Log'!$C$4:$C$2084,('Air Index'!$K$2+'Air Index'!A1090)),"Transaction Proceeding","Transaction Anomaly"),"Transaction Ending")</f>
        <v>Transaction Proceeding</v>
      </c>
    </row>
    <row r="1091" spans="1:3">
      <c r="A1091" s="124">
        <v>1088</v>
      </c>
      <c r="B1091" s="123">
        <f>'Transaction Log'!$A$4:$A$2084</f>
        <v>0.58262731481481478</v>
      </c>
      <c r="C1091" s="122" t="str">
        <f>IFERROR(IF(INDEX('Transaction Log'!$C$4:$C$2084,'Air Index'!A1091)&gt;INDEX('Transaction Log'!$C$4:$C$2084,('Air Index'!$K$2+'Air Index'!A1091)),"Transaction Proceeding","Transaction Anomaly"),"Transaction Ending")</f>
        <v>Transaction Proceeding</v>
      </c>
    </row>
    <row r="1092" spans="1:3">
      <c r="A1092" s="124">
        <v>1089</v>
      </c>
      <c r="B1092" s="123">
        <f>'Transaction Log'!$A$4:$A$2084</f>
        <v>0.58265046296296297</v>
      </c>
      <c r="C1092" s="122" t="str">
        <f>IFERROR(IF(INDEX('Transaction Log'!$C$4:$C$2084,'Air Index'!A1092)&gt;INDEX('Transaction Log'!$C$4:$C$2084,('Air Index'!$K$2+'Air Index'!A1092)),"Transaction Proceeding","Transaction Anomaly"),"Transaction Ending")</f>
        <v>Transaction Proceeding</v>
      </c>
    </row>
    <row r="1093" spans="1:3">
      <c r="A1093" s="124">
        <v>1090</v>
      </c>
      <c r="B1093" s="123">
        <f>'Transaction Log'!$A$4:$A$2084</f>
        <v>0.58267361111111116</v>
      </c>
      <c r="C1093" s="122" t="str">
        <f>IFERROR(IF(INDEX('Transaction Log'!$C$4:$C$2084,'Air Index'!A1093)&gt;INDEX('Transaction Log'!$C$4:$C$2084,('Air Index'!$K$2+'Air Index'!A1093)),"Transaction Proceeding","Transaction Anomaly"),"Transaction Ending")</f>
        <v>Transaction Proceeding</v>
      </c>
    </row>
    <row r="1094" spans="1:3">
      <c r="A1094" s="124">
        <v>1091</v>
      </c>
      <c r="B1094" s="123">
        <f>'Transaction Log'!$A$4:$A$2084</f>
        <v>0.58269675925925923</v>
      </c>
      <c r="C1094" s="122" t="str">
        <f>IFERROR(IF(INDEX('Transaction Log'!$C$4:$C$2084,'Air Index'!A1094)&gt;INDEX('Transaction Log'!$C$4:$C$2084,('Air Index'!$K$2+'Air Index'!A1094)),"Transaction Proceeding","Transaction Anomaly"),"Transaction Ending")</f>
        <v>Transaction Proceeding</v>
      </c>
    </row>
    <row r="1095" spans="1:3">
      <c r="A1095" s="124">
        <v>1092</v>
      </c>
      <c r="B1095" s="123">
        <f>'Transaction Log'!$A$4:$A$2084</f>
        <v>0.58271990740740742</v>
      </c>
      <c r="C1095" s="122" t="str">
        <f>IFERROR(IF(INDEX('Transaction Log'!$C$4:$C$2084,'Air Index'!A1095)&gt;INDEX('Transaction Log'!$C$4:$C$2084,('Air Index'!$K$2+'Air Index'!A1095)),"Transaction Proceeding","Transaction Anomaly"),"Transaction Ending")</f>
        <v>Transaction Proceeding</v>
      </c>
    </row>
    <row r="1096" spans="1:3">
      <c r="A1096" s="124">
        <v>1093</v>
      </c>
      <c r="B1096" s="123">
        <f>'Transaction Log'!$A$4:$A$2084</f>
        <v>0.58274305555555561</v>
      </c>
      <c r="C1096" s="122" t="str">
        <f>IFERROR(IF(INDEX('Transaction Log'!$C$4:$C$2084,'Air Index'!A1096)&gt;INDEX('Transaction Log'!$C$4:$C$2084,('Air Index'!$K$2+'Air Index'!A1096)),"Transaction Proceeding","Transaction Anomaly"),"Transaction Ending")</f>
        <v>Transaction Proceeding</v>
      </c>
    </row>
    <row r="1097" spans="1:3">
      <c r="A1097" s="124">
        <v>1094</v>
      </c>
      <c r="B1097" s="123">
        <f>'Transaction Log'!$A$4:$A$2084</f>
        <v>0.58276620370370369</v>
      </c>
      <c r="C1097" s="122" t="str">
        <f>IFERROR(IF(INDEX('Transaction Log'!$C$4:$C$2084,'Air Index'!A1097)&gt;INDEX('Transaction Log'!$C$4:$C$2084,('Air Index'!$K$2+'Air Index'!A1097)),"Transaction Proceeding","Transaction Anomaly"),"Transaction Ending")</f>
        <v>Transaction Proceeding</v>
      </c>
    </row>
    <row r="1098" spans="1:3">
      <c r="A1098" s="124">
        <v>1095</v>
      </c>
      <c r="B1098" s="123">
        <f>'Transaction Log'!$A$4:$A$2084</f>
        <v>0.58278935185185188</v>
      </c>
      <c r="C1098" s="122" t="str">
        <f>IFERROR(IF(INDEX('Transaction Log'!$C$4:$C$2084,'Air Index'!A1098)&gt;INDEX('Transaction Log'!$C$4:$C$2084,('Air Index'!$K$2+'Air Index'!A1098)),"Transaction Proceeding","Transaction Anomaly"),"Transaction Ending")</f>
        <v>Transaction Proceeding</v>
      </c>
    </row>
    <row r="1099" spans="1:3">
      <c r="A1099" s="124">
        <v>1096</v>
      </c>
      <c r="B1099" s="123">
        <f>'Transaction Log'!$A$4:$A$2084</f>
        <v>0.58281250000000007</v>
      </c>
      <c r="C1099" s="122" t="str">
        <f>IFERROR(IF(INDEX('Transaction Log'!$C$4:$C$2084,'Air Index'!A1099)&gt;INDEX('Transaction Log'!$C$4:$C$2084,('Air Index'!$K$2+'Air Index'!A1099)),"Transaction Proceeding","Transaction Anomaly"),"Transaction Ending")</f>
        <v>Transaction Proceeding</v>
      </c>
    </row>
    <row r="1100" spans="1:3">
      <c r="A1100" s="124">
        <v>1097</v>
      </c>
      <c r="B1100" s="123">
        <f>'Transaction Log'!$A$4:$A$2084</f>
        <v>0.58283564814814814</v>
      </c>
      <c r="C1100" s="122" t="str">
        <f>IFERROR(IF(INDEX('Transaction Log'!$C$4:$C$2084,'Air Index'!A1100)&gt;INDEX('Transaction Log'!$C$4:$C$2084,('Air Index'!$K$2+'Air Index'!A1100)),"Transaction Proceeding","Transaction Anomaly"),"Transaction Ending")</f>
        <v>Transaction Proceeding</v>
      </c>
    </row>
    <row r="1101" spans="1:3">
      <c r="A1101" s="124">
        <v>1098</v>
      </c>
      <c r="B1101" s="123">
        <f>'Transaction Log'!$A$4:$A$2084</f>
        <v>0.58285879629629633</v>
      </c>
      <c r="C1101" s="122" t="str">
        <f>IFERROR(IF(INDEX('Transaction Log'!$C$4:$C$2084,'Air Index'!A1101)&gt;INDEX('Transaction Log'!$C$4:$C$2084,('Air Index'!$K$2+'Air Index'!A1101)),"Transaction Proceeding","Transaction Anomaly"),"Transaction Ending")</f>
        <v>Transaction Proceeding</v>
      </c>
    </row>
    <row r="1102" spans="1:3">
      <c r="A1102" s="124">
        <v>1099</v>
      </c>
      <c r="B1102" s="123">
        <f>'Transaction Log'!$A$4:$A$2084</f>
        <v>0.58288194444444441</v>
      </c>
      <c r="C1102" s="122" t="str">
        <f>IFERROR(IF(INDEX('Transaction Log'!$C$4:$C$2084,'Air Index'!A1102)&gt;INDEX('Transaction Log'!$C$4:$C$2084,('Air Index'!$K$2+'Air Index'!A1102)),"Transaction Proceeding","Transaction Anomaly"),"Transaction Ending")</f>
        <v>Transaction Proceeding</v>
      </c>
    </row>
    <row r="1103" spans="1:3">
      <c r="A1103" s="124">
        <v>1100</v>
      </c>
      <c r="B1103" s="123">
        <f>'Transaction Log'!$A$4:$A$2084</f>
        <v>0.5829050925925926</v>
      </c>
      <c r="C1103" s="122" t="str">
        <f>IFERROR(IF(INDEX('Transaction Log'!$C$4:$C$2084,'Air Index'!A1103)&gt;INDEX('Transaction Log'!$C$4:$C$2084,('Air Index'!$K$2+'Air Index'!A1103)),"Transaction Proceeding","Transaction Anomaly"),"Transaction Ending")</f>
        <v>Transaction Proceeding</v>
      </c>
    </row>
    <row r="1104" spans="1:3">
      <c r="A1104" s="124">
        <v>1101</v>
      </c>
      <c r="B1104" s="123">
        <f>'Transaction Log'!$A$4:$A$2084</f>
        <v>0.58292824074074068</v>
      </c>
      <c r="C1104" s="122" t="str">
        <f>IFERROR(IF(INDEX('Transaction Log'!$C$4:$C$2084,'Air Index'!A1104)&gt;INDEX('Transaction Log'!$C$4:$C$2084,('Air Index'!$K$2+'Air Index'!A1104)),"Transaction Proceeding","Transaction Anomaly"),"Transaction Ending")</f>
        <v>Transaction Proceeding</v>
      </c>
    </row>
    <row r="1105" spans="1:3">
      <c r="A1105" s="124">
        <v>1102</v>
      </c>
      <c r="B1105" s="123">
        <f>'Transaction Log'!$A$4:$A$2084</f>
        <v>0.58295138888888887</v>
      </c>
      <c r="C1105" s="122" t="str">
        <f>IFERROR(IF(INDEX('Transaction Log'!$C$4:$C$2084,'Air Index'!A1105)&gt;INDEX('Transaction Log'!$C$4:$C$2084,('Air Index'!$K$2+'Air Index'!A1105)),"Transaction Proceeding","Transaction Anomaly"),"Transaction Ending")</f>
        <v>Transaction Proceeding</v>
      </c>
    </row>
    <row r="1106" spans="1:3">
      <c r="A1106" s="124">
        <v>1103</v>
      </c>
      <c r="B1106" s="123">
        <f>'Transaction Log'!$A$4:$A$2084</f>
        <v>0.58297453703703705</v>
      </c>
      <c r="C1106" s="122" t="str">
        <f>IFERROR(IF(INDEX('Transaction Log'!$C$4:$C$2084,'Air Index'!A1106)&gt;INDEX('Transaction Log'!$C$4:$C$2084,('Air Index'!$K$2+'Air Index'!A1106)),"Transaction Proceeding","Transaction Anomaly"),"Transaction Ending")</f>
        <v>Transaction Proceeding</v>
      </c>
    </row>
    <row r="1107" spans="1:3">
      <c r="A1107" s="124">
        <v>1104</v>
      </c>
      <c r="B1107" s="123">
        <f>'Transaction Log'!$A$4:$A$2084</f>
        <v>0.58299768518518513</v>
      </c>
      <c r="C1107" s="122" t="str">
        <f>IFERROR(IF(INDEX('Transaction Log'!$C$4:$C$2084,'Air Index'!A1107)&gt;INDEX('Transaction Log'!$C$4:$C$2084,('Air Index'!$K$2+'Air Index'!A1107)),"Transaction Proceeding","Transaction Anomaly"),"Transaction Ending")</f>
        <v>Transaction Proceeding</v>
      </c>
    </row>
    <row r="1108" spans="1:3">
      <c r="A1108" s="124">
        <v>1105</v>
      </c>
      <c r="B1108" s="123">
        <f>'Transaction Log'!$A$4:$A$2084</f>
        <v>0.58302083333333332</v>
      </c>
      <c r="C1108" s="122" t="str">
        <f>IFERROR(IF(INDEX('Transaction Log'!$C$4:$C$2084,'Air Index'!A1108)&gt;INDEX('Transaction Log'!$C$4:$C$2084,('Air Index'!$K$2+'Air Index'!A1108)),"Transaction Proceeding","Transaction Anomaly"),"Transaction Ending")</f>
        <v>Transaction Proceeding</v>
      </c>
    </row>
    <row r="1109" spans="1:3">
      <c r="A1109" s="124">
        <v>1106</v>
      </c>
      <c r="B1109" s="123">
        <f>'Transaction Log'!$A$4:$A$2084</f>
        <v>0.58304398148148151</v>
      </c>
      <c r="C1109" s="122" t="str">
        <f>IFERROR(IF(INDEX('Transaction Log'!$C$4:$C$2084,'Air Index'!A1109)&gt;INDEX('Transaction Log'!$C$4:$C$2084,('Air Index'!$K$2+'Air Index'!A1109)),"Transaction Proceeding","Transaction Anomaly"),"Transaction Ending")</f>
        <v>Transaction Proceeding</v>
      </c>
    </row>
    <row r="1110" spans="1:3">
      <c r="A1110" s="124">
        <v>1107</v>
      </c>
      <c r="B1110" s="123">
        <f>'Transaction Log'!$A$4:$A$2084</f>
        <v>0.58306712962962959</v>
      </c>
      <c r="C1110" s="122" t="str">
        <f>IFERROR(IF(INDEX('Transaction Log'!$C$4:$C$2084,'Air Index'!A1110)&gt;INDEX('Transaction Log'!$C$4:$C$2084,('Air Index'!$K$2+'Air Index'!A1110)),"Transaction Proceeding","Transaction Anomaly"),"Transaction Ending")</f>
        <v>Transaction Proceeding</v>
      </c>
    </row>
    <row r="1111" spans="1:3">
      <c r="A1111" s="124">
        <v>1108</v>
      </c>
      <c r="B1111" s="123">
        <f>'Transaction Log'!$A$4:$A$2084</f>
        <v>0.58309027777777778</v>
      </c>
      <c r="C1111" s="122" t="str">
        <f>IFERROR(IF(INDEX('Transaction Log'!$C$4:$C$2084,'Air Index'!A1111)&gt;INDEX('Transaction Log'!$C$4:$C$2084,('Air Index'!$K$2+'Air Index'!A1111)),"Transaction Proceeding","Transaction Anomaly"),"Transaction Ending")</f>
        <v>Transaction Proceeding</v>
      </c>
    </row>
    <row r="1112" spans="1:3">
      <c r="A1112" s="124">
        <v>1109</v>
      </c>
      <c r="B1112" s="123">
        <f>'Transaction Log'!$A$4:$A$2084</f>
        <v>0.58311342592592597</v>
      </c>
      <c r="C1112" s="122" t="str">
        <f>IFERROR(IF(INDEX('Transaction Log'!$C$4:$C$2084,'Air Index'!A1112)&gt;INDEX('Transaction Log'!$C$4:$C$2084,('Air Index'!$K$2+'Air Index'!A1112)),"Transaction Proceeding","Transaction Anomaly"),"Transaction Ending")</f>
        <v>Transaction Proceeding</v>
      </c>
    </row>
    <row r="1113" spans="1:3">
      <c r="A1113" s="124">
        <v>1110</v>
      </c>
      <c r="B1113" s="123">
        <f>'Transaction Log'!$A$4:$A$2084</f>
        <v>0.58313657407407404</v>
      </c>
      <c r="C1113" s="122" t="str">
        <f>IFERROR(IF(INDEX('Transaction Log'!$C$4:$C$2084,'Air Index'!A1113)&gt;INDEX('Transaction Log'!$C$4:$C$2084,('Air Index'!$K$2+'Air Index'!A1113)),"Transaction Proceeding","Transaction Anomaly"),"Transaction Ending")</f>
        <v>Transaction Proceeding</v>
      </c>
    </row>
    <row r="1114" spans="1:3">
      <c r="A1114" s="124">
        <v>1111</v>
      </c>
      <c r="B1114" s="123">
        <f>'Transaction Log'!$A$4:$A$2084</f>
        <v>0.58315972222222223</v>
      </c>
      <c r="C1114" s="122" t="str">
        <f>IFERROR(IF(INDEX('Transaction Log'!$C$4:$C$2084,'Air Index'!A1114)&gt;INDEX('Transaction Log'!$C$4:$C$2084,('Air Index'!$K$2+'Air Index'!A1114)),"Transaction Proceeding","Transaction Anomaly"),"Transaction Ending")</f>
        <v>Transaction Proceeding</v>
      </c>
    </row>
    <row r="1115" spans="1:3">
      <c r="A1115" s="124">
        <v>1112</v>
      </c>
      <c r="B1115" s="123">
        <f>'Transaction Log'!$A$4:$A$2084</f>
        <v>0.58318287037037042</v>
      </c>
      <c r="C1115" s="122" t="str">
        <f>IFERROR(IF(INDEX('Transaction Log'!$C$4:$C$2084,'Air Index'!A1115)&gt;INDEX('Transaction Log'!$C$4:$C$2084,('Air Index'!$K$2+'Air Index'!A1115)),"Transaction Proceeding","Transaction Anomaly"),"Transaction Ending")</f>
        <v>Transaction Proceeding</v>
      </c>
    </row>
    <row r="1116" spans="1:3">
      <c r="A1116" s="124">
        <v>1113</v>
      </c>
      <c r="B1116" s="123">
        <f>'Transaction Log'!$A$4:$A$2084</f>
        <v>0.5832060185185185</v>
      </c>
      <c r="C1116" s="122" t="str">
        <f>IFERROR(IF(INDEX('Transaction Log'!$C$4:$C$2084,'Air Index'!A1116)&gt;INDEX('Transaction Log'!$C$4:$C$2084,('Air Index'!$K$2+'Air Index'!A1116)),"Transaction Proceeding","Transaction Anomaly"),"Transaction Ending")</f>
        <v>Transaction Proceeding</v>
      </c>
    </row>
    <row r="1117" spans="1:3">
      <c r="A1117" s="124">
        <v>1114</v>
      </c>
      <c r="B1117" s="123">
        <f>'Transaction Log'!$A$4:$A$2084</f>
        <v>0.58322916666666669</v>
      </c>
      <c r="C1117" s="122" t="str">
        <f>IFERROR(IF(INDEX('Transaction Log'!$C$4:$C$2084,'Air Index'!A1117)&gt;INDEX('Transaction Log'!$C$4:$C$2084,('Air Index'!$K$2+'Air Index'!A1117)),"Transaction Proceeding","Transaction Anomaly"),"Transaction Ending")</f>
        <v>Transaction Proceeding</v>
      </c>
    </row>
    <row r="1118" spans="1:3">
      <c r="A1118" s="124">
        <v>1115</v>
      </c>
      <c r="B1118" s="123">
        <f>'Transaction Log'!$A$4:$A$2084</f>
        <v>0.58325231481481488</v>
      </c>
      <c r="C1118" s="122" t="str">
        <f>IFERROR(IF(INDEX('Transaction Log'!$C$4:$C$2084,'Air Index'!A1118)&gt;INDEX('Transaction Log'!$C$4:$C$2084,('Air Index'!$K$2+'Air Index'!A1118)),"Transaction Proceeding","Transaction Anomaly"),"Transaction Ending")</f>
        <v>Transaction Proceeding</v>
      </c>
    </row>
    <row r="1119" spans="1:3">
      <c r="A1119" s="124">
        <v>1116</v>
      </c>
      <c r="B1119" s="123">
        <f>'Transaction Log'!$A$4:$A$2084</f>
        <v>0.58327546296296295</v>
      </c>
      <c r="C1119" s="122" t="str">
        <f>IFERROR(IF(INDEX('Transaction Log'!$C$4:$C$2084,'Air Index'!A1119)&gt;INDEX('Transaction Log'!$C$4:$C$2084,('Air Index'!$K$2+'Air Index'!A1119)),"Transaction Proceeding","Transaction Anomaly"),"Transaction Ending")</f>
        <v>Transaction Proceeding</v>
      </c>
    </row>
    <row r="1120" spans="1:3">
      <c r="A1120" s="124">
        <v>1117</v>
      </c>
      <c r="B1120" s="123">
        <f>'Transaction Log'!$A$4:$A$2084</f>
        <v>0.58329861111111114</v>
      </c>
      <c r="C1120" s="122" t="str">
        <f>IFERROR(IF(INDEX('Transaction Log'!$C$4:$C$2084,'Air Index'!A1120)&gt;INDEX('Transaction Log'!$C$4:$C$2084,('Air Index'!$K$2+'Air Index'!A1120)),"Transaction Proceeding","Transaction Anomaly"),"Transaction Ending")</f>
        <v>Transaction Proceeding</v>
      </c>
    </row>
    <row r="1121" spans="1:3">
      <c r="A1121" s="124">
        <v>1118</v>
      </c>
      <c r="B1121" s="123">
        <f>'Transaction Log'!$A$4:$A$2084</f>
        <v>0.58332175925925933</v>
      </c>
      <c r="C1121" s="122" t="str">
        <f>IFERROR(IF(INDEX('Transaction Log'!$C$4:$C$2084,'Air Index'!A1121)&gt;INDEX('Transaction Log'!$C$4:$C$2084,('Air Index'!$K$2+'Air Index'!A1121)),"Transaction Proceeding","Transaction Anomaly"),"Transaction Ending")</f>
        <v>Transaction Proceeding</v>
      </c>
    </row>
    <row r="1122" spans="1:3">
      <c r="A1122" s="124">
        <v>1119</v>
      </c>
      <c r="B1122" s="123">
        <f>'Transaction Log'!$A$4:$A$2084</f>
        <v>0.58334490740740741</v>
      </c>
      <c r="C1122" s="122" t="str">
        <f>IFERROR(IF(INDEX('Transaction Log'!$C$4:$C$2084,'Air Index'!A1122)&gt;INDEX('Transaction Log'!$C$4:$C$2084,('Air Index'!$K$2+'Air Index'!A1122)),"Transaction Proceeding","Transaction Anomaly"),"Transaction Ending")</f>
        <v>Transaction Proceeding</v>
      </c>
    </row>
    <row r="1123" spans="1:3">
      <c r="A1123" s="124">
        <v>1120</v>
      </c>
      <c r="B1123" s="123">
        <f>'Transaction Log'!$A$4:$A$2084</f>
        <v>0.58336805555555549</v>
      </c>
      <c r="C1123" s="122" t="str">
        <f>IFERROR(IF(INDEX('Transaction Log'!$C$4:$C$2084,'Air Index'!A1123)&gt;INDEX('Transaction Log'!$C$4:$C$2084,('Air Index'!$K$2+'Air Index'!A1123)),"Transaction Proceeding","Transaction Anomaly"),"Transaction Ending")</f>
        <v>Transaction Proceeding</v>
      </c>
    </row>
    <row r="1124" spans="1:3">
      <c r="A1124" s="124">
        <v>1121</v>
      </c>
      <c r="B1124" s="123">
        <f>'Transaction Log'!$A$4:$A$2084</f>
        <v>0.58339120370370368</v>
      </c>
      <c r="C1124" s="122" t="str">
        <f>IFERROR(IF(INDEX('Transaction Log'!$C$4:$C$2084,'Air Index'!A1124)&gt;INDEX('Transaction Log'!$C$4:$C$2084,('Air Index'!$K$2+'Air Index'!A1124)),"Transaction Proceeding","Transaction Anomaly"),"Transaction Ending")</f>
        <v>Transaction Proceeding</v>
      </c>
    </row>
    <row r="1125" spans="1:3">
      <c r="A1125" s="124">
        <v>1122</v>
      </c>
      <c r="B1125" s="123">
        <f>'Transaction Log'!$A$4:$A$2084</f>
        <v>0.58341435185185186</v>
      </c>
      <c r="C1125" s="122" t="str">
        <f>IFERROR(IF(INDEX('Transaction Log'!$C$4:$C$2084,'Air Index'!A1125)&gt;INDEX('Transaction Log'!$C$4:$C$2084,('Air Index'!$K$2+'Air Index'!A1125)),"Transaction Proceeding","Transaction Anomaly"),"Transaction Ending")</f>
        <v>Transaction Proceeding</v>
      </c>
    </row>
    <row r="1126" spans="1:3">
      <c r="A1126" s="124">
        <v>1123</v>
      </c>
      <c r="B1126" s="123">
        <f>'Transaction Log'!$A$4:$A$2084</f>
        <v>0.58343749999999994</v>
      </c>
      <c r="C1126" s="122" t="str">
        <f>IFERROR(IF(INDEX('Transaction Log'!$C$4:$C$2084,'Air Index'!A1126)&gt;INDEX('Transaction Log'!$C$4:$C$2084,('Air Index'!$K$2+'Air Index'!A1126)),"Transaction Proceeding","Transaction Anomaly"),"Transaction Ending")</f>
        <v>Transaction Proceeding</v>
      </c>
    </row>
    <row r="1127" spans="1:3">
      <c r="A1127" s="124">
        <v>1124</v>
      </c>
      <c r="B1127" s="123">
        <f>'Transaction Log'!$A$4:$A$2084</f>
        <v>0.58346064814814813</v>
      </c>
      <c r="C1127" s="122" t="str">
        <f>IFERROR(IF(INDEX('Transaction Log'!$C$4:$C$2084,'Air Index'!A1127)&gt;INDEX('Transaction Log'!$C$4:$C$2084,('Air Index'!$K$2+'Air Index'!A1127)),"Transaction Proceeding","Transaction Anomaly"),"Transaction Ending")</f>
        <v>Transaction Proceeding</v>
      </c>
    </row>
    <row r="1128" spans="1:3">
      <c r="A1128" s="124">
        <v>1125</v>
      </c>
      <c r="B1128" s="123">
        <f>'Transaction Log'!$A$4:$A$2084</f>
        <v>0.58348379629629632</v>
      </c>
      <c r="C1128" s="122" t="str">
        <f>IFERROR(IF(INDEX('Transaction Log'!$C$4:$C$2084,'Air Index'!A1128)&gt;INDEX('Transaction Log'!$C$4:$C$2084,('Air Index'!$K$2+'Air Index'!A1128)),"Transaction Proceeding","Transaction Anomaly"),"Transaction Ending")</f>
        <v>Transaction Proceeding</v>
      </c>
    </row>
    <row r="1129" spans="1:3">
      <c r="A1129" s="124">
        <v>1126</v>
      </c>
      <c r="B1129" s="123">
        <f>'Transaction Log'!$A$4:$A$2084</f>
        <v>0.5835069444444444</v>
      </c>
      <c r="C1129" s="122" t="str">
        <f>IFERROR(IF(INDEX('Transaction Log'!$C$4:$C$2084,'Air Index'!A1129)&gt;INDEX('Transaction Log'!$C$4:$C$2084,('Air Index'!$K$2+'Air Index'!A1129)),"Transaction Proceeding","Transaction Anomaly"),"Transaction Ending")</f>
        <v>Transaction Proceeding</v>
      </c>
    </row>
    <row r="1130" spans="1:3">
      <c r="A1130" s="124">
        <v>1127</v>
      </c>
      <c r="B1130" s="123">
        <f>'Transaction Log'!$A$4:$A$2084</f>
        <v>0.58353009259259259</v>
      </c>
      <c r="C1130" s="122" t="str">
        <f>IFERROR(IF(INDEX('Transaction Log'!$C$4:$C$2084,'Air Index'!A1130)&gt;INDEX('Transaction Log'!$C$4:$C$2084,('Air Index'!$K$2+'Air Index'!A1130)),"Transaction Proceeding","Transaction Anomaly"),"Transaction Ending")</f>
        <v>Transaction Proceeding</v>
      </c>
    </row>
    <row r="1131" spans="1:3">
      <c r="A1131" s="124">
        <v>1128</v>
      </c>
      <c r="B1131" s="123">
        <f>'Transaction Log'!$A$4:$A$2084</f>
        <v>0.58355324074074078</v>
      </c>
      <c r="C1131" s="122" t="str">
        <f>IFERROR(IF(INDEX('Transaction Log'!$C$4:$C$2084,'Air Index'!A1131)&gt;INDEX('Transaction Log'!$C$4:$C$2084,('Air Index'!$K$2+'Air Index'!A1131)),"Transaction Proceeding","Transaction Anomaly"),"Transaction Ending")</f>
        <v>Transaction Proceeding</v>
      </c>
    </row>
    <row r="1132" spans="1:3">
      <c r="A1132" s="124">
        <v>1129</v>
      </c>
      <c r="B1132" s="123">
        <f>'Transaction Log'!$A$4:$A$2084</f>
        <v>0.58357638888888885</v>
      </c>
      <c r="C1132" s="122" t="str">
        <f>IFERROR(IF(INDEX('Transaction Log'!$C$4:$C$2084,'Air Index'!A1132)&gt;INDEX('Transaction Log'!$C$4:$C$2084,('Air Index'!$K$2+'Air Index'!A1132)),"Transaction Proceeding","Transaction Anomaly"),"Transaction Ending")</f>
        <v>Transaction Proceeding</v>
      </c>
    </row>
    <row r="1133" spans="1:3">
      <c r="A1133" s="124">
        <v>1130</v>
      </c>
      <c r="B1133" s="123">
        <f>'Transaction Log'!$A$4:$A$2084</f>
        <v>0.58359953703703704</v>
      </c>
      <c r="C1133" s="122" t="str">
        <f>IFERROR(IF(INDEX('Transaction Log'!$C$4:$C$2084,'Air Index'!A1133)&gt;INDEX('Transaction Log'!$C$4:$C$2084,('Air Index'!$K$2+'Air Index'!A1133)),"Transaction Proceeding","Transaction Anomaly"),"Transaction Ending")</f>
        <v>Transaction Proceeding</v>
      </c>
    </row>
    <row r="1134" spans="1:3">
      <c r="A1134" s="124">
        <v>1131</v>
      </c>
      <c r="B1134" s="123">
        <f>'Transaction Log'!$A$4:$A$2084</f>
        <v>0.58362268518518523</v>
      </c>
      <c r="C1134" s="122" t="str">
        <f>IFERROR(IF(INDEX('Transaction Log'!$C$4:$C$2084,'Air Index'!A1134)&gt;INDEX('Transaction Log'!$C$4:$C$2084,('Air Index'!$K$2+'Air Index'!A1134)),"Transaction Proceeding","Transaction Anomaly"),"Transaction Ending")</f>
        <v>Transaction Proceeding</v>
      </c>
    </row>
    <row r="1135" spans="1:3">
      <c r="A1135" s="124">
        <v>1132</v>
      </c>
      <c r="B1135" s="123">
        <f>'Transaction Log'!$A$4:$A$2084</f>
        <v>0.58364583333333331</v>
      </c>
      <c r="C1135" s="122" t="str">
        <f>IFERROR(IF(INDEX('Transaction Log'!$C$4:$C$2084,'Air Index'!A1135)&gt;INDEX('Transaction Log'!$C$4:$C$2084,('Air Index'!$K$2+'Air Index'!A1135)),"Transaction Proceeding","Transaction Anomaly"),"Transaction Ending")</f>
        <v>Transaction Proceeding</v>
      </c>
    </row>
    <row r="1136" spans="1:3">
      <c r="A1136" s="124">
        <v>1133</v>
      </c>
      <c r="B1136" s="123">
        <f>'Transaction Log'!$A$4:$A$2084</f>
        <v>0.5836689814814815</v>
      </c>
      <c r="C1136" s="122" t="str">
        <f>IFERROR(IF(INDEX('Transaction Log'!$C$4:$C$2084,'Air Index'!A1136)&gt;INDEX('Transaction Log'!$C$4:$C$2084,('Air Index'!$K$2+'Air Index'!A1136)),"Transaction Proceeding","Transaction Anomaly"),"Transaction Ending")</f>
        <v>Transaction Proceeding</v>
      </c>
    </row>
    <row r="1137" spans="1:3">
      <c r="A1137" s="124">
        <v>1134</v>
      </c>
      <c r="B1137" s="123">
        <f>'Transaction Log'!$A$4:$A$2084</f>
        <v>0.58369212962962969</v>
      </c>
      <c r="C1137" s="122" t="str">
        <f>IFERROR(IF(INDEX('Transaction Log'!$C$4:$C$2084,'Air Index'!A1137)&gt;INDEX('Transaction Log'!$C$4:$C$2084,('Air Index'!$K$2+'Air Index'!A1137)),"Transaction Proceeding","Transaction Anomaly"),"Transaction Ending")</f>
        <v>Transaction Proceeding</v>
      </c>
    </row>
    <row r="1138" spans="1:3">
      <c r="A1138" s="124">
        <v>1135</v>
      </c>
      <c r="B1138" s="123">
        <f>'Transaction Log'!$A$4:$A$2084</f>
        <v>0.58371527777777776</v>
      </c>
      <c r="C1138" s="122" t="str">
        <f>IFERROR(IF(INDEX('Transaction Log'!$C$4:$C$2084,'Air Index'!A1138)&gt;INDEX('Transaction Log'!$C$4:$C$2084,('Air Index'!$K$2+'Air Index'!A1138)),"Transaction Proceeding","Transaction Anomaly"),"Transaction Ending")</f>
        <v>Transaction Proceeding</v>
      </c>
    </row>
    <row r="1139" spans="1:3">
      <c r="A1139" s="124">
        <v>1136</v>
      </c>
      <c r="B1139" s="123">
        <f>'Transaction Log'!$A$4:$A$2084</f>
        <v>0.58373842592592595</v>
      </c>
      <c r="C1139" s="122" t="str">
        <f>IFERROR(IF(INDEX('Transaction Log'!$C$4:$C$2084,'Air Index'!A1139)&gt;INDEX('Transaction Log'!$C$4:$C$2084,('Air Index'!$K$2+'Air Index'!A1139)),"Transaction Proceeding","Transaction Anomaly"),"Transaction Ending")</f>
        <v>Transaction Proceeding</v>
      </c>
    </row>
    <row r="1140" spans="1:3">
      <c r="A1140" s="124">
        <v>1137</v>
      </c>
      <c r="B1140" s="123">
        <f>'Transaction Log'!$A$4:$A$2084</f>
        <v>0.58376157407407414</v>
      </c>
      <c r="C1140" s="122" t="str">
        <f>IFERROR(IF(INDEX('Transaction Log'!$C$4:$C$2084,'Air Index'!A1140)&gt;INDEX('Transaction Log'!$C$4:$C$2084,('Air Index'!$K$2+'Air Index'!A1140)),"Transaction Proceeding","Transaction Anomaly"),"Transaction Ending")</f>
        <v>Transaction Proceeding</v>
      </c>
    </row>
    <row r="1141" spans="1:3">
      <c r="A1141" s="124">
        <v>1138</v>
      </c>
      <c r="B1141" s="123">
        <f>'Transaction Log'!$A$4:$A$2084</f>
        <v>0.58378472222222222</v>
      </c>
      <c r="C1141" s="122" t="str">
        <f>IFERROR(IF(INDEX('Transaction Log'!$C$4:$C$2084,'Air Index'!A1141)&gt;INDEX('Transaction Log'!$C$4:$C$2084,('Air Index'!$K$2+'Air Index'!A1141)),"Transaction Proceeding","Transaction Anomaly"),"Transaction Ending")</f>
        <v>Transaction Proceeding</v>
      </c>
    </row>
    <row r="1142" spans="1:3">
      <c r="A1142" s="124">
        <v>1139</v>
      </c>
      <c r="B1142" s="123">
        <f>'Transaction Log'!$A$4:$A$2084</f>
        <v>0.5838078703703703</v>
      </c>
      <c r="C1142" s="122" t="str">
        <f>IFERROR(IF(INDEX('Transaction Log'!$C$4:$C$2084,'Air Index'!A1142)&gt;INDEX('Transaction Log'!$C$4:$C$2084,('Air Index'!$K$2+'Air Index'!A1142)),"Transaction Proceeding","Transaction Anomaly"),"Transaction Ending")</f>
        <v>Transaction Proceeding</v>
      </c>
    </row>
    <row r="1143" spans="1:3">
      <c r="A1143" s="124">
        <v>1140</v>
      </c>
      <c r="B1143" s="123">
        <f>'Transaction Log'!$A$4:$A$2084</f>
        <v>0.58383101851851849</v>
      </c>
      <c r="C1143" s="122" t="str">
        <f>IFERROR(IF(INDEX('Transaction Log'!$C$4:$C$2084,'Air Index'!A1143)&gt;INDEX('Transaction Log'!$C$4:$C$2084,('Air Index'!$K$2+'Air Index'!A1143)),"Transaction Proceeding","Transaction Anomaly"),"Transaction Ending")</f>
        <v>Transaction Proceeding</v>
      </c>
    </row>
    <row r="1144" spans="1:3">
      <c r="A1144" s="124">
        <v>1141</v>
      </c>
      <c r="B1144" s="123">
        <f>'Transaction Log'!$A$4:$A$2084</f>
        <v>0.58385416666666667</v>
      </c>
      <c r="C1144" s="122" t="str">
        <f>IFERROR(IF(INDEX('Transaction Log'!$C$4:$C$2084,'Air Index'!A1144)&gt;INDEX('Transaction Log'!$C$4:$C$2084,('Air Index'!$K$2+'Air Index'!A1144)),"Transaction Proceeding","Transaction Anomaly"),"Transaction Ending")</f>
        <v>Transaction Proceeding</v>
      </c>
    </row>
    <row r="1145" spans="1:3">
      <c r="A1145" s="124">
        <v>1142</v>
      </c>
      <c r="B1145" s="123">
        <f>'Transaction Log'!$A$4:$A$2084</f>
        <v>0.58387731481481475</v>
      </c>
      <c r="C1145" s="122" t="str">
        <f>IFERROR(IF(INDEX('Transaction Log'!$C$4:$C$2084,'Air Index'!A1145)&gt;INDEX('Transaction Log'!$C$4:$C$2084,('Air Index'!$K$2+'Air Index'!A1145)),"Transaction Proceeding","Transaction Anomaly"),"Transaction Ending")</f>
        <v>Transaction Proceeding</v>
      </c>
    </row>
    <row r="1146" spans="1:3">
      <c r="A1146" s="124">
        <v>1143</v>
      </c>
      <c r="B1146" s="123">
        <f>'Transaction Log'!$A$4:$A$2084</f>
        <v>0.58390046296296294</v>
      </c>
      <c r="C1146" s="122" t="str">
        <f>IFERROR(IF(INDEX('Transaction Log'!$C$4:$C$2084,'Air Index'!A1146)&gt;INDEX('Transaction Log'!$C$4:$C$2084,('Air Index'!$K$2+'Air Index'!A1146)),"Transaction Proceeding","Transaction Anomaly"),"Transaction Ending")</f>
        <v>Transaction Proceeding</v>
      </c>
    </row>
    <row r="1147" spans="1:3">
      <c r="A1147" s="124">
        <v>1144</v>
      </c>
      <c r="B1147" s="123">
        <f>'Transaction Log'!$A$4:$A$2084</f>
        <v>0.58392361111111113</v>
      </c>
      <c r="C1147" s="122" t="str">
        <f>IFERROR(IF(INDEX('Transaction Log'!$C$4:$C$2084,'Air Index'!A1147)&gt;INDEX('Transaction Log'!$C$4:$C$2084,('Air Index'!$K$2+'Air Index'!A1147)),"Transaction Proceeding","Transaction Anomaly"),"Transaction Ending")</f>
        <v>Transaction Proceeding</v>
      </c>
    </row>
    <row r="1148" spans="1:3">
      <c r="A1148" s="124">
        <v>1145</v>
      </c>
      <c r="B1148" s="123">
        <f>'Transaction Log'!$A$4:$A$2084</f>
        <v>0.58394675925925921</v>
      </c>
      <c r="C1148" s="122" t="str">
        <f>IFERROR(IF(INDEX('Transaction Log'!$C$4:$C$2084,'Air Index'!A1148)&gt;INDEX('Transaction Log'!$C$4:$C$2084,('Air Index'!$K$2+'Air Index'!A1148)),"Transaction Proceeding","Transaction Anomaly"),"Transaction Ending")</f>
        <v>Transaction Proceeding</v>
      </c>
    </row>
    <row r="1149" spans="1:3">
      <c r="A1149" s="124">
        <v>1146</v>
      </c>
      <c r="B1149" s="123">
        <f>'Transaction Log'!$A$4:$A$2084</f>
        <v>0.5839699074074074</v>
      </c>
      <c r="C1149" s="122" t="str">
        <f>IFERROR(IF(INDEX('Transaction Log'!$C$4:$C$2084,'Air Index'!A1149)&gt;INDEX('Transaction Log'!$C$4:$C$2084,('Air Index'!$K$2+'Air Index'!A1149)),"Transaction Proceeding","Transaction Anomaly"),"Transaction Ending")</f>
        <v>Transaction Proceeding</v>
      </c>
    </row>
    <row r="1150" spans="1:3">
      <c r="A1150" s="124">
        <v>1147</v>
      </c>
      <c r="B1150" s="123">
        <f>'Transaction Log'!$A$4:$A$2084</f>
        <v>0.58399305555555558</v>
      </c>
      <c r="C1150" s="122" t="str">
        <f>IFERROR(IF(INDEX('Transaction Log'!$C$4:$C$2084,'Air Index'!A1150)&gt;INDEX('Transaction Log'!$C$4:$C$2084,('Air Index'!$K$2+'Air Index'!A1150)),"Transaction Proceeding","Transaction Anomaly"),"Transaction Ending")</f>
        <v>Transaction Proceeding</v>
      </c>
    </row>
    <row r="1151" spans="1:3">
      <c r="A1151" s="124">
        <v>1148</v>
      </c>
      <c r="B1151" s="123">
        <f>'Transaction Log'!$A$4:$A$2084</f>
        <v>0.58401620370370366</v>
      </c>
      <c r="C1151" s="122" t="str">
        <f>IFERROR(IF(INDEX('Transaction Log'!$C$4:$C$2084,'Air Index'!A1151)&gt;INDEX('Transaction Log'!$C$4:$C$2084,('Air Index'!$K$2+'Air Index'!A1151)),"Transaction Proceeding","Transaction Anomaly"),"Transaction Ending")</f>
        <v>Transaction Proceeding</v>
      </c>
    </row>
    <row r="1152" spans="1:3">
      <c r="A1152" s="124">
        <v>1149</v>
      </c>
      <c r="B1152" s="123">
        <f>'Transaction Log'!$A$4:$A$2084</f>
        <v>0.58403935185185185</v>
      </c>
      <c r="C1152" s="122" t="str">
        <f>IFERROR(IF(INDEX('Transaction Log'!$C$4:$C$2084,'Air Index'!A1152)&gt;INDEX('Transaction Log'!$C$4:$C$2084,('Air Index'!$K$2+'Air Index'!A1152)),"Transaction Proceeding","Transaction Anomaly"),"Transaction Ending")</f>
        <v>Transaction Proceeding</v>
      </c>
    </row>
    <row r="1153" spans="1:3">
      <c r="A1153" s="124">
        <v>1150</v>
      </c>
      <c r="B1153" s="123">
        <f>'Transaction Log'!$A$4:$A$2084</f>
        <v>0.58406250000000004</v>
      </c>
      <c r="C1153" s="122" t="str">
        <f>IFERROR(IF(INDEX('Transaction Log'!$C$4:$C$2084,'Air Index'!A1153)&gt;INDEX('Transaction Log'!$C$4:$C$2084,('Air Index'!$K$2+'Air Index'!A1153)),"Transaction Proceeding","Transaction Anomaly"),"Transaction Ending")</f>
        <v>Transaction Proceeding</v>
      </c>
    </row>
    <row r="1154" spans="1:3">
      <c r="A1154" s="124">
        <v>1151</v>
      </c>
      <c r="B1154" s="123">
        <f>'Transaction Log'!$A$4:$A$2084</f>
        <v>0.58408564814814812</v>
      </c>
      <c r="C1154" s="122" t="str">
        <f>IFERROR(IF(INDEX('Transaction Log'!$C$4:$C$2084,'Air Index'!A1154)&gt;INDEX('Transaction Log'!$C$4:$C$2084,('Air Index'!$K$2+'Air Index'!A1154)),"Transaction Proceeding","Transaction Anomaly"),"Transaction Ending")</f>
        <v>Transaction Proceeding</v>
      </c>
    </row>
    <row r="1155" spans="1:3">
      <c r="A1155" s="124">
        <v>1152</v>
      </c>
      <c r="B1155" s="123">
        <f>'Transaction Log'!$A$4:$A$2084</f>
        <v>0.58410879629629631</v>
      </c>
      <c r="C1155" s="122" t="str">
        <f>IFERROR(IF(INDEX('Transaction Log'!$C$4:$C$2084,'Air Index'!A1155)&gt;INDEX('Transaction Log'!$C$4:$C$2084,('Air Index'!$K$2+'Air Index'!A1155)),"Transaction Proceeding","Transaction Anomaly"),"Transaction Ending")</f>
        <v>Transaction Proceeding</v>
      </c>
    </row>
    <row r="1156" spans="1:3">
      <c r="A1156" s="124">
        <v>1153</v>
      </c>
      <c r="B1156" s="123">
        <f>'Transaction Log'!$A$4:$A$2084</f>
        <v>0.5841319444444445</v>
      </c>
      <c r="C1156" s="122" t="str">
        <f>IFERROR(IF(INDEX('Transaction Log'!$C$4:$C$2084,'Air Index'!A1156)&gt;INDEX('Transaction Log'!$C$4:$C$2084,('Air Index'!$K$2+'Air Index'!A1156)),"Transaction Proceeding","Transaction Anomaly"),"Transaction Ending")</f>
        <v>Transaction Proceeding</v>
      </c>
    </row>
    <row r="1157" spans="1:3">
      <c r="A1157" s="124">
        <v>1154</v>
      </c>
      <c r="B1157" s="123">
        <f>'Transaction Log'!$A$4:$A$2084</f>
        <v>0.58415509259259257</v>
      </c>
      <c r="C1157" s="122" t="str">
        <f>IFERROR(IF(INDEX('Transaction Log'!$C$4:$C$2084,'Air Index'!A1157)&gt;INDEX('Transaction Log'!$C$4:$C$2084,('Air Index'!$K$2+'Air Index'!A1157)),"Transaction Proceeding","Transaction Anomaly"),"Transaction Ending")</f>
        <v>Transaction Proceeding</v>
      </c>
    </row>
    <row r="1158" spans="1:3">
      <c r="A1158" s="124">
        <v>1155</v>
      </c>
      <c r="B1158" s="123">
        <f>'Transaction Log'!$A$4:$A$2084</f>
        <v>0.58417824074074076</v>
      </c>
      <c r="C1158" s="122" t="str">
        <f>IFERROR(IF(INDEX('Transaction Log'!$C$4:$C$2084,'Air Index'!A1158)&gt;INDEX('Transaction Log'!$C$4:$C$2084,('Air Index'!$K$2+'Air Index'!A1158)),"Transaction Proceeding","Transaction Anomaly"),"Transaction Ending")</f>
        <v>Transaction Proceeding</v>
      </c>
    </row>
    <row r="1159" spans="1:3">
      <c r="A1159" s="124">
        <v>1156</v>
      </c>
      <c r="B1159" s="123">
        <f>'Transaction Log'!$A$4:$A$2084</f>
        <v>0.58420138888888895</v>
      </c>
      <c r="C1159" s="122" t="str">
        <f>IFERROR(IF(INDEX('Transaction Log'!$C$4:$C$2084,'Air Index'!A1159)&gt;INDEX('Transaction Log'!$C$4:$C$2084,('Air Index'!$K$2+'Air Index'!A1159)),"Transaction Proceeding","Transaction Anomaly"),"Transaction Ending")</f>
        <v>Transaction Proceeding</v>
      </c>
    </row>
    <row r="1160" spans="1:3">
      <c r="A1160" s="124">
        <v>1157</v>
      </c>
      <c r="B1160" s="123">
        <f>'Transaction Log'!$A$4:$A$2084</f>
        <v>0.58422453703703703</v>
      </c>
      <c r="C1160" s="122" t="str">
        <f>IFERROR(IF(INDEX('Transaction Log'!$C$4:$C$2084,'Air Index'!A1160)&gt;INDEX('Transaction Log'!$C$4:$C$2084,('Air Index'!$K$2+'Air Index'!A1160)),"Transaction Proceeding","Transaction Anomaly"),"Transaction Ending")</f>
        <v>Transaction Proceeding</v>
      </c>
    </row>
    <row r="1161" spans="1:3">
      <c r="A1161" s="124">
        <v>1158</v>
      </c>
      <c r="B1161" s="123">
        <f>'Transaction Log'!$A$4:$A$2084</f>
        <v>0.58424768518518522</v>
      </c>
      <c r="C1161" s="122" t="str">
        <f>IFERROR(IF(INDEX('Transaction Log'!$C$4:$C$2084,'Air Index'!A1161)&gt;INDEX('Transaction Log'!$C$4:$C$2084,('Air Index'!$K$2+'Air Index'!A1161)),"Transaction Proceeding","Transaction Anomaly"),"Transaction Ending")</f>
        <v>Transaction Proceeding</v>
      </c>
    </row>
    <row r="1162" spans="1:3">
      <c r="A1162" s="124">
        <v>1159</v>
      </c>
      <c r="B1162" s="123">
        <f>'Transaction Log'!$A$4:$A$2084</f>
        <v>0.58427083333333341</v>
      </c>
      <c r="C1162" s="122" t="str">
        <f>IFERROR(IF(INDEX('Transaction Log'!$C$4:$C$2084,'Air Index'!A1162)&gt;INDEX('Transaction Log'!$C$4:$C$2084,('Air Index'!$K$2+'Air Index'!A1162)),"Transaction Proceeding","Transaction Anomaly"),"Transaction Ending")</f>
        <v>Transaction Proceeding</v>
      </c>
    </row>
    <row r="1163" spans="1:3">
      <c r="A1163" s="124">
        <v>1160</v>
      </c>
      <c r="B1163" s="123">
        <f>'Transaction Log'!$A$4:$A$2084</f>
        <v>0.58429398148148148</v>
      </c>
      <c r="C1163" s="122" t="str">
        <f>IFERROR(IF(INDEX('Transaction Log'!$C$4:$C$2084,'Air Index'!A1163)&gt;INDEX('Transaction Log'!$C$4:$C$2084,('Air Index'!$K$2+'Air Index'!A1163)),"Transaction Proceeding","Transaction Anomaly"),"Transaction Ending")</f>
        <v>Transaction Proceeding</v>
      </c>
    </row>
    <row r="1164" spans="1:3">
      <c r="A1164" s="124">
        <v>1161</v>
      </c>
      <c r="B1164" s="123">
        <f>'Transaction Log'!$A$4:$A$2084</f>
        <v>0.58431712962962956</v>
      </c>
      <c r="C1164" s="122" t="str">
        <f>IFERROR(IF(INDEX('Transaction Log'!$C$4:$C$2084,'Air Index'!A1164)&gt;INDEX('Transaction Log'!$C$4:$C$2084,('Air Index'!$K$2+'Air Index'!A1164)),"Transaction Proceeding","Transaction Anomaly"),"Transaction Ending")</f>
        <v>Transaction Proceeding</v>
      </c>
    </row>
    <row r="1165" spans="1:3">
      <c r="A1165" s="124">
        <v>1162</v>
      </c>
      <c r="B1165" s="123">
        <f>'Transaction Log'!$A$4:$A$2084</f>
        <v>0.58434027777777775</v>
      </c>
      <c r="C1165" s="122" t="str">
        <f>IFERROR(IF(INDEX('Transaction Log'!$C$4:$C$2084,'Air Index'!A1165)&gt;INDEX('Transaction Log'!$C$4:$C$2084,('Air Index'!$K$2+'Air Index'!A1165)),"Transaction Proceeding","Transaction Anomaly"),"Transaction Ending")</f>
        <v>Transaction Proceeding</v>
      </c>
    </row>
    <row r="1166" spans="1:3">
      <c r="A1166" s="124">
        <v>1163</v>
      </c>
      <c r="B1166" s="123">
        <f>'Transaction Log'!$A$4:$A$2084</f>
        <v>0.58436342592592594</v>
      </c>
      <c r="C1166" s="122" t="str">
        <f>IFERROR(IF(INDEX('Transaction Log'!$C$4:$C$2084,'Air Index'!A1166)&gt;INDEX('Transaction Log'!$C$4:$C$2084,('Air Index'!$K$2+'Air Index'!A1166)),"Transaction Proceeding","Transaction Anomaly"),"Transaction Ending")</f>
        <v>Transaction Proceeding</v>
      </c>
    </row>
    <row r="1167" spans="1:3">
      <c r="A1167" s="124">
        <v>1164</v>
      </c>
      <c r="B1167" s="123">
        <f>'Transaction Log'!$A$4:$A$2084</f>
        <v>0.58438657407407402</v>
      </c>
      <c r="C1167" s="122" t="str">
        <f>IFERROR(IF(INDEX('Transaction Log'!$C$4:$C$2084,'Air Index'!A1167)&gt;INDEX('Transaction Log'!$C$4:$C$2084,('Air Index'!$K$2+'Air Index'!A1167)),"Transaction Proceeding","Transaction Anomaly"),"Transaction Ending")</f>
        <v>Transaction Proceeding</v>
      </c>
    </row>
    <row r="1168" spans="1:3">
      <c r="A1168" s="124">
        <v>1165</v>
      </c>
      <c r="B1168" s="123">
        <f>'Transaction Log'!$A$4:$A$2084</f>
        <v>0.58440972222222221</v>
      </c>
      <c r="C1168" s="122" t="str">
        <f>IFERROR(IF(INDEX('Transaction Log'!$C$4:$C$2084,'Air Index'!A1168)&gt;INDEX('Transaction Log'!$C$4:$C$2084,('Air Index'!$K$2+'Air Index'!A1168)),"Transaction Proceeding","Transaction Anomaly"),"Transaction Ending")</f>
        <v>Transaction Proceeding</v>
      </c>
    </row>
    <row r="1169" spans="1:3">
      <c r="A1169" s="124">
        <v>1166</v>
      </c>
      <c r="B1169" s="123">
        <f>'Transaction Log'!$A$4:$A$2084</f>
        <v>0.58443287037037039</v>
      </c>
      <c r="C1169" s="122" t="str">
        <f>IFERROR(IF(INDEX('Transaction Log'!$C$4:$C$2084,'Air Index'!A1169)&gt;INDEX('Transaction Log'!$C$4:$C$2084,('Air Index'!$K$2+'Air Index'!A1169)),"Transaction Proceeding","Transaction Anomaly"),"Transaction Ending")</f>
        <v>Transaction Proceeding</v>
      </c>
    </row>
    <row r="1170" spans="1:3">
      <c r="A1170" s="124">
        <v>1167</v>
      </c>
      <c r="B1170" s="123">
        <f>'Transaction Log'!$A$4:$A$2084</f>
        <v>0.58445601851851847</v>
      </c>
      <c r="C1170" s="122" t="str">
        <f>IFERROR(IF(INDEX('Transaction Log'!$C$4:$C$2084,'Air Index'!A1170)&gt;INDEX('Transaction Log'!$C$4:$C$2084,('Air Index'!$K$2+'Air Index'!A1170)),"Transaction Proceeding","Transaction Anomaly"),"Transaction Ending")</f>
        <v>Transaction Proceeding</v>
      </c>
    </row>
    <row r="1171" spans="1:3">
      <c r="A1171" s="124">
        <v>1168</v>
      </c>
      <c r="B1171" s="123">
        <f>'Transaction Log'!$A$4:$A$2084</f>
        <v>0.58447916666666666</v>
      </c>
      <c r="C1171" s="122" t="str">
        <f>IFERROR(IF(INDEX('Transaction Log'!$C$4:$C$2084,'Air Index'!A1171)&gt;INDEX('Transaction Log'!$C$4:$C$2084,('Air Index'!$K$2+'Air Index'!A1171)),"Transaction Proceeding","Transaction Anomaly"),"Transaction Ending")</f>
        <v>Transaction Proceeding</v>
      </c>
    </row>
    <row r="1172" spans="1:3">
      <c r="A1172" s="124">
        <v>1169</v>
      </c>
      <c r="B1172" s="123">
        <f>'Transaction Log'!$A$4:$A$2084</f>
        <v>0.58450231481481485</v>
      </c>
      <c r="C1172" s="122" t="str">
        <f>IFERROR(IF(INDEX('Transaction Log'!$C$4:$C$2084,'Air Index'!A1172)&gt;INDEX('Transaction Log'!$C$4:$C$2084,('Air Index'!$K$2+'Air Index'!A1172)),"Transaction Proceeding","Transaction Anomaly"),"Transaction Ending")</f>
        <v>Transaction Proceeding</v>
      </c>
    </row>
    <row r="1173" spans="1:3">
      <c r="A1173" s="124">
        <v>1170</v>
      </c>
      <c r="B1173" s="123">
        <f>'Transaction Log'!$A$4:$A$2084</f>
        <v>0.58452546296296293</v>
      </c>
      <c r="C1173" s="122" t="str">
        <f>IFERROR(IF(INDEX('Transaction Log'!$C$4:$C$2084,'Air Index'!A1173)&gt;INDEX('Transaction Log'!$C$4:$C$2084,('Air Index'!$K$2+'Air Index'!A1173)),"Transaction Proceeding","Transaction Anomaly"),"Transaction Ending")</f>
        <v>Transaction Proceeding</v>
      </c>
    </row>
    <row r="1174" spans="1:3">
      <c r="A1174" s="124">
        <v>1171</v>
      </c>
      <c r="B1174" s="123">
        <f>'Transaction Log'!$A$4:$A$2084</f>
        <v>0.58454861111111112</v>
      </c>
      <c r="C1174" s="122" t="str">
        <f>IFERROR(IF(INDEX('Transaction Log'!$C$4:$C$2084,'Air Index'!A1174)&gt;INDEX('Transaction Log'!$C$4:$C$2084,('Air Index'!$K$2+'Air Index'!A1174)),"Transaction Proceeding","Transaction Anomaly"),"Transaction Ending")</f>
        <v>Transaction Proceeding</v>
      </c>
    </row>
    <row r="1175" spans="1:3">
      <c r="A1175" s="124">
        <v>1172</v>
      </c>
      <c r="B1175" s="123">
        <f>'Transaction Log'!$A$4:$A$2084</f>
        <v>0.5845717592592593</v>
      </c>
      <c r="C1175" s="122" t="str">
        <f>IFERROR(IF(INDEX('Transaction Log'!$C$4:$C$2084,'Air Index'!A1175)&gt;INDEX('Transaction Log'!$C$4:$C$2084,('Air Index'!$K$2+'Air Index'!A1175)),"Transaction Proceeding","Transaction Anomaly"),"Transaction Ending")</f>
        <v>Transaction Proceeding</v>
      </c>
    </row>
    <row r="1176" spans="1:3">
      <c r="A1176" s="124">
        <v>1173</v>
      </c>
      <c r="B1176" s="123">
        <f>'Transaction Log'!$A$4:$A$2084</f>
        <v>0.58459490740740738</v>
      </c>
      <c r="C1176" s="122" t="str">
        <f>IFERROR(IF(INDEX('Transaction Log'!$C$4:$C$2084,'Air Index'!A1176)&gt;INDEX('Transaction Log'!$C$4:$C$2084,('Air Index'!$K$2+'Air Index'!A1176)),"Transaction Proceeding","Transaction Anomaly"),"Transaction Ending")</f>
        <v>Transaction Proceeding</v>
      </c>
    </row>
    <row r="1177" spans="1:3">
      <c r="A1177" s="124">
        <v>1174</v>
      </c>
      <c r="B1177" s="123">
        <f>'Transaction Log'!$A$4:$A$2084</f>
        <v>0.58461805555555557</v>
      </c>
      <c r="C1177" s="122" t="str">
        <f>IFERROR(IF(INDEX('Transaction Log'!$C$4:$C$2084,'Air Index'!A1177)&gt;INDEX('Transaction Log'!$C$4:$C$2084,('Air Index'!$K$2+'Air Index'!A1177)),"Transaction Proceeding","Transaction Anomaly"),"Transaction Ending")</f>
        <v>Transaction Proceeding</v>
      </c>
    </row>
    <row r="1178" spans="1:3">
      <c r="A1178" s="124">
        <v>1175</v>
      </c>
      <c r="B1178" s="123">
        <f>'Transaction Log'!$A$4:$A$2084</f>
        <v>0.58464120370370376</v>
      </c>
      <c r="C1178" s="122" t="str">
        <f>IFERROR(IF(INDEX('Transaction Log'!$C$4:$C$2084,'Air Index'!A1178)&gt;INDEX('Transaction Log'!$C$4:$C$2084,('Air Index'!$K$2+'Air Index'!A1178)),"Transaction Proceeding","Transaction Anomaly"),"Transaction Ending")</f>
        <v>Transaction Proceeding</v>
      </c>
    </row>
    <row r="1179" spans="1:3">
      <c r="A1179" s="124">
        <v>1176</v>
      </c>
      <c r="B1179" s="123">
        <f>'Transaction Log'!$A$4:$A$2084</f>
        <v>0.58466435185185184</v>
      </c>
      <c r="C1179" s="122" t="str">
        <f>IFERROR(IF(INDEX('Transaction Log'!$C$4:$C$2084,'Air Index'!A1179)&gt;INDEX('Transaction Log'!$C$4:$C$2084,('Air Index'!$K$2+'Air Index'!A1179)),"Transaction Proceeding","Transaction Anomaly"),"Transaction Ending")</f>
        <v>Transaction Proceeding</v>
      </c>
    </row>
    <row r="1180" spans="1:3">
      <c r="A1180" s="124">
        <v>1177</v>
      </c>
      <c r="B1180" s="123">
        <f>'Transaction Log'!$A$4:$A$2084</f>
        <v>0.58468750000000003</v>
      </c>
      <c r="C1180" s="122" t="str">
        <f>IFERROR(IF(INDEX('Transaction Log'!$C$4:$C$2084,'Air Index'!A1180)&gt;INDEX('Transaction Log'!$C$4:$C$2084,('Air Index'!$K$2+'Air Index'!A1180)),"Transaction Proceeding","Transaction Anomaly"),"Transaction Ending")</f>
        <v>Transaction Proceeding</v>
      </c>
    </row>
    <row r="1181" spans="1:3">
      <c r="A1181" s="124">
        <v>1178</v>
      </c>
      <c r="B1181" s="123">
        <f>'Transaction Log'!$A$4:$A$2084</f>
        <v>0.58471064814814822</v>
      </c>
      <c r="C1181" s="122" t="str">
        <f>IFERROR(IF(INDEX('Transaction Log'!$C$4:$C$2084,'Air Index'!A1181)&gt;INDEX('Transaction Log'!$C$4:$C$2084,('Air Index'!$K$2+'Air Index'!A1181)),"Transaction Proceeding","Transaction Anomaly"),"Transaction Ending")</f>
        <v>Transaction Proceeding</v>
      </c>
    </row>
    <row r="1182" spans="1:3">
      <c r="A1182" s="124">
        <v>1179</v>
      </c>
      <c r="B1182" s="123">
        <f>'Transaction Log'!$A$4:$A$2084</f>
        <v>0.58473379629629629</v>
      </c>
      <c r="C1182" s="122" t="str">
        <f>IFERROR(IF(INDEX('Transaction Log'!$C$4:$C$2084,'Air Index'!A1182)&gt;INDEX('Transaction Log'!$C$4:$C$2084,('Air Index'!$K$2+'Air Index'!A1182)),"Transaction Proceeding","Transaction Anomaly"),"Transaction Ending")</f>
        <v>Transaction Proceeding</v>
      </c>
    </row>
    <row r="1183" spans="1:3">
      <c r="A1183" s="124">
        <v>1180</v>
      </c>
      <c r="B1183" s="123">
        <f>'Transaction Log'!$A$4:$A$2084</f>
        <v>0.58475694444444437</v>
      </c>
      <c r="C1183" s="122" t="str">
        <f>IFERROR(IF(INDEX('Transaction Log'!$C$4:$C$2084,'Air Index'!A1183)&gt;INDEX('Transaction Log'!$C$4:$C$2084,('Air Index'!$K$2+'Air Index'!A1183)),"Transaction Proceeding","Transaction Anomaly"),"Transaction Ending")</f>
        <v>Transaction Proceeding</v>
      </c>
    </row>
    <row r="1184" spans="1:3">
      <c r="A1184" s="124">
        <v>1181</v>
      </c>
      <c r="B1184" s="123">
        <f>'Transaction Log'!$A$4:$A$2084</f>
        <v>0.58478009259259256</v>
      </c>
      <c r="C1184" s="122" t="str">
        <f>IFERROR(IF(INDEX('Transaction Log'!$C$4:$C$2084,'Air Index'!A1184)&gt;INDEX('Transaction Log'!$C$4:$C$2084,('Air Index'!$K$2+'Air Index'!A1184)),"Transaction Proceeding","Transaction Anomaly"),"Transaction Ending")</f>
        <v>Transaction Proceeding</v>
      </c>
    </row>
    <row r="1185" spans="1:3">
      <c r="A1185" s="124">
        <v>1182</v>
      </c>
      <c r="B1185" s="123">
        <f>'Transaction Log'!$A$4:$A$2084</f>
        <v>0.58480324074074075</v>
      </c>
      <c r="C1185" s="122" t="str">
        <f>IFERROR(IF(INDEX('Transaction Log'!$C$4:$C$2084,'Air Index'!A1185)&gt;INDEX('Transaction Log'!$C$4:$C$2084,('Air Index'!$K$2+'Air Index'!A1185)),"Transaction Proceeding","Transaction Anomaly"),"Transaction Ending")</f>
        <v>Transaction Proceeding</v>
      </c>
    </row>
    <row r="1186" spans="1:3">
      <c r="A1186" s="124">
        <v>1183</v>
      </c>
      <c r="B1186" s="123">
        <f>'Transaction Log'!$A$4:$A$2084</f>
        <v>0.58482638888888883</v>
      </c>
      <c r="C1186" s="122" t="str">
        <f>IFERROR(IF(INDEX('Transaction Log'!$C$4:$C$2084,'Air Index'!A1186)&gt;INDEX('Transaction Log'!$C$4:$C$2084,('Air Index'!$K$2+'Air Index'!A1186)),"Transaction Proceeding","Transaction Anomaly"),"Transaction Ending")</f>
        <v>Transaction Proceeding</v>
      </c>
    </row>
    <row r="1187" spans="1:3">
      <c r="A1187" s="124">
        <v>1184</v>
      </c>
      <c r="B1187" s="123">
        <f>'Transaction Log'!$A$4:$A$2084</f>
        <v>0.58484953703703701</v>
      </c>
      <c r="C1187" s="122" t="str">
        <f>IFERROR(IF(INDEX('Transaction Log'!$C$4:$C$2084,'Air Index'!A1187)&gt;INDEX('Transaction Log'!$C$4:$C$2084,('Air Index'!$K$2+'Air Index'!A1187)),"Transaction Proceeding","Transaction Anomaly"),"Transaction Ending")</f>
        <v>Transaction Proceeding</v>
      </c>
    </row>
    <row r="1188" spans="1:3">
      <c r="A1188" s="124">
        <v>1185</v>
      </c>
      <c r="B1188" s="123">
        <f>'Transaction Log'!$A$4:$A$2084</f>
        <v>0.5848726851851852</v>
      </c>
      <c r="C1188" s="122" t="str">
        <f>IFERROR(IF(INDEX('Transaction Log'!$C$4:$C$2084,'Air Index'!A1188)&gt;INDEX('Transaction Log'!$C$4:$C$2084,('Air Index'!$K$2+'Air Index'!A1188)),"Transaction Proceeding","Transaction Anomaly"),"Transaction Ending")</f>
        <v>Transaction Proceeding</v>
      </c>
    </row>
    <row r="1189" spans="1:3">
      <c r="A1189" s="124">
        <v>1186</v>
      </c>
      <c r="B1189" s="123">
        <f>'Transaction Log'!$A$4:$A$2084</f>
        <v>0.58489583333333328</v>
      </c>
      <c r="C1189" s="122" t="str">
        <f>IFERROR(IF(INDEX('Transaction Log'!$C$4:$C$2084,'Air Index'!A1189)&gt;INDEX('Transaction Log'!$C$4:$C$2084,('Air Index'!$K$2+'Air Index'!A1189)),"Transaction Proceeding","Transaction Anomaly"),"Transaction Ending")</f>
        <v>Transaction Proceeding</v>
      </c>
    </row>
    <row r="1190" spans="1:3">
      <c r="A1190" s="124">
        <v>1187</v>
      </c>
      <c r="B1190" s="123">
        <f>'Transaction Log'!$A$4:$A$2084</f>
        <v>0.58491898148148147</v>
      </c>
      <c r="C1190" s="122" t="str">
        <f>IFERROR(IF(INDEX('Transaction Log'!$C$4:$C$2084,'Air Index'!A1190)&gt;INDEX('Transaction Log'!$C$4:$C$2084,('Air Index'!$K$2+'Air Index'!A1190)),"Transaction Proceeding","Transaction Anomaly"),"Transaction Ending")</f>
        <v>Transaction Proceeding</v>
      </c>
    </row>
    <row r="1191" spans="1:3">
      <c r="A1191" s="124">
        <v>1188</v>
      </c>
      <c r="B1191" s="123">
        <f>'Transaction Log'!$A$4:$A$2084</f>
        <v>0.58494212962962966</v>
      </c>
      <c r="C1191" s="122" t="str">
        <f>IFERROR(IF(INDEX('Transaction Log'!$C$4:$C$2084,'Air Index'!A1191)&gt;INDEX('Transaction Log'!$C$4:$C$2084,('Air Index'!$K$2+'Air Index'!A1191)),"Transaction Proceeding","Transaction Anomaly"),"Transaction Ending")</f>
        <v>Transaction Proceeding</v>
      </c>
    </row>
    <row r="1192" spans="1:3">
      <c r="A1192" s="124">
        <v>1189</v>
      </c>
      <c r="B1192" s="123">
        <f>'Transaction Log'!$A$4:$A$2084</f>
        <v>0.58496527777777774</v>
      </c>
      <c r="C1192" s="122" t="str">
        <f>IFERROR(IF(INDEX('Transaction Log'!$C$4:$C$2084,'Air Index'!A1192)&gt;INDEX('Transaction Log'!$C$4:$C$2084,('Air Index'!$K$2+'Air Index'!A1192)),"Transaction Proceeding","Transaction Anomaly"),"Transaction Ending")</f>
        <v>Transaction Proceeding</v>
      </c>
    </row>
    <row r="1193" spans="1:3">
      <c r="A1193" s="124">
        <v>1190</v>
      </c>
      <c r="B1193" s="123">
        <f>'Transaction Log'!$A$4:$A$2084</f>
        <v>0.58498842592592593</v>
      </c>
      <c r="C1193" s="122" t="str">
        <f>IFERROR(IF(INDEX('Transaction Log'!$C$4:$C$2084,'Air Index'!A1193)&gt;INDEX('Transaction Log'!$C$4:$C$2084,('Air Index'!$K$2+'Air Index'!A1193)),"Transaction Proceeding","Transaction Anomaly"),"Transaction Ending")</f>
        <v>Transaction Proceeding</v>
      </c>
    </row>
    <row r="1194" spans="1:3">
      <c r="A1194" s="124">
        <v>1191</v>
      </c>
      <c r="B1194" s="123">
        <f>'Transaction Log'!$A$4:$A$2084</f>
        <v>0.58501157407407411</v>
      </c>
      <c r="C1194" s="122" t="str">
        <f>IFERROR(IF(INDEX('Transaction Log'!$C$4:$C$2084,'Air Index'!A1194)&gt;INDEX('Transaction Log'!$C$4:$C$2084,('Air Index'!$K$2+'Air Index'!A1194)),"Transaction Proceeding","Transaction Anomaly"),"Transaction Ending")</f>
        <v>Transaction Proceeding</v>
      </c>
    </row>
    <row r="1195" spans="1:3">
      <c r="A1195" s="124">
        <v>1192</v>
      </c>
      <c r="B1195" s="123">
        <f>'Transaction Log'!$A$4:$A$2084</f>
        <v>0.58503472222222219</v>
      </c>
      <c r="C1195" s="122" t="str">
        <f>IFERROR(IF(INDEX('Transaction Log'!$C$4:$C$2084,'Air Index'!A1195)&gt;INDEX('Transaction Log'!$C$4:$C$2084,('Air Index'!$K$2+'Air Index'!A1195)),"Transaction Proceeding","Transaction Anomaly"),"Transaction Ending")</f>
        <v>Transaction Proceeding</v>
      </c>
    </row>
    <row r="1196" spans="1:3">
      <c r="A1196" s="124">
        <v>1193</v>
      </c>
      <c r="B1196" s="123">
        <f>'Transaction Log'!$A$4:$A$2084</f>
        <v>0.58505787037037038</v>
      </c>
      <c r="C1196" s="122" t="str">
        <f>IFERROR(IF(INDEX('Transaction Log'!$C$4:$C$2084,'Air Index'!A1196)&gt;INDEX('Transaction Log'!$C$4:$C$2084,('Air Index'!$K$2+'Air Index'!A1196)),"Transaction Proceeding","Transaction Anomaly"),"Transaction Ending")</f>
        <v>Transaction Proceeding</v>
      </c>
    </row>
    <row r="1197" spans="1:3">
      <c r="A1197" s="124">
        <v>1194</v>
      </c>
      <c r="B1197" s="123">
        <f>'Transaction Log'!$A$4:$A$2084</f>
        <v>0.58508101851851857</v>
      </c>
      <c r="C1197" s="122" t="str">
        <f>IFERROR(IF(INDEX('Transaction Log'!$C$4:$C$2084,'Air Index'!A1197)&gt;INDEX('Transaction Log'!$C$4:$C$2084,('Air Index'!$K$2+'Air Index'!A1197)),"Transaction Proceeding","Transaction Anomaly"),"Transaction Ending")</f>
        <v>Transaction Proceeding</v>
      </c>
    </row>
    <row r="1198" spans="1:3">
      <c r="A1198" s="124">
        <v>1195</v>
      </c>
      <c r="B1198" s="123">
        <f>'Transaction Log'!$A$4:$A$2084</f>
        <v>0.58510416666666665</v>
      </c>
      <c r="C1198" s="122" t="str">
        <f>IFERROR(IF(INDEX('Transaction Log'!$C$4:$C$2084,'Air Index'!A1198)&gt;INDEX('Transaction Log'!$C$4:$C$2084,('Air Index'!$K$2+'Air Index'!A1198)),"Transaction Proceeding","Transaction Anomaly"),"Transaction Ending")</f>
        <v>Transaction Proceeding</v>
      </c>
    </row>
    <row r="1199" spans="1:3">
      <c r="A1199" s="124">
        <v>1196</v>
      </c>
      <c r="B1199" s="123">
        <f>'Transaction Log'!$A$4:$A$2084</f>
        <v>0.58512731481481484</v>
      </c>
      <c r="C1199" s="122" t="str">
        <f>IFERROR(IF(INDEX('Transaction Log'!$C$4:$C$2084,'Air Index'!A1199)&gt;INDEX('Transaction Log'!$C$4:$C$2084,('Air Index'!$K$2+'Air Index'!A1199)),"Transaction Proceeding","Transaction Anomaly"),"Transaction Ending")</f>
        <v>Transaction Proceeding</v>
      </c>
    </row>
    <row r="1200" spans="1:3">
      <c r="A1200" s="124">
        <v>1197</v>
      </c>
      <c r="B1200" s="123">
        <f>'Transaction Log'!$A$4:$A$2084</f>
        <v>0.58515046296296302</v>
      </c>
      <c r="C1200" s="122" t="str">
        <f>IFERROR(IF(INDEX('Transaction Log'!$C$4:$C$2084,'Air Index'!A1200)&gt;INDEX('Transaction Log'!$C$4:$C$2084,('Air Index'!$K$2+'Air Index'!A1200)),"Transaction Proceeding","Transaction Anomaly"),"Transaction Ending")</f>
        <v>Transaction Proceeding</v>
      </c>
    </row>
    <row r="1201" spans="1:3">
      <c r="A1201" s="124">
        <v>1198</v>
      </c>
      <c r="B1201" s="123">
        <f>'Transaction Log'!$A$4:$A$2084</f>
        <v>0.5851736111111111</v>
      </c>
      <c r="C1201" s="122" t="str">
        <f>IFERROR(IF(INDEX('Transaction Log'!$C$4:$C$2084,'Air Index'!A1201)&gt;INDEX('Transaction Log'!$C$4:$C$2084,('Air Index'!$K$2+'Air Index'!A1201)),"Transaction Proceeding","Transaction Anomaly"),"Transaction Ending")</f>
        <v>Transaction Proceeding</v>
      </c>
    </row>
    <row r="1202" spans="1:3">
      <c r="A1202" s="124">
        <v>1199</v>
      </c>
      <c r="B1202" s="123">
        <f>'Transaction Log'!$A$4:$A$2084</f>
        <v>0.58519675925925929</v>
      </c>
      <c r="C1202" s="122" t="str">
        <f>IFERROR(IF(INDEX('Transaction Log'!$C$4:$C$2084,'Air Index'!A1202)&gt;INDEX('Transaction Log'!$C$4:$C$2084,('Air Index'!$K$2+'Air Index'!A1202)),"Transaction Proceeding","Transaction Anomaly"),"Transaction Ending")</f>
        <v>Transaction Proceeding</v>
      </c>
    </row>
    <row r="1203" spans="1:3">
      <c r="A1203" s="124">
        <v>1200</v>
      </c>
      <c r="B1203" s="123">
        <f>'Transaction Log'!$A$4:$A$2084</f>
        <v>0.58521990740740748</v>
      </c>
      <c r="C1203" s="122" t="str">
        <f>IFERROR(IF(INDEX('Transaction Log'!$C$4:$C$2084,'Air Index'!A1203)&gt;INDEX('Transaction Log'!$C$4:$C$2084,('Air Index'!$K$2+'Air Index'!A1203)),"Transaction Proceeding","Transaction Anomaly"),"Transaction Ending")</f>
        <v>Transaction Proceeding</v>
      </c>
    </row>
    <row r="1204" spans="1:3">
      <c r="A1204" s="124">
        <v>1201</v>
      </c>
      <c r="B1204" s="123">
        <f>'Transaction Log'!$A$4:$A$2084</f>
        <v>0.58524305555555556</v>
      </c>
      <c r="C1204" s="122" t="str">
        <f>IFERROR(IF(INDEX('Transaction Log'!$C$4:$C$2084,'Air Index'!A1204)&gt;INDEX('Transaction Log'!$C$4:$C$2084,('Air Index'!$K$2+'Air Index'!A1204)),"Transaction Proceeding","Transaction Anomaly"),"Transaction Ending")</f>
        <v>Transaction Proceeding</v>
      </c>
    </row>
    <row r="1205" spans="1:3">
      <c r="A1205" s="124">
        <v>1202</v>
      </c>
      <c r="B1205" s="123">
        <f>'Transaction Log'!$A$4:$A$2084</f>
        <v>0.58526620370370364</v>
      </c>
      <c r="C1205" s="122" t="str">
        <f>IFERROR(IF(INDEX('Transaction Log'!$C$4:$C$2084,'Air Index'!A1205)&gt;INDEX('Transaction Log'!$C$4:$C$2084,('Air Index'!$K$2+'Air Index'!A1205)),"Transaction Proceeding","Transaction Anomaly"),"Transaction Ending")</f>
        <v>Transaction Proceeding</v>
      </c>
    </row>
    <row r="1206" spans="1:3">
      <c r="A1206" s="124">
        <v>1203</v>
      </c>
      <c r="B1206" s="123">
        <f>'Transaction Log'!$A$4:$A$2084</f>
        <v>0.58528935185185182</v>
      </c>
      <c r="C1206" s="122" t="str">
        <f>IFERROR(IF(INDEX('Transaction Log'!$C$4:$C$2084,'Air Index'!A1206)&gt;INDEX('Transaction Log'!$C$4:$C$2084,('Air Index'!$K$2+'Air Index'!A1206)),"Transaction Proceeding","Transaction Anomaly"),"Transaction Ending")</f>
        <v>Transaction Proceeding</v>
      </c>
    </row>
    <row r="1207" spans="1:3">
      <c r="A1207" s="124">
        <v>1204</v>
      </c>
      <c r="B1207" s="123">
        <f>'Transaction Log'!$A$4:$A$2084</f>
        <v>0.58531250000000001</v>
      </c>
      <c r="C1207" s="122" t="str">
        <f>IFERROR(IF(INDEX('Transaction Log'!$C$4:$C$2084,'Air Index'!A1207)&gt;INDEX('Transaction Log'!$C$4:$C$2084,('Air Index'!$K$2+'Air Index'!A1207)),"Transaction Proceeding","Transaction Anomaly"),"Transaction Ending")</f>
        <v>Transaction Proceeding</v>
      </c>
    </row>
    <row r="1208" spans="1:3">
      <c r="A1208" s="124">
        <v>1205</v>
      </c>
      <c r="B1208" s="123">
        <f>'Transaction Log'!$A$4:$A$2084</f>
        <v>0.58533564814814809</v>
      </c>
      <c r="C1208" s="122" t="str">
        <f>IFERROR(IF(INDEX('Transaction Log'!$C$4:$C$2084,'Air Index'!A1208)&gt;INDEX('Transaction Log'!$C$4:$C$2084,('Air Index'!$K$2+'Air Index'!A1208)),"Transaction Proceeding","Transaction Anomaly"),"Transaction Ending")</f>
        <v>Transaction Proceeding</v>
      </c>
    </row>
    <row r="1209" spans="1:3">
      <c r="A1209" s="124">
        <v>1206</v>
      </c>
      <c r="B1209" s="123">
        <f>'Transaction Log'!$A$4:$A$2084</f>
        <v>0.58535879629629628</v>
      </c>
      <c r="C1209" s="122" t="str">
        <f>IFERROR(IF(INDEX('Transaction Log'!$C$4:$C$2084,'Air Index'!A1209)&gt;INDEX('Transaction Log'!$C$4:$C$2084,('Air Index'!$K$2+'Air Index'!A1209)),"Transaction Proceeding","Transaction Anomaly"),"Transaction Ending")</f>
        <v>Transaction Proceeding</v>
      </c>
    </row>
    <row r="1210" spans="1:3">
      <c r="A1210" s="124">
        <v>1207</v>
      </c>
      <c r="B1210" s="123">
        <f>'Transaction Log'!$A$4:$A$2084</f>
        <v>0.58538194444444447</v>
      </c>
      <c r="C1210" s="122" t="str">
        <f>IFERROR(IF(INDEX('Transaction Log'!$C$4:$C$2084,'Air Index'!A1210)&gt;INDEX('Transaction Log'!$C$4:$C$2084,('Air Index'!$K$2+'Air Index'!A1210)),"Transaction Proceeding","Transaction Anomaly"),"Transaction Ending")</f>
        <v>Transaction Proceeding</v>
      </c>
    </row>
    <row r="1211" spans="1:3">
      <c r="A1211" s="124">
        <v>1208</v>
      </c>
      <c r="B1211" s="123">
        <f>'Transaction Log'!$A$4:$A$2084</f>
        <v>0.58540509259259255</v>
      </c>
      <c r="C1211" s="122" t="str">
        <f>IFERROR(IF(INDEX('Transaction Log'!$C$4:$C$2084,'Air Index'!A1211)&gt;INDEX('Transaction Log'!$C$4:$C$2084,('Air Index'!$K$2+'Air Index'!A1211)),"Transaction Proceeding","Transaction Anomaly"),"Transaction Ending")</f>
        <v>Transaction Proceeding</v>
      </c>
    </row>
    <row r="1212" spans="1:3">
      <c r="A1212" s="124">
        <v>1209</v>
      </c>
      <c r="B1212" s="123">
        <f>'Transaction Log'!$A$4:$A$2084</f>
        <v>0.58542824074074074</v>
      </c>
      <c r="C1212" s="122" t="str">
        <f>IFERROR(IF(INDEX('Transaction Log'!$C$4:$C$2084,'Air Index'!A1212)&gt;INDEX('Transaction Log'!$C$4:$C$2084,('Air Index'!$K$2+'Air Index'!A1212)),"Transaction Proceeding","Transaction Anomaly"),"Transaction Ending")</f>
        <v>Transaction Proceeding</v>
      </c>
    </row>
    <row r="1213" spans="1:3">
      <c r="A1213" s="124">
        <v>1210</v>
      </c>
      <c r="B1213" s="123">
        <f>'Transaction Log'!$A$4:$A$2084</f>
        <v>0.58545138888888892</v>
      </c>
      <c r="C1213" s="122" t="str">
        <f>IFERROR(IF(INDEX('Transaction Log'!$C$4:$C$2084,'Air Index'!A1213)&gt;INDEX('Transaction Log'!$C$4:$C$2084,('Air Index'!$K$2+'Air Index'!A1213)),"Transaction Proceeding","Transaction Anomaly"),"Transaction Ending")</f>
        <v>Transaction Proceeding</v>
      </c>
    </row>
    <row r="1214" spans="1:3">
      <c r="A1214" s="124">
        <v>1211</v>
      </c>
      <c r="B1214" s="123">
        <f>'Transaction Log'!$A$4:$A$2084</f>
        <v>0.585474537037037</v>
      </c>
      <c r="C1214" s="122" t="str">
        <f>IFERROR(IF(INDEX('Transaction Log'!$C$4:$C$2084,'Air Index'!A1214)&gt;INDEX('Transaction Log'!$C$4:$C$2084,('Air Index'!$K$2+'Air Index'!A1214)),"Transaction Proceeding","Transaction Anomaly"),"Transaction Ending")</f>
        <v>Transaction Proceeding</v>
      </c>
    </row>
    <row r="1215" spans="1:3">
      <c r="A1215" s="124">
        <v>1212</v>
      </c>
      <c r="B1215" s="123">
        <f>'Transaction Log'!$A$4:$A$2084</f>
        <v>0.58549768518518519</v>
      </c>
      <c r="C1215" s="122" t="str">
        <f>IFERROR(IF(INDEX('Transaction Log'!$C$4:$C$2084,'Air Index'!A1215)&gt;INDEX('Transaction Log'!$C$4:$C$2084,('Air Index'!$K$2+'Air Index'!A1215)),"Transaction Proceeding","Transaction Anomaly"),"Transaction Ending")</f>
        <v>Transaction Proceeding</v>
      </c>
    </row>
    <row r="1216" spans="1:3">
      <c r="A1216" s="124">
        <v>1213</v>
      </c>
      <c r="B1216" s="123">
        <f>'Transaction Log'!$A$4:$A$2084</f>
        <v>0.58552083333333338</v>
      </c>
      <c r="C1216" s="122" t="str">
        <f>IFERROR(IF(INDEX('Transaction Log'!$C$4:$C$2084,'Air Index'!A1216)&gt;INDEX('Transaction Log'!$C$4:$C$2084,('Air Index'!$K$2+'Air Index'!A1216)),"Transaction Proceeding","Transaction Anomaly"),"Transaction Ending")</f>
        <v>Transaction Proceeding</v>
      </c>
    </row>
    <row r="1217" spans="1:3">
      <c r="A1217" s="124">
        <v>1214</v>
      </c>
      <c r="B1217" s="123">
        <f>'Transaction Log'!$A$4:$A$2084</f>
        <v>0.58554398148148146</v>
      </c>
      <c r="C1217" s="122" t="str">
        <f>IFERROR(IF(INDEX('Transaction Log'!$C$4:$C$2084,'Air Index'!A1217)&gt;INDEX('Transaction Log'!$C$4:$C$2084,('Air Index'!$K$2+'Air Index'!A1217)),"Transaction Proceeding","Transaction Anomaly"),"Transaction Ending")</f>
        <v>Transaction Proceeding</v>
      </c>
    </row>
    <row r="1218" spans="1:3">
      <c r="A1218" s="124">
        <v>1215</v>
      </c>
      <c r="B1218" s="123">
        <f>'Transaction Log'!$A$4:$A$2084</f>
        <v>0.58556712962962965</v>
      </c>
      <c r="C1218" s="122" t="str">
        <f>IFERROR(IF(INDEX('Transaction Log'!$C$4:$C$2084,'Air Index'!A1218)&gt;INDEX('Transaction Log'!$C$4:$C$2084,('Air Index'!$K$2+'Air Index'!A1218)),"Transaction Proceeding","Transaction Anomaly"),"Transaction Ending")</f>
        <v>Transaction Proceeding</v>
      </c>
    </row>
    <row r="1219" spans="1:3">
      <c r="A1219" s="124">
        <v>1216</v>
      </c>
      <c r="B1219" s="123">
        <f>'Transaction Log'!$A$4:$A$2084</f>
        <v>0.58559027777777783</v>
      </c>
      <c r="C1219" s="122" t="str">
        <f>IFERROR(IF(INDEX('Transaction Log'!$C$4:$C$2084,'Air Index'!A1219)&gt;INDEX('Transaction Log'!$C$4:$C$2084,('Air Index'!$K$2+'Air Index'!A1219)),"Transaction Proceeding","Transaction Anomaly"),"Transaction Ending")</f>
        <v>Transaction Proceeding</v>
      </c>
    </row>
    <row r="1220" spans="1:3">
      <c r="A1220" s="124">
        <v>1217</v>
      </c>
      <c r="B1220" s="123">
        <f>'Transaction Log'!$A$4:$A$2084</f>
        <v>0.58561342592592591</v>
      </c>
      <c r="C1220" s="122" t="str">
        <f>IFERROR(IF(INDEX('Transaction Log'!$C$4:$C$2084,'Air Index'!A1220)&gt;INDEX('Transaction Log'!$C$4:$C$2084,('Air Index'!$K$2+'Air Index'!A1220)),"Transaction Proceeding","Transaction Anomaly"),"Transaction Ending")</f>
        <v>Transaction Proceeding</v>
      </c>
    </row>
    <row r="1221" spans="1:3">
      <c r="A1221" s="124">
        <v>1218</v>
      </c>
      <c r="B1221" s="123">
        <f>'Transaction Log'!$A$4:$A$2084</f>
        <v>0.5856365740740741</v>
      </c>
      <c r="C1221" s="122" t="str">
        <f>IFERROR(IF(INDEX('Transaction Log'!$C$4:$C$2084,'Air Index'!A1221)&gt;INDEX('Transaction Log'!$C$4:$C$2084,('Air Index'!$K$2+'Air Index'!A1221)),"Transaction Proceeding","Transaction Anomaly"),"Transaction Ending")</f>
        <v>Transaction Proceeding</v>
      </c>
    </row>
    <row r="1222" spans="1:3">
      <c r="A1222" s="124">
        <v>1219</v>
      </c>
      <c r="B1222" s="123">
        <f>'Transaction Log'!$A$4:$A$2084</f>
        <v>0.58565972222222229</v>
      </c>
      <c r="C1222" s="122" t="str">
        <f>IFERROR(IF(INDEX('Transaction Log'!$C$4:$C$2084,'Air Index'!A1222)&gt;INDEX('Transaction Log'!$C$4:$C$2084,('Air Index'!$K$2+'Air Index'!A1222)),"Transaction Proceeding","Transaction Anomaly"),"Transaction Ending")</f>
        <v>Transaction Proceeding</v>
      </c>
    </row>
    <row r="1223" spans="1:3">
      <c r="A1223" s="124">
        <v>1220</v>
      </c>
      <c r="B1223" s="123">
        <f>'Transaction Log'!$A$4:$A$2084</f>
        <v>0.58568287037037037</v>
      </c>
      <c r="C1223" s="122" t="str">
        <f>IFERROR(IF(INDEX('Transaction Log'!$C$4:$C$2084,'Air Index'!A1223)&gt;INDEX('Transaction Log'!$C$4:$C$2084,('Air Index'!$K$2+'Air Index'!A1223)),"Transaction Proceeding","Transaction Anomaly"),"Transaction Ending")</f>
        <v>Transaction Proceeding</v>
      </c>
    </row>
    <row r="1224" spans="1:3">
      <c r="A1224" s="124">
        <v>1221</v>
      </c>
      <c r="B1224" s="123">
        <f>'Transaction Log'!$A$4:$A$2084</f>
        <v>0.58570601851851845</v>
      </c>
      <c r="C1224" s="122" t="str">
        <f>IFERROR(IF(INDEX('Transaction Log'!$C$4:$C$2084,'Air Index'!A1224)&gt;INDEX('Transaction Log'!$C$4:$C$2084,('Air Index'!$K$2+'Air Index'!A1224)),"Transaction Proceeding","Transaction Anomaly"),"Transaction Ending")</f>
        <v>Transaction Proceeding</v>
      </c>
    </row>
    <row r="1225" spans="1:3">
      <c r="A1225" s="124">
        <v>1222</v>
      </c>
      <c r="B1225" s="123">
        <f>'Transaction Log'!$A$4:$A$2084</f>
        <v>0.58572916666666663</v>
      </c>
      <c r="C1225" s="122" t="str">
        <f>IFERROR(IF(INDEX('Transaction Log'!$C$4:$C$2084,'Air Index'!A1225)&gt;INDEX('Transaction Log'!$C$4:$C$2084,('Air Index'!$K$2+'Air Index'!A1225)),"Transaction Proceeding","Transaction Anomaly"),"Transaction Ending")</f>
        <v>Transaction Proceeding</v>
      </c>
    </row>
    <row r="1226" spans="1:3">
      <c r="A1226" s="124">
        <v>1223</v>
      </c>
      <c r="B1226" s="123">
        <f>'Transaction Log'!$A$4:$A$2084</f>
        <v>0.58575231481481482</v>
      </c>
      <c r="C1226" s="122" t="str">
        <f>IFERROR(IF(INDEX('Transaction Log'!$C$4:$C$2084,'Air Index'!A1226)&gt;INDEX('Transaction Log'!$C$4:$C$2084,('Air Index'!$K$2+'Air Index'!A1226)),"Transaction Proceeding","Transaction Anomaly"),"Transaction Ending")</f>
        <v>Transaction Proceeding</v>
      </c>
    </row>
    <row r="1227" spans="1:3">
      <c r="A1227" s="124">
        <v>1224</v>
      </c>
      <c r="B1227" s="123">
        <f>'Transaction Log'!$A$4:$A$2084</f>
        <v>0.5857754629629629</v>
      </c>
      <c r="C1227" s="122" t="str">
        <f>IFERROR(IF(INDEX('Transaction Log'!$C$4:$C$2084,'Air Index'!A1227)&gt;INDEX('Transaction Log'!$C$4:$C$2084,('Air Index'!$K$2+'Air Index'!A1227)),"Transaction Proceeding","Transaction Anomaly"),"Transaction Ending")</f>
        <v>Transaction Proceeding</v>
      </c>
    </row>
    <row r="1228" spans="1:3">
      <c r="A1228" s="124">
        <v>1225</v>
      </c>
      <c r="B1228" s="123">
        <f>'Transaction Log'!$A$4:$A$2084</f>
        <v>0.58579861111111109</v>
      </c>
      <c r="C1228" s="122" t="str">
        <f>IFERROR(IF(INDEX('Transaction Log'!$C$4:$C$2084,'Air Index'!A1228)&gt;INDEX('Transaction Log'!$C$4:$C$2084,('Air Index'!$K$2+'Air Index'!A1228)),"Transaction Proceeding","Transaction Anomaly"),"Transaction Ending")</f>
        <v>Transaction Proceeding</v>
      </c>
    </row>
    <row r="1229" spans="1:3">
      <c r="A1229" s="124">
        <v>1226</v>
      </c>
      <c r="B1229" s="123">
        <f>'Transaction Log'!$A$4:$A$2084</f>
        <v>0.58582175925925928</v>
      </c>
      <c r="C1229" s="122" t="str">
        <f>IFERROR(IF(INDEX('Transaction Log'!$C$4:$C$2084,'Air Index'!A1229)&gt;INDEX('Transaction Log'!$C$4:$C$2084,('Air Index'!$K$2+'Air Index'!A1229)),"Transaction Proceeding","Transaction Anomaly"),"Transaction Ending")</f>
        <v>Transaction Proceeding</v>
      </c>
    </row>
    <row r="1230" spans="1:3">
      <c r="A1230" s="124">
        <v>1227</v>
      </c>
      <c r="B1230" s="123">
        <f>'Transaction Log'!$A$4:$A$2084</f>
        <v>0.58584490740740736</v>
      </c>
      <c r="C1230" s="122" t="str">
        <f>IFERROR(IF(INDEX('Transaction Log'!$C$4:$C$2084,'Air Index'!A1230)&gt;INDEX('Transaction Log'!$C$4:$C$2084,('Air Index'!$K$2+'Air Index'!A1230)),"Transaction Proceeding","Transaction Anomaly"),"Transaction Ending")</f>
        <v>Transaction Proceeding</v>
      </c>
    </row>
    <row r="1231" spans="1:3">
      <c r="A1231" s="124">
        <v>1228</v>
      </c>
      <c r="B1231" s="123">
        <f>'Transaction Log'!$A$4:$A$2084</f>
        <v>0.58586805555555554</v>
      </c>
      <c r="C1231" s="122" t="str">
        <f>IFERROR(IF(INDEX('Transaction Log'!$C$4:$C$2084,'Air Index'!A1231)&gt;INDEX('Transaction Log'!$C$4:$C$2084,('Air Index'!$K$2+'Air Index'!A1231)),"Transaction Proceeding","Transaction Anomaly"),"Transaction Ending")</f>
        <v>Transaction Proceeding</v>
      </c>
    </row>
    <row r="1232" spans="1:3">
      <c r="A1232" s="124">
        <v>1229</v>
      </c>
      <c r="B1232" s="123">
        <f>'Transaction Log'!$A$4:$A$2084</f>
        <v>0.58589120370370373</v>
      </c>
      <c r="C1232" s="122" t="str">
        <f>IFERROR(IF(INDEX('Transaction Log'!$C$4:$C$2084,'Air Index'!A1232)&gt;INDEX('Transaction Log'!$C$4:$C$2084,('Air Index'!$K$2+'Air Index'!A1232)),"Transaction Proceeding","Transaction Anomaly"),"Transaction Ending")</f>
        <v>Transaction Proceeding</v>
      </c>
    </row>
    <row r="1233" spans="1:3">
      <c r="A1233" s="124">
        <v>1230</v>
      </c>
      <c r="B1233" s="123">
        <f>'Transaction Log'!$A$4:$A$2084</f>
        <v>0.58591435185185181</v>
      </c>
      <c r="C1233" s="122" t="str">
        <f>IFERROR(IF(INDEX('Transaction Log'!$C$4:$C$2084,'Air Index'!A1233)&gt;INDEX('Transaction Log'!$C$4:$C$2084,('Air Index'!$K$2+'Air Index'!A1233)),"Transaction Proceeding","Transaction Anomaly"),"Transaction Ending")</f>
        <v>Transaction Proceeding</v>
      </c>
    </row>
    <row r="1234" spans="1:3">
      <c r="A1234" s="124">
        <v>1231</v>
      </c>
      <c r="B1234" s="123">
        <f>'Transaction Log'!$A$4:$A$2084</f>
        <v>0.5859375</v>
      </c>
      <c r="C1234" s="122" t="str">
        <f>IFERROR(IF(INDEX('Transaction Log'!$C$4:$C$2084,'Air Index'!A1234)&gt;INDEX('Transaction Log'!$C$4:$C$2084,('Air Index'!$K$2+'Air Index'!A1234)),"Transaction Proceeding","Transaction Anomaly"),"Transaction Ending")</f>
        <v>Transaction Proceeding</v>
      </c>
    </row>
    <row r="1235" spans="1:3">
      <c r="A1235" s="124">
        <v>1232</v>
      </c>
      <c r="B1235" s="123">
        <f>'Transaction Log'!$A$4:$A$2084</f>
        <v>0.58596064814814819</v>
      </c>
      <c r="C1235" s="122" t="str">
        <f>IFERROR(IF(INDEX('Transaction Log'!$C$4:$C$2084,'Air Index'!A1235)&gt;INDEX('Transaction Log'!$C$4:$C$2084,('Air Index'!$K$2+'Air Index'!A1235)),"Transaction Proceeding","Transaction Anomaly"),"Transaction Ending")</f>
        <v>Transaction Proceeding</v>
      </c>
    </row>
    <row r="1236" spans="1:3">
      <c r="A1236" s="124">
        <v>1233</v>
      </c>
      <c r="B1236" s="123">
        <f>'Transaction Log'!$A$4:$A$2084</f>
        <v>0.58598379629629627</v>
      </c>
      <c r="C1236" s="122" t="str">
        <f>IFERROR(IF(INDEX('Transaction Log'!$C$4:$C$2084,'Air Index'!A1236)&gt;INDEX('Transaction Log'!$C$4:$C$2084,('Air Index'!$K$2+'Air Index'!A1236)),"Transaction Proceeding","Transaction Anomaly"),"Transaction Ending")</f>
        <v>Transaction Proceeding</v>
      </c>
    </row>
    <row r="1237" spans="1:3">
      <c r="A1237" s="124">
        <v>1234</v>
      </c>
      <c r="B1237" s="123">
        <f>'Transaction Log'!$A$4:$A$2084</f>
        <v>0.58600694444444446</v>
      </c>
      <c r="C1237" s="122" t="str">
        <f>IFERROR(IF(INDEX('Transaction Log'!$C$4:$C$2084,'Air Index'!A1237)&gt;INDEX('Transaction Log'!$C$4:$C$2084,('Air Index'!$K$2+'Air Index'!A1237)),"Transaction Proceeding","Transaction Anomaly"),"Transaction Ending")</f>
        <v>Transaction Proceeding</v>
      </c>
    </row>
    <row r="1238" spans="1:3">
      <c r="A1238" s="124">
        <v>1235</v>
      </c>
      <c r="B1238" s="123">
        <f>'Transaction Log'!$A$4:$A$2084</f>
        <v>0.58603009259259264</v>
      </c>
      <c r="C1238" s="122" t="str">
        <f>IFERROR(IF(INDEX('Transaction Log'!$C$4:$C$2084,'Air Index'!A1238)&gt;INDEX('Transaction Log'!$C$4:$C$2084,('Air Index'!$K$2+'Air Index'!A1238)),"Transaction Proceeding","Transaction Anomaly"),"Transaction Ending")</f>
        <v>Transaction Proceeding</v>
      </c>
    </row>
    <row r="1239" spans="1:3">
      <c r="A1239" s="124">
        <v>1236</v>
      </c>
      <c r="B1239" s="123">
        <f>'Transaction Log'!$A$4:$A$2084</f>
        <v>0.58605324074074072</v>
      </c>
      <c r="C1239" s="122" t="str">
        <f>IFERROR(IF(INDEX('Transaction Log'!$C$4:$C$2084,'Air Index'!A1239)&gt;INDEX('Transaction Log'!$C$4:$C$2084,('Air Index'!$K$2+'Air Index'!A1239)),"Transaction Proceeding","Transaction Anomaly"),"Transaction Ending")</f>
        <v>Transaction Proceeding</v>
      </c>
    </row>
    <row r="1240" spans="1:3">
      <c r="A1240" s="124">
        <v>1237</v>
      </c>
      <c r="B1240" s="123">
        <f>'Transaction Log'!$A$4:$A$2084</f>
        <v>0.58607638888888891</v>
      </c>
      <c r="C1240" s="122" t="str">
        <f>IFERROR(IF(INDEX('Transaction Log'!$C$4:$C$2084,'Air Index'!A1240)&gt;INDEX('Transaction Log'!$C$4:$C$2084,('Air Index'!$K$2+'Air Index'!A1240)),"Transaction Proceeding","Transaction Anomaly"),"Transaction Ending")</f>
        <v>Transaction Proceeding</v>
      </c>
    </row>
    <row r="1241" spans="1:3">
      <c r="A1241" s="124">
        <v>1238</v>
      </c>
      <c r="B1241" s="123">
        <f>'Transaction Log'!$A$4:$A$2084</f>
        <v>0.5860995370370371</v>
      </c>
      <c r="C1241" s="122" t="str">
        <f>IFERROR(IF(INDEX('Transaction Log'!$C$4:$C$2084,'Air Index'!A1241)&gt;INDEX('Transaction Log'!$C$4:$C$2084,('Air Index'!$K$2+'Air Index'!A1241)),"Transaction Proceeding","Transaction Anomaly"),"Transaction Ending")</f>
        <v>Transaction Proceeding</v>
      </c>
    </row>
    <row r="1242" spans="1:3">
      <c r="A1242" s="124">
        <v>1239</v>
      </c>
      <c r="B1242" s="123">
        <f>'Transaction Log'!$A$4:$A$2084</f>
        <v>0.58612268518518518</v>
      </c>
      <c r="C1242" s="122" t="str">
        <f>IFERROR(IF(INDEX('Transaction Log'!$C$4:$C$2084,'Air Index'!A1242)&gt;INDEX('Transaction Log'!$C$4:$C$2084,('Air Index'!$K$2+'Air Index'!A1242)),"Transaction Proceeding","Transaction Anomaly"),"Transaction Ending")</f>
        <v>Transaction Proceeding</v>
      </c>
    </row>
    <row r="1243" spans="1:3">
      <c r="A1243" s="124">
        <v>1240</v>
      </c>
      <c r="B1243" s="123">
        <f>'Transaction Log'!$A$4:$A$2084</f>
        <v>0.58614583333333337</v>
      </c>
      <c r="C1243" s="122" t="str">
        <f>IFERROR(IF(INDEX('Transaction Log'!$C$4:$C$2084,'Air Index'!A1243)&gt;INDEX('Transaction Log'!$C$4:$C$2084,('Air Index'!$K$2+'Air Index'!A1243)),"Transaction Proceeding","Transaction Anomaly"),"Transaction Ending")</f>
        <v>Transaction Proceeding</v>
      </c>
    </row>
    <row r="1244" spans="1:3">
      <c r="A1244" s="124">
        <v>1241</v>
      </c>
      <c r="B1244" s="123">
        <f>'Transaction Log'!$A$4:$A$2084</f>
        <v>0.58616898148148155</v>
      </c>
      <c r="C1244" s="122" t="str">
        <f>IFERROR(IF(INDEX('Transaction Log'!$C$4:$C$2084,'Air Index'!A1244)&gt;INDEX('Transaction Log'!$C$4:$C$2084,('Air Index'!$K$2+'Air Index'!A1244)),"Transaction Proceeding","Transaction Anomaly"),"Transaction Ending")</f>
        <v>Transaction Proceeding</v>
      </c>
    </row>
    <row r="1245" spans="1:3">
      <c r="A1245" s="124">
        <v>1242</v>
      </c>
      <c r="B1245" s="123">
        <f>'Transaction Log'!$A$4:$A$2084</f>
        <v>0.58619212962962963</v>
      </c>
      <c r="C1245" s="122" t="str">
        <f>IFERROR(IF(INDEX('Transaction Log'!$C$4:$C$2084,'Air Index'!A1245)&gt;INDEX('Transaction Log'!$C$4:$C$2084,('Air Index'!$K$2+'Air Index'!A1245)),"Transaction Proceeding","Transaction Anomaly"),"Transaction Ending")</f>
        <v>Transaction Proceeding</v>
      </c>
    </row>
    <row r="1246" spans="1:3">
      <c r="A1246" s="124">
        <v>1243</v>
      </c>
      <c r="B1246" s="123">
        <f>'Transaction Log'!$A$4:$A$2084</f>
        <v>0.58621527777777771</v>
      </c>
      <c r="C1246" s="122" t="str">
        <f>IFERROR(IF(INDEX('Transaction Log'!$C$4:$C$2084,'Air Index'!A1246)&gt;INDEX('Transaction Log'!$C$4:$C$2084,('Air Index'!$K$2+'Air Index'!A1246)),"Transaction Proceeding","Transaction Anomaly"),"Transaction Ending")</f>
        <v>Transaction Proceeding</v>
      </c>
    </row>
    <row r="1247" spans="1:3">
      <c r="A1247" s="124">
        <v>1244</v>
      </c>
      <c r="B1247" s="123">
        <f>'Transaction Log'!$A$4:$A$2084</f>
        <v>0.5862384259259259</v>
      </c>
      <c r="C1247" s="122" t="str">
        <f>IFERROR(IF(INDEX('Transaction Log'!$C$4:$C$2084,'Air Index'!A1247)&gt;INDEX('Transaction Log'!$C$4:$C$2084,('Air Index'!$K$2+'Air Index'!A1247)),"Transaction Proceeding","Transaction Anomaly"),"Transaction Ending")</f>
        <v>Transaction Proceeding</v>
      </c>
    </row>
    <row r="1248" spans="1:3">
      <c r="A1248" s="124">
        <v>1245</v>
      </c>
      <c r="B1248" s="123">
        <f>'Transaction Log'!$A$4:$A$2084</f>
        <v>0.58626157407407409</v>
      </c>
      <c r="C1248" s="122" t="str">
        <f>IFERROR(IF(INDEX('Transaction Log'!$C$4:$C$2084,'Air Index'!A1248)&gt;INDEX('Transaction Log'!$C$4:$C$2084,('Air Index'!$K$2+'Air Index'!A1248)),"Transaction Proceeding","Transaction Anomaly"),"Transaction Ending")</f>
        <v>Transaction Proceeding</v>
      </c>
    </row>
    <row r="1249" spans="1:3">
      <c r="A1249" s="124">
        <v>1246</v>
      </c>
      <c r="B1249" s="123">
        <f>'Transaction Log'!$A$4:$A$2084</f>
        <v>0.58628472222222217</v>
      </c>
      <c r="C1249" s="122" t="str">
        <f>IFERROR(IF(INDEX('Transaction Log'!$C$4:$C$2084,'Air Index'!A1249)&gt;INDEX('Transaction Log'!$C$4:$C$2084,('Air Index'!$K$2+'Air Index'!A1249)),"Transaction Proceeding","Transaction Anomaly"),"Transaction Ending")</f>
        <v>Transaction Proceeding</v>
      </c>
    </row>
    <row r="1250" spans="1:3">
      <c r="A1250" s="124">
        <v>1247</v>
      </c>
      <c r="B1250" s="123">
        <f>'Transaction Log'!$A$4:$A$2084</f>
        <v>0.58630787037037035</v>
      </c>
      <c r="C1250" s="122" t="str">
        <f>IFERROR(IF(INDEX('Transaction Log'!$C$4:$C$2084,'Air Index'!A1250)&gt;INDEX('Transaction Log'!$C$4:$C$2084,('Air Index'!$K$2+'Air Index'!A1250)),"Transaction Proceeding","Transaction Anomaly"),"Transaction Ending")</f>
        <v>Transaction Proceeding</v>
      </c>
    </row>
    <row r="1251" spans="1:3">
      <c r="A1251" s="124">
        <v>1248</v>
      </c>
      <c r="B1251" s="123">
        <f>'Transaction Log'!$A$4:$A$2084</f>
        <v>0.58633101851851854</v>
      </c>
      <c r="C1251" s="122" t="str">
        <f>IFERROR(IF(INDEX('Transaction Log'!$C$4:$C$2084,'Air Index'!A1251)&gt;INDEX('Transaction Log'!$C$4:$C$2084,('Air Index'!$K$2+'Air Index'!A1251)),"Transaction Proceeding","Transaction Anomaly"),"Transaction Ending")</f>
        <v>Transaction Proceeding</v>
      </c>
    </row>
    <row r="1252" spans="1:3">
      <c r="A1252" s="124">
        <v>1249</v>
      </c>
      <c r="B1252" s="123">
        <f>'Transaction Log'!$A$4:$A$2084</f>
        <v>0.58635416666666662</v>
      </c>
      <c r="C1252" s="122" t="str">
        <f>IFERROR(IF(INDEX('Transaction Log'!$C$4:$C$2084,'Air Index'!A1252)&gt;INDEX('Transaction Log'!$C$4:$C$2084,('Air Index'!$K$2+'Air Index'!A1252)),"Transaction Proceeding","Transaction Anomaly"),"Transaction Ending")</f>
        <v>Transaction Proceeding</v>
      </c>
    </row>
    <row r="1253" spans="1:3">
      <c r="A1253" s="124">
        <v>1250</v>
      </c>
      <c r="B1253" s="123">
        <f>'Transaction Log'!$A$4:$A$2084</f>
        <v>0.58637731481481481</v>
      </c>
      <c r="C1253" s="122" t="str">
        <f>IFERROR(IF(INDEX('Transaction Log'!$C$4:$C$2084,'Air Index'!A1253)&gt;INDEX('Transaction Log'!$C$4:$C$2084,('Air Index'!$K$2+'Air Index'!A1253)),"Transaction Proceeding","Transaction Anomaly"),"Transaction Ending")</f>
        <v>Transaction Proceeding</v>
      </c>
    </row>
    <row r="1254" spans="1:3">
      <c r="A1254" s="124">
        <v>1251</v>
      </c>
      <c r="B1254" s="123">
        <f>'Transaction Log'!$A$4:$A$2084</f>
        <v>0.586400462962963</v>
      </c>
      <c r="C1254" s="122" t="str">
        <f>IFERROR(IF(INDEX('Transaction Log'!$C$4:$C$2084,'Air Index'!A1254)&gt;INDEX('Transaction Log'!$C$4:$C$2084,('Air Index'!$K$2+'Air Index'!A1254)),"Transaction Proceeding","Transaction Anomaly"),"Transaction Ending")</f>
        <v>Transaction Proceeding</v>
      </c>
    </row>
    <row r="1255" spans="1:3">
      <c r="A1255" s="124">
        <v>1252</v>
      </c>
      <c r="B1255" s="123">
        <f>'Transaction Log'!$A$4:$A$2084</f>
        <v>0.58642361111111108</v>
      </c>
      <c r="C1255" s="122" t="str">
        <f>IFERROR(IF(INDEX('Transaction Log'!$C$4:$C$2084,'Air Index'!A1255)&gt;INDEX('Transaction Log'!$C$4:$C$2084,('Air Index'!$K$2+'Air Index'!A1255)),"Transaction Proceeding","Transaction Anomaly"),"Transaction Ending")</f>
        <v>Transaction Proceeding</v>
      </c>
    </row>
    <row r="1256" spans="1:3">
      <c r="A1256" s="124">
        <v>1253</v>
      </c>
      <c r="B1256" s="123">
        <f>'Transaction Log'!$A$4:$A$2084</f>
        <v>0.58644675925925926</v>
      </c>
      <c r="C1256" s="122" t="str">
        <f>IFERROR(IF(INDEX('Transaction Log'!$C$4:$C$2084,'Air Index'!A1256)&gt;INDEX('Transaction Log'!$C$4:$C$2084,('Air Index'!$K$2+'Air Index'!A1256)),"Transaction Proceeding","Transaction Anomaly"),"Transaction Ending")</f>
        <v>Transaction Proceeding</v>
      </c>
    </row>
    <row r="1257" spans="1:3">
      <c r="A1257" s="124">
        <v>1254</v>
      </c>
      <c r="B1257" s="123">
        <f>'Transaction Log'!$A$4:$A$2084</f>
        <v>0.58646990740740745</v>
      </c>
      <c r="C1257" s="122" t="str">
        <f>IFERROR(IF(INDEX('Transaction Log'!$C$4:$C$2084,'Air Index'!A1257)&gt;INDEX('Transaction Log'!$C$4:$C$2084,('Air Index'!$K$2+'Air Index'!A1257)),"Transaction Proceeding","Transaction Anomaly"),"Transaction Ending")</f>
        <v>Transaction Proceeding</v>
      </c>
    </row>
    <row r="1258" spans="1:3">
      <c r="A1258" s="124">
        <v>1255</v>
      </c>
      <c r="B1258" s="123">
        <f>'Transaction Log'!$A$4:$A$2084</f>
        <v>0.58649305555555553</v>
      </c>
      <c r="C1258" s="122" t="str">
        <f>IFERROR(IF(INDEX('Transaction Log'!$C$4:$C$2084,'Air Index'!A1258)&gt;INDEX('Transaction Log'!$C$4:$C$2084,('Air Index'!$K$2+'Air Index'!A1258)),"Transaction Proceeding","Transaction Anomaly"),"Transaction Ending")</f>
        <v>Transaction Proceeding</v>
      </c>
    </row>
    <row r="1259" spans="1:3">
      <c r="A1259" s="124">
        <v>1256</v>
      </c>
      <c r="B1259" s="123">
        <f>'Transaction Log'!$A$4:$A$2084</f>
        <v>0.58651620370370372</v>
      </c>
      <c r="C1259" s="122" t="str">
        <f>IFERROR(IF(INDEX('Transaction Log'!$C$4:$C$2084,'Air Index'!A1259)&gt;INDEX('Transaction Log'!$C$4:$C$2084,('Air Index'!$K$2+'Air Index'!A1259)),"Transaction Proceeding","Transaction Anomaly"),"Transaction Ending")</f>
        <v>Transaction Proceeding</v>
      </c>
    </row>
    <row r="1260" spans="1:3">
      <c r="A1260" s="124">
        <v>1257</v>
      </c>
      <c r="B1260" s="123">
        <f>'Transaction Log'!$A$4:$A$2084</f>
        <v>0.58653935185185191</v>
      </c>
      <c r="C1260" s="122" t="str">
        <f>IFERROR(IF(INDEX('Transaction Log'!$C$4:$C$2084,'Air Index'!A1260)&gt;INDEX('Transaction Log'!$C$4:$C$2084,('Air Index'!$K$2+'Air Index'!A1260)),"Transaction Proceeding","Transaction Anomaly"),"Transaction Ending")</f>
        <v>Transaction Proceeding</v>
      </c>
    </row>
    <row r="1261" spans="1:3">
      <c r="A1261" s="124">
        <v>1258</v>
      </c>
      <c r="B1261" s="123">
        <f>'Transaction Log'!$A$4:$A$2084</f>
        <v>0.58656249999999999</v>
      </c>
      <c r="C1261" s="122" t="str">
        <f>IFERROR(IF(INDEX('Transaction Log'!$C$4:$C$2084,'Air Index'!A1261)&gt;INDEX('Transaction Log'!$C$4:$C$2084,('Air Index'!$K$2+'Air Index'!A1261)),"Transaction Proceeding","Transaction Anomaly"),"Transaction Ending")</f>
        <v>Transaction Proceeding</v>
      </c>
    </row>
    <row r="1262" spans="1:3">
      <c r="A1262" s="124">
        <v>1259</v>
      </c>
      <c r="B1262" s="123">
        <f>'Transaction Log'!$A$4:$A$2084</f>
        <v>0.58658564814814818</v>
      </c>
      <c r="C1262" s="122" t="str">
        <f>IFERROR(IF(INDEX('Transaction Log'!$C$4:$C$2084,'Air Index'!A1262)&gt;INDEX('Transaction Log'!$C$4:$C$2084,('Air Index'!$K$2+'Air Index'!A1262)),"Transaction Proceeding","Transaction Anomaly"),"Transaction Ending")</f>
        <v>Transaction Proceeding</v>
      </c>
    </row>
    <row r="1263" spans="1:3">
      <c r="A1263" s="124">
        <v>1260</v>
      </c>
      <c r="B1263" s="123">
        <f>'Transaction Log'!$A$4:$A$2084</f>
        <v>0.58660879629629636</v>
      </c>
      <c r="C1263" s="122" t="str">
        <f>IFERROR(IF(INDEX('Transaction Log'!$C$4:$C$2084,'Air Index'!A1263)&gt;INDEX('Transaction Log'!$C$4:$C$2084,('Air Index'!$K$2+'Air Index'!A1263)),"Transaction Proceeding","Transaction Anomaly"),"Transaction Ending")</f>
        <v>Transaction Proceeding</v>
      </c>
    </row>
    <row r="1264" spans="1:3">
      <c r="A1264" s="124">
        <v>1261</v>
      </c>
      <c r="B1264" s="123">
        <f>'Transaction Log'!$A$4:$A$2084</f>
        <v>0.58663194444444444</v>
      </c>
      <c r="C1264" s="122" t="str">
        <f>IFERROR(IF(INDEX('Transaction Log'!$C$4:$C$2084,'Air Index'!A1264)&gt;INDEX('Transaction Log'!$C$4:$C$2084,('Air Index'!$K$2+'Air Index'!A1264)),"Transaction Proceeding","Transaction Anomaly"),"Transaction Ending")</f>
        <v>Transaction Proceeding</v>
      </c>
    </row>
    <row r="1265" spans="1:3">
      <c r="A1265" s="124">
        <v>1262</v>
      </c>
      <c r="B1265" s="123">
        <f>'Transaction Log'!$A$4:$A$2084</f>
        <v>0.58665509259259252</v>
      </c>
      <c r="C1265" s="122" t="str">
        <f>IFERROR(IF(INDEX('Transaction Log'!$C$4:$C$2084,'Air Index'!A1265)&gt;INDEX('Transaction Log'!$C$4:$C$2084,('Air Index'!$K$2+'Air Index'!A1265)),"Transaction Proceeding","Transaction Anomaly"),"Transaction Ending")</f>
        <v>Transaction Proceeding</v>
      </c>
    </row>
    <row r="1266" spans="1:3">
      <c r="A1266" s="124">
        <v>1263</v>
      </c>
      <c r="B1266" s="123">
        <f>'Transaction Log'!$A$4:$A$2084</f>
        <v>0.58667824074074071</v>
      </c>
      <c r="C1266" s="122" t="str">
        <f>IFERROR(IF(INDEX('Transaction Log'!$C$4:$C$2084,'Air Index'!A1266)&gt;INDEX('Transaction Log'!$C$4:$C$2084,('Air Index'!$K$2+'Air Index'!A1266)),"Transaction Proceeding","Transaction Anomaly"),"Transaction Ending")</f>
        <v>Transaction Proceeding</v>
      </c>
    </row>
    <row r="1267" spans="1:3">
      <c r="A1267" s="124">
        <v>1264</v>
      </c>
      <c r="B1267" s="123">
        <f>'Transaction Log'!$A$4:$A$2084</f>
        <v>0.5867013888888889</v>
      </c>
      <c r="C1267" s="122" t="str">
        <f>IFERROR(IF(INDEX('Transaction Log'!$C$4:$C$2084,'Air Index'!A1267)&gt;INDEX('Transaction Log'!$C$4:$C$2084,('Air Index'!$K$2+'Air Index'!A1267)),"Transaction Proceeding","Transaction Anomaly"),"Transaction Ending")</f>
        <v>Transaction Proceeding</v>
      </c>
    </row>
    <row r="1268" spans="1:3">
      <c r="A1268" s="124">
        <v>1265</v>
      </c>
      <c r="B1268" s="123">
        <f>'Transaction Log'!$A$4:$A$2084</f>
        <v>0.58672453703703698</v>
      </c>
      <c r="C1268" s="122" t="str">
        <f>IFERROR(IF(INDEX('Transaction Log'!$C$4:$C$2084,'Air Index'!A1268)&gt;INDEX('Transaction Log'!$C$4:$C$2084,('Air Index'!$K$2+'Air Index'!A1268)),"Transaction Proceeding","Transaction Anomaly"),"Transaction Ending")</f>
        <v>Transaction Proceeding</v>
      </c>
    </row>
    <row r="1269" spans="1:3">
      <c r="A1269" s="124">
        <v>1266</v>
      </c>
      <c r="B1269" s="123">
        <f>'Transaction Log'!$A$4:$A$2084</f>
        <v>0.58674768518518516</v>
      </c>
      <c r="C1269" s="122" t="str">
        <f>IFERROR(IF(INDEX('Transaction Log'!$C$4:$C$2084,'Air Index'!A1269)&gt;INDEX('Transaction Log'!$C$4:$C$2084,('Air Index'!$K$2+'Air Index'!A1269)),"Transaction Proceeding","Transaction Anomaly"),"Transaction Ending")</f>
        <v>Transaction Proceeding</v>
      </c>
    </row>
    <row r="1270" spans="1:3">
      <c r="A1270" s="124">
        <v>1267</v>
      </c>
      <c r="B1270" s="123">
        <f>'Transaction Log'!$A$4:$A$2084</f>
        <v>0.58677083333333335</v>
      </c>
      <c r="C1270" s="122" t="str">
        <f>IFERROR(IF(INDEX('Transaction Log'!$C$4:$C$2084,'Air Index'!A1270)&gt;INDEX('Transaction Log'!$C$4:$C$2084,('Air Index'!$K$2+'Air Index'!A1270)),"Transaction Proceeding","Transaction Anomaly"),"Transaction Ending")</f>
        <v>Transaction Proceeding</v>
      </c>
    </row>
    <row r="1271" spans="1:3">
      <c r="A1271" s="124">
        <v>1268</v>
      </c>
      <c r="B1271" s="123">
        <f>'Transaction Log'!$A$4:$A$2084</f>
        <v>0.58679398148148143</v>
      </c>
      <c r="C1271" s="122" t="str">
        <f>IFERROR(IF(INDEX('Transaction Log'!$C$4:$C$2084,'Air Index'!A1271)&gt;INDEX('Transaction Log'!$C$4:$C$2084,('Air Index'!$K$2+'Air Index'!A1271)),"Transaction Proceeding","Transaction Anomaly"),"Transaction Ending")</f>
        <v>Transaction Proceeding</v>
      </c>
    </row>
    <row r="1272" spans="1:3">
      <c r="A1272" s="124">
        <v>1269</v>
      </c>
      <c r="B1272" s="123">
        <f>'Transaction Log'!$A$4:$A$2084</f>
        <v>0.58681712962962962</v>
      </c>
      <c r="C1272" s="122" t="str">
        <f>IFERROR(IF(INDEX('Transaction Log'!$C$4:$C$2084,'Air Index'!A1272)&gt;INDEX('Transaction Log'!$C$4:$C$2084,('Air Index'!$K$2+'Air Index'!A1272)),"Transaction Proceeding","Transaction Anomaly"),"Transaction Ending")</f>
        <v>Transaction Proceeding</v>
      </c>
    </row>
    <row r="1273" spans="1:3">
      <c r="A1273" s="124">
        <v>1270</v>
      </c>
      <c r="B1273" s="123">
        <f>'Transaction Log'!$A$4:$A$2084</f>
        <v>0.58684027777777781</v>
      </c>
      <c r="C1273" s="122" t="str">
        <f>IFERROR(IF(INDEX('Transaction Log'!$C$4:$C$2084,'Air Index'!A1273)&gt;INDEX('Transaction Log'!$C$4:$C$2084,('Air Index'!$K$2+'Air Index'!A1273)),"Transaction Proceeding","Transaction Anomaly"),"Transaction Ending")</f>
        <v>Transaction Proceeding</v>
      </c>
    </row>
    <row r="1274" spans="1:3">
      <c r="A1274" s="124">
        <v>1271</v>
      </c>
      <c r="B1274" s="123">
        <f>'Transaction Log'!$A$4:$A$2084</f>
        <v>0.58686342592592589</v>
      </c>
      <c r="C1274" s="122" t="str">
        <f>IFERROR(IF(INDEX('Transaction Log'!$C$4:$C$2084,'Air Index'!A1274)&gt;INDEX('Transaction Log'!$C$4:$C$2084,('Air Index'!$K$2+'Air Index'!A1274)),"Transaction Proceeding","Transaction Anomaly"),"Transaction Ending")</f>
        <v>Transaction Proceeding</v>
      </c>
    </row>
    <row r="1275" spans="1:3">
      <c r="A1275" s="124">
        <v>1272</v>
      </c>
      <c r="B1275" s="123">
        <f>'Transaction Log'!$A$4:$A$2084</f>
        <v>0.58688657407407407</v>
      </c>
      <c r="C1275" s="122" t="str">
        <f>IFERROR(IF(INDEX('Transaction Log'!$C$4:$C$2084,'Air Index'!A1275)&gt;INDEX('Transaction Log'!$C$4:$C$2084,('Air Index'!$K$2+'Air Index'!A1275)),"Transaction Proceeding","Transaction Anomaly"),"Transaction Ending")</f>
        <v>Transaction Proceeding</v>
      </c>
    </row>
    <row r="1276" spans="1:3">
      <c r="A1276" s="124">
        <v>1273</v>
      </c>
      <c r="B1276" s="123">
        <f>'Transaction Log'!$A$4:$A$2084</f>
        <v>0.58690972222222226</v>
      </c>
      <c r="C1276" s="122" t="str">
        <f>IFERROR(IF(INDEX('Transaction Log'!$C$4:$C$2084,'Air Index'!A1276)&gt;INDEX('Transaction Log'!$C$4:$C$2084,('Air Index'!$K$2+'Air Index'!A1276)),"Transaction Proceeding","Transaction Anomaly"),"Transaction Ending")</f>
        <v>Transaction Proceeding</v>
      </c>
    </row>
    <row r="1277" spans="1:3">
      <c r="A1277" s="124">
        <v>1274</v>
      </c>
      <c r="B1277" s="123">
        <f>'Transaction Log'!$A$4:$A$2084</f>
        <v>0.58693287037037034</v>
      </c>
      <c r="C1277" s="122" t="str">
        <f>IFERROR(IF(INDEX('Transaction Log'!$C$4:$C$2084,'Air Index'!A1277)&gt;INDEX('Transaction Log'!$C$4:$C$2084,('Air Index'!$K$2+'Air Index'!A1277)),"Transaction Proceeding","Transaction Anomaly"),"Transaction Ending")</f>
        <v>Transaction Proceeding</v>
      </c>
    </row>
    <row r="1278" spans="1:3">
      <c r="A1278" s="124">
        <v>1275</v>
      </c>
      <c r="B1278" s="123">
        <f>'Transaction Log'!$A$4:$A$2084</f>
        <v>0.58695601851851853</v>
      </c>
      <c r="C1278" s="122" t="str">
        <f>IFERROR(IF(INDEX('Transaction Log'!$C$4:$C$2084,'Air Index'!A1278)&gt;INDEX('Transaction Log'!$C$4:$C$2084,('Air Index'!$K$2+'Air Index'!A1278)),"Transaction Proceeding","Transaction Anomaly"),"Transaction Ending")</f>
        <v>Transaction Proceeding</v>
      </c>
    </row>
    <row r="1279" spans="1:3">
      <c r="A1279" s="124">
        <v>1276</v>
      </c>
      <c r="B1279" s="123">
        <f>'Transaction Log'!$A$4:$A$2084</f>
        <v>0.58697916666666672</v>
      </c>
      <c r="C1279" s="122" t="str">
        <f>IFERROR(IF(INDEX('Transaction Log'!$C$4:$C$2084,'Air Index'!A1279)&gt;INDEX('Transaction Log'!$C$4:$C$2084,('Air Index'!$K$2+'Air Index'!A1279)),"Transaction Proceeding","Transaction Anomaly"),"Transaction Ending")</f>
        <v>Transaction Proceeding</v>
      </c>
    </row>
    <row r="1280" spans="1:3">
      <c r="A1280" s="124">
        <v>1277</v>
      </c>
      <c r="B1280" s="123">
        <f>'Transaction Log'!$A$4:$A$2084</f>
        <v>0.5870023148148148</v>
      </c>
      <c r="C1280" s="122" t="str">
        <f>IFERROR(IF(INDEX('Transaction Log'!$C$4:$C$2084,'Air Index'!A1280)&gt;INDEX('Transaction Log'!$C$4:$C$2084,('Air Index'!$K$2+'Air Index'!A1280)),"Transaction Proceeding","Transaction Anomaly"),"Transaction Ending")</f>
        <v>Transaction Proceeding</v>
      </c>
    </row>
    <row r="1281" spans="1:3">
      <c r="A1281" s="124">
        <v>1278</v>
      </c>
      <c r="B1281" s="123">
        <f>'Transaction Log'!$A$4:$A$2084</f>
        <v>0.58702546296296299</v>
      </c>
      <c r="C1281" s="122" t="str">
        <f>IFERROR(IF(INDEX('Transaction Log'!$C$4:$C$2084,'Air Index'!A1281)&gt;INDEX('Transaction Log'!$C$4:$C$2084,('Air Index'!$K$2+'Air Index'!A1281)),"Transaction Proceeding","Transaction Anomaly"),"Transaction Ending")</f>
        <v>Transaction Proceeding</v>
      </c>
    </row>
    <row r="1282" spans="1:3">
      <c r="A1282" s="124">
        <v>1279</v>
      </c>
      <c r="B1282" s="123">
        <f>'Transaction Log'!$A$4:$A$2084</f>
        <v>0.58704861111111117</v>
      </c>
      <c r="C1282" s="122" t="str">
        <f>IFERROR(IF(INDEX('Transaction Log'!$C$4:$C$2084,'Air Index'!A1282)&gt;INDEX('Transaction Log'!$C$4:$C$2084,('Air Index'!$K$2+'Air Index'!A1282)),"Transaction Proceeding","Transaction Anomaly"),"Transaction Ending")</f>
        <v>Transaction Proceeding</v>
      </c>
    </row>
    <row r="1283" spans="1:3">
      <c r="A1283" s="124">
        <v>1280</v>
      </c>
      <c r="B1283" s="123">
        <f>'Transaction Log'!$A$4:$A$2084</f>
        <v>0.58707175925925925</v>
      </c>
      <c r="C1283" s="122" t="str">
        <f>IFERROR(IF(INDEX('Transaction Log'!$C$4:$C$2084,'Air Index'!A1283)&gt;INDEX('Transaction Log'!$C$4:$C$2084,('Air Index'!$K$2+'Air Index'!A1283)),"Transaction Proceeding","Transaction Anomaly"),"Transaction Ending")</f>
        <v>Transaction Proceeding</v>
      </c>
    </row>
    <row r="1284" spans="1:3">
      <c r="A1284" s="124">
        <v>1281</v>
      </c>
      <c r="B1284" s="123">
        <f>'Transaction Log'!$A$4:$A$2084</f>
        <v>0.58709490740740744</v>
      </c>
      <c r="C1284" s="122" t="str">
        <f>IFERROR(IF(INDEX('Transaction Log'!$C$4:$C$2084,'Air Index'!A1284)&gt;INDEX('Transaction Log'!$C$4:$C$2084,('Air Index'!$K$2+'Air Index'!A1284)),"Transaction Proceeding","Transaction Anomaly"),"Transaction Ending")</f>
        <v>Transaction Proceeding</v>
      </c>
    </row>
    <row r="1285" spans="1:3">
      <c r="A1285" s="124">
        <v>1282</v>
      </c>
      <c r="B1285" s="123">
        <f>'Transaction Log'!$A$4:$A$2084</f>
        <v>0.58711805555555563</v>
      </c>
      <c r="C1285" s="122" t="str">
        <f>IFERROR(IF(INDEX('Transaction Log'!$C$4:$C$2084,'Air Index'!A1285)&gt;INDEX('Transaction Log'!$C$4:$C$2084,('Air Index'!$K$2+'Air Index'!A1285)),"Transaction Proceeding","Transaction Anomaly"),"Transaction Ending")</f>
        <v>Transaction Proceeding</v>
      </c>
    </row>
    <row r="1286" spans="1:3">
      <c r="A1286" s="124">
        <v>1283</v>
      </c>
      <c r="B1286" s="123">
        <f>'Transaction Log'!$A$4:$A$2084</f>
        <v>0.58714120370370371</v>
      </c>
      <c r="C1286" s="122" t="str">
        <f>IFERROR(IF(INDEX('Transaction Log'!$C$4:$C$2084,'Air Index'!A1286)&gt;INDEX('Transaction Log'!$C$4:$C$2084,('Air Index'!$K$2+'Air Index'!A1286)),"Transaction Proceeding","Transaction Anomaly"),"Transaction Ending")</f>
        <v>Transaction Proceeding</v>
      </c>
    </row>
    <row r="1287" spans="1:3">
      <c r="A1287" s="124">
        <v>1284</v>
      </c>
      <c r="B1287" s="123">
        <f>'Transaction Log'!$A$4:$A$2084</f>
        <v>0.58716435185185178</v>
      </c>
      <c r="C1287" s="122" t="str">
        <f>IFERROR(IF(INDEX('Transaction Log'!$C$4:$C$2084,'Air Index'!A1287)&gt;INDEX('Transaction Log'!$C$4:$C$2084,('Air Index'!$K$2+'Air Index'!A1287)),"Transaction Proceeding","Transaction Anomaly"),"Transaction Ending")</f>
        <v>Transaction Proceeding</v>
      </c>
    </row>
    <row r="1288" spans="1:3">
      <c r="A1288" s="124">
        <v>1285</v>
      </c>
      <c r="B1288" s="123">
        <f>'Transaction Log'!$A$4:$A$2084</f>
        <v>0.58718749999999997</v>
      </c>
      <c r="C1288" s="122" t="str">
        <f>IFERROR(IF(INDEX('Transaction Log'!$C$4:$C$2084,'Air Index'!A1288)&gt;INDEX('Transaction Log'!$C$4:$C$2084,('Air Index'!$K$2+'Air Index'!A1288)),"Transaction Proceeding","Transaction Anomaly"),"Transaction Ending")</f>
        <v>Transaction Proceeding</v>
      </c>
    </row>
    <row r="1289" spans="1:3">
      <c r="A1289" s="124">
        <v>1286</v>
      </c>
      <c r="B1289" s="123">
        <f>'Transaction Log'!$A$4:$A$2084</f>
        <v>0.58721064814814816</v>
      </c>
      <c r="C1289" s="122" t="str">
        <f>IFERROR(IF(INDEX('Transaction Log'!$C$4:$C$2084,'Air Index'!A1289)&gt;INDEX('Transaction Log'!$C$4:$C$2084,('Air Index'!$K$2+'Air Index'!A1289)),"Transaction Proceeding","Transaction Anomaly"),"Transaction Ending")</f>
        <v>Transaction Proceeding</v>
      </c>
    </row>
    <row r="1290" spans="1:3">
      <c r="A1290" s="124">
        <v>1287</v>
      </c>
      <c r="B1290" s="123">
        <f>'Transaction Log'!$A$4:$A$2084</f>
        <v>0.58723379629629624</v>
      </c>
      <c r="C1290" s="122" t="str">
        <f>IFERROR(IF(INDEX('Transaction Log'!$C$4:$C$2084,'Air Index'!A1290)&gt;INDEX('Transaction Log'!$C$4:$C$2084,('Air Index'!$K$2+'Air Index'!A1290)),"Transaction Proceeding","Transaction Anomaly"),"Transaction Ending")</f>
        <v>Transaction Proceeding</v>
      </c>
    </row>
    <row r="1291" spans="1:3">
      <c r="A1291" s="124">
        <v>1288</v>
      </c>
      <c r="B1291" s="123">
        <f>'Transaction Log'!$A$4:$A$2084</f>
        <v>0.58725694444444443</v>
      </c>
      <c r="C1291" s="122" t="str">
        <f>IFERROR(IF(INDEX('Transaction Log'!$C$4:$C$2084,'Air Index'!A1291)&gt;INDEX('Transaction Log'!$C$4:$C$2084,('Air Index'!$K$2+'Air Index'!A1291)),"Transaction Proceeding","Transaction Anomaly"),"Transaction Ending")</f>
        <v>Transaction Proceeding</v>
      </c>
    </row>
    <row r="1292" spans="1:3">
      <c r="A1292" s="124">
        <v>1289</v>
      </c>
      <c r="B1292" s="123">
        <f>'Transaction Log'!$A$4:$A$2084</f>
        <v>0.58728009259259262</v>
      </c>
      <c r="C1292" s="122" t="str">
        <f>IFERROR(IF(INDEX('Transaction Log'!$C$4:$C$2084,'Air Index'!A1292)&gt;INDEX('Transaction Log'!$C$4:$C$2084,('Air Index'!$K$2+'Air Index'!A1292)),"Transaction Proceeding","Transaction Anomaly"),"Transaction Ending")</f>
        <v>Transaction Proceeding</v>
      </c>
    </row>
    <row r="1293" spans="1:3">
      <c r="A1293" s="124">
        <v>1290</v>
      </c>
      <c r="B1293" s="123">
        <f>'Transaction Log'!$A$4:$A$2084</f>
        <v>0.5873032407407407</v>
      </c>
      <c r="C1293" s="122" t="str">
        <f>IFERROR(IF(INDEX('Transaction Log'!$C$4:$C$2084,'Air Index'!A1293)&gt;INDEX('Transaction Log'!$C$4:$C$2084,('Air Index'!$K$2+'Air Index'!A1293)),"Transaction Proceeding","Transaction Anomaly"),"Transaction Ending")</f>
        <v>Transaction Proceeding</v>
      </c>
    </row>
    <row r="1294" spans="1:3">
      <c r="A1294" s="124">
        <v>1291</v>
      </c>
      <c r="B1294" s="123">
        <f>'Transaction Log'!$A$4:$A$2084</f>
        <v>0.58732638888888888</v>
      </c>
      <c r="C1294" s="122" t="str">
        <f>IFERROR(IF(INDEX('Transaction Log'!$C$4:$C$2084,'Air Index'!A1294)&gt;INDEX('Transaction Log'!$C$4:$C$2084,('Air Index'!$K$2+'Air Index'!A1294)),"Transaction Proceeding","Transaction Anomaly"),"Transaction Ending")</f>
        <v>Transaction Proceeding</v>
      </c>
    </row>
    <row r="1295" spans="1:3">
      <c r="A1295" s="124">
        <v>1292</v>
      </c>
      <c r="B1295" s="123">
        <f>'Transaction Log'!$A$4:$A$2084</f>
        <v>0.58734953703703707</v>
      </c>
      <c r="C1295" s="122" t="str">
        <f>IFERROR(IF(INDEX('Transaction Log'!$C$4:$C$2084,'Air Index'!A1295)&gt;INDEX('Transaction Log'!$C$4:$C$2084,('Air Index'!$K$2+'Air Index'!A1295)),"Transaction Proceeding","Transaction Anomaly"),"Transaction Ending")</f>
        <v>Transaction Proceeding</v>
      </c>
    </row>
    <row r="1296" spans="1:3">
      <c r="A1296" s="124">
        <v>1293</v>
      </c>
      <c r="B1296" s="123">
        <f>'Transaction Log'!$A$4:$A$2084</f>
        <v>0.58737268518518515</v>
      </c>
      <c r="C1296" s="122" t="str">
        <f>IFERROR(IF(INDEX('Transaction Log'!$C$4:$C$2084,'Air Index'!A1296)&gt;INDEX('Transaction Log'!$C$4:$C$2084,('Air Index'!$K$2+'Air Index'!A1296)),"Transaction Proceeding","Transaction Anomaly"),"Transaction Ending")</f>
        <v>Transaction Proceeding</v>
      </c>
    </row>
    <row r="1297" spans="1:3">
      <c r="A1297" s="124">
        <v>1294</v>
      </c>
      <c r="B1297" s="123">
        <f>'Transaction Log'!$A$4:$A$2084</f>
        <v>0.58739583333333334</v>
      </c>
      <c r="C1297" s="122" t="str">
        <f>IFERROR(IF(INDEX('Transaction Log'!$C$4:$C$2084,'Air Index'!A1297)&gt;INDEX('Transaction Log'!$C$4:$C$2084,('Air Index'!$K$2+'Air Index'!A1297)),"Transaction Proceeding","Transaction Anomaly"),"Transaction Ending")</f>
        <v>Transaction Proceeding</v>
      </c>
    </row>
    <row r="1298" spans="1:3">
      <c r="A1298" s="124">
        <v>1295</v>
      </c>
      <c r="B1298" s="123">
        <f>'Transaction Log'!$A$4:$A$2084</f>
        <v>0.58741898148148153</v>
      </c>
      <c r="C1298" s="122" t="str">
        <f>IFERROR(IF(INDEX('Transaction Log'!$C$4:$C$2084,'Air Index'!A1298)&gt;INDEX('Transaction Log'!$C$4:$C$2084,('Air Index'!$K$2+'Air Index'!A1298)),"Transaction Proceeding","Transaction Anomaly"),"Transaction Ending")</f>
        <v>Transaction Proceeding</v>
      </c>
    </row>
    <row r="1299" spans="1:3">
      <c r="A1299" s="124">
        <v>1296</v>
      </c>
      <c r="B1299" s="123">
        <f>'Transaction Log'!$A$4:$A$2084</f>
        <v>0.58744212962962961</v>
      </c>
      <c r="C1299" s="122" t="str">
        <f>IFERROR(IF(INDEX('Transaction Log'!$C$4:$C$2084,'Air Index'!A1299)&gt;INDEX('Transaction Log'!$C$4:$C$2084,('Air Index'!$K$2+'Air Index'!A1299)),"Transaction Proceeding","Transaction Anomaly"),"Transaction Ending")</f>
        <v>Transaction Proceeding</v>
      </c>
    </row>
    <row r="1300" spans="1:3">
      <c r="A1300" s="124">
        <v>1297</v>
      </c>
      <c r="B1300" s="123">
        <f>'Transaction Log'!$A$4:$A$2084</f>
        <v>0.58746527777777779</v>
      </c>
      <c r="C1300" s="122" t="str">
        <f>IFERROR(IF(INDEX('Transaction Log'!$C$4:$C$2084,'Air Index'!A1300)&gt;INDEX('Transaction Log'!$C$4:$C$2084,('Air Index'!$K$2+'Air Index'!A1300)),"Transaction Proceeding","Transaction Anomaly"),"Transaction Ending")</f>
        <v>Transaction Proceeding</v>
      </c>
    </row>
    <row r="1301" spans="1:3">
      <c r="A1301" s="124">
        <v>1298</v>
      </c>
      <c r="B1301" s="123">
        <f>'Transaction Log'!$A$4:$A$2084</f>
        <v>0.58748842592592598</v>
      </c>
      <c r="C1301" s="122" t="str">
        <f>IFERROR(IF(INDEX('Transaction Log'!$C$4:$C$2084,'Air Index'!A1301)&gt;INDEX('Transaction Log'!$C$4:$C$2084,('Air Index'!$K$2+'Air Index'!A1301)),"Transaction Proceeding","Transaction Anomaly"),"Transaction Ending")</f>
        <v>Transaction Proceeding</v>
      </c>
    </row>
    <row r="1302" spans="1:3">
      <c r="A1302" s="124">
        <v>1299</v>
      </c>
      <c r="B1302" s="123">
        <f>'Transaction Log'!$A$4:$A$2084</f>
        <v>0.58751157407407406</v>
      </c>
      <c r="C1302" s="122" t="str">
        <f>IFERROR(IF(INDEX('Transaction Log'!$C$4:$C$2084,'Air Index'!A1302)&gt;INDEX('Transaction Log'!$C$4:$C$2084,('Air Index'!$K$2+'Air Index'!A1302)),"Transaction Proceeding","Transaction Anomaly"),"Transaction Ending")</f>
        <v>Transaction Proceeding</v>
      </c>
    </row>
    <row r="1303" spans="1:3">
      <c r="A1303" s="124">
        <v>1300</v>
      </c>
      <c r="B1303" s="123">
        <f>'Transaction Log'!$A$4:$A$2084</f>
        <v>0.58753472222222225</v>
      </c>
      <c r="C1303" s="122" t="str">
        <f>IFERROR(IF(INDEX('Transaction Log'!$C$4:$C$2084,'Air Index'!A1303)&gt;INDEX('Transaction Log'!$C$4:$C$2084,('Air Index'!$K$2+'Air Index'!A1303)),"Transaction Proceeding","Transaction Anomaly"),"Transaction Ending")</f>
        <v>Transaction Proceeding</v>
      </c>
    </row>
    <row r="1304" spans="1:3">
      <c r="A1304" s="124">
        <v>1301</v>
      </c>
      <c r="B1304" s="123">
        <f>'Transaction Log'!$A$4:$A$2084</f>
        <v>0.58755787037037044</v>
      </c>
      <c r="C1304" s="122" t="str">
        <f>IFERROR(IF(INDEX('Transaction Log'!$C$4:$C$2084,'Air Index'!A1304)&gt;INDEX('Transaction Log'!$C$4:$C$2084,('Air Index'!$K$2+'Air Index'!A1304)),"Transaction Proceeding","Transaction Anomaly"),"Transaction Ending")</f>
        <v>Transaction Proceeding</v>
      </c>
    </row>
    <row r="1305" spans="1:3">
      <c r="A1305" s="124">
        <v>1302</v>
      </c>
      <c r="B1305" s="123">
        <f>'Transaction Log'!$A$4:$A$2084</f>
        <v>0.58758101851851852</v>
      </c>
      <c r="C1305" s="122" t="str">
        <f>IFERROR(IF(INDEX('Transaction Log'!$C$4:$C$2084,'Air Index'!A1305)&gt;INDEX('Transaction Log'!$C$4:$C$2084,('Air Index'!$K$2+'Air Index'!A1305)),"Transaction Proceeding","Transaction Anomaly"),"Transaction Ending")</f>
        <v>Transaction Proceeding</v>
      </c>
    </row>
    <row r="1306" spans="1:3">
      <c r="A1306" s="124">
        <v>1303</v>
      </c>
      <c r="B1306" s="123">
        <f>'Transaction Log'!$A$4:$A$2084</f>
        <v>0.58760416666666659</v>
      </c>
      <c r="C1306" s="122" t="str">
        <f>IFERROR(IF(INDEX('Transaction Log'!$C$4:$C$2084,'Air Index'!A1306)&gt;INDEX('Transaction Log'!$C$4:$C$2084,('Air Index'!$K$2+'Air Index'!A1306)),"Transaction Proceeding","Transaction Anomaly"),"Transaction Ending")</f>
        <v>Transaction Proceeding</v>
      </c>
    </row>
    <row r="1307" spans="1:3">
      <c r="A1307" s="124">
        <v>1304</v>
      </c>
      <c r="B1307" s="123">
        <f>'Transaction Log'!$A$4:$A$2084</f>
        <v>0.58762731481481478</v>
      </c>
      <c r="C1307" s="122" t="str">
        <f>IFERROR(IF(INDEX('Transaction Log'!$C$4:$C$2084,'Air Index'!A1307)&gt;INDEX('Transaction Log'!$C$4:$C$2084,('Air Index'!$K$2+'Air Index'!A1307)),"Transaction Proceeding","Transaction Anomaly"),"Transaction Ending")</f>
        <v>Transaction Proceeding</v>
      </c>
    </row>
    <row r="1308" spans="1:3">
      <c r="A1308" s="124">
        <v>1305</v>
      </c>
      <c r="B1308" s="123">
        <f>'Transaction Log'!$A$4:$A$2084</f>
        <v>0.58765046296296297</v>
      </c>
      <c r="C1308" s="122" t="str">
        <f>IFERROR(IF(INDEX('Transaction Log'!$C$4:$C$2084,'Air Index'!A1308)&gt;INDEX('Transaction Log'!$C$4:$C$2084,('Air Index'!$K$2+'Air Index'!A1308)),"Transaction Proceeding","Transaction Anomaly"),"Transaction Ending")</f>
        <v>Transaction Proceeding</v>
      </c>
    </row>
    <row r="1309" spans="1:3">
      <c r="A1309" s="124">
        <v>1306</v>
      </c>
      <c r="B1309" s="123">
        <f>'Transaction Log'!$A$4:$A$2084</f>
        <v>0.58767361111111105</v>
      </c>
      <c r="C1309" s="122" t="str">
        <f>IFERROR(IF(INDEX('Transaction Log'!$C$4:$C$2084,'Air Index'!A1309)&gt;INDEX('Transaction Log'!$C$4:$C$2084,('Air Index'!$K$2+'Air Index'!A1309)),"Transaction Proceeding","Transaction Anomaly"),"Transaction Ending")</f>
        <v>Transaction Proceeding</v>
      </c>
    </row>
    <row r="1310" spans="1:3">
      <c r="A1310" s="124">
        <v>1307</v>
      </c>
      <c r="B1310" s="123">
        <f>'Transaction Log'!$A$4:$A$2084</f>
        <v>0.58769675925925924</v>
      </c>
      <c r="C1310" s="122" t="str">
        <f>IFERROR(IF(INDEX('Transaction Log'!$C$4:$C$2084,'Air Index'!A1310)&gt;INDEX('Transaction Log'!$C$4:$C$2084,('Air Index'!$K$2+'Air Index'!A1310)),"Transaction Proceeding","Transaction Anomaly"),"Transaction Ending")</f>
        <v>Transaction Proceeding</v>
      </c>
    </row>
    <row r="1311" spans="1:3">
      <c r="A1311" s="124">
        <v>1308</v>
      </c>
      <c r="B1311" s="123">
        <f>'Transaction Log'!$A$4:$A$2084</f>
        <v>0.58771990740740743</v>
      </c>
      <c r="C1311" s="122" t="str">
        <f>IFERROR(IF(INDEX('Transaction Log'!$C$4:$C$2084,'Air Index'!A1311)&gt;INDEX('Transaction Log'!$C$4:$C$2084,('Air Index'!$K$2+'Air Index'!A1311)),"Transaction Proceeding","Transaction Anomaly"),"Transaction Ending")</f>
        <v>Transaction Proceeding</v>
      </c>
    </row>
    <row r="1312" spans="1:3">
      <c r="A1312" s="124">
        <v>1309</v>
      </c>
      <c r="B1312" s="123">
        <f>'Transaction Log'!$A$4:$A$2084</f>
        <v>0.5877430555555555</v>
      </c>
      <c r="C1312" s="122" t="str">
        <f>IFERROR(IF(INDEX('Transaction Log'!$C$4:$C$2084,'Air Index'!A1312)&gt;INDEX('Transaction Log'!$C$4:$C$2084,('Air Index'!$K$2+'Air Index'!A1312)),"Transaction Proceeding","Transaction Anomaly"),"Transaction Ending")</f>
        <v>Transaction Proceeding</v>
      </c>
    </row>
    <row r="1313" spans="1:3">
      <c r="A1313" s="124">
        <v>1310</v>
      </c>
      <c r="B1313" s="123">
        <f>'Transaction Log'!$A$4:$A$2084</f>
        <v>0.58776620370370369</v>
      </c>
      <c r="C1313" s="122" t="str">
        <f>IFERROR(IF(INDEX('Transaction Log'!$C$4:$C$2084,'Air Index'!A1313)&gt;INDEX('Transaction Log'!$C$4:$C$2084,('Air Index'!$K$2+'Air Index'!A1313)),"Transaction Proceeding","Transaction Anomaly"),"Transaction Ending")</f>
        <v>Transaction Proceeding</v>
      </c>
    </row>
    <row r="1314" spans="1:3">
      <c r="A1314" s="124">
        <v>1311</v>
      </c>
      <c r="B1314" s="123">
        <f>'Transaction Log'!$A$4:$A$2084</f>
        <v>0.58778935185185188</v>
      </c>
      <c r="C1314" s="122" t="str">
        <f>IFERROR(IF(INDEX('Transaction Log'!$C$4:$C$2084,'Air Index'!A1314)&gt;INDEX('Transaction Log'!$C$4:$C$2084,('Air Index'!$K$2+'Air Index'!A1314)),"Transaction Proceeding","Transaction Anomaly"),"Transaction Ending")</f>
        <v>Transaction Proceeding</v>
      </c>
    </row>
    <row r="1315" spans="1:3">
      <c r="A1315" s="124">
        <v>1312</v>
      </c>
      <c r="B1315" s="123">
        <f>'Transaction Log'!$A$4:$A$2084</f>
        <v>0.58781249999999996</v>
      </c>
      <c r="C1315" s="122" t="str">
        <f>IFERROR(IF(INDEX('Transaction Log'!$C$4:$C$2084,'Air Index'!A1315)&gt;INDEX('Transaction Log'!$C$4:$C$2084,('Air Index'!$K$2+'Air Index'!A1315)),"Transaction Proceeding","Transaction Anomaly"),"Transaction Ending")</f>
        <v>Transaction Proceeding</v>
      </c>
    </row>
    <row r="1316" spans="1:3">
      <c r="A1316" s="124">
        <v>1313</v>
      </c>
      <c r="B1316" s="123">
        <f>'Transaction Log'!$A$4:$A$2084</f>
        <v>0.58783564814814815</v>
      </c>
      <c r="C1316" s="122" t="str">
        <f>IFERROR(IF(INDEX('Transaction Log'!$C$4:$C$2084,'Air Index'!A1316)&gt;INDEX('Transaction Log'!$C$4:$C$2084,('Air Index'!$K$2+'Air Index'!A1316)),"Transaction Proceeding","Transaction Anomaly"),"Transaction Ending")</f>
        <v>Transaction Proceeding</v>
      </c>
    </row>
    <row r="1317" spans="1:3">
      <c r="A1317" s="124">
        <v>1314</v>
      </c>
      <c r="B1317" s="123">
        <f>'Transaction Log'!$A$4:$A$2084</f>
        <v>0.58785879629629634</v>
      </c>
      <c r="C1317" s="122" t="str">
        <f>IFERROR(IF(INDEX('Transaction Log'!$C$4:$C$2084,'Air Index'!A1317)&gt;INDEX('Transaction Log'!$C$4:$C$2084,('Air Index'!$K$2+'Air Index'!A1317)),"Transaction Proceeding","Transaction Anomaly"),"Transaction Ending")</f>
        <v>Transaction Proceeding</v>
      </c>
    </row>
    <row r="1318" spans="1:3">
      <c r="A1318" s="124">
        <v>1315</v>
      </c>
      <c r="B1318" s="123">
        <f>'Transaction Log'!$A$4:$A$2084</f>
        <v>0.58788194444444442</v>
      </c>
      <c r="C1318" s="122" t="str">
        <f>IFERROR(IF(INDEX('Transaction Log'!$C$4:$C$2084,'Air Index'!A1318)&gt;INDEX('Transaction Log'!$C$4:$C$2084,('Air Index'!$K$2+'Air Index'!A1318)),"Transaction Proceeding","Transaction Anomaly"),"Transaction Ending")</f>
        <v>Transaction Proceeding</v>
      </c>
    </row>
    <row r="1319" spans="1:3">
      <c r="A1319" s="124">
        <v>1316</v>
      </c>
      <c r="B1319" s="123">
        <f>'Transaction Log'!$A$4:$A$2084</f>
        <v>0.5879050925925926</v>
      </c>
      <c r="C1319" s="122" t="str">
        <f>IFERROR(IF(INDEX('Transaction Log'!$C$4:$C$2084,'Air Index'!A1319)&gt;INDEX('Transaction Log'!$C$4:$C$2084,('Air Index'!$K$2+'Air Index'!A1319)),"Transaction Proceeding","Transaction Anomaly"),"Transaction Ending")</f>
        <v>Transaction Proceeding</v>
      </c>
    </row>
    <row r="1320" spans="1:3">
      <c r="A1320" s="124">
        <v>1317</v>
      </c>
      <c r="B1320" s="123">
        <f>'Transaction Log'!$A$4:$A$2084</f>
        <v>0.58792824074074079</v>
      </c>
      <c r="C1320" s="122" t="str">
        <f>IFERROR(IF(INDEX('Transaction Log'!$C$4:$C$2084,'Air Index'!A1320)&gt;INDEX('Transaction Log'!$C$4:$C$2084,('Air Index'!$K$2+'Air Index'!A1320)),"Transaction Proceeding","Transaction Anomaly"),"Transaction Ending")</f>
        <v>Transaction Proceeding</v>
      </c>
    </row>
    <row r="1321" spans="1:3">
      <c r="A1321" s="124">
        <v>1318</v>
      </c>
      <c r="B1321" s="123">
        <f>'Transaction Log'!$A$4:$A$2084</f>
        <v>0.58795138888888887</v>
      </c>
      <c r="C1321" s="122" t="str">
        <f>IFERROR(IF(INDEX('Transaction Log'!$C$4:$C$2084,'Air Index'!A1321)&gt;INDEX('Transaction Log'!$C$4:$C$2084,('Air Index'!$K$2+'Air Index'!A1321)),"Transaction Proceeding","Transaction Anomaly"),"Transaction Ending")</f>
        <v>Transaction Proceeding</v>
      </c>
    </row>
    <row r="1322" spans="1:3">
      <c r="A1322" s="124">
        <v>1319</v>
      </c>
      <c r="B1322" s="123">
        <f>'Transaction Log'!$A$4:$A$2084</f>
        <v>0.58797453703703706</v>
      </c>
      <c r="C1322" s="122" t="str">
        <f>IFERROR(IF(INDEX('Transaction Log'!$C$4:$C$2084,'Air Index'!A1322)&gt;INDEX('Transaction Log'!$C$4:$C$2084,('Air Index'!$K$2+'Air Index'!A1322)),"Transaction Proceeding","Transaction Anomaly"),"Transaction Ending")</f>
        <v>Transaction Proceeding</v>
      </c>
    </row>
    <row r="1323" spans="1:3">
      <c r="A1323" s="124">
        <v>1320</v>
      </c>
      <c r="B1323" s="123">
        <f>'Transaction Log'!$A$4:$A$2084</f>
        <v>0.58799768518518525</v>
      </c>
      <c r="C1323" s="122" t="str">
        <f>IFERROR(IF(INDEX('Transaction Log'!$C$4:$C$2084,'Air Index'!A1323)&gt;INDEX('Transaction Log'!$C$4:$C$2084,('Air Index'!$K$2+'Air Index'!A1323)),"Transaction Proceeding","Transaction Anomaly"),"Transaction Ending")</f>
        <v>Transaction Proceeding</v>
      </c>
    </row>
    <row r="1324" spans="1:3">
      <c r="A1324" s="124">
        <v>1321</v>
      </c>
      <c r="B1324" s="123">
        <f>'Transaction Log'!$A$4:$A$2084</f>
        <v>0.58802083333333333</v>
      </c>
      <c r="C1324" s="122" t="str">
        <f>IFERROR(IF(INDEX('Transaction Log'!$C$4:$C$2084,'Air Index'!A1324)&gt;INDEX('Transaction Log'!$C$4:$C$2084,('Air Index'!$K$2+'Air Index'!A1324)),"Transaction Proceeding","Transaction Anomaly"),"Transaction Ending")</f>
        <v>Transaction Proceeding</v>
      </c>
    </row>
    <row r="1325" spans="1:3">
      <c r="A1325" s="124">
        <v>1322</v>
      </c>
      <c r="B1325" s="123">
        <f>'Transaction Log'!$A$4:$A$2084</f>
        <v>0.58804398148148151</v>
      </c>
      <c r="C1325" s="122" t="str">
        <f>IFERROR(IF(INDEX('Transaction Log'!$C$4:$C$2084,'Air Index'!A1325)&gt;INDEX('Transaction Log'!$C$4:$C$2084,('Air Index'!$K$2+'Air Index'!A1325)),"Transaction Proceeding","Transaction Anomaly"),"Transaction Ending")</f>
        <v>Transaction Proceeding</v>
      </c>
    </row>
    <row r="1326" spans="1:3">
      <c r="A1326" s="124">
        <v>1323</v>
      </c>
      <c r="B1326" s="123">
        <f>'Transaction Log'!$A$4:$A$2084</f>
        <v>0.5880671296296297</v>
      </c>
      <c r="C1326" s="122" t="str">
        <f>IFERROR(IF(INDEX('Transaction Log'!$C$4:$C$2084,'Air Index'!A1326)&gt;INDEX('Transaction Log'!$C$4:$C$2084,('Air Index'!$K$2+'Air Index'!A1326)),"Transaction Proceeding","Transaction Anomaly"),"Transaction Ending")</f>
        <v>Transaction Proceeding</v>
      </c>
    </row>
    <row r="1327" spans="1:3">
      <c r="A1327" s="124">
        <v>1324</v>
      </c>
      <c r="B1327" s="123">
        <f>'Transaction Log'!$A$4:$A$2084</f>
        <v>0.58809027777777778</v>
      </c>
      <c r="C1327" s="122" t="str">
        <f>IFERROR(IF(INDEX('Transaction Log'!$C$4:$C$2084,'Air Index'!A1327)&gt;INDEX('Transaction Log'!$C$4:$C$2084,('Air Index'!$K$2+'Air Index'!A1327)),"Transaction Proceeding","Transaction Anomaly"),"Transaction Ending")</f>
        <v>Transaction Proceeding</v>
      </c>
    </row>
    <row r="1328" spans="1:3">
      <c r="A1328" s="124">
        <v>1325</v>
      </c>
      <c r="B1328" s="123">
        <f>'Transaction Log'!$A$4:$A$2084</f>
        <v>0.58811342592592586</v>
      </c>
      <c r="C1328" s="122" t="str">
        <f>IFERROR(IF(INDEX('Transaction Log'!$C$4:$C$2084,'Air Index'!A1328)&gt;INDEX('Transaction Log'!$C$4:$C$2084,('Air Index'!$K$2+'Air Index'!A1328)),"Transaction Proceeding","Transaction Anomaly"),"Transaction Ending")</f>
        <v>Transaction Proceeding</v>
      </c>
    </row>
    <row r="1329" spans="1:3">
      <c r="A1329" s="124">
        <v>1326</v>
      </c>
      <c r="B1329" s="123">
        <f>'Transaction Log'!$A$4:$A$2084</f>
        <v>0.58813657407407405</v>
      </c>
      <c r="C1329" s="122" t="str">
        <f>IFERROR(IF(INDEX('Transaction Log'!$C$4:$C$2084,'Air Index'!A1329)&gt;INDEX('Transaction Log'!$C$4:$C$2084,('Air Index'!$K$2+'Air Index'!A1329)),"Transaction Proceeding","Transaction Anomaly"),"Transaction Ending")</f>
        <v>Transaction Proceeding</v>
      </c>
    </row>
    <row r="1330" spans="1:3">
      <c r="A1330" s="124">
        <v>1327</v>
      </c>
      <c r="B1330" s="123">
        <f>'Transaction Log'!$A$4:$A$2084</f>
        <v>0.58815972222222224</v>
      </c>
      <c r="C1330" s="122" t="str">
        <f>IFERROR(IF(INDEX('Transaction Log'!$C$4:$C$2084,'Air Index'!A1330)&gt;INDEX('Transaction Log'!$C$4:$C$2084,('Air Index'!$K$2+'Air Index'!A1330)),"Transaction Proceeding","Transaction Anomaly"),"Transaction Ending")</f>
        <v>Transaction Proceeding</v>
      </c>
    </row>
    <row r="1331" spans="1:3">
      <c r="A1331" s="124">
        <v>1328</v>
      </c>
      <c r="B1331" s="123">
        <f>'Transaction Log'!$A$4:$A$2084</f>
        <v>0.58818287037037031</v>
      </c>
      <c r="C1331" s="122" t="str">
        <f>IFERROR(IF(INDEX('Transaction Log'!$C$4:$C$2084,'Air Index'!A1331)&gt;INDEX('Transaction Log'!$C$4:$C$2084,('Air Index'!$K$2+'Air Index'!A1331)),"Transaction Proceeding","Transaction Anomaly"),"Transaction Ending")</f>
        <v>Transaction Proceeding</v>
      </c>
    </row>
    <row r="1332" spans="1:3">
      <c r="A1332" s="124">
        <v>1329</v>
      </c>
      <c r="B1332" s="123">
        <f>'Transaction Log'!$A$4:$A$2084</f>
        <v>0.5882060185185185</v>
      </c>
      <c r="C1332" s="122" t="str">
        <f>IFERROR(IF(INDEX('Transaction Log'!$C$4:$C$2084,'Air Index'!A1332)&gt;INDEX('Transaction Log'!$C$4:$C$2084,('Air Index'!$K$2+'Air Index'!A1332)),"Transaction Proceeding","Transaction Anomaly"),"Transaction Ending")</f>
        <v>Transaction Proceeding</v>
      </c>
    </row>
    <row r="1333" spans="1:3">
      <c r="A1333" s="124">
        <v>1330</v>
      </c>
      <c r="B1333" s="123">
        <f>'Transaction Log'!$A$4:$A$2084</f>
        <v>0.58822916666666669</v>
      </c>
      <c r="C1333" s="122" t="str">
        <f>IFERROR(IF(INDEX('Transaction Log'!$C$4:$C$2084,'Air Index'!A1333)&gt;INDEX('Transaction Log'!$C$4:$C$2084,('Air Index'!$K$2+'Air Index'!A1333)),"Transaction Proceeding","Transaction Anomaly"),"Transaction Ending")</f>
        <v>Transaction Proceeding</v>
      </c>
    </row>
    <row r="1334" spans="1:3">
      <c r="A1334" s="124">
        <v>1331</v>
      </c>
      <c r="B1334" s="123">
        <f>'Transaction Log'!$A$4:$A$2084</f>
        <v>0.58825231481481477</v>
      </c>
      <c r="C1334" s="122" t="str">
        <f>IFERROR(IF(INDEX('Transaction Log'!$C$4:$C$2084,'Air Index'!A1334)&gt;INDEX('Transaction Log'!$C$4:$C$2084,('Air Index'!$K$2+'Air Index'!A1334)),"Transaction Proceeding","Transaction Anomaly"),"Transaction Ending")</f>
        <v>Transaction Proceeding</v>
      </c>
    </row>
    <row r="1335" spans="1:3">
      <c r="A1335" s="124">
        <v>1332</v>
      </c>
      <c r="B1335" s="123">
        <f>'Transaction Log'!$A$4:$A$2084</f>
        <v>0.58827546296296296</v>
      </c>
      <c r="C1335" s="122" t="str">
        <f>IFERROR(IF(INDEX('Transaction Log'!$C$4:$C$2084,'Air Index'!A1335)&gt;INDEX('Transaction Log'!$C$4:$C$2084,('Air Index'!$K$2+'Air Index'!A1335)),"Transaction Proceeding","Transaction Anomaly"),"Transaction Ending")</f>
        <v>Transaction Proceeding</v>
      </c>
    </row>
    <row r="1336" spans="1:3">
      <c r="A1336" s="124">
        <v>1333</v>
      </c>
      <c r="B1336" s="123">
        <f>'Transaction Log'!$A$4:$A$2084</f>
        <v>0.58829861111111115</v>
      </c>
      <c r="C1336" s="122" t="str">
        <f>IFERROR(IF(INDEX('Transaction Log'!$C$4:$C$2084,'Air Index'!A1336)&gt;INDEX('Transaction Log'!$C$4:$C$2084,('Air Index'!$K$2+'Air Index'!A1336)),"Transaction Proceeding","Transaction Anomaly"),"Transaction Ending")</f>
        <v>Transaction Proceeding</v>
      </c>
    </row>
    <row r="1337" spans="1:3">
      <c r="A1337" s="124">
        <v>1334</v>
      </c>
      <c r="B1337" s="123">
        <f>'Transaction Log'!$A$4:$A$2084</f>
        <v>0.58832175925925922</v>
      </c>
      <c r="C1337" s="122" t="str">
        <f>IFERROR(IF(INDEX('Transaction Log'!$C$4:$C$2084,'Air Index'!A1337)&gt;INDEX('Transaction Log'!$C$4:$C$2084,('Air Index'!$K$2+'Air Index'!A1337)),"Transaction Proceeding","Transaction Anomaly"),"Transaction Ending")</f>
        <v>Transaction Proceeding</v>
      </c>
    </row>
    <row r="1338" spans="1:3">
      <c r="A1338" s="124">
        <v>1335</v>
      </c>
      <c r="B1338" s="123">
        <f>'Transaction Log'!$A$4:$A$2084</f>
        <v>0.58834490740740741</v>
      </c>
      <c r="C1338" s="122" t="str">
        <f>IFERROR(IF(INDEX('Transaction Log'!$C$4:$C$2084,'Air Index'!A1338)&gt;INDEX('Transaction Log'!$C$4:$C$2084,('Air Index'!$K$2+'Air Index'!A1338)),"Transaction Proceeding","Transaction Anomaly"),"Transaction Ending")</f>
        <v>Transaction Proceeding</v>
      </c>
    </row>
    <row r="1339" spans="1:3">
      <c r="A1339" s="124">
        <v>1336</v>
      </c>
      <c r="B1339" s="123">
        <f>'Transaction Log'!$A$4:$A$2084</f>
        <v>0.5883680555555556</v>
      </c>
      <c r="C1339" s="122" t="str">
        <f>IFERROR(IF(INDEX('Transaction Log'!$C$4:$C$2084,'Air Index'!A1339)&gt;INDEX('Transaction Log'!$C$4:$C$2084,('Air Index'!$K$2+'Air Index'!A1339)),"Transaction Proceeding","Transaction Anomaly"),"Transaction Ending")</f>
        <v>Transaction Proceeding</v>
      </c>
    </row>
    <row r="1340" spans="1:3">
      <c r="A1340" s="124">
        <v>1337</v>
      </c>
      <c r="B1340" s="123">
        <f>'Transaction Log'!$A$4:$A$2084</f>
        <v>0.58839120370370368</v>
      </c>
      <c r="C1340" s="122" t="str">
        <f>IFERROR(IF(INDEX('Transaction Log'!$C$4:$C$2084,'Air Index'!A1340)&gt;INDEX('Transaction Log'!$C$4:$C$2084,('Air Index'!$K$2+'Air Index'!A1340)),"Transaction Proceeding","Transaction Anomaly"),"Transaction Ending")</f>
        <v>Transaction Proceeding</v>
      </c>
    </row>
    <row r="1341" spans="1:3">
      <c r="A1341" s="124">
        <v>1338</v>
      </c>
      <c r="B1341" s="123">
        <f>'Transaction Log'!$A$4:$A$2084</f>
        <v>0.58841435185185187</v>
      </c>
      <c r="C1341" s="122" t="str">
        <f>IFERROR(IF(INDEX('Transaction Log'!$C$4:$C$2084,'Air Index'!A1341)&gt;INDEX('Transaction Log'!$C$4:$C$2084,('Air Index'!$K$2+'Air Index'!A1341)),"Transaction Proceeding","Transaction Anomaly"),"Transaction Ending")</f>
        <v>Transaction Proceeding</v>
      </c>
    </row>
    <row r="1342" spans="1:3">
      <c r="A1342" s="124">
        <v>1339</v>
      </c>
      <c r="B1342" s="123">
        <f>'Transaction Log'!$A$4:$A$2084</f>
        <v>0.58843750000000006</v>
      </c>
      <c r="C1342" s="122" t="str">
        <f>IFERROR(IF(INDEX('Transaction Log'!$C$4:$C$2084,'Air Index'!A1342)&gt;INDEX('Transaction Log'!$C$4:$C$2084,('Air Index'!$K$2+'Air Index'!A1342)),"Transaction Proceeding","Transaction Anomaly"),"Transaction Ending")</f>
        <v>Transaction Proceeding</v>
      </c>
    </row>
    <row r="1343" spans="1:3">
      <c r="A1343" s="124">
        <v>1340</v>
      </c>
      <c r="B1343" s="123">
        <f>'Transaction Log'!$A$4:$A$2084</f>
        <v>0.58846064814814814</v>
      </c>
      <c r="C1343" s="122" t="str">
        <f>IFERROR(IF(INDEX('Transaction Log'!$C$4:$C$2084,'Air Index'!A1343)&gt;INDEX('Transaction Log'!$C$4:$C$2084,('Air Index'!$K$2+'Air Index'!A1343)),"Transaction Proceeding","Transaction Anomaly"),"Transaction Ending")</f>
        <v>Transaction Proceeding</v>
      </c>
    </row>
    <row r="1344" spans="1:3">
      <c r="A1344" s="124">
        <v>1341</v>
      </c>
      <c r="B1344" s="123">
        <f>'Transaction Log'!$A$4:$A$2084</f>
        <v>0.58848379629629632</v>
      </c>
      <c r="C1344" s="122" t="str">
        <f>IFERROR(IF(INDEX('Transaction Log'!$C$4:$C$2084,'Air Index'!A1344)&gt;INDEX('Transaction Log'!$C$4:$C$2084,('Air Index'!$K$2+'Air Index'!A1344)),"Transaction Proceeding","Transaction Anomaly"),"Transaction Ending")</f>
        <v>Transaction Proceeding</v>
      </c>
    </row>
    <row r="1345" spans="1:3">
      <c r="A1345" s="124">
        <v>1342</v>
      </c>
      <c r="B1345" s="123">
        <f>'Transaction Log'!$A$4:$A$2084</f>
        <v>0.58850694444444451</v>
      </c>
      <c r="C1345" s="122" t="str">
        <f>IFERROR(IF(INDEX('Transaction Log'!$C$4:$C$2084,'Air Index'!A1345)&gt;INDEX('Transaction Log'!$C$4:$C$2084,('Air Index'!$K$2+'Air Index'!A1345)),"Transaction Proceeding","Transaction Anomaly"),"Transaction Ending")</f>
        <v>Transaction Proceeding</v>
      </c>
    </row>
    <row r="1346" spans="1:3">
      <c r="A1346" s="124">
        <v>1343</v>
      </c>
      <c r="B1346" s="123">
        <f>'Transaction Log'!$A$4:$A$2084</f>
        <v>0.58853009259259259</v>
      </c>
      <c r="C1346" s="122" t="str">
        <f>IFERROR(IF(INDEX('Transaction Log'!$C$4:$C$2084,'Air Index'!A1346)&gt;INDEX('Transaction Log'!$C$4:$C$2084,('Air Index'!$K$2+'Air Index'!A1346)),"Transaction Proceeding","Transaction Anomaly"),"Transaction Ending")</f>
        <v>Transaction Proceeding</v>
      </c>
    </row>
    <row r="1347" spans="1:3">
      <c r="A1347" s="124">
        <v>1344</v>
      </c>
      <c r="B1347" s="123">
        <f>'Transaction Log'!$A$4:$A$2084</f>
        <v>0.58855324074074067</v>
      </c>
      <c r="C1347" s="122" t="str">
        <f>IFERROR(IF(INDEX('Transaction Log'!$C$4:$C$2084,'Air Index'!A1347)&gt;INDEX('Transaction Log'!$C$4:$C$2084,('Air Index'!$K$2+'Air Index'!A1347)),"Transaction Proceeding","Transaction Anomaly"),"Transaction Ending")</f>
        <v>Transaction Proceeding</v>
      </c>
    </row>
    <row r="1348" spans="1:3">
      <c r="A1348" s="124">
        <v>1345</v>
      </c>
      <c r="B1348" s="123">
        <f>'Transaction Log'!$A$4:$A$2084</f>
        <v>0.58857638888888886</v>
      </c>
      <c r="C1348" s="122" t="str">
        <f>IFERROR(IF(INDEX('Transaction Log'!$C$4:$C$2084,'Air Index'!A1348)&gt;INDEX('Transaction Log'!$C$4:$C$2084,('Air Index'!$K$2+'Air Index'!A1348)),"Transaction Proceeding","Transaction Anomaly"),"Transaction Ending")</f>
        <v>Transaction Proceeding</v>
      </c>
    </row>
    <row r="1349" spans="1:3">
      <c r="A1349" s="124">
        <v>1346</v>
      </c>
      <c r="B1349" s="123">
        <f>'Transaction Log'!$A$4:$A$2084</f>
        <v>0.58859953703703705</v>
      </c>
      <c r="C1349" s="122" t="str">
        <f>IFERROR(IF(INDEX('Transaction Log'!$C$4:$C$2084,'Air Index'!A1349)&gt;INDEX('Transaction Log'!$C$4:$C$2084,('Air Index'!$K$2+'Air Index'!A1349)),"Transaction Proceeding","Transaction Anomaly"),"Transaction Ending")</f>
        <v>Transaction Proceeding</v>
      </c>
    </row>
    <row r="1350" spans="1:3">
      <c r="A1350" s="124">
        <v>1347</v>
      </c>
      <c r="B1350" s="123">
        <f>'Transaction Log'!$A$4:$A$2084</f>
        <v>0.58862268518518512</v>
      </c>
      <c r="C1350" s="122" t="str">
        <f>IFERROR(IF(INDEX('Transaction Log'!$C$4:$C$2084,'Air Index'!A1350)&gt;INDEX('Transaction Log'!$C$4:$C$2084,('Air Index'!$K$2+'Air Index'!A1350)),"Transaction Proceeding","Transaction Anomaly"),"Transaction Ending")</f>
        <v>Transaction Proceeding</v>
      </c>
    </row>
    <row r="1351" spans="1:3">
      <c r="A1351" s="124">
        <v>1348</v>
      </c>
      <c r="B1351" s="123">
        <f>'Transaction Log'!$A$4:$A$2084</f>
        <v>0.58864583333333331</v>
      </c>
      <c r="C1351" s="122" t="str">
        <f>IFERROR(IF(INDEX('Transaction Log'!$C$4:$C$2084,'Air Index'!A1351)&gt;INDEX('Transaction Log'!$C$4:$C$2084,('Air Index'!$K$2+'Air Index'!A1351)),"Transaction Proceeding","Transaction Anomaly"),"Transaction Ending")</f>
        <v>Transaction Proceeding</v>
      </c>
    </row>
    <row r="1352" spans="1:3">
      <c r="A1352" s="124">
        <v>1349</v>
      </c>
      <c r="B1352" s="123">
        <f>'Transaction Log'!$A$4:$A$2084</f>
        <v>0.5886689814814815</v>
      </c>
      <c r="C1352" s="122" t="str">
        <f>IFERROR(IF(INDEX('Transaction Log'!$C$4:$C$2084,'Air Index'!A1352)&gt;INDEX('Transaction Log'!$C$4:$C$2084,('Air Index'!$K$2+'Air Index'!A1352)),"Transaction Proceeding","Transaction Anomaly"),"Transaction Ending")</f>
        <v>Transaction Proceeding</v>
      </c>
    </row>
    <row r="1353" spans="1:3">
      <c r="A1353" s="124">
        <v>1350</v>
      </c>
      <c r="B1353" s="123">
        <f>'Transaction Log'!$A$4:$A$2084</f>
        <v>0.58869212962962958</v>
      </c>
      <c r="C1353" s="122" t="str">
        <f>IFERROR(IF(INDEX('Transaction Log'!$C$4:$C$2084,'Air Index'!A1353)&gt;INDEX('Transaction Log'!$C$4:$C$2084,('Air Index'!$K$2+'Air Index'!A1353)),"Transaction Proceeding","Transaction Anomaly"),"Transaction Ending")</f>
        <v>Transaction Proceeding</v>
      </c>
    </row>
    <row r="1354" spans="1:3">
      <c r="A1354" s="124">
        <v>1351</v>
      </c>
      <c r="B1354" s="123">
        <f>'Transaction Log'!$A$4:$A$2084</f>
        <v>0.58871527777777777</v>
      </c>
      <c r="C1354" s="122" t="str">
        <f>IFERROR(IF(INDEX('Transaction Log'!$C$4:$C$2084,'Air Index'!A1354)&gt;INDEX('Transaction Log'!$C$4:$C$2084,('Air Index'!$K$2+'Air Index'!A1354)),"Transaction Proceeding","Transaction Anomaly"),"Transaction Ending")</f>
        <v>Transaction Proceeding</v>
      </c>
    </row>
    <row r="1355" spans="1:3">
      <c r="A1355" s="124">
        <v>1352</v>
      </c>
      <c r="B1355" s="123">
        <f>'Transaction Log'!$A$4:$A$2084</f>
        <v>0.58873842592592596</v>
      </c>
      <c r="C1355" s="122" t="str">
        <f>IFERROR(IF(INDEX('Transaction Log'!$C$4:$C$2084,'Air Index'!A1355)&gt;INDEX('Transaction Log'!$C$4:$C$2084,('Air Index'!$K$2+'Air Index'!A1355)),"Transaction Proceeding","Transaction Anomaly"),"Transaction Ending")</f>
        <v>Transaction Proceeding</v>
      </c>
    </row>
    <row r="1356" spans="1:3">
      <c r="A1356" s="124">
        <v>1353</v>
      </c>
      <c r="B1356" s="123">
        <f>'Transaction Log'!$A$4:$A$2084</f>
        <v>0.58876157407407403</v>
      </c>
      <c r="C1356" s="122" t="str">
        <f>IFERROR(IF(INDEX('Transaction Log'!$C$4:$C$2084,'Air Index'!A1356)&gt;INDEX('Transaction Log'!$C$4:$C$2084,('Air Index'!$K$2+'Air Index'!A1356)),"Transaction Proceeding","Transaction Anomaly"),"Transaction Ending")</f>
        <v>Transaction Proceeding</v>
      </c>
    </row>
    <row r="1357" spans="1:3">
      <c r="A1357" s="124">
        <v>1354</v>
      </c>
      <c r="B1357" s="123">
        <f>'Transaction Log'!$A$4:$A$2084</f>
        <v>0.58878472222222222</v>
      </c>
      <c r="C1357" s="122" t="str">
        <f>IFERROR(IF(INDEX('Transaction Log'!$C$4:$C$2084,'Air Index'!A1357)&gt;INDEX('Transaction Log'!$C$4:$C$2084,('Air Index'!$K$2+'Air Index'!A1357)),"Transaction Proceeding","Transaction Anomaly"),"Transaction Ending")</f>
        <v>Transaction Proceeding</v>
      </c>
    </row>
    <row r="1358" spans="1:3">
      <c r="A1358" s="124">
        <v>1355</v>
      </c>
      <c r="B1358" s="123">
        <f>'Transaction Log'!$A$4:$A$2084</f>
        <v>0.58880787037037041</v>
      </c>
      <c r="C1358" s="122" t="str">
        <f>IFERROR(IF(INDEX('Transaction Log'!$C$4:$C$2084,'Air Index'!A1358)&gt;INDEX('Transaction Log'!$C$4:$C$2084,('Air Index'!$K$2+'Air Index'!A1358)),"Transaction Proceeding","Transaction Anomaly"),"Transaction Ending")</f>
        <v>Transaction Proceeding</v>
      </c>
    </row>
    <row r="1359" spans="1:3">
      <c r="A1359" s="124">
        <v>1356</v>
      </c>
      <c r="B1359" s="123">
        <f>'Transaction Log'!$A$4:$A$2084</f>
        <v>0.58883101851851849</v>
      </c>
      <c r="C1359" s="122" t="str">
        <f>IFERROR(IF(INDEX('Transaction Log'!$C$4:$C$2084,'Air Index'!A1359)&gt;INDEX('Transaction Log'!$C$4:$C$2084,('Air Index'!$K$2+'Air Index'!A1359)),"Transaction Proceeding","Transaction Anomaly"),"Transaction Ending")</f>
        <v>Transaction Proceeding</v>
      </c>
    </row>
    <row r="1360" spans="1:3">
      <c r="A1360" s="124">
        <v>1357</v>
      </c>
      <c r="B1360" s="123">
        <f>'Transaction Log'!$A$4:$A$2084</f>
        <v>0.58885416666666668</v>
      </c>
      <c r="C1360" s="122" t="str">
        <f>IFERROR(IF(INDEX('Transaction Log'!$C$4:$C$2084,'Air Index'!A1360)&gt;INDEX('Transaction Log'!$C$4:$C$2084,('Air Index'!$K$2+'Air Index'!A1360)),"Transaction Proceeding","Transaction Anomaly"),"Transaction Ending")</f>
        <v>Transaction Proceeding</v>
      </c>
    </row>
    <row r="1361" spans="1:3">
      <c r="A1361" s="124">
        <v>1358</v>
      </c>
      <c r="B1361" s="123">
        <f>'Transaction Log'!$A$4:$A$2084</f>
        <v>0.58887731481481487</v>
      </c>
      <c r="C1361" s="122" t="str">
        <f>IFERROR(IF(INDEX('Transaction Log'!$C$4:$C$2084,'Air Index'!A1361)&gt;INDEX('Transaction Log'!$C$4:$C$2084,('Air Index'!$K$2+'Air Index'!A1361)),"Transaction Proceeding","Transaction Anomaly"),"Transaction Ending")</f>
        <v>Transaction Proceeding</v>
      </c>
    </row>
    <row r="1362" spans="1:3">
      <c r="A1362" s="124">
        <v>1359</v>
      </c>
      <c r="B1362" s="123">
        <f>'Transaction Log'!$A$4:$A$2084</f>
        <v>0.58890046296296295</v>
      </c>
      <c r="C1362" s="122" t="str">
        <f>IFERROR(IF(INDEX('Transaction Log'!$C$4:$C$2084,'Air Index'!A1362)&gt;INDEX('Transaction Log'!$C$4:$C$2084,('Air Index'!$K$2+'Air Index'!A1362)),"Transaction Proceeding","Transaction Anomaly"),"Transaction Ending")</f>
        <v>Transaction Proceeding</v>
      </c>
    </row>
    <row r="1363" spans="1:3">
      <c r="A1363" s="124">
        <v>1360</v>
      </c>
      <c r="B1363" s="123">
        <f>'Transaction Log'!$A$4:$A$2084</f>
        <v>0.58892361111111113</v>
      </c>
      <c r="C1363" s="122" t="str">
        <f>IFERROR(IF(INDEX('Transaction Log'!$C$4:$C$2084,'Air Index'!A1363)&gt;INDEX('Transaction Log'!$C$4:$C$2084,('Air Index'!$K$2+'Air Index'!A1363)),"Transaction Proceeding","Transaction Anomaly"),"Transaction Ending")</f>
        <v>Transaction Proceeding</v>
      </c>
    </row>
    <row r="1364" spans="1:3">
      <c r="A1364" s="124">
        <v>1361</v>
      </c>
      <c r="B1364" s="123">
        <f>'Transaction Log'!$A$4:$A$2084</f>
        <v>0.58894675925925932</v>
      </c>
      <c r="C1364" s="122" t="str">
        <f>IFERROR(IF(INDEX('Transaction Log'!$C$4:$C$2084,'Air Index'!A1364)&gt;INDEX('Transaction Log'!$C$4:$C$2084,('Air Index'!$K$2+'Air Index'!A1364)),"Transaction Proceeding","Transaction Anomaly"),"Transaction Ending")</f>
        <v>Transaction Proceeding</v>
      </c>
    </row>
    <row r="1365" spans="1:3">
      <c r="A1365" s="124">
        <v>1362</v>
      </c>
      <c r="B1365" s="123">
        <f>'Transaction Log'!$A$4:$A$2084</f>
        <v>0.5889699074074074</v>
      </c>
      <c r="C1365" s="122" t="str">
        <f>IFERROR(IF(INDEX('Transaction Log'!$C$4:$C$2084,'Air Index'!A1365)&gt;INDEX('Transaction Log'!$C$4:$C$2084,('Air Index'!$K$2+'Air Index'!A1365)),"Transaction Proceeding","Transaction Anomaly"),"Transaction Ending")</f>
        <v>Transaction Proceeding</v>
      </c>
    </row>
    <row r="1366" spans="1:3">
      <c r="A1366" s="124">
        <v>1363</v>
      </c>
      <c r="B1366" s="123">
        <f>'Transaction Log'!$A$4:$A$2084</f>
        <v>0.58899305555555559</v>
      </c>
      <c r="C1366" s="122" t="str">
        <f>IFERROR(IF(INDEX('Transaction Log'!$C$4:$C$2084,'Air Index'!A1366)&gt;INDEX('Transaction Log'!$C$4:$C$2084,('Air Index'!$K$2+'Air Index'!A1366)),"Transaction Proceeding","Transaction Anomaly"),"Transaction Ending")</f>
        <v>Transaction Proceeding</v>
      </c>
    </row>
    <row r="1367" spans="1:3">
      <c r="A1367" s="124">
        <v>1364</v>
      </c>
      <c r="B1367" s="123">
        <f>'Transaction Log'!$A$4:$A$2084</f>
        <v>0.58901620370370367</v>
      </c>
      <c r="C1367" s="122" t="str">
        <f>IFERROR(IF(INDEX('Transaction Log'!$C$4:$C$2084,'Air Index'!A1367)&gt;INDEX('Transaction Log'!$C$4:$C$2084,('Air Index'!$K$2+'Air Index'!A1367)),"Transaction Proceeding","Transaction Anomaly"),"Transaction Ending")</f>
        <v>Transaction Proceeding</v>
      </c>
    </row>
    <row r="1368" spans="1:3">
      <c r="A1368" s="124">
        <v>1365</v>
      </c>
      <c r="B1368" s="123">
        <f>'Transaction Log'!$A$4:$A$2084</f>
        <v>0.58903935185185186</v>
      </c>
      <c r="C1368" s="122" t="str">
        <f>IFERROR(IF(INDEX('Transaction Log'!$C$4:$C$2084,'Air Index'!A1368)&gt;INDEX('Transaction Log'!$C$4:$C$2084,('Air Index'!$K$2+'Air Index'!A1368)),"Transaction Proceeding","Transaction Anomaly"),"Transaction Ending")</f>
        <v>Transaction Proceeding</v>
      </c>
    </row>
    <row r="1369" spans="1:3">
      <c r="A1369" s="124">
        <v>1366</v>
      </c>
      <c r="B1369" s="123">
        <f>'Transaction Log'!$A$4:$A$2084</f>
        <v>0.58906249999999993</v>
      </c>
      <c r="C1369" s="122" t="str">
        <f>IFERROR(IF(INDEX('Transaction Log'!$C$4:$C$2084,'Air Index'!A1369)&gt;INDEX('Transaction Log'!$C$4:$C$2084,('Air Index'!$K$2+'Air Index'!A1369)),"Transaction Proceeding","Transaction Anomaly"),"Transaction Ending")</f>
        <v>Transaction Proceeding</v>
      </c>
    </row>
    <row r="1370" spans="1:3">
      <c r="A1370" s="124">
        <v>1367</v>
      </c>
      <c r="B1370" s="123">
        <f>'Transaction Log'!$A$4:$A$2084</f>
        <v>0.58908564814814812</v>
      </c>
      <c r="C1370" s="122" t="str">
        <f>IFERROR(IF(INDEX('Transaction Log'!$C$4:$C$2084,'Air Index'!A1370)&gt;INDEX('Transaction Log'!$C$4:$C$2084,('Air Index'!$K$2+'Air Index'!A1370)),"Transaction Proceeding","Transaction Anomaly"),"Transaction Ending")</f>
        <v>Transaction Proceeding</v>
      </c>
    </row>
    <row r="1371" spans="1:3">
      <c r="A1371" s="124">
        <v>1368</v>
      </c>
      <c r="B1371" s="123">
        <f>'Transaction Log'!$A$4:$A$2084</f>
        <v>0.58910879629629631</v>
      </c>
      <c r="C1371" s="122" t="str">
        <f>IFERROR(IF(INDEX('Transaction Log'!$C$4:$C$2084,'Air Index'!A1371)&gt;INDEX('Transaction Log'!$C$4:$C$2084,('Air Index'!$K$2+'Air Index'!A1371)),"Transaction Proceeding","Transaction Anomaly"),"Transaction Ending")</f>
        <v>Transaction Proceeding</v>
      </c>
    </row>
    <row r="1372" spans="1:3">
      <c r="A1372" s="124">
        <v>1369</v>
      </c>
      <c r="B1372" s="123">
        <f>'Transaction Log'!$A$4:$A$2084</f>
        <v>0.58913194444444439</v>
      </c>
      <c r="C1372" s="122" t="str">
        <f>IFERROR(IF(INDEX('Transaction Log'!$C$4:$C$2084,'Air Index'!A1372)&gt;INDEX('Transaction Log'!$C$4:$C$2084,('Air Index'!$K$2+'Air Index'!A1372)),"Transaction Proceeding","Transaction Anomaly"),"Transaction Ending")</f>
        <v>Transaction Proceeding</v>
      </c>
    </row>
    <row r="1373" spans="1:3">
      <c r="A1373" s="124">
        <v>1370</v>
      </c>
      <c r="B1373" s="123">
        <f>'Transaction Log'!$A$4:$A$2084</f>
        <v>0.58915509259259258</v>
      </c>
      <c r="C1373" s="122" t="str">
        <f>IFERROR(IF(INDEX('Transaction Log'!$C$4:$C$2084,'Air Index'!A1373)&gt;INDEX('Transaction Log'!$C$4:$C$2084,('Air Index'!$K$2+'Air Index'!A1373)),"Transaction Proceeding","Transaction Anomaly"),"Transaction Ending")</f>
        <v>Transaction Proceeding</v>
      </c>
    </row>
    <row r="1374" spans="1:3">
      <c r="A1374" s="124">
        <v>1371</v>
      </c>
      <c r="B1374" s="123">
        <f>'Transaction Log'!$A$4:$A$2084</f>
        <v>0.58917824074074077</v>
      </c>
      <c r="C1374" s="122" t="str">
        <f>IFERROR(IF(INDEX('Transaction Log'!$C$4:$C$2084,'Air Index'!A1374)&gt;INDEX('Transaction Log'!$C$4:$C$2084,('Air Index'!$K$2+'Air Index'!A1374)),"Transaction Proceeding","Transaction Anomaly"),"Transaction Ending")</f>
        <v>Transaction Proceeding</v>
      </c>
    </row>
    <row r="1375" spans="1:3">
      <c r="A1375" s="124">
        <v>1372</v>
      </c>
      <c r="B1375" s="123">
        <f>'Transaction Log'!$A$4:$A$2084</f>
        <v>0.58920138888888884</v>
      </c>
      <c r="C1375" s="122" t="str">
        <f>IFERROR(IF(INDEX('Transaction Log'!$C$4:$C$2084,'Air Index'!A1375)&gt;INDEX('Transaction Log'!$C$4:$C$2084,('Air Index'!$K$2+'Air Index'!A1375)),"Transaction Proceeding","Transaction Anomaly"),"Transaction Ending")</f>
        <v>Transaction Proceeding</v>
      </c>
    </row>
    <row r="1376" spans="1:3">
      <c r="A1376" s="124">
        <v>1373</v>
      </c>
      <c r="B1376" s="123">
        <f>'Transaction Log'!$A$4:$A$2084</f>
        <v>0.58922453703703703</v>
      </c>
      <c r="C1376" s="122" t="str">
        <f>IFERROR(IF(INDEX('Transaction Log'!$C$4:$C$2084,'Air Index'!A1376)&gt;INDEX('Transaction Log'!$C$4:$C$2084,('Air Index'!$K$2+'Air Index'!A1376)),"Transaction Proceeding","Transaction Anomaly"),"Transaction Ending")</f>
        <v>Transaction Proceeding</v>
      </c>
    </row>
    <row r="1377" spans="1:3">
      <c r="A1377" s="124">
        <v>1374</v>
      </c>
      <c r="B1377" s="123">
        <f>'Transaction Log'!$A$4:$A$2084</f>
        <v>0.58924768518518522</v>
      </c>
      <c r="C1377" s="122" t="str">
        <f>IFERROR(IF(INDEX('Transaction Log'!$C$4:$C$2084,'Air Index'!A1377)&gt;INDEX('Transaction Log'!$C$4:$C$2084,('Air Index'!$K$2+'Air Index'!A1377)),"Transaction Proceeding","Transaction Anomaly"),"Transaction Ending")</f>
        <v>Transaction Proceeding</v>
      </c>
    </row>
    <row r="1378" spans="1:3">
      <c r="A1378" s="124">
        <v>1375</v>
      </c>
      <c r="B1378" s="123">
        <f>'Transaction Log'!$A$4:$A$2084</f>
        <v>0.5892708333333333</v>
      </c>
      <c r="C1378" s="122" t="str">
        <f>IFERROR(IF(INDEX('Transaction Log'!$C$4:$C$2084,'Air Index'!A1378)&gt;INDEX('Transaction Log'!$C$4:$C$2084,('Air Index'!$K$2+'Air Index'!A1378)),"Transaction Proceeding","Transaction Anomaly"),"Transaction Ending")</f>
        <v>Transaction Proceeding</v>
      </c>
    </row>
    <row r="1379" spans="1:3">
      <c r="A1379" s="124">
        <v>1376</v>
      </c>
      <c r="B1379" s="123">
        <f>'Transaction Log'!$A$4:$A$2084</f>
        <v>0.58929398148148149</v>
      </c>
      <c r="C1379" s="122" t="str">
        <f>IFERROR(IF(INDEX('Transaction Log'!$C$4:$C$2084,'Air Index'!A1379)&gt;INDEX('Transaction Log'!$C$4:$C$2084,('Air Index'!$K$2+'Air Index'!A1379)),"Transaction Proceeding","Transaction Anomaly"),"Transaction Ending")</f>
        <v>Transaction Proceeding</v>
      </c>
    </row>
    <row r="1380" spans="1:3">
      <c r="A1380" s="124">
        <v>1377</v>
      </c>
      <c r="B1380" s="123">
        <f>'Transaction Log'!$A$4:$A$2084</f>
        <v>0.58931712962962968</v>
      </c>
      <c r="C1380" s="122" t="str">
        <f>IFERROR(IF(INDEX('Transaction Log'!$C$4:$C$2084,'Air Index'!A1380)&gt;INDEX('Transaction Log'!$C$4:$C$2084,('Air Index'!$K$2+'Air Index'!A1380)),"Transaction Proceeding","Transaction Anomaly"),"Transaction Ending")</f>
        <v>Transaction Proceeding</v>
      </c>
    </row>
    <row r="1381" spans="1:3">
      <c r="A1381" s="124">
        <v>1378</v>
      </c>
      <c r="B1381" s="123">
        <f>'Transaction Log'!$A$4:$A$2084</f>
        <v>0.58934027777777775</v>
      </c>
      <c r="C1381" s="122" t="str">
        <f>IFERROR(IF(INDEX('Transaction Log'!$C$4:$C$2084,'Air Index'!A1381)&gt;INDEX('Transaction Log'!$C$4:$C$2084,('Air Index'!$K$2+'Air Index'!A1381)),"Transaction Proceeding","Transaction Anomaly"),"Transaction Ending")</f>
        <v>Transaction Proceeding</v>
      </c>
    </row>
    <row r="1382" spans="1:3">
      <c r="A1382" s="124">
        <v>1379</v>
      </c>
      <c r="B1382" s="123">
        <f>'Transaction Log'!$A$4:$A$2084</f>
        <v>0.58936342592592594</v>
      </c>
      <c r="C1382" s="122" t="str">
        <f>IFERROR(IF(INDEX('Transaction Log'!$C$4:$C$2084,'Air Index'!A1382)&gt;INDEX('Transaction Log'!$C$4:$C$2084,('Air Index'!$K$2+'Air Index'!A1382)),"Transaction Proceeding","Transaction Anomaly"),"Transaction Ending")</f>
        <v>Transaction Proceeding</v>
      </c>
    </row>
    <row r="1383" spans="1:3">
      <c r="A1383" s="124">
        <v>1380</v>
      </c>
      <c r="B1383" s="123">
        <f>'Transaction Log'!$A$4:$A$2084</f>
        <v>0.58938657407407413</v>
      </c>
      <c r="C1383" s="122" t="str">
        <f>IFERROR(IF(INDEX('Transaction Log'!$C$4:$C$2084,'Air Index'!A1383)&gt;INDEX('Transaction Log'!$C$4:$C$2084,('Air Index'!$K$2+'Air Index'!A1383)),"Transaction Proceeding","Transaction Anomaly"),"Transaction Ending")</f>
        <v>Transaction Proceeding</v>
      </c>
    </row>
    <row r="1384" spans="1:3">
      <c r="A1384" s="124">
        <v>1381</v>
      </c>
      <c r="B1384" s="123">
        <f>'Transaction Log'!$A$4:$A$2084</f>
        <v>0.58940972222222221</v>
      </c>
      <c r="C1384" s="122" t="str">
        <f>IFERROR(IF(INDEX('Transaction Log'!$C$4:$C$2084,'Air Index'!A1384)&gt;INDEX('Transaction Log'!$C$4:$C$2084,('Air Index'!$K$2+'Air Index'!A1384)),"Transaction Proceeding","Transaction Anomaly"),"Transaction Ending")</f>
        <v>Transaction Proceeding</v>
      </c>
    </row>
    <row r="1385" spans="1:3">
      <c r="A1385" s="124">
        <v>1382</v>
      </c>
      <c r="B1385" s="123">
        <f>'Transaction Log'!$A$4:$A$2084</f>
        <v>0.5894328703703704</v>
      </c>
      <c r="C1385" s="122" t="str">
        <f>IFERROR(IF(INDEX('Transaction Log'!$C$4:$C$2084,'Air Index'!A1385)&gt;INDEX('Transaction Log'!$C$4:$C$2084,('Air Index'!$K$2+'Air Index'!A1385)),"Transaction Proceeding","Transaction Anomaly"),"Transaction Ending")</f>
        <v>Transaction Proceeding</v>
      </c>
    </row>
    <row r="1386" spans="1:3">
      <c r="A1386" s="124">
        <v>1383</v>
      </c>
      <c r="B1386" s="123">
        <f>'Transaction Log'!$A$4:$A$2084</f>
        <v>0.58945601851851859</v>
      </c>
      <c r="C1386" s="122" t="str">
        <f>IFERROR(IF(INDEX('Transaction Log'!$C$4:$C$2084,'Air Index'!A1386)&gt;INDEX('Transaction Log'!$C$4:$C$2084,('Air Index'!$K$2+'Air Index'!A1386)),"Transaction Proceeding","Transaction Anomaly"),"Transaction Ending")</f>
        <v>Transaction Proceeding</v>
      </c>
    </row>
    <row r="1387" spans="1:3">
      <c r="A1387" s="124">
        <v>1384</v>
      </c>
      <c r="B1387" s="123">
        <f>'Transaction Log'!$A$4:$A$2084</f>
        <v>0.58947916666666667</v>
      </c>
      <c r="C1387" s="122" t="str">
        <f>IFERROR(IF(INDEX('Transaction Log'!$C$4:$C$2084,'Air Index'!A1387)&gt;INDEX('Transaction Log'!$C$4:$C$2084,('Air Index'!$K$2+'Air Index'!A1387)),"Transaction Proceeding","Transaction Anomaly"),"Transaction Ending")</f>
        <v>Transaction Proceeding</v>
      </c>
    </row>
    <row r="1388" spans="1:3">
      <c r="A1388" s="124">
        <v>1385</v>
      </c>
      <c r="B1388" s="123">
        <f>'Transaction Log'!$A$4:$A$2084</f>
        <v>0.58950231481481474</v>
      </c>
      <c r="C1388" s="122" t="str">
        <f>IFERROR(IF(INDEX('Transaction Log'!$C$4:$C$2084,'Air Index'!A1388)&gt;INDEX('Transaction Log'!$C$4:$C$2084,('Air Index'!$K$2+'Air Index'!A1388)),"Transaction Proceeding","Transaction Anomaly"),"Transaction Ending")</f>
        <v>Transaction Proceeding</v>
      </c>
    </row>
    <row r="1389" spans="1:3">
      <c r="A1389" s="124">
        <v>1386</v>
      </c>
      <c r="B1389" s="123">
        <f>'Transaction Log'!$A$4:$A$2084</f>
        <v>0.58952546296296293</v>
      </c>
      <c r="C1389" s="122" t="str">
        <f>IFERROR(IF(INDEX('Transaction Log'!$C$4:$C$2084,'Air Index'!A1389)&gt;INDEX('Transaction Log'!$C$4:$C$2084,('Air Index'!$K$2+'Air Index'!A1389)),"Transaction Proceeding","Transaction Anomaly"),"Transaction Ending")</f>
        <v>Transaction Proceeding</v>
      </c>
    </row>
    <row r="1390" spans="1:3">
      <c r="A1390" s="124">
        <v>1387</v>
      </c>
      <c r="B1390" s="123">
        <f>'Transaction Log'!$A$4:$A$2084</f>
        <v>0.58954861111111112</v>
      </c>
      <c r="C1390" s="122" t="str">
        <f>IFERROR(IF(INDEX('Transaction Log'!$C$4:$C$2084,'Air Index'!A1390)&gt;INDEX('Transaction Log'!$C$4:$C$2084,('Air Index'!$K$2+'Air Index'!A1390)),"Transaction Proceeding","Transaction Anomaly"),"Transaction Ending")</f>
        <v>Transaction Proceeding</v>
      </c>
    </row>
    <row r="1391" spans="1:3">
      <c r="A1391" s="124">
        <v>1388</v>
      </c>
      <c r="B1391" s="123">
        <f>'Transaction Log'!$A$4:$A$2084</f>
        <v>0.5895717592592592</v>
      </c>
      <c r="C1391" s="122" t="str">
        <f>IFERROR(IF(INDEX('Transaction Log'!$C$4:$C$2084,'Air Index'!A1391)&gt;INDEX('Transaction Log'!$C$4:$C$2084,('Air Index'!$K$2+'Air Index'!A1391)),"Transaction Proceeding","Transaction Anomaly"),"Transaction Ending")</f>
        <v>Transaction Proceeding</v>
      </c>
    </row>
    <row r="1392" spans="1:3">
      <c r="A1392" s="124">
        <v>1389</v>
      </c>
      <c r="B1392" s="123">
        <f>'Transaction Log'!$A$4:$A$2084</f>
        <v>0.58959490740740739</v>
      </c>
      <c r="C1392" s="122" t="str">
        <f>IFERROR(IF(INDEX('Transaction Log'!$C$4:$C$2084,'Air Index'!A1392)&gt;INDEX('Transaction Log'!$C$4:$C$2084,('Air Index'!$K$2+'Air Index'!A1392)),"Transaction Proceeding","Transaction Anomaly"),"Transaction Ending")</f>
        <v>Transaction Proceeding</v>
      </c>
    </row>
    <row r="1393" spans="1:3">
      <c r="A1393" s="124">
        <v>1390</v>
      </c>
      <c r="B1393" s="123">
        <f>'Transaction Log'!$A$4:$A$2084</f>
        <v>0.58961805555555558</v>
      </c>
      <c r="C1393" s="122" t="str">
        <f>IFERROR(IF(INDEX('Transaction Log'!$C$4:$C$2084,'Air Index'!A1393)&gt;INDEX('Transaction Log'!$C$4:$C$2084,('Air Index'!$K$2+'Air Index'!A1393)),"Transaction Proceeding","Transaction Anomaly"),"Transaction Ending")</f>
        <v>Transaction Proceeding</v>
      </c>
    </row>
    <row r="1394" spans="1:3">
      <c r="A1394" s="124">
        <v>1391</v>
      </c>
      <c r="B1394" s="123">
        <f>'Transaction Log'!$A$4:$A$2084</f>
        <v>0.58964120370370365</v>
      </c>
      <c r="C1394" s="122" t="str">
        <f>IFERROR(IF(INDEX('Transaction Log'!$C$4:$C$2084,'Air Index'!A1394)&gt;INDEX('Transaction Log'!$C$4:$C$2084,('Air Index'!$K$2+'Air Index'!A1394)),"Transaction Proceeding","Transaction Anomaly"),"Transaction Ending")</f>
        <v>Transaction Proceeding</v>
      </c>
    </row>
    <row r="1395" spans="1:3">
      <c r="A1395" s="124">
        <v>1392</v>
      </c>
      <c r="B1395" s="123">
        <f>'Transaction Log'!$A$4:$A$2084</f>
        <v>0.58966435185185184</v>
      </c>
      <c r="C1395" s="122" t="str">
        <f>IFERROR(IF(INDEX('Transaction Log'!$C$4:$C$2084,'Air Index'!A1395)&gt;INDEX('Transaction Log'!$C$4:$C$2084,('Air Index'!$K$2+'Air Index'!A1395)),"Transaction Proceeding","Transaction Anomaly"),"Transaction Ending")</f>
        <v>Transaction Proceeding</v>
      </c>
    </row>
    <row r="1396" spans="1:3">
      <c r="A1396" s="124">
        <v>1393</v>
      </c>
      <c r="B1396" s="123">
        <f>'Transaction Log'!$A$4:$A$2084</f>
        <v>0.58968750000000003</v>
      </c>
      <c r="C1396" s="122" t="str">
        <f>IFERROR(IF(INDEX('Transaction Log'!$C$4:$C$2084,'Air Index'!A1396)&gt;INDEX('Transaction Log'!$C$4:$C$2084,('Air Index'!$K$2+'Air Index'!A1396)),"Transaction Proceeding","Transaction Anomaly"),"Transaction Ending")</f>
        <v>Transaction Proceeding</v>
      </c>
    </row>
    <row r="1397" spans="1:3">
      <c r="A1397" s="124">
        <v>1394</v>
      </c>
      <c r="B1397" s="123">
        <f>'Transaction Log'!$A$4:$A$2084</f>
        <v>0.58971064814814811</v>
      </c>
      <c r="C1397" s="122" t="str">
        <f>IFERROR(IF(INDEX('Transaction Log'!$C$4:$C$2084,'Air Index'!A1397)&gt;INDEX('Transaction Log'!$C$4:$C$2084,('Air Index'!$K$2+'Air Index'!A1397)),"Transaction Proceeding","Transaction Anomaly"),"Transaction Ending")</f>
        <v>Transaction Proceeding</v>
      </c>
    </row>
    <row r="1398" spans="1:3">
      <c r="A1398" s="124">
        <v>1395</v>
      </c>
      <c r="B1398" s="123">
        <f>'Transaction Log'!$A$4:$A$2084</f>
        <v>0.5897337962962963</v>
      </c>
      <c r="C1398" s="122" t="str">
        <f>IFERROR(IF(INDEX('Transaction Log'!$C$4:$C$2084,'Air Index'!A1398)&gt;INDEX('Transaction Log'!$C$4:$C$2084,('Air Index'!$K$2+'Air Index'!A1398)),"Transaction Proceeding","Transaction Anomaly"),"Transaction Ending")</f>
        <v>Transaction Proceeding</v>
      </c>
    </row>
    <row r="1399" spans="1:3">
      <c r="A1399" s="124">
        <v>1396</v>
      </c>
      <c r="B1399" s="123">
        <f>'Transaction Log'!$A$4:$A$2084</f>
        <v>0.58975694444444449</v>
      </c>
      <c r="C1399" s="122" t="str">
        <f>IFERROR(IF(INDEX('Transaction Log'!$C$4:$C$2084,'Air Index'!A1399)&gt;INDEX('Transaction Log'!$C$4:$C$2084,('Air Index'!$K$2+'Air Index'!A1399)),"Transaction Proceeding","Transaction Anomaly"),"Transaction Ending")</f>
        <v>Transaction Proceeding</v>
      </c>
    </row>
    <row r="1400" spans="1:3">
      <c r="A1400" s="124">
        <v>1397</v>
      </c>
      <c r="B1400" s="123">
        <f>'Transaction Log'!$A$4:$A$2084</f>
        <v>0.58978009259259256</v>
      </c>
      <c r="C1400" s="122" t="str">
        <f>IFERROR(IF(INDEX('Transaction Log'!$C$4:$C$2084,'Air Index'!A1400)&gt;INDEX('Transaction Log'!$C$4:$C$2084,('Air Index'!$K$2+'Air Index'!A1400)),"Transaction Proceeding","Transaction Anomaly"),"Transaction Ending")</f>
        <v>Transaction Proceeding</v>
      </c>
    </row>
    <row r="1401" spans="1:3">
      <c r="A1401" s="124">
        <v>1398</v>
      </c>
      <c r="B1401" s="123">
        <f>'Transaction Log'!$A$4:$A$2084</f>
        <v>0.58980324074074075</v>
      </c>
      <c r="C1401" s="122" t="str">
        <f>IFERROR(IF(INDEX('Transaction Log'!$C$4:$C$2084,'Air Index'!A1401)&gt;INDEX('Transaction Log'!$C$4:$C$2084,('Air Index'!$K$2+'Air Index'!A1401)),"Transaction Proceeding","Transaction Anomaly"),"Transaction Ending")</f>
        <v>Transaction Proceeding</v>
      </c>
    </row>
    <row r="1402" spans="1:3">
      <c r="A1402" s="124">
        <v>1399</v>
      </c>
      <c r="B1402" s="123">
        <f>'Transaction Log'!$A$4:$A$2084</f>
        <v>0.58982638888888894</v>
      </c>
      <c r="C1402" s="122" t="str">
        <f>IFERROR(IF(INDEX('Transaction Log'!$C$4:$C$2084,'Air Index'!A1402)&gt;INDEX('Transaction Log'!$C$4:$C$2084,('Air Index'!$K$2+'Air Index'!A1402)),"Transaction Proceeding","Transaction Anomaly"),"Transaction Ending")</f>
        <v>Transaction Proceeding</v>
      </c>
    </row>
    <row r="1403" spans="1:3">
      <c r="A1403" s="124">
        <v>1400</v>
      </c>
      <c r="B1403" s="123">
        <f>'Transaction Log'!$A$4:$A$2084</f>
        <v>0.58984953703703702</v>
      </c>
      <c r="C1403" s="122" t="str">
        <f>IFERROR(IF(INDEX('Transaction Log'!$C$4:$C$2084,'Air Index'!A1403)&gt;INDEX('Transaction Log'!$C$4:$C$2084,('Air Index'!$K$2+'Air Index'!A1403)),"Transaction Proceeding","Transaction Anomaly"),"Transaction Ending")</f>
        <v>Transaction Proceeding</v>
      </c>
    </row>
    <row r="1404" spans="1:3">
      <c r="A1404" s="124">
        <v>1401</v>
      </c>
      <c r="B1404" s="123">
        <f>'Transaction Log'!$A$4:$A$2084</f>
        <v>0.58987268518518521</v>
      </c>
      <c r="C1404" s="122" t="str">
        <f>IFERROR(IF(INDEX('Transaction Log'!$C$4:$C$2084,'Air Index'!A1404)&gt;INDEX('Transaction Log'!$C$4:$C$2084,('Air Index'!$K$2+'Air Index'!A1404)),"Transaction Proceeding","Transaction Anomaly"),"Transaction Ending")</f>
        <v>Transaction Proceeding</v>
      </c>
    </row>
    <row r="1405" spans="1:3">
      <c r="A1405" s="124">
        <v>1402</v>
      </c>
      <c r="B1405" s="123">
        <f>'Transaction Log'!$A$4:$A$2084</f>
        <v>0.5898958333333334</v>
      </c>
      <c r="C1405" s="122" t="str">
        <f>IFERROR(IF(INDEX('Transaction Log'!$C$4:$C$2084,'Air Index'!A1405)&gt;INDEX('Transaction Log'!$C$4:$C$2084,('Air Index'!$K$2+'Air Index'!A1405)),"Transaction Proceeding","Transaction Anomaly"),"Transaction Ending")</f>
        <v>Transaction Proceeding</v>
      </c>
    </row>
    <row r="1406" spans="1:3">
      <c r="A1406" s="124">
        <v>1403</v>
      </c>
      <c r="B1406" s="123">
        <f>'Transaction Log'!$A$4:$A$2084</f>
        <v>0.58991898148148147</v>
      </c>
      <c r="C1406" s="122" t="str">
        <f>IFERROR(IF(INDEX('Transaction Log'!$C$4:$C$2084,'Air Index'!A1406)&gt;INDEX('Transaction Log'!$C$4:$C$2084,('Air Index'!$K$2+'Air Index'!A1406)),"Transaction Proceeding","Transaction Anomaly"),"Transaction Ending")</f>
        <v>Transaction Proceeding</v>
      </c>
    </row>
    <row r="1407" spans="1:3">
      <c r="A1407" s="124">
        <v>1404</v>
      </c>
      <c r="B1407" s="123">
        <f>'Transaction Log'!$A$4:$A$2084</f>
        <v>0.58994212962962966</v>
      </c>
      <c r="C1407" s="122" t="str">
        <f>IFERROR(IF(INDEX('Transaction Log'!$C$4:$C$2084,'Air Index'!A1407)&gt;INDEX('Transaction Log'!$C$4:$C$2084,('Air Index'!$K$2+'Air Index'!A1407)),"Transaction Proceeding","Transaction Anomaly"),"Transaction Ending")</f>
        <v>Transaction Proceeding</v>
      </c>
    </row>
    <row r="1408" spans="1:3">
      <c r="A1408" s="124">
        <v>1405</v>
      </c>
      <c r="B1408" s="123">
        <f>'Transaction Log'!$A$4:$A$2084</f>
        <v>0.58996527777777785</v>
      </c>
      <c r="C1408" s="122" t="str">
        <f>IFERROR(IF(INDEX('Transaction Log'!$C$4:$C$2084,'Air Index'!A1408)&gt;INDEX('Transaction Log'!$C$4:$C$2084,('Air Index'!$K$2+'Air Index'!A1408)),"Transaction Proceeding","Transaction Anomaly"),"Transaction Ending")</f>
        <v>Transaction Proceeding</v>
      </c>
    </row>
    <row r="1409" spans="1:3">
      <c r="A1409" s="124">
        <v>1406</v>
      </c>
      <c r="B1409" s="123">
        <f>'Transaction Log'!$A$4:$A$2084</f>
        <v>0.58998842592592593</v>
      </c>
      <c r="C1409" s="122" t="str">
        <f>IFERROR(IF(INDEX('Transaction Log'!$C$4:$C$2084,'Air Index'!A1409)&gt;INDEX('Transaction Log'!$C$4:$C$2084,('Air Index'!$K$2+'Air Index'!A1409)),"Transaction Proceeding","Transaction Anomaly"),"Transaction Ending")</f>
        <v>Transaction Proceeding</v>
      </c>
    </row>
    <row r="1410" spans="1:3">
      <c r="A1410" s="124">
        <v>1407</v>
      </c>
      <c r="B1410" s="123">
        <f>'Transaction Log'!$A$4:$A$2084</f>
        <v>0.59001157407407401</v>
      </c>
      <c r="C1410" s="122" t="str">
        <f>IFERROR(IF(INDEX('Transaction Log'!$C$4:$C$2084,'Air Index'!A1410)&gt;INDEX('Transaction Log'!$C$4:$C$2084,('Air Index'!$K$2+'Air Index'!A1410)),"Transaction Proceeding","Transaction Anomaly"),"Transaction Ending")</f>
        <v>Transaction Proceeding</v>
      </c>
    </row>
    <row r="1411" spans="1:3">
      <c r="A1411" s="124">
        <v>1408</v>
      </c>
      <c r="B1411" s="123">
        <f>'Transaction Log'!$A$4:$A$2084</f>
        <v>0.5900347222222222</v>
      </c>
      <c r="C1411" s="122" t="str">
        <f>IFERROR(IF(INDEX('Transaction Log'!$C$4:$C$2084,'Air Index'!A1411)&gt;INDEX('Transaction Log'!$C$4:$C$2084,('Air Index'!$K$2+'Air Index'!A1411)),"Transaction Proceeding","Transaction Anomaly"),"Transaction Ending")</f>
        <v>Transaction Proceeding</v>
      </c>
    </row>
    <row r="1412" spans="1:3">
      <c r="A1412" s="124">
        <v>1409</v>
      </c>
      <c r="B1412" s="123">
        <f>'Transaction Log'!$A$4:$A$2084</f>
        <v>0.59005787037037039</v>
      </c>
      <c r="C1412" s="122" t="str">
        <f>IFERROR(IF(INDEX('Transaction Log'!$C$4:$C$2084,'Air Index'!A1412)&gt;INDEX('Transaction Log'!$C$4:$C$2084,('Air Index'!$K$2+'Air Index'!A1412)),"Transaction Proceeding","Transaction Anomaly"),"Transaction Ending")</f>
        <v>Transaction Proceeding</v>
      </c>
    </row>
    <row r="1413" spans="1:3">
      <c r="A1413" s="124">
        <v>1410</v>
      </c>
      <c r="B1413" s="123">
        <f>'Transaction Log'!$A$4:$A$2084</f>
        <v>0.59008101851851846</v>
      </c>
      <c r="C1413" s="122" t="str">
        <f>IFERROR(IF(INDEX('Transaction Log'!$C$4:$C$2084,'Air Index'!A1413)&gt;INDEX('Transaction Log'!$C$4:$C$2084,('Air Index'!$K$2+'Air Index'!A1413)),"Transaction Proceeding","Transaction Anomaly"),"Transaction Ending")</f>
        <v>Transaction Proceeding</v>
      </c>
    </row>
    <row r="1414" spans="1:3">
      <c r="A1414" s="124">
        <v>1411</v>
      </c>
      <c r="B1414" s="123">
        <f>'Transaction Log'!$A$4:$A$2084</f>
        <v>0.59010416666666665</v>
      </c>
      <c r="C1414" s="122" t="str">
        <f>IFERROR(IF(INDEX('Transaction Log'!$C$4:$C$2084,'Air Index'!A1414)&gt;INDEX('Transaction Log'!$C$4:$C$2084,('Air Index'!$K$2+'Air Index'!A1414)),"Transaction Proceeding","Transaction Anomaly"),"Transaction Ending")</f>
        <v>Transaction Proceeding</v>
      </c>
    </row>
    <row r="1415" spans="1:3">
      <c r="A1415" s="124">
        <v>1412</v>
      </c>
      <c r="B1415" s="123">
        <f>'Transaction Log'!$A$4:$A$2084</f>
        <v>0.59012731481481484</v>
      </c>
      <c r="C1415" s="122" t="str">
        <f>IFERROR(IF(INDEX('Transaction Log'!$C$4:$C$2084,'Air Index'!A1415)&gt;INDEX('Transaction Log'!$C$4:$C$2084,('Air Index'!$K$2+'Air Index'!A1415)),"Transaction Proceeding","Transaction Anomaly"),"Transaction Ending")</f>
        <v>Transaction Proceeding</v>
      </c>
    </row>
    <row r="1416" spans="1:3">
      <c r="A1416" s="124">
        <v>1413</v>
      </c>
      <c r="B1416" s="123">
        <f>'Transaction Log'!$A$4:$A$2084</f>
        <v>0.59015046296296292</v>
      </c>
      <c r="C1416" s="122" t="str">
        <f>IFERROR(IF(INDEX('Transaction Log'!$C$4:$C$2084,'Air Index'!A1416)&gt;INDEX('Transaction Log'!$C$4:$C$2084,('Air Index'!$K$2+'Air Index'!A1416)),"Transaction Proceeding","Transaction Anomaly"),"Transaction Ending")</f>
        <v>Transaction Proceeding</v>
      </c>
    </row>
    <row r="1417" spans="1:3">
      <c r="A1417" s="124">
        <v>1414</v>
      </c>
      <c r="B1417" s="123">
        <f>'Transaction Log'!$A$4:$A$2084</f>
        <v>0.59017361111111111</v>
      </c>
      <c r="C1417" s="122" t="str">
        <f>IFERROR(IF(INDEX('Transaction Log'!$C$4:$C$2084,'Air Index'!A1417)&gt;INDEX('Transaction Log'!$C$4:$C$2084,('Air Index'!$K$2+'Air Index'!A1417)),"Transaction Proceeding","Transaction Anomaly"),"Transaction Ending")</f>
        <v>Transaction Proceeding</v>
      </c>
    </row>
    <row r="1418" spans="1:3">
      <c r="A1418" s="124">
        <v>1415</v>
      </c>
      <c r="B1418" s="123">
        <f>'Transaction Log'!$A$4:$A$2084</f>
        <v>0.5901967592592593</v>
      </c>
      <c r="C1418" s="122" t="str">
        <f>IFERROR(IF(INDEX('Transaction Log'!$C$4:$C$2084,'Air Index'!A1418)&gt;INDEX('Transaction Log'!$C$4:$C$2084,('Air Index'!$K$2+'Air Index'!A1418)),"Transaction Proceeding","Transaction Anomaly"),"Transaction Ending")</f>
        <v>Transaction Proceeding</v>
      </c>
    </row>
    <row r="1419" spans="1:3">
      <c r="A1419" s="124">
        <v>1416</v>
      </c>
      <c r="B1419" s="123">
        <f>'Transaction Log'!$A$4:$A$2084</f>
        <v>0.59021990740740737</v>
      </c>
      <c r="C1419" s="122" t="str">
        <f>IFERROR(IF(INDEX('Transaction Log'!$C$4:$C$2084,'Air Index'!A1419)&gt;INDEX('Transaction Log'!$C$4:$C$2084,('Air Index'!$K$2+'Air Index'!A1419)),"Transaction Proceeding","Transaction Anomaly"),"Transaction Ending")</f>
        <v>Transaction Proceeding</v>
      </c>
    </row>
    <row r="1420" spans="1:3">
      <c r="A1420" s="124">
        <v>1417</v>
      </c>
      <c r="B1420" s="123">
        <f>'Transaction Log'!$A$4:$A$2084</f>
        <v>0.59024305555555556</v>
      </c>
      <c r="C1420" s="122" t="str">
        <f>IFERROR(IF(INDEX('Transaction Log'!$C$4:$C$2084,'Air Index'!A1420)&gt;INDEX('Transaction Log'!$C$4:$C$2084,('Air Index'!$K$2+'Air Index'!A1420)),"Transaction Proceeding","Transaction Anomaly"),"Transaction Ending")</f>
        <v>Transaction Proceeding</v>
      </c>
    </row>
    <row r="1421" spans="1:3">
      <c r="A1421" s="124">
        <v>1418</v>
      </c>
      <c r="B1421" s="123">
        <f>'Transaction Log'!$A$4:$A$2084</f>
        <v>0.59026620370370375</v>
      </c>
      <c r="C1421" s="122" t="str">
        <f>IFERROR(IF(INDEX('Transaction Log'!$C$4:$C$2084,'Air Index'!A1421)&gt;INDEX('Transaction Log'!$C$4:$C$2084,('Air Index'!$K$2+'Air Index'!A1421)),"Transaction Proceeding","Transaction Anomaly"),"Transaction Ending")</f>
        <v>Transaction Proceeding</v>
      </c>
    </row>
    <row r="1422" spans="1:3">
      <c r="A1422" s="124">
        <v>1419</v>
      </c>
      <c r="B1422" s="123">
        <f>'Transaction Log'!$A$4:$A$2084</f>
        <v>0.59028935185185183</v>
      </c>
      <c r="C1422" s="122" t="str">
        <f>IFERROR(IF(INDEX('Transaction Log'!$C$4:$C$2084,'Air Index'!A1422)&gt;INDEX('Transaction Log'!$C$4:$C$2084,('Air Index'!$K$2+'Air Index'!A1422)),"Transaction Proceeding","Transaction Anomaly"),"Transaction Ending")</f>
        <v>Transaction Proceeding</v>
      </c>
    </row>
    <row r="1423" spans="1:3">
      <c r="A1423" s="124">
        <v>1420</v>
      </c>
      <c r="B1423" s="123">
        <f>'Transaction Log'!$A$4:$A$2084</f>
        <v>0.59031250000000002</v>
      </c>
      <c r="C1423" s="122" t="str">
        <f>IFERROR(IF(INDEX('Transaction Log'!$C$4:$C$2084,'Air Index'!A1423)&gt;INDEX('Transaction Log'!$C$4:$C$2084,('Air Index'!$K$2+'Air Index'!A1423)),"Transaction Proceeding","Transaction Anomaly"),"Transaction Ending")</f>
        <v>Transaction Proceeding</v>
      </c>
    </row>
    <row r="1424" spans="1:3">
      <c r="A1424" s="124">
        <v>1421</v>
      </c>
      <c r="B1424" s="123">
        <f>'Transaction Log'!$A$4:$A$2084</f>
        <v>0.59033564814814821</v>
      </c>
      <c r="C1424" s="122" t="str">
        <f>IFERROR(IF(INDEX('Transaction Log'!$C$4:$C$2084,'Air Index'!A1424)&gt;INDEX('Transaction Log'!$C$4:$C$2084,('Air Index'!$K$2+'Air Index'!A1424)),"Transaction Proceeding","Transaction Anomaly"),"Transaction Ending")</f>
        <v>Transaction Proceeding</v>
      </c>
    </row>
    <row r="1425" spans="1:3">
      <c r="A1425" s="124">
        <v>1422</v>
      </c>
      <c r="B1425" s="123">
        <f>'Transaction Log'!$A$4:$A$2084</f>
        <v>0.59035879629629628</v>
      </c>
      <c r="C1425" s="122" t="str">
        <f>IFERROR(IF(INDEX('Transaction Log'!$C$4:$C$2084,'Air Index'!A1425)&gt;INDEX('Transaction Log'!$C$4:$C$2084,('Air Index'!$K$2+'Air Index'!A1425)),"Transaction Proceeding","Transaction Anomaly"),"Transaction Ending")</f>
        <v>Transaction Proceeding</v>
      </c>
    </row>
    <row r="1426" spans="1:3">
      <c r="A1426" s="124">
        <v>1423</v>
      </c>
      <c r="B1426" s="123">
        <f>'Transaction Log'!$A$4:$A$2084</f>
        <v>0.59038194444444447</v>
      </c>
      <c r="C1426" s="122" t="str">
        <f>IFERROR(IF(INDEX('Transaction Log'!$C$4:$C$2084,'Air Index'!A1426)&gt;INDEX('Transaction Log'!$C$4:$C$2084,('Air Index'!$K$2+'Air Index'!A1426)),"Transaction Proceeding","Transaction Anomaly"),"Transaction Ending")</f>
        <v>Transaction Proceeding</v>
      </c>
    </row>
    <row r="1427" spans="1:3">
      <c r="A1427" s="124">
        <v>1424</v>
      </c>
      <c r="B1427" s="123">
        <f>'Transaction Log'!$A$4:$A$2084</f>
        <v>0.59040509259259266</v>
      </c>
      <c r="C1427" s="122" t="str">
        <f>IFERROR(IF(INDEX('Transaction Log'!$C$4:$C$2084,'Air Index'!A1427)&gt;INDEX('Transaction Log'!$C$4:$C$2084,('Air Index'!$K$2+'Air Index'!A1427)),"Transaction Proceeding","Transaction Anomaly"),"Transaction Ending")</f>
        <v>Transaction Proceeding</v>
      </c>
    </row>
    <row r="1428" spans="1:3">
      <c r="A1428" s="124">
        <v>1425</v>
      </c>
      <c r="B1428" s="123">
        <f>'Transaction Log'!$A$4:$A$2084</f>
        <v>0.59042824074074074</v>
      </c>
      <c r="C1428" s="122" t="str">
        <f>IFERROR(IF(INDEX('Transaction Log'!$C$4:$C$2084,'Air Index'!A1428)&gt;INDEX('Transaction Log'!$C$4:$C$2084,('Air Index'!$K$2+'Air Index'!A1428)),"Transaction Proceeding","Transaction Anomaly"),"Transaction Ending")</f>
        <v>Transaction Proceeding</v>
      </c>
    </row>
    <row r="1429" spans="1:3">
      <c r="A1429" s="124">
        <v>1426</v>
      </c>
      <c r="B1429" s="123">
        <f>'Transaction Log'!$A$4:$A$2084</f>
        <v>0.59045138888888882</v>
      </c>
      <c r="C1429" s="122" t="str">
        <f>IFERROR(IF(INDEX('Transaction Log'!$C$4:$C$2084,'Air Index'!A1429)&gt;INDEX('Transaction Log'!$C$4:$C$2084,('Air Index'!$K$2+'Air Index'!A1429)),"Transaction Proceeding","Transaction Anomaly"),"Transaction Ending")</f>
        <v>Transaction Proceeding</v>
      </c>
    </row>
    <row r="1430" spans="1:3">
      <c r="A1430" s="124">
        <v>1427</v>
      </c>
      <c r="B1430" s="123">
        <f>'Transaction Log'!$A$4:$A$2084</f>
        <v>0.59047453703703701</v>
      </c>
      <c r="C1430" s="122" t="str">
        <f>IFERROR(IF(INDEX('Transaction Log'!$C$4:$C$2084,'Air Index'!A1430)&gt;INDEX('Transaction Log'!$C$4:$C$2084,('Air Index'!$K$2+'Air Index'!A1430)),"Transaction Proceeding","Transaction Anomaly"),"Transaction Ending")</f>
        <v>Transaction Proceeding</v>
      </c>
    </row>
    <row r="1431" spans="1:3">
      <c r="A1431" s="124">
        <v>1428</v>
      </c>
      <c r="B1431" s="123">
        <f>'Transaction Log'!$A$4:$A$2084</f>
        <v>0.59049768518518519</v>
      </c>
      <c r="C1431" s="122" t="str">
        <f>IFERROR(IF(INDEX('Transaction Log'!$C$4:$C$2084,'Air Index'!A1431)&gt;INDEX('Transaction Log'!$C$4:$C$2084,('Air Index'!$K$2+'Air Index'!A1431)),"Transaction Proceeding","Transaction Anomaly"),"Transaction Ending")</f>
        <v>Transaction Proceeding</v>
      </c>
    </row>
    <row r="1432" spans="1:3">
      <c r="A1432" s="124">
        <v>1429</v>
      </c>
      <c r="B1432" s="123">
        <f>'Transaction Log'!$A$4:$A$2084</f>
        <v>0.59052083333333327</v>
      </c>
      <c r="C1432" s="122" t="str">
        <f>IFERROR(IF(INDEX('Transaction Log'!$C$4:$C$2084,'Air Index'!A1432)&gt;INDEX('Transaction Log'!$C$4:$C$2084,('Air Index'!$K$2+'Air Index'!A1432)),"Transaction Proceeding","Transaction Anomaly"),"Transaction Ending")</f>
        <v>Transaction Proceeding</v>
      </c>
    </row>
    <row r="1433" spans="1:3">
      <c r="A1433" s="124">
        <v>1430</v>
      </c>
      <c r="B1433" s="123">
        <f>'Transaction Log'!$A$4:$A$2084</f>
        <v>0.59054398148148146</v>
      </c>
      <c r="C1433" s="122" t="str">
        <f>IFERROR(IF(INDEX('Transaction Log'!$C$4:$C$2084,'Air Index'!A1433)&gt;INDEX('Transaction Log'!$C$4:$C$2084,('Air Index'!$K$2+'Air Index'!A1433)),"Transaction Proceeding","Transaction Anomaly"),"Transaction Ending")</f>
        <v>Transaction Proceeding</v>
      </c>
    </row>
    <row r="1434" spans="1:3">
      <c r="A1434" s="124">
        <v>1431</v>
      </c>
      <c r="B1434" s="123">
        <f>'Transaction Log'!$A$4:$A$2084</f>
        <v>0.59056712962962965</v>
      </c>
      <c r="C1434" s="122" t="str">
        <f>IFERROR(IF(INDEX('Transaction Log'!$C$4:$C$2084,'Air Index'!A1434)&gt;INDEX('Transaction Log'!$C$4:$C$2084,('Air Index'!$K$2+'Air Index'!A1434)),"Transaction Proceeding","Transaction Anomaly"),"Transaction Ending")</f>
        <v>Transaction Proceeding</v>
      </c>
    </row>
    <row r="1435" spans="1:3">
      <c r="A1435" s="124">
        <v>1432</v>
      </c>
      <c r="B1435" s="123">
        <f>'Transaction Log'!$A$4:$A$2084</f>
        <v>0.59059027777777773</v>
      </c>
      <c r="C1435" s="122" t="str">
        <f>IFERROR(IF(INDEX('Transaction Log'!$C$4:$C$2084,'Air Index'!A1435)&gt;INDEX('Transaction Log'!$C$4:$C$2084,('Air Index'!$K$2+'Air Index'!A1435)),"Transaction Proceeding","Transaction Anomaly"),"Transaction Ending")</f>
        <v>Transaction Proceeding</v>
      </c>
    </row>
    <row r="1436" spans="1:3">
      <c r="A1436" s="124">
        <v>1433</v>
      </c>
      <c r="B1436" s="123">
        <f>'Transaction Log'!$A$4:$A$2084</f>
        <v>0.59061342592592592</v>
      </c>
      <c r="C1436" s="122" t="str">
        <f>IFERROR(IF(INDEX('Transaction Log'!$C$4:$C$2084,'Air Index'!A1436)&gt;INDEX('Transaction Log'!$C$4:$C$2084,('Air Index'!$K$2+'Air Index'!A1436)),"Transaction Proceeding","Transaction Anomaly"),"Transaction Ending")</f>
        <v>Transaction Proceeding</v>
      </c>
    </row>
    <row r="1437" spans="1:3">
      <c r="A1437" s="124">
        <v>1434</v>
      </c>
      <c r="B1437" s="123">
        <f>'Transaction Log'!$A$4:$A$2084</f>
        <v>0.59063657407407411</v>
      </c>
      <c r="C1437" s="122" t="str">
        <f>IFERROR(IF(INDEX('Transaction Log'!$C$4:$C$2084,'Air Index'!A1437)&gt;INDEX('Transaction Log'!$C$4:$C$2084,('Air Index'!$K$2+'Air Index'!A1437)),"Transaction Proceeding","Transaction Anomaly"),"Transaction Ending")</f>
        <v>Transaction Proceeding</v>
      </c>
    </row>
    <row r="1438" spans="1:3">
      <c r="A1438" s="124">
        <v>1435</v>
      </c>
      <c r="B1438" s="123">
        <f>'Transaction Log'!$A$4:$A$2084</f>
        <v>0.59065972222222218</v>
      </c>
      <c r="C1438" s="122" t="str">
        <f>IFERROR(IF(INDEX('Transaction Log'!$C$4:$C$2084,'Air Index'!A1438)&gt;INDEX('Transaction Log'!$C$4:$C$2084,('Air Index'!$K$2+'Air Index'!A1438)),"Transaction Proceeding","Transaction Anomaly"),"Transaction Ending")</f>
        <v>Transaction Proceeding</v>
      </c>
    </row>
    <row r="1439" spans="1:3">
      <c r="A1439" s="124">
        <v>1436</v>
      </c>
      <c r="B1439" s="123">
        <f>'Transaction Log'!$A$4:$A$2084</f>
        <v>0.59068287037037037</v>
      </c>
      <c r="C1439" s="122" t="str">
        <f>IFERROR(IF(INDEX('Transaction Log'!$C$4:$C$2084,'Air Index'!A1439)&gt;INDEX('Transaction Log'!$C$4:$C$2084,('Air Index'!$K$2+'Air Index'!A1439)),"Transaction Proceeding","Transaction Anomaly"),"Transaction Ending")</f>
        <v>Transaction Proceeding</v>
      </c>
    </row>
    <row r="1440" spans="1:3">
      <c r="A1440" s="124">
        <v>1437</v>
      </c>
      <c r="B1440" s="123">
        <f>'Transaction Log'!$A$4:$A$2084</f>
        <v>0.59070601851851856</v>
      </c>
      <c r="C1440" s="122" t="str">
        <f>IFERROR(IF(INDEX('Transaction Log'!$C$4:$C$2084,'Air Index'!A1440)&gt;INDEX('Transaction Log'!$C$4:$C$2084,('Air Index'!$K$2+'Air Index'!A1440)),"Transaction Proceeding","Transaction Anomaly"),"Transaction Ending")</f>
        <v>Transaction Proceeding</v>
      </c>
    </row>
    <row r="1441" spans="1:3">
      <c r="A1441" s="124">
        <v>1438</v>
      </c>
      <c r="B1441" s="123">
        <f>'Transaction Log'!$A$4:$A$2084</f>
        <v>0.59072916666666664</v>
      </c>
      <c r="C1441" s="122" t="str">
        <f>IFERROR(IF(INDEX('Transaction Log'!$C$4:$C$2084,'Air Index'!A1441)&gt;INDEX('Transaction Log'!$C$4:$C$2084,('Air Index'!$K$2+'Air Index'!A1441)),"Transaction Proceeding","Transaction Anomaly"),"Transaction Ending")</f>
        <v>Transaction Proceeding</v>
      </c>
    </row>
    <row r="1442" spans="1:3">
      <c r="A1442" s="124">
        <v>1439</v>
      </c>
      <c r="B1442" s="123">
        <f>'Transaction Log'!$A$4:$A$2084</f>
        <v>0.59075231481481483</v>
      </c>
      <c r="C1442" s="122" t="str">
        <f>IFERROR(IF(INDEX('Transaction Log'!$C$4:$C$2084,'Air Index'!A1442)&gt;INDEX('Transaction Log'!$C$4:$C$2084,('Air Index'!$K$2+'Air Index'!A1442)),"Transaction Proceeding","Transaction Anomaly"),"Transaction Ending")</f>
        <v>Transaction Proceeding</v>
      </c>
    </row>
    <row r="1443" spans="1:3">
      <c r="A1443" s="124">
        <v>1440</v>
      </c>
      <c r="B1443" s="123">
        <f>'Transaction Log'!$A$4:$A$2084</f>
        <v>0.59077546296296302</v>
      </c>
      <c r="C1443" s="122" t="str">
        <f>IFERROR(IF(INDEX('Transaction Log'!$C$4:$C$2084,'Air Index'!A1443)&gt;INDEX('Transaction Log'!$C$4:$C$2084,('Air Index'!$K$2+'Air Index'!A1443)),"Transaction Proceeding","Transaction Anomaly"),"Transaction Ending")</f>
        <v>Transaction Proceeding</v>
      </c>
    </row>
    <row r="1444" spans="1:3">
      <c r="A1444" s="124">
        <v>1441</v>
      </c>
      <c r="B1444" s="123">
        <f>'Transaction Log'!$A$4:$A$2084</f>
        <v>0.59079861111111109</v>
      </c>
      <c r="C1444" s="122" t="str">
        <f>IFERROR(IF(INDEX('Transaction Log'!$C$4:$C$2084,'Air Index'!A1444)&gt;INDEX('Transaction Log'!$C$4:$C$2084,('Air Index'!$K$2+'Air Index'!A1444)),"Transaction Proceeding","Transaction Anomaly"),"Transaction Ending")</f>
        <v>Transaction Proceeding</v>
      </c>
    </row>
    <row r="1445" spans="1:3">
      <c r="A1445" s="124">
        <v>1442</v>
      </c>
      <c r="B1445" s="123">
        <f>'Transaction Log'!$A$4:$A$2084</f>
        <v>0.59082175925925928</v>
      </c>
      <c r="C1445" s="122" t="str">
        <f>IFERROR(IF(INDEX('Transaction Log'!$C$4:$C$2084,'Air Index'!A1445)&gt;INDEX('Transaction Log'!$C$4:$C$2084,('Air Index'!$K$2+'Air Index'!A1445)),"Transaction Proceeding","Transaction Anomaly"),"Transaction Ending")</f>
        <v>Transaction Proceeding</v>
      </c>
    </row>
    <row r="1446" spans="1:3">
      <c r="A1446" s="124">
        <v>1443</v>
      </c>
      <c r="B1446" s="123">
        <f>'Transaction Log'!$A$4:$A$2084</f>
        <v>0.59084490740740747</v>
      </c>
      <c r="C1446" s="122" t="str">
        <f>IFERROR(IF(INDEX('Transaction Log'!$C$4:$C$2084,'Air Index'!A1446)&gt;INDEX('Transaction Log'!$C$4:$C$2084,('Air Index'!$K$2+'Air Index'!A1446)),"Transaction Proceeding","Transaction Anomaly"),"Transaction Ending")</f>
        <v>Transaction Proceeding</v>
      </c>
    </row>
    <row r="1447" spans="1:3">
      <c r="A1447" s="124">
        <v>1444</v>
      </c>
      <c r="B1447" s="123">
        <f>'Transaction Log'!$A$4:$A$2084</f>
        <v>0.59086805555555555</v>
      </c>
      <c r="C1447" s="122" t="str">
        <f>IFERROR(IF(INDEX('Transaction Log'!$C$4:$C$2084,'Air Index'!A1447)&gt;INDEX('Transaction Log'!$C$4:$C$2084,('Air Index'!$K$2+'Air Index'!A1447)),"Transaction Proceeding","Transaction Anomaly"),"Transaction Ending")</f>
        <v>Transaction Proceeding</v>
      </c>
    </row>
    <row r="1448" spans="1:3">
      <c r="A1448" s="124">
        <v>1445</v>
      </c>
      <c r="B1448" s="123">
        <f>'Transaction Log'!$A$4:$A$2084</f>
        <v>0.59089120370370374</v>
      </c>
      <c r="C1448" s="122" t="str">
        <f>IFERROR(IF(INDEX('Transaction Log'!$C$4:$C$2084,'Air Index'!A1448)&gt;INDEX('Transaction Log'!$C$4:$C$2084,('Air Index'!$K$2+'Air Index'!A1448)),"Transaction Proceeding","Transaction Anomaly"),"Transaction Ending")</f>
        <v>Transaction Proceeding</v>
      </c>
    </row>
    <row r="1449" spans="1:3">
      <c r="A1449" s="124">
        <v>1446</v>
      </c>
      <c r="B1449" s="123">
        <f>'Transaction Log'!$A$4:$A$2084</f>
        <v>0.59091435185185182</v>
      </c>
      <c r="C1449" s="122" t="str">
        <f>IFERROR(IF(INDEX('Transaction Log'!$C$4:$C$2084,'Air Index'!A1449)&gt;INDEX('Transaction Log'!$C$4:$C$2084,('Air Index'!$K$2+'Air Index'!A1449)),"Transaction Proceeding","Transaction Anomaly"),"Transaction Ending")</f>
        <v>Transaction Proceeding</v>
      </c>
    </row>
    <row r="1450" spans="1:3">
      <c r="A1450" s="124">
        <v>1447</v>
      </c>
      <c r="B1450" s="123">
        <f>'Transaction Log'!$A$4:$A$2084</f>
        <v>0.5909375</v>
      </c>
      <c r="C1450" s="122" t="str">
        <f>IFERROR(IF(INDEX('Transaction Log'!$C$4:$C$2084,'Air Index'!A1450)&gt;INDEX('Transaction Log'!$C$4:$C$2084,('Air Index'!$K$2+'Air Index'!A1450)),"Transaction Proceeding","Transaction Anomaly"),"Transaction Ending")</f>
        <v>Transaction Proceeding</v>
      </c>
    </row>
    <row r="1451" spans="1:3">
      <c r="A1451" s="124">
        <v>1448</v>
      </c>
      <c r="B1451" s="123">
        <f>'Transaction Log'!$A$4:$A$2084</f>
        <v>0.59096064814814808</v>
      </c>
      <c r="C1451" s="122" t="str">
        <f>IFERROR(IF(INDEX('Transaction Log'!$C$4:$C$2084,'Air Index'!A1451)&gt;INDEX('Transaction Log'!$C$4:$C$2084,('Air Index'!$K$2+'Air Index'!A1451)),"Transaction Proceeding","Transaction Anomaly"),"Transaction Ending")</f>
        <v>Transaction Proceeding</v>
      </c>
    </row>
    <row r="1452" spans="1:3">
      <c r="A1452" s="124">
        <v>1449</v>
      </c>
      <c r="B1452" s="123">
        <f>'Transaction Log'!$A$4:$A$2084</f>
        <v>0.59098379629629627</v>
      </c>
      <c r="C1452" s="122" t="str">
        <f>IFERROR(IF(INDEX('Transaction Log'!$C$4:$C$2084,'Air Index'!A1452)&gt;INDEX('Transaction Log'!$C$4:$C$2084,('Air Index'!$K$2+'Air Index'!A1452)),"Transaction Proceeding","Transaction Anomaly"),"Transaction Ending")</f>
        <v>Transaction Proceeding</v>
      </c>
    </row>
    <row r="1453" spans="1:3">
      <c r="A1453" s="124">
        <v>1450</v>
      </c>
      <c r="B1453" s="123">
        <f>'Transaction Log'!$A$4:$A$2084</f>
        <v>0.59100694444444446</v>
      </c>
      <c r="C1453" s="122" t="str">
        <f>IFERROR(IF(INDEX('Transaction Log'!$C$4:$C$2084,'Air Index'!A1453)&gt;INDEX('Transaction Log'!$C$4:$C$2084,('Air Index'!$K$2+'Air Index'!A1453)),"Transaction Proceeding","Transaction Anomaly"),"Transaction Ending")</f>
        <v>Transaction Proceeding</v>
      </c>
    </row>
    <row r="1454" spans="1:3">
      <c r="A1454" s="124">
        <v>1451</v>
      </c>
      <c r="B1454" s="123">
        <f>'Transaction Log'!$A$4:$A$2084</f>
        <v>0.59103009259259254</v>
      </c>
      <c r="C1454" s="122" t="str">
        <f>IFERROR(IF(INDEX('Transaction Log'!$C$4:$C$2084,'Air Index'!A1454)&gt;INDEX('Transaction Log'!$C$4:$C$2084,('Air Index'!$K$2+'Air Index'!A1454)),"Transaction Proceeding","Transaction Anomaly"),"Transaction Ending")</f>
        <v>Transaction Proceeding</v>
      </c>
    </row>
    <row r="1455" spans="1:3">
      <c r="A1455" s="124">
        <v>1452</v>
      </c>
      <c r="B1455" s="123">
        <f>'Transaction Log'!$A$4:$A$2084</f>
        <v>0.59105324074074073</v>
      </c>
      <c r="C1455" s="122" t="str">
        <f>IFERROR(IF(INDEX('Transaction Log'!$C$4:$C$2084,'Air Index'!A1455)&gt;INDEX('Transaction Log'!$C$4:$C$2084,('Air Index'!$K$2+'Air Index'!A1455)),"Transaction Proceeding","Transaction Anomaly"),"Transaction Ending")</f>
        <v>Transaction Proceeding</v>
      </c>
    </row>
    <row r="1456" spans="1:3">
      <c r="A1456" s="124">
        <v>1453</v>
      </c>
      <c r="B1456" s="123">
        <f>'Transaction Log'!$A$4:$A$2084</f>
        <v>0.59107638888888892</v>
      </c>
      <c r="C1456" s="122" t="str">
        <f>IFERROR(IF(INDEX('Transaction Log'!$C$4:$C$2084,'Air Index'!A1456)&gt;INDEX('Transaction Log'!$C$4:$C$2084,('Air Index'!$K$2+'Air Index'!A1456)),"Transaction Proceeding","Transaction Anomaly"),"Transaction Ending")</f>
        <v>Transaction Proceeding</v>
      </c>
    </row>
    <row r="1457" spans="1:3">
      <c r="A1457" s="124">
        <v>1454</v>
      </c>
      <c r="B1457" s="123">
        <f>'Transaction Log'!$A$4:$A$2084</f>
        <v>0.59109953703703699</v>
      </c>
      <c r="C1457" s="122" t="str">
        <f>IFERROR(IF(INDEX('Transaction Log'!$C$4:$C$2084,'Air Index'!A1457)&gt;INDEX('Transaction Log'!$C$4:$C$2084,('Air Index'!$K$2+'Air Index'!A1457)),"Transaction Proceeding","Transaction Anomaly"),"Transaction Ending")</f>
        <v>Transaction Proceeding</v>
      </c>
    </row>
    <row r="1458" spans="1:3">
      <c r="A1458" s="124">
        <v>1455</v>
      </c>
      <c r="B1458" s="123">
        <f>'Transaction Log'!$A$4:$A$2084</f>
        <v>0.59112268518518518</v>
      </c>
      <c r="C1458" s="122" t="str">
        <f>IFERROR(IF(INDEX('Transaction Log'!$C$4:$C$2084,'Air Index'!A1458)&gt;INDEX('Transaction Log'!$C$4:$C$2084,('Air Index'!$K$2+'Air Index'!A1458)),"Transaction Proceeding","Transaction Anomaly"),"Transaction Ending")</f>
        <v>Transaction Proceeding</v>
      </c>
    </row>
    <row r="1459" spans="1:3">
      <c r="A1459" s="124">
        <v>1456</v>
      </c>
      <c r="B1459" s="123">
        <f>'Transaction Log'!$A$4:$A$2084</f>
        <v>0.59114583333333337</v>
      </c>
      <c r="C1459" s="122" t="str">
        <f>IFERROR(IF(INDEX('Transaction Log'!$C$4:$C$2084,'Air Index'!A1459)&gt;INDEX('Transaction Log'!$C$4:$C$2084,('Air Index'!$K$2+'Air Index'!A1459)),"Transaction Proceeding","Transaction Anomaly"),"Transaction Ending")</f>
        <v>Transaction Proceeding</v>
      </c>
    </row>
    <row r="1460" spans="1:3">
      <c r="A1460" s="124">
        <v>1457</v>
      </c>
      <c r="B1460" s="123">
        <f>'Transaction Log'!$A$4:$A$2084</f>
        <v>0.59116898148148145</v>
      </c>
      <c r="C1460" s="122" t="str">
        <f>IFERROR(IF(INDEX('Transaction Log'!$C$4:$C$2084,'Air Index'!A1460)&gt;INDEX('Transaction Log'!$C$4:$C$2084,('Air Index'!$K$2+'Air Index'!A1460)),"Transaction Proceeding","Transaction Anomaly"),"Transaction Ending")</f>
        <v>Transaction Proceeding</v>
      </c>
    </row>
    <row r="1461" spans="1:3">
      <c r="A1461" s="124">
        <v>1458</v>
      </c>
      <c r="B1461" s="123">
        <f>'Transaction Log'!$A$4:$A$2084</f>
        <v>0.59119212962962964</v>
      </c>
      <c r="C1461" s="122" t="str">
        <f>IFERROR(IF(INDEX('Transaction Log'!$C$4:$C$2084,'Air Index'!A1461)&gt;INDEX('Transaction Log'!$C$4:$C$2084,('Air Index'!$K$2+'Air Index'!A1461)),"Transaction Proceeding","Transaction Anomaly"),"Transaction Ending")</f>
        <v>Transaction Proceeding</v>
      </c>
    </row>
    <row r="1462" spans="1:3">
      <c r="A1462" s="124">
        <v>1459</v>
      </c>
      <c r="B1462" s="123">
        <f>'Transaction Log'!$A$4:$A$2084</f>
        <v>0.59121527777777783</v>
      </c>
      <c r="C1462" s="122" t="str">
        <f>IFERROR(IF(INDEX('Transaction Log'!$C$4:$C$2084,'Air Index'!A1462)&gt;INDEX('Transaction Log'!$C$4:$C$2084,('Air Index'!$K$2+'Air Index'!A1462)),"Transaction Proceeding","Transaction Anomaly"),"Transaction Ending")</f>
        <v>Transaction Proceeding</v>
      </c>
    </row>
    <row r="1463" spans="1:3">
      <c r="A1463" s="124">
        <v>1460</v>
      </c>
      <c r="B1463" s="123">
        <f>'Transaction Log'!$A$4:$A$2084</f>
        <v>0.5912384259259259</v>
      </c>
      <c r="C1463" s="122" t="str">
        <f>IFERROR(IF(INDEX('Transaction Log'!$C$4:$C$2084,'Air Index'!A1463)&gt;INDEX('Transaction Log'!$C$4:$C$2084,('Air Index'!$K$2+'Air Index'!A1463)),"Transaction Proceeding","Transaction Anomaly"),"Transaction Ending")</f>
        <v>Transaction Proceeding</v>
      </c>
    </row>
    <row r="1464" spans="1:3">
      <c r="A1464" s="124">
        <v>1461</v>
      </c>
      <c r="B1464" s="123">
        <f>'Transaction Log'!$A$4:$A$2084</f>
        <v>0.59126157407407409</v>
      </c>
      <c r="C1464" s="122" t="str">
        <f>IFERROR(IF(INDEX('Transaction Log'!$C$4:$C$2084,'Air Index'!A1464)&gt;INDEX('Transaction Log'!$C$4:$C$2084,('Air Index'!$K$2+'Air Index'!A1464)),"Transaction Proceeding","Transaction Anomaly"),"Transaction Ending")</f>
        <v>Transaction Proceeding</v>
      </c>
    </row>
    <row r="1465" spans="1:3">
      <c r="A1465" s="124">
        <v>1462</v>
      </c>
      <c r="B1465" s="123">
        <f>'Transaction Log'!$A$4:$A$2084</f>
        <v>0.59128472222222228</v>
      </c>
      <c r="C1465" s="122" t="str">
        <f>IFERROR(IF(INDEX('Transaction Log'!$C$4:$C$2084,'Air Index'!A1465)&gt;INDEX('Transaction Log'!$C$4:$C$2084,('Air Index'!$K$2+'Air Index'!A1465)),"Transaction Proceeding","Transaction Anomaly"),"Transaction Ending")</f>
        <v>Transaction Proceeding</v>
      </c>
    </row>
    <row r="1466" spans="1:3">
      <c r="A1466" s="124">
        <v>1463</v>
      </c>
      <c r="B1466" s="123">
        <f>'Transaction Log'!$A$4:$A$2084</f>
        <v>0.59130787037037036</v>
      </c>
      <c r="C1466" s="122" t="str">
        <f>IFERROR(IF(INDEX('Transaction Log'!$C$4:$C$2084,'Air Index'!A1466)&gt;INDEX('Transaction Log'!$C$4:$C$2084,('Air Index'!$K$2+'Air Index'!A1466)),"Transaction Proceeding","Transaction Anomaly"),"Transaction Ending")</f>
        <v>Transaction Proceeding</v>
      </c>
    </row>
    <row r="1467" spans="1:3">
      <c r="A1467" s="124">
        <v>1464</v>
      </c>
      <c r="B1467" s="123">
        <f>'Transaction Log'!$A$4:$A$2084</f>
        <v>0.59133101851851855</v>
      </c>
      <c r="C1467" s="122" t="str">
        <f>IFERROR(IF(INDEX('Transaction Log'!$C$4:$C$2084,'Air Index'!A1467)&gt;INDEX('Transaction Log'!$C$4:$C$2084,('Air Index'!$K$2+'Air Index'!A1467)),"Transaction Proceeding","Transaction Anomaly"),"Transaction Ending")</f>
        <v>Transaction Proceeding</v>
      </c>
    </row>
    <row r="1468" spans="1:3">
      <c r="A1468" s="124">
        <v>1465</v>
      </c>
      <c r="B1468" s="123">
        <f>'Transaction Log'!$A$4:$A$2084</f>
        <v>0.59135416666666674</v>
      </c>
      <c r="C1468" s="122" t="str">
        <f>IFERROR(IF(INDEX('Transaction Log'!$C$4:$C$2084,'Air Index'!A1468)&gt;INDEX('Transaction Log'!$C$4:$C$2084,('Air Index'!$K$2+'Air Index'!A1468)),"Transaction Proceeding","Transaction Anomaly"),"Transaction Ending")</f>
        <v>Transaction Proceeding</v>
      </c>
    </row>
    <row r="1469" spans="1:3">
      <c r="A1469" s="124">
        <v>1466</v>
      </c>
      <c r="B1469" s="123">
        <f>'Transaction Log'!$A$4:$A$2084</f>
        <v>0.59137731481481481</v>
      </c>
      <c r="C1469" s="122" t="str">
        <f>IFERROR(IF(INDEX('Transaction Log'!$C$4:$C$2084,'Air Index'!A1469)&gt;INDEX('Transaction Log'!$C$4:$C$2084,('Air Index'!$K$2+'Air Index'!A1469)),"Transaction Proceeding","Transaction Anomaly"),"Transaction Ending")</f>
        <v>Transaction Proceeding</v>
      </c>
    </row>
    <row r="1470" spans="1:3">
      <c r="A1470" s="124">
        <v>1467</v>
      </c>
      <c r="B1470" s="123">
        <f>'Transaction Log'!$A$4:$A$2084</f>
        <v>0.59140046296296289</v>
      </c>
      <c r="C1470" s="122" t="str">
        <f>IFERROR(IF(INDEX('Transaction Log'!$C$4:$C$2084,'Air Index'!A1470)&gt;INDEX('Transaction Log'!$C$4:$C$2084,('Air Index'!$K$2+'Air Index'!A1470)),"Transaction Proceeding","Transaction Anomaly"),"Transaction Ending")</f>
        <v>Transaction Proceeding</v>
      </c>
    </row>
    <row r="1471" spans="1:3">
      <c r="A1471" s="124">
        <v>1468</v>
      </c>
      <c r="B1471" s="123">
        <f>'Transaction Log'!$A$4:$A$2084</f>
        <v>0.59142361111111108</v>
      </c>
      <c r="C1471" s="122" t="str">
        <f>IFERROR(IF(INDEX('Transaction Log'!$C$4:$C$2084,'Air Index'!A1471)&gt;INDEX('Transaction Log'!$C$4:$C$2084,('Air Index'!$K$2+'Air Index'!A1471)),"Transaction Proceeding","Transaction Anomaly"),"Transaction Ending")</f>
        <v>Transaction Proceeding</v>
      </c>
    </row>
    <row r="1472" spans="1:3">
      <c r="A1472" s="124">
        <v>1469</v>
      </c>
      <c r="B1472" s="123">
        <f>'Transaction Log'!$A$4:$A$2084</f>
        <v>0.59144675925925927</v>
      </c>
      <c r="C1472" s="122" t="str">
        <f>IFERROR(IF(INDEX('Transaction Log'!$C$4:$C$2084,'Air Index'!A1472)&gt;INDEX('Transaction Log'!$C$4:$C$2084,('Air Index'!$K$2+'Air Index'!A1472)),"Transaction Proceeding","Transaction Anomaly"),"Transaction Ending")</f>
        <v>Transaction Proceeding</v>
      </c>
    </row>
    <row r="1473" spans="1:3">
      <c r="A1473" s="124">
        <v>1470</v>
      </c>
      <c r="B1473" s="123">
        <f>'Transaction Log'!$A$4:$A$2084</f>
        <v>0.59146990740740735</v>
      </c>
      <c r="C1473" s="122" t="str">
        <f>IFERROR(IF(INDEX('Transaction Log'!$C$4:$C$2084,'Air Index'!A1473)&gt;INDEX('Transaction Log'!$C$4:$C$2084,('Air Index'!$K$2+'Air Index'!A1473)),"Transaction Proceeding","Transaction Anomaly"),"Transaction Ending")</f>
        <v>Transaction Proceeding</v>
      </c>
    </row>
    <row r="1474" spans="1:3">
      <c r="A1474" s="124">
        <v>1471</v>
      </c>
      <c r="B1474" s="123">
        <f>'Transaction Log'!$A$4:$A$2084</f>
        <v>0.59149305555555554</v>
      </c>
      <c r="C1474" s="122" t="str">
        <f>IFERROR(IF(INDEX('Transaction Log'!$C$4:$C$2084,'Air Index'!A1474)&gt;INDEX('Transaction Log'!$C$4:$C$2084,('Air Index'!$K$2+'Air Index'!A1474)),"Transaction Proceeding","Transaction Anomaly"),"Transaction Ending")</f>
        <v>Transaction Proceeding</v>
      </c>
    </row>
    <row r="1475" spans="1:3">
      <c r="A1475" s="124">
        <v>1472</v>
      </c>
      <c r="B1475" s="123">
        <f>'Transaction Log'!$A$4:$A$2084</f>
        <v>0.59151620370370372</v>
      </c>
      <c r="C1475" s="122" t="str">
        <f>IFERROR(IF(INDEX('Transaction Log'!$C$4:$C$2084,'Air Index'!A1475)&gt;INDEX('Transaction Log'!$C$4:$C$2084,('Air Index'!$K$2+'Air Index'!A1475)),"Transaction Proceeding","Transaction Anomaly"),"Transaction Ending")</f>
        <v>Transaction Proceeding</v>
      </c>
    </row>
    <row r="1476" spans="1:3">
      <c r="A1476" s="124">
        <v>1473</v>
      </c>
      <c r="B1476" s="123">
        <f>'Transaction Log'!$A$4:$A$2084</f>
        <v>0.5915393518518518</v>
      </c>
      <c r="C1476" s="122" t="str">
        <f>IFERROR(IF(INDEX('Transaction Log'!$C$4:$C$2084,'Air Index'!A1476)&gt;INDEX('Transaction Log'!$C$4:$C$2084,('Air Index'!$K$2+'Air Index'!A1476)),"Transaction Proceeding","Transaction Anomaly"),"Transaction Ending")</f>
        <v>Transaction Proceeding</v>
      </c>
    </row>
    <row r="1477" spans="1:3">
      <c r="A1477" s="124">
        <v>1474</v>
      </c>
      <c r="B1477" s="123">
        <f>'Transaction Log'!$A$4:$A$2084</f>
        <v>0.59156249999999999</v>
      </c>
      <c r="C1477" s="122" t="str">
        <f>IFERROR(IF(INDEX('Transaction Log'!$C$4:$C$2084,'Air Index'!A1477)&gt;INDEX('Transaction Log'!$C$4:$C$2084,('Air Index'!$K$2+'Air Index'!A1477)),"Transaction Proceeding","Transaction Anomaly"),"Transaction Ending")</f>
        <v>Transaction Proceeding</v>
      </c>
    </row>
    <row r="1478" spans="1:3">
      <c r="A1478" s="124">
        <v>1475</v>
      </c>
      <c r="B1478" s="123">
        <f>'Transaction Log'!$A$4:$A$2084</f>
        <v>0.59158564814814818</v>
      </c>
      <c r="C1478" s="122" t="str">
        <f>IFERROR(IF(INDEX('Transaction Log'!$C$4:$C$2084,'Air Index'!A1478)&gt;INDEX('Transaction Log'!$C$4:$C$2084,('Air Index'!$K$2+'Air Index'!A1478)),"Transaction Proceeding","Transaction Anomaly"),"Transaction Ending")</f>
        <v>Transaction Proceeding</v>
      </c>
    </row>
    <row r="1479" spans="1:3">
      <c r="A1479" s="124">
        <v>1476</v>
      </c>
      <c r="B1479" s="123">
        <f>'Transaction Log'!$A$4:$A$2084</f>
        <v>0.59160879629629626</v>
      </c>
      <c r="C1479" s="122" t="str">
        <f>IFERROR(IF(INDEX('Transaction Log'!$C$4:$C$2084,'Air Index'!A1479)&gt;INDEX('Transaction Log'!$C$4:$C$2084,('Air Index'!$K$2+'Air Index'!A1479)),"Transaction Proceeding","Transaction Anomaly"),"Transaction Ending")</f>
        <v>Transaction Proceeding</v>
      </c>
    </row>
    <row r="1480" spans="1:3">
      <c r="A1480" s="124">
        <v>1477</v>
      </c>
      <c r="B1480" s="123">
        <f>'Transaction Log'!$A$4:$A$2084</f>
        <v>0.59163194444444445</v>
      </c>
      <c r="C1480" s="122" t="str">
        <f>IFERROR(IF(INDEX('Transaction Log'!$C$4:$C$2084,'Air Index'!A1480)&gt;INDEX('Transaction Log'!$C$4:$C$2084,('Air Index'!$K$2+'Air Index'!A1480)),"Transaction Proceeding","Transaction Anomaly"),"Transaction Ending")</f>
        <v>Transaction Proceeding</v>
      </c>
    </row>
    <row r="1481" spans="1:3">
      <c r="A1481" s="124">
        <v>1478</v>
      </c>
      <c r="B1481" s="123">
        <f>'Transaction Log'!$A$4:$A$2084</f>
        <v>0.59165509259259264</v>
      </c>
      <c r="C1481" s="122" t="str">
        <f>IFERROR(IF(INDEX('Transaction Log'!$C$4:$C$2084,'Air Index'!A1481)&gt;INDEX('Transaction Log'!$C$4:$C$2084,('Air Index'!$K$2+'Air Index'!A1481)),"Transaction Proceeding","Transaction Anomaly"),"Transaction Ending")</f>
        <v>Transaction Proceeding</v>
      </c>
    </row>
    <row r="1482" spans="1:3">
      <c r="A1482" s="124">
        <v>1479</v>
      </c>
      <c r="B1482" s="123">
        <f>'Transaction Log'!$A$4:$A$2084</f>
        <v>0.59167824074074071</v>
      </c>
      <c r="C1482" s="122" t="str">
        <f>IFERROR(IF(INDEX('Transaction Log'!$C$4:$C$2084,'Air Index'!A1482)&gt;INDEX('Transaction Log'!$C$4:$C$2084,('Air Index'!$K$2+'Air Index'!A1482)),"Transaction Proceeding","Transaction Anomaly"),"Transaction Ending")</f>
        <v>Transaction Proceeding</v>
      </c>
    </row>
    <row r="1483" spans="1:3">
      <c r="A1483" s="124">
        <v>1480</v>
      </c>
      <c r="B1483" s="123">
        <f>'Transaction Log'!$A$4:$A$2084</f>
        <v>0.5917013888888889</v>
      </c>
      <c r="C1483" s="122" t="str">
        <f>IFERROR(IF(INDEX('Transaction Log'!$C$4:$C$2084,'Air Index'!A1483)&gt;INDEX('Transaction Log'!$C$4:$C$2084,('Air Index'!$K$2+'Air Index'!A1483)),"Transaction Proceeding","Transaction Anomaly"),"Transaction Ending")</f>
        <v>Transaction Proceeding</v>
      </c>
    </row>
    <row r="1484" spans="1:3">
      <c r="A1484" s="124">
        <v>1481</v>
      </c>
      <c r="B1484" s="123">
        <f>'Transaction Log'!$A$4:$A$2084</f>
        <v>0.59172453703703709</v>
      </c>
      <c r="C1484" s="122" t="str">
        <f>IFERROR(IF(INDEX('Transaction Log'!$C$4:$C$2084,'Air Index'!A1484)&gt;INDEX('Transaction Log'!$C$4:$C$2084,('Air Index'!$K$2+'Air Index'!A1484)),"Transaction Proceeding","Transaction Anomaly"),"Transaction Ending")</f>
        <v>Transaction Proceeding</v>
      </c>
    </row>
    <row r="1485" spans="1:3">
      <c r="A1485" s="124">
        <v>1482</v>
      </c>
      <c r="B1485" s="123">
        <f>'Transaction Log'!$A$4:$A$2084</f>
        <v>0.59174768518518517</v>
      </c>
      <c r="C1485" s="122" t="str">
        <f>IFERROR(IF(INDEX('Transaction Log'!$C$4:$C$2084,'Air Index'!A1485)&gt;INDEX('Transaction Log'!$C$4:$C$2084,('Air Index'!$K$2+'Air Index'!A1485)),"Transaction Proceeding","Transaction Anomaly"),"Transaction Ending")</f>
        <v>Transaction Proceeding</v>
      </c>
    </row>
    <row r="1486" spans="1:3">
      <c r="A1486" s="124">
        <v>1483</v>
      </c>
      <c r="B1486" s="123">
        <f>'Transaction Log'!$A$4:$A$2084</f>
        <v>0.59177083333333336</v>
      </c>
      <c r="C1486" s="122" t="str">
        <f>IFERROR(IF(INDEX('Transaction Log'!$C$4:$C$2084,'Air Index'!A1486)&gt;INDEX('Transaction Log'!$C$4:$C$2084,('Air Index'!$K$2+'Air Index'!A1486)),"Transaction Proceeding","Transaction Anomaly"),"Transaction Ending")</f>
        <v>Transaction Proceeding</v>
      </c>
    </row>
    <row r="1487" spans="1:3">
      <c r="A1487" s="124">
        <v>1484</v>
      </c>
      <c r="B1487" s="123">
        <f>'Transaction Log'!$A$4:$A$2084</f>
        <v>0.59179398148148155</v>
      </c>
      <c r="C1487" s="122" t="str">
        <f>IFERROR(IF(INDEX('Transaction Log'!$C$4:$C$2084,'Air Index'!A1487)&gt;INDEX('Transaction Log'!$C$4:$C$2084,('Air Index'!$K$2+'Air Index'!A1487)),"Transaction Proceeding","Transaction Anomaly"),"Transaction Ending")</f>
        <v>Transaction Proceeding</v>
      </c>
    </row>
    <row r="1488" spans="1:3">
      <c r="A1488" s="124">
        <v>1485</v>
      </c>
      <c r="B1488" s="123">
        <f>'Transaction Log'!$A$4:$A$2084</f>
        <v>0.59181712962962962</v>
      </c>
      <c r="C1488" s="122" t="str">
        <f>IFERROR(IF(INDEX('Transaction Log'!$C$4:$C$2084,'Air Index'!A1488)&gt;INDEX('Transaction Log'!$C$4:$C$2084,('Air Index'!$K$2+'Air Index'!A1488)),"Transaction Proceeding","Transaction Anomaly"),"Transaction Ending")</f>
        <v>Transaction Proceeding</v>
      </c>
    </row>
    <row r="1489" spans="1:3">
      <c r="A1489" s="124">
        <v>1486</v>
      </c>
      <c r="B1489" s="123">
        <f>'Transaction Log'!$A$4:$A$2084</f>
        <v>0.59184027777777781</v>
      </c>
      <c r="C1489" s="122" t="str">
        <f>IFERROR(IF(INDEX('Transaction Log'!$C$4:$C$2084,'Air Index'!A1489)&gt;INDEX('Transaction Log'!$C$4:$C$2084,('Air Index'!$K$2+'Air Index'!A1489)),"Transaction Proceeding","Transaction Anomaly"),"Transaction Ending")</f>
        <v>Transaction Proceeding</v>
      </c>
    </row>
    <row r="1490" spans="1:3">
      <c r="A1490" s="124">
        <v>1487</v>
      </c>
      <c r="B1490" s="123">
        <f>'Transaction Log'!$A$4:$A$2084</f>
        <v>0.59186342592592589</v>
      </c>
      <c r="C1490" s="122" t="str">
        <f>IFERROR(IF(INDEX('Transaction Log'!$C$4:$C$2084,'Air Index'!A1490)&gt;INDEX('Transaction Log'!$C$4:$C$2084,('Air Index'!$K$2+'Air Index'!A1490)),"Transaction Proceeding","Transaction Anomaly"),"Transaction Ending")</f>
        <v>Transaction Proceeding</v>
      </c>
    </row>
    <row r="1491" spans="1:3">
      <c r="A1491" s="124">
        <v>1488</v>
      </c>
      <c r="B1491" s="123">
        <f>'Transaction Log'!$A$4:$A$2084</f>
        <v>0.59188657407407408</v>
      </c>
      <c r="C1491" s="122" t="str">
        <f>IFERROR(IF(INDEX('Transaction Log'!$C$4:$C$2084,'Air Index'!A1491)&gt;INDEX('Transaction Log'!$C$4:$C$2084,('Air Index'!$K$2+'Air Index'!A1491)),"Transaction Proceeding","Transaction Anomaly"),"Transaction Ending")</f>
        <v>Transaction Proceeding</v>
      </c>
    </row>
    <row r="1492" spans="1:3">
      <c r="A1492" s="124">
        <v>1489</v>
      </c>
      <c r="B1492" s="123">
        <f>'Transaction Log'!$A$4:$A$2084</f>
        <v>0.59190972222222216</v>
      </c>
      <c r="C1492" s="122" t="str">
        <f>IFERROR(IF(INDEX('Transaction Log'!$C$4:$C$2084,'Air Index'!A1492)&gt;INDEX('Transaction Log'!$C$4:$C$2084,('Air Index'!$K$2+'Air Index'!A1492)),"Transaction Proceeding","Transaction Anomaly"),"Transaction Ending")</f>
        <v>Transaction Proceeding</v>
      </c>
    </row>
    <row r="1493" spans="1:3">
      <c r="A1493" s="124">
        <v>1490</v>
      </c>
      <c r="B1493" s="123">
        <f>'Transaction Log'!$A$4:$A$2084</f>
        <v>0.59193287037037035</v>
      </c>
      <c r="C1493" s="122" t="str">
        <f>IFERROR(IF(INDEX('Transaction Log'!$C$4:$C$2084,'Air Index'!A1493)&gt;INDEX('Transaction Log'!$C$4:$C$2084,('Air Index'!$K$2+'Air Index'!A1493)),"Transaction Proceeding","Transaction Anomaly"),"Transaction Ending")</f>
        <v>Transaction Proceeding</v>
      </c>
    </row>
    <row r="1494" spans="1:3">
      <c r="A1494" s="124">
        <v>1491</v>
      </c>
      <c r="B1494" s="123">
        <f>'Transaction Log'!$A$4:$A$2084</f>
        <v>0.59195601851851853</v>
      </c>
      <c r="C1494" s="122" t="str">
        <f>IFERROR(IF(INDEX('Transaction Log'!$C$4:$C$2084,'Air Index'!A1494)&gt;INDEX('Transaction Log'!$C$4:$C$2084,('Air Index'!$K$2+'Air Index'!A1494)),"Transaction Proceeding","Transaction Anomaly"),"Transaction Ending")</f>
        <v>Transaction Proceeding</v>
      </c>
    </row>
    <row r="1495" spans="1:3">
      <c r="A1495" s="124">
        <v>1492</v>
      </c>
      <c r="B1495" s="123">
        <f>'Transaction Log'!$A$4:$A$2084</f>
        <v>0.59197916666666661</v>
      </c>
      <c r="C1495" s="122" t="str">
        <f>IFERROR(IF(INDEX('Transaction Log'!$C$4:$C$2084,'Air Index'!A1495)&gt;INDEX('Transaction Log'!$C$4:$C$2084,('Air Index'!$K$2+'Air Index'!A1495)),"Transaction Proceeding","Transaction Anomaly"),"Transaction Ending")</f>
        <v>Transaction Proceeding</v>
      </c>
    </row>
    <row r="1496" spans="1:3">
      <c r="A1496" s="124">
        <v>1493</v>
      </c>
      <c r="B1496" s="123">
        <f>'Transaction Log'!$A$4:$A$2084</f>
        <v>0.5920023148148148</v>
      </c>
      <c r="C1496" s="122" t="str">
        <f>IFERROR(IF(INDEX('Transaction Log'!$C$4:$C$2084,'Air Index'!A1496)&gt;INDEX('Transaction Log'!$C$4:$C$2084,('Air Index'!$K$2+'Air Index'!A1496)),"Transaction Proceeding","Transaction Anomaly"),"Transaction Ending")</f>
        <v>Transaction Proceeding</v>
      </c>
    </row>
    <row r="1497" spans="1:3">
      <c r="A1497" s="124">
        <v>1494</v>
      </c>
      <c r="B1497" s="123">
        <f>'Transaction Log'!$A$4:$A$2084</f>
        <v>0.59202546296296299</v>
      </c>
      <c r="C1497" s="122" t="str">
        <f>IFERROR(IF(INDEX('Transaction Log'!$C$4:$C$2084,'Air Index'!A1497)&gt;INDEX('Transaction Log'!$C$4:$C$2084,('Air Index'!$K$2+'Air Index'!A1497)),"Transaction Proceeding","Transaction Anomaly"),"Transaction Ending")</f>
        <v>Transaction Proceeding</v>
      </c>
    </row>
    <row r="1498" spans="1:3">
      <c r="A1498" s="124">
        <v>1495</v>
      </c>
      <c r="B1498" s="123">
        <f>'Transaction Log'!$A$4:$A$2084</f>
        <v>0.59204861111111107</v>
      </c>
      <c r="C1498" s="122" t="str">
        <f>IFERROR(IF(INDEX('Transaction Log'!$C$4:$C$2084,'Air Index'!A1498)&gt;INDEX('Transaction Log'!$C$4:$C$2084,('Air Index'!$K$2+'Air Index'!A1498)),"Transaction Proceeding","Transaction Anomaly"),"Transaction Ending")</f>
        <v>Transaction Proceeding</v>
      </c>
    </row>
    <row r="1499" spans="1:3">
      <c r="A1499" s="124">
        <v>1496</v>
      </c>
      <c r="B1499" s="123">
        <f>'Transaction Log'!$A$4:$A$2084</f>
        <v>0.59207175925925926</v>
      </c>
      <c r="C1499" s="122" t="str">
        <f>IFERROR(IF(INDEX('Transaction Log'!$C$4:$C$2084,'Air Index'!A1499)&gt;INDEX('Transaction Log'!$C$4:$C$2084,('Air Index'!$K$2+'Air Index'!A1499)),"Transaction Proceeding","Transaction Anomaly"),"Transaction Ending")</f>
        <v>Transaction Proceeding</v>
      </c>
    </row>
    <row r="1500" spans="1:3">
      <c r="A1500" s="124">
        <v>1497</v>
      </c>
      <c r="B1500" s="123">
        <f>'Transaction Log'!$A$4:$A$2084</f>
        <v>0.59209490740740744</v>
      </c>
      <c r="C1500" s="122" t="str">
        <f>IFERROR(IF(INDEX('Transaction Log'!$C$4:$C$2084,'Air Index'!A1500)&gt;INDEX('Transaction Log'!$C$4:$C$2084,('Air Index'!$K$2+'Air Index'!A1500)),"Transaction Proceeding","Transaction Anomaly"),"Transaction Ending")</f>
        <v>Transaction Proceeding</v>
      </c>
    </row>
    <row r="1501" spans="1:3">
      <c r="A1501" s="124">
        <v>1498</v>
      </c>
      <c r="B1501" s="123">
        <f>'Transaction Log'!$A$4:$A$2084</f>
        <v>0.59211805555555552</v>
      </c>
      <c r="C1501" s="122" t="str">
        <f>IFERROR(IF(INDEX('Transaction Log'!$C$4:$C$2084,'Air Index'!A1501)&gt;INDEX('Transaction Log'!$C$4:$C$2084,('Air Index'!$K$2+'Air Index'!A1501)),"Transaction Proceeding","Transaction Anomaly"),"Transaction Ending")</f>
        <v>Transaction Proceeding</v>
      </c>
    </row>
    <row r="1502" spans="1:3">
      <c r="A1502" s="124">
        <v>1499</v>
      </c>
      <c r="B1502" s="123">
        <f>'Transaction Log'!$A$4:$A$2084</f>
        <v>0.59214120370370371</v>
      </c>
      <c r="C1502" s="122" t="str">
        <f>IFERROR(IF(INDEX('Transaction Log'!$C$4:$C$2084,'Air Index'!A1502)&gt;INDEX('Transaction Log'!$C$4:$C$2084,('Air Index'!$K$2+'Air Index'!A1502)),"Transaction Proceeding","Transaction Anomaly"),"Transaction Ending")</f>
        <v>Transaction Proceeding</v>
      </c>
    </row>
    <row r="1503" spans="1:3">
      <c r="A1503" s="124">
        <v>1500</v>
      </c>
      <c r="B1503" s="123">
        <f>'Transaction Log'!$A$4:$A$2084</f>
        <v>0.5921643518518519</v>
      </c>
      <c r="C1503" s="122" t="str">
        <f>IFERROR(IF(INDEX('Transaction Log'!$C$4:$C$2084,'Air Index'!A1503)&gt;INDEX('Transaction Log'!$C$4:$C$2084,('Air Index'!$K$2+'Air Index'!A1503)),"Transaction Proceeding","Transaction Anomaly"),"Transaction Ending")</f>
        <v>Transaction Proceeding</v>
      </c>
    </row>
    <row r="1504" spans="1:3">
      <c r="A1504" s="124">
        <v>1501</v>
      </c>
      <c r="B1504" s="123">
        <f>'Transaction Log'!$A$4:$A$2084</f>
        <v>0.59218749999999998</v>
      </c>
      <c r="C1504" s="122" t="str">
        <f>IFERROR(IF(INDEX('Transaction Log'!$C$4:$C$2084,'Air Index'!A1504)&gt;INDEX('Transaction Log'!$C$4:$C$2084,('Air Index'!$K$2+'Air Index'!A1504)),"Transaction Proceeding","Transaction Anomaly"),"Transaction Ending")</f>
        <v>Transaction Proceeding</v>
      </c>
    </row>
    <row r="1505" spans="1:3">
      <c r="A1505" s="124">
        <v>1502</v>
      </c>
      <c r="B1505" s="123">
        <f>'Transaction Log'!$A$4:$A$2084</f>
        <v>0.59221064814814817</v>
      </c>
      <c r="C1505" s="122" t="str">
        <f>IFERROR(IF(INDEX('Transaction Log'!$C$4:$C$2084,'Air Index'!A1505)&gt;INDEX('Transaction Log'!$C$4:$C$2084,('Air Index'!$K$2+'Air Index'!A1505)),"Transaction Proceeding","Transaction Anomaly"),"Transaction Ending")</f>
        <v>Transaction Proceeding</v>
      </c>
    </row>
    <row r="1506" spans="1:3">
      <c r="A1506" s="124">
        <v>1503</v>
      </c>
      <c r="B1506" s="123">
        <f>'Transaction Log'!$A$4:$A$2084</f>
        <v>0.59223379629629636</v>
      </c>
      <c r="C1506" s="122" t="str">
        <f>IFERROR(IF(INDEX('Transaction Log'!$C$4:$C$2084,'Air Index'!A1506)&gt;INDEX('Transaction Log'!$C$4:$C$2084,('Air Index'!$K$2+'Air Index'!A1506)),"Transaction Proceeding","Transaction Anomaly"),"Transaction Ending")</f>
        <v>Transaction Proceeding</v>
      </c>
    </row>
    <row r="1507" spans="1:3">
      <c r="A1507" s="124">
        <v>1504</v>
      </c>
      <c r="B1507" s="123">
        <f>'Transaction Log'!$A$4:$A$2084</f>
        <v>0.59225694444444443</v>
      </c>
      <c r="C1507" s="122" t="str">
        <f>IFERROR(IF(INDEX('Transaction Log'!$C$4:$C$2084,'Air Index'!A1507)&gt;INDEX('Transaction Log'!$C$4:$C$2084,('Air Index'!$K$2+'Air Index'!A1507)),"Transaction Proceeding","Transaction Anomaly"),"Transaction Ending")</f>
        <v>Transaction Proceeding</v>
      </c>
    </row>
    <row r="1508" spans="1:3">
      <c r="A1508" s="124">
        <v>1505</v>
      </c>
      <c r="B1508" s="123">
        <f>'Transaction Log'!$A$4:$A$2084</f>
        <v>0.59228009259259262</v>
      </c>
      <c r="C1508" s="122" t="str">
        <f>IFERROR(IF(INDEX('Transaction Log'!$C$4:$C$2084,'Air Index'!A1508)&gt;INDEX('Transaction Log'!$C$4:$C$2084,('Air Index'!$K$2+'Air Index'!A1508)),"Transaction Proceeding","Transaction Anomaly"),"Transaction Ending")</f>
        <v>Transaction Proceeding</v>
      </c>
    </row>
    <row r="1509" spans="1:3">
      <c r="A1509" s="124">
        <v>1506</v>
      </c>
      <c r="B1509" s="123">
        <f>'Transaction Log'!$A$4:$A$2084</f>
        <v>0.59230324074074081</v>
      </c>
      <c r="C1509" s="122" t="str">
        <f>IFERROR(IF(INDEX('Transaction Log'!$C$4:$C$2084,'Air Index'!A1509)&gt;INDEX('Transaction Log'!$C$4:$C$2084,('Air Index'!$K$2+'Air Index'!A1509)),"Transaction Proceeding","Transaction Anomaly"),"Transaction Ending")</f>
        <v>Transaction Proceeding</v>
      </c>
    </row>
    <row r="1510" spans="1:3">
      <c r="A1510" s="124">
        <v>1507</v>
      </c>
      <c r="B1510" s="123">
        <f>'Transaction Log'!$A$4:$A$2084</f>
        <v>0.59232638888888889</v>
      </c>
      <c r="C1510" s="122" t="str">
        <f>IFERROR(IF(INDEX('Transaction Log'!$C$4:$C$2084,'Air Index'!A1510)&gt;INDEX('Transaction Log'!$C$4:$C$2084,('Air Index'!$K$2+'Air Index'!A1510)),"Transaction Proceeding","Transaction Anomaly"),"Transaction Ending")</f>
        <v>Transaction Proceeding</v>
      </c>
    </row>
    <row r="1511" spans="1:3">
      <c r="A1511" s="124">
        <v>1508</v>
      </c>
      <c r="B1511" s="123">
        <f>'Transaction Log'!$A$4:$A$2084</f>
        <v>0.59234953703703697</v>
      </c>
      <c r="C1511" s="122" t="str">
        <f>IFERROR(IF(INDEX('Transaction Log'!$C$4:$C$2084,'Air Index'!A1511)&gt;INDEX('Transaction Log'!$C$4:$C$2084,('Air Index'!$K$2+'Air Index'!A1511)),"Transaction Proceeding","Transaction Anomaly"),"Transaction Ending")</f>
        <v>Transaction Proceeding</v>
      </c>
    </row>
    <row r="1512" spans="1:3">
      <c r="A1512" s="124">
        <v>1509</v>
      </c>
      <c r="B1512" s="123">
        <f>'Transaction Log'!$A$4:$A$2084</f>
        <v>0.59237268518518515</v>
      </c>
      <c r="C1512" s="122" t="str">
        <f>IFERROR(IF(INDEX('Transaction Log'!$C$4:$C$2084,'Air Index'!A1512)&gt;INDEX('Transaction Log'!$C$4:$C$2084,('Air Index'!$K$2+'Air Index'!A1512)),"Transaction Proceeding","Transaction Anomaly"),"Transaction Ending")</f>
        <v>Transaction Proceeding</v>
      </c>
    </row>
    <row r="1513" spans="1:3">
      <c r="A1513" s="124">
        <v>1510</v>
      </c>
      <c r="B1513" s="123">
        <f>'Transaction Log'!$A$4:$A$2084</f>
        <v>0.59239583333333334</v>
      </c>
      <c r="C1513" s="122" t="str">
        <f>IFERROR(IF(INDEX('Transaction Log'!$C$4:$C$2084,'Air Index'!A1513)&gt;INDEX('Transaction Log'!$C$4:$C$2084,('Air Index'!$K$2+'Air Index'!A1513)),"Transaction Proceeding","Transaction Anomaly"),"Transaction Ending")</f>
        <v>Transaction Proceeding</v>
      </c>
    </row>
    <row r="1514" spans="1:3">
      <c r="A1514" s="124">
        <v>1511</v>
      </c>
      <c r="B1514" s="123">
        <f>'Transaction Log'!$A$4:$A$2084</f>
        <v>0.59241898148148142</v>
      </c>
      <c r="C1514" s="122" t="str">
        <f>IFERROR(IF(INDEX('Transaction Log'!$C$4:$C$2084,'Air Index'!A1514)&gt;INDEX('Transaction Log'!$C$4:$C$2084,('Air Index'!$K$2+'Air Index'!A1514)),"Transaction Proceeding","Transaction Anomaly"),"Transaction Ending")</f>
        <v>Transaction Proceeding</v>
      </c>
    </row>
    <row r="1515" spans="1:3">
      <c r="A1515" s="124">
        <v>1512</v>
      </c>
      <c r="B1515" s="123">
        <f>'Transaction Log'!$A$4:$A$2084</f>
        <v>0.59244212962962961</v>
      </c>
      <c r="C1515" s="122" t="str">
        <f>IFERROR(IF(INDEX('Transaction Log'!$C$4:$C$2084,'Air Index'!A1515)&gt;INDEX('Transaction Log'!$C$4:$C$2084,('Air Index'!$K$2+'Air Index'!A1515)),"Transaction Proceeding","Transaction Anomaly"),"Transaction Ending")</f>
        <v>Transaction Proceeding</v>
      </c>
    </row>
    <row r="1516" spans="1:3">
      <c r="A1516" s="124">
        <v>1513</v>
      </c>
      <c r="B1516" s="123">
        <f>'Transaction Log'!$A$4:$A$2084</f>
        <v>0.5924652777777778</v>
      </c>
      <c r="C1516" s="122" t="str">
        <f>IFERROR(IF(INDEX('Transaction Log'!$C$4:$C$2084,'Air Index'!A1516)&gt;INDEX('Transaction Log'!$C$4:$C$2084,('Air Index'!$K$2+'Air Index'!A1516)),"Transaction Proceeding","Transaction Anomaly"),"Transaction Ending")</f>
        <v>Transaction Proceeding</v>
      </c>
    </row>
    <row r="1517" spans="1:3">
      <c r="A1517" s="124">
        <v>1514</v>
      </c>
      <c r="B1517" s="123">
        <f>'Transaction Log'!$A$4:$A$2084</f>
        <v>0.59248842592592588</v>
      </c>
      <c r="C1517" s="122" t="str">
        <f>IFERROR(IF(INDEX('Transaction Log'!$C$4:$C$2084,'Air Index'!A1517)&gt;INDEX('Transaction Log'!$C$4:$C$2084,('Air Index'!$K$2+'Air Index'!A1517)),"Transaction Proceeding","Transaction Anomaly"),"Transaction Ending")</f>
        <v>Transaction Proceeding</v>
      </c>
    </row>
    <row r="1518" spans="1:3">
      <c r="A1518" s="124">
        <v>1515</v>
      </c>
      <c r="B1518" s="123">
        <f>'Transaction Log'!$A$4:$A$2084</f>
        <v>0.59251157407407407</v>
      </c>
      <c r="C1518" s="122" t="str">
        <f>IFERROR(IF(INDEX('Transaction Log'!$C$4:$C$2084,'Air Index'!A1518)&gt;INDEX('Transaction Log'!$C$4:$C$2084,('Air Index'!$K$2+'Air Index'!A1518)),"Transaction Proceeding","Transaction Anomaly"),"Transaction Ending")</f>
        <v>Transaction Proceeding</v>
      </c>
    </row>
    <row r="1519" spans="1:3">
      <c r="A1519" s="124">
        <v>1516</v>
      </c>
      <c r="B1519" s="123">
        <f>'Transaction Log'!$A$4:$A$2084</f>
        <v>0.59253472222222225</v>
      </c>
      <c r="C1519" s="122" t="str">
        <f>IFERROR(IF(INDEX('Transaction Log'!$C$4:$C$2084,'Air Index'!A1519)&gt;INDEX('Transaction Log'!$C$4:$C$2084,('Air Index'!$K$2+'Air Index'!A1519)),"Transaction Proceeding","Transaction Anomaly"),"Transaction Ending")</f>
        <v>Transaction Proceeding</v>
      </c>
    </row>
    <row r="1520" spans="1:3">
      <c r="A1520" s="124">
        <v>1517</v>
      </c>
      <c r="B1520" s="123">
        <f>'Transaction Log'!$A$4:$A$2084</f>
        <v>0.59255787037037033</v>
      </c>
      <c r="C1520" s="122" t="str">
        <f>IFERROR(IF(INDEX('Transaction Log'!$C$4:$C$2084,'Air Index'!A1520)&gt;INDEX('Transaction Log'!$C$4:$C$2084,('Air Index'!$K$2+'Air Index'!A1520)),"Transaction Proceeding","Transaction Anomaly"),"Transaction Ending")</f>
        <v>Transaction Proceeding</v>
      </c>
    </row>
    <row r="1521" spans="1:3">
      <c r="A1521" s="124">
        <v>1518</v>
      </c>
      <c r="B1521" s="123">
        <f>'Transaction Log'!$A$4:$A$2084</f>
        <v>0.59258101851851852</v>
      </c>
      <c r="C1521" s="122" t="str">
        <f>IFERROR(IF(INDEX('Transaction Log'!$C$4:$C$2084,'Air Index'!A1521)&gt;INDEX('Transaction Log'!$C$4:$C$2084,('Air Index'!$K$2+'Air Index'!A1521)),"Transaction Proceeding","Transaction Anomaly"),"Transaction Ending")</f>
        <v>Transaction Proceeding</v>
      </c>
    </row>
    <row r="1522" spans="1:3">
      <c r="A1522" s="124">
        <v>1519</v>
      </c>
      <c r="B1522" s="123">
        <f>'Transaction Log'!$A$4:$A$2084</f>
        <v>0.59260416666666671</v>
      </c>
      <c r="C1522" s="122" t="str">
        <f>IFERROR(IF(INDEX('Transaction Log'!$C$4:$C$2084,'Air Index'!A1522)&gt;INDEX('Transaction Log'!$C$4:$C$2084,('Air Index'!$K$2+'Air Index'!A1522)),"Transaction Proceeding","Transaction Anomaly"),"Transaction Ending")</f>
        <v>Transaction Proceeding</v>
      </c>
    </row>
    <row r="1523" spans="1:3">
      <c r="A1523" s="124">
        <v>1520</v>
      </c>
      <c r="B1523" s="123">
        <f>'Transaction Log'!$A$4:$A$2084</f>
        <v>0.59262731481481479</v>
      </c>
      <c r="C1523" s="122" t="str">
        <f>IFERROR(IF(INDEX('Transaction Log'!$C$4:$C$2084,'Air Index'!A1523)&gt;INDEX('Transaction Log'!$C$4:$C$2084,('Air Index'!$K$2+'Air Index'!A1523)),"Transaction Proceeding","Transaction Anomaly"),"Transaction Ending")</f>
        <v>Transaction Proceeding</v>
      </c>
    </row>
    <row r="1524" spans="1:3">
      <c r="A1524" s="124">
        <v>1521</v>
      </c>
      <c r="B1524" s="123">
        <f>'Transaction Log'!$A$4:$A$2084</f>
        <v>0.59265046296296298</v>
      </c>
      <c r="C1524" s="122" t="str">
        <f>IFERROR(IF(INDEX('Transaction Log'!$C$4:$C$2084,'Air Index'!A1524)&gt;INDEX('Transaction Log'!$C$4:$C$2084,('Air Index'!$K$2+'Air Index'!A1524)),"Transaction Proceeding","Transaction Anomaly"),"Transaction Ending")</f>
        <v>Transaction Proceeding</v>
      </c>
    </row>
    <row r="1525" spans="1:3">
      <c r="A1525" s="124">
        <v>1522</v>
      </c>
      <c r="B1525" s="123">
        <f>'Transaction Log'!$A$4:$A$2084</f>
        <v>0.59267361111111116</v>
      </c>
      <c r="C1525" s="122" t="str">
        <f>IFERROR(IF(INDEX('Transaction Log'!$C$4:$C$2084,'Air Index'!A1525)&gt;INDEX('Transaction Log'!$C$4:$C$2084,('Air Index'!$K$2+'Air Index'!A1525)),"Transaction Proceeding","Transaction Anomaly"),"Transaction Ending")</f>
        <v>Transaction Proceeding</v>
      </c>
    </row>
    <row r="1526" spans="1:3">
      <c r="A1526" s="124">
        <v>1523</v>
      </c>
      <c r="B1526" s="123">
        <f>'Transaction Log'!$A$4:$A$2084</f>
        <v>0.59269675925925924</v>
      </c>
      <c r="C1526" s="122" t="str">
        <f>IFERROR(IF(INDEX('Transaction Log'!$C$4:$C$2084,'Air Index'!A1526)&gt;INDEX('Transaction Log'!$C$4:$C$2084,('Air Index'!$K$2+'Air Index'!A1526)),"Transaction Proceeding","Transaction Anomaly"),"Transaction Ending")</f>
        <v>Transaction Proceeding</v>
      </c>
    </row>
    <row r="1527" spans="1:3">
      <c r="A1527" s="124">
        <v>1524</v>
      </c>
      <c r="B1527" s="123">
        <f>'Transaction Log'!$A$4:$A$2084</f>
        <v>0.59271990740740743</v>
      </c>
      <c r="C1527" s="122" t="str">
        <f>IFERROR(IF(INDEX('Transaction Log'!$C$4:$C$2084,'Air Index'!A1527)&gt;INDEX('Transaction Log'!$C$4:$C$2084,('Air Index'!$K$2+'Air Index'!A1527)),"Transaction Proceeding","Transaction Anomaly"),"Transaction Ending")</f>
        <v>Transaction Proceeding</v>
      </c>
    </row>
    <row r="1528" spans="1:3">
      <c r="A1528" s="124">
        <v>1525</v>
      </c>
      <c r="B1528" s="123">
        <f>'Transaction Log'!$A$4:$A$2084</f>
        <v>0.59274305555555562</v>
      </c>
      <c r="C1528" s="122" t="str">
        <f>IFERROR(IF(INDEX('Transaction Log'!$C$4:$C$2084,'Air Index'!A1528)&gt;INDEX('Transaction Log'!$C$4:$C$2084,('Air Index'!$K$2+'Air Index'!A1528)),"Transaction Proceeding","Transaction Anomaly"),"Transaction Ending")</f>
        <v>Transaction Proceeding</v>
      </c>
    </row>
    <row r="1529" spans="1:3">
      <c r="A1529" s="124">
        <v>1526</v>
      </c>
      <c r="B1529" s="123">
        <f>'Transaction Log'!$A$4:$A$2084</f>
        <v>0.5927662037037037</v>
      </c>
      <c r="C1529" s="122" t="str">
        <f>IFERROR(IF(INDEX('Transaction Log'!$C$4:$C$2084,'Air Index'!A1529)&gt;INDEX('Transaction Log'!$C$4:$C$2084,('Air Index'!$K$2+'Air Index'!A1529)),"Transaction Proceeding","Transaction Anomaly"),"Transaction Ending")</f>
        <v>Transaction Proceeding</v>
      </c>
    </row>
    <row r="1530" spans="1:3">
      <c r="A1530" s="124">
        <v>1527</v>
      </c>
      <c r="B1530" s="123">
        <f>'Transaction Log'!$A$4:$A$2084</f>
        <v>0.59278935185185189</v>
      </c>
      <c r="C1530" s="122" t="str">
        <f>IFERROR(IF(INDEX('Transaction Log'!$C$4:$C$2084,'Air Index'!A1530)&gt;INDEX('Transaction Log'!$C$4:$C$2084,('Air Index'!$K$2+'Air Index'!A1530)),"Transaction Proceeding","Transaction Anomaly"),"Transaction Ending")</f>
        <v>Transaction Proceeding</v>
      </c>
    </row>
    <row r="1531" spans="1:3">
      <c r="A1531" s="124">
        <v>1528</v>
      </c>
      <c r="B1531" s="123">
        <f>'Transaction Log'!$A$4:$A$2084</f>
        <v>0.59281249999999996</v>
      </c>
      <c r="C1531" s="122" t="str">
        <f>IFERROR(IF(INDEX('Transaction Log'!$C$4:$C$2084,'Air Index'!A1531)&gt;INDEX('Transaction Log'!$C$4:$C$2084,('Air Index'!$K$2+'Air Index'!A1531)),"Transaction Proceeding","Transaction Anomaly"),"Transaction Ending")</f>
        <v>Transaction Proceeding</v>
      </c>
    </row>
    <row r="1532" spans="1:3">
      <c r="A1532" s="124">
        <v>1529</v>
      </c>
      <c r="B1532" s="123">
        <f>'Transaction Log'!$A$4:$A$2084</f>
        <v>0.59283564814814815</v>
      </c>
      <c r="C1532" s="122" t="str">
        <f>IFERROR(IF(INDEX('Transaction Log'!$C$4:$C$2084,'Air Index'!A1532)&gt;INDEX('Transaction Log'!$C$4:$C$2084,('Air Index'!$K$2+'Air Index'!A1532)),"Transaction Proceeding","Transaction Anomaly"),"Transaction Ending")</f>
        <v>Transaction Proceeding</v>
      </c>
    </row>
    <row r="1533" spans="1:3">
      <c r="A1533" s="124">
        <v>1530</v>
      </c>
      <c r="B1533" s="123">
        <f>'Transaction Log'!$A$4:$A$2084</f>
        <v>0.59285879629629623</v>
      </c>
      <c r="C1533" s="122" t="str">
        <f>IFERROR(IF(INDEX('Transaction Log'!$C$4:$C$2084,'Air Index'!A1533)&gt;INDEX('Transaction Log'!$C$4:$C$2084,('Air Index'!$K$2+'Air Index'!A1533)),"Transaction Proceeding","Transaction Anomaly"),"Transaction Ending")</f>
        <v>Transaction Proceeding</v>
      </c>
    </row>
    <row r="1534" spans="1:3">
      <c r="A1534" s="124">
        <v>1531</v>
      </c>
      <c r="B1534" s="123">
        <f>'Transaction Log'!$A$4:$A$2084</f>
        <v>0.59288194444444442</v>
      </c>
      <c r="C1534" s="122" t="str">
        <f>IFERROR(IF(INDEX('Transaction Log'!$C$4:$C$2084,'Air Index'!A1534)&gt;INDEX('Transaction Log'!$C$4:$C$2084,('Air Index'!$K$2+'Air Index'!A1534)),"Transaction Proceeding","Transaction Anomaly"),"Transaction Ending")</f>
        <v>Transaction Proceeding</v>
      </c>
    </row>
    <row r="1535" spans="1:3">
      <c r="A1535" s="124">
        <v>1532</v>
      </c>
      <c r="B1535" s="123">
        <f>'Transaction Log'!$A$4:$A$2084</f>
        <v>0.59290509259259261</v>
      </c>
      <c r="C1535" s="122" t="str">
        <f>IFERROR(IF(INDEX('Transaction Log'!$C$4:$C$2084,'Air Index'!A1535)&gt;INDEX('Transaction Log'!$C$4:$C$2084,('Air Index'!$K$2+'Air Index'!A1535)),"Transaction Proceeding","Transaction Anomaly"),"Transaction Ending")</f>
        <v>Transaction Proceeding</v>
      </c>
    </row>
    <row r="1536" spans="1:3">
      <c r="A1536" s="124">
        <v>1533</v>
      </c>
      <c r="B1536" s="123">
        <f>'Transaction Log'!$A$4:$A$2084</f>
        <v>0.59292824074074069</v>
      </c>
      <c r="C1536" s="122" t="str">
        <f>IFERROR(IF(INDEX('Transaction Log'!$C$4:$C$2084,'Air Index'!A1536)&gt;INDEX('Transaction Log'!$C$4:$C$2084,('Air Index'!$K$2+'Air Index'!A1536)),"Transaction Proceeding","Transaction Anomaly"),"Transaction Ending")</f>
        <v>Transaction Proceeding</v>
      </c>
    </row>
    <row r="1537" spans="1:3">
      <c r="A1537" s="124">
        <v>1534</v>
      </c>
      <c r="B1537" s="123">
        <f>'Transaction Log'!$A$4:$A$2084</f>
        <v>0.59295138888888888</v>
      </c>
      <c r="C1537" s="122" t="str">
        <f>IFERROR(IF(INDEX('Transaction Log'!$C$4:$C$2084,'Air Index'!A1537)&gt;INDEX('Transaction Log'!$C$4:$C$2084,('Air Index'!$K$2+'Air Index'!A1537)),"Transaction Proceeding","Transaction Anomaly"),"Transaction Ending")</f>
        <v>Transaction Proceeding</v>
      </c>
    </row>
    <row r="1538" spans="1:3">
      <c r="A1538" s="124">
        <v>1535</v>
      </c>
      <c r="B1538" s="123">
        <f>'Transaction Log'!$A$4:$A$2084</f>
        <v>0.59297453703703706</v>
      </c>
      <c r="C1538" s="122" t="str">
        <f>IFERROR(IF(INDEX('Transaction Log'!$C$4:$C$2084,'Air Index'!A1538)&gt;INDEX('Transaction Log'!$C$4:$C$2084,('Air Index'!$K$2+'Air Index'!A1538)),"Transaction Proceeding","Transaction Anomaly"),"Transaction Ending")</f>
        <v>Transaction Proceeding</v>
      </c>
    </row>
    <row r="1539" spans="1:3">
      <c r="A1539" s="124">
        <v>1536</v>
      </c>
      <c r="B1539" s="123">
        <f>'Transaction Log'!$A$4:$A$2084</f>
        <v>0.59299768518518514</v>
      </c>
      <c r="C1539" s="122" t="str">
        <f>IFERROR(IF(INDEX('Transaction Log'!$C$4:$C$2084,'Air Index'!A1539)&gt;INDEX('Transaction Log'!$C$4:$C$2084,('Air Index'!$K$2+'Air Index'!A1539)),"Transaction Proceeding","Transaction Anomaly"),"Transaction Ending")</f>
        <v>Transaction Proceeding</v>
      </c>
    </row>
    <row r="1540" spans="1:3">
      <c r="A1540" s="124">
        <v>1537</v>
      </c>
      <c r="B1540" s="123">
        <f>'Transaction Log'!$A$4:$A$2084</f>
        <v>0.59302083333333333</v>
      </c>
      <c r="C1540" s="122" t="str">
        <f>IFERROR(IF(INDEX('Transaction Log'!$C$4:$C$2084,'Air Index'!A1540)&gt;INDEX('Transaction Log'!$C$4:$C$2084,('Air Index'!$K$2+'Air Index'!A1540)),"Transaction Proceeding","Transaction Anomaly"),"Transaction Ending")</f>
        <v>Transaction Proceeding</v>
      </c>
    </row>
    <row r="1541" spans="1:3">
      <c r="A1541" s="124">
        <v>1538</v>
      </c>
      <c r="B1541" s="123">
        <f>'Transaction Log'!$A$4:$A$2084</f>
        <v>0.59304398148148152</v>
      </c>
      <c r="C1541" s="122" t="str">
        <f>IFERROR(IF(INDEX('Transaction Log'!$C$4:$C$2084,'Air Index'!A1541)&gt;INDEX('Transaction Log'!$C$4:$C$2084,('Air Index'!$K$2+'Air Index'!A1541)),"Transaction Proceeding","Transaction Anomaly"),"Transaction Ending")</f>
        <v>Transaction Proceeding</v>
      </c>
    </row>
    <row r="1542" spans="1:3">
      <c r="A1542" s="124">
        <v>1539</v>
      </c>
      <c r="B1542" s="123">
        <f>'Transaction Log'!$A$4:$A$2084</f>
        <v>0.5930671296296296</v>
      </c>
      <c r="C1542" s="122" t="str">
        <f>IFERROR(IF(INDEX('Transaction Log'!$C$4:$C$2084,'Air Index'!A1542)&gt;INDEX('Transaction Log'!$C$4:$C$2084,('Air Index'!$K$2+'Air Index'!A1542)),"Transaction Proceeding","Transaction Anomaly"),"Transaction Ending")</f>
        <v>Transaction Proceeding</v>
      </c>
    </row>
    <row r="1543" spans="1:3">
      <c r="A1543" s="124">
        <v>1540</v>
      </c>
      <c r="B1543" s="123">
        <f>'Transaction Log'!$A$4:$A$2084</f>
        <v>0.59309027777777779</v>
      </c>
      <c r="C1543" s="122" t="str">
        <f>IFERROR(IF(INDEX('Transaction Log'!$C$4:$C$2084,'Air Index'!A1543)&gt;INDEX('Transaction Log'!$C$4:$C$2084,('Air Index'!$K$2+'Air Index'!A1543)),"Transaction Proceeding","Transaction Anomaly"),"Transaction Ending")</f>
        <v>Transaction Proceeding</v>
      </c>
    </row>
    <row r="1544" spans="1:3">
      <c r="A1544" s="124">
        <v>1541</v>
      </c>
      <c r="B1544" s="123">
        <f>'Transaction Log'!$A$4:$A$2084</f>
        <v>0.59311342592592597</v>
      </c>
      <c r="C1544" s="122" t="str">
        <f>IFERROR(IF(INDEX('Transaction Log'!$C$4:$C$2084,'Air Index'!A1544)&gt;INDEX('Transaction Log'!$C$4:$C$2084,('Air Index'!$K$2+'Air Index'!A1544)),"Transaction Proceeding","Transaction Anomaly"),"Transaction Ending")</f>
        <v>Transaction Proceeding</v>
      </c>
    </row>
    <row r="1545" spans="1:3">
      <c r="A1545" s="124">
        <v>1542</v>
      </c>
      <c r="B1545" s="123">
        <f>'Transaction Log'!$A$4:$A$2084</f>
        <v>0.59313657407407405</v>
      </c>
      <c r="C1545" s="122" t="str">
        <f>IFERROR(IF(INDEX('Transaction Log'!$C$4:$C$2084,'Air Index'!A1545)&gt;INDEX('Transaction Log'!$C$4:$C$2084,('Air Index'!$K$2+'Air Index'!A1545)),"Transaction Proceeding","Transaction Anomaly"),"Transaction Ending")</f>
        <v>Transaction Proceeding</v>
      </c>
    </row>
    <row r="1546" spans="1:3">
      <c r="A1546" s="124">
        <v>1543</v>
      </c>
      <c r="B1546" s="123">
        <f>'Transaction Log'!$A$4:$A$2084</f>
        <v>0.59315972222222224</v>
      </c>
      <c r="C1546" s="122" t="str">
        <f>IFERROR(IF(INDEX('Transaction Log'!$C$4:$C$2084,'Air Index'!A1546)&gt;INDEX('Transaction Log'!$C$4:$C$2084,('Air Index'!$K$2+'Air Index'!A1546)),"Transaction Proceeding","Transaction Anomaly"),"Transaction Ending")</f>
        <v>Transaction Proceeding</v>
      </c>
    </row>
    <row r="1547" spans="1:3">
      <c r="A1547" s="124">
        <v>1544</v>
      </c>
      <c r="B1547" s="123">
        <f>'Transaction Log'!$A$4:$A$2084</f>
        <v>0.59318287037037043</v>
      </c>
      <c r="C1547" s="122" t="str">
        <f>IFERROR(IF(INDEX('Transaction Log'!$C$4:$C$2084,'Air Index'!A1547)&gt;INDEX('Transaction Log'!$C$4:$C$2084,('Air Index'!$K$2+'Air Index'!A1547)),"Transaction Proceeding","Transaction Anomaly"),"Transaction Ending")</f>
        <v>Transaction Proceeding</v>
      </c>
    </row>
    <row r="1548" spans="1:3">
      <c r="A1548" s="124">
        <v>1545</v>
      </c>
      <c r="B1548" s="123">
        <f>'Transaction Log'!$A$4:$A$2084</f>
        <v>0.59320601851851851</v>
      </c>
      <c r="C1548" s="122" t="str">
        <f>IFERROR(IF(INDEX('Transaction Log'!$C$4:$C$2084,'Air Index'!A1548)&gt;INDEX('Transaction Log'!$C$4:$C$2084,('Air Index'!$K$2+'Air Index'!A1548)),"Transaction Proceeding","Transaction Anomaly"),"Transaction Ending")</f>
        <v>Transaction Proceeding</v>
      </c>
    </row>
    <row r="1549" spans="1:3">
      <c r="A1549" s="124">
        <v>1546</v>
      </c>
      <c r="B1549" s="123">
        <f>'Transaction Log'!$A$4:$A$2084</f>
        <v>0.5932291666666667</v>
      </c>
      <c r="C1549" s="122" t="str">
        <f>IFERROR(IF(INDEX('Transaction Log'!$C$4:$C$2084,'Air Index'!A1549)&gt;INDEX('Transaction Log'!$C$4:$C$2084,('Air Index'!$K$2+'Air Index'!A1549)),"Transaction Proceeding","Transaction Anomaly"),"Transaction Ending")</f>
        <v>Transaction Proceeding</v>
      </c>
    </row>
    <row r="1550" spans="1:3">
      <c r="A1550" s="124">
        <v>1547</v>
      </c>
      <c r="B1550" s="123">
        <f>'Transaction Log'!$A$4:$A$2084</f>
        <v>0.59325231481481489</v>
      </c>
      <c r="C1550" s="122" t="str">
        <f>IFERROR(IF(INDEX('Transaction Log'!$C$4:$C$2084,'Air Index'!A1550)&gt;INDEX('Transaction Log'!$C$4:$C$2084,('Air Index'!$K$2+'Air Index'!A1550)),"Transaction Proceeding","Transaction Anomaly"),"Transaction Ending")</f>
        <v>Transaction Proceeding</v>
      </c>
    </row>
    <row r="1551" spans="1:3">
      <c r="A1551" s="124">
        <v>1548</v>
      </c>
      <c r="B1551" s="123">
        <f>'Transaction Log'!$A$4:$A$2084</f>
        <v>0.59327546296296296</v>
      </c>
      <c r="C1551" s="122" t="str">
        <f>IFERROR(IF(INDEX('Transaction Log'!$C$4:$C$2084,'Air Index'!A1551)&gt;INDEX('Transaction Log'!$C$4:$C$2084,('Air Index'!$K$2+'Air Index'!A1551)),"Transaction Proceeding","Transaction Anomaly"),"Transaction Ending")</f>
        <v>Transaction Proceeding</v>
      </c>
    </row>
    <row r="1552" spans="1:3">
      <c r="A1552" s="124">
        <v>1549</v>
      </c>
      <c r="B1552" s="123">
        <f>'Transaction Log'!$A$4:$A$2084</f>
        <v>0.59329861111111104</v>
      </c>
      <c r="C1552" s="122" t="str">
        <f>IFERROR(IF(INDEX('Transaction Log'!$C$4:$C$2084,'Air Index'!A1552)&gt;INDEX('Transaction Log'!$C$4:$C$2084,('Air Index'!$K$2+'Air Index'!A1552)),"Transaction Proceeding","Transaction Anomaly"),"Transaction Ending")</f>
        <v>Transaction Proceeding</v>
      </c>
    </row>
    <row r="1553" spans="1:3">
      <c r="A1553" s="124">
        <v>1550</v>
      </c>
      <c r="B1553" s="123">
        <f>'Transaction Log'!$A$4:$A$2084</f>
        <v>0.59332175925925923</v>
      </c>
      <c r="C1553" s="122" t="str">
        <f>IFERROR(IF(INDEX('Transaction Log'!$C$4:$C$2084,'Air Index'!A1553)&gt;INDEX('Transaction Log'!$C$4:$C$2084,('Air Index'!$K$2+'Air Index'!A1553)),"Transaction Proceeding","Transaction Anomaly"),"Transaction Ending")</f>
        <v>Transaction Proceeding</v>
      </c>
    </row>
    <row r="1554" spans="1:3">
      <c r="A1554" s="124">
        <v>1551</v>
      </c>
      <c r="B1554" s="123">
        <f>'Transaction Log'!$A$4:$A$2084</f>
        <v>0.59334490740740742</v>
      </c>
      <c r="C1554" s="122" t="str">
        <f>IFERROR(IF(INDEX('Transaction Log'!$C$4:$C$2084,'Air Index'!A1554)&gt;INDEX('Transaction Log'!$C$4:$C$2084,('Air Index'!$K$2+'Air Index'!A1554)),"Transaction Proceeding","Transaction Anomaly"),"Transaction Ending")</f>
        <v>Transaction Proceeding</v>
      </c>
    </row>
    <row r="1555" spans="1:3">
      <c r="A1555" s="124">
        <v>1552</v>
      </c>
      <c r="B1555" s="123">
        <f>'Transaction Log'!$A$4:$A$2084</f>
        <v>0.5933680555555555</v>
      </c>
      <c r="C1555" s="122" t="str">
        <f>IFERROR(IF(INDEX('Transaction Log'!$C$4:$C$2084,'Air Index'!A1555)&gt;INDEX('Transaction Log'!$C$4:$C$2084,('Air Index'!$K$2+'Air Index'!A1555)),"Transaction Proceeding","Transaction Anomaly"),"Transaction Ending")</f>
        <v>Transaction Proceeding</v>
      </c>
    </row>
    <row r="1556" spans="1:3">
      <c r="A1556" s="124">
        <v>1553</v>
      </c>
      <c r="B1556" s="123">
        <f>'Transaction Log'!$A$4:$A$2084</f>
        <v>0.59339120370370368</v>
      </c>
      <c r="C1556" s="122" t="str">
        <f>IFERROR(IF(INDEX('Transaction Log'!$C$4:$C$2084,'Air Index'!A1556)&gt;INDEX('Transaction Log'!$C$4:$C$2084,('Air Index'!$K$2+'Air Index'!A1556)),"Transaction Proceeding","Transaction Anomaly"),"Transaction Ending")</f>
        <v>Transaction Proceeding</v>
      </c>
    </row>
    <row r="1557" spans="1:3">
      <c r="A1557" s="124">
        <v>1554</v>
      </c>
      <c r="B1557" s="123">
        <f>'Transaction Log'!$A$4:$A$2084</f>
        <v>0.59341435185185187</v>
      </c>
      <c r="C1557" s="122" t="str">
        <f>IFERROR(IF(INDEX('Transaction Log'!$C$4:$C$2084,'Air Index'!A1557)&gt;INDEX('Transaction Log'!$C$4:$C$2084,('Air Index'!$K$2+'Air Index'!A1557)),"Transaction Proceeding","Transaction Anomaly"),"Transaction Ending")</f>
        <v>Transaction Proceeding</v>
      </c>
    </row>
    <row r="1558" spans="1:3">
      <c r="A1558" s="124">
        <v>1555</v>
      </c>
      <c r="B1558" s="123">
        <f>'Transaction Log'!$A$4:$A$2084</f>
        <v>0.59343749999999995</v>
      </c>
      <c r="C1558" s="122" t="str">
        <f>IFERROR(IF(INDEX('Transaction Log'!$C$4:$C$2084,'Air Index'!A1558)&gt;INDEX('Transaction Log'!$C$4:$C$2084,('Air Index'!$K$2+'Air Index'!A1558)),"Transaction Proceeding","Transaction Anomaly"),"Transaction Ending")</f>
        <v>Transaction Proceeding</v>
      </c>
    </row>
    <row r="1559" spans="1:3">
      <c r="A1559" s="124">
        <v>1556</v>
      </c>
      <c r="B1559" s="123">
        <f>'Transaction Log'!$A$4:$A$2084</f>
        <v>0.59346064814814814</v>
      </c>
      <c r="C1559" s="122" t="str">
        <f>IFERROR(IF(INDEX('Transaction Log'!$C$4:$C$2084,'Air Index'!A1559)&gt;INDEX('Transaction Log'!$C$4:$C$2084,('Air Index'!$K$2+'Air Index'!A1559)),"Transaction Proceeding","Transaction Anomaly"),"Transaction Ending")</f>
        <v>Transaction Proceeding</v>
      </c>
    </row>
    <row r="1560" spans="1:3">
      <c r="A1560" s="124">
        <v>1557</v>
      </c>
      <c r="B1560" s="123">
        <f>'Transaction Log'!$A$4:$A$2084</f>
        <v>0.59348379629629633</v>
      </c>
      <c r="C1560" s="122" t="str">
        <f>IFERROR(IF(INDEX('Transaction Log'!$C$4:$C$2084,'Air Index'!A1560)&gt;INDEX('Transaction Log'!$C$4:$C$2084,('Air Index'!$K$2+'Air Index'!A1560)),"Transaction Proceeding","Transaction Anomaly"),"Transaction Ending")</f>
        <v>Transaction Proceeding</v>
      </c>
    </row>
    <row r="1561" spans="1:3">
      <c r="A1561" s="124">
        <v>1558</v>
      </c>
      <c r="B1561" s="123">
        <f>'Transaction Log'!$A$4:$A$2084</f>
        <v>0.59350694444444441</v>
      </c>
      <c r="C1561" s="122" t="str">
        <f>IFERROR(IF(INDEX('Transaction Log'!$C$4:$C$2084,'Air Index'!A1561)&gt;INDEX('Transaction Log'!$C$4:$C$2084,('Air Index'!$K$2+'Air Index'!A1561)),"Transaction Proceeding","Transaction Anomaly"),"Transaction Ending")</f>
        <v>Transaction Proceeding</v>
      </c>
    </row>
    <row r="1562" spans="1:3">
      <c r="A1562" s="124">
        <v>1559</v>
      </c>
      <c r="B1562" s="123">
        <f>'Transaction Log'!$A$4:$A$2084</f>
        <v>0.5935300925925926</v>
      </c>
      <c r="C1562" s="122" t="str">
        <f>IFERROR(IF(INDEX('Transaction Log'!$C$4:$C$2084,'Air Index'!A1562)&gt;INDEX('Transaction Log'!$C$4:$C$2084,('Air Index'!$K$2+'Air Index'!A1562)),"Transaction Proceeding","Transaction Anomaly"),"Transaction Ending")</f>
        <v>Transaction Proceeding</v>
      </c>
    </row>
    <row r="1563" spans="1:3">
      <c r="A1563" s="124">
        <v>1560</v>
      </c>
      <c r="B1563" s="123">
        <f>'Transaction Log'!$A$4:$A$2084</f>
        <v>0.59355324074074078</v>
      </c>
      <c r="C1563" s="122" t="str">
        <f>IFERROR(IF(INDEX('Transaction Log'!$C$4:$C$2084,'Air Index'!A1563)&gt;INDEX('Transaction Log'!$C$4:$C$2084,('Air Index'!$K$2+'Air Index'!A1563)),"Transaction Proceeding","Transaction Anomaly"),"Transaction Ending")</f>
        <v>Transaction Proceeding</v>
      </c>
    </row>
    <row r="1564" spans="1:3">
      <c r="A1564" s="124">
        <v>1561</v>
      </c>
      <c r="B1564" s="123">
        <f>'Transaction Log'!$A$4:$A$2084</f>
        <v>0.59357638888888886</v>
      </c>
      <c r="C1564" s="122" t="str">
        <f>IFERROR(IF(INDEX('Transaction Log'!$C$4:$C$2084,'Air Index'!A1564)&gt;INDEX('Transaction Log'!$C$4:$C$2084,('Air Index'!$K$2+'Air Index'!A1564)),"Transaction Proceeding","Transaction Anomaly"),"Transaction Ending")</f>
        <v>Transaction Proceeding</v>
      </c>
    </row>
    <row r="1565" spans="1:3">
      <c r="A1565" s="124">
        <v>1562</v>
      </c>
      <c r="B1565" s="123">
        <f>'Transaction Log'!$A$4:$A$2084</f>
        <v>0.59359953703703705</v>
      </c>
      <c r="C1565" s="122" t="str">
        <f>IFERROR(IF(INDEX('Transaction Log'!$C$4:$C$2084,'Air Index'!A1565)&gt;INDEX('Transaction Log'!$C$4:$C$2084,('Air Index'!$K$2+'Air Index'!A1565)),"Transaction Proceeding","Transaction Anomaly"),"Transaction Ending")</f>
        <v>Transaction Proceeding</v>
      </c>
    </row>
    <row r="1566" spans="1:3">
      <c r="A1566" s="124">
        <v>1563</v>
      </c>
      <c r="B1566" s="123">
        <f>'Transaction Log'!$A$4:$A$2084</f>
        <v>0.59362268518518524</v>
      </c>
      <c r="C1566" s="122" t="str">
        <f>IFERROR(IF(INDEX('Transaction Log'!$C$4:$C$2084,'Air Index'!A1566)&gt;INDEX('Transaction Log'!$C$4:$C$2084,('Air Index'!$K$2+'Air Index'!A1566)),"Transaction Proceeding","Transaction Anomaly"),"Transaction Ending")</f>
        <v>Transaction Proceeding</v>
      </c>
    </row>
    <row r="1567" spans="1:3">
      <c r="A1567" s="124">
        <v>1564</v>
      </c>
      <c r="B1567" s="123">
        <f>'Transaction Log'!$A$4:$A$2084</f>
        <v>0.59364583333333332</v>
      </c>
      <c r="C1567" s="122" t="str">
        <f>IFERROR(IF(INDEX('Transaction Log'!$C$4:$C$2084,'Air Index'!A1567)&gt;INDEX('Transaction Log'!$C$4:$C$2084,('Air Index'!$K$2+'Air Index'!A1567)),"Transaction Proceeding","Transaction Anomaly"),"Transaction Ending")</f>
        <v>Transaction Proceeding</v>
      </c>
    </row>
    <row r="1568" spans="1:3">
      <c r="A1568" s="124">
        <v>1565</v>
      </c>
      <c r="B1568" s="123">
        <f>'Transaction Log'!$A$4:$A$2084</f>
        <v>0.59366898148148151</v>
      </c>
      <c r="C1568" s="122" t="str">
        <f>IFERROR(IF(INDEX('Transaction Log'!$C$4:$C$2084,'Air Index'!A1568)&gt;INDEX('Transaction Log'!$C$4:$C$2084,('Air Index'!$K$2+'Air Index'!A1568)),"Transaction Proceeding","Transaction Anomaly"),"Transaction Ending")</f>
        <v>Transaction Proceeding</v>
      </c>
    </row>
    <row r="1569" spans="1:3">
      <c r="A1569" s="124">
        <v>1566</v>
      </c>
      <c r="B1569" s="123">
        <f>'Transaction Log'!$A$4:$A$2084</f>
        <v>0.59369212962962969</v>
      </c>
      <c r="C1569" s="122" t="str">
        <f>IFERROR(IF(INDEX('Transaction Log'!$C$4:$C$2084,'Air Index'!A1569)&gt;INDEX('Transaction Log'!$C$4:$C$2084,('Air Index'!$K$2+'Air Index'!A1569)),"Transaction Proceeding","Transaction Anomaly"),"Transaction Ending")</f>
        <v>Transaction Proceeding</v>
      </c>
    </row>
    <row r="1570" spans="1:3">
      <c r="A1570" s="124">
        <v>1567</v>
      </c>
      <c r="B1570" s="123">
        <f>'Transaction Log'!$A$4:$A$2084</f>
        <v>0.59371527777777777</v>
      </c>
      <c r="C1570" s="122" t="str">
        <f>IFERROR(IF(INDEX('Transaction Log'!$C$4:$C$2084,'Air Index'!A1570)&gt;INDEX('Transaction Log'!$C$4:$C$2084,('Air Index'!$K$2+'Air Index'!A1570)),"Transaction Proceeding","Transaction Anomaly"),"Transaction Ending")</f>
        <v>Transaction Proceeding</v>
      </c>
    </row>
    <row r="1571" spans="1:3">
      <c r="A1571" s="124">
        <v>1568</v>
      </c>
      <c r="B1571" s="123">
        <f>'Transaction Log'!$A$4:$A$2084</f>
        <v>0.59373842592592596</v>
      </c>
      <c r="C1571" s="122" t="str">
        <f>IFERROR(IF(INDEX('Transaction Log'!$C$4:$C$2084,'Air Index'!A1571)&gt;INDEX('Transaction Log'!$C$4:$C$2084,('Air Index'!$K$2+'Air Index'!A1571)),"Transaction Proceeding","Transaction Anomaly"),"Transaction Ending")</f>
        <v>Transaction Proceeding</v>
      </c>
    </row>
    <row r="1572" spans="1:3">
      <c r="A1572" s="124">
        <v>1569</v>
      </c>
      <c r="B1572" s="123">
        <f>'Transaction Log'!$A$4:$A$2084</f>
        <v>0.59376157407407404</v>
      </c>
      <c r="C1572" s="122" t="str">
        <f>IFERROR(IF(INDEX('Transaction Log'!$C$4:$C$2084,'Air Index'!A1572)&gt;INDEX('Transaction Log'!$C$4:$C$2084,('Air Index'!$K$2+'Air Index'!A1572)),"Transaction Proceeding","Transaction Anomaly"),"Transaction Ending")</f>
        <v>Transaction Proceeding</v>
      </c>
    </row>
    <row r="1573" spans="1:3">
      <c r="A1573" s="124">
        <v>1570</v>
      </c>
      <c r="B1573" s="123">
        <f>'Transaction Log'!$A$4:$A$2084</f>
        <v>0.59378472222222223</v>
      </c>
      <c r="C1573" s="122" t="str">
        <f>IFERROR(IF(INDEX('Transaction Log'!$C$4:$C$2084,'Air Index'!A1573)&gt;INDEX('Transaction Log'!$C$4:$C$2084,('Air Index'!$K$2+'Air Index'!A1573)),"Transaction Proceeding","Transaction Anomaly"),"Transaction Ending")</f>
        <v>Transaction Proceeding</v>
      </c>
    </row>
    <row r="1574" spans="1:3">
      <c r="A1574" s="124">
        <v>1571</v>
      </c>
      <c r="B1574" s="123">
        <f>'Transaction Log'!$A$4:$A$2084</f>
        <v>0.59380787037037031</v>
      </c>
      <c r="C1574" s="122" t="str">
        <f>IFERROR(IF(INDEX('Transaction Log'!$C$4:$C$2084,'Air Index'!A1574)&gt;INDEX('Transaction Log'!$C$4:$C$2084,('Air Index'!$K$2+'Air Index'!A1574)),"Transaction Proceeding","Transaction Anomaly"),"Transaction Ending")</f>
        <v>Transaction Proceeding</v>
      </c>
    </row>
    <row r="1575" spans="1:3">
      <c r="A1575" s="124">
        <v>1572</v>
      </c>
      <c r="B1575" s="123">
        <f>'Transaction Log'!$A$4:$A$2084</f>
        <v>0.59383101851851849</v>
      </c>
      <c r="C1575" s="122" t="str">
        <f>IFERROR(IF(INDEX('Transaction Log'!$C$4:$C$2084,'Air Index'!A1575)&gt;INDEX('Transaction Log'!$C$4:$C$2084,('Air Index'!$K$2+'Air Index'!A1575)),"Transaction Proceeding","Transaction Anomaly"),"Transaction Ending")</f>
        <v>Transaction Proceeding</v>
      </c>
    </row>
    <row r="1576" spans="1:3">
      <c r="A1576" s="124">
        <v>1573</v>
      </c>
      <c r="B1576" s="123">
        <f>'Transaction Log'!$A$4:$A$2084</f>
        <v>0.59385416666666668</v>
      </c>
      <c r="C1576" s="122" t="str">
        <f>IFERROR(IF(INDEX('Transaction Log'!$C$4:$C$2084,'Air Index'!A1576)&gt;INDEX('Transaction Log'!$C$4:$C$2084,('Air Index'!$K$2+'Air Index'!A1576)),"Transaction Proceeding","Transaction Anomaly"),"Transaction Ending")</f>
        <v>Transaction Proceeding</v>
      </c>
    </row>
    <row r="1577" spans="1:3">
      <c r="A1577" s="124">
        <v>1574</v>
      </c>
      <c r="B1577" s="123">
        <f>'Transaction Log'!$A$4:$A$2084</f>
        <v>0.59387731481481476</v>
      </c>
      <c r="C1577" s="122" t="str">
        <f>IFERROR(IF(INDEX('Transaction Log'!$C$4:$C$2084,'Air Index'!A1577)&gt;INDEX('Transaction Log'!$C$4:$C$2084,('Air Index'!$K$2+'Air Index'!A1577)),"Transaction Proceeding","Transaction Anomaly"),"Transaction Ending")</f>
        <v>Transaction Proceeding</v>
      </c>
    </row>
    <row r="1578" spans="1:3">
      <c r="A1578" s="124">
        <v>1575</v>
      </c>
      <c r="B1578" s="123">
        <f>'Transaction Log'!$A$4:$A$2084</f>
        <v>0.59390046296296295</v>
      </c>
      <c r="C1578" s="122" t="str">
        <f>IFERROR(IF(INDEX('Transaction Log'!$C$4:$C$2084,'Air Index'!A1578)&gt;INDEX('Transaction Log'!$C$4:$C$2084,('Air Index'!$K$2+'Air Index'!A1578)),"Transaction Proceeding","Transaction Anomaly"),"Transaction Ending")</f>
        <v>Transaction Proceeding</v>
      </c>
    </row>
    <row r="1579" spans="1:3">
      <c r="A1579" s="124">
        <v>1576</v>
      </c>
      <c r="B1579" s="123">
        <f>'Transaction Log'!$A$4:$A$2084</f>
        <v>0.59392361111111114</v>
      </c>
      <c r="C1579" s="122" t="str">
        <f>IFERROR(IF(INDEX('Transaction Log'!$C$4:$C$2084,'Air Index'!A1579)&gt;INDEX('Transaction Log'!$C$4:$C$2084,('Air Index'!$K$2+'Air Index'!A1579)),"Transaction Proceeding","Transaction Anomaly"),"Transaction Ending")</f>
        <v>Transaction Proceeding</v>
      </c>
    </row>
    <row r="1580" spans="1:3">
      <c r="A1580" s="124">
        <v>1577</v>
      </c>
      <c r="B1580" s="123">
        <f>'Transaction Log'!$A$4:$A$2084</f>
        <v>0.59394675925925922</v>
      </c>
      <c r="C1580" s="122" t="str">
        <f>IFERROR(IF(INDEX('Transaction Log'!$C$4:$C$2084,'Air Index'!A1580)&gt;INDEX('Transaction Log'!$C$4:$C$2084,('Air Index'!$K$2+'Air Index'!A1580)),"Transaction Proceeding","Transaction Anomaly"),"Transaction Ending")</f>
        <v>Transaction Proceeding</v>
      </c>
    </row>
    <row r="1581" spans="1:3">
      <c r="A1581" s="124">
        <v>1578</v>
      </c>
      <c r="B1581" s="123">
        <f>'Transaction Log'!$A$4:$A$2084</f>
        <v>0.5939699074074074</v>
      </c>
      <c r="C1581" s="122" t="str">
        <f>IFERROR(IF(INDEX('Transaction Log'!$C$4:$C$2084,'Air Index'!A1581)&gt;INDEX('Transaction Log'!$C$4:$C$2084,('Air Index'!$K$2+'Air Index'!A1581)),"Transaction Proceeding","Transaction Anomaly"),"Transaction Ending")</f>
        <v>Transaction Proceeding</v>
      </c>
    </row>
    <row r="1582" spans="1:3">
      <c r="A1582" s="124">
        <v>1579</v>
      </c>
      <c r="B1582" s="123">
        <f>'Transaction Log'!$A$4:$A$2084</f>
        <v>0.59399305555555559</v>
      </c>
      <c r="C1582" s="122" t="str">
        <f>IFERROR(IF(INDEX('Transaction Log'!$C$4:$C$2084,'Air Index'!A1582)&gt;INDEX('Transaction Log'!$C$4:$C$2084,('Air Index'!$K$2+'Air Index'!A1582)),"Transaction Proceeding","Transaction Anomaly"),"Transaction Ending")</f>
        <v>Transaction Proceeding</v>
      </c>
    </row>
    <row r="1583" spans="1:3">
      <c r="A1583" s="124">
        <v>1580</v>
      </c>
      <c r="B1583" s="123">
        <f>'Transaction Log'!$A$4:$A$2084</f>
        <v>0.59401620370370367</v>
      </c>
      <c r="C1583" s="122" t="str">
        <f>IFERROR(IF(INDEX('Transaction Log'!$C$4:$C$2084,'Air Index'!A1583)&gt;INDEX('Transaction Log'!$C$4:$C$2084,('Air Index'!$K$2+'Air Index'!A1583)),"Transaction Proceeding","Transaction Anomaly"),"Transaction Ending")</f>
        <v>Transaction Proceeding</v>
      </c>
    </row>
    <row r="1584" spans="1:3">
      <c r="A1584" s="124">
        <v>1581</v>
      </c>
      <c r="B1584" s="123">
        <f>'Transaction Log'!$A$4:$A$2084</f>
        <v>0.59403935185185186</v>
      </c>
      <c r="C1584" s="122" t="str">
        <f>IFERROR(IF(INDEX('Transaction Log'!$C$4:$C$2084,'Air Index'!A1584)&gt;INDEX('Transaction Log'!$C$4:$C$2084,('Air Index'!$K$2+'Air Index'!A1584)),"Transaction Proceeding","Transaction Anomaly"),"Transaction Ending")</f>
        <v>Transaction Proceeding</v>
      </c>
    </row>
    <row r="1585" spans="1:3">
      <c r="A1585" s="124">
        <v>1582</v>
      </c>
      <c r="B1585" s="123">
        <f>'Transaction Log'!$A$4:$A$2084</f>
        <v>0.59406250000000005</v>
      </c>
      <c r="C1585" s="122" t="str">
        <f>IFERROR(IF(INDEX('Transaction Log'!$C$4:$C$2084,'Air Index'!A1585)&gt;INDEX('Transaction Log'!$C$4:$C$2084,('Air Index'!$K$2+'Air Index'!A1585)),"Transaction Proceeding","Transaction Anomaly"),"Transaction Ending")</f>
        <v>Transaction Proceeding</v>
      </c>
    </row>
    <row r="1586" spans="1:3">
      <c r="A1586" s="124">
        <v>1583</v>
      </c>
      <c r="B1586" s="123">
        <f>'Transaction Log'!$A$4:$A$2084</f>
        <v>0.59408564814814813</v>
      </c>
      <c r="C1586" s="122" t="str">
        <f>IFERROR(IF(INDEX('Transaction Log'!$C$4:$C$2084,'Air Index'!A1586)&gt;INDEX('Transaction Log'!$C$4:$C$2084,('Air Index'!$K$2+'Air Index'!A1586)),"Transaction Proceeding","Transaction Anomaly"),"Transaction Ending")</f>
        <v>Transaction Proceeding</v>
      </c>
    </row>
    <row r="1587" spans="1:3">
      <c r="A1587" s="124">
        <v>1584</v>
      </c>
      <c r="B1587" s="123">
        <f>'Transaction Log'!$A$4:$A$2084</f>
        <v>0.59410879629629632</v>
      </c>
      <c r="C1587" s="122" t="str">
        <f>IFERROR(IF(INDEX('Transaction Log'!$C$4:$C$2084,'Air Index'!A1587)&gt;INDEX('Transaction Log'!$C$4:$C$2084,('Air Index'!$K$2+'Air Index'!A1587)),"Transaction Proceeding","Transaction Anomaly"),"Transaction Ending")</f>
        <v>Transaction Proceeding</v>
      </c>
    </row>
    <row r="1588" spans="1:3">
      <c r="A1588" s="124">
        <v>1585</v>
      </c>
      <c r="B1588" s="123">
        <f>'Transaction Log'!$A$4:$A$2084</f>
        <v>0.5941319444444445</v>
      </c>
      <c r="C1588" s="122" t="str">
        <f>IFERROR(IF(INDEX('Transaction Log'!$C$4:$C$2084,'Air Index'!A1588)&gt;INDEX('Transaction Log'!$C$4:$C$2084,('Air Index'!$K$2+'Air Index'!A1588)),"Transaction Proceeding","Transaction Anomaly"),"Transaction Ending")</f>
        <v>Transaction Proceeding</v>
      </c>
    </row>
    <row r="1589" spans="1:3">
      <c r="A1589" s="124">
        <v>1586</v>
      </c>
      <c r="B1589" s="123">
        <f>'Transaction Log'!$A$4:$A$2084</f>
        <v>0.59415509259259258</v>
      </c>
      <c r="C1589" s="122" t="str">
        <f>IFERROR(IF(INDEX('Transaction Log'!$C$4:$C$2084,'Air Index'!A1589)&gt;INDEX('Transaction Log'!$C$4:$C$2084,('Air Index'!$K$2+'Air Index'!A1589)),"Transaction Proceeding","Transaction Anomaly"),"Transaction Ending")</f>
        <v>Transaction Proceeding</v>
      </c>
    </row>
    <row r="1590" spans="1:3">
      <c r="A1590" s="124">
        <v>1587</v>
      </c>
      <c r="B1590" s="123">
        <f>'Transaction Log'!$A$4:$A$2084</f>
        <v>0.59417824074074077</v>
      </c>
      <c r="C1590" s="122" t="str">
        <f>IFERROR(IF(INDEX('Transaction Log'!$C$4:$C$2084,'Air Index'!A1590)&gt;INDEX('Transaction Log'!$C$4:$C$2084,('Air Index'!$K$2+'Air Index'!A1590)),"Transaction Proceeding","Transaction Anomaly"),"Transaction Ending")</f>
        <v>Transaction Proceeding</v>
      </c>
    </row>
    <row r="1591" spans="1:3">
      <c r="A1591" s="124">
        <v>1588</v>
      </c>
      <c r="B1591" s="123">
        <f>'Transaction Log'!$A$4:$A$2084</f>
        <v>0.59420138888888896</v>
      </c>
      <c r="C1591" s="122" t="str">
        <f>IFERROR(IF(INDEX('Transaction Log'!$C$4:$C$2084,'Air Index'!A1591)&gt;INDEX('Transaction Log'!$C$4:$C$2084,('Air Index'!$K$2+'Air Index'!A1591)),"Transaction Proceeding","Transaction Anomaly"),"Transaction Ending")</f>
        <v>Transaction Proceeding</v>
      </c>
    </row>
    <row r="1592" spans="1:3">
      <c r="A1592" s="124">
        <v>1589</v>
      </c>
      <c r="B1592" s="123">
        <f>'Transaction Log'!$A$4:$A$2084</f>
        <v>0.59422453703703704</v>
      </c>
      <c r="C1592" s="122" t="str">
        <f>IFERROR(IF(INDEX('Transaction Log'!$C$4:$C$2084,'Air Index'!A1592)&gt;INDEX('Transaction Log'!$C$4:$C$2084,('Air Index'!$K$2+'Air Index'!A1592)),"Transaction Proceeding","Transaction Anomaly"),"Transaction Ending")</f>
        <v>Transaction Proceeding</v>
      </c>
    </row>
    <row r="1593" spans="1:3">
      <c r="A1593" s="124">
        <v>1590</v>
      </c>
      <c r="B1593" s="123">
        <f>'Transaction Log'!$A$4:$A$2084</f>
        <v>0.59424768518518511</v>
      </c>
      <c r="C1593" s="122" t="str">
        <f>IFERROR(IF(INDEX('Transaction Log'!$C$4:$C$2084,'Air Index'!A1593)&gt;INDEX('Transaction Log'!$C$4:$C$2084,('Air Index'!$K$2+'Air Index'!A1593)),"Transaction Proceeding","Transaction Anomaly"),"Transaction Ending")</f>
        <v>Transaction Proceeding</v>
      </c>
    </row>
    <row r="1594" spans="1:3">
      <c r="A1594" s="124">
        <v>1591</v>
      </c>
      <c r="B1594" s="123">
        <f>'Transaction Log'!$A$4:$A$2084</f>
        <v>0.5942708333333333</v>
      </c>
      <c r="C1594" s="122" t="str">
        <f>IFERROR(IF(INDEX('Transaction Log'!$C$4:$C$2084,'Air Index'!A1594)&gt;INDEX('Transaction Log'!$C$4:$C$2084,('Air Index'!$K$2+'Air Index'!A1594)),"Transaction Proceeding","Transaction Anomaly"),"Transaction Ending")</f>
        <v>Transaction Proceeding</v>
      </c>
    </row>
    <row r="1595" spans="1:3">
      <c r="A1595" s="124">
        <v>1592</v>
      </c>
      <c r="B1595" s="123">
        <f>'Transaction Log'!$A$4:$A$2084</f>
        <v>0.59429398148148149</v>
      </c>
      <c r="C1595" s="122" t="str">
        <f>IFERROR(IF(INDEX('Transaction Log'!$C$4:$C$2084,'Air Index'!A1595)&gt;INDEX('Transaction Log'!$C$4:$C$2084,('Air Index'!$K$2+'Air Index'!A1595)),"Transaction Proceeding","Transaction Anomaly"),"Transaction Ending")</f>
        <v>Transaction Proceeding</v>
      </c>
    </row>
    <row r="1596" spans="1:3">
      <c r="A1596" s="124">
        <v>1593</v>
      </c>
      <c r="B1596" s="123">
        <f>'Transaction Log'!$A$4:$A$2084</f>
        <v>0.59431712962962957</v>
      </c>
      <c r="C1596" s="122" t="str">
        <f>IFERROR(IF(INDEX('Transaction Log'!$C$4:$C$2084,'Air Index'!A1596)&gt;INDEX('Transaction Log'!$C$4:$C$2084,('Air Index'!$K$2+'Air Index'!A1596)),"Transaction Proceeding","Transaction Anomaly"),"Transaction Ending")</f>
        <v>Transaction Proceeding</v>
      </c>
    </row>
    <row r="1597" spans="1:3">
      <c r="A1597" s="124">
        <v>1594</v>
      </c>
      <c r="B1597" s="123">
        <f>'Transaction Log'!$A$4:$A$2084</f>
        <v>0.59434027777777776</v>
      </c>
      <c r="C1597" s="122" t="str">
        <f>IFERROR(IF(INDEX('Transaction Log'!$C$4:$C$2084,'Air Index'!A1597)&gt;INDEX('Transaction Log'!$C$4:$C$2084,('Air Index'!$K$2+'Air Index'!A1597)),"Transaction Proceeding","Transaction Anomaly"),"Transaction Ending")</f>
        <v>Transaction Proceeding</v>
      </c>
    </row>
    <row r="1598" spans="1:3">
      <c r="A1598" s="124">
        <v>1595</v>
      </c>
      <c r="B1598" s="123">
        <f>'Transaction Log'!$A$4:$A$2084</f>
        <v>0.59436342592592595</v>
      </c>
      <c r="C1598" s="122" t="str">
        <f>IFERROR(IF(INDEX('Transaction Log'!$C$4:$C$2084,'Air Index'!A1598)&gt;INDEX('Transaction Log'!$C$4:$C$2084,('Air Index'!$K$2+'Air Index'!A1598)),"Transaction Proceeding","Transaction Anomaly"),"Transaction Ending")</f>
        <v>Transaction Proceeding</v>
      </c>
    </row>
    <row r="1599" spans="1:3">
      <c r="A1599" s="124">
        <v>1596</v>
      </c>
      <c r="B1599" s="123">
        <f>'Transaction Log'!$A$4:$A$2084</f>
        <v>0.59438657407407403</v>
      </c>
      <c r="C1599" s="122" t="str">
        <f>IFERROR(IF(INDEX('Transaction Log'!$C$4:$C$2084,'Air Index'!A1599)&gt;INDEX('Transaction Log'!$C$4:$C$2084,('Air Index'!$K$2+'Air Index'!A1599)),"Transaction Proceeding","Transaction Anomaly"),"Transaction Ending")</f>
        <v>Transaction Proceeding</v>
      </c>
    </row>
    <row r="1600" spans="1:3">
      <c r="A1600" s="124">
        <v>1597</v>
      </c>
      <c r="B1600" s="123">
        <f>'Transaction Log'!$A$4:$A$2084</f>
        <v>0.59440972222222221</v>
      </c>
      <c r="C1600" s="122" t="str">
        <f>IFERROR(IF(INDEX('Transaction Log'!$C$4:$C$2084,'Air Index'!A1600)&gt;INDEX('Transaction Log'!$C$4:$C$2084,('Air Index'!$K$2+'Air Index'!A1600)),"Transaction Proceeding","Transaction Anomaly"),"Transaction Ending")</f>
        <v>Transaction Proceeding</v>
      </c>
    </row>
    <row r="1601" spans="1:3">
      <c r="A1601" s="124">
        <v>1598</v>
      </c>
      <c r="B1601" s="123">
        <f>'Transaction Log'!$A$4:$A$2084</f>
        <v>0.5944328703703704</v>
      </c>
      <c r="C1601" s="122" t="str">
        <f>IFERROR(IF(INDEX('Transaction Log'!$C$4:$C$2084,'Air Index'!A1601)&gt;INDEX('Transaction Log'!$C$4:$C$2084,('Air Index'!$K$2+'Air Index'!A1601)),"Transaction Proceeding","Transaction Anomaly"),"Transaction Ending")</f>
        <v>Transaction Proceeding</v>
      </c>
    </row>
    <row r="1602" spans="1:3">
      <c r="A1602" s="124">
        <v>1599</v>
      </c>
      <c r="B1602" s="123">
        <f>'Transaction Log'!$A$4:$A$2084</f>
        <v>0.59445601851851848</v>
      </c>
      <c r="C1602" s="122" t="str">
        <f>IFERROR(IF(INDEX('Transaction Log'!$C$4:$C$2084,'Air Index'!A1602)&gt;INDEX('Transaction Log'!$C$4:$C$2084,('Air Index'!$K$2+'Air Index'!A1602)),"Transaction Proceeding","Transaction Anomaly"),"Transaction Ending")</f>
        <v>Transaction Proceeding</v>
      </c>
    </row>
    <row r="1603" spans="1:3">
      <c r="A1603" s="124">
        <v>1600</v>
      </c>
      <c r="B1603" s="123">
        <f>'Transaction Log'!$A$4:$A$2084</f>
        <v>0.59447916666666667</v>
      </c>
      <c r="C1603" s="122" t="str">
        <f>IFERROR(IF(INDEX('Transaction Log'!$C$4:$C$2084,'Air Index'!A1603)&gt;INDEX('Transaction Log'!$C$4:$C$2084,('Air Index'!$K$2+'Air Index'!A1603)),"Transaction Proceeding","Transaction Anomaly"),"Transaction Ending")</f>
        <v>Transaction Proceeding</v>
      </c>
    </row>
    <row r="1604" spans="1:3">
      <c r="A1604" s="124">
        <v>1601</v>
      </c>
      <c r="B1604" s="123">
        <f>'Transaction Log'!$A$4:$A$2084</f>
        <v>0.59450231481481486</v>
      </c>
      <c r="C1604" s="122" t="str">
        <f>IFERROR(IF(INDEX('Transaction Log'!$C$4:$C$2084,'Air Index'!A1604)&gt;INDEX('Transaction Log'!$C$4:$C$2084,('Air Index'!$K$2+'Air Index'!A1604)),"Transaction Proceeding","Transaction Anomaly"),"Transaction Ending")</f>
        <v>Transaction Proceeding</v>
      </c>
    </row>
    <row r="1605" spans="1:3">
      <c r="A1605" s="124">
        <v>1602</v>
      </c>
      <c r="B1605" s="123">
        <f>'Transaction Log'!$A$4:$A$2084</f>
        <v>0.59452546296296294</v>
      </c>
      <c r="C1605" s="122" t="str">
        <f>IFERROR(IF(INDEX('Transaction Log'!$C$4:$C$2084,'Air Index'!A1605)&gt;INDEX('Transaction Log'!$C$4:$C$2084,('Air Index'!$K$2+'Air Index'!A1605)),"Transaction Proceeding","Transaction Anomaly"),"Transaction Ending")</f>
        <v>Transaction Proceeding</v>
      </c>
    </row>
    <row r="1606" spans="1:3">
      <c r="A1606" s="124">
        <v>1603</v>
      </c>
      <c r="B1606" s="123">
        <f>'Transaction Log'!$A$4:$A$2084</f>
        <v>0.59454861111111112</v>
      </c>
      <c r="C1606" s="122" t="str">
        <f>IFERROR(IF(INDEX('Transaction Log'!$C$4:$C$2084,'Air Index'!A1606)&gt;INDEX('Transaction Log'!$C$4:$C$2084,('Air Index'!$K$2+'Air Index'!A1606)),"Transaction Proceeding","Transaction Anomaly"),"Transaction Ending")</f>
        <v>Transaction Proceeding</v>
      </c>
    </row>
    <row r="1607" spans="1:3">
      <c r="A1607" s="124">
        <v>1604</v>
      </c>
      <c r="B1607" s="123">
        <f>'Transaction Log'!$A$4:$A$2084</f>
        <v>0.59457175925925931</v>
      </c>
      <c r="C1607" s="122" t="str">
        <f>IFERROR(IF(INDEX('Transaction Log'!$C$4:$C$2084,'Air Index'!A1607)&gt;INDEX('Transaction Log'!$C$4:$C$2084,('Air Index'!$K$2+'Air Index'!A1607)),"Transaction Proceeding","Transaction Anomaly"),"Transaction Ending")</f>
        <v>Transaction Proceeding</v>
      </c>
    </row>
    <row r="1608" spans="1:3">
      <c r="A1608" s="124">
        <v>1605</v>
      </c>
      <c r="B1608" s="123">
        <f>'Transaction Log'!$A$4:$A$2084</f>
        <v>0.59459490740740739</v>
      </c>
      <c r="C1608" s="122" t="str">
        <f>IFERROR(IF(INDEX('Transaction Log'!$C$4:$C$2084,'Air Index'!A1608)&gt;INDEX('Transaction Log'!$C$4:$C$2084,('Air Index'!$K$2+'Air Index'!A1608)),"Transaction Proceeding","Transaction Anomaly"),"Transaction Ending")</f>
        <v>Transaction Proceeding</v>
      </c>
    </row>
    <row r="1609" spans="1:3">
      <c r="A1609" s="124">
        <v>1606</v>
      </c>
      <c r="B1609" s="123">
        <f>'Transaction Log'!$A$4:$A$2084</f>
        <v>0.59461805555555558</v>
      </c>
      <c r="C1609" s="122" t="str">
        <f>IFERROR(IF(INDEX('Transaction Log'!$C$4:$C$2084,'Air Index'!A1609)&gt;INDEX('Transaction Log'!$C$4:$C$2084,('Air Index'!$K$2+'Air Index'!A1609)),"Transaction Proceeding","Transaction Anomaly"),"Transaction Ending")</f>
        <v>Transaction Proceeding</v>
      </c>
    </row>
    <row r="1610" spans="1:3">
      <c r="A1610" s="124">
        <v>1607</v>
      </c>
      <c r="B1610" s="123">
        <f>'Transaction Log'!$A$4:$A$2084</f>
        <v>0.59464120370370377</v>
      </c>
      <c r="C1610" s="122" t="str">
        <f>IFERROR(IF(INDEX('Transaction Log'!$C$4:$C$2084,'Air Index'!A1610)&gt;INDEX('Transaction Log'!$C$4:$C$2084,('Air Index'!$K$2+'Air Index'!A1610)),"Transaction Proceeding","Transaction Anomaly"),"Transaction Ending")</f>
        <v>Transaction Proceeding</v>
      </c>
    </row>
    <row r="1611" spans="1:3">
      <c r="A1611" s="124">
        <v>1608</v>
      </c>
      <c r="B1611" s="123">
        <f>'Transaction Log'!$A$4:$A$2084</f>
        <v>0.59466435185185185</v>
      </c>
      <c r="C1611" s="122" t="str">
        <f>IFERROR(IF(INDEX('Transaction Log'!$C$4:$C$2084,'Air Index'!A1611)&gt;INDEX('Transaction Log'!$C$4:$C$2084,('Air Index'!$K$2+'Air Index'!A1611)),"Transaction Proceeding","Transaction Anomaly"),"Transaction Ending")</f>
        <v>Transaction Proceeding</v>
      </c>
    </row>
    <row r="1612" spans="1:3">
      <c r="A1612" s="124">
        <v>1609</v>
      </c>
      <c r="B1612" s="123">
        <f>'Transaction Log'!$A$4:$A$2084</f>
        <v>0.59468750000000004</v>
      </c>
      <c r="C1612" s="122" t="str">
        <f>IFERROR(IF(INDEX('Transaction Log'!$C$4:$C$2084,'Air Index'!A1612)&gt;INDEX('Transaction Log'!$C$4:$C$2084,('Air Index'!$K$2+'Air Index'!A1612)),"Transaction Proceeding","Transaction Anomaly"),"Transaction Ending")</f>
        <v>Transaction Proceeding</v>
      </c>
    </row>
    <row r="1613" spans="1:3">
      <c r="A1613" s="124">
        <v>1610</v>
      </c>
      <c r="B1613" s="123">
        <f>'Transaction Log'!$A$4:$A$2084</f>
        <v>0.59471064814814811</v>
      </c>
      <c r="C1613" s="122" t="str">
        <f>IFERROR(IF(INDEX('Transaction Log'!$C$4:$C$2084,'Air Index'!A1613)&gt;INDEX('Transaction Log'!$C$4:$C$2084,('Air Index'!$K$2+'Air Index'!A1613)),"Transaction Proceeding","Transaction Anomaly"),"Transaction Ending")</f>
        <v>Transaction Proceeding</v>
      </c>
    </row>
    <row r="1614" spans="1:3">
      <c r="A1614" s="124">
        <v>1611</v>
      </c>
      <c r="B1614" s="123">
        <f>'Transaction Log'!$A$4:$A$2084</f>
        <v>0.5947337962962963</v>
      </c>
      <c r="C1614" s="122" t="str">
        <f>IFERROR(IF(INDEX('Transaction Log'!$C$4:$C$2084,'Air Index'!A1614)&gt;INDEX('Transaction Log'!$C$4:$C$2084,('Air Index'!$K$2+'Air Index'!A1614)),"Transaction Proceeding","Transaction Anomaly"),"Transaction Ending")</f>
        <v>Transaction Proceeding</v>
      </c>
    </row>
    <row r="1615" spans="1:3">
      <c r="A1615" s="124">
        <v>1612</v>
      </c>
      <c r="B1615" s="123">
        <f>'Transaction Log'!$A$4:$A$2084</f>
        <v>0.59475694444444438</v>
      </c>
      <c r="C1615" s="122" t="str">
        <f>IFERROR(IF(INDEX('Transaction Log'!$C$4:$C$2084,'Air Index'!A1615)&gt;INDEX('Transaction Log'!$C$4:$C$2084,('Air Index'!$K$2+'Air Index'!A1615)),"Transaction Proceeding","Transaction Anomaly"),"Transaction Ending")</f>
        <v>Transaction Proceeding</v>
      </c>
    </row>
    <row r="1616" spans="1:3">
      <c r="A1616" s="124">
        <v>1613</v>
      </c>
      <c r="B1616" s="123">
        <f>'Transaction Log'!$A$4:$A$2084</f>
        <v>0.59478009259259257</v>
      </c>
      <c r="C1616" s="122" t="str">
        <f>IFERROR(IF(INDEX('Transaction Log'!$C$4:$C$2084,'Air Index'!A1616)&gt;INDEX('Transaction Log'!$C$4:$C$2084,('Air Index'!$K$2+'Air Index'!A1616)),"Transaction Proceeding","Transaction Anomaly"),"Transaction Ending")</f>
        <v>Transaction Proceeding</v>
      </c>
    </row>
    <row r="1617" spans="1:3">
      <c r="A1617" s="124">
        <v>1614</v>
      </c>
      <c r="B1617" s="123">
        <f>'Transaction Log'!$A$4:$A$2084</f>
        <v>0.59480324074074076</v>
      </c>
      <c r="C1617" s="122" t="str">
        <f>IFERROR(IF(INDEX('Transaction Log'!$C$4:$C$2084,'Air Index'!A1617)&gt;INDEX('Transaction Log'!$C$4:$C$2084,('Air Index'!$K$2+'Air Index'!A1617)),"Transaction Proceeding","Transaction Anomaly"),"Transaction Ending")</f>
        <v>Transaction Proceeding</v>
      </c>
    </row>
    <row r="1618" spans="1:3">
      <c r="A1618" s="124">
        <v>1615</v>
      </c>
      <c r="B1618" s="123">
        <f>'Transaction Log'!$A$4:$A$2084</f>
        <v>0.59482638888888884</v>
      </c>
      <c r="C1618" s="122" t="str">
        <f>IFERROR(IF(INDEX('Transaction Log'!$C$4:$C$2084,'Air Index'!A1618)&gt;INDEX('Transaction Log'!$C$4:$C$2084,('Air Index'!$K$2+'Air Index'!A1618)),"Transaction Proceeding","Transaction Anomaly"),"Transaction Ending")</f>
        <v>Transaction Proceeding</v>
      </c>
    </row>
    <row r="1619" spans="1:3">
      <c r="A1619" s="124">
        <v>1616</v>
      </c>
      <c r="B1619" s="123">
        <f>'Transaction Log'!$A$4:$A$2084</f>
        <v>0.59484953703703702</v>
      </c>
      <c r="C1619" s="122" t="str">
        <f>IFERROR(IF(INDEX('Transaction Log'!$C$4:$C$2084,'Air Index'!A1619)&gt;INDEX('Transaction Log'!$C$4:$C$2084,('Air Index'!$K$2+'Air Index'!A1619)),"Transaction Proceeding","Transaction Anomaly"),"Transaction Ending")</f>
        <v>Transaction Proceeding</v>
      </c>
    </row>
    <row r="1620" spans="1:3">
      <c r="A1620" s="124">
        <v>1617</v>
      </c>
      <c r="B1620" s="123">
        <f>'Transaction Log'!$A$4:$A$2084</f>
        <v>0.59487268518518521</v>
      </c>
      <c r="C1620" s="122" t="str">
        <f>IFERROR(IF(INDEX('Transaction Log'!$C$4:$C$2084,'Air Index'!A1620)&gt;INDEX('Transaction Log'!$C$4:$C$2084,('Air Index'!$K$2+'Air Index'!A1620)),"Transaction Proceeding","Transaction Anomaly"),"Transaction Ending")</f>
        <v>Transaction Proceeding</v>
      </c>
    </row>
    <row r="1621" spans="1:3">
      <c r="A1621" s="124">
        <v>1618</v>
      </c>
      <c r="B1621" s="123">
        <f>'Transaction Log'!$A$4:$A$2084</f>
        <v>0.59489583333333329</v>
      </c>
      <c r="C1621" s="122" t="str">
        <f>IFERROR(IF(INDEX('Transaction Log'!$C$4:$C$2084,'Air Index'!A1621)&gt;INDEX('Transaction Log'!$C$4:$C$2084,('Air Index'!$K$2+'Air Index'!A1621)),"Transaction Proceeding","Transaction Anomaly"),"Transaction Ending")</f>
        <v>Transaction Proceeding</v>
      </c>
    </row>
    <row r="1622" spans="1:3">
      <c r="A1622" s="124">
        <v>1619</v>
      </c>
      <c r="B1622" s="123">
        <f>'Transaction Log'!$A$4:$A$2084</f>
        <v>0.59491898148148148</v>
      </c>
      <c r="C1622" s="122" t="str">
        <f>IFERROR(IF(INDEX('Transaction Log'!$C$4:$C$2084,'Air Index'!A1622)&gt;INDEX('Transaction Log'!$C$4:$C$2084,('Air Index'!$K$2+'Air Index'!A1622)),"Transaction Proceeding","Transaction Anomaly"),"Transaction Ending")</f>
        <v>Transaction Proceeding</v>
      </c>
    </row>
    <row r="1623" spans="1:3">
      <c r="A1623" s="124">
        <v>1620</v>
      </c>
      <c r="B1623" s="123">
        <f>'Transaction Log'!$A$4:$A$2084</f>
        <v>0.59494212962962967</v>
      </c>
      <c r="C1623" s="122" t="str">
        <f>IFERROR(IF(INDEX('Transaction Log'!$C$4:$C$2084,'Air Index'!A1623)&gt;INDEX('Transaction Log'!$C$4:$C$2084,('Air Index'!$K$2+'Air Index'!A1623)),"Transaction Proceeding","Transaction Anomaly"),"Transaction Ending")</f>
        <v>Transaction Proceeding</v>
      </c>
    </row>
    <row r="1624" spans="1:3">
      <c r="A1624" s="124">
        <v>1621</v>
      </c>
      <c r="B1624" s="123">
        <f>'Transaction Log'!$A$4:$A$2084</f>
        <v>0.59496527777777775</v>
      </c>
      <c r="C1624" s="122" t="str">
        <f>IFERROR(IF(INDEX('Transaction Log'!$C$4:$C$2084,'Air Index'!A1624)&gt;INDEX('Transaction Log'!$C$4:$C$2084,('Air Index'!$K$2+'Air Index'!A1624)),"Transaction Proceeding","Transaction Anomaly"),"Transaction Ending")</f>
        <v>Transaction Proceeding</v>
      </c>
    </row>
    <row r="1625" spans="1:3">
      <c r="A1625" s="124">
        <v>1622</v>
      </c>
      <c r="B1625" s="123">
        <f>'Transaction Log'!$A$4:$A$2084</f>
        <v>0.59498842592592593</v>
      </c>
      <c r="C1625" s="122" t="str">
        <f>IFERROR(IF(INDEX('Transaction Log'!$C$4:$C$2084,'Air Index'!A1625)&gt;INDEX('Transaction Log'!$C$4:$C$2084,('Air Index'!$K$2+'Air Index'!A1625)),"Transaction Proceeding","Transaction Anomaly"),"Transaction Ending")</f>
        <v>Transaction Proceeding</v>
      </c>
    </row>
    <row r="1626" spans="1:3">
      <c r="A1626" s="124">
        <v>1623</v>
      </c>
      <c r="B1626" s="123">
        <f>'Transaction Log'!$A$4:$A$2084</f>
        <v>0.59501157407407412</v>
      </c>
      <c r="C1626" s="122" t="str">
        <f>IFERROR(IF(INDEX('Transaction Log'!$C$4:$C$2084,'Air Index'!A1626)&gt;INDEX('Transaction Log'!$C$4:$C$2084,('Air Index'!$K$2+'Air Index'!A1626)),"Transaction Proceeding","Transaction Anomaly"),"Transaction Ending")</f>
        <v>Transaction Proceeding</v>
      </c>
    </row>
    <row r="1627" spans="1:3">
      <c r="A1627" s="124">
        <v>1624</v>
      </c>
      <c r="B1627" s="123">
        <f>'Transaction Log'!$A$4:$A$2084</f>
        <v>0.5950347222222222</v>
      </c>
      <c r="C1627" s="122" t="str">
        <f>IFERROR(IF(INDEX('Transaction Log'!$C$4:$C$2084,'Air Index'!A1627)&gt;INDEX('Transaction Log'!$C$4:$C$2084,('Air Index'!$K$2+'Air Index'!A1627)),"Transaction Proceeding","Transaction Anomaly"),"Transaction Ending")</f>
        <v>Transaction Proceeding</v>
      </c>
    </row>
    <row r="1628" spans="1:3">
      <c r="A1628" s="124">
        <v>1625</v>
      </c>
      <c r="B1628" s="123">
        <f>'Transaction Log'!$A$4:$A$2084</f>
        <v>0.59505787037037039</v>
      </c>
      <c r="C1628" s="122" t="str">
        <f>IFERROR(IF(INDEX('Transaction Log'!$C$4:$C$2084,'Air Index'!A1628)&gt;INDEX('Transaction Log'!$C$4:$C$2084,('Air Index'!$K$2+'Air Index'!A1628)),"Transaction Proceeding","Transaction Anomaly"),"Transaction Ending")</f>
        <v>Transaction Proceeding</v>
      </c>
    </row>
    <row r="1629" spans="1:3">
      <c r="A1629" s="124">
        <v>1626</v>
      </c>
      <c r="B1629" s="123">
        <f>'Transaction Log'!$A$4:$A$2084</f>
        <v>0.59508101851851858</v>
      </c>
      <c r="C1629" s="122" t="str">
        <f>IFERROR(IF(INDEX('Transaction Log'!$C$4:$C$2084,'Air Index'!A1629)&gt;INDEX('Transaction Log'!$C$4:$C$2084,('Air Index'!$K$2+'Air Index'!A1629)),"Transaction Proceeding","Transaction Anomaly"),"Transaction Ending")</f>
        <v>Transaction Proceeding</v>
      </c>
    </row>
    <row r="1630" spans="1:3">
      <c r="A1630" s="124">
        <v>1627</v>
      </c>
      <c r="B1630" s="123">
        <f>'Transaction Log'!$A$4:$A$2084</f>
        <v>0.59510416666666666</v>
      </c>
      <c r="C1630" s="122" t="str">
        <f>IFERROR(IF(INDEX('Transaction Log'!$C$4:$C$2084,'Air Index'!A1630)&gt;INDEX('Transaction Log'!$C$4:$C$2084,('Air Index'!$K$2+'Air Index'!A1630)),"Transaction Proceeding","Transaction Anomaly"),"Transaction Ending")</f>
        <v>Transaction Proceeding</v>
      </c>
    </row>
    <row r="1631" spans="1:3">
      <c r="A1631" s="124">
        <v>1628</v>
      </c>
      <c r="B1631" s="123">
        <f>'Transaction Log'!$A$4:$A$2084</f>
        <v>0.59512731481481485</v>
      </c>
      <c r="C1631" s="122" t="str">
        <f>IFERROR(IF(INDEX('Transaction Log'!$C$4:$C$2084,'Air Index'!A1631)&gt;INDEX('Transaction Log'!$C$4:$C$2084,('Air Index'!$K$2+'Air Index'!A1631)),"Transaction Proceeding","Transaction Anomaly"),"Transaction Ending")</f>
        <v>Transaction Proceeding</v>
      </c>
    </row>
    <row r="1632" spans="1:3">
      <c r="A1632" s="124">
        <v>1629</v>
      </c>
      <c r="B1632" s="123">
        <f>'Transaction Log'!$A$4:$A$2084</f>
        <v>0.59515046296296303</v>
      </c>
      <c r="C1632" s="122" t="str">
        <f>IFERROR(IF(INDEX('Transaction Log'!$C$4:$C$2084,'Air Index'!A1632)&gt;INDEX('Transaction Log'!$C$4:$C$2084,('Air Index'!$K$2+'Air Index'!A1632)),"Transaction Proceeding","Transaction Anomaly"),"Transaction Ending")</f>
        <v>Transaction Proceeding</v>
      </c>
    </row>
    <row r="1633" spans="1:3">
      <c r="A1633" s="124">
        <v>1630</v>
      </c>
      <c r="B1633" s="123">
        <f>'Transaction Log'!$A$4:$A$2084</f>
        <v>0.59517361111111111</v>
      </c>
      <c r="C1633" s="122" t="str">
        <f>IFERROR(IF(INDEX('Transaction Log'!$C$4:$C$2084,'Air Index'!A1633)&gt;INDEX('Transaction Log'!$C$4:$C$2084,('Air Index'!$K$2+'Air Index'!A1633)),"Transaction Proceeding","Transaction Anomaly"),"Transaction Ending")</f>
        <v>Transaction Proceeding</v>
      </c>
    </row>
    <row r="1634" spans="1:3">
      <c r="A1634" s="124">
        <v>1631</v>
      </c>
      <c r="B1634" s="123">
        <f>'Transaction Log'!$A$4:$A$2084</f>
        <v>0.59519675925925919</v>
      </c>
      <c r="C1634" s="122" t="str">
        <f>IFERROR(IF(INDEX('Transaction Log'!$C$4:$C$2084,'Air Index'!A1634)&gt;INDEX('Transaction Log'!$C$4:$C$2084,('Air Index'!$K$2+'Air Index'!A1634)),"Transaction Proceeding","Transaction Anomaly"),"Transaction Ending")</f>
        <v>Transaction Proceeding</v>
      </c>
    </row>
    <row r="1635" spans="1:3">
      <c r="A1635" s="124">
        <v>1632</v>
      </c>
      <c r="B1635" s="123">
        <f>'Transaction Log'!$A$4:$A$2084</f>
        <v>0.59521990740740738</v>
      </c>
      <c r="C1635" s="122" t="str">
        <f>IFERROR(IF(INDEX('Transaction Log'!$C$4:$C$2084,'Air Index'!A1635)&gt;INDEX('Transaction Log'!$C$4:$C$2084,('Air Index'!$K$2+'Air Index'!A1635)),"Transaction Proceeding","Transaction Anomaly"),"Transaction Ending")</f>
        <v>Transaction Proceeding</v>
      </c>
    </row>
    <row r="1636" spans="1:3">
      <c r="A1636" s="124">
        <v>1633</v>
      </c>
      <c r="B1636" s="123">
        <f>'Transaction Log'!$A$4:$A$2084</f>
        <v>0.59524305555555557</v>
      </c>
      <c r="C1636" s="122" t="str">
        <f>IFERROR(IF(INDEX('Transaction Log'!$C$4:$C$2084,'Air Index'!A1636)&gt;INDEX('Transaction Log'!$C$4:$C$2084,('Air Index'!$K$2+'Air Index'!A1636)),"Transaction Proceeding","Transaction Anomaly"),"Transaction Ending")</f>
        <v>Transaction Proceeding</v>
      </c>
    </row>
    <row r="1637" spans="1:3">
      <c r="A1637" s="124">
        <v>1634</v>
      </c>
      <c r="B1637" s="123">
        <f>'Transaction Log'!$A$4:$A$2084</f>
        <v>0.59526620370370364</v>
      </c>
      <c r="C1637" s="122" t="str">
        <f>IFERROR(IF(INDEX('Transaction Log'!$C$4:$C$2084,'Air Index'!A1637)&gt;INDEX('Transaction Log'!$C$4:$C$2084,('Air Index'!$K$2+'Air Index'!A1637)),"Transaction Proceeding","Transaction Anomaly"),"Transaction Ending")</f>
        <v>Transaction Proceeding</v>
      </c>
    </row>
    <row r="1638" spans="1:3">
      <c r="A1638" s="124">
        <v>1635</v>
      </c>
      <c r="B1638" s="123">
        <f>'Transaction Log'!$A$4:$A$2084</f>
        <v>0.59528935185185183</v>
      </c>
      <c r="C1638" s="122" t="str">
        <f>IFERROR(IF(INDEX('Transaction Log'!$C$4:$C$2084,'Air Index'!A1638)&gt;INDEX('Transaction Log'!$C$4:$C$2084,('Air Index'!$K$2+'Air Index'!A1638)),"Transaction Proceeding","Transaction Anomaly"),"Transaction Ending")</f>
        <v>Transaction Proceeding</v>
      </c>
    </row>
    <row r="1639" spans="1:3">
      <c r="A1639" s="124">
        <v>1636</v>
      </c>
      <c r="B1639" s="123">
        <f>'Transaction Log'!$A$4:$A$2084</f>
        <v>0.59531250000000002</v>
      </c>
      <c r="C1639" s="122" t="str">
        <f>IFERROR(IF(INDEX('Transaction Log'!$C$4:$C$2084,'Air Index'!A1639)&gt;INDEX('Transaction Log'!$C$4:$C$2084,('Air Index'!$K$2+'Air Index'!A1639)),"Transaction Proceeding","Transaction Anomaly"),"Transaction Ending")</f>
        <v>Transaction Proceeding</v>
      </c>
    </row>
    <row r="1640" spans="1:3">
      <c r="A1640" s="124">
        <v>1637</v>
      </c>
      <c r="B1640" s="123">
        <f>'Transaction Log'!$A$4:$A$2084</f>
        <v>0.5953356481481481</v>
      </c>
      <c r="C1640" s="122" t="str">
        <f>IFERROR(IF(INDEX('Transaction Log'!$C$4:$C$2084,'Air Index'!A1640)&gt;INDEX('Transaction Log'!$C$4:$C$2084,('Air Index'!$K$2+'Air Index'!A1640)),"Transaction Proceeding","Transaction Anomaly"),"Transaction Ending")</f>
        <v>Transaction Proceeding</v>
      </c>
    </row>
    <row r="1641" spans="1:3">
      <c r="A1641" s="124">
        <v>1638</v>
      </c>
      <c r="B1641" s="123">
        <f>'Transaction Log'!$A$4:$A$2084</f>
        <v>0.59535879629629629</v>
      </c>
      <c r="C1641" s="122" t="str">
        <f>IFERROR(IF(INDEX('Transaction Log'!$C$4:$C$2084,'Air Index'!A1641)&gt;INDEX('Transaction Log'!$C$4:$C$2084,('Air Index'!$K$2+'Air Index'!A1641)),"Transaction Proceeding","Transaction Anomaly"),"Transaction Ending")</f>
        <v>Transaction Proceeding</v>
      </c>
    </row>
    <row r="1642" spans="1:3">
      <c r="A1642" s="124">
        <v>1639</v>
      </c>
      <c r="B1642" s="123">
        <f>'Transaction Log'!$A$4:$A$2084</f>
        <v>0.59538194444444448</v>
      </c>
      <c r="C1642" s="122" t="str">
        <f>IFERROR(IF(INDEX('Transaction Log'!$C$4:$C$2084,'Air Index'!A1642)&gt;INDEX('Transaction Log'!$C$4:$C$2084,('Air Index'!$K$2+'Air Index'!A1642)),"Transaction Proceeding","Transaction Anomaly"),"Transaction Ending")</f>
        <v>Transaction Proceeding</v>
      </c>
    </row>
    <row r="1643" spans="1:3">
      <c r="A1643" s="124">
        <v>1640</v>
      </c>
      <c r="B1643" s="123">
        <f>'Transaction Log'!$A$4:$A$2084</f>
        <v>0.59540509259259256</v>
      </c>
      <c r="C1643" s="122" t="str">
        <f>IFERROR(IF(INDEX('Transaction Log'!$C$4:$C$2084,'Air Index'!A1643)&gt;INDEX('Transaction Log'!$C$4:$C$2084,('Air Index'!$K$2+'Air Index'!A1643)),"Transaction Proceeding","Transaction Anomaly"),"Transaction Ending")</f>
        <v>Transaction Proceeding</v>
      </c>
    </row>
    <row r="1644" spans="1:3">
      <c r="A1644" s="124">
        <v>1641</v>
      </c>
      <c r="B1644" s="123">
        <f>'Transaction Log'!$A$4:$A$2084</f>
        <v>0.59542824074074074</v>
      </c>
      <c r="C1644" s="122" t="str">
        <f>IFERROR(IF(INDEX('Transaction Log'!$C$4:$C$2084,'Air Index'!A1644)&gt;INDEX('Transaction Log'!$C$4:$C$2084,('Air Index'!$K$2+'Air Index'!A1644)),"Transaction Proceeding","Transaction Anomaly"),"Transaction Ending")</f>
        <v>Transaction Proceeding</v>
      </c>
    </row>
    <row r="1645" spans="1:3">
      <c r="A1645" s="124">
        <v>1642</v>
      </c>
      <c r="B1645" s="123">
        <f>'Transaction Log'!$A$4:$A$2084</f>
        <v>0.59545138888888893</v>
      </c>
      <c r="C1645" s="122" t="str">
        <f>IFERROR(IF(INDEX('Transaction Log'!$C$4:$C$2084,'Air Index'!A1645)&gt;INDEX('Transaction Log'!$C$4:$C$2084,('Air Index'!$K$2+'Air Index'!A1645)),"Transaction Proceeding","Transaction Anomaly"),"Transaction Ending")</f>
        <v>Transaction Proceeding</v>
      </c>
    </row>
    <row r="1646" spans="1:3">
      <c r="A1646" s="124">
        <v>1643</v>
      </c>
      <c r="B1646" s="123">
        <f>'Transaction Log'!$A$4:$A$2084</f>
        <v>0.59547453703703701</v>
      </c>
      <c r="C1646" s="122" t="str">
        <f>IFERROR(IF(INDEX('Transaction Log'!$C$4:$C$2084,'Air Index'!A1646)&gt;INDEX('Transaction Log'!$C$4:$C$2084,('Air Index'!$K$2+'Air Index'!A1646)),"Transaction Proceeding","Transaction Anomaly"),"Transaction Ending")</f>
        <v>Transaction Proceeding</v>
      </c>
    </row>
    <row r="1647" spans="1:3">
      <c r="A1647" s="124">
        <v>1644</v>
      </c>
      <c r="B1647" s="123">
        <f>'Transaction Log'!$A$4:$A$2084</f>
        <v>0.5954976851851852</v>
      </c>
      <c r="C1647" s="122" t="str">
        <f>IFERROR(IF(INDEX('Transaction Log'!$C$4:$C$2084,'Air Index'!A1647)&gt;INDEX('Transaction Log'!$C$4:$C$2084,('Air Index'!$K$2+'Air Index'!A1647)),"Transaction Proceeding","Transaction Anomaly"),"Transaction Ending")</f>
        <v>Transaction Proceeding</v>
      </c>
    </row>
    <row r="1648" spans="1:3">
      <c r="A1648" s="124">
        <v>1645</v>
      </c>
      <c r="B1648" s="123">
        <f>'Transaction Log'!$A$4:$A$2084</f>
        <v>0.59552083333333339</v>
      </c>
      <c r="C1648" s="122" t="str">
        <f>IFERROR(IF(INDEX('Transaction Log'!$C$4:$C$2084,'Air Index'!A1648)&gt;INDEX('Transaction Log'!$C$4:$C$2084,('Air Index'!$K$2+'Air Index'!A1648)),"Transaction Proceeding","Transaction Anomaly"),"Transaction Ending")</f>
        <v>Transaction Proceeding</v>
      </c>
    </row>
    <row r="1649" spans="1:3">
      <c r="A1649" s="124">
        <v>1646</v>
      </c>
      <c r="B1649" s="123">
        <f>'Transaction Log'!$A$4:$A$2084</f>
        <v>0.59554398148148147</v>
      </c>
      <c r="C1649" s="122" t="str">
        <f>IFERROR(IF(INDEX('Transaction Log'!$C$4:$C$2084,'Air Index'!A1649)&gt;INDEX('Transaction Log'!$C$4:$C$2084,('Air Index'!$K$2+'Air Index'!A1649)),"Transaction Proceeding","Transaction Anomaly"),"Transaction Ending")</f>
        <v>Transaction Proceeding</v>
      </c>
    </row>
    <row r="1650" spans="1:3">
      <c r="A1650" s="124">
        <v>1647</v>
      </c>
      <c r="B1650" s="123">
        <f>'Transaction Log'!$A$4:$A$2084</f>
        <v>0.59556712962962965</v>
      </c>
      <c r="C1650" s="122" t="str">
        <f>IFERROR(IF(INDEX('Transaction Log'!$C$4:$C$2084,'Air Index'!A1650)&gt;INDEX('Transaction Log'!$C$4:$C$2084,('Air Index'!$K$2+'Air Index'!A1650)),"Transaction Proceeding","Transaction Anomaly"),"Transaction Ending")</f>
        <v>Transaction Proceeding</v>
      </c>
    </row>
    <row r="1651" spans="1:3">
      <c r="A1651" s="124">
        <v>1648</v>
      </c>
      <c r="B1651" s="123">
        <f>'Transaction Log'!$A$4:$A$2084</f>
        <v>0.59559027777777784</v>
      </c>
      <c r="C1651" s="122" t="str">
        <f>IFERROR(IF(INDEX('Transaction Log'!$C$4:$C$2084,'Air Index'!A1651)&gt;INDEX('Transaction Log'!$C$4:$C$2084,('Air Index'!$K$2+'Air Index'!A1651)),"Transaction Proceeding","Transaction Anomaly"),"Transaction Ending")</f>
        <v>Transaction Proceeding</v>
      </c>
    </row>
    <row r="1652" spans="1:3">
      <c r="A1652" s="124">
        <v>1649</v>
      </c>
      <c r="B1652" s="123">
        <f>'Transaction Log'!$A$4:$A$2084</f>
        <v>0.59561342592592592</v>
      </c>
      <c r="C1652" s="122" t="str">
        <f>IFERROR(IF(INDEX('Transaction Log'!$C$4:$C$2084,'Air Index'!A1652)&gt;INDEX('Transaction Log'!$C$4:$C$2084,('Air Index'!$K$2+'Air Index'!A1652)),"Transaction Proceeding","Transaction Anomaly"),"Transaction Ending")</f>
        <v>Transaction Proceeding</v>
      </c>
    </row>
    <row r="1653" spans="1:3">
      <c r="A1653" s="124">
        <v>1650</v>
      </c>
      <c r="B1653" s="123">
        <f>'Transaction Log'!$A$4:$A$2084</f>
        <v>0.595636574074074</v>
      </c>
      <c r="C1653" s="122" t="str">
        <f>IFERROR(IF(INDEX('Transaction Log'!$C$4:$C$2084,'Air Index'!A1653)&gt;INDEX('Transaction Log'!$C$4:$C$2084,('Air Index'!$K$2+'Air Index'!A1653)),"Transaction Proceeding","Transaction Anomaly"),"Transaction Ending")</f>
        <v>Transaction Proceeding</v>
      </c>
    </row>
    <row r="1654" spans="1:3">
      <c r="A1654" s="124">
        <v>1651</v>
      </c>
      <c r="B1654" s="123">
        <f>'Transaction Log'!$A$4:$A$2084</f>
        <v>0.59565972222222219</v>
      </c>
      <c r="C1654" s="122" t="str">
        <f>IFERROR(IF(INDEX('Transaction Log'!$C$4:$C$2084,'Air Index'!A1654)&gt;INDEX('Transaction Log'!$C$4:$C$2084,('Air Index'!$K$2+'Air Index'!A1654)),"Transaction Proceeding","Transaction Anomaly"),"Transaction Ending")</f>
        <v>Transaction Proceeding</v>
      </c>
    </row>
    <row r="1655" spans="1:3">
      <c r="A1655" s="124">
        <v>1652</v>
      </c>
      <c r="B1655" s="123">
        <f>'Transaction Log'!$A$4:$A$2084</f>
        <v>0.59568287037037038</v>
      </c>
      <c r="C1655" s="122" t="str">
        <f>IFERROR(IF(INDEX('Transaction Log'!$C$4:$C$2084,'Air Index'!A1655)&gt;INDEX('Transaction Log'!$C$4:$C$2084,('Air Index'!$K$2+'Air Index'!A1655)),"Transaction Proceeding","Transaction Anomaly"),"Transaction Ending")</f>
        <v>Transaction Proceeding</v>
      </c>
    </row>
    <row r="1656" spans="1:3">
      <c r="A1656" s="124">
        <v>1653</v>
      </c>
      <c r="B1656" s="123">
        <f>'Transaction Log'!$A$4:$A$2084</f>
        <v>0.59570601851851845</v>
      </c>
      <c r="C1656" s="122" t="str">
        <f>IFERROR(IF(INDEX('Transaction Log'!$C$4:$C$2084,'Air Index'!A1656)&gt;INDEX('Transaction Log'!$C$4:$C$2084,('Air Index'!$K$2+'Air Index'!A1656)),"Transaction Proceeding","Transaction Anomaly"),"Transaction Ending")</f>
        <v>Transaction Proceeding</v>
      </c>
    </row>
    <row r="1657" spans="1:3">
      <c r="A1657" s="124">
        <v>1654</v>
      </c>
      <c r="B1657" s="123">
        <f>'Transaction Log'!$A$4:$A$2084</f>
        <v>0.59572916666666664</v>
      </c>
      <c r="C1657" s="122" t="str">
        <f>IFERROR(IF(INDEX('Transaction Log'!$C$4:$C$2084,'Air Index'!A1657)&gt;INDEX('Transaction Log'!$C$4:$C$2084,('Air Index'!$K$2+'Air Index'!A1657)),"Transaction Proceeding","Transaction Anomaly"),"Transaction Ending")</f>
        <v>Transaction Proceeding</v>
      </c>
    </row>
    <row r="1658" spans="1:3">
      <c r="A1658" s="124">
        <v>1655</v>
      </c>
      <c r="B1658" s="123">
        <f>'Transaction Log'!$A$4:$A$2084</f>
        <v>0.59575231481481483</v>
      </c>
      <c r="C1658" s="122" t="str">
        <f>IFERROR(IF(INDEX('Transaction Log'!$C$4:$C$2084,'Air Index'!A1658)&gt;INDEX('Transaction Log'!$C$4:$C$2084,('Air Index'!$K$2+'Air Index'!A1658)),"Transaction Proceeding","Transaction Anomaly"),"Transaction Ending")</f>
        <v>Transaction Proceeding</v>
      </c>
    </row>
    <row r="1659" spans="1:3">
      <c r="A1659" s="124">
        <v>1656</v>
      </c>
      <c r="B1659" s="123">
        <f>'Transaction Log'!$A$4:$A$2084</f>
        <v>0.59577546296296291</v>
      </c>
      <c r="C1659" s="122" t="str">
        <f>IFERROR(IF(INDEX('Transaction Log'!$C$4:$C$2084,'Air Index'!A1659)&gt;INDEX('Transaction Log'!$C$4:$C$2084,('Air Index'!$K$2+'Air Index'!A1659)),"Transaction Proceeding","Transaction Anomaly"),"Transaction Ending")</f>
        <v>Transaction Proceeding</v>
      </c>
    </row>
    <row r="1660" spans="1:3">
      <c r="A1660" s="124">
        <v>1657</v>
      </c>
      <c r="B1660" s="123">
        <f>'Transaction Log'!$A$4:$A$2084</f>
        <v>0.5957986111111111</v>
      </c>
      <c r="C1660" s="122" t="str">
        <f>IFERROR(IF(INDEX('Transaction Log'!$C$4:$C$2084,'Air Index'!A1660)&gt;INDEX('Transaction Log'!$C$4:$C$2084,('Air Index'!$K$2+'Air Index'!A1660)),"Transaction Proceeding","Transaction Anomaly"),"Transaction Ending")</f>
        <v>Transaction Proceeding</v>
      </c>
    </row>
    <row r="1661" spans="1:3">
      <c r="A1661" s="124">
        <v>1658</v>
      </c>
      <c r="B1661" s="123">
        <f>'Transaction Log'!$A$4:$A$2084</f>
        <v>0.59582175925925929</v>
      </c>
      <c r="C1661" s="122" t="str">
        <f>IFERROR(IF(INDEX('Transaction Log'!$C$4:$C$2084,'Air Index'!A1661)&gt;INDEX('Transaction Log'!$C$4:$C$2084,('Air Index'!$K$2+'Air Index'!A1661)),"Transaction Proceeding","Transaction Anomaly"),"Transaction Ending")</f>
        <v>Transaction Proceeding</v>
      </c>
    </row>
    <row r="1662" spans="1:3">
      <c r="A1662" s="124">
        <v>1659</v>
      </c>
      <c r="B1662" s="123">
        <f>'Transaction Log'!$A$4:$A$2084</f>
        <v>0.59584490740740736</v>
      </c>
      <c r="C1662" s="122" t="str">
        <f>IFERROR(IF(INDEX('Transaction Log'!$C$4:$C$2084,'Air Index'!A1662)&gt;INDEX('Transaction Log'!$C$4:$C$2084,('Air Index'!$K$2+'Air Index'!A1662)),"Transaction Proceeding","Transaction Anomaly"),"Transaction Ending")</f>
        <v>Transaction Anomaly</v>
      </c>
    </row>
    <row r="1663" spans="1:3">
      <c r="A1663" s="124">
        <v>1660</v>
      </c>
      <c r="B1663" s="123">
        <f>'Transaction Log'!$A$4:$A$2084</f>
        <v>0.59586805555555555</v>
      </c>
      <c r="C1663" s="122" t="str">
        <f>IFERROR(IF(INDEX('Transaction Log'!$C$4:$C$2084,'Air Index'!A1663)&gt;INDEX('Transaction Log'!$C$4:$C$2084,('Air Index'!$K$2+'Air Index'!A1663)),"Transaction Proceeding","Transaction Anomaly"),"Transaction Ending")</f>
        <v>Transaction Proceeding</v>
      </c>
    </row>
    <row r="1664" spans="1:3">
      <c r="A1664" s="124">
        <v>1661</v>
      </c>
      <c r="B1664" s="123">
        <f>'Transaction Log'!$A$4:$A$2084</f>
        <v>0.59589120370370374</v>
      </c>
      <c r="C1664" s="122" t="str">
        <f>IFERROR(IF(INDEX('Transaction Log'!$C$4:$C$2084,'Air Index'!A1664)&gt;INDEX('Transaction Log'!$C$4:$C$2084,('Air Index'!$K$2+'Air Index'!A1664)),"Transaction Proceeding","Transaction Anomaly"),"Transaction Ending")</f>
        <v>Transaction Proceeding</v>
      </c>
    </row>
    <row r="1665" spans="1:3">
      <c r="A1665" s="124">
        <v>1662</v>
      </c>
      <c r="B1665" s="123">
        <f>'Transaction Log'!$A$4:$A$2084</f>
        <v>0.59591435185185182</v>
      </c>
      <c r="C1665" s="122" t="str">
        <f>IFERROR(IF(INDEX('Transaction Log'!$C$4:$C$2084,'Air Index'!A1665)&gt;INDEX('Transaction Log'!$C$4:$C$2084,('Air Index'!$K$2+'Air Index'!A1665)),"Transaction Proceeding","Transaction Anomaly"),"Transaction Ending")</f>
        <v>Transaction Proceeding</v>
      </c>
    </row>
    <row r="1666" spans="1:3">
      <c r="A1666" s="124">
        <v>1663</v>
      </c>
      <c r="B1666" s="123">
        <f>'Transaction Log'!$A$4:$A$2084</f>
        <v>0.59593750000000001</v>
      </c>
      <c r="C1666" s="122" t="str">
        <f>IFERROR(IF(INDEX('Transaction Log'!$C$4:$C$2084,'Air Index'!A1666)&gt;INDEX('Transaction Log'!$C$4:$C$2084,('Air Index'!$K$2+'Air Index'!A1666)),"Transaction Proceeding","Transaction Anomaly"),"Transaction Ending")</f>
        <v>Transaction Proceeding</v>
      </c>
    </row>
    <row r="1667" spans="1:3">
      <c r="A1667" s="124">
        <v>1664</v>
      </c>
      <c r="B1667" s="123">
        <f>'Transaction Log'!$A$4:$A$2084</f>
        <v>0.5959606481481482</v>
      </c>
      <c r="C1667" s="122" t="str">
        <f>IFERROR(IF(INDEX('Transaction Log'!$C$4:$C$2084,'Air Index'!A1667)&gt;INDEX('Transaction Log'!$C$4:$C$2084,('Air Index'!$K$2+'Air Index'!A1667)),"Transaction Proceeding","Transaction Anomaly"),"Transaction Ending")</f>
        <v>Transaction Proceeding</v>
      </c>
    </row>
    <row r="1668" spans="1:3">
      <c r="A1668" s="124">
        <v>1665</v>
      </c>
      <c r="B1668" s="123">
        <f>'Transaction Log'!$A$4:$A$2084</f>
        <v>0.59598379629629628</v>
      </c>
      <c r="C1668" s="122" t="str">
        <f>IFERROR(IF(INDEX('Transaction Log'!$C$4:$C$2084,'Air Index'!A1668)&gt;INDEX('Transaction Log'!$C$4:$C$2084,('Air Index'!$K$2+'Air Index'!A1668)),"Transaction Proceeding","Transaction Anomaly"),"Transaction Ending")</f>
        <v>Transaction Proceeding</v>
      </c>
    </row>
    <row r="1669" spans="1:3">
      <c r="A1669" s="124">
        <v>1666</v>
      </c>
      <c r="B1669" s="123">
        <f>'Transaction Log'!$A$4:$A$2084</f>
        <v>0.59600694444444446</v>
      </c>
      <c r="C1669" s="122" t="str">
        <f>IFERROR(IF(INDEX('Transaction Log'!$C$4:$C$2084,'Air Index'!A1669)&gt;INDEX('Transaction Log'!$C$4:$C$2084,('Air Index'!$K$2+'Air Index'!A1669)),"Transaction Proceeding","Transaction Anomaly"),"Transaction Ending")</f>
        <v>Transaction Proceeding</v>
      </c>
    </row>
    <row r="1670" spans="1:3">
      <c r="A1670" s="124">
        <v>1667</v>
      </c>
      <c r="B1670" s="123">
        <f>'Transaction Log'!$A$4:$A$2084</f>
        <v>0.59603009259259265</v>
      </c>
      <c r="C1670" s="122" t="str">
        <f>IFERROR(IF(INDEX('Transaction Log'!$C$4:$C$2084,'Air Index'!A1670)&gt;INDEX('Transaction Log'!$C$4:$C$2084,('Air Index'!$K$2+'Air Index'!A1670)),"Transaction Proceeding","Transaction Anomaly"),"Transaction Ending")</f>
        <v>Transaction Proceeding</v>
      </c>
    </row>
    <row r="1671" spans="1:3">
      <c r="A1671" s="124">
        <v>1668</v>
      </c>
      <c r="B1671" s="123">
        <f>'Transaction Log'!$A$4:$A$2084</f>
        <v>0.59605324074074073</v>
      </c>
      <c r="C1671" s="122" t="str">
        <f>IFERROR(IF(INDEX('Transaction Log'!$C$4:$C$2084,'Air Index'!A1671)&gt;INDEX('Transaction Log'!$C$4:$C$2084,('Air Index'!$K$2+'Air Index'!A1671)),"Transaction Proceeding","Transaction Anomaly"),"Transaction Ending")</f>
        <v>Transaction Proceeding</v>
      </c>
    </row>
    <row r="1672" spans="1:3">
      <c r="A1672" s="124">
        <v>1669</v>
      </c>
      <c r="B1672" s="123">
        <f>'Transaction Log'!$A$4:$A$2084</f>
        <v>0.59607638888888892</v>
      </c>
      <c r="C1672" s="122" t="str">
        <f>IFERROR(IF(INDEX('Transaction Log'!$C$4:$C$2084,'Air Index'!A1672)&gt;INDEX('Transaction Log'!$C$4:$C$2084,('Air Index'!$K$2+'Air Index'!A1672)),"Transaction Proceeding","Transaction Anomaly"),"Transaction Ending")</f>
        <v>Transaction Proceeding</v>
      </c>
    </row>
    <row r="1673" spans="1:3">
      <c r="A1673" s="124">
        <v>1670</v>
      </c>
      <c r="B1673" s="123">
        <f>'Transaction Log'!$A$4:$A$2084</f>
        <v>0.59609953703703711</v>
      </c>
      <c r="C1673" s="122" t="str">
        <f>IFERROR(IF(INDEX('Transaction Log'!$C$4:$C$2084,'Air Index'!A1673)&gt;INDEX('Transaction Log'!$C$4:$C$2084,('Air Index'!$K$2+'Air Index'!A1673)),"Transaction Proceeding","Transaction Anomaly"),"Transaction Ending")</f>
        <v>Transaction Proceeding</v>
      </c>
    </row>
    <row r="1674" spans="1:3">
      <c r="A1674" s="124">
        <v>1671</v>
      </c>
      <c r="B1674" s="123">
        <f>'Transaction Log'!$A$4:$A$2084</f>
        <v>0.59612268518518519</v>
      </c>
      <c r="C1674" s="122" t="str">
        <f>IFERROR(IF(INDEX('Transaction Log'!$C$4:$C$2084,'Air Index'!A1674)&gt;INDEX('Transaction Log'!$C$4:$C$2084,('Air Index'!$K$2+'Air Index'!A1674)),"Transaction Proceeding","Transaction Anomaly"),"Transaction Ending")</f>
        <v>Transaction Proceeding</v>
      </c>
    </row>
    <row r="1675" spans="1:3">
      <c r="A1675" s="124">
        <v>1672</v>
      </c>
      <c r="B1675" s="123">
        <f>'Transaction Log'!$A$4:$A$2084</f>
        <v>0.59614583333333326</v>
      </c>
      <c r="C1675" s="122" t="str">
        <f>IFERROR(IF(INDEX('Transaction Log'!$C$4:$C$2084,'Air Index'!A1675)&gt;INDEX('Transaction Log'!$C$4:$C$2084,('Air Index'!$K$2+'Air Index'!A1675)),"Transaction Proceeding","Transaction Anomaly"),"Transaction Ending")</f>
        <v>Transaction Proceeding</v>
      </c>
    </row>
    <row r="1676" spans="1:3">
      <c r="A1676" s="124">
        <v>1673</v>
      </c>
      <c r="B1676" s="123">
        <f>'Transaction Log'!$A$4:$A$2084</f>
        <v>0.59616898148148145</v>
      </c>
      <c r="C1676" s="122" t="str">
        <f>IFERROR(IF(INDEX('Transaction Log'!$C$4:$C$2084,'Air Index'!A1676)&gt;INDEX('Transaction Log'!$C$4:$C$2084,('Air Index'!$K$2+'Air Index'!A1676)),"Transaction Proceeding","Transaction Anomaly"),"Transaction Ending")</f>
        <v>Transaction Proceeding</v>
      </c>
    </row>
    <row r="1677" spans="1:3">
      <c r="A1677" s="124">
        <v>1674</v>
      </c>
      <c r="B1677" s="123">
        <f>'Transaction Log'!$A$4:$A$2084</f>
        <v>0.59619212962962964</v>
      </c>
      <c r="C1677" s="122" t="str">
        <f>IFERROR(IF(INDEX('Transaction Log'!$C$4:$C$2084,'Air Index'!A1677)&gt;INDEX('Transaction Log'!$C$4:$C$2084,('Air Index'!$K$2+'Air Index'!A1677)),"Transaction Proceeding","Transaction Anomaly"),"Transaction Ending")</f>
        <v>Transaction Proceeding</v>
      </c>
    </row>
    <row r="1678" spans="1:3">
      <c r="A1678" s="124">
        <v>1675</v>
      </c>
      <c r="B1678" s="123">
        <f>'Transaction Log'!$A$4:$A$2084</f>
        <v>0.59621527777777772</v>
      </c>
      <c r="C1678" s="122" t="str">
        <f>IFERROR(IF(INDEX('Transaction Log'!$C$4:$C$2084,'Air Index'!A1678)&gt;INDEX('Transaction Log'!$C$4:$C$2084,('Air Index'!$K$2+'Air Index'!A1678)),"Transaction Proceeding","Transaction Anomaly"),"Transaction Ending")</f>
        <v>Transaction Proceeding</v>
      </c>
    </row>
    <row r="1679" spans="1:3">
      <c r="A1679" s="124">
        <v>1676</v>
      </c>
      <c r="B1679" s="123">
        <f>'Transaction Log'!$A$4:$A$2084</f>
        <v>0.59623842592592591</v>
      </c>
      <c r="C1679" s="122" t="str">
        <f>IFERROR(IF(INDEX('Transaction Log'!$C$4:$C$2084,'Air Index'!A1679)&gt;INDEX('Transaction Log'!$C$4:$C$2084,('Air Index'!$K$2+'Air Index'!A1679)),"Transaction Proceeding","Transaction Anomaly"),"Transaction Ending")</f>
        <v>Transaction Proceeding</v>
      </c>
    </row>
    <row r="1680" spans="1:3">
      <c r="A1680" s="124">
        <v>1677</v>
      </c>
      <c r="B1680" s="123">
        <f>'Transaction Log'!$A$4:$A$2084</f>
        <v>0.5962615740740741</v>
      </c>
      <c r="C1680" s="122" t="str">
        <f>IFERROR(IF(INDEX('Transaction Log'!$C$4:$C$2084,'Air Index'!A1680)&gt;INDEX('Transaction Log'!$C$4:$C$2084,('Air Index'!$K$2+'Air Index'!A1680)),"Transaction Proceeding","Transaction Anomaly"),"Transaction Ending")</f>
        <v>Transaction Proceeding</v>
      </c>
    </row>
    <row r="1681" spans="1:3">
      <c r="A1681" s="124">
        <v>1678</v>
      </c>
      <c r="B1681" s="123">
        <f>'Transaction Log'!$A$4:$A$2084</f>
        <v>0.59628472222222217</v>
      </c>
      <c r="C1681" s="122" t="str">
        <f>IFERROR(IF(INDEX('Transaction Log'!$C$4:$C$2084,'Air Index'!A1681)&gt;INDEX('Transaction Log'!$C$4:$C$2084,('Air Index'!$K$2+'Air Index'!A1681)),"Transaction Proceeding","Transaction Anomaly"),"Transaction Ending")</f>
        <v>Transaction Proceeding</v>
      </c>
    </row>
    <row r="1682" spans="1:3">
      <c r="A1682" s="124">
        <v>1679</v>
      </c>
      <c r="B1682" s="123">
        <f>'Transaction Log'!$A$4:$A$2084</f>
        <v>0.59630787037037036</v>
      </c>
      <c r="C1682" s="122" t="str">
        <f>IFERROR(IF(INDEX('Transaction Log'!$C$4:$C$2084,'Air Index'!A1682)&gt;INDEX('Transaction Log'!$C$4:$C$2084,('Air Index'!$K$2+'Air Index'!A1682)),"Transaction Proceeding","Transaction Anomaly"),"Transaction Ending")</f>
        <v>Transaction Proceeding</v>
      </c>
    </row>
    <row r="1683" spans="1:3">
      <c r="A1683" s="124">
        <v>1680</v>
      </c>
      <c r="B1683" s="123">
        <f>'Transaction Log'!$A$4:$A$2084</f>
        <v>0.59633101851851855</v>
      </c>
      <c r="C1683" s="122" t="str">
        <f>IFERROR(IF(INDEX('Transaction Log'!$C$4:$C$2084,'Air Index'!A1683)&gt;INDEX('Transaction Log'!$C$4:$C$2084,('Air Index'!$K$2+'Air Index'!A1683)),"Transaction Proceeding","Transaction Anomaly"),"Transaction Ending")</f>
        <v>Transaction Proceeding</v>
      </c>
    </row>
    <row r="1684" spans="1:3">
      <c r="A1684" s="124">
        <v>1681</v>
      </c>
      <c r="B1684" s="123">
        <f>'Transaction Log'!$A$4:$A$2084</f>
        <v>0.59635416666666663</v>
      </c>
      <c r="C1684" s="122" t="str">
        <f>IFERROR(IF(INDEX('Transaction Log'!$C$4:$C$2084,'Air Index'!A1684)&gt;INDEX('Transaction Log'!$C$4:$C$2084,('Air Index'!$K$2+'Air Index'!A1684)),"Transaction Proceeding","Transaction Anomaly"),"Transaction Ending")</f>
        <v>Transaction Proceeding</v>
      </c>
    </row>
    <row r="1685" spans="1:3">
      <c r="A1685" s="124">
        <v>1682</v>
      </c>
      <c r="B1685" s="123">
        <f>'Transaction Log'!$A$4:$A$2084</f>
        <v>0.59637731481481482</v>
      </c>
      <c r="C1685" s="122" t="str">
        <f>IFERROR(IF(INDEX('Transaction Log'!$C$4:$C$2084,'Air Index'!A1685)&gt;INDEX('Transaction Log'!$C$4:$C$2084,('Air Index'!$K$2+'Air Index'!A1685)),"Transaction Proceeding","Transaction Anomaly"),"Transaction Ending")</f>
        <v>Transaction Proceeding</v>
      </c>
    </row>
    <row r="1686" spans="1:3">
      <c r="A1686" s="124">
        <v>1683</v>
      </c>
      <c r="B1686" s="123">
        <f>'Transaction Log'!$A$4:$A$2084</f>
        <v>0.59640046296296301</v>
      </c>
      <c r="C1686" s="122" t="str">
        <f>IFERROR(IF(INDEX('Transaction Log'!$C$4:$C$2084,'Air Index'!A1686)&gt;INDEX('Transaction Log'!$C$4:$C$2084,('Air Index'!$K$2+'Air Index'!A1686)),"Transaction Proceeding","Transaction Anomaly"),"Transaction Ending")</f>
        <v>Transaction Proceeding</v>
      </c>
    </row>
    <row r="1687" spans="1:3">
      <c r="A1687" s="124">
        <v>1684</v>
      </c>
      <c r="B1687" s="123">
        <f>'Transaction Log'!$A$4:$A$2084</f>
        <v>0.59642361111111108</v>
      </c>
      <c r="C1687" s="122" t="str">
        <f>IFERROR(IF(INDEX('Transaction Log'!$C$4:$C$2084,'Air Index'!A1687)&gt;INDEX('Transaction Log'!$C$4:$C$2084,('Air Index'!$K$2+'Air Index'!A1687)),"Transaction Proceeding","Transaction Anomaly"),"Transaction Ending")</f>
        <v>Transaction Proceeding</v>
      </c>
    </row>
    <row r="1688" spans="1:3">
      <c r="A1688" s="124">
        <v>1685</v>
      </c>
      <c r="B1688" s="123">
        <f>'Transaction Log'!$A$4:$A$2084</f>
        <v>0.59644675925925927</v>
      </c>
      <c r="C1688" s="122" t="str">
        <f>IFERROR(IF(INDEX('Transaction Log'!$C$4:$C$2084,'Air Index'!A1688)&gt;INDEX('Transaction Log'!$C$4:$C$2084,('Air Index'!$K$2+'Air Index'!A1688)),"Transaction Proceeding","Transaction Anomaly"),"Transaction Ending")</f>
        <v>Transaction Proceeding</v>
      </c>
    </row>
    <row r="1689" spans="1:3">
      <c r="A1689" s="124">
        <v>1686</v>
      </c>
      <c r="B1689" s="123">
        <f>'Transaction Log'!$A$4:$A$2084</f>
        <v>0.59646990740740746</v>
      </c>
      <c r="C1689" s="122" t="str">
        <f>IFERROR(IF(INDEX('Transaction Log'!$C$4:$C$2084,'Air Index'!A1689)&gt;INDEX('Transaction Log'!$C$4:$C$2084,('Air Index'!$K$2+'Air Index'!A1689)),"Transaction Proceeding","Transaction Anomaly"),"Transaction Ending")</f>
        <v>Transaction Proceeding</v>
      </c>
    </row>
    <row r="1690" spans="1:3">
      <c r="A1690" s="124">
        <v>1687</v>
      </c>
      <c r="B1690" s="123">
        <f>'Transaction Log'!$A$4:$A$2084</f>
        <v>0.59649305555555554</v>
      </c>
      <c r="C1690" s="122" t="str">
        <f>IFERROR(IF(INDEX('Transaction Log'!$C$4:$C$2084,'Air Index'!A1690)&gt;INDEX('Transaction Log'!$C$4:$C$2084,('Air Index'!$K$2+'Air Index'!A1690)),"Transaction Proceeding","Transaction Anomaly"),"Transaction Ending")</f>
        <v>Transaction Proceeding</v>
      </c>
    </row>
    <row r="1691" spans="1:3">
      <c r="A1691" s="124">
        <v>1688</v>
      </c>
      <c r="B1691" s="123">
        <f>'Transaction Log'!$A$4:$A$2084</f>
        <v>0.59651620370370373</v>
      </c>
      <c r="C1691" s="122" t="str">
        <f>IFERROR(IF(INDEX('Transaction Log'!$C$4:$C$2084,'Air Index'!A1691)&gt;INDEX('Transaction Log'!$C$4:$C$2084,('Air Index'!$K$2+'Air Index'!A1691)),"Transaction Proceeding","Transaction Anomaly"),"Transaction Ending")</f>
        <v>Transaction Proceeding</v>
      </c>
    </row>
    <row r="1692" spans="1:3">
      <c r="A1692" s="124">
        <v>1689</v>
      </c>
      <c r="B1692" s="123">
        <f>'Transaction Log'!$A$4:$A$2084</f>
        <v>0.59653935185185192</v>
      </c>
      <c r="C1692" s="122" t="str">
        <f>IFERROR(IF(INDEX('Transaction Log'!$C$4:$C$2084,'Air Index'!A1692)&gt;INDEX('Transaction Log'!$C$4:$C$2084,('Air Index'!$K$2+'Air Index'!A1692)),"Transaction Proceeding","Transaction Anomaly"),"Transaction Ending")</f>
        <v>Transaction Proceeding</v>
      </c>
    </row>
    <row r="1693" spans="1:3">
      <c r="A1693" s="124">
        <v>1690</v>
      </c>
      <c r="B1693" s="123">
        <f>'Transaction Log'!$A$4:$A$2084</f>
        <v>0.5965625</v>
      </c>
      <c r="C1693" s="122" t="str">
        <f>IFERROR(IF(INDEX('Transaction Log'!$C$4:$C$2084,'Air Index'!A1693)&gt;INDEX('Transaction Log'!$C$4:$C$2084,('Air Index'!$K$2+'Air Index'!A1693)),"Transaction Proceeding","Transaction Anomaly"),"Transaction Ending")</f>
        <v>Transaction Proceeding</v>
      </c>
    </row>
    <row r="1694" spans="1:3">
      <c r="A1694" s="124">
        <v>1691</v>
      </c>
      <c r="B1694" s="123">
        <f>'Transaction Log'!$A$4:$A$2084</f>
        <v>0.59658564814814818</v>
      </c>
      <c r="C1694" s="122" t="str">
        <f>IFERROR(IF(INDEX('Transaction Log'!$C$4:$C$2084,'Air Index'!A1694)&gt;INDEX('Transaction Log'!$C$4:$C$2084,('Air Index'!$K$2+'Air Index'!A1694)),"Transaction Proceeding","Transaction Anomaly"),"Transaction Ending")</f>
        <v>Transaction Proceeding</v>
      </c>
    </row>
    <row r="1695" spans="1:3">
      <c r="A1695" s="124">
        <v>1692</v>
      </c>
      <c r="B1695" s="123">
        <f>'Transaction Log'!$A$4:$A$2084</f>
        <v>0.59660879629629626</v>
      </c>
      <c r="C1695" s="122" t="str">
        <f>IFERROR(IF(INDEX('Transaction Log'!$C$4:$C$2084,'Air Index'!A1695)&gt;INDEX('Transaction Log'!$C$4:$C$2084,('Air Index'!$K$2+'Air Index'!A1695)),"Transaction Proceeding","Transaction Anomaly"),"Transaction Ending")</f>
        <v>Transaction Proceeding</v>
      </c>
    </row>
    <row r="1696" spans="1:3">
      <c r="A1696" s="124">
        <v>1693</v>
      </c>
      <c r="B1696" s="123">
        <f>'Transaction Log'!$A$4:$A$2084</f>
        <v>0.59663194444444445</v>
      </c>
      <c r="C1696" s="122" t="str">
        <f>IFERROR(IF(INDEX('Transaction Log'!$C$4:$C$2084,'Air Index'!A1696)&gt;INDEX('Transaction Log'!$C$4:$C$2084,('Air Index'!$K$2+'Air Index'!A1696)),"Transaction Proceeding","Transaction Anomaly"),"Transaction Ending")</f>
        <v>Transaction Proceeding</v>
      </c>
    </row>
    <row r="1697" spans="1:3">
      <c r="A1697" s="124">
        <v>1694</v>
      </c>
      <c r="B1697" s="123">
        <f>'Transaction Log'!$A$4:$A$2084</f>
        <v>0.59665509259259253</v>
      </c>
      <c r="C1697" s="122" t="str">
        <f>IFERROR(IF(INDEX('Transaction Log'!$C$4:$C$2084,'Air Index'!A1697)&gt;INDEX('Transaction Log'!$C$4:$C$2084,('Air Index'!$K$2+'Air Index'!A1697)),"Transaction Proceeding","Transaction Anomaly"),"Transaction Ending")</f>
        <v>Transaction Proceeding</v>
      </c>
    </row>
    <row r="1698" spans="1:3">
      <c r="A1698" s="124">
        <v>1695</v>
      </c>
      <c r="B1698" s="123">
        <f>'Transaction Log'!$A$4:$A$2084</f>
        <v>0.59667824074074072</v>
      </c>
      <c r="C1698" s="122" t="str">
        <f>IFERROR(IF(INDEX('Transaction Log'!$C$4:$C$2084,'Air Index'!A1698)&gt;INDEX('Transaction Log'!$C$4:$C$2084,('Air Index'!$K$2+'Air Index'!A1698)),"Transaction Proceeding","Transaction Anomaly"),"Transaction Ending")</f>
        <v>Transaction Proceeding</v>
      </c>
    </row>
    <row r="1699" spans="1:3">
      <c r="A1699" s="124">
        <v>1696</v>
      </c>
      <c r="B1699" s="123">
        <f>'Transaction Log'!$A$4:$A$2084</f>
        <v>0.59670138888888891</v>
      </c>
      <c r="C1699" s="122" t="str">
        <f>IFERROR(IF(INDEX('Transaction Log'!$C$4:$C$2084,'Air Index'!A1699)&gt;INDEX('Transaction Log'!$C$4:$C$2084,('Air Index'!$K$2+'Air Index'!A1699)),"Transaction Proceeding","Transaction Anomaly"),"Transaction Ending")</f>
        <v>Transaction Proceeding</v>
      </c>
    </row>
    <row r="1700" spans="1:3">
      <c r="A1700" s="124">
        <v>1697</v>
      </c>
      <c r="B1700" s="123">
        <f>'Transaction Log'!$A$4:$A$2084</f>
        <v>0.59672453703703698</v>
      </c>
      <c r="C1700" s="122" t="str">
        <f>IFERROR(IF(INDEX('Transaction Log'!$C$4:$C$2084,'Air Index'!A1700)&gt;INDEX('Transaction Log'!$C$4:$C$2084,('Air Index'!$K$2+'Air Index'!A1700)),"Transaction Proceeding","Transaction Anomaly"),"Transaction Ending")</f>
        <v>Transaction Proceeding</v>
      </c>
    </row>
    <row r="1701" spans="1:3">
      <c r="A1701" s="124">
        <v>1698</v>
      </c>
      <c r="B1701" s="123">
        <f>'Transaction Log'!$A$4:$A$2084</f>
        <v>0.59674768518518517</v>
      </c>
      <c r="C1701" s="122" t="str">
        <f>IFERROR(IF(INDEX('Transaction Log'!$C$4:$C$2084,'Air Index'!A1701)&gt;INDEX('Transaction Log'!$C$4:$C$2084,('Air Index'!$K$2+'Air Index'!A1701)),"Transaction Proceeding","Transaction Anomaly"),"Transaction Ending")</f>
        <v>Transaction Proceeding</v>
      </c>
    </row>
    <row r="1702" spans="1:3">
      <c r="A1702" s="124">
        <v>1699</v>
      </c>
      <c r="B1702" s="123">
        <f>'Transaction Log'!$A$4:$A$2084</f>
        <v>0.59677083333333336</v>
      </c>
      <c r="C1702" s="122" t="str">
        <f>IFERROR(IF(INDEX('Transaction Log'!$C$4:$C$2084,'Air Index'!A1702)&gt;INDEX('Transaction Log'!$C$4:$C$2084,('Air Index'!$K$2+'Air Index'!A1702)),"Transaction Proceeding","Transaction Anomaly"),"Transaction Ending")</f>
        <v>Transaction Proceeding</v>
      </c>
    </row>
    <row r="1703" spans="1:3">
      <c r="A1703" s="124">
        <v>1700</v>
      </c>
      <c r="B1703" s="123">
        <f>'Transaction Log'!$A$4:$A$2084</f>
        <v>0.59679398148148144</v>
      </c>
      <c r="C1703" s="122" t="str">
        <f>IFERROR(IF(INDEX('Transaction Log'!$C$4:$C$2084,'Air Index'!A1703)&gt;INDEX('Transaction Log'!$C$4:$C$2084,('Air Index'!$K$2+'Air Index'!A1703)),"Transaction Proceeding","Transaction Anomaly"),"Transaction Ending")</f>
        <v>Transaction Proceeding</v>
      </c>
    </row>
    <row r="1704" spans="1:3">
      <c r="A1704" s="124">
        <v>1701</v>
      </c>
      <c r="B1704" s="123">
        <f>'Transaction Log'!$A$4:$A$2084</f>
        <v>0.59681712962962963</v>
      </c>
      <c r="C1704" s="122" t="str">
        <f>IFERROR(IF(INDEX('Transaction Log'!$C$4:$C$2084,'Air Index'!A1704)&gt;INDEX('Transaction Log'!$C$4:$C$2084,('Air Index'!$K$2+'Air Index'!A1704)),"Transaction Proceeding","Transaction Anomaly"),"Transaction Ending")</f>
        <v>Transaction Proceeding</v>
      </c>
    </row>
    <row r="1705" spans="1:3">
      <c r="A1705" s="124">
        <v>1702</v>
      </c>
      <c r="B1705" s="123">
        <f>'Transaction Log'!$A$4:$A$2084</f>
        <v>0.59684027777777782</v>
      </c>
      <c r="C1705" s="122" t="str">
        <f>IFERROR(IF(INDEX('Transaction Log'!$C$4:$C$2084,'Air Index'!A1705)&gt;INDEX('Transaction Log'!$C$4:$C$2084,('Air Index'!$K$2+'Air Index'!A1705)),"Transaction Proceeding","Transaction Anomaly"),"Transaction Ending")</f>
        <v>Transaction Proceeding</v>
      </c>
    </row>
    <row r="1706" spans="1:3">
      <c r="A1706" s="124">
        <v>1703</v>
      </c>
      <c r="B1706" s="123">
        <f>'Transaction Log'!$A$4:$A$2084</f>
        <v>0.59686342592592589</v>
      </c>
      <c r="C1706" s="122" t="str">
        <f>IFERROR(IF(INDEX('Transaction Log'!$C$4:$C$2084,'Air Index'!A1706)&gt;INDEX('Transaction Log'!$C$4:$C$2084,('Air Index'!$K$2+'Air Index'!A1706)),"Transaction Proceeding","Transaction Anomaly"),"Transaction Ending")</f>
        <v>Transaction Proceeding</v>
      </c>
    </row>
    <row r="1707" spans="1:3">
      <c r="A1707" s="124">
        <v>1704</v>
      </c>
      <c r="B1707" s="123">
        <f>'Transaction Log'!$A$4:$A$2084</f>
        <v>0.59688657407407408</v>
      </c>
      <c r="C1707" s="122" t="str">
        <f>IFERROR(IF(INDEX('Transaction Log'!$C$4:$C$2084,'Air Index'!A1707)&gt;INDEX('Transaction Log'!$C$4:$C$2084,('Air Index'!$K$2+'Air Index'!A1707)),"Transaction Proceeding","Transaction Anomaly"),"Transaction Ending")</f>
        <v>Transaction Proceeding</v>
      </c>
    </row>
    <row r="1708" spans="1:3">
      <c r="A1708" s="124">
        <v>1705</v>
      </c>
      <c r="B1708" s="123">
        <f>'Transaction Log'!$A$4:$A$2084</f>
        <v>0.59690972222222227</v>
      </c>
      <c r="C1708" s="122" t="str">
        <f>IFERROR(IF(INDEX('Transaction Log'!$C$4:$C$2084,'Air Index'!A1708)&gt;INDEX('Transaction Log'!$C$4:$C$2084,('Air Index'!$K$2+'Air Index'!A1708)),"Transaction Proceeding","Transaction Anomaly"),"Transaction Ending")</f>
        <v>Transaction Proceeding</v>
      </c>
    </row>
    <row r="1709" spans="1:3">
      <c r="A1709" s="124">
        <v>1706</v>
      </c>
      <c r="B1709" s="123">
        <f>'Transaction Log'!$A$4:$A$2084</f>
        <v>0.59693287037037035</v>
      </c>
      <c r="C1709" s="122" t="str">
        <f>IFERROR(IF(INDEX('Transaction Log'!$C$4:$C$2084,'Air Index'!A1709)&gt;INDEX('Transaction Log'!$C$4:$C$2084,('Air Index'!$K$2+'Air Index'!A1709)),"Transaction Proceeding","Transaction Anomaly"),"Transaction Ending")</f>
        <v>Transaction Proceeding</v>
      </c>
    </row>
    <row r="1710" spans="1:3">
      <c r="A1710" s="124">
        <v>1707</v>
      </c>
      <c r="B1710" s="123">
        <f>'Transaction Log'!$A$4:$A$2084</f>
        <v>0.59695601851851854</v>
      </c>
      <c r="C1710" s="122" t="str">
        <f>IFERROR(IF(INDEX('Transaction Log'!$C$4:$C$2084,'Air Index'!A1710)&gt;INDEX('Transaction Log'!$C$4:$C$2084,('Air Index'!$K$2+'Air Index'!A1710)),"Transaction Proceeding","Transaction Anomaly"),"Transaction Ending")</f>
        <v>Transaction Proceeding</v>
      </c>
    </row>
    <row r="1711" spans="1:3">
      <c r="A1711" s="124">
        <v>1708</v>
      </c>
      <c r="B1711" s="123">
        <f>'Transaction Log'!$A$4:$A$2084</f>
        <v>0.59697916666666673</v>
      </c>
      <c r="C1711" s="122" t="str">
        <f>IFERROR(IF(INDEX('Transaction Log'!$C$4:$C$2084,'Air Index'!A1711)&gt;INDEX('Transaction Log'!$C$4:$C$2084,('Air Index'!$K$2+'Air Index'!A1711)),"Transaction Proceeding","Transaction Anomaly"),"Transaction Ending")</f>
        <v>Transaction Proceeding</v>
      </c>
    </row>
    <row r="1712" spans="1:3">
      <c r="A1712" s="124">
        <v>1709</v>
      </c>
      <c r="B1712" s="123">
        <f>'Transaction Log'!$A$4:$A$2084</f>
        <v>0.59700231481481481</v>
      </c>
      <c r="C1712" s="122" t="str">
        <f>IFERROR(IF(INDEX('Transaction Log'!$C$4:$C$2084,'Air Index'!A1712)&gt;INDEX('Transaction Log'!$C$4:$C$2084,('Air Index'!$K$2+'Air Index'!A1712)),"Transaction Proceeding","Transaction Anomaly"),"Transaction Ending")</f>
        <v>Transaction Proceeding</v>
      </c>
    </row>
    <row r="1713" spans="1:3">
      <c r="A1713" s="124">
        <v>1710</v>
      </c>
      <c r="B1713" s="123">
        <f>'Transaction Log'!$A$4:$A$2084</f>
        <v>0.59702546296296299</v>
      </c>
      <c r="C1713" s="122" t="str">
        <f>IFERROR(IF(INDEX('Transaction Log'!$C$4:$C$2084,'Air Index'!A1713)&gt;INDEX('Transaction Log'!$C$4:$C$2084,('Air Index'!$K$2+'Air Index'!A1713)),"Transaction Proceeding","Transaction Anomaly"),"Transaction Ending")</f>
        <v>Transaction Proceeding</v>
      </c>
    </row>
    <row r="1714" spans="1:3">
      <c r="A1714" s="124">
        <v>1711</v>
      </c>
      <c r="B1714" s="123">
        <f>'Transaction Log'!$A$4:$A$2084</f>
        <v>0.59704861111111118</v>
      </c>
      <c r="C1714" s="122" t="str">
        <f>IFERROR(IF(INDEX('Transaction Log'!$C$4:$C$2084,'Air Index'!A1714)&gt;INDEX('Transaction Log'!$C$4:$C$2084,('Air Index'!$K$2+'Air Index'!A1714)),"Transaction Proceeding","Transaction Anomaly"),"Transaction Ending")</f>
        <v>Transaction Proceeding</v>
      </c>
    </row>
    <row r="1715" spans="1:3">
      <c r="A1715" s="124">
        <v>1712</v>
      </c>
      <c r="B1715" s="123">
        <f>'Transaction Log'!$A$4:$A$2084</f>
        <v>0.59707175925925926</v>
      </c>
      <c r="C1715" s="122" t="str">
        <f>IFERROR(IF(INDEX('Transaction Log'!$C$4:$C$2084,'Air Index'!A1715)&gt;INDEX('Transaction Log'!$C$4:$C$2084,('Air Index'!$K$2+'Air Index'!A1715)),"Transaction Proceeding","Transaction Anomaly"),"Transaction Ending")</f>
        <v>Transaction Proceeding</v>
      </c>
    </row>
    <row r="1716" spans="1:3">
      <c r="A1716" s="124">
        <v>1713</v>
      </c>
      <c r="B1716" s="123">
        <f>'Transaction Log'!$A$4:$A$2084</f>
        <v>0.59709490740740734</v>
      </c>
      <c r="C1716" s="122" t="str">
        <f>IFERROR(IF(INDEX('Transaction Log'!$C$4:$C$2084,'Air Index'!A1716)&gt;INDEX('Transaction Log'!$C$4:$C$2084,('Air Index'!$K$2+'Air Index'!A1716)),"Transaction Proceeding","Transaction Anomaly"),"Transaction Ending")</f>
        <v>Transaction Proceeding</v>
      </c>
    </row>
    <row r="1717" spans="1:3">
      <c r="A1717" s="124">
        <v>1714</v>
      </c>
      <c r="B1717" s="123">
        <f>'Transaction Log'!$A$4:$A$2084</f>
        <v>0.59711805555555553</v>
      </c>
      <c r="C1717" s="122" t="str">
        <f>IFERROR(IF(INDEX('Transaction Log'!$C$4:$C$2084,'Air Index'!A1717)&gt;INDEX('Transaction Log'!$C$4:$C$2084,('Air Index'!$K$2+'Air Index'!A1717)),"Transaction Proceeding","Transaction Anomaly"),"Transaction Ending")</f>
        <v>Transaction Proceeding</v>
      </c>
    </row>
    <row r="1718" spans="1:3">
      <c r="A1718" s="124">
        <v>1715</v>
      </c>
      <c r="B1718" s="123">
        <f>'Transaction Log'!$A$4:$A$2084</f>
        <v>0.59714120370370372</v>
      </c>
      <c r="C1718" s="122" t="str">
        <f>IFERROR(IF(INDEX('Transaction Log'!$C$4:$C$2084,'Air Index'!A1718)&gt;INDEX('Transaction Log'!$C$4:$C$2084,('Air Index'!$K$2+'Air Index'!A1718)),"Transaction Proceeding","Transaction Anomaly"),"Transaction Ending")</f>
        <v>Transaction Proceeding</v>
      </c>
    </row>
    <row r="1719" spans="1:3">
      <c r="A1719" s="124">
        <v>1716</v>
      </c>
      <c r="B1719" s="123">
        <f>'Transaction Log'!$A$4:$A$2084</f>
        <v>0.59716435185185179</v>
      </c>
      <c r="C1719" s="122" t="str">
        <f>IFERROR(IF(INDEX('Transaction Log'!$C$4:$C$2084,'Air Index'!A1719)&gt;INDEX('Transaction Log'!$C$4:$C$2084,('Air Index'!$K$2+'Air Index'!A1719)),"Transaction Proceeding","Transaction Anomaly"),"Transaction Ending")</f>
        <v>Transaction Proceeding</v>
      </c>
    </row>
    <row r="1720" spans="1:3">
      <c r="A1720" s="124">
        <v>1717</v>
      </c>
      <c r="B1720" s="123">
        <f>'Transaction Log'!$A$4:$A$2084</f>
        <v>0.59718749999999998</v>
      </c>
      <c r="C1720" s="122" t="str">
        <f>IFERROR(IF(INDEX('Transaction Log'!$C$4:$C$2084,'Air Index'!A1720)&gt;INDEX('Transaction Log'!$C$4:$C$2084,('Air Index'!$K$2+'Air Index'!A1720)),"Transaction Proceeding","Transaction Anomaly"),"Transaction Ending")</f>
        <v>Transaction Proceeding</v>
      </c>
    </row>
    <row r="1721" spans="1:3">
      <c r="A1721" s="124">
        <v>1718</v>
      </c>
      <c r="B1721" s="123">
        <f>'Transaction Log'!$A$4:$A$2084</f>
        <v>0.59721064814814817</v>
      </c>
      <c r="C1721" s="122" t="str">
        <f>IFERROR(IF(INDEX('Transaction Log'!$C$4:$C$2084,'Air Index'!A1721)&gt;INDEX('Transaction Log'!$C$4:$C$2084,('Air Index'!$K$2+'Air Index'!A1721)),"Transaction Proceeding","Transaction Anomaly"),"Transaction Ending")</f>
        <v>Transaction Proceeding</v>
      </c>
    </row>
    <row r="1722" spans="1:3">
      <c r="A1722" s="124">
        <v>1719</v>
      </c>
      <c r="B1722" s="123">
        <f>'Transaction Log'!$A$4:$A$2084</f>
        <v>0.59723379629629625</v>
      </c>
      <c r="C1722" s="122" t="str">
        <f>IFERROR(IF(INDEX('Transaction Log'!$C$4:$C$2084,'Air Index'!A1722)&gt;INDEX('Transaction Log'!$C$4:$C$2084,('Air Index'!$K$2+'Air Index'!A1722)),"Transaction Proceeding","Transaction Anomaly"),"Transaction Ending")</f>
        <v>Transaction Proceeding</v>
      </c>
    </row>
    <row r="1723" spans="1:3">
      <c r="A1723" s="124">
        <v>1720</v>
      </c>
      <c r="B1723" s="123">
        <f>'Transaction Log'!$A$4:$A$2084</f>
        <v>0.59725694444444444</v>
      </c>
      <c r="C1723" s="122" t="str">
        <f>IFERROR(IF(INDEX('Transaction Log'!$C$4:$C$2084,'Air Index'!A1723)&gt;INDEX('Transaction Log'!$C$4:$C$2084,('Air Index'!$K$2+'Air Index'!A1723)),"Transaction Proceeding","Transaction Anomaly"),"Transaction Ending")</f>
        <v>Transaction Proceeding</v>
      </c>
    </row>
    <row r="1724" spans="1:3">
      <c r="A1724" s="124">
        <v>1721</v>
      </c>
      <c r="B1724" s="123">
        <f>'Transaction Log'!$A$4:$A$2084</f>
        <v>0.59728009259259263</v>
      </c>
      <c r="C1724" s="122" t="str">
        <f>IFERROR(IF(INDEX('Transaction Log'!$C$4:$C$2084,'Air Index'!A1724)&gt;INDEX('Transaction Log'!$C$4:$C$2084,('Air Index'!$K$2+'Air Index'!A1724)),"Transaction Proceeding","Transaction Anomaly"),"Transaction Ending")</f>
        <v>Transaction Proceeding</v>
      </c>
    </row>
    <row r="1725" spans="1:3">
      <c r="A1725" s="124">
        <v>1722</v>
      </c>
      <c r="B1725" s="123">
        <f>'Transaction Log'!$A$4:$A$2084</f>
        <v>0.5973032407407407</v>
      </c>
      <c r="C1725" s="122" t="str">
        <f>IFERROR(IF(INDEX('Transaction Log'!$C$4:$C$2084,'Air Index'!A1725)&gt;INDEX('Transaction Log'!$C$4:$C$2084,('Air Index'!$K$2+'Air Index'!A1725)),"Transaction Proceeding","Transaction Anomaly"),"Transaction Ending")</f>
        <v>Transaction Proceeding</v>
      </c>
    </row>
    <row r="1726" spans="1:3">
      <c r="A1726" s="124">
        <v>1723</v>
      </c>
      <c r="B1726" s="123">
        <f>'Transaction Log'!$A$4:$A$2084</f>
        <v>0.59732638888888889</v>
      </c>
      <c r="C1726" s="122" t="str">
        <f>IFERROR(IF(INDEX('Transaction Log'!$C$4:$C$2084,'Air Index'!A1726)&gt;INDEX('Transaction Log'!$C$4:$C$2084,('Air Index'!$K$2+'Air Index'!A1726)),"Transaction Proceeding","Transaction Anomaly"),"Transaction Ending")</f>
        <v>Transaction Proceeding</v>
      </c>
    </row>
    <row r="1727" spans="1:3">
      <c r="A1727" s="124">
        <v>1724</v>
      </c>
      <c r="B1727" s="123">
        <f>'Transaction Log'!$A$4:$A$2084</f>
        <v>0.59734953703703708</v>
      </c>
      <c r="C1727" s="122" t="str">
        <f>IFERROR(IF(INDEX('Transaction Log'!$C$4:$C$2084,'Air Index'!A1727)&gt;INDEX('Transaction Log'!$C$4:$C$2084,('Air Index'!$K$2+'Air Index'!A1727)),"Transaction Proceeding","Transaction Anomaly"),"Transaction Ending")</f>
        <v>Transaction Proceeding</v>
      </c>
    </row>
    <row r="1728" spans="1:3">
      <c r="A1728" s="124">
        <v>1725</v>
      </c>
      <c r="B1728" s="123">
        <f>'Transaction Log'!$A$4:$A$2084</f>
        <v>0.59737268518518516</v>
      </c>
      <c r="C1728" s="122" t="str">
        <f>IFERROR(IF(INDEX('Transaction Log'!$C$4:$C$2084,'Air Index'!A1728)&gt;INDEX('Transaction Log'!$C$4:$C$2084,('Air Index'!$K$2+'Air Index'!A1728)),"Transaction Proceeding","Transaction Anomaly"),"Transaction Ending")</f>
        <v>Transaction Proceeding</v>
      </c>
    </row>
    <row r="1729" spans="1:3">
      <c r="A1729" s="124">
        <v>1726</v>
      </c>
      <c r="B1729" s="123">
        <f>'Transaction Log'!$A$4:$A$2084</f>
        <v>0.59739583333333335</v>
      </c>
      <c r="C1729" s="122" t="str">
        <f>IFERROR(IF(INDEX('Transaction Log'!$C$4:$C$2084,'Air Index'!A1729)&gt;INDEX('Transaction Log'!$C$4:$C$2084,('Air Index'!$K$2+'Air Index'!A1729)),"Transaction Proceeding","Transaction Anomaly"),"Transaction Ending")</f>
        <v>Transaction Proceeding</v>
      </c>
    </row>
    <row r="1730" spans="1:3">
      <c r="A1730" s="124">
        <v>1727</v>
      </c>
      <c r="B1730" s="123">
        <f>'Transaction Log'!$A$4:$A$2084</f>
        <v>0.59741898148148154</v>
      </c>
      <c r="C1730" s="122" t="str">
        <f>IFERROR(IF(INDEX('Transaction Log'!$C$4:$C$2084,'Air Index'!A1730)&gt;INDEX('Transaction Log'!$C$4:$C$2084,('Air Index'!$K$2+'Air Index'!A1730)),"Transaction Proceeding","Transaction Anomaly"),"Transaction Ending")</f>
        <v>Transaction Proceeding</v>
      </c>
    </row>
    <row r="1731" spans="1:3">
      <c r="A1731" s="124">
        <v>1728</v>
      </c>
      <c r="B1731" s="123">
        <f>'Transaction Log'!$A$4:$A$2084</f>
        <v>0.59744212962962961</v>
      </c>
      <c r="C1731" s="122" t="str">
        <f>IFERROR(IF(INDEX('Transaction Log'!$C$4:$C$2084,'Air Index'!A1731)&gt;INDEX('Transaction Log'!$C$4:$C$2084,('Air Index'!$K$2+'Air Index'!A1731)),"Transaction Proceeding","Transaction Anomaly"),"Transaction Ending")</f>
        <v>Transaction Proceeding</v>
      </c>
    </row>
    <row r="1732" spans="1:3">
      <c r="A1732" s="124">
        <v>1729</v>
      </c>
      <c r="B1732" s="123">
        <f>'Transaction Log'!$A$4:$A$2084</f>
        <v>0.5974652777777778</v>
      </c>
      <c r="C1732" s="122" t="str">
        <f>IFERROR(IF(INDEX('Transaction Log'!$C$4:$C$2084,'Air Index'!A1732)&gt;INDEX('Transaction Log'!$C$4:$C$2084,('Air Index'!$K$2+'Air Index'!A1732)),"Transaction Proceeding","Transaction Anomaly"),"Transaction Ending")</f>
        <v>Transaction Proceeding</v>
      </c>
    </row>
    <row r="1733" spans="1:3">
      <c r="A1733" s="124">
        <v>1730</v>
      </c>
      <c r="B1733" s="123">
        <f>'Transaction Log'!$A$4:$A$2084</f>
        <v>0.59748842592592599</v>
      </c>
      <c r="C1733" s="122" t="str">
        <f>IFERROR(IF(INDEX('Transaction Log'!$C$4:$C$2084,'Air Index'!A1733)&gt;INDEX('Transaction Log'!$C$4:$C$2084,('Air Index'!$K$2+'Air Index'!A1733)),"Transaction Proceeding","Transaction Anomaly"),"Transaction Ending")</f>
        <v>Transaction Proceeding</v>
      </c>
    </row>
    <row r="1734" spans="1:3">
      <c r="A1734" s="124">
        <v>1731</v>
      </c>
      <c r="B1734" s="123">
        <f>'Transaction Log'!$A$4:$A$2084</f>
        <v>0.59751157407407407</v>
      </c>
      <c r="C1734" s="122" t="str">
        <f>IFERROR(IF(INDEX('Transaction Log'!$C$4:$C$2084,'Air Index'!A1734)&gt;INDEX('Transaction Log'!$C$4:$C$2084,('Air Index'!$K$2+'Air Index'!A1734)),"Transaction Proceeding","Transaction Anomaly"),"Transaction Ending")</f>
        <v>Transaction Proceeding</v>
      </c>
    </row>
    <row r="1735" spans="1:3">
      <c r="A1735" s="124">
        <v>1732</v>
      </c>
      <c r="B1735" s="123">
        <f>'Transaction Log'!$A$4:$A$2084</f>
        <v>0.59753472222222215</v>
      </c>
      <c r="C1735" s="122" t="str">
        <f>IFERROR(IF(INDEX('Transaction Log'!$C$4:$C$2084,'Air Index'!A1735)&gt;INDEX('Transaction Log'!$C$4:$C$2084,('Air Index'!$K$2+'Air Index'!A1735)),"Transaction Proceeding","Transaction Anomaly"),"Transaction Ending")</f>
        <v>Transaction Proceeding</v>
      </c>
    </row>
    <row r="1736" spans="1:3">
      <c r="A1736" s="124">
        <v>1733</v>
      </c>
      <c r="B1736" s="123">
        <f>'Transaction Log'!$A$4:$A$2084</f>
        <v>0.59755787037037034</v>
      </c>
      <c r="C1736" s="122" t="str">
        <f>IFERROR(IF(INDEX('Transaction Log'!$C$4:$C$2084,'Air Index'!A1736)&gt;INDEX('Transaction Log'!$C$4:$C$2084,('Air Index'!$K$2+'Air Index'!A1736)),"Transaction Proceeding","Transaction Anomaly"),"Transaction Ending")</f>
        <v>Transaction Proceeding</v>
      </c>
    </row>
    <row r="1737" spans="1:3">
      <c r="A1737" s="124">
        <v>1734</v>
      </c>
      <c r="B1737" s="123">
        <f>'Transaction Log'!$A$4:$A$2084</f>
        <v>0.59758101851851853</v>
      </c>
      <c r="C1737" s="122" t="str">
        <f>IFERROR(IF(INDEX('Transaction Log'!$C$4:$C$2084,'Air Index'!A1737)&gt;INDEX('Transaction Log'!$C$4:$C$2084,('Air Index'!$K$2+'Air Index'!A1737)),"Transaction Proceeding","Transaction Anomaly"),"Transaction Ending")</f>
        <v>Transaction Proceeding</v>
      </c>
    </row>
    <row r="1738" spans="1:3">
      <c r="A1738" s="124">
        <v>1735</v>
      </c>
      <c r="B1738" s="123">
        <f>'Transaction Log'!$A$4:$A$2084</f>
        <v>0.5976041666666666</v>
      </c>
      <c r="C1738" s="122" t="str">
        <f>IFERROR(IF(INDEX('Transaction Log'!$C$4:$C$2084,'Air Index'!A1738)&gt;INDEX('Transaction Log'!$C$4:$C$2084,('Air Index'!$K$2+'Air Index'!A1738)),"Transaction Proceeding","Transaction Anomaly"),"Transaction Ending")</f>
        <v>Transaction Proceeding</v>
      </c>
    </row>
    <row r="1739" spans="1:3">
      <c r="A1739" s="124">
        <v>1736</v>
      </c>
      <c r="B1739" s="123">
        <f>'Transaction Log'!$A$4:$A$2084</f>
        <v>0.59762731481481479</v>
      </c>
      <c r="C1739" s="122" t="str">
        <f>IFERROR(IF(INDEX('Transaction Log'!$C$4:$C$2084,'Air Index'!A1739)&gt;INDEX('Transaction Log'!$C$4:$C$2084,('Air Index'!$K$2+'Air Index'!A1739)),"Transaction Proceeding","Transaction Anomaly"),"Transaction Ending")</f>
        <v>Transaction Proceeding</v>
      </c>
    </row>
    <row r="1740" spans="1:3">
      <c r="A1740" s="124">
        <v>1737</v>
      </c>
      <c r="B1740" s="123">
        <f>'Transaction Log'!$A$4:$A$2084</f>
        <v>0.59765046296296298</v>
      </c>
      <c r="C1740" s="122" t="str">
        <f>IFERROR(IF(INDEX('Transaction Log'!$C$4:$C$2084,'Air Index'!A1740)&gt;INDEX('Transaction Log'!$C$4:$C$2084,('Air Index'!$K$2+'Air Index'!A1740)),"Transaction Proceeding","Transaction Anomaly"),"Transaction Ending")</f>
        <v>Transaction Proceeding</v>
      </c>
    </row>
    <row r="1741" spans="1:3">
      <c r="A1741" s="124">
        <v>1738</v>
      </c>
      <c r="B1741" s="123">
        <f>'Transaction Log'!$A$4:$A$2084</f>
        <v>0.59767361111111106</v>
      </c>
      <c r="C1741" s="122" t="str">
        <f>IFERROR(IF(INDEX('Transaction Log'!$C$4:$C$2084,'Air Index'!A1741)&gt;INDEX('Transaction Log'!$C$4:$C$2084,('Air Index'!$K$2+'Air Index'!A1741)),"Transaction Proceeding","Transaction Anomaly"),"Transaction Ending")</f>
        <v>Transaction Proceeding</v>
      </c>
    </row>
    <row r="1742" spans="1:3">
      <c r="A1742" s="124">
        <v>1739</v>
      </c>
      <c r="B1742" s="123">
        <f>'Transaction Log'!$A$4:$A$2084</f>
        <v>0.59769675925925925</v>
      </c>
      <c r="C1742" s="122" t="str">
        <f>IFERROR(IF(INDEX('Transaction Log'!$C$4:$C$2084,'Air Index'!A1742)&gt;INDEX('Transaction Log'!$C$4:$C$2084,('Air Index'!$K$2+'Air Index'!A1742)),"Transaction Proceeding","Transaction Anomaly"),"Transaction Ending")</f>
        <v>Transaction Proceeding</v>
      </c>
    </row>
    <row r="1743" spans="1:3">
      <c r="A1743" s="124">
        <v>1740</v>
      </c>
      <c r="B1743" s="123">
        <f>'Transaction Log'!$A$4:$A$2084</f>
        <v>0.59771990740740744</v>
      </c>
      <c r="C1743" s="122" t="str">
        <f>IFERROR(IF(INDEX('Transaction Log'!$C$4:$C$2084,'Air Index'!A1743)&gt;INDEX('Transaction Log'!$C$4:$C$2084,('Air Index'!$K$2+'Air Index'!A1743)),"Transaction Proceeding","Transaction Anomaly"),"Transaction Ending")</f>
        <v>Transaction Proceeding</v>
      </c>
    </row>
    <row r="1744" spans="1:3">
      <c r="A1744" s="124">
        <v>1741</v>
      </c>
      <c r="B1744" s="123">
        <f>'Transaction Log'!$A$4:$A$2084</f>
        <v>0.59774305555555551</v>
      </c>
      <c r="C1744" s="122" t="str">
        <f>IFERROR(IF(INDEX('Transaction Log'!$C$4:$C$2084,'Air Index'!A1744)&gt;INDEX('Transaction Log'!$C$4:$C$2084,('Air Index'!$K$2+'Air Index'!A1744)),"Transaction Proceeding","Transaction Anomaly"),"Transaction Ending")</f>
        <v>Transaction Proceeding</v>
      </c>
    </row>
    <row r="1745" spans="1:3">
      <c r="A1745" s="124">
        <v>1742</v>
      </c>
      <c r="B1745" s="123">
        <f>'Transaction Log'!$A$4:$A$2084</f>
        <v>0.5977662037037037</v>
      </c>
      <c r="C1745" s="122" t="str">
        <f>IFERROR(IF(INDEX('Transaction Log'!$C$4:$C$2084,'Air Index'!A1745)&gt;INDEX('Transaction Log'!$C$4:$C$2084,('Air Index'!$K$2+'Air Index'!A1745)),"Transaction Proceeding","Transaction Anomaly"),"Transaction Ending")</f>
        <v>Transaction Proceeding</v>
      </c>
    </row>
    <row r="1746" spans="1:3">
      <c r="A1746" s="124">
        <v>1743</v>
      </c>
      <c r="B1746" s="123">
        <f>'Transaction Log'!$A$4:$A$2084</f>
        <v>0.59778935185185189</v>
      </c>
      <c r="C1746" s="122" t="str">
        <f>IFERROR(IF(INDEX('Transaction Log'!$C$4:$C$2084,'Air Index'!A1746)&gt;INDEX('Transaction Log'!$C$4:$C$2084,('Air Index'!$K$2+'Air Index'!A1746)),"Transaction Proceeding","Transaction Anomaly"),"Transaction Ending")</f>
        <v>Transaction Proceeding</v>
      </c>
    </row>
    <row r="1747" spans="1:3">
      <c r="A1747" s="124">
        <v>1744</v>
      </c>
      <c r="B1747" s="123">
        <f>'Transaction Log'!$A$4:$A$2084</f>
        <v>0.59781249999999997</v>
      </c>
      <c r="C1747" s="122" t="str">
        <f>IFERROR(IF(INDEX('Transaction Log'!$C$4:$C$2084,'Air Index'!A1747)&gt;INDEX('Transaction Log'!$C$4:$C$2084,('Air Index'!$K$2+'Air Index'!A1747)),"Transaction Proceeding","Transaction Anomaly"),"Transaction Ending")</f>
        <v>Transaction Proceeding</v>
      </c>
    </row>
    <row r="1748" spans="1:3">
      <c r="A1748" s="124">
        <v>1745</v>
      </c>
      <c r="B1748" s="123">
        <f>'Transaction Log'!$A$4:$A$2084</f>
        <v>0.59783564814814816</v>
      </c>
      <c r="C1748" s="122" t="str">
        <f>IFERROR(IF(INDEX('Transaction Log'!$C$4:$C$2084,'Air Index'!A1748)&gt;INDEX('Transaction Log'!$C$4:$C$2084,('Air Index'!$K$2+'Air Index'!A1748)),"Transaction Proceeding","Transaction Anomaly"),"Transaction Ending")</f>
        <v>Transaction Proceeding</v>
      </c>
    </row>
    <row r="1749" spans="1:3">
      <c r="A1749" s="124">
        <v>1746</v>
      </c>
      <c r="B1749" s="123">
        <f>'Transaction Log'!$A$4:$A$2084</f>
        <v>0.59785879629629635</v>
      </c>
      <c r="C1749" s="122" t="str">
        <f>IFERROR(IF(INDEX('Transaction Log'!$C$4:$C$2084,'Air Index'!A1749)&gt;INDEX('Transaction Log'!$C$4:$C$2084,('Air Index'!$K$2+'Air Index'!A1749)),"Transaction Proceeding","Transaction Anomaly"),"Transaction Ending")</f>
        <v>Transaction Proceeding</v>
      </c>
    </row>
    <row r="1750" spans="1:3">
      <c r="A1750" s="124">
        <v>1747</v>
      </c>
      <c r="B1750" s="123">
        <f>'Transaction Log'!$A$4:$A$2084</f>
        <v>0.59788194444444442</v>
      </c>
      <c r="C1750" s="122" t="str">
        <f>IFERROR(IF(INDEX('Transaction Log'!$C$4:$C$2084,'Air Index'!A1750)&gt;INDEX('Transaction Log'!$C$4:$C$2084,('Air Index'!$K$2+'Air Index'!A1750)),"Transaction Proceeding","Transaction Anomaly"),"Transaction Ending")</f>
        <v>Transaction Proceeding</v>
      </c>
    </row>
    <row r="1751" spans="1:3">
      <c r="A1751" s="124">
        <v>1748</v>
      </c>
      <c r="B1751" s="123">
        <f>'Transaction Log'!$A$4:$A$2084</f>
        <v>0.59790509259259261</v>
      </c>
      <c r="C1751" s="122" t="str">
        <f>IFERROR(IF(INDEX('Transaction Log'!$C$4:$C$2084,'Air Index'!A1751)&gt;INDEX('Transaction Log'!$C$4:$C$2084,('Air Index'!$K$2+'Air Index'!A1751)),"Transaction Proceeding","Transaction Anomaly"),"Transaction Ending")</f>
        <v>Transaction Proceeding</v>
      </c>
    </row>
    <row r="1752" spans="1:3">
      <c r="A1752" s="124">
        <v>1749</v>
      </c>
      <c r="B1752" s="123">
        <f>'Transaction Log'!$A$4:$A$2084</f>
        <v>0.5979282407407408</v>
      </c>
      <c r="C1752" s="122" t="str">
        <f>IFERROR(IF(INDEX('Transaction Log'!$C$4:$C$2084,'Air Index'!A1752)&gt;INDEX('Transaction Log'!$C$4:$C$2084,('Air Index'!$K$2+'Air Index'!A1752)),"Transaction Proceeding","Transaction Anomaly"),"Transaction Ending")</f>
        <v>Transaction Proceeding</v>
      </c>
    </row>
    <row r="1753" spans="1:3">
      <c r="A1753" s="124">
        <v>1750</v>
      </c>
      <c r="B1753" s="123">
        <f>'Transaction Log'!$A$4:$A$2084</f>
        <v>0.59795138888888888</v>
      </c>
      <c r="C1753" s="122" t="str">
        <f>IFERROR(IF(INDEX('Transaction Log'!$C$4:$C$2084,'Air Index'!A1753)&gt;INDEX('Transaction Log'!$C$4:$C$2084,('Air Index'!$K$2+'Air Index'!A1753)),"Transaction Proceeding","Transaction Anomaly"),"Transaction Ending")</f>
        <v>Transaction Proceeding</v>
      </c>
    </row>
    <row r="1754" spans="1:3">
      <c r="A1754" s="124">
        <v>1751</v>
      </c>
      <c r="B1754" s="123">
        <f>'Transaction Log'!$A$4:$A$2084</f>
        <v>0.59797453703703707</v>
      </c>
      <c r="C1754" s="122" t="str">
        <f>IFERROR(IF(INDEX('Transaction Log'!$C$4:$C$2084,'Air Index'!A1754)&gt;INDEX('Transaction Log'!$C$4:$C$2084,('Air Index'!$K$2+'Air Index'!A1754)),"Transaction Proceeding","Transaction Anomaly"),"Transaction Ending")</f>
        <v>Transaction Proceeding</v>
      </c>
    </row>
    <row r="1755" spans="1:3">
      <c r="A1755" s="124">
        <v>1752</v>
      </c>
      <c r="B1755" s="123">
        <f>'Transaction Log'!$A$4:$A$2084</f>
        <v>0.59799768518518526</v>
      </c>
      <c r="C1755" s="122" t="str">
        <f>IFERROR(IF(INDEX('Transaction Log'!$C$4:$C$2084,'Air Index'!A1755)&gt;INDEX('Transaction Log'!$C$4:$C$2084,('Air Index'!$K$2+'Air Index'!A1755)),"Transaction Proceeding","Transaction Anomaly"),"Transaction Ending")</f>
        <v>Transaction Proceeding</v>
      </c>
    </row>
    <row r="1756" spans="1:3">
      <c r="A1756" s="124">
        <v>1753</v>
      </c>
      <c r="B1756" s="123">
        <f>'Transaction Log'!$A$4:$A$2084</f>
        <v>0.59802083333333333</v>
      </c>
      <c r="C1756" s="122" t="str">
        <f>IFERROR(IF(INDEX('Transaction Log'!$C$4:$C$2084,'Air Index'!A1756)&gt;INDEX('Transaction Log'!$C$4:$C$2084,('Air Index'!$K$2+'Air Index'!A1756)),"Transaction Proceeding","Transaction Anomaly"),"Transaction Ending")</f>
        <v>Transaction Proceeding</v>
      </c>
    </row>
    <row r="1757" spans="1:3">
      <c r="A1757" s="124">
        <v>1754</v>
      </c>
      <c r="B1757" s="123">
        <f>'Transaction Log'!$A$4:$A$2084</f>
        <v>0.59804398148148141</v>
      </c>
      <c r="C1757" s="122" t="str">
        <f>IFERROR(IF(INDEX('Transaction Log'!$C$4:$C$2084,'Air Index'!A1757)&gt;INDEX('Transaction Log'!$C$4:$C$2084,('Air Index'!$K$2+'Air Index'!A1757)),"Transaction Proceeding","Transaction Anomaly"),"Transaction Ending")</f>
        <v>Transaction Proceeding</v>
      </c>
    </row>
    <row r="1758" spans="1:3">
      <c r="A1758" s="124">
        <v>1755</v>
      </c>
      <c r="B1758" s="123">
        <f>'Transaction Log'!$A$4:$A$2084</f>
        <v>0.5980671296296296</v>
      </c>
      <c r="C1758" s="122" t="str">
        <f>IFERROR(IF(INDEX('Transaction Log'!$C$4:$C$2084,'Air Index'!A1758)&gt;INDEX('Transaction Log'!$C$4:$C$2084,('Air Index'!$K$2+'Air Index'!A1758)),"Transaction Proceeding","Transaction Anomaly"),"Transaction Ending")</f>
        <v>Transaction Proceeding</v>
      </c>
    </row>
    <row r="1759" spans="1:3">
      <c r="A1759" s="124">
        <v>1756</v>
      </c>
      <c r="B1759" s="123">
        <f>'Transaction Log'!$A$4:$A$2084</f>
        <v>0.59809027777777779</v>
      </c>
      <c r="C1759" s="122" t="str">
        <f>IFERROR(IF(INDEX('Transaction Log'!$C$4:$C$2084,'Air Index'!A1759)&gt;INDEX('Transaction Log'!$C$4:$C$2084,('Air Index'!$K$2+'Air Index'!A1759)),"Transaction Proceeding","Transaction Anomaly"),"Transaction Ending")</f>
        <v>Transaction Proceeding</v>
      </c>
    </row>
    <row r="1760" spans="1:3">
      <c r="A1760" s="124">
        <v>1757</v>
      </c>
      <c r="B1760" s="123">
        <f>'Transaction Log'!$A$4:$A$2084</f>
        <v>0.59811342592592587</v>
      </c>
      <c r="C1760" s="122" t="str">
        <f>IFERROR(IF(INDEX('Transaction Log'!$C$4:$C$2084,'Air Index'!A1760)&gt;INDEX('Transaction Log'!$C$4:$C$2084,('Air Index'!$K$2+'Air Index'!A1760)),"Transaction Proceeding","Transaction Anomaly"),"Transaction Ending")</f>
        <v>Transaction Proceeding</v>
      </c>
    </row>
    <row r="1761" spans="1:3">
      <c r="A1761" s="124">
        <v>1758</v>
      </c>
      <c r="B1761" s="123">
        <f>'Transaction Log'!$A$4:$A$2084</f>
        <v>0.59813657407407406</v>
      </c>
      <c r="C1761" s="122" t="str">
        <f>IFERROR(IF(INDEX('Transaction Log'!$C$4:$C$2084,'Air Index'!A1761)&gt;INDEX('Transaction Log'!$C$4:$C$2084,('Air Index'!$K$2+'Air Index'!A1761)),"Transaction Proceeding","Transaction Anomaly"),"Transaction Ending")</f>
        <v>Transaction Proceeding</v>
      </c>
    </row>
    <row r="1762" spans="1:3">
      <c r="A1762" s="124">
        <v>1759</v>
      </c>
      <c r="B1762" s="123">
        <f>'Transaction Log'!$A$4:$A$2084</f>
        <v>0.59815972222222225</v>
      </c>
      <c r="C1762" s="122" t="str">
        <f>IFERROR(IF(INDEX('Transaction Log'!$C$4:$C$2084,'Air Index'!A1762)&gt;INDEX('Transaction Log'!$C$4:$C$2084,('Air Index'!$K$2+'Air Index'!A1762)),"Transaction Proceeding","Transaction Anomaly"),"Transaction Ending")</f>
        <v>Transaction Proceeding</v>
      </c>
    </row>
    <row r="1763" spans="1:3">
      <c r="A1763" s="124">
        <v>1760</v>
      </c>
      <c r="B1763" s="123">
        <f>'Transaction Log'!$A$4:$A$2084</f>
        <v>0.59818287037037032</v>
      </c>
      <c r="C1763" s="122" t="str">
        <f>IFERROR(IF(INDEX('Transaction Log'!$C$4:$C$2084,'Air Index'!A1763)&gt;INDEX('Transaction Log'!$C$4:$C$2084,('Air Index'!$K$2+'Air Index'!A1763)),"Transaction Proceeding","Transaction Anomaly"),"Transaction Ending")</f>
        <v>Transaction Proceeding</v>
      </c>
    </row>
    <row r="1764" spans="1:3">
      <c r="A1764" s="124">
        <v>1761</v>
      </c>
      <c r="B1764" s="123">
        <f>'Transaction Log'!$A$4:$A$2084</f>
        <v>0.59820601851851851</v>
      </c>
      <c r="C1764" s="122" t="str">
        <f>IFERROR(IF(INDEX('Transaction Log'!$C$4:$C$2084,'Air Index'!A1764)&gt;INDEX('Transaction Log'!$C$4:$C$2084,('Air Index'!$K$2+'Air Index'!A1764)),"Transaction Proceeding","Transaction Anomaly"),"Transaction Ending")</f>
        <v>Transaction Proceeding</v>
      </c>
    </row>
    <row r="1765" spans="1:3">
      <c r="A1765" s="124">
        <v>1762</v>
      </c>
      <c r="B1765" s="123">
        <f>'Transaction Log'!$A$4:$A$2084</f>
        <v>0.5982291666666667</v>
      </c>
      <c r="C1765" s="122" t="str">
        <f>IFERROR(IF(INDEX('Transaction Log'!$C$4:$C$2084,'Air Index'!A1765)&gt;INDEX('Transaction Log'!$C$4:$C$2084,('Air Index'!$K$2+'Air Index'!A1765)),"Transaction Proceeding","Transaction Anomaly"),"Transaction Ending")</f>
        <v>Transaction Proceeding</v>
      </c>
    </row>
    <row r="1766" spans="1:3">
      <c r="A1766" s="124">
        <v>1763</v>
      </c>
      <c r="B1766" s="123">
        <f>'Transaction Log'!$A$4:$A$2084</f>
        <v>0.59825231481481478</v>
      </c>
      <c r="C1766" s="122" t="str">
        <f>IFERROR(IF(INDEX('Transaction Log'!$C$4:$C$2084,'Air Index'!A1766)&gt;INDEX('Transaction Log'!$C$4:$C$2084,('Air Index'!$K$2+'Air Index'!A1766)),"Transaction Proceeding","Transaction Anomaly"),"Transaction Ending")</f>
        <v>Transaction Proceeding</v>
      </c>
    </row>
    <row r="1767" spans="1:3">
      <c r="A1767" s="124">
        <v>1764</v>
      </c>
      <c r="B1767" s="123">
        <f>'Transaction Log'!$A$4:$A$2084</f>
        <v>0.59827546296296297</v>
      </c>
      <c r="C1767" s="122" t="str">
        <f>IFERROR(IF(INDEX('Transaction Log'!$C$4:$C$2084,'Air Index'!A1767)&gt;INDEX('Transaction Log'!$C$4:$C$2084,('Air Index'!$K$2+'Air Index'!A1767)),"Transaction Proceeding","Transaction Anomaly"),"Transaction Ending")</f>
        <v>Transaction Proceeding</v>
      </c>
    </row>
    <row r="1768" spans="1:3">
      <c r="A1768" s="124">
        <v>1765</v>
      </c>
      <c r="B1768" s="123">
        <f>'Transaction Log'!$A$4:$A$2084</f>
        <v>0.59829861111111116</v>
      </c>
      <c r="C1768" s="122" t="str">
        <f>IFERROR(IF(INDEX('Transaction Log'!$C$4:$C$2084,'Air Index'!A1768)&gt;INDEX('Transaction Log'!$C$4:$C$2084,('Air Index'!$K$2+'Air Index'!A1768)),"Transaction Proceeding","Transaction Anomaly"),"Transaction Ending")</f>
        <v>Transaction Proceeding</v>
      </c>
    </row>
    <row r="1769" spans="1:3">
      <c r="A1769" s="124">
        <v>1766</v>
      </c>
      <c r="B1769" s="123">
        <f>'Transaction Log'!$A$4:$A$2084</f>
        <v>0.59832175925925923</v>
      </c>
      <c r="C1769" s="122" t="str">
        <f>IFERROR(IF(INDEX('Transaction Log'!$C$4:$C$2084,'Air Index'!A1769)&gt;INDEX('Transaction Log'!$C$4:$C$2084,('Air Index'!$K$2+'Air Index'!A1769)),"Transaction Proceeding","Transaction Anomaly"),"Transaction Ending")</f>
        <v>Transaction Proceeding</v>
      </c>
    </row>
    <row r="1770" spans="1:3">
      <c r="A1770" s="124">
        <v>1767</v>
      </c>
      <c r="B1770" s="123">
        <f>'Transaction Log'!$A$4:$A$2084</f>
        <v>0.59834490740740742</v>
      </c>
      <c r="C1770" s="122" t="str">
        <f>IFERROR(IF(INDEX('Transaction Log'!$C$4:$C$2084,'Air Index'!A1770)&gt;INDEX('Transaction Log'!$C$4:$C$2084,('Air Index'!$K$2+'Air Index'!A1770)),"Transaction Proceeding","Transaction Anomaly"),"Transaction Ending")</f>
        <v>Transaction Proceeding</v>
      </c>
    </row>
    <row r="1771" spans="1:3">
      <c r="A1771" s="124">
        <v>1768</v>
      </c>
      <c r="B1771" s="123">
        <f>'Transaction Log'!$A$4:$A$2084</f>
        <v>0.59836805555555561</v>
      </c>
      <c r="C1771" s="122" t="str">
        <f>IFERROR(IF(INDEX('Transaction Log'!$C$4:$C$2084,'Air Index'!A1771)&gt;INDEX('Transaction Log'!$C$4:$C$2084,('Air Index'!$K$2+'Air Index'!A1771)),"Transaction Proceeding","Transaction Anomaly"),"Transaction Ending")</f>
        <v>Transaction Proceeding</v>
      </c>
    </row>
    <row r="1772" spans="1:3">
      <c r="A1772" s="124">
        <v>1769</v>
      </c>
      <c r="B1772" s="123">
        <f>'Transaction Log'!$A$4:$A$2084</f>
        <v>0.59839120370370369</v>
      </c>
      <c r="C1772" s="122" t="str">
        <f>IFERROR(IF(INDEX('Transaction Log'!$C$4:$C$2084,'Air Index'!A1772)&gt;INDEX('Transaction Log'!$C$4:$C$2084,('Air Index'!$K$2+'Air Index'!A1772)),"Transaction Proceeding","Transaction Anomaly"),"Transaction Ending")</f>
        <v>Transaction Proceeding</v>
      </c>
    </row>
    <row r="1773" spans="1:3">
      <c r="A1773" s="124">
        <v>1770</v>
      </c>
      <c r="B1773" s="123">
        <f>'Transaction Log'!$A$4:$A$2084</f>
        <v>0.59841435185185188</v>
      </c>
      <c r="C1773" s="122" t="str">
        <f>IFERROR(IF(INDEX('Transaction Log'!$C$4:$C$2084,'Air Index'!A1773)&gt;INDEX('Transaction Log'!$C$4:$C$2084,('Air Index'!$K$2+'Air Index'!A1773)),"Transaction Proceeding","Transaction Anomaly"),"Transaction Ending")</f>
        <v>Transaction Proceeding</v>
      </c>
    </row>
    <row r="1774" spans="1:3">
      <c r="A1774" s="124">
        <v>1771</v>
      </c>
      <c r="B1774" s="123">
        <f>'Transaction Log'!$A$4:$A$2084</f>
        <v>0.59843750000000007</v>
      </c>
      <c r="C1774" s="122" t="str">
        <f>IFERROR(IF(INDEX('Transaction Log'!$C$4:$C$2084,'Air Index'!A1774)&gt;INDEX('Transaction Log'!$C$4:$C$2084,('Air Index'!$K$2+'Air Index'!A1774)),"Transaction Proceeding","Transaction Anomaly"),"Transaction Ending")</f>
        <v>Transaction Proceeding</v>
      </c>
    </row>
    <row r="1775" spans="1:3">
      <c r="A1775" s="124">
        <v>1772</v>
      </c>
      <c r="B1775" s="123">
        <f>'Transaction Log'!$A$4:$A$2084</f>
        <v>0.59846064814814814</v>
      </c>
      <c r="C1775" s="122" t="str">
        <f>IFERROR(IF(INDEX('Transaction Log'!$C$4:$C$2084,'Air Index'!A1775)&gt;INDEX('Transaction Log'!$C$4:$C$2084,('Air Index'!$K$2+'Air Index'!A1775)),"Transaction Proceeding","Transaction Anomaly"),"Transaction Ending")</f>
        <v>Transaction Proceeding</v>
      </c>
    </row>
    <row r="1776" spans="1:3">
      <c r="A1776" s="124">
        <v>1773</v>
      </c>
      <c r="B1776" s="123">
        <f>'Transaction Log'!$A$4:$A$2084</f>
        <v>0.59848379629629633</v>
      </c>
      <c r="C1776" s="122" t="str">
        <f>IFERROR(IF(INDEX('Transaction Log'!$C$4:$C$2084,'Air Index'!A1776)&gt;INDEX('Transaction Log'!$C$4:$C$2084,('Air Index'!$K$2+'Air Index'!A1776)),"Transaction Proceeding","Transaction Anomaly"),"Transaction Ending")</f>
        <v>Transaction Proceeding</v>
      </c>
    </row>
    <row r="1777" spans="1:3">
      <c r="A1777" s="124">
        <v>1774</v>
      </c>
      <c r="B1777" s="123">
        <f>'Transaction Log'!$A$4:$A$2084</f>
        <v>0.59850694444444441</v>
      </c>
      <c r="C1777" s="122" t="str">
        <f>IFERROR(IF(INDEX('Transaction Log'!$C$4:$C$2084,'Air Index'!A1777)&gt;INDEX('Transaction Log'!$C$4:$C$2084,('Air Index'!$K$2+'Air Index'!A1777)),"Transaction Proceeding","Transaction Anomaly"),"Transaction Ending")</f>
        <v>Transaction Proceeding</v>
      </c>
    </row>
    <row r="1778" spans="1:3">
      <c r="A1778" s="124">
        <v>1775</v>
      </c>
      <c r="B1778" s="123">
        <f>'Transaction Log'!$A$4:$A$2084</f>
        <v>0.5985300925925926</v>
      </c>
      <c r="C1778" s="122" t="str">
        <f>IFERROR(IF(INDEX('Transaction Log'!$C$4:$C$2084,'Air Index'!A1778)&gt;INDEX('Transaction Log'!$C$4:$C$2084,('Air Index'!$K$2+'Air Index'!A1778)),"Transaction Proceeding","Transaction Anomaly"),"Transaction Ending")</f>
        <v>Transaction Proceeding</v>
      </c>
    </row>
    <row r="1779" spans="1:3">
      <c r="A1779" s="124">
        <v>1776</v>
      </c>
      <c r="B1779" s="123">
        <f>'Transaction Log'!$A$4:$A$2084</f>
        <v>0.59855324074074068</v>
      </c>
      <c r="C1779" s="122" t="str">
        <f>IFERROR(IF(INDEX('Transaction Log'!$C$4:$C$2084,'Air Index'!A1779)&gt;INDEX('Transaction Log'!$C$4:$C$2084,('Air Index'!$K$2+'Air Index'!A1779)),"Transaction Proceeding","Transaction Anomaly"),"Transaction Ending")</f>
        <v>Transaction Proceeding</v>
      </c>
    </row>
    <row r="1780" spans="1:3">
      <c r="A1780" s="124">
        <v>1777</v>
      </c>
      <c r="B1780" s="123">
        <f>'Transaction Log'!$A$4:$A$2084</f>
        <v>0.59857638888888887</v>
      </c>
      <c r="C1780" s="122" t="str">
        <f>IFERROR(IF(INDEX('Transaction Log'!$C$4:$C$2084,'Air Index'!A1780)&gt;INDEX('Transaction Log'!$C$4:$C$2084,('Air Index'!$K$2+'Air Index'!A1780)),"Transaction Proceeding","Transaction Anomaly"),"Transaction Ending")</f>
        <v>Transaction Proceeding</v>
      </c>
    </row>
    <row r="1781" spans="1:3">
      <c r="A1781" s="124">
        <v>1778</v>
      </c>
      <c r="B1781" s="123">
        <f>'Transaction Log'!$A$4:$A$2084</f>
        <v>0.59859953703703705</v>
      </c>
      <c r="C1781" s="122" t="str">
        <f>IFERROR(IF(INDEX('Transaction Log'!$C$4:$C$2084,'Air Index'!A1781)&gt;INDEX('Transaction Log'!$C$4:$C$2084,('Air Index'!$K$2+'Air Index'!A1781)),"Transaction Proceeding","Transaction Anomaly"),"Transaction Ending")</f>
        <v>Transaction Proceeding</v>
      </c>
    </row>
    <row r="1782" spans="1:3">
      <c r="A1782" s="124">
        <v>1779</v>
      </c>
      <c r="B1782" s="123">
        <f>'Transaction Log'!$A$4:$A$2084</f>
        <v>0.59862268518518513</v>
      </c>
      <c r="C1782" s="122" t="str">
        <f>IFERROR(IF(INDEX('Transaction Log'!$C$4:$C$2084,'Air Index'!A1782)&gt;INDEX('Transaction Log'!$C$4:$C$2084,('Air Index'!$K$2+'Air Index'!A1782)),"Transaction Proceeding","Transaction Anomaly"),"Transaction Ending")</f>
        <v>Transaction Proceeding</v>
      </c>
    </row>
    <row r="1783" spans="1:3">
      <c r="A1783" s="124">
        <v>1780</v>
      </c>
      <c r="B1783" s="123">
        <f>'Transaction Log'!$A$4:$A$2084</f>
        <v>0.59864583333333332</v>
      </c>
      <c r="C1783" s="122" t="str">
        <f>IFERROR(IF(INDEX('Transaction Log'!$C$4:$C$2084,'Air Index'!A1783)&gt;INDEX('Transaction Log'!$C$4:$C$2084,('Air Index'!$K$2+'Air Index'!A1783)),"Transaction Proceeding","Transaction Anomaly"),"Transaction Ending")</f>
        <v>Transaction Proceeding</v>
      </c>
    </row>
    <row r="1784" spans="1:3">
      <c r="A1784" s="124">
        <v>1781</v>
      </c>
      <c r="B1784" s="123">
        <f>'Transaction Log'!$A$4:$A$2084</f>
        <v>0.59866898148148151</v>
      </c>
      <c r="C1784" s="122" t="str">
        <f>IFERROR(IF(INDEX('Transaction Log'!$C$4:$C$2084,'Air Index'!A1784)&gt;INDEX('Transaction Log'!$C$4:$C$2084,('Air Index'!$K$2+'Air Index'!A1784)),"Transaction Proceeding","Transaction Anomaly"),"Transaction Ending")</f>
        <v>Transaction Proceeding</v>
      </c>
    </row>
    <row r="1785" spans="1:3">
      <c r="A1785" s="124">
        <v>1782</v>
      </c>
      <c r="B1785" s="123">
        <f>'Transaction Log'!$A$4:$A$2084</f>
        <v>0.59869212962962959</v>
      </c>
      <c r="C1785" s="122" t="str">
        <f>IFERROR(IF(INDEX('Transaction Log'!$C$4:$C$2084,'Air Index'!A1785)&gt;INDEX('Transaction Log'!$C$4:$C$2084,('Air Index'!$K$2+'Air Index'!A1785)),"Transaction Proceeding","Transaction Anomaly"),"Transaction Ending")</f>
        <v>Transaction Proceeding</v>
      </c>
    </row>
    <row r="1786" spans="1:3">
      <c r="A1786" s="124">
        <v>1783</v>
      </c>
      <c r="B1786" s="123">
        <f>'Transaction Log'!$A$4:$A$2084</f>
        <v>0.59871527777777778</v>
      </c>
      <c r="C1786" s="122" t="str">
        <f>IFERROR(IF(INDEX('Transaction Log'!$C$4:$C$2084,'Air Index'!A1786)&gt;INDEX('Transaction Log'!$C$4:$C$2084,('Air Index'!$K$2+'Air Index'!A1786)),"Transaction Proceeding","Transaction Anomaly"),"Transaction Ending")</f>
        <v>Transaction Proceeding</v>
      </c>
    </row>
    <row r="1787" spans="1:3">
      <c r="A1787" s="124">
        <v>1784</v>
      </c>
      <c r="B1787" s="123">
        <f>'Transaction Log'!$A$4:$A$2084</f>
        <v>0.59873842592592597</v>
      </c>
      <c r="C1787" s="122" t="str">
        <f>IFERROR(IF(INDEX('Transaction Log'!$C$4:$C$2084,'Air Index'!A1787)&gt;INDEX('Transaction Log'!$C$4:$C$2084,('Air Index'!$K$2+'Air Index'!A1787)),"Transaction Proceeding","Transaction Anomaly"),"Transaction Ending")</f>
        <v>Transaction Proceeding</v>
      </c>
    </row>
    <row r="1788" spans="1:3">
      <c r="A1788" s="124">
        <v>1785</v>
      </c>
      <c r="B1788" s="123">
        <f>'Transaction Log'!$A$4:$A$2084</f>
        <v>0.59876157407407404</v>
      </c>
      <c r="C1788" s="122" t="str">
        <f>IFERROR(IF(INDEX('Transaction Log'!$C$4:$C$2084,'Air Index'!A1788)&gt;INDEX('Transaction Log'!$C$4:$C$2084,('Air Index'!$K$2+'Air Index'!A1788)),"Transaction Proceeding","Transaction Anomaly"),"Transaction Ending")</f>
        <v>Transaction Proceeding</v>
      </c>
    </row>
    <row r="1789" spans="1:3">
      <c r="A1789" s="124">
        <v>1786</v>
      </c>
      <c r="B1789" s="123">
        <f>'Transaction Log'!$A$4:$A$2084</f>
        <v>0.59878472222222223</v>
      </c>
      <c r="C1789" s="122" t="str">
        <f>IFERROR(IF(INDEX('Transaction Log'!$C$4:$C$2084,'Air Index'!A1789)&gt;INDEX('Transaction Log'!$C$4:$C$2084,('Air Index'!$K$2+'Air Index'!A1789)),"Transaction Proceeding","Transaction Anomaly"),"Transaction Ending")</f>
        <v>Transaction Proceeding</v>
      </c>
    </row>
    <row r="1790" spans="1:3">
      <c r="A1790" s="124">
        <v>1787</v>
      </c>
      <c r="B1790" s="123">
        <f>'Transaction Log'!$A$4:$A$2084</f>
        <v>0.59880787037037042</v>
      </c>
      <c r="C1790" s="122" t="str">
        <f>IFERROR(IF(INDEX('Transaction Log'!$C$4:$C$2084,'Air Index'!A1790)&gt;INDEX('Transaction Log'!$C$4:$C$2084,('Air Index'!$K$2+'Air Index'!A1790)),"Transaction Proceeding","Transaction Anomaly"),"Transaction Ending")</f>
        <v>Transaction Proceeding</v>
      </c>
    </row>
    <row r="1791" spans="1:3">
      <c r="A1791" s="124">
        <v>1788</v>
      </c>
      <c r="B1791" s="123">
        <f>'Transaction Log'!$A$4:$A$2084</f>
        <v>0.5988310185185185</v>
      </c>
      <c r="C1791" s="122" t="str">
        <f>IFERROR(IF(INDEX('Transaction Log'!$C$4:$C$2084,'Air Index'!A1791)&gt;INDEX('Transaction Log'!$C$4:$C$2084,('Air Index'!$K$2+'Air Index'!A1791)),"Transaction Proceeding","Transaction Anomaly"),"Transaction Ending")</f>
        <v>Transaction Proceeding</v>
      </c>
    </row>
    <row r="1792" spans="1:3">
      <c r="A1792" s="124">
        <v>1789</v>
      </c>
      <c r="B1792" s="123">
        <f>'Transaction Log'!$A$4:$A$2084</f>
        <v>0.59885416666666669</v>
      </c>
      <c r="C1792" s="122" t="str">
        <f>IFERROR(IF(INDEX('Transaction Log'!$C$4:$C$2084,'Air Index'!A1792)&gt;INDEX('Transaction Log'!$C$4:$C$2084,('Air Index'!$K$2+'Air Index'!A1792)),"Transaction Proceeding","Transaction Anomaly"),"Transaction Ending")</f>
        <v>Transaction Proceeding</v>
      </c>
    </row>
    <row r="1793" spans="1:3">
      <c r="A1793" s="124">
        <v>1790</v>
      </c>
      <c r="B1793" s="123">
        <f>'Transaction Log'!$A$4:$A$2084</f>
        <v>0.59887731481481488</v>
      </c>
      <c r="C1793" s="122" t="str">
        <f>IFERROR(IF(INDEX('Transaction Log'!$C$4:$C$2084,'Air Index'!A1793)&gt;INDEX('Transaction Log'!$C$4:$C$2084,('Air Index'!$K$2+'Air Index'!A1793)),"Transaction Proceeding","Transaction Anomaly"),"Transaction Ending")</f>
        <v>Transaction Proceeding</v>
      </c>
    </row>
    <row r="1794" spans="1:3">
      <c r="A1794" s="124">
        <v>1791</v>
      </c>
      <c r="B1794" s="123">
        <f>'Transaction Log'!$A$4:$A$2084</f>
        <v>0.59890046296296295</v>
      </c>
      <c r="C1794" s="122" t="str">
        <f>IFERROR(IF(INDEX('Transaction Log'!$C$4:$C$2084,'Air Index'!A1794)&gt;INDEX('Transaction Log'!$C$4:$C$2084,('Air Index'!$K$2+'Air Index'!A1794)),"Transaction Proceeding","Transaction Anomaly"),"Transaction Ending")</f>
        <v>Transaction Proceeding</v>
      </c>
    </row>
    <row r="1795" spans="1:3">
      <c r="A1795" s="124">
        <v>1792</v>
      </c>
      <c r="B1795" s="123">
        <f>'Transaction Log'!$A$4:$A$2084</f>
        <v>0.59892361111111114</v>
      </c>
      <c r="C1795" s="122" t="str">
        <f>IFERROR(IF(INDEX('Transaction Log'!$C$4:$C$2084,'Air Index'!A1795)&gt;INDEX('Transaction Log'!$C$4:$C$2084,('Air Index'!$K$2+'Air Index'!A1795)),"Transaction Proceeding","Transaction Anomaly"),"Transaction Ending")</f>
        <v>Transaction Proceeding</v>
      </c>
    </row>
    <row r="1796" spans="1:3">
      <c r="A1796" s="124">
        <v>1793</v>
      </c>
      <c r="B1796" s="123">
        <f>'Transaction Log'!$A$4:$A$2084</f>
        <v>0.59894675925925933</v>
      </c>
      <c r="C1796" s="122" t="str">
        <f>IFERROR(IF(INDEX('Transaction Log'!$C$4:$C$2084,'Air Index'!A1796)&gt;INDEX('Transaction Log'!$C$4:$C$2084,('Air Index'!$K$2+'Air Index'!A1796)),"Transaction Proceeding","Transaction Anomaly"),"Transaction Ending")</f>
        <v>Transaction Proceeding</v>
      </c>
    </row>
    <row r="1797" spans="1:3">
      <c r="A1797" s="124">
        <v>1794</v>
      </c>
      <c r="B1797" s="123">
        <f>'Transaction Log'!$A$4:$A$2084</f>
        <v>0.59896990740740741</v>
      </c>
      <c r="C1797" s="122" t="str">
        <f>IFERROR(IF(INDEX('Transaction Log'!$C$4:$C$2084,'Air Index'!A1797)&gt;INDEX('Transaction Log'!$C$4:$C$2084,('Air Index'!$K$2+'Air Index'!A1797)),"Transaction Proceeding","Transaction Anomaly"),"Transaction Ending")</f>
        <v>Transaction Proceeding</v>
      </c>
    </row>
    <row r="1798" spans="1:3">
      <c r="A1798" s="124">
        <v>1795</v>
      </c>
      <c r="B1798" s="123">
        <f>'Transaction Log'!$A$4:$A$2084</f>
        <v>0.59899305555555549</v>
      </c>
      <c r="C1798" s="122" t="str">
        <f>IFERROR(IF(INDEX('Transaction Log'!$C$4:$C$2084,'Air Index'!A1798)&gt;INDEX('Transaction Log'!$C$4:$C$2084,('Air Index'!$K$2+'Air Index'!A1798)),"Transaction Proceeding","Transaction Anomaly"),"Transaction Ending")</f>
        <v>Transaction Proceeding</v>
      </c>
    </row>
    <row r="1799" spans="1:3">
      <c r="A1799" s="124">
        <v>1796</v>
      </c>
      <c r="B1799" s="123">
        <f>'Transaction Log'!$A$4:$A$2084</f>
        <v>0.59901620370370368</v>
      </c>
      <c r="C1799" s="122" t="str">
        <f>IFERROR(IF(INDEX('Transaction Log'!$C$4:$C$2084,'Air Index'!A1799)&gt;INDEX('Transaction Log'!$C$4:$C$2084,('Air Index'!$K$2+'Air Index'!A1799)),"Transaction Proceeding","Transaction Anomaly"),"Transaction Ending")</f>
        <v>Transaction Proceeding</v>
      </c>
    </row>
    <row r="1800" spans="1:3">
      <c r="A1800" s="124">
        <v>1797</v>
      </c>
      <c r="B1800" s="123">
        <f>'Transaction Log'!$A$4:$A$2084</f>
        <v>0.59903935185185186</v>
      </c>
      <c r="C1800" s="122" t="str">
        <f>IFERROR(IF(INDEX('Transaction Log'!$C$4:$C$2084,'Air Index'!A1800)&gt;INDEX('Transaction Log'!$C$4:$C$2084,('Air Index'!$K$2+'Air Index'!A1800)),"Transaction Proceeding","Transaction Anomaly"),"Transaction Ending")</f>
        <v>Transaction Proceeding</v>
      </c>
    </row>
    <row r="1801" spans="1:3">
      <c r="A1801" s="124">
        <v>1798</v>
      </c>
      <c r="B1801" s="123">
        <f>'Transaction Log'!$A$4:$A$2084</f>
        <v>0.59906249999999994</v>
      </c>
      <c r="C1801" s="122" t="str">
        <f>IFERROR(IF(INDEX('Transaction Log'!$C$4:$C$2084,'Air Index'!A1801)&gt;INDEX('Transaction Log'!$C$4:$C$2084,('Air Index'!$K$2+'Air Index'!A1801)),"Transaction Proceeding","Transaction Anomaly"),"Transaction Ending")</f>
        <v>Transaction Proceeding</v>
      </c>
    </row>
    <row r="1802" spans="1:3">
      <c r="A1802" s="124">
        <v>1799</v>
      </c>
      <c r="B1802" s="123">
        <f>'Transaction Log'!$A$4:$A$2084</f>
        <v>0.59908564814814813</v>
      </c>
      <c r="C1802" s="122" t="str">
        <f>IFERROR(IF(INDEX('Transaction Log'!$C$4:$C$2084,'Air Index'!A1802)&gt;INDEX('Transaction Log'!$C$4:$C$2084,('Air Index'!$K$2+'Air Index'!A1802)),"Transaction Proceeding","Transaction Anomaly"),"Transaction Ending")</f>
        <v>Transaction Proceeding</v>
      </c>
    </row>
    <row r="1803" spans="1:3">
      <c r="A1803" s="124">
        <v>1800</v>
      </c>
      <c r="B1803" s="123">
        <f>'Transaction Log'!$A$4:$A$2084</f>
        <v>0.59910879629629632</v>
      </c>
      <c r="C1803" s="122" t="str">
        <f>IFERROR(IF(INDEX('Transaction Log'!$C$4:$C$2084,'Air Index'!A1803)&gt;INDEX('Transaction Log'!$C$4:$C$2084,('Air Index'!$K$2+'Air Index'!A1803)),"Transaction Proceeding","Transaction Anomaly"),"Transaction Ending")</f>
        <v>Transaction Proceeding</v>
      </c>
    </row>
    <row r="1804" spans="1:3">
      <c r="A1804" s="124">
        <v>1801</v>
      </c>
      <c r="B1804" s="123">
        <f>'Transaction Log'!$A$4:$A$2084</f>
        <v>0.5991319444444444</v>
      </c>
      <c r="C1804" s="122" t="str">
        <f>IFERROR(IF(INDEX('Transaction Log'!$C$4:$C$2084,'Air Index'!A1804)&gt;INDEX('Transaction Log'!$C$4:$C$2084,('Air Index'!$K$2+'Air Index'!A1804)),"Transaction Proceeding","Transaction Anomaly"),"Transaction Ending")</f>
        <v>Transaction Proceeding</v>
      </c>
    </row>
    <row r="1805" spans="1:3">
      <c r="A1805" s="124">
        <v>1802</v>
      </c>
      <c r="B1805" s="123">
        <f>'Transaction Log'!$A$4:$A$2084</f>
        <v>0.59915509259259259</v>
      </c>
      <c r="C1805" s="122" t="str">
        <f>IFERROR(IF(INDEX('Transaction Log'!$C$4:$C$2084,'Air Index'!A1805)&gt;INDEX('Transaction Log'!$C$4:$C$2084,('Air Index'!$K$2+'Air Index'!A1805)),"Transaction Proceeding","Transaction Anomaly"),"Transaction Ending")</f>
        <v>Transaction Proceeding</v>
      </c>
    </row>
    <row r="1806" spans="1:3">
      <c r="A1806" s="124">
        <v>1803</v>
      </c>
      <c r="B1806" s="123">
        <f>'Transaction Log'!$A$4:$A$2084</f>
        <v>0.59917824074074078</v>
      </c>
      <c r="C1806" s="122" t="str">
        <f>IFERROR(IF(INDEX('Transaction Log'!$C$4:$C$2084,'Air Index'!A1806)&gt;INDEX('Transaction Log'!$C$4:$C$2084,('Air Index'!$K$2+'Air Index'!A1806)),"Transaction Proceeding","Transaction Anomaly"),"Transaction Ending")</f>
        <v>Transaction Proceeding</v>
      </c>
    </row>
    <row r="1807" spans="1:3">
      <c r="A1807" s="124">
        <v>1804</v>
      </c>
      <c r="B1807" s="123">
        <f>'Transaction Log'!$A$4:$A$2084</f>
        <v>0.59920138888888885</v>
      </c>
      <c r="C1807" s="122" t="str">
        <f>IFERROR(IF(INDEX('Transaction Log'!$C$4:$C$2084,'Air Index'!A1807)&gt;INDEX('Transaction Log'!$C$4:$C$2084,('Air Index'!$K$2+'Air Index'!A1807)),"Transaction Proceeding","Transaction Anomaly"),"Transaction Ending")</f>
        <v>Transaction Proceeding</v>
      </c>
    </row>
    <row r="1808" spans="1:3">
      <c r="A1808" s="124">
        <v>1805</v>
      </c>
      <c r="B1808" s="123">
        <f>'Transaction Log'!$A$4:$A$2084</f>
        <v>0.59922453703703704</v>
      </c>
      <c r="C1808" s="122" t="str">
        <f>IFERROR(IF(INDEX('Transaction Log'!$C$4:$C$2084,'Air Index'!A1808)&gt;INDEX('Transaction Log'!$C$4:$C$2084,('Air Index'!$K$2+'Air Index'!A1808)),"Transaction Proceeding","Transaction Anomaly"),"Transaction Ending")</f>
        <v>Transaction Proceeding</v>
      </c>
    </row>
    <row r="1809" spans="1:3">
      <c r="A1809" s="124">
        <v>1806</v>
      </c>
      <c r="B1809" s="123">
        <f>'Transaction Log'!$A$4:$A$2084</f>
        <v>0.59924768518518523</v>
      </c>
      <c r="C1809" s="122" t="str">
        <f>IFERROR(IF(INDEX('Transaction Log'!$C$4:$C$2084,'Air Index'!A1809)&gt;INDEX('Transaction Log'!$C$4:$C$2084,('Air Index'!$K$2+'Air Index'!A1809)),"Transaction Proceeding","Transaction Anomaly"),"Transaction Ending")</f>
        <v>Transaction Proceeding</v>
      </c>
    </row>
    <row r="1810" spans="1:3">
      <c r="A1810" s="124">
        <v>1807</v>
      </c>
      <c r="B1810" s="123">
        <f>'Transaction Log'!$A$4:$A$2084</f>
        <v>0.59927083333333331</v>
      </c>
      <c r="C1810" s="122" t="str">
        <f>IFERROR(IF(INDEX('Transaction Log'!$C$4:$C$2084,'Air Index'!A1810)&gt;INDEX('Transaction Log'!$C$4:$C$2084,('Air Index'!$K$2+'Air Index'!A1810)),"Transaction Proceeding","Transaction Anomaly"),"Transaction Ending")</f>
        <v>Transaction Proceeding</v>
      </c>
    </row>
    <row r="1811" spans="1:3">
      <c r="A1811" s="124">
        <v>1808</v>
      </c>
      <c r="B1811" s="123">
        <f>'Transaction Log'!$A$4:$A$2084</f>
        <v>0.5992939814814815</v>
      </c>
      <c r="C1811" s="122" t="str">
        <f>IFERROR(IF(INDEX('Transaction Log'!$C$4:$C$2084,'Air Index'!A1811)&gt;INDEX('Transaction Log'!$C$4:$C$2084,('Air Index'!$K$2+'Air Index'!A1811)),"Transaction Proceeding","Transaction Anomaly"),"Transaction Ending")</f>
        <v>Transaction Proceeding</v>
      </c>
    </row>
    <row r="1812" spans="1:3">
      <c r="A1812" s="124">
        <v>1809</v>
      </c>
      <c r="B1812" s="123">
        <f>'Transaction Log'!$A$4:$A$2084</f>
        <v>0.59931712962962969</v>
      </c>
      <c r="C1812" s="122" t="str">
        <f>IFERROR(IF(INDEX('Transaction Log'!$C$4:$C$2084,'Air Index'!A1812)&gt;INDEX('Transaction Log'!$C$4:$C$2084,('Air Index'!$K$2+'Air Index'!A1812)),"Transaction Proceeding","Transaction Anomaly"),"Transaction Ending")</f>
        <v>Transaction Proceeding</v>
      </c>
    </row>
    <row r="1813" spans="1:3">
      <c r="A1813" s="124">
        <v>1810</v>
      </c>
      <c r="B1813" s="123">
        <f>'Transaction Log'!$A$4:$A$2084</f>
        <v>0.59934027777777776</v>
      </c>
      <c r="C1813" s="122" t="str">
        <f>IFERROR(IF(INDEX('Transaction Log'!$C$4:$C$2084,'Air Index'!A1813)&gt;INDEX('Transaction Log'!$C$4:$C$2084,('Air Index'!$K$2+'Air Index'!A1813)),"Transaction Proceeding","Transaction Anomaly"),"Transaction Ending")</f>
        <v>Transaction Proceeding</v>
      </c>
    </row>
    <row r="1814" spans="1:3">
      <c r="A1814" s="124">
        <v>1811</v>
      </c>
      <c r="B1814" s="123">
        <f>'Transaction Log'!$A$4:$A$2084</f>
        <v>0.59936342592592595</v>
      </c>
      <c r="C1814" s="122" t="str">
        <f>IFERROR(IF(INDEX('Transaction Log'!$C$4:$C$2084,'Air Index'!A1814)&gt;INDEX('Transaction Log'!$C$4:$C$2084,('Air Index'!$K$2+'Air Index'!A1814)),"Transaction Proceeding","Transaction Anomaly"),"Transaction Ending")</f>
        <v>Transaction Proceeding</v>
      </c>
    </row>
    <row r="1815" spans="1:3">
      <c r="A1815" s="124">
        <v>1812</v>
      </c>
      <c r="B1815" s="123">
        <f>'Transaction Log'!$A$4:$A$2084</f>
        <v>0.59938657407407414</v>
      </c>
      <c r="C1815" s="122" t="str">
        <f>IFERROR(IF(INDEX('Transaction Log'!$C$4:$C$2084,'Air Index'!A1815)&gt;INDEX('Transaction Log'!$C$4:$C$2084,('Air Index'!$K$2+'Air Index'!A1815)),"Transaction Proceeding","Transaction Anomaly"),"Transaction Ending")</f>
        <v>Transaction Proceeding</v>
      </c>
    </row>
    <row r="1816" spans="1:3">
      <c r="A1816" s="124">
        <v>1813</v>
      </c>
      <c r="B1816" s="123">
        <f>'Transaction Log'!$A$4:$A$2084</f>
        <v>0.59940972222222222</v>
      </c>
      <c r="C1816" s="122" t="str">
        <f>IFERROR(IF(INDEX('Transaction Log'!$C$4:$C$2084,'Air Index'!A1816)&gt;INDEX('Transaction Log'!$C$4:$C$2084,('Air Index'!$K$2+'Air Index'!A1816)),"Transaction Proceeding","Transaction Anomaly"),"Transaction Ending")</f>
        <v>Transaction Proceeding</v>
      </c>
    </row>
    <row r="1817" spans="1:3">
      <c r="A1817" s="124">
        <v>1814</v>
      </c>
      <c r="B1817" s="123">
        <f>'Transaction Log'!$A$4:$A$2084</f>
        <v>0.5994328703703703</v>
      </c>
      <c r="C1817" s="122" t="str">
        <f>IFERROR(IF(INDEX('Transaction Log'!$C$4:$C$2084,'Air Index'!A1817)&gt;INDEX('Transaction Log'!$C$4:$C$2084,('Air Index'!$K$2+'Air Index'!A1817)),"Transaction Proceeding","Transaction Anomaly"),"Transaction Ending")</f>
        <v>Transaction Proceeding</v>
      </c>
    </row>
    <row r="1818" spans="1:3">
      <c r="A1818" s="124">
        <v>1815</v>
      </c>
      <c r="B1818" s="123">
        <f>'Transaction Log'!$A$4:$A$2084</f>
        <v>0.59945601851851849</v>
      </c>
      <c r="C1818" s="122" t="str">
        <f>IFERROR(IF(INDEX('Transaction Log'!$C$4:$C$2084,'Air Index'!A1818)&gt;INDEX('Transaction Log'!$C$4:$C$2084,('Air Index'!$K$2+'Air Index'!A1818)),"Transaction Proceeding","Transaction Anomaly"),"Transaction Ending")</f>
        <v>Transaction Proceeding</v>
      </c>
    </row>
    <row r="1819" spans="1:3">
      <c r="A1819" s="124">
        <v>1816</v>
      </c>
      <c r="B1819" s="123">
        <f>'Transaction Log'!$A$4:$A$2084</f>
        <v>0.59947916666666667</v>
      </c>
      <c r="C1819" s="122" t="str">
        <f>IFERROR(IF(INDEX('Transaction Log'!$C$4:$C$2084,'Air Index'!A1819)&gt;INDEX('Transaction Log'!$C$4:$C$2084,('Air Index'!$K$2+'Air Index'!A1819)),"Transaction Proceeding","Transaction Anomaly"),"Transaction Ending")</f>
        <v>Transaction Proceeding</v>
      </c>
    </row>
    <row r="1820" spans="1:3">
      <c r="A1820" s="124">
        <v>1817</v>
      </c>
      <c r="B1820" s="123">
        <f>'Transaction Log'!$A$4:$A$2084</f>
        <v>0.59950231481481475</v>
      </c>
      <c r="C1820" s="122" t="str">
        <f>IFERROR(IF(INDEX('Transaction Log'!$C$4:$C$2084,'Air Index'!A1820)&gt;INDEX('Transaction Log'!$C$4:$C$2084,('Air Index'!$K$2+'Air Index'!A1820)),"Transaction Proceeding","Transaction Anomaly"),"Transaction Ending")</f>
        <v>Transaction Proceeding</v>
      </c>
    </row>
    <row r="1821" spans="1:3">
      <c r="A1821" s="124">
        <v>1818</v>
      </c>
      <c r="B1821" s="123">
        <f>'Transaction Log'!$A$4:$A$2084</f>
        <v>0.59952546296296294</v>
      </c>
      <c r="C1821" s="122" t="str">
        <f>IFERROR(IF(INDEX('Transaction Log'!$C$4:$C$2084,'Air Index'!A1821)&gt;INDEX('Transaction Log'!$C$4:$C$2084,('Air Index'!$K$2+'Air Index'!A1821)),"Transaction Proceeding","Transaction Anomaly"),"Transaction Ending")</f>
        <v>Transaction Proceeding</v>
      </c>
    </row>
    <row r="1822" spans="1:3">
      <c r="A1822" s="124">
        <v>1819</v>
      </c>
      <c r="B1822" s="123">
        <f>'Transaction Log'!$A$4:$A$2084</f>
        <v>0.59954861111111113</v>
      </c>
      <c r="C1822" s="122" t="str">
        <f>IFERROR(IF(INDEX('Transaction Log'!$C$4:$C$2084,'Air Index'!A1822)&gt;INDEX('Transaction Log'!$C$4:$C$2084,('Air Index'!$K$2+'Air Index'!A1822)),"Transaction Proceeding","Transaction Anomaly"),"Transaction Ending")</f>
        <v>Transaction Proceeding</v>
      </c>
    </row>
    <row r="1823" spans="1:3">
      <c r="A1823" s="124">
        <v>1820</v>
      </c>
      <c r="B1823" s="123">
        <f>'Transaction Log'!$A$4:$A$2084</f>
        <v>0.59957175925925921</v>
      </c>
      <c r="C1823" s="122" t="str">
        <f>IFERROR(IF(INDEX('Transaction Log'!$C$4:$C$2084,'Air Index'!A1823)&gt;INDEX('Transaction Log'!$C$4:$C$2084,('Air Index'!$K$2+'Air Index'!A1823)),"Transaction Proceeding","Transaction Anomaly"),"Transaction Ending")</f>
        <v>Transaction Proceeding</v>
      </c>
    </row>
    <row r="1824" spans="1:3">
      <c r="A1824" s="124">
        <v>1821</v>
      </c>
      <c r="B1824" s="123">
        <f>'Transaction Log'!$A$4:$A$2084</f>
        <v>0.5995949074074074</v>
      </c>
      <c r="C1824" s="122" t="str">
        <f>IFERROR(IF(INDEX('Transaction Log'!$C$4:$C$2084,'Air Index'!A1824)&gt;INDEX('Transaction Log'!$C$4:$C$2084,('Air Index'!$K$2+'Air Index'!A1824)),"Transaction Proceeding","Transaction Anomaly"),"Transaction Ending")</f>
        <v>Transaction Proceeding</v>
      </c>
    </row>
    <row r="1825" spans="1:3">
      <c r="A1825" s="124">
        <v>1822</v>
      </c>
      <c r="B1825" s="123">
        <f>'Transaction Log'!$A$4:$A$2084</f>
        <v>0.59961805555555558</v>
      </c>
      <c r="C1825" s="122" t="str">
        <f>IFERROR(IF(INDEX('Transaction Log'!$C$4:$C$2084,'Air Index'!A1825)&gt;INDEX('Transaction Log'!$C$4:$C$2084,('Air Index'!$K$2+'Air Index'!A1825)),"Transaction Proceeding","Transaction Anomaly"),"Transaction Ending")</f>
        <v>Transaction Proceeding</v>
      </c>
    </row>
    <row r="1826" spans="1:3">
      <c r="A1826" s="124">
        <v>1823</v>
      </c>
      <c r="B1826" s="123">
        <f>'Transaction Log'!$A$4:$A$2084</f>
        <v>0.59964120370370366</v>
      </c>
      <c r="C1826" s="122" t="str">
        <f>IFERROR(IF(INDEX('Transaction Log'!$C$4:$C$2084,'Air Index'!A1826)&gt;INDEX('Transaction Log'!$C$4:$C$2084,('Air Index'!$K$2+'Air Index'!A1826)),"Transaction Proceeding","Transaction Anomaly"),"Transaction Ending")</f>
        <v>Transaction Proceeding</v>
      </c>
    </row>
    <row r="1827" spans="1:3">
      <c r="A1827" s="124">
        <v>1824</v>
      </c>
      <c r="B1827" s="123">
        <f>'Transaction Log'!$A$4:$A$2084</f>
        <v>0.59966435185185185</v>
      </c>
      <c r="C1827" s="122" t="str">
        <f>IFERROR(IF(INDEX('Transaction Log'!$C$4:$C$2084,'Air Index'!A1827)&gt;INDEX('Transaction Log'!$C$4:$C$2084,('Air Index'!$K$2+'Air Index'!A1827)),"Transaction Proceeding","Transaction Anomaly"),"Transaction Ending")</f>
        <v>Transaction Proceeding</v>
      </c>
    </row>
    <row r="1828" spans="1:3">
      <c r="A1828" s="124">
        <v>1825</v>
      </c>
      <c r="B1828" s="123">
        <f>'Transaction Log'!$A$4:$A$2084</f>
        <v>0.59968750000000004</v>
      </c>
      <c r="C1828" s="122" t="str">
        <f>IFERROR(IF(INDEX('Transaction Log'!$C$4:$C$2084,'Air Index'!A1828)&gt;INDEX('Transaction Log'!$C$4:$C$2084,('Air Index'!$K$2+'Air Index'!A1828)),"Transaction Proceeding","Transaction Anomaly"),"Transaction Ending")</f>
        <v>Transaction Proceeding</v>
      </c>
    </row>
    <row r="1829" spans="1:3">
      <c r="A1829" s="124">
        <v>1826</v>
      </c>
      <c r="B1829" s="123">
        <f>'Transaction Log'!$A$4:$A$2084</f>
        <v>0.59971064814814812</v>
      </c>
      <c r="C1829" s="122" t="str">
        <f>IFERROR(IF(INDEX('Transaction Log'!$C$4:$C$2084,'Air Index'!A1829)&gt;INDEX('Transaction Log'!$C$4:$C$2084,('Air Index'!$K$2+'Air Index'!A1829)),"Transaction Proceeding","Transaction Anomaly"),"Transaction Ending")</f>
        <v>Transaction Proceeding</v>
      </c>
    </row>
    <row r="1830" spans="1:3">
      <c r="A1830" s="124">
        <v>1827</v>
      </c>
      <c r="B1830" s="123">
        <f>'Transaction Log'!$A$4:$A$2084</f>
        <v>0.59973379629629631</v>
      </c>
      <c r="C1830" s="122" t="str">
        <f>IFERROR(IF(INDEX('Transaction Log'!$C$4:$C$2084,'Air Index'!A1830)&gt;INDEX('Transaction Log'!$C$4:$C$2084,('Air Index'!$K$2+'Air Index'!A1830)),"Transaction Proceeding","Transaction Anomaly"),"Transaction Ending")</f>
        <v>Transaction Proceeding</v>
      </c>
    </row>
    <row r="1831" spans="1:3">
      <c r="A1831" s="124">
        <v>1828</v>
      </c>
      <c r="B1831" s="123">
        <f>'Transaction Log'!$A$4:$A$2084</f>
        <v>0.5997569444444445</v>
      </c>
      <c r="C1831" s="122" t="str">
        <f>IFERROR(IF(INDEX('Transaction Log'!$C$4:$C$2084,'Air Index'!A1831)&gt;INDEX('Transaction Log'!$C$4:$C$2084,('Air Index'!$K$2+'Air Index'!A1831)),"Transaction Proceeding","Transaction Anomaly"),"Transaction Ending")</f>
        <v>Transaction Proceeding</v>
      </c>
    </row>
    <row r="1832" spans="1:3">
      <c r="A1832" s="124">
        <v>1829</v>
      </c>
      <c r="B1832" s="123">
        <f>'Transaction Log'!$A$4:$A$2084</f>
        <v>0.59978009259259257</v>
      </c>
      <c r="C1832" s="122" t="str">
        <f>IFERROR(IF(INDEX('Transaction Log'!$C$4:$C$2084,'Air Index'!A1832)&gt;INDEX('Transaction Log'!$C$4:$C$2084,('Air Index'!$K$2+'Air Index'!A1832)),"Transaction Proceeding","Transaction Anomaly"),"Transaction Ending")</f>
        <v>Transaction Proceeding</v>
      </c>
    </row>
    <row r="1833" spans="1:3">
      <c r="A1833" s="124">
        <v>1830</v>
      </c>
      <c r="B1833" s="123">
        <f>'Transaction Log'!$A$4:$A$2084</f>
        <v>0.59980324074074076</v>
      </c>
      <c r="C1833" s="122" t="str">
        <f>IFERROR(IF(INDEX('Transaction Log'!$C$4:$C$2084,'Air Index'!A1833)&gt;INDEX('Transaction Log'!$C$4:$C$2084,('Air Index'!$K$2+'Air Index'!A1833)),"Transaction Proceeding","Transaction Anomaly"),"Transaction Ending")</f>
        <v>Transaction Proceeding</v>
      </c>
    </row>
    <row r="1834" spans="1:3">
      <c r="A1834" s="124">
        <v>1831</v>
      </c>
      <c r="B1834" s="123">
        <f>'Transaction Log'!$A$4:$A$2084</f>
        <v>0.59982638888888895</v>
      </c>
      <c r="C1834" s="122" t="str">
        <f>IFERROR(IF(INDEX('Transaction Log'!$C$4:$C$2084,'Air Index'!A1834)&gt;INDEX('Transaction Log'!$C$4:$C$2084,('Air Index'!$K$2+'Air Index'!A1834)),"Transaction Proceeding","Transaction Anomaly"),"Transaction Ending")</f>
        <v>Transaction Proceeding</v>
      </c>
    </row>
    <row r="1835" spans="1:3">
      <c r="A1835" s="124">
        <v>1832</v>
      </c>
      <c r="B1835" s="123">
        <f>'Transaction Log'!$A$4:$A$2084</f>
        <v>0.59984953703703703</v>
      </c>
      <c r="C1835" s="122" t="str">
        <f>IFERROR(IF(INDEX('Transaction Log'!$C$4:$C$2084,'Air Index'!A1835)&gt;INDEX('Transaction Log'!$C$4:$C$2084,('Air Index'!$K$2+'Air Index'!A1835)),"Transaction Proceeding","Transaction Anomaly"),"Transaction Ending")</f>
        <v>Transaction Proceeding</v>
      </c>
    </row>
    <row r="1836" spans="1:3">
      <c r="A1836" s="124">
        <v>1833</v>
      </c>
      <c r="B1836" s="123">
        <f>'Transaction Log'!$A$4:$A$2084</f>
        <v>0.59987268518518522</v>
      </c>
      <c r="C1836" s="122" t="str">
        <f>IFERROR(IF(INDEX('Transaction Log'!$C$4:$C$2084,'Air Index'!A1836)&gt;INDEX('Transaction Log'!$C$4:$C$2084,('Air Index'!$K$2+'Air Index'!A1836)),"Transaction Proceeding","Transaction Anomaly"),"Transaction Ending")</f>
        <v>Transaction Proceeding</v>
      </c>
    </row>
    <row r="1837" spans="1:3">
      <c r="A1837" s="124">
        <v>1834</v>
      </c>
      <c r="B1837" s="123">
        <f>'Transaction Log'!$A$4:$A$2084</f>
        <v>0.59989583333333341</v>
      </c>
      <c r="C1837" s="122" t="str">
        <f>IFERROR(IF(INDEX('Transaction Log'!$C$4:$C$2084,'Air Index'!A1837)&gt;INDEX('Transaction Log'!$C$4:$C$2084,('Air Index'!$K$2+'Air Index'!A1837)),"Transaction Proceeding","Transaction Anomaly"),"Transaction Ending")</f>
        <v>Transaction Proceeding</v>
      </c>
    </row>
    <row r="1838" spans="1:3">
      <c r="A1838" s="124">
        <v>1835</v>
      </c>
      <c r="B1838" s="123">
        <f>'Transaction Log'!$A$4:$A$2084</f>
        <v>0.59991898148148148</v>
      </c>
      <c r="C1838" s="122" t="str">
        <f>IFERROR(IF(INDEX('Transaction Log'!$C$4:$C$2084,'Air Index'!A1838)&gt;INDEX('Transaction Log'!$C$4:$C$2084,('Air Index'!$K$2+'Air Index'!A1838)),"Transaction Proceeding","Transaction Anomaly"),"Transaction Ending")</f>
        <v>Transaction Proceeding</v>
      </c>
    </row>
    <row r="1839" spans="1:3">
      <c r="A1839" s="124">
        <v>1836</v>
      </c>
      <c r="B1839" s="123">
        <f>'Transaction Log'!$A$4:$A$2084</f>
        <v>0.59994212962962956</v>
      </c>
      <c r="C1839" s="122" t="str">
        <f>IFERROR(IF(INDEX('Transaction Log'!$C$4:$C$2084,'Air Index'!A1839)&gt;INDEX('Transaction Log'!$C$4:$C$2084,('Air Index'!$K$2+'Air Index'!A1839)),"Transaction Proceeding","Transaction Anomaly"),"Transaction Ending")</f>
        <v>Transaction Proceeding</v>
      </c>
    </row>
    <row r="1840" spans="1:3">
      <c r="A1840" s="124">
        <v>1837</v>
      </c>
      <c r="B1840" s="123">
        <f>'Transaction Log'!$A$4:$A$2084</f>
        <v>0.59996527777777775</v>
      </c>
      <c r="C1840" s="122" t="str">
        <f>IFERROR(IF(INDEX('Transaction Log'!$C$4:$C$2084,'Air Index'!A1840)&gt;INDEX('Transaction Log'!$C$4:$C$2084,('Air Index'!$K$2+'Air Index'!A1840)),"Transaction Proceeding","Transaction Anomaly"),"Transaction Ending")</f>
        <v>Transaction Proceeding</v>
      </c>
    </row>
    <row r="1841" spans="1:3">
      <c r="A1841" s="124">
        <v>1838</v>
      </c>
      <c r="B1841" s="123">
        <f>'Transaction Log'!$A$4:$A$2084</f>
        <v>0.59998842592592594</v>
      </c>
      <c r="C1841" s="122" t="str">
        <f>IFERROR(IF(INDEX('Transaction Log'!$C$4:$C$2084,'Air Index'!A1841)&gt;INDEX('Transaction Log'!$C$4:$C$2084,('Air Index'!$K$2+'Air Index'!A1841)),"Transaction Proceeding","Transaction Anomaly"),"Transaction Ending")</f>
        <v>Transaction Proceeding</v>
      </c>
    </row>
    <row r="1842" spans="1:3">
      <c r="A1842" s="124">
        <v>1839</v>
      </c>
      <c r="B1842" s="123">
        <f>'Transaction Log'!$A$4:$A$2084</f>
        <v>0.60001157407407402</v>
      </c>
      <c r="C1842" s="122" t="str">
        <f>IFERROR(IF(INDEX('Transaction Log'!$C$4:$C$2084,'Air Index'!A1842)&gt;INDEX('Transaction Log'!$C$4:$C$2084,('Air Index'!$K$2+'Air Index'!A1842)),"Transaction Proceeding","Transaction Anomaly"),"Transaction Ending")</f>
        <v>Transaction Proceeding</v>
      </c>
    </row>
    <row r="1843" spans="1:3">
      <c r="A1843" s="124">
        <v>1840</v>
      </c>
      <c r="B1843" s="123">
        <f>'Transaction Log'!$A$4:$A$2084</f>
        <v>0.60003472222222221</v>
      </c>
      <c r="C1843" s="122" t="str">
        <f>IFERROR(IF(INDEX('Transaction Log'!$C$4:$C$2084,'Air Index'!A1843)&gt;INDEX('Transaction Log'!$C$4:$C$2084,('Air Index'!$K$2+'Air Index'!A1843)),"Transaction Proceeding","Transaction Anomaly"),"Transaction Ending")</f>
        <v>Transaction Proceeding</v>
      </c>
    </row>
    <row r="1844" spans="1:3">
      <c r="A1844" s="124">
        <v>1841</v>
      </c>
      <c r="B1844" s="123">
        <f>'Transaction Log'!$A$4:$A$2084</f>
        <v>0.60005787037037039</v>
      </c>
      <c r="C1844" s="122" t="str">
        <f>IFERROR(IF(INDEX('Transaction Log'!$C$4:$C$2084,'Air Index'!A1844)&gt;INDEX('Transaction Log'!$C$4:$C$2084,('Air Index'!$K$2+'Air Index'!A1844)),"Transaction Proceeding","Transaction Anomaly"),"Transaction Ending")</f>
        <v>Transaction Proceeding</v>
      </c>
    </row>
    <row r="1845" spans="1:3">
      <c r="A1845" s="124">
        <v>1842</v>
      </c>
      <c r="B1845" s="123">
        <f>'Transaction Log'!$A$4:$A$2084</f>
        <v>0.60008101851851847</v>
      </c>
      <c r="C1845" s="122" t="str">
        <f>IFERROR(IF(INDEX('Transaction Log'!$C$4:$C$2084,'Air Index'!A1845)&gt;INDEX('Transaction Log'!$C$4:$C$2084,('Air Index'!$K$2+'Air Index'!A1845)),"Transaction Proceeding","Transaction Anomaly"),"Transaction Ending")</f>
        <v>Transaction Proceeding</v>
      </c>
    </row>
    <row r="1846" spans="1:3">
      <c r="A1846" s="124">
        <v>1843</v>
      </c>
      <c r="B1846" s="123">
        <f>'Transaction Log'!$A$4:$A$2084</f>
        <v>0.60010416666666666</v>
      </c>
      <c r="C1846" s="122" t="str">
        <f>IFERROR(IF(INDEX('Transaction Log'!$C$4:$C$2084,'Air Index'!A1846)&gt;INDEX('Transaction Log'!$C$4:$C$2084,('Air Index'!$K$2+'Air Index'!A1846)),"Transaction Proceeding","Transaction Anomaly"),"Transaction Ending")</f>
        <v>Transaction Proceeding</v>
      </c>
    </row>
    <row r="1847" spans="1:3">
      <c r="A1847" s="124">
        <v>1844</v>
      </c>
      <c r="B1847" s="123">
        <f>'Transaction Log'!$A$4:$A$2084</f>
        <v>0.60012731481481485</v>
      </c>
      <c r="C1847" s="122" t="str">
        <f>IFERROR(IF(INDEX('Transaction Log'!$C$4:$C$2084,'Air Index'!A1847)&gt;INDEX('Transaction Log'!$C$4:$C$2084,('Air Index'!$K$2+'Air Index'!A1847)),"Transaction Proceeding","Transaction Anomaly"),"Transaction Ending")</f>
        <v>Transaction Proceeding</v>
      </c>
    </row>
    <row r="1848" spans="1:3">
      <c r="A1848" s="124">
        <v>1845</v>
      </c>
      <c r="B1848" s="123">
        <f>'Transaction Log'!$A$4:$A$2084</f>
        <v>0.60015046296296293</v>
      </c>
      <c r="C1848" s="122" t="str">
        <f>IFERROR(IF(INDEX('Transaction Log'!$C$4:$C$2084,'Air Index'!A1848)&gt;INDEX('Transaction Log'!$C$4:$C$2084,('Air Index'!$K$2+'Air Index'!A1848)),"Transaction Proceeding","Transaction Anomaly"),"Transaction Ending")</f>
        <v>Transaction Proceeding</v>
      </c>
    </row>
    <row r="1849" spans="1:3">
      <c r="A1849" s="124">
        <v>1846</v>
      </c>
      <c r="B1849" s="123">
        <f>'Transaction Log'!$A$4:$A$2084</f>
        <v>0.60017361111111112</v>
      </c>
      <c r="C1849" s="122" t="str">
        <f>IFERROR(IF(INDEX('Transaction Log'!$C$4:$C$2084,'Air Index'!A1849)&gt;INDEX('Transaction Log'!$C$4:$C$2084,('Air Index'!$K$2+'Air Index'!A1849)),"Transaction Proceeding","Transaction Anomaly"),"Transaction Ending")</f>
        <v>Transaction Proceeding</v>
      </c>
    </row>
    <row r="1850" spans="1:3">
      <c r="A1850" s="124">
        <v>1847</v>
      </c>
      <c r="B1850" s="123">
        <f>'Transaction Log'!$A$4:$A$2084</f>
        <v>0.6001967592592593</v>
      </c>
      <c r="C1850" s="122" t="str">
        <f>IFERROR(IF(INDEX('Transaction Log'!$C$4:$C$2084,'Air Index'!A1850)&gt;INDEX('Transaction Log'!$C$4:$C$2084,('Air Index'!$K$2+'Air Index'!A1850)),"Transaction Proceeding","Transaction Anomaly"),"Transaction Ending")</f>
        <v>Transaction Proceeding</v>
      </c>
    </row>
    <row r="1851" spans="1:3">
      <c r="A1851" s="124">
        <v>1848</v>
      </c>
      <c r="B1851" s="123">
        <f>'Transaction Log'!$A$4:$A$2084</f>
        <v>0.60021990740740738</v>
      </c>
      <c r="C1851" s="122" t="str">
        <f>IFERROR(IF(INDEX('Transaction Log'!$C$4:$C$2084,'Air Index'!A1851)&gt;INDEX('Transaction Log'!$C$4:$C$2084,('Air Index'!$K$2+'Air Index'!A1851)),"Transaction Proceeding","Transaction Anomaly"),"Transaction Ending")</f>
        <v>Transaction Proceeding</v>
      </c>
    </row>
    <row r="1852" spans="1:3">
      <c r="A1852" s="124">
        <v>1849</v>
      </c>
      <c r="B1852" s="123">
        <f>'Transaction Log'!$A$4:$A$2084</f>
        <v>0.60024305555555557</v>
      </c>
      <c r="C1852" s="122" t="str">
        <f>IFERROR(IF(INDEX('Transaction Log'!$C$4:$C$2084,'Air Index'!A1852)&gt;INDEX('Transaction Log'!$C$4:$C$2084,('Air Index'!$K$2+'Air Index'!A1852)),"Transaction Proceeding","Transaction Anomaly"),"Transaction Ending")</f>
        <v>Transaction Proceeding</v>
      </c>
    </row>
    <row r="1853" spans="1:3">
      <c r="A1853" s="124">
        <v>1850</v>
      </c>
      <c r="B1853" s="123">
        <f>'Transaction Log'!$A$4:$A$2084</f>
        <v>0.60026620370370376</v>
      </c>
      <c r="C1853" s="122" t="str">
        <f>IFERROR(IF(INDEX('Transaction Log'!$C$4:$C$2084,'Air Index'!A1853)&gt;INDEX('Transaction Log'!$C$4:$C$2084,('Air Index'!$K$2+'Air Index'!A1853)),"Transaction Proceeding","Transaction Anomaly"),"Transaction Ending")</f>
        <v>Transaction Proceeding</v>
      </c>
    </row>
    <row r="1854" spans="1:3">
      <c r="A1854" s="124">
        <v>1851</v>
      </c>
      <c r="B1854" s="123">
        <f>'Transaction Log'!$A$4:$A$2084</f>
        <v>0.60028935185185184</v>
      </c>
      <c r="C1854" s="122" t="str">
        <f>IFERROR(IF(INDEX('Transaction Log'!$C$4:$C$2084,'Air Index'!A1854)&gt;INDEX('Transaction Log'!$C$4:$C$2084,('Air Index'!$K$2+'Air Index'!A1854)),"Transaction Proceeding","Transaction Anomaly"),"Transaction Ending")</f>
        <v>Transaction Proceeding</v>
      </c>
    </row>
    <row r="1855" spans="1:3">
      <c r="A1855" s="124">
        <v>1852</v>
      </c>
      <c r="B1855" s="123">
        <f>'Transaction Log'!$A$4:$A$2084</f>
        <v>0.60031250000000003</v>
      </c>
      <c r="C1855" s="122" t="str">
        <f>IFERROR(IF(INDEX('Transaction Log'!$C$4:$C$2084,'Air Index'!A1855)&gt;INDEX('Transaction Log'!$C$4:$C$2084,('Air Index'!$K$2+'Air Index'!A1855)),"Transaction Proceeding","Transaction Anomaly"),"Transaction Ending")</f>
        <v>Transaction Proceeding</v>
      </c>
    </row>
    <row r="1856" spans="1:3">
      <c r="A1856" s="124">
        <v>1853</v>
      </c>
      <c r="B1856" s="123">
        <f>'Transaction Log'!$A$4:$A$2084</f>
        <v>0.60033564814814822</v>
      </c>
      <c r="C1856" s="122" t="str">
        <f>IFERROR(IF(INDEX('Transaction Log'!$C$4:$C$2084,'Air Index'!A1856)&gt;INDEX('Transaction Log'!$C$4:$C$2084,('Air Index'!$K$2+'Air Index'!A1856)),"Transaction Proceeding","Transaction Anomaly"),"Transaction Ending")</f>
        <v>Transaction Proceeding</v>
      </c>
    </row>
    <row r="1857" spans="1:3">
      <c r="A1857" s="124">
        <v>1854</v>
      </c>
      <c r="B1857" s="123">
        <f>'Transaction Log'!$A$4:$A$2084</f>
        <v>0.60035879629629629</v>
      </c>
      <c r="C1857" s="122" t="str">
        <f>IFERROR(IF(INDEX('Transaction Log'!$C$4:$C$2084,'Air Index'!A1857)&gt;INDEX('Transaction Log'!$C$4:$C$2084,('Air Index'!$K$2+'Air Index'!A1857)),"Transaction Proceeding","Transaction Anomaly"),"Transaction Ending")</f>
        <v>Transaction Proceeding</v>
      </c>
    </row>
    <row r="1858" spans="1:3">
      <c r="A1858" s="124">
        <v>1855</v>
      </c>
      <c r="B1858" s="123">
        <f>'Transaction Log'!$A$4:$A$2084</f>
        <v>0.60038194444444448</v>
      </c>
      <c r="C1858" s="122" t="str">
        <f>IFERROR(IF(INDEX('Transaction Log'!$C$4:$C$2084,'Air Index'!A1858)&gt;INDEX('Transaction Log'!$C$4:$C$2084,('Air Index'!$K$2+'Air Index'!A1858)),"Transaction Proceeding","Transaction Anomaly"),"Transaction Ending")</f>
        <v>Transaction Proceeding</v>
      </c>
    </row>
    <row r="1859" spans="1:3">
      <c r="A1859" s="124">
        <v>1856</v>
      </c>
      <c r="B1859" s="123">
        <f>'Transaction Log'!$A$4:$A$2084</f>
        <v>0.60040509259259256</v>
      </c>
      <c r="C1859" s="122" t="str">
        <f>IFERROR(IF(INDEX('Transaction Log'!$C$4:$C$2084,'Air Index'!A1859)&gt;INDEX('Transaction Log'!$C$4:$C$2084,('Air Index'!$K$2+'Air Index'!A1859)),"Transaction Proceeding","Transaction Anomaly"),"Transaction Ending")</f>
        <v>Transaction Proceeding</v>
      </c>
    </row>
    <row r="1860" spans="1:3">
      <c r="A1860" s="124">
        <v>1857</v>
      </c>
      <c r="B1860" s="123">
        <f>'Transaction Log'!$A$4:$A$2084</f>
        <v>0.60042824074074075</v>
      </c>
      <c r="C1860" s="122" t="str">
        <f>IFERROR(IF(INDEX('Transaction Log'!$C$4:$C$2084,'Air Index'!A1860)&gt;INDEX('Transaction Log'!$C$4:$C$2084,('Air Index'!$K$2+'Air Index'!A1860)),"Transaction Proceeding","Transaction Anomaly"),"Transaction Ending")</f>
        <v>Transaction Proceeding</v>
      </c>
    </row>
    <row r="1861" spans="1:3">
      <c r="A1861" s="124">
        <v>1858</v>
      </c>
      <c r="B1861" s="123">
        <f>'Transaction Log'!$A$4:$A$2084</f>
        <v>0.60045138888888883</v>
      </c>
      <c r="C1861" s="122" t="str">
        <f>IFERROR(IF(INDEX('Transaction Log'!$C$4:$C$2084,'Air Index'!A1861)&gt;INDEX('Transaction Log'!$C$4:$C$2084,('Air Index'!$K$2+'Air Index'!A1861)),"Transaction Proceeding","Transaction Anomaly"),"Transaction Ending")</f>
        <v>Transaction Proceeding</v>
      </c>
    </row>
    <row r="1862" spans="1:3">
      <c r="A1862" s="124">
        <v>1859</v>
      </c>
      <c r="B1862" s="123">
        <f>'Transaction Log'!$A$4:$A$2084</f>
        <v>0.60047453703703701</v>
      </c>
      <c r="C1862" s="122" t="str">
        <f>IFERROR(IF(INDEX('Transaction Log'!$C$4:$C$2084,'Air Index'!A1862)&gt;INDEX('Transaction Log'!$C$4:$C$2084,('Air Index'!$K$2+'Air Index'!A1862)),"Transaction Proceeding","Transaction Anomaly"),"Transaction Ending")</f>
        <v>Transaction Proceeding</v>
      </c>
    </row>
    <row r="1863" spans="1:3">
      <c r="A1863" s="124">
        <v>1860</v>
      </c>
      <c r="B1863" s="123">
        <f>'Transaction Log'!$A$4:$A$2084</f>
        <v>0.6004976851851852</v>
      </c>
      <c r="C1863" s="122" t="str">
        <f>IFERROR(IF(INDEX('Transaction Log'!$C$4:$C$2084,'Air Index'!A1863)&gt;INDEX('Transaction Log'!$C$4:$C$2084,('Air Index'!$K$2+'Air Index'!A1863)),"Transaction Proceeding","Transaction Anomaly"),"Transaction Ending")</f>
        <v>Transaction Proceeding</v>
      </c>
    </row>
    <row r="1864" spans="1:3">
      <c r="A1864" s="124">
        <v>1861</v>
      </c>
      <c r="B1864" s="123">
        <f>'Transaction Log'!$A$4:$A$2084</f>
        <v>0.60052083333333328</v>
      </c>
      <c r="C1864" s="122" t="str">
        <f>IFERROR(IF(INDEX('Transaction Log'!$C$4:$C$2084,'Air Index'!A1864)&gt;INDEX('Transaction Log'!$C$4:$C$2084,('Air Index'!$K$2+'Air Index'!A1864)),"Transaction Proceeding","Transaction Anomaly"),"Transaction Ending")</f>
        <v>Transaction Proceeding</v>
      </c>
    </row>
    <row r="1865" spans="1:3">
      <c r="A1865" s="124">
        <v>1862</v>
      </c>
      <c r="B1865" s="123">
        <f>'Transaction Log'!$A$4:$A$2084</f>
        <v>0.60054398148148147</v>
      </c>
      <c r="C1865" s="122" t="str">
        <f>IFERROR(IF(INDEX('Transaction Log'!$C$4:$C$2084,'Air Index'!A1865)&gt;INDEX('Transaction Log'!$C$4:$C$2084,('Air Index'!$K$2+'Air Index'!A1865)),"Transaction Proceeding","Transaction Anomaly"),"Transaction Ending")</f>
        <v>Transaction Proceeding</v>
      </c>
    </row>
    <row r="1866" spans="1:3">
      <c r="A1866" s="124">
        <v>1863</v>
      </c>
      <c r="B1866" s="123">
        <f>'Transaction Log'!$A$4:$A$2084</f>
        <v>0.60056712962962966</v>
      </c>
      <c r="C1866" s="122" t="str">
        <f>IFERROR(IF(INDEX('Transaction Log'!$C$4:$C$2084,'Air Index'!A1866)&gt;INDEX('Transaction Log'!$C$4:$C$2084,('Air Index'!$K$2+'Air Index'!A1866)),"Transaction Proceeding","Transaction Anomaly"),"Transaction Ending")</f>
        <v>Transaction Proceeding</v>
      </c>
    </row>
    <row r="1867" spans="1:3">
      <c r="A1867" s="124">
        <v>1864</v>
      </c>
      <c r="B1867" s="123">
        <f>'Transaction Log'!$A$4:$A$2084</f>
        <v>0.60059027777777774</v>
      </c>
      <c r="C1867" s="122" t="str">
        <f>IFERROR(IF(INDEX('Transaction Log'!$C$4:$C$2084,'Air Index'!A1867)&gt;INDEX('Transaction Log'!$C$4:$C$2084,('Air Index'!$K$2+'Air Index'!A1867)),"Transaction Proceeding","Transaction Anomaly"),"Transaction Ending")</f>
        <v>Transaction Proceeding</v>
      </c>
    </row>
    <row r="1868" spans="1:3">
      <c r="A1868" s="124">
        <v>1865</v>
      </c>
      <c r="B1868" s="123">
        <f>'Transaction Log'!$A$4:$A$2084</f>
        <v>0.60061342592592593</v>
      </c>
      <c r="C1868" s="122" t="str">
        <f>IFERROR(IF(INDEX('Transaction Log'!$C$4:$C$2084,'Air Index'!A1868)&gt;INDEX('Transaction Log'!$C$4:$C$2084,('Air Index'!$K$2+'Air Index'!A1868)),"Transaction Proceeding","Transaction Anomaly"),"Transaction Ending")</f>
        <v>Transaction Proceeding</v>
      </c>
    </row>
    <row r="1869" spans="1:3">
      <c r="A1869" s="124">
        <v>1866</v>
      </c>
      <c r="B1869" s="123">
        <f>'Transaction Log'!$A$4:$A$2084</f>
        <v>0.60063657407407411</v>
      </c>
      <c r="C1869" s="122" t="str">
        <f>IFERROR(IF(INDEX('Transaction Log'!$C$4:$C$2084,'Air Index'!A1869)&gt;INDEX('Transaction Log'!$C$4:$C$2084,('Air Index'!$K$2+'Air Index'!A1869)),"Transaction Proceeding","Transaction Anomaly"),"Transaction Ending")</f>
        <v>Transaction Proceeding</v>
      </c>
    </row>
    <row r="1870" spans="1:3">
      <c r="A1870" s="124">
        <v>1867</v>
      </c>
      <c r="B1870" s="123">
        <f>'Transaction Log'!$A$4:$A$2084</f>
        <v>0.60065972222222219</v>
      </c>
      <c r="C1870" s="122" t="str">
        <f>IFERROR(IF(INDEX('Transaction Log'!$C$4:$C$2084,'Air Index'!A1870)&gt;INDEX('Transaction Log'!$C$4:$C$2084,('Air Index'!$K$2+'Air Index'!A1870)),"Transaction Proceeding","Transaction Anomaly"),"Transaction Ending")</f>
        <v>Transaction Proceeding</v>
      </c>
    </row>
    <row r="1871" spans="1:3">
      <c r="A1871" s="124">
        <v>1868</v>
      </c>
      <c r="B1871" s="123">
        <f>'Transaction Log'!$A$4:$A$2084</f>
        <v>0.60068287037037038</v>
      </c>
      <c r="C1871" s="122" t="str">
        <f>IFERROR(IF(INDEX('Transaction Log'!$C$4:$C$2084,'Air Index'!A1871)&gt;INDEX('Transaction Log'!$C$4:$C$2084,('Air Index'!$K$2+'Air Index'!A1871)),"Transaction Proceeding","Transaction Anomaly"),"Transaction Ending")</f>
        <v>Transaction Proceeding</v>
      </c>
    </row>
    <row r="1872" spans="1:3">
      <c r="A1872" s="124">
        <v>1869</v>
      </c>
      <c r="B1872" s="123">
        <f>'Transaction Log'!$A$4:$A$2084</f>
        <v>0.60070601851851857</v>
      </c>
      <c r="C1872" s="122" t="str">
        <f>IFERROR(IF(INDEX('Transaction Log'!$C$4:$C$2084,'Air Index'!A1872)&gt;INDEX('Transaction Log'!$C$4:$C$2084,('Air Index'!$K$2+'Air Index'!A1872)),"Transaction Proceeding","Transaction Anomaly"),"Transaction Ending")</f>
        <v>Transaction Proceeding</v>
      </c>
    </row>
    <row r="1873" spans="1:3">
      <c r="A1873" s="124">
        <v>1870</v>
      </c>
      <c r="B1873" s="123">
        <f>'Transaction Log'!$A$4:$A$2084</f>
        <v>0.60072916666666665</v>
      </c>
      <c r="C1873" s="122" t="str">
        <f>IFERROR(IF(INDEX('Transaction Log'!$C$4:$C$2084,'Air Index'!A1873)&gt;INDEX('Transaction Log'!$C$4:$C$2084,('Air Index'!$K$2+'Air Index'!A1873)),"Transaction Proceeding","Transaction Anomaly"),"Transaction Ending")</f>
        <v>Transaction Proceeding</v>
      </c>
    </row>
    <row r="1874" spans="1:3">
      <c r="A1874" s="124">
        <v>1871</v>
      </c>
      <c r="B1874" s="123">
        <f>'Transaction Log'!$A$4:$A$2084</f>
        <v>0.60075231481481484</v>
      </c>
      <c r="C1874" s="122" t="str">
        <f>IFERROR(IF(INDEX('Transaction Log'!$C$4:$C$2084,'Air Index'!A1874)&gt;INDEX('Transaction Log'!$C$4:$C$2084,('Air Index'!$K$2+'Air Index'!A1874)),"Transaction Proceeding","Transaction Anomaly"),"Transaction Ending")</f>
        <v>Transaction Proceeding</v>
      </c>
    </row>
    <row r="1875" spans="1:3">
      <c r="A1875" s="124">
        <v>1872</v>
      </c>
      <c r="B1875" s="123">
        <f>'Transaction Log'!$A$4:$A$2084</f>
        <v>0.60077546296296302</v>
      </c>
      <c r="C1875" s="122" t="str">
        <f>IFERROR(IF(INDEX('Transaction Log'!$C$4:$C$2084,'Air Index'!A1875)&gt;INDEX('Transaction Log'!$C$4:$C$2084,('Air Index'!$K$2+'Air Index'!A1875)),"Transaction Proceeding","Transaction Anomaly"),"Transaction Ending")</f>
        <v>Transaction Proceeding</v>
      </c>
    </row>
    <row r="1876" spans="1:3">
      <c r="A1876" s="124">
        <v>1873</v>
      </c>
      <c r="B1876" s="123">
        <f>'Transaction Log'!$A$4:$A$2084</f>
        <v>0.6007986111111111</v>
      </c>
      <c r="C1876" s="122" t="str">
        <f>IFERROR(IF(INDEX('Transaction Log'!$C$4:$C$2084,'Air Index'!A1876)&gt;INDEX('Transaction Log'!$C$4:$C$2084,('Air Index'!$K$2+'Air Index'!A1876)),"Transaction Proceeding","Transaction Anomaly"),"Transaction Ending")</f>
        <v>Transaction Proceeding</v>
      </c>
    </row>
    <row r="1877" spans="1:3">
      <c r="A1877" s="124">
        <v>1874</v>
      </c>
      <c r="B1877" s="123">
        <f>'Transaction Log'!$A$4:$A$2084</f>
        <v>0.60082175925925929</v>
      </c>
      <c r="C1877" s="122" t="str">
        <f>IFERROR(IF(INDEX('Transaction Log'!$C$4:$C$2084,'Air Index'!A1877)&gt;INDEX('Transaction Log'!$C$4:$C$2084,('Air Index'!$K$2+'Air Index'!A1877)),"Transaction Proceeding","Transaction Anomaly"),"Transaction Ending")</f>
        <v>Transaction Proceeding</v>
      </c>
    </row>
    <row r="1878" spans="1:3">
      <c r="A1878" s="124">
        <v>1875</v>
      </c>
      <c r="B1878" s="123">
        <f>'Transaction Log'!$A$4:$A$2084</f>
        <v>0.60084490740740737</v>
      </c>
      <c r="C1878" s="122" t="str">
        <f>IFERROR(IF(INDEX('Transaction Log'!$C$4:$C$2084,'Air Index'!A1878)&gt;INDEX('Transaction Log'!$C$4:$C$2084,('Air Index'!$K$2+'Air Index'!A1878)),"Transaction Proceeding","Transaction Anomaly"),"Transaction Ending")</f>
        <v>Transaction Proceeding</v>
      </c>
    </row>
    <row r="1879" spans="1:3">
      <c r="A1879" s="124">
        <v>1876</v>
      </c>
      <c r="B1879" s="123">
        <f>'Transaction Log'!$A$4:$A$2084</f>
        <v>0.60086805555555556</v>
      </c>
      <c r="C1879" s="122" t="str">
        <f>IFERROR(IF(INDEX('Transaction Log'!$C$4:$C$2084,'Air Index'!A1879)&gt;INDEX('Transaction Log'!$C$4:$C$2084,('Air Index'!$K$2+'Air Index'!A1879)),"Transaction Proceeding","Transaction Anomaly"),"Transaction Ending")</f>
        <v>Transaction Proceeding</v>
      </c>
    </row>
    <row r="1880" spans="1:3">
      <c r="A1880" s="124">
        <v>1877</v>
      </c>
      <c r="B1880" s="123">
        <f>'Transaction Log'!$A$4:$A$2084</f>
        <v>0.60089120370370364</v>
      </c>
      <c r="C1880" s="122" t="str">
        <f>IFERROR(IF(INDEX('Transaction Log'!$C$4:$C$2084,'Air Index'!A1880)&gt;INDEX('Transaction Log'!$C$4:$C$2084,('Air Index'!$K$2+'Air Index'!A1880)),"Transaction Proceeding","Transaction Anomaly"),"Transaction Ending")</f>
        <v>Transaction Proceeding</v>
      </c>
    </row>
    <row r="1881" spans="1:3">
      <c r="A1881" s="124">
        <v>1878</v>
      </c>
      <c r="B1881" s="123">
        <f>'Transaction Log'!$A$4:$A$2084</f>
        <v>0.60091435185185182</v>
      </c>
      <c r="C1881" s="122" t="str">
        <f>IFERROR(IF(INDEX('Transaction Log'!$C$4:$C$2084,'Air Index'!A1881)&gt;INDEX('Transaction Log'!$C$4:$C$2084,('Air Index'!$K$2+'Air Index'!A1881)),"Transaction Proceeding","Transaction Anomaly"),"Transaction Ending")</f>
        <v>Transaction Proceeding</v>
      </c>
    </row>
    <row r="1882" spans="1:3">
      <c r="A1882" s="124">
        <v>1879</v>
      </c>
      <c r="B1882" s="123">
        <f>'Transaction Log'!$A$4:$A$2084</f>
        <v>0.60093750000000001</v>
      </c>
      <c r="C1882" s="122" t="str">
        <f>IFERROR(IF(INDEX('Transaction Log'!$C$4:$C$2084,'Air Index'!A1882)&gt;INDEX('Transaction Log'!$C$4:$C$2084,('Air Index'!$K$2+'Air Index'!A1882)),"Transaction Proceeding","Transaction Anomaly"),"Transaction Ending")</f>
        <v>Transaction Proceeding</v>
      </c>
    </row>
    <row r="1883" spans="1:3">
      <c r="A1883" s="124">
        <v>1880</v>
      </c>
      <c r="B1883" s="123">
        <f>'Transaction Log'!$A$4:$A$2084</f>
        <v>0.60096064814814809</v>
      </c>
      <c r="C1883" s="122" t="str">
        <f>IFERROR(IF(INDEX('Transaction Log'!$C$4:$C$2084,'Air Index'!A1883)&gt;INDEX('Transaction Log'!$C$4:$C$2084,('Air Index'!$K$2+'Air Index'!A1883)),"Transaction Proceeding","Transaction Anomaly"),"Transaction Ending")</f>
        <v>Transaction Proceeding</v>
      </c>
    </row>
    <row r="1884" spans="1:3">
      <c r="A1884" s="124">
        <v>1881</v>
      </c>
      <c r="B1884" s="123">
        <f>'Transaction Log'!$A$4:$A$2084</f>
        <v>0.60098379629629628</v>
      </c>
      <c r="C1884" s="122" t="str">
        <f>IFERROR(IF(INDEX('Transaction Log'!$C$4:$C$2084,'Air Index'!A1884)&gt;INDEX('Transaction Log'!$C$4:$C$2084,('Air Index'!$K$2+'Air Index'!A1884)),"Transaction Proceeding","Transaction Anomaly"),"Transaction Ending")</f>
        <v>Transaction Proceeding</v>
      </c>
    </row>
    <row r="1885" spans="1:3">
      <c r="A1885" s="124">
        <v>1882</v>
      </c>
      <c r="B1885" s="123">
        <f>'Transaction Log'!$A$4:$A$2084</f>
        <v>0.60100694444444447</v>
      </c>
      <c r="C1885" s="122" t="str">
        <f>IFERROR(IF(INDEX('Transaction Log'!$C$4:$C$2084,'Air Index'!A1885)&gt;INDEX('Transaction Log'!$C$4:$C$2084,('Air Index'!$K$2+'Air Index'!A1885)),"Transaction Proceeding","Transaction Anomaly"),"Transaction Ending")</f>
        <v>Transaction Proceeding</v>
      </c>
    </row>
    <row r="1886" spans="1:3">
      <c r="A1886" s="124">
        <v>1883</v>
      </c>
      <c r="B1886" s="123">
        <f>'Transaction Log'!$A$4:$A$2084</f>
        <v>0.60103009259259255</v>
      </c>
      <c r="C1886" s="122" t="str">
        <f>IFERROR(IF(INDEX('Transaction Log'!$C$4:$C$2084,'Air Index'!A1886)&gt;INDEX('Transaction Log'!$C$4:$C$2084,('Air Index'!$K$2+'Air Index'!A1886)),"Transaction Proceeding","Transaction Anomaly"),"Transaction Ending")</f>
        <v>Transaction Proceeding</v>
      </c>
    </row>
    <row r="1887" spans="1:3">
      <c r="A1887" s="124">
        <v>1884</v>
      </c>
      <c r="B1887" s="123">
        <f>'Transaction Log'!$A$4:$A$2084</f>
        <v>0.60105324074074074</v>
      </c>
      <c r="C1887" s="122" t="str">
        <f>IFERROR(IF(INDEX('Transaction Log'!$C$4:$C$2084,'Air Index'!A1887)&gt;INDEX('Transaction Log'!$C$4:$C$2084,('Air Index'!$K$2+'Air Index'!A1887)),"Transaction Proceeding","Transaction Anomaly"),"Transaction Ending")</f>
        <v>Transaction Proceeding</v>
      </c>
    </row>
    <row r="1888" spans="1:3">
      <c r="A1888" s="124">
        <v>1885</v>
      </c>
      <c r="B1888" s="123">
        <f>'Transaction Log'!$A$4:$A$2084</f>
        <v>0.60107638888888892</v>
      </c>
      <c r="C1888" s="122" t="str">
        <f>IFERROR(IF(INDEX('Transaction Log'!$C$4:$C$2084,'Air Index'!A1888)&gt;INDEX('Transaction Log'!$C$4:$C$2084,('Air Index'!$K$2+'Air Index'!A1888)),"Transaction Proceeding","Transaction Anomaly"),"Transaction Ending")</f>
        <v>Transaction Proceeding</v>
      </c>
    </row>
    <row r="1889" spans="1:3">
      <c r="A1889" s="124">
        <v>1886</v>
      </c>
      <c r="B1889" s="123">
        <f>'Transaction Log'!$A$4:$A$2084</f>
        <v>0.601099537037037</v>
      </c>
      <c r="C1889" s="122" t="str">
        <f>IFERROR(IF(INDEX('Transaction Log'!$C$4:$C$2084,'Air Index'!A1889)&gt;INDEX('Transaction Log'!$C$4:$C$2084,('Air Index'!$K$2+'Air Index'!A1889)),"Transaction Proceeding","Transaction Anomaly"),"Transaction Ending")</f>
        <v>Transaction Proceeding</v>
      </c>
    </row>
    <row r="1890" spans="1:3">
      <c r="A1890" s="124">
        <v>1887</v>
      </c>
      <c r="B1890" s="123">
        <f>'Transaction Log'!$A$4:$A$2084</f>
        <v>0.60112268518518519</v>
      </c>
      <c r="C1890" s="122" t="str">
        <f>IFERROR(IF(INDEX('Transaction Log'!$C$4:$C$2084,'Air Index'!A1890)&gt;INDEX('Transaction Log'!$C$4:$C$2084,('Air Index'!$K$2+'Air Index'!A1890)),"Transaction Proceeding","Transaction Anomaly"),"Transaction Ending")</f>
        <v>Transaction Proceeding</v>
      </c>
    </row>
    <row r="1891" spans="1:3">
      <c r="A1891" s="124">
        <v>1888</v>
      </c>
      <c r="B1891" s="123">
        <f>'Transaction Log'!$A$4:$A$2084</f>
        <v>0.60114583333333338</v>
      </c>
      <c r="C1891" s="122" t="str">
        <f>IFERROR(IF(INDEX('Transaction Log'!$C$4:$C$2084,'Air Index'!A1891)&gt;INDEX('Transaction Log'!$C$4:$C$2084,('Air Index'!$K$2+'Air Index'!A1891)),"Transaction Proceeding","Transaction Anomaly"),"Transaction Ending")</f>
        <v>Transaction Proceeding</v>
      </c>
    </row>
    <row r="1892" spans="1:3">
      <c r="A1892" s="124">
        <v>1889</v>
      </c>
      <c r="B1892" s="123">
        <f>'Transaction Log'!$A$4:$A$2084</f>
        <v>0.60116898148148146</v>
      </c>
      <c r="C1892" s="122" t="str">
        <f>IFERROR(IF(INDEX('Transaction Log'!$C$4:$C$2084,'Air Index'!A1892)&gt;INDEX('Transaction Log'!$C$4:$C$2084,('Air Index'!$K$2+'Air Index'!A1892)),"Transaction Proceeding","Transaction Anomaly"),"Transaction Ending")</f>
        <v>Transaction Proceeding</v>
      </c>
    </row>
    <row r="1893" spans="1:3">
      <c r="A1893" s="124">
        <v>1890</v>
      </c>
      <c r="B1893" s="123">
        <f>'Transaction Log'!$A$4:$A$2084</f>
        <v>0.60119212962962965</v>
      </c>
      <c r="C1893" s="122" t="str">
        <f>IFERROR(IF(INDEX('Transaction Log'!$C$4:$C$2084,'Air Index'!A1893)&gt;INDEX('Transaction Log'!$C$4:$C$2084,('Air Index'!$K$2+'Air Index'!A1893)),"Transaction Proceeding","Transaction Anomaly"),"Transaction Ending")</f>
        <v>Transaction Proceeding</v>
      </c>
    </row>
    <row r="1894" spans="1:3">
      <c r="A1894" s="124">
        <v>1891</v>
      </c>
      <c r="B1894" s="123">
        <f>'Transaction Log'!$A$4:$A$2084</f>
        <v>0.60121527777777783</v>
      </c>
      <c r="C1894" s="122" t="str">
        <f>IFERROR(IF(INDEX('Transaction Log'!$C$4:$C$2084,'Air Index'!A1894)&gt;INDEX('Transaction Log'!$C$4:$C$2084,('Air Index'!$K$2+'Air Index'!A1894)),"Transaction Proceeding","Transaction Anomaly"),"Transaction Ending")</f>
        <v>Transaction Proceeding</v>
      </c>
    </row>
    <row r="1895" spans="1:3">
      <c r="A1895" s="124">
        <v>1892</v>
      </c>
      <c r="B1895" s="123">
        <f>'Transaction Log'!$A$4:$A$2084</f>
        <v>0.60123842592592591</v>
      </c>
      <c r="C1895" s="122" t="str">
        <f>IFERROR(IF(INDEX('Transaction Log'!$C$4:$C$2084,'Air Index'!A1895)&gt;INDEX('Transaction Log'!$C$4:$C$2084,('Air Index'!$K$2+'Air Index'!A1895)),"Transaction Proceeding","Transaction Anomaly"),"Transaction Ending")</f>
        <v>Transaction Proceeding</v>
      </c>
    </row>
    <row r="1896" spans="1:3">
      <c r="A1896" s="124">
        <v>1893</v>
      </c>
      <c r="B1896" s="123">
        <f>'Transaction Log'!$A$4:$A$2084</f>
        <v>0.6012615740740741</v>
      </c>
      <c r="C1896" s="122" t="str">
        <f>IFERROR(IF(INDEX('Transaction Log'!$C$4:$C$2084,'Air Index'!A1896)&gt;INDEX('Transaction Log'!$C$4:$C$2084,('Air Index'!$K$2+'Air Index'!A1896)),"Transaction Proceeding","Transaction Anomaly"),"Transaction Ending")</f>
        <v>Transaction Proceeding</v>
      </c>
    </row>
    <row r="1897" spans="1:3">
      <c r="A1897" s="124">
        <v>1894</v>
      </c>
      <c r="B1897" s="123">
        <f>'Transaction Log'!$A$4:$A$2084</f>
        <v>0.60128472222222229</v>
      </c>
      <c r="C1897" s="122" t="str">
        <f>IFERROR(IF(INDEX('Transaction Log'!$C$4:$C$2084,'Air Index'!A1897)&gt;INDEX('Transaction Log'!$C$4:$C$2084,('Air Index'!$K$2+'Air Index'!A1897)),"Transaction Proceeding","Transaction Anomaly"),"Transaction Ending")</f>
        <v>Transaction Proceeding</v>
      </c>
    </row>
    <row r="1898" spans="1:3">
      <c r="A1898" s="124">
        <v>1895</v>
      </c>
      <c r="B1898" s="123">
        <f>'Transaction Log'!$A$4:$A$2084</f>
        <v>0.60130787037037037</v>
      </c>
      <c r="C1898" s="122" t="str">
        <f>IFERROR(IF(INDEX('Transaction Log'!$C$4:$C$2084,'Air Index'!A1898)&gt;INDEX('Transaction Log'!$C$4:$C$2084,('Air Index'!$K$2+'Air Index'!A1898)),"Transaction Proceeding","Transaction Anomaly"),"Transaction Ending")</f>
        <v>Transaction Proceeding</v>
      </c>
    </row>
    <row r="1899" spans="1:3">
      <c r="A1899" s="124">
        <v>1896</v>
      </c>
      <c r="B1899" s="123">
        <f>'Transaction Log'!$A$4:$A$2084</f>
        <v>0.60133101851851845</v>
      </c>
      <c r="C1899" s="122" t="str">
        <f>IFERROR(IF(INDEX('Transaction Log'!$C$4:$C$2084,'Air Index'!A1899)&gt;INDEX('Transaction Log'!$C$4:$C$2084,('Air Index'!$K$2+'Air Index'!A1899)),"Transaction Proceeding","Transaction Anomaly"),"Transaction Ending")</f>
        <v>Transaction Proceeding</v>
      </c>
    </row>
    <row r="1900" spans="1:3">
      <c r="A1900" s="124">
        <v>1897</v>
      </c>
      <c r="B1900" s="123">
        <f>'Transaction Log'!$A$4:$A$2084</f>
        <v>0.60135416666666663</v>
      </c>
      <c r="C1900" s="122" t="str">
        <f>IFERROR(IF(INDEX('Transaction Log'!$C$4:$C$2084,'Air Index'!A1900)&gt;INDEX('Transaction Log'!$C$4:$C$2084,('Air Index'!$K$2+'Air Index'!A1900)),"Transaction Proceeding","Transaction Anomaly"),"Transaction Ending")</f>
        <v>Transaction Proceeding</v>
      </c>
    </row>
    <row r="1901" spans="1:3">
      <c r="A1901" s="124">
        <v>1898</v>
      </c>
      <c r="B1901" s="123">
        <f>'Transaction Log'!$A$4:$A$2084</f>
        <v>0.60137731481481482</v>
      </c>
      <c r="C1901" s="122" t="str">
        <f>IFERROR(IF(INDEX('Transaction Log'!$C$4:$C$2084,'Air Index'!A1901)&gt;INDEX('Transaction Log'!$C$4:$C$2084,('Air Index'!$K$2+'Air Index'!A1901)),"Transaction Proceeding","Transaction Anomaly"),"Transaction Ending")</f>
        <v>Transaction Proceeding</v>
      </c>
    </row>
    <row r="1902" spans="1:3">
      <c r="A1902" s="124">
        <v>1899</v>
      </c>
      <c r="B1902" s="123">
        <f>'Transaction Log'!$A$4:$A$2084</f>
        <v>0.6014004629629629</v>
      </c>
      <c r="C1902" s="122" t="str">
        <f>IFERROR(IF(INDEX('Transaction Log'!$C$4:$C$2084,'Air Index'!A1902)&gt;INDEX('Transaction Log'!$C$4:$C$2084,('Air Index'!$K$2+'Air Index'!A1902)),"Transaction Proceeding","Transaction Anomaly"),"Transaction Ending")</f>
        <v>Transaction Proceeding</v>
      </c>
    </row>
    <row r="1903" spans="1:3">
      <c r="A1903" s="124">
        <v>1900</v>
      </c>
      <c r="B1903" s="123">
        <f>'Transaction Log'!$A$4:$A$2084</f>
        <v>0.60142361111111109</v>
      </c>
      <c r="C1903" s="122" t="str">
        <f>IFERROR(IF(INDEX('Transaction Log'!$C$4:$C$2084,'Air Index'!A1903)&gt;INDEX('Transaction Log'!$C$4:$C$2084,('Air Index'!$K$2+'Air Index'!A1903)),"Transaction Proceeding","Transaction Anomaly"),"Transaction Ending")</f>
        <v>Transaction Proceeding</v>
      </c>
    </row>
    <row r="1904" spans="1:3">
      <c r="A1904" s="124">
        <v>1901</v>
      </c>
      <c r="B1904" s="123">
        <f>'Transaction Log'!$A$4:$A$2084</f>
        <v>0.60144675925925928</v>
      </c>
      <c r="C1904" s="122" t="str">
        <f>IFERROR(IF(INDEX('Transaction Log'!$C$4:$C$2084,'Air Index'!A1904)&gt;INDEX('Transaction Log'!$C$4:$C$2084,('Air Index'!$K$2+'Air Index'!A1904)),"Transaction Proceeding","Transaction Anomaly"),"Transaction Ending")</f>
        <v>Transaction Proceeding</v>
      </c>
    </row>
    <row r="1905" spans="1:3">
      <c r="A1905" s="124">
        <v>1902</v>
      </c>
      <c r="B1905" s="123">
        <f>'Transaction Log'!$A$4:$A$2084</f>
        <v>0.60146990740740736</v>
      </c>
      <c r="C1905" s="122" t="str">
        <f>IFERROR(IF(INDEX('Transaction Log'!$C$4:$C$2084,'Air Index'!A1905)&gt;INDEX('Transaction Log'!$C$4:$C$2084,('Air Index'!$K$2+'Air Index'!A1905)),"Transaction Proceeding","Transaction Anomaly"),"Transaction Ending")</f>
        <v>Transaction Proceeding</v>
      </c>
    </row>
    <row r="1906" spans="1:3">
      <c r="A1906" s="124">
        <v>1903</v>
      </c>
      <c r="B1906" s="123">
        <f>'Transaction Log'!$A$4:$A$2084</f>
        <v>0.60149305555555554</v>
      </c>
      <c r="C1906" s="122" t="str">
        <f>IFERROR(IF(INDEX('Transaction Log'!$C$4:$C$2084,'Air Index'!A1906)&gt;INDEX('Transaction Log'!$C$4:$C$2084,('Air Index'!$K$2+'Air Index'!A1906)),"Transaction Proceeding","Transaction Anomaly"),"Transaction Ending")</f>
        <v>Transaction Proceeding</v>
      </c>
    </row>
    <row r="1907" spans="1:3">
      <c r="A1907" s="124">
        <v>1904</v>
      </c>
      <c r="B1907" s="123">
        <f>'Transaction Log'!$A$4:$A$2084</f>
        <v>0.60151620370370373</v>
      </c>
      <c r="C1907" s="122" t="str">
        <f>IFERROR(IF(INDEX('Transaction Log'!$C$4:$C$2084,'Air Index'!A1907)&gt;INDEX('Transaction Log'!$C$4:$C$2084,('Air Index'!$K$2+'Air Index'!A1907)),"Transaction Proceeding","Transaction Anomaly"),"Transaction Ending")</f>
        <v>Transaction Proceeding</v>
      </c>
    </row>
    <row r="1908" spans="1:3">
      <c r="A1908" s="124">
        <v>1905</v>
      </c>
      <c r="B1908" s="123">
        <f>'Transaction Log'!$A$4:$A$2084</f>
        <v>0.60153935185185181</v>
      </c>
      <c r="C1908" s="122" t="str">
        <f>IFERROR(IF(INDEX('Transaction Log'!$C$4:$C$2084,'Air Index'!A1908)&gt;INDEX('Transaction Log'!$C$4:$C$2084,('Air Index'!$K$2+'Air Index'!A1908)),"Transaction Proceeding","Transaction Anomaly"),"Transaction Ending")</f>
        <v>Transaction Proceeding</v>
      </c>
    </row>
    <row r="1909" spans="1:3">
      <c r="A1909" s="124">
        <v>1906</v>
      </c>
      <c r="B1909" s="123">
        <f>'Transaction Log'!$A$4:$A$2084</f>
        <v>0.6015625</v>
      </c>
      <c r="C1909" s="122" t="str">
        <f>IFERROR(IF(INDEX('Transaction Log'!$C$4:$C$2084,'Air Index'!A1909)&gt;INDEX('Transaction Log'!$C$4:$C$2084,('Air Index'!$K$2+'Air Index'!A1909)),"Transaction Proceeding","Transaction Anomaly"),"Transaction Ending")</f>
        <v>Transaction Proceeding</v>
      </c>
    </row>
    <row r="1910" spans="1:3">
      <c r="A1910" s="124">
        <v>1907</v>
      </c>
      <c r="B1910" s="123">
        <f>'Transaction Log'!$A$4:$A$2084</f>
        <v>0.60158564814814819</v>
      </c>
      <c r="C1910" s="122" t="str">
        <f>IFERROR(IF(INDEX('Transaction Log'!$C$4:$C$2084,'Air Index'!A1910)&gt;INDEX('Transaction Log'!$C$4:$C$2084,('Air Index'!$K$2+'Air Index'!A1910)),"Transaction Proceeding","Transaction Anomaly"),"Transaction Ending")</f>
        <v>Transaction Proceeding</v>
      </c>
    </row>
    <row r="1911" spans="1:3">
      <c r="A1911" s="124">
        <v>1908</v>
      </c>
      <c r="B1911" s="123">
        <f>'Transaction Log'!$A$4:$A$2084</f>
        <v>0.60160879629629627</v>
      </c>
      <c r="C1911" s="122" t="str">
        <f>IFERROR(IF(INDEX('Transaction Log'!$C$4:$C$2084,'Air Index'!A1911)&gt;INDEX('Transaction Log'!$C$4:$C$2084,('Air Index'!$K$2+'Air Index'!A1911)),"Transaction Proceeding","Transaction Anomaly"),"Transaction Ending")</f>
        <v>Transaction Proceeding</v>
      </c>
    </row>
    <row r="1912" spans="1:3">
      <c r="A1912" s="124">
        <v>1909</v>
      </c>
      <c r="B1912" s="123">
        <f>'Transaction Log'!$A$4:$A$2084</f>
        <v>0.60163194444444446</v>
      </c>
      <c r="C1912" s="122" t="str">
        <f>IFERROR(IF(INDEX('Transaction Log'!$C$4:$C$2084,'Air Index'!A1912)&gt;INDEX('Transaction Log'!$C$4:$C$2084,('Air Index'!$K$2+'Air Index'!A1912)),"Transaction Proceeding","Transaction Anomaly"),"Transaction Ending")</f>
        <v>Transaction Proceeding</v>
      </c>
    </row>
    <row r="1913" spans="1:3">
      <c r="A1913" s="124">
        <v>1910</v>
      </c>
      <c r="B1913" s="123">
        <f>'Transaction Log'!$A$4:$A$2084</f>
        <v>0.60165509259259264</v>
      </c>
      <c r="C1913" s="122" t="str">
        <f>IFERROR(IF(INDEX('Transaction Log'!$C$4:$C$2084,'Air Index'!A1913)&gt;INDEX('Transaction Log'!$C$4:$C$2084,('Air Index'!$K$2+'Air Index'!A1913)),"Transaction Proceeding","Transaction Anomaly"),"Transaction Ending")</f>
        <v>Transaction Proceeding</v>
      </c>
    </row>
    <row r="1914" spans="1:3">
      <c r="A1914" s="124">
        <v>1911</v>
      </c>
      <c r="B1914" s="123">
        <f>'Transaction Log'!$A$4:$A$2084</f>
        <v>0.60167824074074072</v>
      </c>
      <c r="C1914" s="122" t="str">
        <f>IFERROR(IF(INDEX('Transaction Log'!$C$4:$C$2084,'Air Index'!A1914)&gt;INDEX('Transaction Log'!$C$4:$C$2084,('Air Index'!$K$2+'Air Index'!A1914)),"Transaction Proceeding","Transaction Anomaly"),"Transaction Ending")</f>
        <v>Transaction Proceeding</v>
      </c>
    </row>
    <row r="1915" spans="1:3">
      <c r="A1915" s="124">
        <v>1912</v>
      </c>
      <c r="B1915" s="123">
        <f>'Transaction Log'!$A$4:$A$2084</f>
        <v>0.60170138888888891</v>
      </c>
      <c r="C1915" s="122" t="str">
        <f>IFERROR(IF(INDEX('Transaction Log'!$C$4:$C$2084,'Air Index'!A1915)&gt;INDEX('Transaction Log'!$C$4:$C$2084,('Air Index'!$K$2+'Air Index'!A1915)),"Transaction Proceeding","Transaction Anomaly"),"Transaction Ending")</f>
        <v>Transaction Proceeding</v>
      </c>
    </row>
    <row r="1916" spans="1:3">
      <c r="A1916" s="124">
        <v>1913</v>
      </c>
      <c r="B1916" s="123">
        <f>'Transaction Log'!$A$4:$A$2084</f>
        <v>0.6017245370370371</v>
      </c>
      <c r="C1916" s="122" t="str">
        <f>IFERROR(IF(INDEX('Transaction Log'!$C$4:$C$2084,'Air Index'!A1916)&gt;INDEX('Transaction Log'!$C$4:$C$2084,('Air Index'!$K$2+'Air Index'!A1916)),"Transaction Proceeding","Transaction Anomaly"),"Transaction Ending")</f>
        <v>Transaction Proceeding</v>
      </c>
    </row>
    <row r="1917" spans="1:3">
      <c r="A1917" s="124">
        <v>1914</v>
      </c>
      <c r="B1917" s="123">
        <f>'Transaction Log'!$A$4:$A$2084</f>
        <v>0.60174768518518518</v>
      </c>
      <c r="C1917" s="122" t="str">
        <f>IFERROR(IF(INDEX('Transaction Log'!$C$4:$C$2084,'Air Index'!A1917)&gt;INDEX('Transaction Log'!$C$4:$C$2084,('Air Index'!$K$2+'Air Index'!A1917)),"Transaction Proceeding","Transaction Anomaly"),"Transaction Ending")</f>
        <v>Transaction Proceeding</v>
      </c>
    </row>
    <row r="1918" spans="1:3">
      <c r="A1918" s="124">
        <v>1915</v>
      </c>
      <c r="B1918" s="123">
        <f>'Transaction Log'!$A$4:$A$2084</f>
        <v>0.60177083333333337</v>
      </c>
      <c r="C1918" s="122" t="str">
        <f>IFERROR(IF(INDEX('Transaction Log'!$C$4:$C$2084,'Air Index'!A1918)&gt;INDEX('Transaction Log'!$C$4:$C$2084,('Air Index'!$K$2+'Air Index'!A1918)),"Transaction Proceeding","Transaction Anomaly"),"Transaction Ending")</f>
        <v>Transaction Proceeding</v>
      </c>
    </row>
    <row r="1919" spans="1:3">
      <c r="A1919" s="124">
        <v>1916</v>
      </c>
      <c r="B1919" s="123">
        <f>'Transaction Log'!$A$4:$A$2084</f>
        <v>0.60179398148148155</v>
      </c>
      <c r="C1919" s="122" t="str">
        <f>IFERROR(IF(INDEX('Transaction Log'!$C$4:$C$2084,'Air Index'!A1919)&gt;INDEX('Transaction Log'!$C$4:$C$2084,('Air Index'!$K$2+'Air Index'!A1919)),"Transaction Proceeding","Transaction Anomaly"),"Transaction Ending")</f>
        <v>Transaction Proceeding</v>
      </c>
    </row>
    <row r="1920" spans="1:3">
      <c r="A1920" s="124">
        <v>1917</v>
      </c>
      <c r="B1920" s="123">
        <f>'Transaction Log'!$A$4:$A$2084</f>
        <v>0.60181712962962963</v>
      </c>
      <c r="C1920" s="122" t="str">
        <f>IFERROR(IF(INDEX('Transaction Log'!$C$4:$C$2084,'Air Index'!A1920)&gt;INDEX('Transaction Log'!$C$4:$C$2084,('Air Index'!$K$2+'Air Index'!A1920)),"Transaction Proceeding","Transaction Anomaly"),"Transaction Ending")</f>
        <v>Transaction Proceeding</v>
      </c>
    </row>
    <row r="1921" spans="1:3">
      <c r="A1921" s="124">
        <v>1918</v>
      </c>
      <c r="B1921" s="123">
        <f>'Transaction Log'!$A$4:$A$2084</f>
        <v>0.60184027777777771</v>
      </c>
      <c r="C1921" s="122" t="str">
        <f>IFERROR(IF(INDEX('Transaction Log'!$C$4:$C$2084,'Air Index'!A1921)&gt;INDEX('Transaction Log'!$C$4:$C$2084,('Air Index'!$K$2+'Air Index'!A1921)),"Transaction Proceeding","Transaction Anomaly"),"Transaction Ending")</f>
        <v>Transaction Proceeding</v>
      </c>
    </row>
    <row r="1922" spans="1:3">
      <c r="A1922" s="124">
        <v>1919</v>
      </c>
      <c r="B1922" s="123">
        <f>'Transaction Log'!$A$4:$A$2084</f>
        <v>0.6018634259259259</v>
      </c>
      <c r="C1922" s="122" t="str">
        <f>IFERROR(IF(INDEX('Transaction Log'!$C$4:$C$2084,'Air Index'!A1922)&gt;INDEX('Transaction Log'!$C$4:$C$2084,('Air Index'!$K$2+'Air Index'!A1922)),"Transaction Proceeding","Transaction Anomaly"),"Transaction Ending")</f>
        <v>Transaction Proceeding</v>
      </c>
    </row>
    <row r="1923" spans="1:3">
      <c r="A1923" s="124">
        <v>1920</v>
      </c>
      <c r="B1923" s="123">
        <f>'Transaction Log'!$A$4:$A$2084</f>
        <v>0.60188657407407409</v>
      </c>
      <c r="C1923" s="122" t="str">
        <f>IFERROR(IF(INDEX('Transaction Log'!$C$4:$C$2084,'Air Index'!A1923)&gt;INDEX('Transaction Log'!$C$4:$C$2084,('Air Index'!$K$2+'Air Index'!A1923)),"Transaction Proceeding","Transaction Anomaly"),"Transaction Ending")</f>
        <v>Transaction Proceeding</v>
      </c>
    </row>
    <row r="1924" spans="1:3">
      <c r="A1924" s="124">
        <v>1921</v>
      </c>
      <c r="B1924" s="123">
        <f>'Transaction Log'!$A$4:$A$2084</f>
        <v>0.60190972222222217</v>
      </c>
      <c r="C1924" s="122" t="str">
        <f>IFERROR(IF(INDEX('Transaction Log'!$C$4:$C$2084,'Air Index'!A1924)&gt;INDEX('Transaction Log'!$C$4:$C$2084,('Air Index'!$K$2+'Air Index'!A1924)),"Transaction Proceeding","Transaction Anomaly"),"Transaction Ending")</f>
        <v>Transaction Proceeding</v>
      </c>
    </row>
    <row r="1925" spans="1:3">
      <c r="A1925" s="124">
        <v>1922</v>
      </c>
      <c r="B1925" s="123">
        <f>'Transaction Log'!$A$4:$A$2084</f>
        <v>0.60193287037037035</v>
      </c>
      <c r="C1925" s="122" t="str">
        <f>IFERROR(IF(INDEX('Transaction Log'!$C$4:$C$2084,'Air Index'!A1925)&gt;INDEX('Transaction Log'!$C$4:$C$2084,('Air Index'!$K$2+'Air Index'!A1925)),"Transaction Proceeding","Transaction Anomaly"),"Transaction Ending")</f>
        <v>Transaction Proceeding</v>
      </c>
    </row>
    <row r="1926" spans="1:3">
      <c r="A1926" s="124">
        <v>1923</v>
      </c>
      <c r="B1926" s="123">
        <f>'Transaction Log'!$A$4:$A$2084</f>
        <v>0.60195601851851854</v>
      </c>
      <c r="C1926" s="122" t="str">
        <f>IFERROR(IF(INDEX('Transaction Log'!$C$4:$C$2084,'Air Index'!A1926)&gt;INDEX('Transaction Log'!$C$4:$C$2084,('Air Index'!$K$2+'Air Index'!A1926)),"Transaction Proceeding","Transaction Anomaly"),"Transaction Ending")</f>
        <v>Transaction Proceeding</v>
      </c>
    </row>
    <row r="1927" spans="1:3">
      <c r="A1927" s="124">
        <v>1924</v>
      </c>
      <c r="B1927" s="123">
        <f>'Transaction Log'!$A$4:$A$2084</f>
        <v>0.60197916666666662</v>
      </c>
      <c r="C1927" s="122" t="str">
        <f>IFERROR(IF(INDEX('Transaction Log'!$C$4:$C$2084,'Air Index'!A1927)&gt;INDEX('Transaction Log'!$C$4:$C$2084,('Air Index'!$K$2+'Air Index'!A1927)),"Transaction Proceeding","Transaction Anomaly"),"Transaction Ending")</f>
        <v>Transaction Proceeding</v>
      </c>
    </row>
    <row r="1928" spans="1:3">
      <c r="A1928" s="124">
        <v>1925</v>
      </c>
      <c r="B1928" s="123">
        <f>'Transaction Log'!$A$4:$A$2084</f>
        <v>0.60200231481481481</v>
      </c>
      <c r="C1928" s="122" t="str">
        <f>IFERROR(IF(INDEX('Transaction Log'!$C$4:$C$2084,'Air Index'!A1928)&gt;INDEX('Transaction Log'!$C$4:$C$2084,('Air Index'!$K$2+'Air Index'!A1928)),"Transaction Proceeding","Transaction Anomaly"),"Transaction Ending")</f>
        <v>Transaction Proceeding</v>
      </c>
    </row>
    <row r="1929" spans="1:3">
      <c r="A1929" s="124">
        <v>1926</v>
      </c>
      <c r="B1929" s="123">
        <f>'Transaction Log'!$A$4:$A$2084</f>
        <v>0.602025462962963</v>
      </c>
      <c r="C1929" s="122" t="str">
        <f>IFERROR(IF(INDEX('Transaction Log'!$C$4:$C$2084,'Air Index'!A1929)&gt;INDEX('Transaction Log'!$C$4:$C$2084,('Air Index'!$K$2+'Air Index'!A1929)),"Transaction Proceeding","Transaction Anomaly"),"Transaction Ending")</f>
        <v>Transaction Proceeding</v>
      </c>
    </row>
    <row r="1930" spans="1:3">
      <c r="A1930" s="124">
        <v>1927</v>
      </c>
      <c r="B1930" s="123">
        <f>'Transaction Log'!$A$4:$A$2084</f>
        <v>0.60204861111111108</v>
      </c>
      <c r="C1930" s="122" t="str">
        <f>IFERROR(IF(INDEX('Transaction Log'!$C$4:$C$2084,'Air Index'!A1930)&gt;INDEX('Transaction Log'!$C$4:$C$2084,('Air Index'!$K$2+'Air Index'!A1930)),"Transaction Proceeding","Transaction Anomaly"),"Transaction Ending")</f>
        <v>Transaction Proceeding</v>
      </c>
    </row>
    <row r="1931" spans="1:3">
      <c r="A1931" s="124">
        <v>1928</v>
      </c>
      <c r="B1931" s="123">
        <f>'Transaction Log'!$A$4:$A$2084</f>
        <v>0.60207175925925926</v>
      </c>
      <c r="C1931" s="122" t="str">
        <f>IFERROR(IF(INDEX('Transaction Log'!$C$4:$C$2084,'Air Index'!A1931)&gt;INDEX('Transaction Log'!$C$4:$C$2084,('Air Index'!$K$2+'Air Index'!A1931)),"Transaction Proceeding","Transaction Anomaly"),"Transaction Ending")</f>
        <v>Transaction Proceeding</v>
      </c>
    </row>
    <row r="1932" spans="1:3">
      <c r="A1932" s="124">
        <v>1929</v>
      </c>
      <c r="B1932" s="123">
        <f>'Transaction Log'!$A$4:$A$2084</f>
        <v>0.60209490740740745</v>
      </c>
      <c r="C1932" s="122" t="str">
        <f>IFERROR(IF(INDEX('Transaction Log'!$C$4:$C$2084,'Air Index'!A1932)&gt;INDEX('Transaction Log'!$C$4:$C$2084,('Air Index'!$K$2+'Air Index'!A1932)),"Transaction Proceeding","Transaction Anomaly"),"Transaction Ending")</f>
        <v>Transaction Proceeding</v>
      </c>
    </row>
    <row r="1933" spans="1:3">
      <c r="A1933" s="124">
        <v>1930</v>
      </c>
      <c r="B1933" s="123">
        <f>'Transaction Log'!$A$4:$A$2084</f>
        <v>0.60211805555555553</v>
      </c>
      <c r="C1933" s="122" t="str">
        <f>IFERROR(IF(INDEX('Transaction Log'!$C$4:$C$2084,'Air Index'!A1933)&gt;INDEX('Transaction Log'!$C$4:$C$2084,('Air Index'!$K$2+'Air Index'!A1933)),"Transaction Proceeding","Transaction Anomaly"),"Transaction Ending")</f>
        <v>Transaction Proceeding</v>
      </c>
    </row>
    <row r="1934" spans="1:3">
      <c r="A1934" s="124">
        <v>1931</v>
      </c>
      <c r="B1934" s="123">
        <f>'Transaction Log'!$A$4:$A$2084</f>
        <v>0.60214120370370372</v>
      </c>
      <c r="C1934" s="122" t="str">
        <f>IFERROR(IF(INDEX('Transaction Log'!$C$4:$C$2084,'Air Index'!A1934)&gt;INDEX('Transaction Log'!$C$4:$C$2084,('Air Index'!$K$2+'Air Index'!A1934)),"Transaction Proceeding","Transaction Anomaly"),"Transaction Ending")</f>
        <v>Transaction Proceeding</v>
      </c>
    </row>
    <row r="1935" spans="1:3">
      <c r="A1935" s="124">
        <v>1932</v>
      </c>
      <c r="B1935" s="123">
        <f>'Transaction Log'!$A$4:$A$2084</f>
        <v>0.60216435185185191</v>
      </c>
      <c r="C1935" s="122" t="str">
        <f>IFERROR(IF(INDEX('Transaction Log'!$C$4:$C$2084,'Air Index'!A1935)&gt;INDEX('Transaction Log'!$C$4:$C$2084,('Air Index'!$K$2+'Air Index'!A1935)),"Transaction Proceeding","Transaction Anomaly"),"Transaction Ending")</f>
        <v>Transaction Proceeding</v>
      </c>
    </row>
    <row r="1936" spans="1:3">
      <c r="A1936" s="124">
        <v>1933</v>
      </c>
      <c r="B1936" s="123">
        <f>'Transaction Log'!$A$4:$A$2084</f>
        <v>0.60218749999999999</v>
      </c>
      <c r="C1936" s="122" t="str">
        <f>IFERROR(IF(INDEX('Transaction Log'!$C$4:$C$2084,'Air Index'!A1936)&gt;INDEX('Transaction Log'!$C$4:$C$2084,('Air Index'!$K$2+'Air Index'!A1936)),"Transaction Proceeding","Transaction Anomaly"),"Transaction Ending")</f>
        <v>Transaction Proceeding</v>
      </c>
    </row>
    <row r="1937" spans="1:3">
      <c r="A1937" s="124">
        <v>1934</v>
      </c>
      <c r="B1937" s="123">
        <f>'Transaction Log'!$A$4:$A$2084</f>
        <v>0.60221064814814818</v>
      </c>
      <c r="C1937" s="122" t="str">
        <f>IFERROR(IF(INDEX('Transaction Log'!$C$4:$C$2084,'Air Index'!A1937)&gt;INDEX('Transaction Log'!$C$4:$C$2084,('Air Index'!$K$2+'Air Index'!A1937)),"Transaction Proceeding","Transaction Anomaly"),"Transaction Ending")</f>
        <v>Transaction Proceeding</v>
      </c>
    </row>
    <row r="1938" spans="1:3">
      <c r="A1938" s="124">
        <v>1935</v>
      </c>
      <c r="B1938" s="123">
        <f>'Transaction Log'!$A$4:$A$2084</f>
        <v>0.60223379629629636</v>
      </c>
      <c r="C1938" s="122" t="str">
        <f>IFERROR(IF(INDEX('Transaction Log'!$C$4:$C$2084,'Air Index'!A1938)&gt;INDEX('Transaction Log'!$C$4:$C$2084,('Air Index'!$K$2+'Air Index'!A1938)),"Transaction Proceeding","Transaction Anomaly"),"Transaction Ending")</f>
        <v>Transaction Proceeding</v>
      </c>
    </row>
    <row r="1939" spans="1:3">
      <c r="A1939" s="124">
        <v>1936</v>
      </c>
      <c r="B1939" s="123">
        <f>'Transaction Log'!$A$4:$A$2084</f>
        <v>0.60225694444444444</v>
      </c>
      <c r="C1939" s="122" t="str">
        <f>IFERROR(IF(INDEX('Transaction Log'!$C$4:$C$2084,'Air Index'!A1939)&gt;INDEX('Transaction Log'!$C$4:$C$2084,('Air Index'!$K$2+'Air Index'!A1939)),"Transaction Proceeding","Transaction Anomaly"),"Transaction Ending")</f>
        <v>Transaction Proceeding</v>
      </c>
    </row>
    <row r="1940" spans="1:3">
      <c r="A1940" s="124">
        <v>1937</v>
      </c>
      <c r="B1940" s="123">
        <f>'Transaction Log'!$A$4:$A$2084</f>
        <v>0.60228009259259263</v>
      </c>
      <c r="C1940" s="122" t="str">
        <f>IFERROR(IF(INDEX('Transaction Log'!$C$4:$C$2084,'Air Index'!A1940)&gt;INDEX('Transaction Log'!$C$4:$C$2084,('Air Index'!$K$2+'Air Index'!A1940)),"Transaction Proceeding","Transaction Anomaly"),"Transaction Ending")</f>
        <v>Transaction Proceeding</v>
      </c>
    </row>
    <row r="1941" spans="1:3">
      <c r="A1941" s="124">
        <v>1938</v>
      </c>
      <c r="B1941" s="123">
        <f>'Transaction Log'!$A$4:$A$2084</f>
        <v>0.60230324074074071</v>
      </c>
      <c r="C1941" s="122" t="str">
        <f>IFERROR(IF(INDEX('Transaction Log'!$C$4:$C$2084,'Air Index'!A1941)&gt;INDEX('Transaction Log'!$C$4:$C$2084,('Air Index'!$K$2+'Air Index'!A1941)),"Transaction Proceeding","Transaction Anomaly"),"Transaction Ending")</f>
        <v>Transaction Proceeding</v>
      </c>
    </row>
    <row r="1942" spans="1:3">
      <c r="A1942" s="124">
        <v>1939</v>
      </c>
      <c r="B1942" s="123">
        <f>'Transaction Log'!$A$4:$A$2084</f>
        <v>0.6023263888888889</v>
      </c>
      <c r="C1942" s="122" t="str">
        <f>IFERROR(IF(INDEX('Transaction Log'!$C$4:$C$2084,'Air Index'!A1942)&gt;INDEX('Transaction Log'!$C$4:$C$2084,('Air Index'!$K$2+'Air Index'!A1942)),"Transaction Proceeding","Transaction Anomaly"),"Transaction Ending")</f>
        <v>Transaction Proceeding</v>
      </c>
    </row>
    <row r="1943" spans="1:3">
      <c r="A1943" s="124">
        <v>1940</v>
      </c>
      <c r="B1943" s="123">
        <f>'Transaction Log'!$A$4:$A$2084</f>
        <v>0.60234953703703698</v>
      </c>
      <c r="C1943" s="122" t="str">
        <f>IFERROR(IF(INDEX('Transaction Log'!$C$4:$C$2084,'Air Index'!A1943)&gt;INDEX('Transaction Log'!$C$4:$C$2084,('Air Index'!$K$2+'Air Index'!A1943)),"Transaction Proceeding","Transaction Anomaly"),"Transaction Ending")</f>
        <v>Transaction Proceeding</v>
      </c>
    </row>
    <row r="1944" spans="1:3">
      <c r="A1944" s="124">
        <v>1941</v>
      </c>
      <c r="B1944" s="123">
        <f>'Transaction Log'!$A$4:$A$2084</f>
        <v>0.60237268518518516</v>
      </c>
      <c r="C1944" s="122" t="str">
        <f>IFERROR(IF(INDEX('Transaction Log'!$C$4:$C$2084,'Air Index'!A1944)&gt;INDEX('Transaction Log'!$C$4:$C$2084,('Air Index'!$K$2+'Air Index'!A1944)),"Transaction Proceeding","Transaction Anomaly"),"Transaction Ending")</f>
        <v>Transaction Proceeding</v>
      </c>
    </row>
    <row r="1945" spans="1:3">
      <c r="A1945" s="124">
        <v>1942</v>
      </c>
      <c r="B1945" s="123">
        <f>'Transaction Log'!$A$4:$A$2084</f>
        <v>0.60239583333333335</v>
      </c>
      <c r="C1945" s="122" t="str">
        <f>IFERROR(IF(INDEX('Transaction Log'!$C$4:$C$2084,'Air Index'!A1945)&gt;INDEX('Transaction Log'!$C$4:$C$2084,('Air Index'!$K$2+'Air Index'!A1945)),"Transaction Proceeding","Transaction Anomaly"),"Transaction Ending")</f>
        <v>Transaction Proceeding</v>
      </c>
    </row>
    <row r="1946" spans="1:3">
      <c r="A1946" s="124">
        <v>1943</v>
      </c>
      <c r="B1946" s="123">
        <f>'Transaction Log'!$A$4:$A$2084</f>
        <v>0.60241898148148143</v>
      </c>
      <c r="C1946" s="122" t="str">
        <f>IFERROR(IF(INDEX('Transaction Log'!$C$4:$C$2084,'Air Index'!A1946)&gt;INDEX('Transaction Log'!$C$4:$C$2084,('Air Index'!$K$2+'Air Index'!A1946)),"Transaction Proceeding","Transaction Anomaly"),"Transaction Ending")</f>
        <v>Transaction Proceeding</v>
      </c>
    </row>
    <row r="1947" spans="1:3">
      <c r="A1947" s="124">
        <v>1944</v>
      </c>
      <c r="B1947" s="123">
        <f>'Transaction Log'!$A$4:$A$2084</f>
        <v>0.60244212962962962</v>
      </c>
      <c r="C1947" s="122" t="str">
        <f>IFERROR(IF(INDEX('Transaction Log'!$C$4:$C$2084,'Air Index'!A1947)&gt;INDEX('Transaction Log'!$C$4:$C$2084,('Air Index'!$K$2+'Air Index'!A1947)),"Transaction Proceeding","Transaction Anomaly"),"Transaction Ending")</f>
        <v>Transaction Proceeding</v>
      </c>
    </row>
    <row r="1948" spans="1:3">
      <c r="A1948" s="124">
        <v>1945</v>
      </c>
      <c r="B1948" s="123">
        <f>'Transaction Log'!$A$4:$A$2084</f>
        <v>0.60246527777777781</v>
      </c>
      <c r="C1948" s="122" t="str">
        <f>IFERROR(IF(INDEX('Transaction Log'!$C$4:$C$2084,'Air Index'!A1948)&gt;INDEX('Transaction Log'!$C$4:$C$2084,('Air Index'!$K$2+'Air Index'!A1948)),"Transaction Proceeding","Transaction Anomaly"),"Transaction Ending")</f>
        <v>Transaction Proceeding</v>
      </c>
    </row>
    <row r="1949" spans="1:3">
      <c r="A1949" s="124">
        <v>1946</v>
      </c>
      <c r="B1949" s="123">
        <f>'Transaction Log'!$A$4:$A$2084</f>
        <v>0.60248842592592589</v>
      </c>
      <c r="C1949" s="122" t="str">
        <f>IFERROR(IF(INDEX('Transaction Log'!$C$4:$C$2084,'Air Index'!A1949)&gt;INDEX('Transaction Log'!$C$4:$C$2084,('Air Index'!$K$2+'Air Index'!A1949)),"Transaction Proceeding","Transaction Anomaly"),"Transaction Ending")</f>
        <v>Transaction Proceeding</v>
      </c>
    </row>
    <row r="1950" spans="1:3">
      <c r="A1950" s="124">
        <v>1947</v>
      </c>
      <c r="B1950" s="123">
        <f>'Transaction Log'!$A$4:$A$2084</f>
        <v>0.60251157407407407</v>
      </c>
      <c r="C1950" s="122" t="str">
        <f>IFERROR(IF(INDEX('Transaction Log'!$C$4:$C$2084,'Air Index'!A1950)&gt;INDEX('Transaction Log'!$C$4:$C$2084,('Air Index'!$K$2+'Air Index'!A1950)),"Transaction Proceeding","Transaction Anomaly"),"Transaction Ending")</f>
        <v>Transaction Proceeding</v>
      </c>
    </row>
    <row r="1951" spans="1:3">
      <c r="A1951" s="124">
        <v>1948</v>
      </c>
      <c r="B1951" s="123">
        <f>'Transaction Log'!$A$4:$A$2084</f>
        <v>0.60253472222222226</v>
      </c>
      <c r="C1951" s="122" t="str">
        <f>IFERROR(IF(INDEX('Transaction Log'!$C$4:$C$2084,'Air Index'!A1951)&gt;INDEX('Transaction Log'!$C$4:$C$2084,('Air Index'!$K$2+'Air Index'!A1951)),"Transaction Proceeding","Transaction Anomaly"),"Transaction Ending")</f>
        <v>Transaction Proceeding</v>
      </c>
    </row>
    <row r="1952" spans="1:3">
      <c r="A1952" s="124">
        <v>1949</v>
      </c>
      <c r="B1952" s="123">
        <f>'Transaction Log'!$A$4:$A$2084</f>
        <v>0.60255787037037034</v>
      </c>
      <c r="C1952" s="122" t="str">
        <f>IFERROR(IF(INDEX('Transaction Log'!$C$4:$C$2084,'Air Index'!A1952)&gt;INDEX('Transaction Log'!$C$4:$C$2084,('Air Index'!$K$2+'Air Index'!A1952)),"Transaction Proceeding","Transaction Anomaly"),"Transaction Ending")</f>
        <v>Transaction Proceeding</v>
      </c>
    </row>
    <row r="1953" spans="1:3">
      <c r="A1953" s="124">
        <v>1950</v>
      </c>
      <c r="B1953" s="123">
        <f>'Transaction Log'!$A$4:$A$2084</f>
        <v>0.60258101851851853</v>
      </c>
      <c r="C1953" s="122" t="str">
        <f>IFERROR(IF(INDEX('Transaction Log'!$C$4:$C$2084,'Air Index'!A1953)&gt;INDEX('Transaction Log'!$C$4:$C$2084,('Air Index'!$K$2+'Air Index'!A1953)),"Transaction Proceeding","Transaction Anomaly"),"Transaction Ending")</f>
        <v>Transaction Proceeding</v>
      </c>
    </row>
    <row r="1954" spans="1:3">
      <c r="A1954" s="124">
        <v>1951</v>
      </c>
      <c r="B1954" s="123">
        <f>'Transaction Log'!$A$4:$A$2084</f>
        <v>0.60260416666666672</v>
      </c>
      <c r="C1954" s="122" t="str">
        <f>IFERROR(IF(INDEX('Transaction Log'!$C$4:$C$2084,'Air Index'!A1954)&gt;INDEX('Transaction Log'!$C$4:$C$2084,('Air Index'!$K$2+'Air Index'!A1954)),"Transaction Proceeding","Transaction Anomaly"),"Transaction Ending")</f>
        <v>Transaction Proceeding</v>
      </c>
    </row>
    <row r="1955" spans="1:3">
      <c r="A1955" s="124">
        <v>1952</v>
      </c>
      <c r="B1955" s="123">
        <f>'Transaction Log'!$A$4:$A$2084</f>
        <v>0.6026273148148148</v>
      </c>
      <c r="C1955" s="122" t="str">
        <f>IFERROR(IF(INDEX('Transaction Log'!$C$4:$C$2084,'Air Index'!A1955)&gt;INDEX('Transaction Log'!$C$4:$C$2084,('Air Index'!$K$2+'Air Index'!A1955)),"Transaction Proceeding","Transaction Anomaly"),"Transaction Ending")</f>
        <v>Transaction Proceeding</v>
      </c>
    </row>
    <row r="1956" spans="1:3">
      <c r="A1956" s="124">
        <v>1953</v>
      </c>
      <c r="B1956" s="123">
        <f>'Transaction Log'!$A$4:$A$2084</f>
        <v>0.60265046296296299</v>
      </c>
      <c r="C1956" s="122" t="str">
        <f>IFERROR(IF(INDEX('Transaction Log'!$C$4:$C$2084,'Air Index'!A1956)&gt;INDEX('Transaction Log'!$C$4:$C$2084,('Air Index'!$K$2+'Air Index'!A1956)),"Transaction Proceeding","Transaction Anomaly"),"Transaction Ending")</f>
        <v>Transaction Proceeding</v>
      </c>
    </row>
    <row r="1957" spans="1:3">
      <c r="A1957" s="124">
        <v>1954</v>
      </c>
      <c r="B1957" s="123">
        <f>'Transaction Log'!$A$4:$A$2084</f>
        <v>0.60267361111111117</v>
      </c>
      <c r="C1957" s="122" t="str">
        <f>IFERROR(IF(INDEX('Transaction Log'!$C$4:$C$2084,'Air Index'!A1957)&gt;INDEX('Transaction Log'!$C$4:$C$2084,('Air Index'!$K$2+'Air Index'!A1957)),"Transaction Proceeding","Transaction Anomaly"),"Transaction Ending")</f>
        <v>Transaction Proceeding</v>
      </c>
    </row>
    <row r="1958" spans="1:3">
      <c r="A1958" s="124">
        <v>1955</v>
      </c>
      <c r="B1958" s="123">
        <f>'Transaction Log'!$A$4:$A$2084</f>
        <v>0.60269675925925925</v>
      </c>
      <c r="C1958" s="122" t="str">
        <f>IFERROR(IF(INDEX('Transaction Log'!$C$4:$C$2084,'Air Index'!A1958)&gt;INDEX('Transaction Log'!$C$4:$C$2084,('Air Index'!$K$2+'Air Index'!A1958)),"Transaction Proceeding","Transaction Anomaly"),"Transaction Ending")</f>
        <v>Transaction Proceeding</v>
      </c>
    </row>
    <row r="1959" spans="1:3">
      <c r="A1959" s="124">
        <v>1956</v>
      </c>
      <c r="B1959" s="123">
        <f>'Transaction Log'!$A$4:$A$2084</f>
        <v>0.60271990740740744</v>
      </c>
      <c r="C1959" s="122" t="str">
        <f>IFERROR(IF(INDEX('Transaction Log'!$C$4:$C$2084,'Air Index'!A1959)&gt;INDEX('Transaction Log'!$C$4:$C$2084,('Air Index'!$K$2+'Air Index'!A1959)),"Transaction Proceeding","Transaction Anomaly"),"Transaction Ending")</f>
        <v>Transaction Proceeding</v>
      </c>
    </row>
    <row r="1960" spans="1:3">
      <c r="A1960" s="124">
        <v>1957</v>
      </c>
      <c r="B1960" s="123">
        <f>'Transaction Log'!$A$4:$A$2084</f>
        <v>0.60274305555555552</v>
      </c>
      <c r="C1960" s="122" t="str">
        <f>IFERROR(IF(INDEX('Transaction Log'!$C$4:$C$2084,'Air Index'!A1960)&gt;INDEX('Transaction Log'!$C$4:$C$2084,('Air Index'!$K$2+'Air Index'!A1960)),"Transaction Proceeding","Transaction Anomaly"),"Transaction Ending")</f>
        <v>Transaction Proceeding</v>
      </c>
    </row>
    <row r="1961" spans="1:3">
      <c r="A1961" s="124">
        <v>1958</v>
      </c>
      <c r="B1961" s="123">
        <f>'Transaction Log'!$A$4:$A$2084</f>
        <v>0.60276620370370371</v>
      </c>
      <c r="C1961" s="122" t="str">
        <f>IFERROR(IF(INDEX('Transaction Log'!$C$4:$C$2084,'Air Index'!A1961)&gt;INDEX('Transaction Log'!$C$4:$C$2084,('Air Index'!$K$2+'Air Index'!A1961)),"Transaction Proceeding","Transaction Anomaly"),"Transaction Ending")</f>
        <v>Transaction Proceeding</v>
      </c>
    </row>
    <row r="1962" spans="1:3">
      <c r="A1962" s="124">
        <v>1959</v>
      </c>
      <c r="B1962" s="123">
        <f>'Transaction Log'!$A$4:$A$2084</f>
        <v>0.60278935185185178</v>
      </c>
      <c r="C1962" s="122" t="str">
        <f>IFERROR(IF(INDEX('Transaction Log'!$C$4:$C$2084,'Air Index'!A1962)&gt;INDEX('Transaction Log'!$C$4:$C$2084,('Air Index'!$K$2+'Air Index'!A1962)),"Transaction Proceeding","Transaction Anomaly"),"Transaction Ending")</f>
        <v>Transaction Proceeding</v>
      </c>
    </row>
    <row r="1963" spans="1:3">
      <c r="A1963" s="124">
        <v>1960</v>
      </c>
      <c r="B1963" s="123">
        <f>'Transaction Log'!$A$4:$A$2084</f>
        <v>0.60281249999999997</v>
      </c>
      <c r="C1963" s="122" t="str">
        <f>IFERROR(IF(INDEX('Transaction Log'!$C$4:$C$2084,'Air Index'!A1963)&gt;INDEX('Transaction Log'!$C$4:$C$2084,('Air Index'!$K$2+'Air Index'!A1963)),"Transaction Proceeding","Transaction Anomaly"),"Transaction Ending")</f>
        <v>Transaction Proceeding</v>
      </c>
    </row>
    <row r="1964" spans="1:3">
      <c r="A1964" s="124">
        <v>1961</v>
      </c>
      <c r="B1964" s="123">
        <f>'Transaction Log'!$A$4:$A$2084</f>
        <v>0.60283564814814816</v>
      </c>
      <c r="C1964" s="122" t="str">
        <f>IFERROR(IF(INDEX('Transaction Log'!$C$4:$C$2084,'Air Index'!A1964)&gt;INDEX('Transaction Log'!$C$4:$C$2084,('Air Index'!$K$2+'Air Index'!A1964)),"Transaction Proceeding","Transaction Anomaly"),"Transaction Ending")</f>
        <v>Transaction Proceeding</v>
      </c>
    </row>
    <row r="1965" spans="1:3">
      <c r="A1965" s="124">
        <v>1962</v>
      </c>
      <c r="B1965" s="123">
        <f>'Transaction Log'!$A$4:$A$2084</f>
        <v>0.60285879629629624</v>
      </c>
      <c r="C1965" s="122" t="str">
        <f>IFERROR(IF(INDEX('Transaction Log'!$C$4:$C$2084,'Air Index'!A1965)&gt;INDEX('Transaction Log'!$C$4:$C$2084,('Air Index'!$K$2+'Air Index'!A1965)),"Transaction Proceeding","Transaction Anomaly"),"Transaction Ending")</f>
        <v>Transaction Proceeding</v>
      </c>
    </row>
    <row r="1966" spans="1:3">
      <c r="A1966" s="124">
        <v>1963</v>
      </c>
      <c r="B1966" s="123">
        <f>'Transaction Log'!$A$4:$A$2084</f>
        <v>0.60288194444444443</v>
      </c>
      <c r="C1966" s="122" t="str">
        <f>IFERROR(IF(INDEX('Transaction Log'!$C$4:$C$2084,'Air Index'!A1966)&gt;INDEX('Transaction Log'!$C$4:$C$2084,('Air Index'!$K$2+'Air Index'!A1966)),"Transaction Proceeding","Transaction Anomaly"),"Transaction Ending")</f>
        <v>Transaction Proceeding</v>
      </c>
    </row>
    <row r="1967" spans="1:3">
      <c r="A1967" s="124">
        <v>1964</v>
      </c>
      <c r="B1967" s="123">
        <f>'Transaction Log'!$A$4:$A$2084</f>
        <v>0.60290509259259262</v>
      </c>
      <c r="C1967" s="122" t="str">
        <f>IFERROR(IF(INDEX('Transaction Log'!$C$4:$C$2084,'Air Index'!A1967)&gt;INDEX('Transaction Log'!$C$4:$C$2084,('Air Index'!$K$2+'Air Index'!A1967)),"Transaction Proceeding","Transaction Anomaly"),"Transaction Ending")</f>
        <v>Transaction Proceeding</v>
      </c>
    </row>
    <row r="1968" spans="1:3">
      <c r="A1968" s="124">
        <v>1965</v>
      </c>
      <c r="B1968" s="123">
        <f>'Transaction Log'!$A$4:$A$2084</f>
        <v>0.6029282407407407</v>
      </c>
      <c r="C1968" s="122" t="str">
        <f>IFERROR(IF(INDEX('Transaction Log'!$C$4:$C$2084,'Air Index'!A1968)&gt;INDEX('Transaction Log'!$C$4:$C$2084,('Air Index'!$K$2+'Air Index'!A1968)),"Transaction Proceeding","Transaction Anomaly"),"Transaction Ending")</f>
        <v>Transaction Proceeding</v>
      </c>
    </row>
    <row r="1969" spans="1:3">
      <c r="A1969" s="124">
        <v>1966</v>
      </c>
      <c r="B1969" s="123">
        <f>'Transaction Log'!$A$4:$A$2084</f>
        <v>0.60295138888888888</v>
      </c>
      <c r="C1969" s="122" t="str">
        <f>IFERROR(IF(INDEX('Transaction Log'!$C$4:$C$2084,'Air Index'!A1969)&gt;INDEX('Transaction Log'!$C$4:$C$2084,('Air Index'!$K$2+'Air Index'!A1969)),"Transaction Proceeding","Transaction Anomaly"),"Transaction Ending")</f>
        <v>Transaction Proceeding</v>
      </c>
    </row>
    <row r="1970" spans="1:3">
      <c r="A1970" s="124">
        <v>1967</v>
      </c>
      <c r="B1970" s="123">
        <f>'Transaction Log'!$A$4:$A$2084</f>
        <v>0.60297453703703707</v>
      </c>
      <c r="C1970" s="122" t="str">
        <f>IFERROR(IF(INDEX('Transaction Log'!$C$4:$C$2084,'Air Index'!A1970)&gt;INDEX('Transaction Log'!$C$4:$C$2084,('Air Index'!$K$2+'Air Index'!A1970)),"Transaction Proceeding","Transaction Anomaly"),"Transaction Ending")</f>
        <v>Transaction Proceeding</v>
      </c>
    </row>
    <row r="1971" spans="1:3">
      <c r="A1971" s="124">
        <v>1968</v>
      </c>
      <c r="B1971" s="123">
        <f>'Transaction Log'!$A$4:$A$2084</f>
        <v>0.60299768518518515</v>
      </c>
      <c r="C1971" s="122" t="str">
        <f>IFERROR(IF(INDEX('Transaction Log'!$C$4:$C$2084,'Air Index'!A1971)&gt;INDEX('Transaction Log'!$C$4:$C$2084,('Air Index'!$K$2+'Air Index'!A1971)),"Transaction Proceeding","Transaction Anomaly"),"Transaction Ending")</f>
        <v>Transaction Proceeding</v>
      </c>
    </row>
    <row r="1972" spans="1:3">
      <c r="A1972" s="124">
        <v>1969</v>
      </c>
      <c r="B1972" s="123">
        <f>'Transaction Log'!$A$4:$A$2084</f>
        <v>0.60302083333333334</v>
      </c>
      <c r="C1972" s="122" t="str">
        <f>IFERROR(IF(INDEX('Transaction Log'!$C$4:$C$2084,'Air Index'!A1972)&gt;INDEX('Transaction Log'!$C$4:$C$2084,('Air Index'!$K$2+'Air Index'!A1972)),"Transaction Proceeding","Transaction Anomaly"),"Transaction Ending")</f>
        <v>Transaction Proceeding</v>
      </c>
    </row>
    <row r="1973" spans="1:3">
      <c r="A1973" s="124">
        <v>1970</v>
      </c>
      <c r="B1973" s="123">
        <f>'Transaction Log'!$A$4:$A$2084</f>
        <v>0.60304398148148153</v>
      </c>
      <c r="C1973" s="122" t="str">
        <f>IFERROR(IF(INDEX('Transaction Log'!$C$4:$C$2084,'Air Index'!A1973)&gt;INDEX('Transaction Log'!$C$4:$C$2084,('Air Index'!$K$2+'Air Index'!A1973)),"Transaction Proceeding","Transaction Anomaly"),"Transaction Ending")</f>
        <v>Transaction Proceeding</v>
      </c>
    </row>
    <row r="1974" spans="1:3">
      <c r="A1974" s="124">
        <v>1971</v>
      </c>
      <c r="B1974" s="123">
        <f>'Transaction Log'!$A$4:$A$2084</f>
        <v>0.60306712962962961</v>
      </c>
      <c r="C1974" s="122" t="str">
        <f>IFERROR(IF(INDEX('Transaction Log'!$C$4:$C$2084,'Air Index'!A1974)&gt;INDEX('Transaction Log'!$C$4:$C$2084,('Air Index'!$K$2+'Air Index'!A1974)),"Transaction Proceeding","Transaction Anomaly"),"Transaction Ending")</f>
        <v>Transaction Proceeding</v>
      </c>
    </row>
    <row r="1975" spans="1:3">
      <c r="A1975" s="124">
        <v>1972</v>
      </c>
      <c r="B1975" s="123">
        <f>'Transaction Log'!$A$4:$A$2084</f>
        <v>0.60309027777777779</v>
      </c>
      <c r="C1975" s="122" t="str">
        <f>IFERROR(IF(INDEX('Transaction Log'!$C$4:$C$2084,'Air Index'!A1975)&gt;INDEX('Transaction Log'!$C$4:$C$2084,('Air Index'!$K$2+'Air Index'!A1975)),"Transaction Proceeding","Transaction Anomaly"),"Transaction Ending")</f>
        <v>Transaction Proceeding</v>
      </c>
    </row>
    <row r="1976" spans="1:3">
      <c r="A1976" s="124">
        <v>1973</v>
      </c>
      <c r="B1976" s="123">
        <f>'Transaction Log'!$A$4:$A$2084</f>
        <v>0.60311342592592598</v>
      </c>
      <c r="C1976" s="122" t="str">
        <f>IFERROR(IF(INDEX('Transaction Log'!$C$4:$C$2084,'Air Index'!A1976)&gt;INDEX('Transaction Log'!$C$4:$C$2084,('Air Index'!$K$2+'Air Index'!A1976)),"Transaction Proceeding","Transaction Anomaly"),"Transaction Ending")</f>
        <v>Transaction Proceeding</v>
      </c>
    </row>
    <row r="1977" spans="1:3">
      <c r="A1977" s="124">
        <v>1974</v>
      </c>
      <c r="B1977" s="123">
        <f>'Transaction Log'!$A$4:$A$2084</f>
        <v>0.60313657407407406</v>
      </c>
      <c r="C1977" s="122" t="str">
        <f>IFERROR(IF(INDEX('Transaction Log'!$C$4:$C$2084,'Air Index'!A1977)&gt;INDEX('Transaction Log'!$C$4:$C$2084,('Air Index'!$K$2+'Air Index'!A1977)),"Transaction Proceeding","Transaction Anomaly"),"Transaction Ending")</f>
        <v>Transaction Proceeding</v>
      </c>
    </row>
    <row r="1978" spans="1:3">
      <c r="A1978" s="124">
        <v>1975</v>
      </c>
      <c r="B1978" s="123">
        <f>'Transaction Log'!$A$4:$A$2084</f>
        <v>0.60315972222222225</v>
      </c>
      <c r="C1978" s="122" t="str">
        <f>IFERROR(IF(INDEX('Transaction Log'!$C$4:$C$2084,'Air Index'!A1978)&gt;INDEX('Transaction Log'!$C$4:$C$2084,('Air Index'!$K$2+'Air Index'!A1978)),"Transaction Proceeding","Transaction Anomaly"),"Transaction Ending")</f>
        <v>Transaction Proceeding</v>
      </c>
    </row>
    <row r="1979" spans="1:3">
      <c r="A1979" s="124">
        <v>1976</v>
      </c>
      <c r="B1979" s="123">
        <f>'Transaction Log'!$A$4:$A$2084</f>
        <v>0.60318287037037044</v>
      </c>
      <c r="C1979" s="122" t="str">
        <f>IFERROR(IF(INDEX('Transaction Log'!$C$4:$C$2084,'Air Index'!A1979)&gt;INDEX('Transaction Log'!$C$4:$C$2084,('Air Index'!$K$2+'Air Index'!A1979)),"Transaction Proceeding","Transaction Anomaly"),"Transaction Ending")</f>
        <v>Transaction Proceeding</v>
      </c>
    </row>
    <row r="1980" spans="1:3">
      <c r="A1980" s="124">
        <v>1977</v>
      </c>
      <c r="B1980" s="123">
        <f>'Transaction Log'!$A$4:$A$2084</f>
        <v>0.60320601851851852</v>
      </c>
      <c r="C1980" s="122" t="str">
        <f>IFERROR(IF(INDEX('Transaction Log'!$C$4:$C$2084,'Air Index'!A1980)&gt;INDEX('Transaction Log'!$C$4:$C$2084,('Air Index'!$K$2+'Air Index'!A1980)),"Transaction Proceeding","Transaction Anomaly"),"Transaction Ending")</f>
        <v>Transaction Proceeding</v>
      </c>
    </row>
    <row r="1981" spans="1:3">
      <c r="A1981" s="124">
        <v>1978</v>
      </c>
      <c r="B1981" s="123">
        <f>'Transaction Log'!$A$4:$A$2084</f>
        <v>0.60322916666666659</v>
      </c>
      <c r="C1981" s="122" t="str">
        <f>IFERROR(IF(INDEX('Transaction Log'!$C$4:$C$2084,'Air Index'!A1981)&gt;INDEX('Transaction Log'!$C$4:$C$2084,('Air Index'!$K$2+'Air Index'!A1981)),"Transaction Proceeding","Transaction Anomaly"),"Transaction Ending")</f>
        <v>Transaction Proceeding</v>
      </c>
    </row>
    <row r="1982" spans="1:3">
      <c r="A1982" s="124">
        <v>1979</v>
      </c>
      <c r="B1982" s="123">
        <f>'Transaction Log'!$A$4:$A$2084</f>
        <v>0.60325231481481478</v>
      </c>
      <c r="C1982" s="122" t="str">
        <f>IFERROR(IF(INDEX('Transaction Log'!$C$4:$C$2084,'Air Index'!A1982)&gt;INDEX('Transaction Log'!$C$4:$C$2084,('Air Index'!$K$2+'Air Index'!A1982)),"Transaction Proceeding","Transaction Anomaly"),"Transaction Ending")</f>
        <v>Transaction Proceeding</v>
      </c>
    </row>
    <row r="1983" spans="1:3">
      <c r="A1983" s="124">
        <v>1980</v>
      </c>
      <c r="B1983" s="123">
        <f>'Transaction Log'!$A$4:$A$2084</f>
        <v>0.60327546296296297</v>
      </c>
      <c r="C1983" s="122" t="str">
        <f>IFERROR(IF(INDEX('Transaction Log'!$C$4:$C$2084,'Air Index'!A1983)&gt;INDEX('Transaction Log'!$C$4:$C$2084,('Air Index'!$K$2+'Air Index'!A1983)),"Transaction Proceeding","Transaction Anomaly"),"Transaction Ending")</f>
        <v>Transaction Proceeding</v>
      </c>
    </row>
    <row r="1984" spans="1:3">
      <c r="A1984" s="124">
        <v>1981</v>
      </c>
      <c r="B1984" s="123">
        <f>'Transaction Log'!$A$4:$A$2084</f>
        <v>0.60329861111111105</v>
      </c>
      <c r="C1984" s="122" t="str">
        <f>IFERROR(IF(INDEX('Transaction Log'!$C$4:$C$2084,'Air Index'!A1984)&gt;INDEX('Transaction Log'!$C$4:$C$2084,('Air Index'!$K$2+'Air Index'!A1984)),"Transaction Proceeding","Transaction Anomaly"),"Transaction Ending")</f>
        <v>Transaction Proceeding</v>
      </c>
    </row>
    <row r="1985" spans="1:3">
      <c r="A1985" s="124">
        <v>1982</v>
      </c>
      <c r="B1985" s="123">
        <f>'Transaction Log'!$A$4:$A$2084</f>
        <v>0.60332175925925924</v>
      </c>
      <c r="C1985" s="122" t="str">
        <f>IFERROR(IF(INDEX('Transaction Log'!$C$4:$C$2084,'Air Index'!A1985)&gt;INDEX('Transaction Log'!$C$4:$C$2084,('Air Index'!$K$2+'Air Index'!A1985)),"Transaction Proceeding","Transaction Anomaly"),"Transaction Ending")</f>
        <v>Transaction Proceeding</v>
      </c>
    </row>
    <row r="1986" spans="1:3">
      <c r="A1986" s="124">
        <v>1983</v>
      </c>
      <c r="B1986" s="123">
        <f>'Transaction Log'!$A$4:$A$2084</f>
        <v>0.60334490740740743</v>
      </c>
      <c r="C1986" s="122" t="str">
        <f>IFERROR(IF(INDEX('Transaction Log'!$C$4:$C$2084,'Air Index'!A1986)&gt;INDEX('Transaction Log'!$C$4:$C$2084,('Air Index'!$K$2+'Air Index'!A1986)),"Transaction Proceeding","Transaction Anomaly"),"Transaction Ending")</f>
        <v>Transaction Proceeding</v>
      </c>
    </row>
    <row r="1987" spans="1:3">
      <c r="A1987" s="124">
        <v>1984</v>
      </c>
      <c r="B1987" s="123">
        <f>'Transaction Log'!$A$4:$A$2084</f>
        <v>0.6033680555555555</v>
      </c>
      <c r="C1987" s="122" t="str">
        <f>IFERROR(IF(INDEX('Transaction Log'!$C$4:$C$2084,'Air Index'!A1987)&gt;INDEX('Transaction Log'!$C$4:$C$2084,('Air Index'!$K$2+'Air Index'!A1987)),"Transaction Proceeding","Transaction Anomaly"),"Transaction Ending")</f>
        <v>Transaction Proceeding</v>
      </c>
    </row>
    <row r="1988" spans="1:3">
      <c r="A1988" s="124">
        <v>1985</v>
      </c>
      <c r="B1988" s="123">
        <f>'Transaction Log'!$A$4:$A$2084</f>
        <v>0.60339120370370369</v>
      </c>
      <c r="C1988" s="122" t="str">
        <f>IFERROR(IF(INDEX('Transaction Log'!$C$4:$C$2084,'Air Index'!A1988)&gt;INDEX('Transaction Log'!$C$4:$C$2084,('Air Index'!$K$2+'Air Index'!A1988)),"Transaction Proceeding","Transaction Anomaly"),"Transaction Ending")</f>
        <v>Transaction Proceeding</v>
      </c>
    </row>
    <row r="1989" spans="1:3">
      <c r="A1989" s="124">
        <v>1986</v>
      </c>
      <c r="B1989" s="123">
        <f>'Transaction Log'!$A$4:$A$2084</f>
        <v>0.60341435185185188</v>
      </c>
      <c r="C1989" s="122" t="str">
        <f>IFERROR(IF(INDEX('Transaction Log'!$C$4:$C$2084,'Air Index'!A1989)&gt;INDEX('Transaction Log'!$C$4:$C$2084,('Air Index'!$K$2+'Air Index'!A1989)),"Transaction Proceeding","Transaction Anomaly"),"Transaction Ending")</f>
        <v>Transaction Proceeding</v>
      </c>
    </row>
    <row r="1990" spans="1:3">
      <c r="A1990" s="124">
        <v>1987</v>
      </c>
      <c r="B1990" s="123">
        <f>'Transaction Log'!$A$4:$A$2084</f>
        <v>0.60343749999999996</v>
      </c>
      <c r="C1990" s="122" t="str">
        <f>IFERROR(IF(INDEX('Transaction Log'!$C$4:$C$2084,'Air Index'!A1990)&gt;INDEX('Transaction Log'!$C$4:$C$2084,('Air Index'!$K$2+'Air Index'!A1990)),"Transaction Proceeding","Transaction Anomaly"),"Transaction Ending")</f>
        <v>Transaction Proceeding</v>
      </c>
    </row>
    <row r="1991" spans="1:3">
      <c r="A1991" s="124">
        <v>1988</v>
      </c>
      <c r="B1991" s="123">
        <f>'Transaction Log'!$A$4:$A$2084</f>
        <v>0.60346064814814815</v>
      </c>
      <c r="C1991" s="122" t="str">
        <f>IFERROR(IF(INDEX('Transaction Log'!$C$4:$C$2084,'Air Index'!A1991)&gt;INDEX('Transaction Log'!$C$4:$C$2084,('Air Index'!$K$2+'Air Index'!A1991)),"Transaction Proceeding","Transaction Anomaly"),"Transaction Ending")</f>
        <v>Transaction Proceeding</v>
      </c>
    </row>
    <row r="1992" spans="1:3">
      <c r="A1992" s="124">
        <v>1989</v>
      </c>
      <c r="B1992" s="123">
        <f>'Transaction Log'!$A$4:$A$2084</f>
        <v>0.60348379629629634</v>
      </c>
      <c r="C1992" s="122" t="str">
        <f>IFERROR(IF(INDEX('Transaction Log'!$C$4:$C$2084,'Air Index'!A1992)&gt;INDEX('Transaction Log'!$C$4:$C$2084,('Air Index'!$K$2+'Air Index'!A1992)),"Transaction Proceeding","Transaction Anomaly"),"Transaction Ending")</f>
        <v>Transaction Proceeding</v>
      </c>
    </row>
    <row r="1993" spans="1:3">
      <c r="A1993" s="124">
        <v>1990</v>
      </c>
      <c r="B1993" s="123">
        <f>'Transaction Log'!$A$4:$A$2084</f>
        <v>0.60350694444444442</v>
      </c>
      <c r="C1993" s="122" t="str">
        <f>IFERROR(IF(INDEX('Transaction Log'!$C$4:$C$2084,'Air Index'!A1993)&gt;INDEX('Transaction Log'!$C$4:$C$2084,('Air Index'!$K$2+'Air Index'!A1993)),"Transaction Proceeding","Transaction Anomaly"),"Transaction Ending")</f>
        <v>Transaction Proceeding</v>
      </c>
    </row>
    <row r="1994" spans="1:3">
      <c r="A1994" s="124">
        <v>1991</v>
      </c>
      <c r="B1994" s="123">
        <f>'Transaction Log'!$A$4:$A$2084</f>
        <v>0.6035300925925926</v>
      </c>
      <c r="C1994" s="122" t="str">
        <f>IFERROR(IF(INDEX('Transaction Log'!$C$4:$C$2084,'Air Index'!A1994)&gt;INDEX('Transaction Log'!$C$4:$C$2084,('Air Index'!$K$2+'Air Index'!A1994)),"Transaction Proceeding","Transaction Anomaly"),"Transaction Ending")</f>
        <v>Transaction Proceeding</v>
      </c>
    </row>
    <row r="1995" spans="1:3">
      <c r="A1995" s="124">
        <v>1992</v>
      </c>
      <c r="B1995" s="123">
        <f>'Transaction Log'!$A$4:$A$2084</f>
        <v>0.60355324074074079</v>
      </c>
      <c r="C1995" s="122" t="str">
        <f>IFERROR(IF(INDEX('Transaction Log'!$C$4:$C$2084,'Air Index'!A1995)&gt;INDEX('Transaction Log'!$C$4:$C$2084,('Air Index'!$K$2+'Air Index'!A1995)),"Transaction Proceeding","Transaction Anomaly"),"Transaction Ending")</f>
        <v>Transaction Proceeding</v>
      </c>
    </row>
    <row r="1996" spans="1:3">
      <c r="A1996" s="124">
        <v>1993</v>
      </c>
      <c r="B1996" s="123">
        <f>'Transaction Log'!$A$4:$A$2084</f>
        <v>0.60357638888888887</v>
      </c>
      <c r="C1996" s="122" t="str">
        <f>IFERROR(IF(INDEX('Transaction Log'!$C$4:$C$2084,'Air Index'!A1996)&gt;INDEX('Transaction Log'!$C$4:$C$2084,('Air Index'!$K$2+'Air Index'!A1996)),"Transaction Proceeding","Transaction Anomaly"),"Transaction Ending")</f>
        <v>Transaction Proceeding</v>
      </c>
    </row>
    <row r="1997" spans="1:3">
      <c r="A1997" s="124">
        <v>1994</v>
      </c>
      <c r="B1997" s="123">
        <f>'Transaction Log'!$A$4:$A$2084</f>
        <v>0.60359953703703706</v>
      </c>
      <c r="C1997" s="122" t="str">
        <f>IFERROR(IF(INDEX('Transaction Log'!$C$4:$C$2084,'Air Index'!A1997)&gt;INDEX('Transaction Log'!$C$4:$C$2084,('Air Index'!$K$2+'Air Index'!A1997)),"Transaction Proceeding","Transaction Anomaly"),"Transaction Ending")</f>
        <v>Transaction Proceeding</v>
      </c>
    </row>
    <row r="1998" spans="1:3">
      <c r="A1998" s="124">
        <v>1995</v>
      </c>
      <c r="B1998" s="123">
        <f>'Transaction Log'!$A$4:$A$2084</f>
        <v>0.60362268518518525</v>
      </c>
      <c r="C1998" s="122" t="str">
        <f>IFERROR(IF(INDEX('Transaction Log'!$C$4:$C$2084,'Air Index'!A1998)&gt;INDEX('Transaction Log'!$C$4:$C$2084,('Air Index'!$K$2+'Air Index'!A1998)),"Transaction Proceeding","Transaction Anomaly"),"Transaction Ending")</f>
        <v>Transaction Proceeding</v>
      </c>
    </row>
    <row r="1999" spans="1:3">
      <c r="A1999" s="124">
        <v>1996</v>
      </c>
      <c r="B1999" s="123">
        <f>'Transaction Log'!$A$4:$A$2084</f>
        <v>0.60364583333333333</v>
      </c>
      <c r="C1999" s="122" t="str">
        <f>IFERROR(IF(INDEX('Transaction Log'!$C$4:$C$2084,'Air Index'!A1999)&gt;INDEX('Transaction Log'!$C$4:$C$2084,('Air Index'!$K$2+'Air Index'!A1999)),"Transaction Proceeding","Transaction Anomaly"),"Transaction Ending")</f>
        <v>Transaction Proceeding</v>
      </c>
    </row>
    <row r="2000" spans="1:3">
      <c r="A2000" s="124">
        <v>1997</v>
      </c>
      <c r="B2000" s="123">
        <f>'Transaction Log'!$A$4:$A$2084</f>
        <v>0.60366898148148151</v>
      </c>
      <c r="C2000" s="122" t="str">
        <f>IFERROR(IF(INDEX('Transaction Log'!$C$4:$C$2084,'Air Index'!A2000)&gt;INDEX('Transaction Log'!$C$4:$C$2084,('Air Index'!$K$2+'Air Index'!A2000)),"Transaction Proceeding","Transaction Anomaly"),"Transaction Ending")</f>
        <v>Transaction Proceeding</v>
      </c>
    </row>
    <row r="2001" spans="1:3">
      <c r="A2001" s="124">
        <v>1998</v>
      </c>
      <c r="B2001" s="123">
        <f>'Transaction Log'!$A$4:$A$2084</f>
        <v>0.6036921296296297</v>
      </c>
      <c r="C2001" s="122" t="str">
        <f>IFERROR(IF(INDEX('Transaction Log'!$C$4:$C$2084,'Air Index'!A2001)&gt;INDEX('Transaction Log'!$C$4:$C$2084,('Air Index'!$K$2+'Air Index'!A2001)),"Transaction Proceeding","Transaction Anomaly"),"Transaction Ending")</f>
        <v>Transaction Proceeding</v>
      </c>
    </row>
    <row r="2002" spans="1:3">
      <c r="A2002" s="124">
        <v>1999</v>
      </c>
      <c r="B2002" s="123">
        <f>'Transaction Log'!$A$4:$A$2084</f>
        <v>0.60371527777777778</v>
      </c>
      <c r="C2002" s="122" t="str">
        <f>IFERROR(IF(INDEX('Transaction Log'!$C$4:$C$2084,'Air Index'!A2002)&gt;INDEX('Transaction Log'!$C$4:$C$2084,('Air Index'!$K$2+'Air Index'!A2002)),"Transaction Proceeding","Transaction Anomaly"),"Transaction Ending")</f>
        <v>Transaction Proceeding</v>
      </c>
    </row>
    <row r="2003" spans="1:3">
      <c r="A2003" s="124">
        <v>2000</v>
      </c>
      <c r="B2003" s="123">
        <f>'Transaction Log'!$A$4:$A$2084</f>
        <v>0.60373842592592586</v>
      </c>
      <c r="C2003" s="122" t="str">
        <f>IFERROR(IF(INDEX('Transaction Log'!$C$4:$C$2084,'Air Index'!A2003)&gt;INDEX('Transaction Log'!$C$4:$C$2084,('Air Index'!$K$2+'Air Index'!A2003)),"Transaction Proceeding","Transaction Anomaly"),"Transaction Ending")</f>
        <v>Transaction Proceeding</v>
      </c>
    </row>
    <row r="2004" spans="1:3">
      <c r="A2004" s="124">
        <v>2001</v>
      </c>
      <c r="B2004" s="123">
        <f>'Transaction Log'!$A$4:$A$2084</f>
        <v>0.60376157407407405</v>
      </c>
      <c r="C2004" s="122" t="str">
        <f>IFERROR(IF(INDEX('Transaction Log'!$C$4:$C$2084,'Air Index'!A2004)&gt;INDEX('Transaction Log'!$C$4:$C$2084,('Air Index'!$K$2+'Air Index'!A2004)),"Transaction Proceeding","Transaction Anomaly"),"Transaction Ending")</f>
        <v>Transaction Proceeding</v>
      </c>
    </row>
    <row r="2005" spans="1:3">
      <c r="A2005" s="124">
        <v>2002</v>
      </c>
      <c r="B2005" s="123">
        <f>'Transaction Log'!$A$4:$A$2084</f>
        <v>0.60378472222222224</v>
      </c>
      <c r="C2005" s="122" t="str">
        <f>IFERROR(IF(INDEX('Transaction Log'!$C$4:$C$2084,'Air Index'!A2005)&gt;INDEX('Transaction Log'!$C$4:$C$2084,('Air Index'!$K$2+'Air Index'!A2005)),"Transaction Proceeding","Transaction Anomaly"),"Transaction Ending")</f>
        <v>Transaction Proceeding</v>
      </c>
    </row>
    <row r="2006" spans="1:3">
      <c r="A2006" s="124">
        <v>2003</v>
      </c>
      <c r="B2006" s="123">
        <f>'Transaction Log'!$A$4:$A$2084</f>
        <v>0.60380787037037031</v>
      </c>
      <c r="C2006" s="122" t="str">
        <f>IFERROR(IF(INDEX('Transaction Log'!$C$4:$C$2084,'Air Index'!A2006)&gt;INDEX('Transaction Log'!$C$4:$C$2084,('Air Index'!$K$2+'Air Index'!A2006)),"Transaction Proceeding","Transaction Anomaly"),"Transaction Ending")</f>
        <v>Transaction Proceeding</v>
      </c>
    </row>
    <row r="2007" spans="1:3">
      <c r="A2007" s="124">
        <v>2004</v>
      </c>
      <c r="B2007" s="123">
        <f>'Transaction Log'!$A$4:$A$2084</f>
        <v>0.6038310185185185</v>
      </c>
      <c r="C2007" s="122" t="str">
        <f>IFERROR(IF(INDEX('Transaction Log'!$C$4:$C$2084,'Air Index'!A2007)&gt;INDEX('Transaction Log'!$C$4:$C$2084,('Air Index'!$K$2+'Air Index'!A2007)),"Transaction Proceeding","Transaction Anomaly"),"Transaction Ending")</f>
        <v>Transaction Proceeding</v>
      </c>
    </row>
    <row r="2008" spans="1:3">
      <c r="A2008" s="124">
        <v>2005</v>
      </c>
      <c r="B2008" s="123">
        <f>'Transaction Log'!$A$4:$A$2084</f>
        <v>0.60385416666666669</v>
      </c>
      <c r="C2008" s="122" t="str">
        <f>IFERROR(IF(INDEX('Transaction Log'!$C$4:$C$2084,'Air Index'!A2008)&gt;INDEX('Transaction Log'!$C$4:$C$2084,('Air Index'!$K$2+'Air Index'!A2008)),"Transaction Proceeding","Transaction Anomaly"),"Transaction Ending")</f>
        <v>Transaction Proceeding</v>
      </c>
    </row>
    <row r="2009" spans="1:3">
      <c r="A2009" s="124">
        <v>2006</v>
      </c>
      <c r="B2009" s="123">
        <f>'Transaction Log'!$A$4:$A$2084</f>
        <v>0.60387731481481477</v>
      </c>
      <c r="C2009" s="122" t="str">
        <f>IFERROR(IF(INDEX('Transaction Log'!$C$4:$C$2084,'Air Index'!A2009)&gt;INDEX('Transaction Log'!$C$4:$C$2084,('Air Index'!$K$2+'Air Index'!A2009)),"Transaction Proceeding","Transaction Anomaly"),"Transaction Ending")</f>
        <v>Transaction Proceeding</v>
      </c>
    </row>
    <row r="2010" spans="1:3">
      <c r="A2010" s="124">
        <v>2007</v>
      </c>
      <c r="B2010" s="123">
        <f>'Transaction Log'!$A$4:$A$2084</f>
        <v>0.60390046296296296</v>
      </c>
      <c r="C2010" s="122" t="str">
        <f>IFERROR(IF(INDEX('Transaction Log'!$C$4:$C$2084,'Air Index'!A2010)&gt;INDEX('Transaction Log'!$C$4:$C$2084,('Air Index'!$K$2+'Air Index'!A2010)),"Transaction Proceeding","Transaction Anomaly"),"Transaction Ending")</f>
        <v>Transaction Proceeding</v>
      </c>
    </row>
    <row r="2011" spans="1:3">
      <c r="A2011" s="124">
        <v>2008</v>
      </c>
      <c r="B2011" s="123">
        <f>'Transaction Log'!$A$4:$A$2084</f>
        <v>0.60392361111111115</v>
      </c>
      <c r="C2011" s="122" t="str">
        <f>IFERROR(IF(INDEX('Transaction Log'!$C$4:$C$2084,'Air Index'!A2011)&gt;INDEX('Transaction Log'!$C$4:$C$2084,('Air Index'!$K$2+'Air Index'!A2011)),"Transaction Proceeding","Transaction Anomaly"),"Transaction Ending")</f>
        <v>Transaction Proceeding</v>
      </c>
    </row>
    <row r="2012" spans="1:3">
      <c r="A2012" s="124">
        <v>2009</v>
      </c>
      <c r="B2012" s="123">
        <f>'Transaction Log'!$A$4:$A$2084</f>
        <v>0.60394675925925922</v>
      </c>
      <c r="C2012" s="122" t="str">
        <f>IFERROR(IF(INDEX('Transaction Log'!$C$4:$C$2084,'Air Index'!A2012)&gt;INDEX('Transaction Log'!$C$4:$C$2084,('Air Index'!$K$2+'Air Index'!A2012)),"Transaction Proceeding","Transaction Anomaly"),"Transaction Ending")</f>
        <v>Transaction Proceeding</v>
      </c>
    </row>
    <row r="2013" spans="1:3">
      <c r="A2013" s="124">
        <v>2010</v>
      </c>
      <c r="B2013" s="123">
        <f>'Transaction Log'!$A$4:$A$2084</f>
        <v>0.60396990740740741</v>
      </c>
      <c r="C2013" s="122" t="str">
        <f>IFERROR(IF(INDEX('Transaction Log'!$C$4:$C$2084,'Air Index'!A2013)&gt;INDEX('Transaction Log'!$C$4:$C$2084,('Air Index'!$K$2+'Air Index'!A2013)),"Transaction Proceeding","Transaction Anomaly"),"Transaction Ending")</f>
        <v>Transaction Proceeding</v>
      </c>
    </row>
    <row r="2014" spans="1:3">
      <c r="A2014" s="124">
        <v>2011</v>
      </c>
      <c r="B2014" s="123">
        <f>'Transaction Log'!$A$4:$A$2084</f>
        <v>0.6039930555555556</v>
      </c>
      <c r="C2014" s="122" t="str">
        <f>IFERROR(IF(INDEX('Transaction Log'!$C$4:$C$2084,'Air Index'!A2014)&gt;INDEX('Transaction Log'!$C$4:$C$2084,('Air Index'!$K$2+'Air Index'!A2014)),"Transaction Proceeding","Transaction Anomaly"),"Transaction Ending")</f>
        <v>Transaction Proceeding</v>
      </c>
    </row>
    <row r="2015" spans="1:3">
      <c r="A2015" s="124">
        <v>2012</v>
      </c>
      <c r="B2015" s="123">
        <f>'Transaction Log'!$A$4:$A$2084</f>
        <v>0.60401620370370368</v>
      </c>
      <c r="C2015" s="122" t="str">
        <f>IFERROR(IF(INDEX('Transaction Log'!$C$4:$C$2084,'Air Index'!A2015)&gt;INDEX('Transaction Log'!$C$4:$C$2084,('Air Index'!$K$2+'Air Index'!A2015)),"Transaction Proceeding","Transaction Anomaly"),"Transaction Ending")</f>
        <v>Transaction Proceeding</v>
      </c>
    </row>
    <row r="2016" spans="1:3">
      <c r="A2016" s="124">
        <v>2013</v>
      </c>
      <c r="B2016" s="123">
        <f>'Transaction Log'!$A$4:$A$2084</f>
        <v>0.60403935185185187</v>
      </c>
      <c r="C2016" s="122" t="str">
        <f>IFERROR(IF(INDEX('Transaction Log'!$C$4:$C$2084,'Air Index'!A2016)&gt;INDEX('Transaction Log'!$C$4:$C$2084,('Air Index'!$K$2+'Air Index'!A2016)),"Transaction Proceeding","Transaction Anomaly"),"Transaction Ending")</f>
        <v>Transaction Proceeding</v>
      </c>
    </row>
    <row r="2017" spans="1:3">
      <c r="A2017" s="124">
        <v>2014</v>
      </c>
      <c r="B2017" s="123">
        <f>'Transaction Log'!$A$4:$A$2084</f>
        <v>0.60406250000000006</v>
      </c>
      <c r="C2017" s="122" t="str">
        <f>IFERROR(IF(INDEX('Transaction Log'!$C$4:$C$2084,'Air Index'!A2017)&gt;INDEX('Transaction Log'!$C$4:$C$2084,('Air Index'!$K$2+'Air Index'!A2017)),"Transaction Proceeding","Transaction Anomaly"),"Transaction Ending")</f>
        <v>Transaction Proceeding</v>
      </c>
    </row>
    <row r="2018" spans="1:3">
      <c r="A2018" s="124">
        <v>2015</v>
      </c>
      <c r="B2018" s="123">
        <f>'Transaction Log'!$A$4:$A$2084</f>
        <v>0.60408564814814814</v>
      </c>
      <c r="C2018" s="122" t="str">
        <f>IFERROR(IF(INDEX('Transaction Log'!$C$4:$C$2084,'Air Index'!A2018)&gt;INDEX('Transaction Log'!$C$4:$C$2084,('Air Index'!$K$2+'Air Index'!A2018)),"Transaction Proceeding","Transaction Anomaly"),"Transaction Ending")</f>
        <v>Transaction Proceeding</v>
      </c>
    </row>
    <row r="2019" spans="1:3">
      <c r="A2019" s="124">
        <v>2016</v>
      </c>
      <c r="B2019" s="123">
        <f>'Transaction Log'!$A$4:$A$2084</f>
        <v>0.60410879629629632</v>
      </c>
      <c r="C2019" s="122" t="str">
        <f>IFERROR(IF(INDEX('Transaction Log'!$C$4:$C$2084,'Air Index'!A2019)&gt;INDEX('Transaction Log'!$C$4:$C$2084,('Air Index'!$K$2+'Air Index'!A2019)),"Transaction Proceeding","Transaction Anomaly"),"Transaction Ending")</f>
        <v>Transaction Proceeding</v>
      </c>
    </row>
    <row r="2020" spans="1:3">
      <c r="A2020" s="124">
        <v>2017</v>
      </c>
      <c r="B2020" s="123">
        <f>'Transaction Log'!$A$4:$A$2084</f>
        <v>0.60413194444444451</v>
      </c>
      <c r="C2020" s="122" t="str">
        <f>IFERROR(IF(INDEX('Transaction Log'!$C$4:$C$2084,'Air Index'!A2020)&gt;INDEX('Transaction Log'!$C$4:$C$2084,('Air Index'!$K$2+'Air Index'!A2020)),"Transaction Proceeding","Transaction Anomaly"),"Transaction Ending")</f>
        <v>Transaction Proceeding</v>
      </c>
    </row>
    <row r="2021" spans="1:3">
      <c r="A2021" s="124">
        <v>2018</v>
      </c>
      <c r="B2021" s="123">
        <f>'Transaction Log'!$A$4:$A$2084</f>
        <v>0.60415509259259259</v>
      </c>
      <c r="C2021" s="122" t="str">
        <f>IFERROR(IF(INDEX('Transaction Log'!$C$4:$C$2084,'Air Index'!A2021)&gt;INDEX('Transaction Log'!$C$4:$C$2084,('Air Index'!$K$2+'Air Index'!A2021)),"Transaction Proceeding","Transaction Anomaly"),"Transaction Ending")</f>
        <v>Transaction Proceeding</v>
      </c>
    </row>
    <row r="2022" spans="1:3">
      <c r="A2022" s="124">
        <v>2019</v>
      </c>
      <c r="B2022" s="123">
        <f>'Transaction Log'!$A$4:$A$2084</f>
        <v>0.60417824074074067</v>
      </c>
      <c r="C2022" s="122" t="str">
        <f>IFERROR(IF(INDEX('Transaction Log'!$C$4:$C$2084,'Air Index'!A2022)&gt;INDEX('Transaction Log'!$C$4:$C$2084,('Air Index'!$K$2+'Air Index'!A2022)),"Transaction Proceeding","Transaction Anomaly"),"Transaction Ending")</f>
        <v>Transaction Proceeding</v>
      </c>
    </row>
    <row r="2023" spans="1:3">
      <c r="A2023" s="124">
        <v>2020</v>
      </c>
      <c r="B2023" s="123">
        <f>'Transaction Log'!$A$4:$A$2084</f>
        <v>0.60420138888888886</v>
      </c>
      <c r="C2023" s="122" t="str">
        <f>IFERROR(IF(INDEX('Transaction Log'!$C$4:$C$2084,'Air Index'!A2023)&gt;INDEX('Transaction Log'!$C$4:$C$2084,('Air Index'!$K$2+'Air Index'!A2023)),"Transaction Proceeding","Transaction Anomaly"),"Transaction Ending")</f>
        <v>Transaction Proceeding</v>
      </c>
    </row>
    <row r="2024" spans="1:3">
      <c r="A2024" s="124">
        <v>2021</v>
      </c>
      <c r="B2024" s="123">
        <f>'Transaction Log'!$A$4:$A$2084</f>
        <v>0.60422453703703705</v>
      </c>
      <c r="C2024" s="122" t="str">
        <f>IFERROR(IF(INDEX('Transaction Log'!$C$4:$C$2084,'Air Index'!A2024)&gt;INDEX('Transaction Log'!$C$4:$C$2084,('Air Index'!$K$2+'Air Index'!A2024)),"Transaction Proceeding","Transaction Anomaly"),"Transaction Ending")</f>
        <v>Transaction Proceeding</v>
      </c>
    </row>
    <row r="2025" spans="1:3">
      <c r="A2025" s="124">
        <v>2022</v>
      </c>
      <c r="B2025" s="123">
        <f>'Transaction Log'!$A$4:$A$2084</f>
        <v>0.60424768518518512</v>
      </c>
      <c r="C2025" s="122" t="str">
        <f>IFERROR(IF(INDEX('Transaction Log'!$C$4:$C$2084,'Air Index'!A2025)&gt;INDEX('Transaction Log'!$C$4:$C$2084,('Air Index'!$K$2+'Air Index'!A2025)),"Transaction Proceeding","Transaction Anomaly"),"Transaction Ending")</f>
        <v>Transaction Proceeding</v>
      </c>
    </row>
    <row r="2026" spans="1:3">
      <c r="A2026" s="124">
        <v>2023</v>
      </c>
      <c r="B2026" s="123">
        <f>'Transaction Log'!$A$4:$A$2084</f>
        <v>0.60427083333333331</v>
      </c>
      <c r="C2026" s="122" t="str">
        <f>IFERROR(IF(INDEX('Transaction Log'!$C$4:$C$2084,'Air Index'!A2026)&gt;INDEX('Transaction Log'!$C$4:$C$2084,('Air Index'!$K$2+'Air Index'!A2026)),"Transaction Proceeding","Transaction Anomaly"),"Transaction Ending")</f>
        <v>Transaction Proceeding</v>
      </c>
    </row>
    <row r="2027" spans="1:3">
      <c r="A2027" s="124">
        <v>2024</v>
      </c>
      <c r="B2027" s="123">
        <f>'Transaction Log'!$A$4:$A$2084</f>
        <v>0.6042939814814815</v>
      </c>
      <c r="C2027" s="122" t="str">
        <f>IFERROR(IF(INDEX('Transaction Log'!$C$4:$C$2084,'Air Index'!A2027)&gt;INDEX('Transaction Log'!$C$4:$C$2084,('Air Index'!$K$2+'Air Index'!A2027)),"Transaction Proceeding","Transaction Anomaly"),"Transaction Ending")</f>
        <v>Transaction Proceeding</v>
      </c>
    </row>
    <row r="2028" spans="1:3">
      <c r="A2028" s="124">
        <v>2025</v>
      </c>
      <c r="B2028" s="123">
        <f>'Transaction Log'!$A$4:$A$2084</f>
        <v>0.60431712962962958</v>
      </c>
      <c r="C2028" s="122" t="str">
        <f>IFERROR(IF(INDEX('Transaction Log'!$C$4:$C$2084,'Air Index'!A2028)&gt;INDEX('Transaction Log'!$C$4:$C$2084,('Air Index'!$K$2+'Air Index'!A2028)),"Transaction Proceeding","Transaction Anomaly"),"Transaction Ending")</f>
        <v>Transaction Proceeding</v>
      </c>
    </row>
    <row r="2029" spans="1:3">
      <c r="A2029" s="124">
        <v>2026</v>
      </c>
      <c r="B2029" s="123">
        <f>'Transaction Log'!$A$4:$A$2084</f>
        <v>0.60434027777777777</v>
      </c>
      <c r="C2029" s="122" t="str">
        <f>IFERROR(IF(INDEX('Transaction Log'!$C$4:$C$2084,'Air Index'!A2029)&gt;INDEX('Transaction Log'!$C$4:$C$2084,('Air Index'!$K$2+'Air Index'!A2029)),"Transaction Proceeding","Transaction Anomaly"),"Transaction Ending")</f>
        <v>Transaction Proceeding</v>
      </c>
    </row>
    <row r="2030" spans="1:3">
      <c r="A2030" s="124">
        <v>2027</v>
      </c>
      <c r="B2030" s="123">
        <f>'Transaction Log'!$A$4:$A$2084</f>
        <v>0.60436342592592596</v>
      </c>
      <c r="C2030" s="122" t="str">
        <f>IFERROR(IF(INDEX('Transaction Log'!$C$4:$C$2084,'Air Index'!A2030)&gt;INDEX('Transaction Log'!$C$4:$C$2084,('Air Index'!$K$2+'Air Index'!A2030)),"Transaction Proceeding","Transaction Anomaly"),"Transaction Ending")</f>
        <v>Transaction Proceeding</v>
      </c>
    </row>
    <row r="2031" spans="1:3">
      <c r="A2031" s="124">
        <v>2028</v>
      </c>
      <c r="B2031" s="123">
        <f>'Transaction Log'!$A$4:$A$2084</f>
        <v>0.60438657407407403</v>
      </c>
      <c r="C2031" s="122" t="str">
        <f>IFERROR(IF(INDEX('Transaction Log'!$C$4:$C$2084,'Air Index'!A2031)&gt;INDEX('Transaction Log'!$C$4:$C$2084,('Air Index'!$K$2+'Air Index'!A2031)),"Transaction Proceeding","Transaction Anomaly"),"Transaction Ending")</f>
        <v>Transaction Proceeding</v>
      </c>
    </row>
    <row r="2032" spans="1:3">
      <c r="A2032" s="124">
        <v>2029</v>
      </c>
      <c r="B2032" s="123">
        <f>'Transaction Log'!$A$4:$A$2084</f>
        <v>0.60440972222222222</v>
      </c>
      <c r="C2032" s="122" t="str">
        <f>IFERROR(IF(INDEX('Transaction Log'!$C$4:$C$2084,'Air Index'!A2032)&gt;INDEX('Transaction Log'!$C$4:$C$2084,('Air Index'!$K$2+'Air Index'!A2032)),"Transaction Proceeding","Transaction Anomaly"),"Transaction Ending")</f>
        <v>Transaction Proceeding</v>
      </c>
    </row>
    <row r="2033" spans="1:3">
      <c r="A2033" s="124">
        <v>2030</v>
      </c>
      <c r="B2033" s="123">
        <f>'Transaction Log'!$A$4:$A$2084</f>
        <v>0.60443287037037041</v>
      </c>
      <c r="C2033" s="122" t="str">
        <f>IFERROR(IF(INDEX('Transaction Log'!$C$4:$C$2084,'Air Index'!A2033)&gt;INDEX('Transaction Log'!$C$4:$C$2084,('Air Index'!$K$2+'Air Index'!A2033)),"Transaction Proceeding","Transaction Anomaly"),"Transaction Ending")</f>
        <v>Transaction Proceeding</v>
      </c>
    </row>
    <row r="2034" spans="1:3">
      <c r="A2034" s="124">
        <v>2031</v>
      </c>
      <c r="B2034" s="123">
        <f>'Transaction Log'!$A$4:$A$2084</f>
        <v>0.60445601851851849</v>
      </c>
      <c r="C2034" s="122" t="str">
        <f>IFERROR(IF(INDEX('Transaction Log'!$C$4:$C$2084,'Air Index'!A2034)&gt;INDEX('Transaction Log'!$C$4:$C$2084,('Air Index'!$K$2+'Air Index'!A2034)),"Transaction Proceeding","Transaction Anomaly"),"Transaction Ending")</f>
        <v>Transaction Proceeding</v>
      </c>
    </row>
    <row r="2035" spans="1:3">
      <c r="A2035" s="124">
        <v>2032</v>
      </c>
      <c r="B2035" s="123">
        <f>'Transaction Log'!$A$4:$A$2084</f>
        <v>0.60447916666666668</v>
      </c>
      <c r="C2035" s="122" t="str">
        <f>IFERROR(IF(INDEX('Transaction Log'!$C$4:$C$2084,'Air Index'!A2035)&gt;INDEX('Transaction Log'!$C$4:$C$2084,('Air Index'!$K$2+'Air Index'!A2035)),"Transaction Proceeding","Transaction Anomaly"),"Transaction Ending")</f>
        <v>Transaction Proceeding</v>
      </c>
    </row>
    <row r="2036" spans="1:3">
      <c r="A2036" s="124">
        <v>2033</v>
      </c>
      <c r="B2036" s="123">
        <f>'Transaction Log'!$A$4:$A$2084</f>
        <v>0.60450231481481487</v>
      </c>
      <c r="C2036" s="122" t="str">
        <f>IFERROR(IF(INDEX('Transaction Log'!$C$4:$C$2084,'Air Index'!A2036)&gt;INDEX('Transaction Log'!$C$4:$C$2084,('Air Index'!$K$2+'Air Index'!A2036)),"Transaction Proceeding","Transaction Anomaly"),"Transaction Ending")</f>
        <v>Transaction Proceeding</v>
      </c>
    </row>
    <row r="2037" spans="1:3">
      <c r="A2037" s="124">
        <v>2034</v>
      </c>
      <c r="B2037" s="123">
        <f>'Transaction Log'!$A$4:$A$2084</f>
        <v>0.60452546296296295</v>
      </c>
      <c r="C2037" s="122" t="str">
        <f>IFERROR(IF(INDEX('Transaction Log'!$C$4:$C$2084,'Air Index'!A2037)&gt;INDEX('Transaction Log'!$C$4:$C$2084,('Air Index'!$K$2+'Air Index'!A2037)),"Transaction Proceeding","Transaction Anomaly"),"Transaction Ending")</f>
        <v>Transaction Proceeding</v>
      </c>
    </row>
    <row r="2038" spans="1:3">
      <c r="A2038" s="124">
        <v>2035</v>
      </c>
      <c r="B2038" s="123">
        <f>'Transaction Log'!$A$4:$A$2084</f>
        <v>0.60454861111111113</v>
      </c>
      <c r="C2038" s="122" t="str">
        <f>IFERROR(IF(INDEX('Transaction Log'!$C$4:$C$2084,'Air Index'!A2038)&gt;INDEX('Transaction Log'!$C$4:$C$2084,('Air Index'!$K$2+'Air Index'!A2038)),"Transaction Proceeding","Transaction Anomaly"),"Transaction Ending")</f>
        <v>Transaction Proceeding</v>
      </c>
    </row>
    <row r="2039" spans="1:3">
      <c r="A2039" s="124">
        <v>2036</v>
      </c>
      <c r="B2039" s="123">
        <f>'Transaction Log'!$A$4:$A$2084</f>
        <v>0.60457175925925932</v>
      </c>
      <c r="C2039" s="122" t="str">
        <f>IFERROR(IF(INDEX('Transaction Log'!$C$4:$C$2084,'Air Index'!A2039)&gt;INDEX('Transaction Log'!$C$4:$C$2084,('Air Index'!$K$2+'Air Index'!A2039)),"Transaction Proceeding","Transaction Anomaly"),"Transaction Ending")</f>
        <v>Transaction Proceeding</v>
      </c>
    </row>
    <row r="2040" spans="1:3">
      <c r="A2040" s="124">
        <v>2037</v>
      </c>
      <c r="B2040" s="123">
        <f>'Transaction Log'!$A$4:$A$2084</f>
        <v>0.6045949074074074</v>
      </c>
      <c r="C2040" s="122" t="str">
        <f>IFERROR(IF(INDEX('Transaction Log'!$C$4:$C$2084,'Air Index'!A2040)&gt;INDEX('Transaction Log'!$C$4:$C$2084,('Air Index'!$K$2+'Air Index'!A2040)),"Transaction Proceeding","Transaction Anomaly"),"Transaction Ending")</f>
        <v>Transaction Proceeding</v>
      </c>
    </row>
    <row r="2041" spans="1:3">
      <c r="A2041" s="124">
        <v>2038</v>
      </c>
      <c r="B2041" s="123">
        <f>'Transaction Log'!$A$4:$A$2084</f>
        <v>0.60461805555555559</v>
      </c>
      <c r="C2041" s="122" t="str">
        <f>IFERROR(IF(INDEX('Transaction Log'!$C$4:$C$2084,'Air Index'!A2041)&gt;INDEX('Transaction Log'!$C$4:$C$2084,('Air Index'!$K$2+'Air Index'!A2041)),"Transaction Proceeding","Transaction Anomaly"),"Transaction Ending")</f>
        <v>Transaction Proceeding</v>
      </c>
    </row>
    <row r="2042" spans="1:3">
      <c r="A2042" s="124">
        <v>2039</v>
      </c>
      <c r="B2042" s="123">
        <f>'Transaction Log'!$A$4:$A$2084</f>
        <v>0.60464120370370367</v>
      </c>
      <c r="C2042" s="122" t="str">
        <f>IFERROR(IF(INDEX('Transaction Log'!$C$4:$C$2084,'Air Index'!A2042)&gt;INDEX('Transaction Log'!$C$4:$C$2084,('Air Index'!$K$2+'Air Index'!A2042)),"Transaction Proceeding","Transaction Anomaly"),"Transaction Ending")</f>
        <v>Transaction Proceeding</v>
      </c>
    </row>
    <row r="2043" spans="1:3">
      <c r="A2043" s="124">
        <v>2040</v>
      </c>
      <c r="B2043" s="123">
        <f>'Transaction Log'!$A$4:$A$2084</f>
        <v>0.60466435185185186</v>
      </c>
      <c r="C2043" s="122" t="str">
        <f>IFERROR(IF(INDEX('Transaction Log'!$C$4:$C$2084,'Air Index'!A2043)&gt;INDEX('Transaction Log'!$C$4:$C$2084,('Air Index'!$K$2+'Air Index'!A2043)),"Transaction Proceeding","Transaction Anomaly"),"Transaction Ending")</f>
        <v>Transaction Proceeding</v>
      </c>
    </row>
    <row r="2044" spans="1:3">
      <c r="A2044" s="124">
        <v>2041</v>
      </c>
      <c r="B2044" s="123">
        <f>'Transaction Log'!$A$4:$A$2084</f>
        <v>0.60468749999999993</v>
      </c>
      <c r="C2044" s="122" t="str">
        <f>IFERROR(IF(INDEX('Transaction Log'!$C$4:$C$2084,'Air Index'!A2044)&gt;INDEX('Transaction Log'!$C$4:$C$2084,('Air Index'!$K$2+'Air Index'!A2044)),"Transaction Proceeding","Transaction Anomaly"),"Transaction Ending")</f>
        <v>Transaction Proceeding</v>
      </c>
    </row>
    <row r="2045" spans="1:3">
      <c r="A2045" s="124">
        <v>2042</v>
      </c>
      <c r="B2045" s="123">
        <f>'Transaction Log'!$A$4:$A$2084</f>
        <v>0.60471064814814812</v>
      </c>
      <c r="C2045" s="122" t="str">
        <f>IFERROR(IF(INDEX('Transaction Log'!$C$4:$C$2084,'Air Index'!A2045)&gt;INDEX('Transaction Log'!$C$4:$C$2084,('Air Index'!$K$2+'Air Index'!A2045)),"Transaction Proceeding","Transaction Anomaly"),"Transaction Ending")</f>
        <v>Transaction Proceeding</v>
      </c>
    </row>
    <row r="2046" spans="1:3">
      <c r="A2046" s="124">
        <v>2043</v>
      </c>
      <c r="B2046" s="123">
        <f>'Transaction Log'!$A$4:$A$2084</f>
        <v>0.60473379629629631</v>
      </c>
      <c r="C2046" s="122" t="str">
        <f>IFERROR(IF(INDEX('Transaction Log'!$C$4:$C$2084,'Air Index'!A2046)&gt;INDEX('Transaction Log'!$C$4:$C$2084,('Air Index'!$K$2+'Air Index'!A2046)),"Transaction Proceeding","Transaction Anomaly"),"Transaction Ending")</f>
        <v>Transaction Proceeding</v>
      </c>
    </row>
    <row r="2047" spans="1:3">
      <c r="A2047" s="124">
        <v>2044</v>
      </c>
      <c r="B2047" s="123">
        <f>'Transaction Log'!$A$4:$A$2084</f>
        <v>0.60475694444444439</v>
      </c>
      <c r="C2047" s="122" t="str">
        <f>IFERROR(IF(INDEX('Transaction Log'!$C$4:$C$2084,'Air Index'!A2047)&gt;INDEX('Transaction Log'!$C$4:$C$2084,('Air Index'!$K$2+'Air Index'!A2047)),"Transaction Proceeding","Transaction Anomaly"),"Transaction Ending")</f>
        <v>Transaction Proceeding</v>
      </c>
    </row>
    <row r="2048" spans="1:3">
      <c r="A2048" s="124">
        <v>2045</v>
      </c>
      <c r="B2048" s="123">
        <f>'Transaction Log'!$A$4:$A$2084</f>
        <v>0.60478009259259258</v>
      </c>
      <c r="C2048" s="122" t="str">
        <f>IFERROR(IF(INDEX('Transaction Log'!$C$4:$C$2084,'Air Index'!A2048)&gt;INDEX('Transaction Log'!$C$4:$C$2084,('Air Index'!$K$2+'Air Index'!A2048)),"Transaction Proceeding","Transaction Anomaly"),"Transaction Ending")</f>
        <v>Transaction Proceeding</v>
      </c>
    </row>
    <row r="2049" spans="1:3">
      <c r="A2049" s="124">
        <v>2046</v>
      </c>
      <c r="B2049" s="123">
        <f>'Transaction Log'!$A$4:$A$2084</f>
        <v>0.60480324074074077</v>
      </c>
      <c r="C2049" s="122" t="str">
        <f>IFERROR(IF(INDEX('Transaction Log'!$C$4:$C$2084,'Air Index'!A2049)&gt;INDEX('Transaction Log'!$C$4:$C$2084,('Air Index'!$K$2+'Air Index'!A2049)),"Transaction Proceeding","Transaction Anomaly"),"Transaction Ending")</f>
        <v>Transaction Proceeding</v>
      </c>
    </row>
    <row r="2050" spans="1:3">
      <c r="A2050" s="124">
        <v>2047</v>
      </c>
      <c r="B2050" s="123">
        <f>'Transaction Log'!$A$4:$A$2084</f>
        <v>0.60482638888888884</v>
      </c>
      <c r="C2050" s="122" t="str">
        <f>IFERROR(IF(INDEX('Transaction Log'!$C$4:$C$2084,'Air Index'!A2050)&gt;INDEX('Transaction Log'!$C$4:$C$2084,('Air Index'!$K$2+'Air Index'!A2050)),"Transaction Proceeding","Transaction Anomaly"),"Transaction Ending")</f>
        <v>Transaction Proceeding</v>
      </c>
    </row>
    <row r="2051" spans="1:3">
      <c r="A2051" s="124">
        <v>2048</v>
      </c>
      <c r="B2051" s="123">
        <f>'Transaction Log'!$A$4:$A$2084</f>
        <v>0.60484953703703703</v>
      </c>
      <c r="C2051" s="122" t="str">
        <f>IFERROR(IF(INDEX('Transaction Log'!$C$4:$C$2084,'Air Index'!A2051)&gt;INDEX('Transaction Log'!$C$4:$C$2084,('Air Index'!$K$2+'Air Index'!A2051)),"Transaction Proceeding","Transaction Anomaly"),"Transaction Ending")</f>
        <v>Transaction Proceeding</v>
      </c>
    </row>
    <row r="2052" spans="1:3">
      <c r="A2052" s="124">
        <v>2049</v>
      </c>
      <c r="B2052" s="123">
        <f>'Transaction Log'!$A$4:$A$2084</f>
        <v>0.60487268518518522</v>
      </c>
      <c r="C2052" s="122" t="str">
        <f>IFERROR(IF(INDEX('Transaction Log'!$C$4:$C$2084,'Air Index'!A2052)&gt;INDEX('Transaction Log'!$C$4:$C$2084,('Air Index'!$K$2+'Air Index'!A2052)),"Transaction Proceeding","Transaction Anomaly"),"Transaction Ending")</f>
        <v>Transaction Proceeding</v>
      </c>
    </row>
    <row r="2053" spans="1:3">
      <c r="A2053" s="124">
        <v>2050</v>
      </c>
      <c r="B2053" s="123">
        <f>'Transaction Log'!$A$4:$A$2084</f>
        <v>0.6048958333333333</v>
      </c>
      <c r="C2053" s="122" t="str">
        <f>IFERROR(IF(INDEX('Transaction Log'!$C$4:$C$2084,'Air Index'!A2053)&gt;INDEX('Transaction Log'!$C$4:$C$2084,('Air Index'!$K$2+'Air Index'!A2053)),"Transaction Proceeding","Transaction Anomaly"),"Transaction Ending")</f>
        <v>Transaction Proceeding</v>
      </c>
    </row>
    <row r="2054" spans="1:3">
      <c r="A2054" s="124">
        <v>2051</v>
      </c>
      <c r="B2054" s="123">
        <f>'Transaction Log'!$A$4:$A$2084</f>
        <v>0.60491898148148149</v>
      </c>
      <c r="C2054" s="122" t="str">
        <f>IFERROR(IF(INDEX('Transaction Log'!$C$4:$C$2084,'Air Index'!A2054)&gt;INDEX('Transaction Log'!$C$4:$C$2084,('Air Index'!$K$2+'Air Index'!A2054)),"Transaction Proceeding","Transaction Anomaly"),"Transaction Ending")</f>
        <v>Transaction Proceeding</v>
      </c>
    </row>
    <row r="2055" spans="1:3">
      <c r="A2055" s="124">
        <v>2052</v>
      </c>
      <c r="B2055" s="123">
        <f>'Transaction Log'!$A$4:$A$2084</f>
        <v>0.60494212962962968</v>
      </c>
      <c r="C2055" s="122" t="str">
        <f>IFERROR(IF(INDEX('Transaction Log'!$C$4:$C$2084,'Air Index'!A2055)&gt;INDEX('Transaction Log'!$C$4:$C$2084,('Air Index'!$K$2+'Air Index'!A2055)),"Transaction Proceeding","Transaction Anomaly"),"Transaction Ending")</f>
        <v>Transaction Proceeding</v>
      </c>
    </row>
    <row r="2056" spans="1:3">
      <c r="A2056" s="124">
        <v>2053</v>
      </c>
      <c r="B2056" s="123">
        <f>'Transaction Log'!$A$4:$A$2084</f>
        <v>0.60496527777777775</v>
      </c>
      <c r="C2056" s="122" t="str">
        <f>IFERROR(IF(INDEX('Transaction Log'!$C$4:$C$2084,'Air Index'!A2056)&gt;INDEX('Transaction Log'!$C$4:$C$2084,('Air Index'!$K$2+'Air Index'!A2056)),"Transaction Proceeding","Transaction Anomaly"),"Transaction Ending")</f>
        <v>Transaction Proceeding</v>
      </c>
    </row>
    <row r="2057" spans="1:3">
      <c r="A2057" s="124">
        <v>2054</v>
      </c>
      <c r="B2057" s="123">
        <f>'Transaction Log'!$A$4:$A$2084</f>
        <v>0.60498842592592594</v>
      </c>
      <c r="C2057" s="122" t="str">
        <f>IFERROR(IF(INDEX('Transaction Log'!$C$4:$C$2084,'Air Index'!A2057)&gt;INDEX('Transaction Log'!$C$4:$C$2084,('Air Index'!$K$2+'Air Index'!A2057)),"Transaction Proceeding","Transaction Anomaly"),"Transaction Ending")</f>
        <v>Transaction Proceeding</v>
      </c>
    </row>
    <row r="2058" spans="1:3">
      <c r="A2058" s="124">
        <v>2055</v>
      </c>
      <c r="B2058" s="123">
        <f>'Transaction Log'!$A$4:$A$2084</f>
        <v>0.60501157407407413</v>
      </c>
      <c r="C2058" s="122" t="str">
        <f>IFERROR(IF(INDEX('Transaction Log'!$C$4:$C$2084,'Air Index'!A2058)&gt;INDEX('Transaction Log'!$C$4:$C$2084,('Air Index'!$K$2+'Air Index'!A2058)),"Transaction Proceeding","Transaction Anomaly"),"Transaction Ending")</f>
        <v>Transaction Proceeding</v>
      </c>
    </row>
    <row r="2059" spans="1:3">
      <c r="A2059" s="124">
        <v>2056</v>
      </c>
      <c r="B2059" s="123">
        <f>'Transaction Log'!$A$4:$A$2084</f>
        <v>0.60503472222222221</v>
      </c>
      <c r="C2059" s="122" t="str">
        <f>IFERROR(IF(INDEX('Transaction Log'!$C$4:$C$2084,'Air Index'!A2059)&gt;INDEX('Transaction Log'!$C$4:$C$2084,('Air Index'!$K$2+'Air Index'!A2059)),"Transaction Proceeding","Transaction Anomaly"),"Transaction Ending")</f>
        <v>Transaction Proceeding</v>
      </c>
    </row>
    <row r="2060" spans="1:3">
      <c r="A2060" s="124">
        <v>2057</v>
      </c>
      <c r="B2060" s="123">
        <f>'Transaction Log'!$A$4:$A$2084</f>
        <v>0.6050578703703704</v>
      </c>
      <c r="C2060" s="122" t="str">
        <f>IFERROR(IF(INDEX('Transaction Log'!$C$4:$C$2084,'Air Index'!A2060)&gt;INDEX('Transaction Log'!$C$4:$C$2084,('Air Index'!$K$2+'Air Index'!A2060)),"Transaction Proceeding","Transaction Anomaly"),"Transaction Ending")</f>
        <v>Transaction Proceeding</v>
      </c>
    </row>
    <row r="2061" spans="1:3">
      <c r="A2061" s="124">
        <v>2058</v>
      </c>
      <c r="B2061" s="123">
        <f>'Transaction Log'!$A$4:$A$2084</f>
        <v>0.60508101851851859</v>
      </c>
      <c r="C2061" s="122" t="str">
        <f>IFERROR(IF(INDEX('Transaction Log'!$C$4:$C$2084,'Air Index'!A2061)&gt;INDEX('Transaction Log'!$C$4:$C$2084,('Air Index'!$K$2+'Air Index'!A2061)),"Transaction Proceeding","Transaction Anomaly"),"Transaction Ending")</f>
        <v>Transaction Proceeding</v>
      </c>
    </row>
    <row r="2062" spans="1:3">
      <c r="A2062" s="124">
        <v>2059</v>
      </c>
      <c r="B2062" s="123">
        <f>'Transaction Log'!$A$4:$A$2084</f>
        <v>0.60510416666666667</v>
      </c>
      <c r="C2062" s="122" t="str">
        <f>IFERROR(IF(INDEX('Transaction Log'!$C$4:$C$2084,'Air Index'!A2062)&gt;INDEX('Transaction Log'!$C$4:$C$2084,('Air Index'!$K$2+'Air Index'!A2062)),"Transaction Proceeding","Transaction Anomaly"),"Transaction Ending")</f>
        <v>Transaction Proceeding</v>
      </c>
    </row>
    <row r="2063" spans="1:3">
      <c r="A2063" s="124">
        <v>2060</v>
      </c>
      <c r="B2063" s="123">
        <f>'Transaction Log'!$A$4:$A$2084</f>
        <v>0.60512731481481474</v>
      </c>
      <c r="C2063" s="122" t="str">
        <f>IFERROR(IF(INDEX('Transaction Log'!$C$4:$C$2084,'Air Index'!A2063)&gt;INDEX('Transaction Log'!$C$4:$C$2084,('Air Index'!$K$2+'Air Index'!A2063)),"Transaction Proceeding","Transaction Anomaly"),"Transaction Ending")</f>
        <v>Transaction Proceeding</v>
      </c>
    </row>
    <row r="2064" spans="1:3">
      <c r="A2064" s="124">
        <v>2061</v>
      </c>
      <c r="B2064" s="123">
        <f>'Transaction Log'!$A$4:$A$2084</f>
        <v>0.60515046296296293</v>
      </c>
      <c r="C2064" s="122" t="str">
        <f>IFERROR(IF(INDEX('Transaction Log'!$C$4:$C$2084,'Air Index'!A2064)&gt;INDEX('Transaction Log'!$C$4:$C$2084,('Air Index'!$K$2+'Air Index'!A2064)),"Transaction Proceeding","Transaction Anomaly"),"Transaction Ending")</f>
        <v>Transaction Proceeding</v>
      </c>
    </row>
    <row r="2065" spans="1:3">
      <c r="A2065" s="124">
        <v>2062</v>
      </c>
      <c r="B2065" s="123">
        <f>'Transaction Log'!$A$4:$A$2084</f>
        <v>0.60517361111111112</v>
      </c>
      <c r="C2065" s="122" t="str">
        <f>IFERROR(IF(INDEX('Transaction Log'!$C$4:$C$2084,'Air Index'!A2065)&gt;INDEX('Transaction Log'!$C$4:$C$2084,('Air Index'!$K$2+'Air Index'!A2065)),"Transaction Proceeding","Transaction Anomaly"),"Transaction Ending")</f>
        <v>Transaction Proceeding</v>
      </c>
    </row>
    <row r="2066" spans="1:3">
      <c r="A2066" s="124">
        <v>2063</v>
      </c>
      <c r="B2066" s="123">
        <f>'Transaction Log'!$A$4:$A$2084</f>
        <v>0.6051967592592592</v>
      </c>
      <c r="C2066" s="122" t="str">
        <f>IFERROR(IF(INDEX('Transaction Log'!$C$4:$C$2084,'Air Index'!A2066)&gt;INDEX('Transaction Log'!$C$4:$C$2084,('Air Index'!$K$2+'Air Index'!A2066)),"Transaction Proceeding","Transaction Anomaly"),"Transaction Ending")</f>
        <v>Transaction Proceeding</v>
      </c>
    </row>
    <row r="2067" spans="1:3">
      <c r="A2067" s="124">
        <v>2064</v>
      </c>
      <c r="B2067" s="123">
        <f>'Transaction Log'!$A$4:$A$2084</f>
        <v>0.60521990740740739</v>
      </c>
      <c r="C2067" s="122" t="str">
        <f>IFERROR(IF(INDEX('Transaction Log'!$C$4:$C$2084,'Air Index'!A2067)&gt;INDEX('Transaction Log'!$C$4:$C$2084,('Air Index'!$K$2+'Air Index'!A2067)),"Transaction Proceeding","Transaction Anomaly"),"Transaction Ending")</f>
        <v>Transaction Proceeding</v>
      </c>
    </row>
    <row r="2068" spans="1:3">
      <c r="A2068" s="124">
        <v>2065</v>
      </c>
      <c r="B2068" s="123">
        <f>'Transaction Log'!$A$4:$A$2084</f>
        <v>0.60524305555555558</v>
      </c>
      <c r="C2068" s="122" t="str">
        <f>IFERROR(IF(INDEX('Transaction Log'!$C$4:$C$2084,'Air Index'!A2068)&gt;INDEX('Transaction Log'!$C$4:$C$2084,('Air Index'!$K$2+'Air Index'!A2068)),"Transaction Proceeding","Transaction Anomaly"),"Transaction Ending")</f>
        <v>Transaction Proceeding</v>
      </c>
    </row>
    <row r="2069" spans="1:3">
      <c r="A2069" s="124">
        <v>2066</v>
      </c>
      <c r="B2069" s="123">
        <f>'Transaction Log'!$A$4:$A$2084</f>
        <v>0.60526620370370365</v>
      </c>
      <c r="C2069" s="122" t="str">
        <f>IFERROR(IF(INDEX('Transaction Log'!$C$4:$C$2084,'Air Index'!A2069)&gt;INDEX('Transaction Log'!$C$4:$C$2084,('Air Index'!$K$2+'Air Index'!A2069)),"Transaction Proceeding","Transaction Anomaly"),"Transaction Ending")</f>
        <v>Transaction Proceeding</v>
      </c>
    </row>
    <row r="2070" spans="1:3">
      <c r="A2070" s="124">
        <v>2067</v>
      </c>
      <c r="B2070" s="123">
        <f>'Transaction Log'!$A$4:$A$2084</f>
        <v>0.60528935185185184</v>
      </c>
      <c r="C2070" s="122" t="str">
        <f>IFERROR(IF(INDEX('Transaction Log'!$C$4:$C$2084,'Air Index'!A2070)&gt;INDEX('Transaction Log'!$C$4:$C$2084,('Air Index'!$K$2+'Air Index'!A2070)),"Transaction Proceeding","Transaction Anomaly"),"Transaction Ending")</f>
        <v>Transaction Proceeding</v>
      </c>
    </row>
    <row r="2071" spans="1:3">
      <c r="A2071" s="124">
        <v>2068</v>
      </c>
      <c r="B2071" s="123">
        <f>'Transaction Log'!$A$4:$A$2084</f>
        <v>0.60531250000000003</v>
      </c>
      <c r="C2071" s="122" t="str">
        <f>IFERROR(IF(INDEX('Transaction Log'!$C$4:$C$2084,'Air Index'!A2071)&gt;INDEX('Transaction Log'!$C$4:$C$2084,('Air Index'!$K$2+'Air Index'!A2071)),"Transaction Proceeding","Transaction Anomaly"),"Transaction Ending")</f>
        <v>Transaction Proceeding</v>
      </c>
    </row>
    <row r="2072" spans="1:3">
      <c r="A2072" s="124">
        <v>2069</v>
      </c>
      <c r="B2072" s="123">
        <f>'Transaction Log'!$A$4:$A$2084</f>
        <v>0.60533564814814811</v>
      </c>
      <c r="C2072" s="122" t="str">
        <f>IFERROR(IF(INDEX('Transaction Log'!$C$4:$C$2084,'Air Index'!A2072)&gt;INDEX('Transaction Log'!$C$4:$C$2084,('Air Index'!$K$2+'Air Index'!A2072)),"Transaction Proceeding","Transaction Anomaly"),"Transaction Ending")</f>
        <v>Transaction Proceeding</v>
      </c>
    </row>
    <row r="2073" spans="1:3">
      <c r="A2073" s="124">
        <v>2070</v>
      </c>
      <c r="B2073" s="123">
        <f>'Transaction Log'!$A$4:$A$2084</f>
        <v>0.6053587962962963</v>
      </c>
      <c r="C2073" s="122" t="str">
        <f>IFERROR(IF(INDEX('Transaction Log'!$C$4:$C$2084,'Air Index'!A2073)&gt;INDEX('Transaction Log'!$C$4:$C$2084,('Air Index'!$K$2+'Air Index'!A2073)),"Transaction Proceeding","Transaction Anomaly"),"Transaction Ending")</f>
        <v>Transaction Proceeding</v>
      </c>
    </row>
    <row r="2074" spans="1:3">
      <c r="A2074" s="124">
        <v>2071</v>
      </c>
      <c r="B2074" s="123">
        <f>'Transaction Log'!$A$4:$A$2084</f>
        <v>0.60538194444444449</v>
      </c>
      <c r="C2074" s="122" t="str">
        <f>IFERROR(IF(INDEX('Transaction Log'!$C$4:$C$2084,'Air Index'!A2074)&gt;INDEX('Transaction Log'!$C$4:$C$2084,('Air Index'!$K$2+'Air Index'!A2074)),"Transaction Proceeding","Transaction Anomaly"),"Transaction Ending")</f>
        <v>Transaction Proceeding</v>
      </c>
    </row>
    <row r="2075" spans="1:3">
      <c r="A2075" s="124">
        <v>2072</v>
      </c>
      <c r="B2075" s="123">
        <f>'Transaction Log'!$A$4:$A$2084</f>
        <v>0.60540509259259256</v>
      </c>
      <c r="C2075" s="122" t="str">
        <f>IFERROR(IF(INDEX('Transaction Log'!$C$4:$C$2084,'Air Index'!A2075)&gt;INDEX('Transaction Log'!$C$4:$C$2084,('Air Index'!$K$2+'Air Index'!A2075)),"Transaction Proceeding","Transaction Anomaly"),"Transaction Ending")</f>
        <v>Transaction Proceeding</v>
      </c>
    </row>
    <row r="2076" spans="1:3">
      <c r="A2076" s="124">
        <v>2073</v>
      </c>
      <c r="B2076" s="123">
        <f>'Transaction Log'!$A$4:$A$2084</f>
        <v>0.60542824074074075</v>
      </c>
      <c r="C2076" s="122" t="str">
        <f>IFERROR(IF(INDEX('Transaction Log'!$C$4:$C$2084,'Air Index'!A2076)&gt;INDEX('Transaction Log'!$C$4:$C$2084,('Air Index'!$K$2+'Air Index'!A2076)),"Transaction Proceeding","Transaction Anomaly"),"Transaction Ending")</f>
        <v>Transaction Proceeding</v>
      </c>
    </row>
    <row r="2077" spans="1:3">
      <c r="A2077" s="124">
        <v>2074</v>
      </c>
      <c r="B2077" s="123">
        <f>'Transaction Log'!$A$4:$A$2084</f>
        <v>0.60545138888888894</v>
      </c>
      <c r="C2077" s="122" t="str">
        <f>IFERROR(IF(INDEX('Transaction Log'!$C$4:$C$2084,'Air Index'!A2077)&gt;INDEX('Transaction Log'!$C$4:$C$2084,('Air Index'!$K$2+'Air Index'!A2077)),"Transaction Proceeding","Transaction Anomaly"),"Transaction Ending")</f>
        <v>Transaction Proceeding</v>
      </c>
    </row>
    <row r="2078" spans="1:3">
      <c r="A2078" s="124">
        <v>2075</v>
      </c>
      <c r="B2078" s="123">
        <f>'Transaction Log'!$A$4:$A$2084</f>
        <v>0.60547453703703702</v>
      </c>
      <c r="C2078" s="122" t="str">
        <f>IFERROR(IF(INDEX('Transaction Log'!$C$4:$C$2084,'Air Index'!A2078)&gt;INDEX('Transaction Log'!$C$4:$C$2084,('Air Index'!$K$2+'Air Index'!A2078)),"Transaction Proceeding","Transaction Anomaly"),"Transaction Ending")</f>
        <v>Transaction Proceeding</v>
      </c>
    </row>
    <row r="2079" spans="1:3">
      <c r="A2079" s="124">
        <v>2076</v>
      </c>
      <c r="B2079" s="123">
        <f>'Transaction Log'!$A$4:$A$2084</f>
        <v>0.60549768518518521</v>
      </c>
      <c r="C2079" s="122" t="str">
        <f>IFERROR(IF(INDEX('Transaction Log'!$C$4:$C$2084,'Air Index'!A2079)&gt;INDEX('Transaction Log'!$C$4:$C$2084,('Air Index'!$K$2+'Air Index'!A2079)),"Transaction Proceeding","Transaction Anomaly"),"Transaction Ending")</f>
        <v>Transaction Proceeding</v>
      </c>
    </row>
    <row r="2080" spans="1:3">
      <c r="A2080" s="124">
        <v>2077</v>
      </c>
      <c r="B2080" s="123">
        <f>'Transaction Log'!$A$4:$A$2084</f>
        <v>0.6055208333333334</v>
      </c>
      <c r="C2080" s="122" t="str">
        <f>IFERROR(IF(INDEX('Transaction Log'!$C$4:$C$2084,'Air Index'!A2080)&gt;INDEX('Transaction Log'!$C$4:$C$2084,('Air Index'!$K$2+'Air Index'!A2080)),"Transaction Proceeding","Transaction Anomaly"),"Transaction Ending")</f>
        <v>Transaction Ending</v>
      </c>
    </row>
    <row r="2081" spans="1:3">
      <c r="A2081" s="124">
        <v>2078</v>
      </c>
      <c r="B2081" s="123">
        <f>'Transaction Log'!$A$4:$A$2084</f>
        <v>0.60554398148148147</v>
      </c>
      <c r="C2081" s="122" t="str">
        <f>IFERROR(IF(INDEX('Transaction Log'!$C$4:$C$2084,'Air Index'!A2081)&gt;INDEX('Transaction Log'!$C$4:$C$2084,('Air Index'!$K$2+'Air Index'!A2081)),"Transaction Proceeding","Transaction Anomaly"),"Transaction Ending")</f>
        <v>Transaction Ending</v>
      </c>
    </row>
    <row r="2082" spans="1:3">
      <c r="A2082" s="124">
        <v>2079</v>
      </c>
      <c r="B2082" s="123">
        <f>'Transaction Log'!$A$4:$A$2084</f>
        <v>0.60556712962962966</v>
      </c>
      <c r="C2082" s="122" t="str">
        <f>IFERROR(IF(INDEX('Transaction Log'!$C$4:$C$2084,'Air Index'!A2082)&gt;INDEX('Transaction Log'!$C$4:$C$2084,('Air Index'!$K$2+'Air Index'!A2082)),"Transaction Proceeding","Transaction Anomaly"),"Transaction Ending")</f>
        <v>Transaction Ending</v>
      </c>
    </row>
    <row r="2083" spans="1:3">
      <c r="A2083" s="124">
        <v>2080</v>
      </c>
      <c r="B2083" s="123">
        <f>'Transaction Log'!$A$4:$A$2084</f>
        <v>0.60559027777777774</v>
      </c>
      <c r="C2083" s="122" t="str">
        <f>IFERROR(IF(INDEX('Transaction Log'!$C$4:$C$2084,'Air Index'!A2083)&gt;INDEX('Transaction Log'!$C$4:$C$2084,('Air Index'!$K$2+'Air Index'!A2083)),"Transaction Proceeding","Transaction Anomaly"),"Transaction Ending")</f>
        <v>Transaction Ending</v>
      </c>
    </row>
    <row r="2084" spans="1:3" ht="15" thickBot="1">
      <c r="A2084" s="118">
        <v>2081</v>
      </c>
      <c r="B2084" s="121">
        <f>'Transaction Log'!$A$4:$A$2084</f>
        <v>0.60561342592592593</v>
      </c>
      <c r="C2084" s="120" t="str">
        <f>IFERROR(IF(INDEX('Transaction Log'!$C$4:$C$2084,'Air Index'!A2084)&gt;INDEX('Transaction Log'!$C$4:$C$2084,('Air Index'!$K$2+'Air Index'!A2084)),"Transaction Proceeding","Transaction Anomaly"),"Transaction Ending")</f>
        <v>Transaction Ending</v>
      </c>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cellIs" priority="1" operator="equal" id="{92B64E51-B4C6-49F5-BECB-4C965D258C72}">
            <xm:f>Dashboard!$B$6</xm:f>
            <x14:dxf>
              <font>
                <color rgb="FF006100"/>
              </font>
              <fill>
                <patternFill>
                  <bgColor rgb="FFC6EFCE"/>
                </patternFill>
              </fill>
            </x14:dxf>
          </x14:cfRule>
          <xm:sqref>G3:G12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6F976-3A4D-4B6D-B493-6399800AED1C}">
  <sheetPr codeName="Sheet12">
    <tabColor theme="4"/>
  </sheetPr>
  <dimension ref="A1:AG4836"/>
  <sheetViews>
    <sheetView showGridLines="0" topLeftCell="A2" workbookViewId="0">
      <selection activeCell="C11" sqref="C11"/>
    </sheetView>
  </sheetViews>
  <sheetFormatPr defaultRowHeight="14.4"/>
  <cols>
    <col min="1" max="1" width="24.77734375" customWidth="1"/>
    <col min="2" max="2" width="14" customWidth="1"/>
    <col min="5" max="5" width="12.109375" customWidth="1"/>
    <col min="6" max="6" width="12.33203125" customWidth="1"/>
    <col min="8" max="8" width="31.77734375" customWidth="1"/>
    <col min="10" max="10" width="8.88671875" customWidth="1"/>
    <col min="11" max="11" width="18.33203125" customWidth="1"/>
  </cols>
  <sheetData>
    <row r="1" spans="1:33" s="166" customFormat="1" ht="80.400000000000006" hidden="1" customHeight="1" thickBot="1"/>
    <row r="2" spans="1:33">
      <c r="A2" s="215" t="s">
        <v>5189</v>
      </c>
      <c r="B2" s="216"/>
      <c r="C2" s="216"/>
      <c r="D2" s="216"/>
      <c r="E2" s="216"/>
      <c r="F2" s="217"/>
      <c r="H2" s="131" t="s">
        <v>339</v>
      </c>
      <c r="I2" s="165">
        <f>Dashboard!B5</f>
        <v>0.99990000000000001</v>
      </c>
      <c r="J2" s="164"/>
      <c r="K2" s="163" t="s">
        <v>337</v>
      </c>
      <c r="L2" s="162">
        <f>AVERAGE(C5:C4836)</f>
        <v>-496.40114785456427</v>
      </c>
      <c r="M2" s="129"/>
    </row>
    <row r="3" spans="1:33">
      <c r="A3" s="218" t="s">
        <v>5188</v>
      </c>
      <c r="B3" s="219" t="s">
        <v>12</v>
      </c>
      <c r="C3" s="219" t="s">
        <v>297</v>
      </c>
      <c r="D3" s="219" t="s">
        <v>296</v>
      </c>
      <c r="E3" s="219" t="s">
        <v>295</v>
      </c>
      <c r="F3" s="220" t="s">
        <v>294</v>
      </c>
      <c r="G3" s="134"/>
      <c r="H3" s="160" t="s">
        <v>5187</v>
      </c>
      <c r="I3" s="161">
        <f>1-I2</f>
        <v>9.9999999999988987E-5</v>
      </c>
      <c r="J3" s="157"/>
      <c r="K3" s="227" t="s">
        <v>5167</v>
      </c>
      <c r="L3" s="227">
        <f>_xlfn.STDEV.S(C5:C4836)</f>
        <v>0.29006483096056856</v>
      </c>
      <c r="M3" s="158"/>
      <c r="N3" s="134"/>
      <c r="O3" s="134"/>
      <c r="P3" s="134"/>
      <c r="Q3" s="134"/>
      <c r="R3" s="134"/>
      <c r="S3" s="134"/>
      <c r="T3" s="134"/>
      <c r="U3" s="134"/>
      <c r="V3" s="134"/>
      <c r="W3" s="134"/>
      <c r="X3" s="134"/>
      <c r="Y3" s="134"/>
      <c r="Z3" s="134"/>
      <c r="AA3" s="134"/>
      <c r="AB3" s="134"/>
      <c r="AC3" s="134"/>
      <c r="AD3" s="134"/>
      <c r="AE3" s="134"/>
      <c r="AF3" s="134"/>
      <c r="AG3" s="134"/>
    </row>
    <row r="4" spans="1:33" ht="15" thickBot="1">
      <c r="A4" s="218" t="s">
        <v>5186</v>
      </c>
      <c r="B4" s="219" t="s">
        <v>5186</v>
      </c>
      <c r="C4" s="219" t="s">
        <v>313</v>
      </c>
      <c r="D4" s="219" t="s">
        <v>313</v>
      </c>
      <c r="E4" s="219" t="s">
        <v>313</v>
      </c>
      <c r="F4" s="220" t="s">
        <v>313</v>
      </c>
      <c r="G4" s="134"/>
      <c r="H4" s="159" t="s">
        <v>5185</v>
      </c>
      <c r="I4" s="120">
        <f>COUNT(C5:C4836)</f>
        <v>4832</v>
      </c>
      <c r="J4" s="157"/>
      <c r="K4" s="227"/>
      <c r="L4" s="227"/>
      <c r="M4" s="158"/>
      <c r="N4" s="134"/>
      <c r="O4" s="134"/>
      <c r="P4" s="134"/>
      <c r="Q4" s="134"/>
      <c r="R4" s="134"/>
      <c r="S4" s="134"/>
      <c r="T4" s="134"/>
      <c r="U4" s="134"/>
      <c r="V4" s="134"/>
      <c r="W4" s="134"/>
      <c r="X4" s="134"/>
      <c r="Y4" s="134"/>
      <c r="Z4" s="134"/>
      <c r="AA4" s="134"/>
      <c r="AB4" s="134"/>
      <c r="AC4" s="134"/>
      <c r="AD4" s="134"/>
      <c r="AE4" s="134"/>
      <c r="AF4" s="134"/>
      <c r="AG4" s="134"/>
    </row>
    <row r="5" spans="1:33">
      <c r="A5" s="144" t="s">
        <v>345</v>
      </c>
      <c r="B5" s="135" t="s">
        <v>5184</v>
      </c>
      <c r="C5" s="143">
        <v>-496.39617944488538</v>
      </c>
      <c r="D5" s="143">
        <v>6301.1220626803015</v>
      </c>
      <c r="E5" s="142">
        <v>1.2789999999999999</v>
      </c>
      <c r="F5" s="141">
        <v>2.0459999999999998</v>
      </c>
      <c r="G5" s="135"/>
      <c r="H5" s="124"/>
      <c r="I5" s="157"/>
      <c r="J5" s="157"/>
      <c r="K5" s="135" t="s">
        <v>5183</v>
      </c>
      <c r="L5" s="149">
        <f>_xlfn.CONFIDENCE.NORM(I3,L3,I4)</f>
        <v>1.6234812967646488E-2</v>
      </c>
      <c r="M5" s="148"/>
      <c r="N5" s="135"/>
      <c r="O5" s="134"/>
      <c r="P5" s="135"/>
      <c r="Q5" s="135"/>
      <c r="R5" s="134"/>
      <c r="S5" s="135"/>
      <c r="T5" s="135"/>
      <c r="U5" s="134"/>
      <c r="V5" s="135"/>
      <c r="W5" s="135"/>
      <c r="X5" s="134"/>
      <c r="Y5" s="135"/>
      <c r="Z5" s="135"/>
      <c r="AA5" s="134"/>
      <c r="AB5" s="135"/>
      <c r="AC5" s="135"/>
      <c r="AD5" s="134"/>
      <c r="AE5" s="135"/>
      <c r="AF5" s="135"/>
      <c r="AG5" s="134"/>
    </row>
    <row r="6" spans="1:33">
      <c r="A6" s="144" t="s">
        <v>345</v>
      </c>
      <c r="B6" s="135" t="s">
        <v>5182</v>
      </c>
      <c r="C6" s="143">
        <v>-496.22979627056895</v>
      </c>
      <c r="D6" s="143">
        <v>6300.1362679462318</v>
      </c>
      <c r="E6" s="142">
        <v>1.26</v>
      </c>
      <c r="F6" s="141">
        <v>2.044</v>
      </c>
      <c r="G6" s="135"/>
      <c r="H6" s="124"/>
      <c r="I6" s="157"/>
      <c r="J6" s="157"/>
      <c r="K6" s="135"/>
      <c r="L6" s="149"/>
      <c r="M6" s="148"/>
      <c r="N6" s="135"/>
      <c r="O6" s="134"/>
      <c r="P6" s="135"/>
      <c r="Q6" s="135"/>
      <c r="R6" s="134"/>
      <c r="S6" s="135"/>
      <c r="T6" s="135"/>
      <c r="U6" s="134"/>
      <c r="V6" s="135"/>
      <c r="W6" s="135"/>
      <c r="X6" s="134"/>
      <c r="Y6" s="135"/>
      <c r="Z6" s="135"/>
      <c r="AA6" s="134"/>
      <c r="AB6" s="135"/>
      <c r="AC6" s="135"/>
      <c r="AD6" s="134"/>
      <c r="AE6" s="135"/>
      <c r="AF6" s="135"/>
      <c r="AG6" s="134"/>
    </row>
    <row r="7" spans="1:33">
      <c r="A7" s="144" t="s">
        <v>345</v>
      </c>
      <c r="B7" s="135" t="s">
        <v>5181</v>
      </c>
      <c r="C7" s="143">
        <v>-496.72167634429132</v>
      </c>
      <c r="D7" s="143">
        <v>6300.1212790919735</v>
      </c>
      <c r="E7" s="142">
        <v>1.2809999999999999</v>
      </c>
      <c r="F7" s="141">
        <v>2.0409999999999999</v>
      </c>
      <c r="G7" s="135"/>
      <c r="H7" s="144"/>
      <c r="I7" s="156">
        <f>L2-L5</f>
        <v>-496.41738266753191</v>
      </c>
      <c r="J7" s="151" t="s">
        <v>293</v>
      </c>
      <c r="K7" s="155" t="s">
        <v>297</v>
      </c>
      <c r="L7" s="154" t="s">
        <v>293</v>
      </c>
      <c r="M7" s="153">
        <f>L2+L5</f>
        <v>-496.38491304159663</v>
      </c>
      <c r="N7" s="135"/>
      <c r="O7" s="134"/>
      <c r="P7" s="135"/>
      <c r="Q7" s="135"/>
      <c r="R7" s="134"/>
      <c r="S7" s="135"/>
      <c r="T7" s="135"/>
      <c r="U7" s="134"/>
      <c r="V7" s="135"/>
      <c r="W7" s="135"/>
      <c r="X7" s="134"/>
      <c r="Y7" s="135"/>
      <c r="Z7" s="135"/>
      <c r="AA7" s="134"/>
      <c r="AB7" s="135"/>
      <c r="AC7" s="135"/>
      <c r="AD7" s="134"/>
      <c r="AE7" s="135"/>
      <c r="AF7" s="135"/>
      <c r="AG7" s="134"/>
    </row>
    <row r="8" spans="1:33">
      <c r="A8" s="144" t="s">
        <v>345</v>
      </c>
      <c r="B8" s="135" t="s">
        <v>5180</v>
      </c>
      <c r="C8" s="143">
        <v>-496.31625525095757</v>
      </c>
      <c r="D8" s="143">
        <v>6298.2062905484745</v>
      </c>
      <c r="E8" s="142">
        <v>1.266</v>
      </c>
      <c r="F8" s="141">
        <v>2.0390000000000001</v>
      </c>
      <c r="G8" s="135"/>
      <c r="H8" s="144"/>
      <c r="I8" s="149"/>
      <c r="J8" s="135"/>
      <c r="K8" s="135"/>
      <c r="L8" s="149"/>
      <c r="M8" s="148"/>
      <c r="N8" s="135"/>
      <c r="O8" s="134"/>
      <c r="P8" s="135"/>
      <c r="Q8" s="135"/>
      <c r="R8" s="134"/>
      <c r="S8" s="135"/>
      <c r="T8" s="135"/>
      <c r="U8" s="134"/>
      <c r="V8" s="135"/>
      <c r="W8" s="135"/>
      <c r="X8" s="134"/>
      <c r="Y8" s="135"/>
      <c r="Z8" s="135"/>
      <c r="AA8" s="134"/>
      <c r="AB8" s="135"/>
      <c r="AC8" s="135"/>
      <c r="AD8" s="134"/>
      <c r="AE8" s="135"/>
      <c r="AF8" s="135"/>
      <c r="AG8" s="134"/>
    </row>
    <row r="9" spans="1:33" ht="28.8">
      <c r="A9" s="144" t="s">
        <v>345</v>
      </c>
      <c r="B9" s="135" t="s">
        <v>5179</v>
      </c>
      <c r="C9" s="143">
        <v>-496.78617243200205</v>
      </c>
      <c r="D9" s="143">
        <v>6297.9633318874958</v>
      </c>
      <c r="E9" s="142">
        <v>1.2629999999999999</v>
      </c>
      <c r="F9" s="141">
        <v>2.0489999999999999</v>
      </c>
      <c r="G9" s="135"/>
      <c r="H9" s="144"/>
      <c r="I9" s="149"/>
      <c r="J9" s="135"/>
      <c r="K9" s="151" t="s">
        <v>5178</v>
      </c>
      <c r="L9" s="142">
        <f>AVERAGE(E5:E4836)</f>
        <v>1.2995742963576105</v>
      </c>
      <c r="M9" s="148"/>
      <c r="N9" s="135"/>
      <c r="O9" s="134"/>
      <c r="P9" s="135"/>
      <c r="Q9" s="135"/>
      <c r="R9" s="134"/>
      <c r="S9" s="135"/>
      <c r="T9" s="135"/>
      <c r="U9" s="134"/>
      <c r="V9" s="135"/>
      <c r="W9" s="135"/>
      <c r="X9" s="134"/>
      <c r="Y9" s="135"/>
      <c r="Z9" s="135"/>
      <c r="AA9" s="134"/>
      <c r="AB9" s="135"/>
      <c r="AC9" s="135"/>
      <c r="AD9" s="134"/>
      <c r="AE9" s="135"/>
      <c r="AF9" s="135"/>
      <c r="AG9" s="134"/>
    </row>
    <row r="10" spans="1:33">
      <c r="A10" s="144" t="s">
        <v>345</v>
      </c>
      <c r="B10" s="135" t="s">
        <v>5177</v>
      </c>
      <c r="C10" s="143">
        <v>-496.05585201215843</v>
      </c>
      <c r="D10" s="143">
        <v>6297.1686968909034</v>
      </c>
      <c r="E10" s="142">
        <v>1.264</v>
      </c>
      <c r="F10" s="141">
        <v>2.0249999999999999</v>
      </c>
      <c r="G10" s="135"/>
      <c r="H10" s="144"/>
      <c r="I10" s="149"/>
      <c r="J10" s="135"/>
      <c r="K10" s="135" t="s">
        <v>5176</v>
      </c>
      <c r="L10" s="149">
        <f>_xlfn.STDEV.S(E5:E4836)</f>
        <v>2.9480576555421596E-2</v>
      </c>
      <c r="M10" s="148"/>
      <c r="N10" s="135"/>
      <c r="O10" s="134"/>
      <c r="P10" s="135"/>
      <c r="Q10" s="135"/>
      <c r="R10" s="134"/>
      <c r="S10" s="135"/>
      <c r="T10" s="135"/>
      <c r="U10" s="134"/>
      <c r="V10" s="135"/>
      <c r="W10" s="135"/>
      <c r="X10" s="134"/>
      <c r="Y10" s="135"/>
      <c r="Z10" s="135"/>
      <c r="AA10" s="134"/>
      <c r="AB10" s="135"/>
      <c r="AC10" s="135"/>
      <c r="AD10" s="134"/>
      <c r="AE10" s="135"/>
      <c r="AF10" s="135"/>
      <c r="AG10" s="134"/>
    </row>
    <row r="11" spans="1:33">
      <c r="A11" s="144" t="s">
        <v>345</v>
      </c>
      <c r="B11" s="135" t="s">
        <v>5175</v>
      </c>
      <c r="C11" s="143">
        <v>-496.31482180814891</v>
      </c>
      <c r="D11" s="143">
        <v>6295.6881118013735</v>
      </c>
      <c r="E11" s="142">
        <v>1.264</v>
      </c>
      <c r="F11" s="141">
        <v>2.0289999999999999</v>
      </c>
      <c r="G11" s="135"/>
      <c r="H11" s="144"/>
      <c r="I11" s="149"/>
      <c r="J11" s="135"/>
      <c r="K11" s="135" t="s">
        <v>5165</v>
      </c>
      <c r="L11" s="149">
        <f>_xlfn.CONFIDENCE.NORM(I3,L10,I4)</f>
        <v>1.6500161187093933E-3</v>
      </c>
      <c r="M11" s="148"/>
      <c r="N11" s="135"/>
      <c r="O11" s="134"/>
      <c r="P11" s="135"/>
      <c r="Q11" s="135"/>
      <c r="R11" s="134"/>
      <c r="S11" s="135"/>
      <c r="T11" s="135"/>
      <c r="U11" s="134"/>
      <c r="V11" s="135"/>
      <c r="W11" s="135"/>
      <c r="X11" s="134"/>
      <c r="Y11" s="135"/>
      <c r="Z11" s="135"/>
      <c r="AA11" s="134"/>
      <c r="AB11" s="135"/>
      <c r="AC11" s="135"/>
      <c r="AD11" s="134"/>
      <c r="AE11" s="135"/>
      <c r="AF11" s="135"/>
      <c r="AG11" s="134"/>
    </row>
    <row r="12" spans="1:33">
      <c r="A12" s="144" t="s">
        <v>345</v>
      </c>
      <c r="B12" s="135" t="s">
        <v>5174</v>
      </c>
      <c r="C12" s="143">
        <v>-496.82219710981315</v>
      </c>
      <c r="D12" s="143">
        <v>6294.6028725785163</v>
      </c>
      <c r="E12" s="142">
        <v>1.262</v>
      </c>
      <c r="F12" s="141">
        <v>2.0289999999999999</v>
      </c>
      <c r="G12" s="135"/>
      <c r="H12" s="144"/>
      <c r="I12" s="149"/>
      <c r="J12" s="135"/>
      <c r="K12" s="135"/>
      <c r="L12" s="149"/>
      <c r="M12" s="148"/>
      <c r="N12" s="135"/>
      <c r="O12" s="134"/>
      <c r="P12" s="135"/>
      <c r="Q12" s="135"/>
      <c r="R12" s="134"/>
      <c r="S12" s="135"/>
      <c r="T12" s="135"/>
      <c r="U12" s="134"/>
      <c r="V12" s="135"/>
      <c r="W12" s="135"/>
      <c r="X12" s="134"/>
      <c r="Y12" s="135"/>
      <c r="Z12" s="135"/>
      <c r="AA12" s="134"/>
      <c r="AB12" s="135"/>
      <c r="AC12" s="135"/>
      <c r="AD12" s="134"/>
      <c r="AE12" s="135"/>
      <c r="AF12" s="135"/>
      <c r="AG12" s="134"/>
    </row>
    <row r="13" spans="1:33">
      <c r="A13" s="144" t="s">
        <v>345</v>
      </c>
      <c r="B13" s="135" t="s">
        <v>5173</v>
      </c>
      <c r="C13" s="143">
        <v>-496.48399932775129</v>
      </c>
      <c r="D13" s="143">
        <v>6294.1794366834229</v>
      </c>
      <c r="E13" s="142">
        <v>1.286</v>
      </c>
      <c r="F13" s="141">
        <v>2.0329999999999999</v>
      </c>
      <c r="G13" s="135"/>
      <c r="H13" s="144"/>
      <c r="I13" s="152">
        <f>L9-L10</f>
        <v>1.2700937198021889</v>
      </c>
      <c r="J13" s="135" t="s">
        <v>293</v>
      </c>
      <c r="K13" s="151" t="s">
        <v>5172</v>
      </c>
      <c r="L13" s="149" t="s">
        <v>293</v>
      </c>
      <c r="M13" s="150">
        <f>L9+L11</f>
        <v>1.3012243124763199</v>
      </c>
      <c r="N13" s="135"/>
      <c r="O13" s="134"/>
      <c r="P13" s="135"/>
      <c r="Q13" s="135"/>
      <c r="R13" s="134"/>
      <c r="S13" s="135"/>
      <c r="T13" s="135"/>
      <c r="U13" s="134"/>
      <c r="V13" s="135"/>
      <c r="W13" s="135"/>
      <c r="X13" s="134"/>
      <c r="Y13" s="135"/>
      <c r="Z13" s="135"/>
      <c r="AA13" s="134"/>
      <c r="AB13" s="135"/>
      <c r="AC13" s="135"/>
      <c r="AD13" s="134"/>
      <c r="AE13" s="135"/>
      <c r="AF13" s="135"/>
      <c r="AG13" s="134"/>
    </row>
    <row r="14" spans="1:33">
      <c r="A14" s="144" t="s">
        <v>345</v>
      </c>
      <c r="B14" s="135" t="s">
        <v>5171</v>
      </c>
      <c r="C14" s="143">
        <v>-496.84587026763586</v>
      </c>
      <c r="D14" s="143">
        <v>6293.023974706246</v>
      </c>
      <c r="E14" s="142">
        <v>1.2629999999999999</v>
      </c>
      <c r="F14" s="141">
        <v>2.036</v>
      </c>
      <c r="G14" s="135"/>
      <c r="H14" s="144"/>
      <c r="I14" s="149"/>
      <c r="J14" s="135"/>
      <c r="K14" s="135"/>
      <c r="L14" s="149"/>
      <c r="M14" s="148"/>
      <c r="N14" s="135"/>
      <c r="O14" s="134"/>
      <c r="P14" s="135"/>
      <c r="Q14" s="135"/>
      <c r="R14" s="134"/>
      <c r="S14" s="135"/>
      <c r="T14" s="135"/>
      <c r="U14" s="134"/>
      <c r="V14" s="135"/>
      <c r="W14" s="135"/>
      <c r="X14" s="134"/>
      <c r="Y14" s="135"/>
      <c r="Z14" s="135"/>
      <c r="AA14" s="134"/>
      <c r="AB14" s="135"/>
      <c r="AC14" s="135"/>
      <c r="AD14" s="134"/>
      <c r="AE14" s="135"/>
      <c r="AF14" s="135"/>
      <c r="AG14" s="134"/>
    </row>
    <row r="15" spans="1:33" ht="28.8">
      <c r="A15" s="144" t="s">
        <v>345</v>
      </c>
      <c r="B15" s="135" t="s">
        <v>5170</v>
      </c>
      <c r="C15" s="143">
        <v>-496.7346611973685</v>
      </c>
      <c r="D15" s="143">
        <v>6291.3834527691606</v>
      </c>
      <c r="E15" s="142">
        <v>1.26</v>
      </c>
      <c r="F15" s="141">
        <v>2.0329999999999999</v>
      </c>
      <c r="G15" s="135"/>
      <c r="H15" s="144"/>
      <c r="I15" s="149"/>
      <c r="J15" s="135"/>
      <c r="K15" s="135" t="s">
        <v>5169</v>
      </c>
      <c r="L15" s="142">
        <f>AVERAGE(F5:F4836)</f>
        <v>2.2268696192053024</v>
      </c>
      <c r="M15" s="148"/>
      <c r="N15" s="135"/>
      <c r="O15" s="134"/>
      <c r="P15" s="135"/>
      <c r="Q15" s="135"/>
      <c r="R15" s="134"/>
      <c r="S15" s="135"/>
      <c r="T15" s="135"/>
      <c r="U15" s="134"/>
      <c r="V15" s="135"/>
      <c r="W15" s="135"/>
      <c r="X15" s="134"/>
      <c r="Y15" s="135"/>
      <c r="Z15" s="135"/>
      <c r="AA15" s="134"/>
      <c r="AB15" s="135"/>
      <c r="AC15" s="135"/>
      <c r="AD15" s="134"/>
      <c r="AE15" s="135"/>
      <c r="AF15" s="135"/>
      <c r="AG15" s="134"/>
    </row>
    <row r="16" spans="1:33">
      <c r="A16" s="144" t="s">
        <v>345</v>
      </c>
      <c r="B16" s="135" t="s">
        <v>5168</v>
      </c>
      <c r="C16" s="143">
        <v>-495.99353245130243</v>
      </c>
      <c r="D16" s="143">
        <v>6290.3395178877918</v>
      </c>
      <c r="E16" s="142">
        <v>1.246</v>
      </c>
      <c r="F16" s="141">
        <v>2.0230000000000001</v>
      </c>
      <c r="G16" s="135"/>
      <c r="H16" s="144"/>
      <c r="I16" s="149"/>
      <c r="J16" s="135"/>
      <c r="K16" s="135" t="s">
        <v>5167</v>
      </c>
      <c r="L16" s="149">
        <f>_xlfn.STDEV.S(F5:F4836)</f>
        <v>3.9347455893128748E-2</v>
      </c>
      <c r="M16" s="148"/>
      <c r="N16" s="135"/>
      <c r="O16" s="134"/>
      <c r="P16" s="135"/>
      <c r="Q16" s="135"/>
      <c r="R16" s="134"/>
      <c r="S16" s="135"/>
      <c r="T16" s="135"/>
      <c r="U16" s="134"/>
      <c r="V16" s="135"/>
      <c r="W16" s="135"/>
      <c r="X16" s="134"/>
      <c r="Y16" s="135"/>
      <c r="Z16" s="135"/>
      <c r="AA16" s="134"/>
      <c r="AB16" s="135"/>
      <c r="AC16" s="135"/>
      <c r="AD16" s="134"/>
      <c r="AE16" s="135"/>
      <c r="AF16" s="135"/>
      <c r="AG16" s="134"/>
    </row>
    <row r="17" spans="1:33">
      <c r="A17" s="144" t="s">
        <v>345</v>
      </c>
      <c r="B17" s="135" t="s">
        <v>5166</v>
      </c>
      <c r="C17" s="143">
        <v>-496.84637754747786</v>
      </c>
      <c r="D17" s="143">
        <v>6288.5004012582349</v>
      </c>
      <c r="E17" s="142">
        <v>1.2509999999999999</v>
      </c>
      <c r="F17" s="141">
        <v>2.0219999999999998</v>
      </c>
      <c r="G17" s="135"/>
      <c r="H17" s="144"/>
      <c r="I17" s="149"/>
      <c r="J17" s="135"/>
      <c r="K17" s="135" t="s">
        <v>5165</v>
      </c>
      <c r="L17" s="149">
        <f>_xlfn.CONFIDENCE.NORM(I3,L16,I4)</f>
        <v>2.2022614222559894E-3</v>
      </c>
      <c r="M17" s="148"/>
      <c r="N17" s="135"/>
      <c r="O17" s="134"/>
      <c r="P17" s="135"/>
      <c r="Q17" s="135"/>
      <c r="R17" s="134"/>
      <c r="S17" s="135"/>
      <c r="T17" s="135"/>
      <c r="U17" s="134"/>
      <c r="V17" s="135"/>
      <c r="W17" s="135"/>
      <c r="X17" s="134"/>
      <c r="Y17" s="135"/>
      <c r="Z17" s="135"/>
      <c r="AA17" s="134"/>
      <c r="AB17" s="135"/>
      <c r="AC17" s="135"/>
      <c r="AD17" s="134"/>
      <c r="AE17" s="135"/>
      <c r="AF17" s="135"/>
      <c r="AG17" s="134"/>
    </row>
    <row r="18" spans="1:33">
      <c r="A18" s="144" t="s">
        <v>345</v>
      </c>
      <c r="B18" s="135" t="s">
        <v>5164</v>
      </c>
      <c r="C18" s="143">
        <v>-496.07804658693954</v>
      </c>
      <c r="D18" s="143">
        <v>6288.2311825339493</v>
      </c>
      <c r="E18" s="142">
        <v>1.266</v>
      </c>
      <c r="F18" s="141">
        <v>2.0179999999999998</v>
      </c>
      <c r="G18" s="135"/>
      <c r="H18" s="144"/>
      <c r="I18" s="149"/>
      <c r="J18" s="135"/>
      <c r="K18" s="135"/>
      <c r="L18" s="149"/>
      <c r="M18" s="148"/>
      <c r="N18" s="135"/>
      <c r="O18" s="134"/>
      <c r="P18" s="135"/>
      <c r="S18" s="135"/>
      <c r="T18" s="135"/>
      <c r="U18" s="134"/>
      <c r="V18" s="135"/>
      <c r="W18" s="135"/>
      <c r="X18" s="134"/>
      <c r="Y18" s="135"/>
      <c r="Z18" s="135"/>
      <c r="AA18" s="134"/>
      <c r="AB18" s="135"/>
      <c r="AC18" s="135"/>
      <c r="AD18" s="134"/>
      <c r="AE18" s="135"/>
      <c r="AF18" s="135"/>
      <c r="AG18" s="134"/>
    </row>
    <row r="19" spans="1:33" ht="15" thickBot="1">
      <c r="A19" s="144" t="s">
        <v>345</v>
      </c>
      <c r="B19" s="135" t="s">
        <v>5163</v>
      </c>
      <c r="C19" s="143">
        <v>-495.98649267029452</v>
      </c>
      <c r="D19" s="143">
        <v>6287.7480088767306</v>
      </c>
      <c r="E19" s="142">
        <v>1.276</v>
      </c>
      <c r="F19" s="141">
        <v>2.0169999999999999</v>
      </c>
      <c r="G19" s="135"/>
      <c r="H19" s="140"/>
      <c r="I19" s="147">
        <f>L15-L17</f>
        <v>2.2246673577830465</v>
      </c>
      <c r="J19" s="139" t="s">
        <v>293</v>
      </c>
      <c r="K19" s="139" t="s">
        <v>5162</v>
      </c>
      <c r="L19" s="146" t="s">
        <v>293</v>
      </c>
      <c r="M19" s="145">
        <f>L15+L17</f>
        <v>2.2290718806275582</v>
      </c>
      <c r="N19" s="135"/>
      <c r="O19" s="134"/>
      <c r="P19" s="135"/>
      <c r="Q19" s="135"/>
      <c r="R19" s="134"/>
      <c r="S19" s="135"/>
      <c r="T19" s="135"/>
      <c r="U19" s="134"/>
      <c r="V19" s="135"/>
      <c r="W19" s="135"/>
      <c r="X19" s="134"/>
      <c r="Y19" s="135"/>
      <c r="Z19" s="135"/>
      <c r="AA19" s="134"/>
      <c r="AB19" s="135"/>
      <c r="AC19" s="135"/>
      <c r="AD19" s="134"/>
      <c r="AE19" s="135"/>
      <c r="AF19" s="135"/>
      <c r="AG19" s="134"/>
    </row>
    <row r="20" spans="1:33">
      <c r="A20" s="144" t="s">
        <v>345</v>
      </c>
      <c r="B20" s="135" t="s">
        <v>5161</v>
      </c>
      <c r="C20" s="143">
        <v>-496.80669409598818</v>
      </c>
      <c r="D20" s="143">
        <v>6286.4372016826437</v>
      </c>
      <c r="E20" s="142">
        <v>1.258</v>
      </c>
      <c r="F20" s="141">
        <v>2.0179999999999998</v>
      </c>
      <c r="G20" s="135"/>
      <c r="H20" s="135"/>
      <c r="I20" s="134"/>
      <c r="J20" s="135"/>
      <c r="K20" s="135"/>
      <c r="L20" s="134"/>
      <c r="M20" s="135"/>
      <c r="N20" s="135"/>
      <c r="O20" s="134"/>
      <c r="P20" s="135"/>
      <c r="Q20" s="135"/>
      <c r="R20" s="134"/>
      <c r="S20" s="135"/>
      <c r="T20" s="135"/>
      <c r="U20" s="134"/>
      <c r="V20" s="135"/>
      <c r="W20" s="135"/>
      <c r="X20" s="134"/>
      <c r="Y20" s="135"/>
      <c r="Z20" s="135"/>
      <c r="AA20" s="134"/>
      <c r="AB20" s="135"/>
      <c r="AC20" s="135"/>
      <c r="AD20" s="134"/>
      <c r="AE20" s="135"/>
      <c r="AF20" s="135"/>
      <c r="AG20" s="134"/>
    </row>
    <row r="21" spans="1:33">
      <c r="A21" s="144" t="s">
        <v>345</v>
      </c>
      <c r="B21" s="135" t="s">
        <v>5160</v>
      </c>
      <c r="C21" s="143">
        <v>-496.37231285497961</v>
      </c>
      <c r="D21" s="143">
        <v>6286.1264144372763</v>
      </c>
      <c r="E21" s="142">
        <v>1.254</v>
      </c>
      <c r="F21" s="141">
        <v>2.0129999999999999</v>
      </c>
      <c r="G21" s="135"/>
      <c r="H21" s="135"/>
      <c r="I21" s="134"/>
      <c r="J21" s="135"/>
      <c r="K21" s="135"/>
      <c r="L21" s="134"/>
      <c r="M21" s="135"/>
      <c r="N21" s="135"/>
      <c r="O21" s="134"/>
      <c r="P21" s="135"/>
      <c r="Q21" s="135"/>
      <c r="R21" s="134"/>
      <c r="S21" s="135"/>
      <c r="T21" s="135"/>
      <c r="U21" s="134"/>
      <c r="V21" s="135"/>
      <c r="W21" s="135"/>
      <c r="X21" s="134"/>
      <c r="Y21" s="135"/>
      <c r="Z21" s="135"/>
      <c r="AA21" s="134"/>
      <c r="AB21" s="135"/>
      <c r="AC21" s="135"/>
      <c r="AD21" s="134"/>
      <c r="AE21" s="135"/>
      <c r="AF21" s="135"/>
      <c r="AG21" s="134"/>
    </row>
    <row r="22" spans="1:33">
      <c r="A22" s="144" t="s">
        <v>345</v>
      </c>
      <c r="B22" s="135" t="s">
        <v>5159</v>
      </c>
      <c r="C22" s="143">
        <v>-496.80025780659486</v>
      </c>
      <c r="D22" s="143">
        <v>6284.917315451019</v>
      </c>
      <c r="E22" s="142">
        <v>1.246</v>
      </c>
      <c r="F22" s="141">
        <v>2.0129999999999999</v>
      </c>
      <c r="G22" s="135"/>
      <c r="H22" s="135"/>
      <c r="I22" s="134"/>
      <c r="J22" s="135"/>
      <c r="K22" s="135"/>
      <c r="L22" s="134"/>
      <c r="M22" s="135"/>
      <c r="N22" s="135"/>
      <c r="O22" s="134"/>
      <c r="P22" s="135"/>
      <c r="Q22" s="135"/>
      <c r="R22" s="134"/>
      <c r="S22" s="135"/>
      <c r="T22" s="135"/>
      <c r="U22" s="134"/>
      <c r="V22" s="135"/>
      <c r="W22" s="135"/>
      <c r="X22" s="134"/>
      <c r="Y22" s="135"/>
      <c r="Z22" s="135"/>
      <c r="AA22" s="134"/>
      <c r="AB22" s="135"/>
      <c r="AC22" s="135"/>
      <c r="AD22" s="134"/>
      <c r="AE22" s="135"/>
      <c r="AF22" s="135"/>
      <c r="AG22" s="134"/>
    </row>
    <row r="23" spans="1:33">
      <c r="A23" s="144" t="s">
        <v>345</v>
      </c>
      <c r="B23" s="135" t="s">
        <v>5158</v>
      </c>
      <c r="C23" s="143">
        <v>-496.76762081359215</v>
      </c>
      <c r="D23" s="143">
        <v>6284.6885136235715</v>
      </c>
      <c r="E23" s="142">
        <v>1.2270000000000001</v>
      </c>
      <c r="F23" s="141">
        <v>2.0049999999999999</v>
      </c>
      <c r="G23" s="135"/>
      <c r="H23" s="135"/>
      <c r="I23" s="134"/>
      <c r="J23" s="135"/>
      <c r="K23" s="135"/>
      <c r="L23" s="134"/>
      <c r="M23" s="135"/>
      <c r="N23" s="135"/>
      <c r="O23" s="134"/>
      <c r="P23" s="135"/>
      <c r="Q23" s="135"/>
      <c r="R23" s="134"/>
      <c r="S23" s="135"/>
      <c r="T23" s="135"/>
      <c r="U23" s="134"/>
      <c r="V23" s="135"/>
      <c r="W23" s="135"/>
      <c r="X23" s="134"/>
      <c r="Y23" s="135"/>
      <c r="Z23" s="135"/>
      <c r="AA23" s="134"/>
      <c r="AB23" s="135"/>
      <c r="AC23" s="135"/>
      <c r="AD23" s="134"/>
      <c r="AE23" s="135"/>
      <c r="AF23" s="135"/>
      <c r="AG23" s="134"/>
    </row>
    <row r="24" spans="1:33">
      <c r="A24" s="144" t="s">
        <v>345</v>
      </c>
      <c r="B24" s="135" t="s">
        <v>5157</v>
      </c>
      <c r="C24" s="143">
        <v>-495.92612757633481</v>
      </c>
      <c r="D24" s="143">
        <v>6284.6458714264245</v>
      </c>
      <c r="E24" s="142">
        <v>1.248</v>
      </c>
      <c r="F24" s="141">
        <v>1.988</v>
      </c>
      <c r="G24" s="135"/>
      <c r="H24" s="135"/>
      <c r="I24" s="134"/>
      <c r="J24" s="135"/>
      <c r="K24" s="135"/>
      <c r="L24" s="134"/>
      <c r="M24" s="135"/>
      <c r="N24" s="135"/>
      <c r="O24" s="134"/>
      <c r="P24" s="135"/>
      <c r="Q24" s="135"/>
      <c r="R24" s="134"/>
      <c r="S24" s="135"/>
      <c r="T24" s="135"/>
      <c r="U24" s="134"/>
      <c r="V24" s="135"/>
      <c r="W24" s="135"/>
      <c r="X24" s="134"/>
      <c r="Y24" s="135"/>
      <c r="Z24" s="135"/>
      <c r="AA24" s="134"/>
      <c r="AB24" s="135"/>
      <c r="AC24" s="135"/>
      <c r="AD24" s="134"/>
      <c r="AE24" s="135"/>
      <c r="AF24" s="135"/>
      <c r="AG24" s="134"/>
    </row>
    <row r="25" spans="1:33">
      <c r="A25" s="144" t="s">
        <v>345</v>
      </c>
      <c r="B25" s="135" t="s">
        <v>5156</v>
      </c>
      <c r="C25" s="143">
        <v>-496.75125330470047</v>
      </c>
      <c r="D25" s="143">
        <v>6283.9296319761688</v>
      </c>
      <c r="E25" s="142">
        <v>1.2509999999999999</v>
      </c>
      <c r="F25" s="141">
        <v>2.0030000000000001</v>
      </c>
      <c r="G25" s="135"/>
      <c r="H25" s="135"/>
      <c r="I25" s="134"/>
      <c r="J25" s="135"/>
      <c r="K25" s="135"/>
      <c r="L25" s="134"/>
      <c r="M25" s="135"/>
      <c r="N25" s="135"/>
      <c r="O25" s="134"/>
      <c r="P25" s="135"/>
      <c r="Q25" s="135"/>
      <c r="R25" s="134"/>
      <c r="S25" s="135"/>
      <c r="T25" s="135"/>
      <c r="U25" s="134"/>
      <c r="V25" s="135"/>
      <c r="W25" s="135"/>
      <c r="X25" s="134"/>
      <c r="Y25" s="135"/>
      <c r="Z25" s="135"/>
      <c r="AA25" s="134"/>
      <c r="AB25" s="135"/>
      <c r="AC25" s="135"/>
      <c r="AD25" s="134"/>
      <c r="AE25" s="135"/>
      <c r="AF25" s="135"/>
      <c r="AG25" s="134"/>
    </row>
    <row r="26" spans="1:33">
      <c r="A26" s="144" t="s">
        <v>345</v>
      </c>
      <c r="B26" s="135" t="s">
        <v>5155</v>
      </c>
      <c r="C26" s="143">
        <v>-496.10407413605276</v>
      </c>
      <c r="D26" s="143">
        <v>6282.3708738798659</v>
      </c>
      <c r="E26" s="142">
        <v>1.2470000000000001</v>
      </c>
      <c r="F26" s="141">
        <v>2.0059999999999998</v>
      </c>
      <c r="G26" s="135"/>
      <c r="H26" s="135"/>
      <c r="I26" s="134"/>
      <c r="J26" s="135"/>
      <c r="K26" s="135"/>
      <c r="L26" s="134"/>
      <c r="M26" s="135"/>
      <c r="N26" s="135"/>
      <c r="O26" s="134"/>
      <c r="P26" s="135"/>
      <c r="Q26" s="135"/>
      <c r="R26" s="134"/>
      <c r="S26" s="135"/>
      <c r="T26" s="135"/>
      <c r="U26" s="134"/>
      <c r="V26" s="135"/>
      <c r="W26" s="135"/>
      <c r="X26" s="134"/>
      <c r="Y26" s="135"/>
      <c r="Z26" s="135"/>
      <c r="AA26" s="134"/>
      <c r="AB26" s="135"/>
      <c r="AC26" s="135"/>
      <c r="AD26" s="134"/>
      <c r="AE26" s="135"/>
      <c r="AF26" s="135"/>
      <c r="AG26" s="134"/>
    </row>
    <row r="27" spans="1:33">
      <c r="A27" s="144" t="s">
        <v>345</v>
      </c>
      <c r="B27" s="135" t="s">
        <v>5154</v>
      </c>
      <c r="C27" s="143">
        <v>-496.62358604228473</v>
      </c>
      <c r="D27" s="143">
        <v>6281.9421815453597</v>
      </c>
      <c r="E27" s="142">
        <v>1.2310000000000001</v>
      </c>
      <c r="F27" s="141">
        <v>1.998</v>
      </c>
      <c r="G27" s="135"/>
      <c r="H27" s="135"/>
      <c r="I27" s="134"/>
      <c r="J27" s="135"/>
      <c r="K27" s="135"/>
      <c r="L27" s="134"/>
      <c r="M27" s="135"/>
      <c r="N27" s="135"/>
      <c r="O27" s="134"/>
      <c r="P27" s="135"/>
      <c r="Q27" s="135"/>
      <c r="R27" s="134"/>
      <c r="S27" s="135"/>
      <c r="T27" s="135"/>
      <c r="U27" s="134"/>
      <c r="V27" s="135"/>
      <c r="W27" s="135"/>
      <c r="X27" s="134"/>
      <c r="Y27" s="135"/>
      <c r="Z27" s="135"/>
      <c r="AA27" s="134"/>
      <c r="AB27" s="135"/>
      <c r="AC27" s="135"/>
      <c r="AD27" s="134"/>
      <c r="AE27" s="135"/>
      <c r="AF27" s="135"/>
      <c r="AG27" s="134"/>
    </row>
    <row r="28" spans="1:33">
      <c r="A28" s="144" t="s">
        <v>345</v>
      </c>
      <c r="B28" s="135" t="s">
        <v>5153</v>
      </c>
      <c r="C28" s="143">
        <v>-496.03686207339547</v>
      </c>
      <c r="D28" s="143">
        <v>6280.3079460243744</v>
      </c>
      <c r="E28" s="142">
        <v>1.254</v>
      </c>
      <c r="F28" s="141">
        <v>1.9830000000000001</v>
      </c>
      <c r="G28" s="135"/>
      <c r="H28" s="135"/>
      <c r="I28" s="134"/>
      <c r="J28" s="135"/>
      <c r="K28" s="135"/>
      <c r="L28" s="134"/>
      <c r="M28" s="135"/>
      <c r="N28" s="135"/>
      <c r="O28" s="134"/>
      <c r="P28" s="135"/>
      <c r="Q28" s="135"/>
      <c r="R28" s="134"/>
      <c r="S28" s="135"/>
      <c r="T28" s="135"/>
      <c r="U28" s="134"/>
      <c r="V28" s="135"/>
      <c r="W28" s="135"/>
      <c r="X28" s="134"/>
      <c r="Y28" s="135"/>
      <c r="Z28" s="135"/>
      <c r="AA28" s="134"/>
      <c r="AB28" s="135"/>
      <c r="AC28" s="135"/>
      <c r="AD28" s="134"/>
      <c r="AE28" s="135"/>
      <c r="AF28" s="135"/>
      <c r="AG28" s="134"/>
    </row>
    <row r="29" spans="1:33">
      <c r="A29" s="144" t="s">
        <v>345</v>
      </c>
      <c r="B29" s="135" t="s">
        <v>5152</v>
      </c>
      <c r="C29" s="143">
        <v>-496.15338545265445</v>
      </c>
      <c r="D29" s="143">
        <v>6279.0877487595371</v>
      </c>
      <c r="E29" s="142">
        <v>1.256</v>
      </c>
      <c r="F29" s="141">
        <v>1.9930000000000001</v>
      </c>
      <c r="G29" s="135"/>
      <c r="H29" s="135"/>
      <c r="I29" s="134"/>
      <c r="J29" s="135"/>
      <c r="K29" s="135"/>
      <c r="L29" s="134"/>
      <c r="M29" s="135"/>
      <c r="N29" s="135"/>
      <c r="O29" s="134"/>
      <c r="P29" s="135"/>
      <c r="Q29" s="135"/>
      <c r="R29" s="134"/>
      <c r="S29" s="135"/>
      <c r="T29" s="135"/>
      <c r="U29" s="134"/>
      <c r="V29" s="135"/>
      <c r="W29" s="135"/>
      <c r="X29" s="134"/>
      <c r="Y29" s="135"/>
      <c r="Z29" s="135"/>
      <c r="AA29" s="134"/>
      <c r="AB29" s="135"/>
      <c r="AC29" s="135"/>
      <c r="AD29" s="134"/>
      <c r="AE29" s="135"/>
      <c r="AF29" s="135"/>
      <c r="AG29" s="134"/>
    </row>
    <row r="30" spans="1:33">
      <c r="A30" s="144" t="s">
        <v>345</v>
      </c>
      <c r="B30" s="135" t="s">
        <v>5151</v>
      </c>
      <c r="C30" s="143">
        <v>-496.18132882538919</v>
      </c>
      <c r="D30" s="143">
        <v>6277.2404696147332</v>
      </c>
      <c r="E30" s="142">
        <v>1.272</v>
      </c>
      <c r="F30" s="141">
        <v>1.9850000000000001</v>
      </c>
      <c r="G30" s="135"/>
      <c r="H30" s="135"/>
      <c r="I30" s="134"/>
      <c r="J30" s="135"/>
      <c r="K30" s="135"/>
      <c r="L30" s="134"/>
      <c r="M30" s="135"/>
      <c r="N30" s="135"/>
      <c r="O30" s="134"/>
      <c r="P30" s="135"/>
      <c r="Q30" s="135"/>
      <c r="R30" s="134"/>
      <c r="S30" s="135"/>
      <c r="T30" s="135"/>
      <c r="U30" s="134"/>
      <c r="V30" s="135"/>
      <c r="W30" s="135"/>
      <c r="X30" s="134"/>
      <c r="Y30" s="135"/>
      <c r="Z30" s="135"/>
      <c r="AA30" s="134"/>
      <c r="AB30" s="135"/>
      <c r="AC30" s="135"/>
      <c r="AD30" s="134"/>
      <c r="AE30" s="135"/>
      <c r="AF30" s="135"/>
      <c r="AG30" s="134"/>
    </row>
    <row r="31" spans="1:33">
      <c r="A31" s="144" t="s">
        <v>345</v>
      </c>
      <c r="B31" s="135" t="s">
        <v>5150</v>
      </c>
      <c r="C31" s="143">
        <v>-496.64780431723119</v>
      </c>
      <c r="D31" s="143">
        <v>6277.1732661605374</v>
      </c>
      <c r="E31" s="142">
        <v>1.2430000000000001</v>
      </c>
      <c r="F31" s="141">
        <v>1.9910000000000001</v>
      </c>
      <c r="G31" s="135"/>
      <c r="H31" s="135"/>
      <c r="I31" s="134"/>
      <c r="J31" s="135"/>
      <c r="K31" s="135"/>
      <c r="L31" s="134"/>
      <c r="M31" s="135"/>
      <c r="N31" s="135"/>
      <c r="O31" s="134"/>
      <c r="P31" s="135"/>
      <c r="Q31" s="135"/>
      <c r="R31" s="134"/>
      <c r="S31" s="135"/>
      <c r="T31" s="135"/>
      <c r="U31" s="134"/>
      <c r="V31" s="135"/>
      <c r="W31" s="135"/>
      <c r="X31" s="134"/>
      <c r="Y31" s="135"/>
      <c r="Z31" s="135"/>
      <c r="AA31" s="134"/>
      <c r="AB31" s="135"/>
      <c r="AC31" s="135"/>
      <c r="AD31" s="134"/>
      <c r="AE31" s="135"/>
      <c r="AF31" s="135"/>
      <c r="AG31" s="134"/>
    </row>
    <row r="32" spans="1:33">
      <c r="A32" s="144" t="s">
        <v>345</v>
      </c>
      <c r="B32" s="135" t="s">
        <v>5149</v>
      </c>
      <c r="C32" s="143">
        <v>-496.18369964656904</v>
      </c>
      <c r="D32" s="143">
        <v>6276.4116524486353</v>
      </c>
      <c r="E32" s="142">
        <v>1.234</v>
      </c>
      <c r="F32" s="141">
        <v>1.9910000000000001</v>
      </c>
      <c r="G32" s="135"/>
      <c r="H32" s="135"/>
      <c r="I32" s="134"/>
      <c r="J32" s="135"/>
      <c r="K32" s="135"/>
      <c r="L32" s="134"/>
      <c r="M32" s="135"/>
      <c r="N32" s="135"/>
      <c r="O32" s="134"/>
      <c r="P32" s="135"/>
      <c r="Q32" s="135"/>
      <c r="R32" s="134"/>
      <c r="S32" s="135"/>
      <c r="T32" s="135"/>
      <c r="U32" s="134"/>
      <c r="V32" s="135"/>
      <c r="W32" s="135"/>
      <c r="X32" s="134"/>
      <c r="Y32" s="135"/>
      <c r="Z32" s="135"/>
      <c r="AA32" s="134"/>
      <c r="AB32" s="135"/>
      <c r="AC32" s="135"/>
      <c r="AD32" s="134"/>
      <c r="AE32" s="135"/>
      <c r="AF32" s="135"/>
      <c r="AG32" s="134"/>
    </row>
    <row r="33" spans="1:33">
      <c r="A33" s="144" t="s">
        <v>345</v>
      </c>
      <c r="B33" s="135" t="s">
        <v>5148</v>
      </c>
      <c r="C33" s="143">
        <v>-496.05933627451418</v>
      </c>
      <c r="D33" s="143">
        <v>6275.6945824147469</v>
      </c>
      <c r="E33" s="142">
        <v>1.2629999999999999</v>
      </c>
      <c r="F33" s="141">
        <v>1.9950000000000001</v>
      </c>
      <c r="G33" s="135"/>
      <c r="H33" s="135"/>
      <c r="I33" s="134"/>
      <c r="J33" s="135"/>
      <c r="K33" s="135"/>
      <c r="L33" s="134"/>
      <c r="M33" s="135"/>
      <c r="N33" s="135"/>
      <c r="O33" s="134"/>
      <c r="P33" s="135"/>
      <c r="Q33" s="135"/>
      <c r="R33" s="134"/>
      <c r="S33" s="135"/>
      <c r="T33" s="135"/>
      <c r="U33" s="134"/>
      <c r="V33" s="135"/>
      <c r="W33" s="135"/>
      <c r="X33" s="134"/>
      <c r="Y33" s="135"/>
      <c r="Z33" s="135"/>
      <c r="AA33" s="134"/>
      <c r="AB33" s="135"/>
      <c r="AC33" s="135"/>
      <c r="AD33" s="134"/>
      <c r="AE33" s="135"/>
      <c r="AF33" s="135"/>
      <c r="AG33" s="134"/>
    </row>
    <row r="34" spans="1:33">
      <c r="A34" s="144" t="s">
        <v>345</v>
      </c>
      <c r="B34" s="135" t="s">
        <v>5147</v>
      </c>
      <c r="C34" s="143">
        <v>-495.99704614162977</v>
      </c>
      <c r="D34" s="143">
        <v>6274.5933071156187</v>
      </c>
      <c r="E34" s="142">
        <v>1.2490000000000001</v>
      </c>
      <c r="F34" s="141">
        <v>1.9930000000000001</v>
      </c>
      <c r="G34" s="135"/>
      <c r="H34" s="135"/>
      <c r="I34" s="134"/>
      <c r="J34" s="135"/>
      <c r="K34" s="135"/>
      <c r="L34" s="134"/>
      <c r="M34" s="135"/>
      <c r="N34" s="135"/>
      <c r="O34" s="134"/>
      <c r="P34" s="135"/>
      <c r="Q34" s="135"/>
      <c r="R34" s="134"/>
      <c r="S34" s="135"/>
      <c r="T34" s="135"/>
      <c r="U34" s="134"/>
      <c r="V34" s="135"/>
      <c r="W34" s="135"/>
      <c r="X34" s="134"/>
      <c r="Y34" s="135"/>
      <c r="Z34" s="135"/>
      <c r="AA34" s="134"/>
      <c r="AB34" s="135"/>
      <c r="AC34" s="135"/>
      <c r="AD34" s="134"/>
      <c r="AE34" s="135"/>
      <c r="AF34" s="135"/>
      <c r="AG34" s="134"/>
    </row>
    <row r="35" spans="1:33">
      <c r="A35" s="144" t="s">
        <v>345</v>
      </c>
      <c r="B35" s="135" t="s">
        <v>5146</v>
      </c>
      <c r="C35" s="143">
        <v>-496.40639115729095</v>
      </c>
      <c r="D35" s="143">
        <v>6273.0634642055129</v>
      </c>
      <c r="E35" s="142">
        <v>1.26</v>
      </c>
      <c r="F35" s="141">
        <v>1.9910000000000001</v>
      </c>
      <c r="G35" s="135"/>
      <c r="H35" s="135"/>
      <c r="I35" s="134"/>
      <c r="J35" s="135"/>
      <c r="K35" s="135"/>
      <c r="L35" s="134"/>
      <c r="M35" s="135"/>
      <c r="N35" s="135"/>
      <c r="O35" s="134"/>
      <c r="P35" s="135"/>
      <c r="Q35" s="135"/>
      <c r="R35" s="134"/>
      <c r="S35" s="135"/>
      <c r="T35" s="135"/>
      <c r="U35" s="134"/>
      <c r="V35" s="135"/>
      <c r="W35" s="135"/>
      <c r="X35" s="134"/>
      <c r="Y35" s="135"/>
      <c r="Z35" s="135"/>
      <c r="AA35" s="134"/>
      <c r="AB35" s="135"/>
      <c r="AC35" s="135"/>
      <c r="AD35" s="134"/>
      <c r="AE35" s="135"/>
      <c r="AF35" s="135"/>
      <c r="AG35" s="134"/>
    </row>
    <row r="36" spans="1:33">
      <c r="A36" s="144" t="s">
        <v>345</v>
      </c>
      <c r="B36" s="135" t="s">
        <v>5145</v>
      </c>
      <c r="C36" s="143">
        <v>-496.30411498982244</v>
      </c>
      <c r="D36" s="143">
        <v>6272.9125789957016</v>
      </c>
      <c r="E36" s="142">
        <v>1.262</v>
      </c>
      <c r="F36" s="141">
        <v>2.0059999999999998</v>
      </c>
      <c r="G36" s="135"/>
      <c r="H36" s="135"/>
      <c r="I36" s="134"/>
      <c r="J36" s="135"/>
      <c r="K36" s="135"/>
      <c r="L36" s="134"/>
      <c r="M36" s="135"/>
      <c r="N36" s="135"/>
      <c r="O36" s="134"/>
      <c r="P36" s="135"/>
      <c r="Q36" s="135"/>
      <c r="R36" s="134"/>
      <c r="S36" s="135"/>
      <c r="T36" s="135"/>
      <c r="U36" s="134"/>
      <c r="V36" s="135"/>
      <c r="W36" s="135"/>
      <c r="X36" s="134"/>
      <c r="Y36" s="135"/>
      <c r="Z36" s="135"/>
      <c r="AA36" s="134"/>
      <c r="AB36" s="135"/>
      <c r="AC36" s="135"/>
      <c r="AD36" s="134"/>
      <c r="AE36" s="135"/>
      <c r="AF36" s="135"/>
      <c r="AG36" s="134"/>
    </row>
    <row r="37" spans="1:33">
      <c r="A37" s="144" t="s">
        <v>345</v>
      </c>
      <c r="B37" s="135" t="s">
        <v>5144</v>
      </c>
      <c r="C37" s="143">
        <v>-496.75933128321924</v>
      </c>
      <c r="D37" s="143">
        <v>6272.4086465555993</v>
      </c>
      <c r="E37" s="142">
        <v>1.2649999999999999</v>
      </c>
      <c r="F37" s="141">
        <v>1.9990000000000001</v>
      </c>
      <c r="G37" s="135"/>
      <c r="H37" s="135"/>
      <c r="I37" s="134"/>
      <c r="J37" s="135"/>
      <c r="K37" s="135"/>
      <c r="L37" s="134"/>
      <c r="M37" s="135"/>
      <c r="N37" s="135"/>
      <c r="O37" s="134"/>
      <c r="P37" s="135"/>
      <c r="Q37" s="135"/>
      <c r="R37" s="134"/>
      <c r="S37" s="135"/>
      <c r="T37" s="135"/>
      <c r="U37" s="134"/>
      <c r="V37" s="135"/>
      <c r="W37" s="135"/>
      <c r="X37" s="134"/>
      <c r="Y37" s="135"/>
      <c r="Z37" s="135"/>
      <c r="AA37" s="134"/>
      <c r="AB37" s="135"/>
      <c r="AC37" s="135"/>
      <c r="AD37" s="134"/>
      <c r="AE37" s="135"/>
      <c r="AF37" s="135"/>
      <c r="AG37" s="134"/>
    </row>
    <row r="38" spans="1:33">
      <c r="A38" s="144" t="s">
        <v>345</v>
      </c>
      <c r="B38" s="135" t="s">
        <v>5143</v>
      </c>
      <c r="C38" s="143">
        <v>-496.41787695517922</v>
      </c>
      <c r="D38" s="143">
        <v>6272.0335742940724</v>
      </c>
      <c r="E38" s="142">
        <v>1.24</v>
      </c>
      <c r="F38" s="141">
        <v>1.9850000000000001</v>
      </c>
      <c r="G38" s="135"/>
      <c r="H38" s="135"/>
      <c r="I38" s="134"/>
      <c r="J38" s="135"/>
      <c r="K38" s="135"/>
      <c r="L38" s="134"/>
      <c r="M38" s="135"/>
      <c r="N38" s="135"/>
      <c r="O38" s="134"/>
      <c r="P38" s="135"/>
      <c r="Q38" s="135"/>
      <c r="R38" s="134"/>
      <c r="S38" s="135"/>
      <c r="T38" s="135"/>
      <c r="U38" s="134"/>
      <c r="V38" s="135"/>
      <c r="W38" s="135"/>
      <c r="X38" s="134"/>
      <c r="Y38" s="135"/>
      <c r="Z38" s="135"/>
      <c r="AA38" s="134"/>
      <c r="AB38" s="135"/>
      <c r="AC38" s="135"/>
      <c r="AD38" s="134"/>
      <c r="AE38" s="135"/>
      <c r="AF38" s="135"/>
      <c r="AG38" s="134"/>
    </row>
    <row r="39" spans="1:33">
      <c r="A39" s="144" t="s">
        <v>345</v>
      </c>
      <c r="B39" s="135" t="s">
        <v>5142</v>
      </c>
      <c r="C39" s="143">
        <v>-495.96630259356994</v>
      </c>
      <c r="D39" s="143">
        <v>6270.699714573022</v>
      </c>
      <c r="E39" s="142">
        <v>1.23</v>
      </c>
      <c r="F39" s="141">
        <v>1.9850000000000001</v>
      </c>
      <c r="G39" s="135"/>
      <c r="H39" s="135"/>
      <c r="I39" s="134"/>
      <c r="J39" s="135"/>
      <c r="K39" s="135"/>
      <c r="L39" s="134"/>
      <c r="M39" s="135"/>
      <c r="N39" s="135"/>
      <c r="O39" s="134"/>
      <c r="P39" s="135"/>
      <c r="Q39" s="135"/>
      <c r="R39" s="134"/>
      <c r="S39" s="135"/>
      <c r="T39" s="135"/>
      <c r="U39" s="134"/>
      <c r="V39" s="135"/>
      <c r="W39" s="135"/>
      <c r="X39" s="134"/>
      <c r="Y39" s="135"/>
      <c r="Z39" s="135"/>
      <c r="AA39" s="134"/>
      <c r="AB39" s="135"/>
      <c r="AC39" s="135"/>
      <c r="AD39" s="134"/>
      <c r="AE39" s="135"/>
      <c r="AF39" s="135"/>
      <c r="AG39" s="134"/>
    </row>
    <row r="40" spans="1:33">
      <c r="A40" s="144" t="s">
        <v>345</v>
      </c>
      <c r="B40" s="135" t="s">
        <v>5141</v>
      </c>
      <c r="C40" s="143">
        <v>-496.86440531767056</v>
      </c>
      <c r="D40" s="143">
        <v>6268.7819076582055</v>
      </c>
      <c r="E40" s="142">
        <v>1.27</v>
      </c>
      <c r="F40" s="141">
        <v>1.988</v>
      </c>
      <c r="G40" s="135"/>
      <c r="H40" s="135"/>
      <c r="I40" s="134"/>
      <c r="J40" s="135"/>
      <c r="K40" s="135"/>
      <c r="L40" s="134"/>
      <c r="M40" s="135"/>
      <c r="N40" s="135"/>
      <c r="O40" s="134"/>
      <c r="P40" s="135"/>
      <c r="Q40" s="135"/>
      <c r="R40" s="134"/>
      <c r="S40" s="135"/>
      <c r="T40" s="135"/>
      <c r="U40" s="134"/>
      <c r="V40" s="135"/>
      <c r="W40" s="135"/>
      <c r="X40" s="134"/>
      <c r="Y40" s="135"/>
      <c r="Z40" s="135"/>
      <c r="AA40" s="134"/>
      <c r="AB40" s="135"/>
      <c r="AC40" s="135"/>
      <c r="AD40" s="134"/>
      <c r="AE40" s="135"/>
      <c r="AF40" s="135"/>
      <c r="AG40" s="134"/>
    </row>
    <row r="41" spans="1:33">
      <c r="A41" s="144" t="s">
        <v>345</v>
      </c>
      <c r="B41" s="135" t="s">
        <v>5140</v>
      </c>
      <c r="C41" s="143">
        <v>-496.43943732114667</v>
      </c>
      <c r="D41" s="143">
        <v>6267.0210713240731</v>
      </c>
      <c r="E41" s="142">
        <v>1.27</v>
      </c>
      <c r="F41" s="141">
        <v>2.008</v>
      </c>
      <c r="G41" s="135"/>
      <c r="H41" s="135"/>
      <c r="I41" s="134"/>
      <c r="J41" s="135"/>
      <c r="K41" s="135"/>
      <c r="L41" s="134"/>
      <c r="M41" s="135"/>
      <c r="N41" s="135"/>
      <c r="O41" s="134"/>
      <c r="P41" s="135"/>
      <c r="Q41" s="135"/>
      <c r="R41" s="134"/>
      <c r="S41" s="135"/>
      <c r="T41" s="135"/>
      <c r="U41" s="134"/>
      <c r="V41" s="135"/>
      <c r="W41" s="135"/>
      <c r="X41" s="134"/>
      <c r="Y41" s="135"/>
      <c r="Z41" s="135"/>
      <c r="AA41" s="134"/>
      <c r="AB41" s="135"/>
      <c r="AC41" s="135"/>
      <c r="AD41" s="134"/>
      <c r="AE41" s="135"/>
      <c r="AF41" s="135"/>
      <c r="AG41" s="134"/>
    </row>
    <row r="42" spans="1:33">
      <c r="A42" s="144" t="s">
        <v>345</v>
      </c>
      <c r="B42" s="135" t="s">
        <v>5139</v>
      </c>
      <c r="C42" s="143">
        <v>-496.89468043655859</v>
      </c>
      <c r="D42" s="143">
        <v>6266.2248444058814</v>
      </c>
      <c r="E42" s="142">
        <v>1.246</v>
      </c>
      <c r="F42" s="141">
        <v>1.9950000000000001</v>
      </c>
      <c r="G42" s="135"/>
      <c r="H42" s="135"/>
      <c r="I42" s="134"/>
      <c r="J42" s="135"/>
      <c r="K42" s="135"/>
      <c r="L42" s="134"/>
      <c r="M42" s="135"/>
      <c r="N42" s="135"/>
      <c r="O42" s="134"/>
      <c r="P42" s="135"/>
      <c r="Q42" s="135"/>
      <c r="R42" s="134"/>
      <c r="S42" s="135"/>
      <c r="T42" s="135"/>
      <c r="U42" s="134"/>
      <c r="V42" s="135"/>
      <c r="W42" s="135"/>
      <c r="X42" s="134"/>
      <c r="Y42" s="135"/>
      <c r="Z42" s="135"/>
      <c r="AA42" s="134"/>
      <c r="AB42" s="135"/>
      <c r="AC42" s="135"/>
      <c r="AD42" s="134"/>
      <c r="AE42" s="135"/>
      <c r="AF42" s="135"/>
      <c r="AG42" s="134"/>
    </row>
    <row r="43" spans="1:33">
      <c r="A43" s="144" t="s">
        <v>345</v>
      </c>
      <c r="B43" s="135" t="s">
        <v>5138</v>
      </c>
      <c r="C43" s="143">
        <v>-496.88079487950438</v>
      </c>
      <c r="D43" s="143">
        <v>6265.3912628588123</v>
      </c>
      <c r="E43" s="142">
        <v>1.2450000000000001</v>
      </c>
      <c r="F43" s="141">
        <v>1.99</v>
      </c>
      <c r="G43" s="135"/>
      <c r="H43" s="135"/>
      <c r="I43" s="134"/>
      <c r="J43" s="135"/>
      <c r="K43" s="135"/>
      <c r="L43" s="134"/>
      <c r="M43" s="135"/>
      <c r="N43" s="135"/>
      <c r="O43" s="134"/>
      <c r="P43" s="135"/>
      <c r="Q43" s="135"/>
      <c r="R43" s="134"/>
      <c r="S43" s="135"/>
      <c r="T43" s="135"/>
      <c r="U43" s="134"/>
      <c r="V43" s="135"/>
      <c r="W43" s="135"/>
      <c r="X43" s="134"/>
      <c r="Y43" s="135"/>
      <c r="Z43" s="135"/>
      <c r="AA43" s="134"/>
      <c r="AB43" s="135"/>
      <c r="AC43" s="135"/>
      <c r="AD43" s="134"/>
      <c r="AE43" s="135"/>
      <c r="AF43" s="135"/>
      <c r="AG43" s="134"/>
    </row>
    <row r="44" spans="1:33">
      <c r="A44" s="144" t="s">
        <v>345</v>
      </c>
      <c r="B44" s="135" t="s">
        <v>5137</v>
      </c>
      <c r="C44" s="143">
        <v>-496.29003307009236</v>
      </c>
      <c r="D44" s="143">
        <v>6264.0287301633707</v>
      </c>
      <c r="E44" s="142">
        <v>1.2709999999999999</v>
      </c>
      <c r="F44" s="141">
        <v>2.0070000000000001</v>
      </c>
      <c r="G44" s="135"/>
      <c r="H44" s="135"/>
      <c r="I44" s="134"/>
      <c r="J44" s="135"/>
      <c r="K44" s="135"/>
      <c r="L44" s="134"/>
      <c r="M44" s="135"/>
      <c r="N44" s="135"/>
      <c r="O44" s="134"/>
      <c r="P44" s="135"/>
      <c r="Q44" s="135"/>
      <c r="R44" s="134"/>
      <c r="S44" s="135"/>
      <c r="T44" s="135"/>
      <c r="U44" s="134"/>
      <c r="V44" s="135"/>
      <c r="W44" s="135"/>
      <c r="X44" s="134"/>
      <c r="Y44" s="135"/>
      <c r="Z44" s="135"/>
      <c r="AA44" s="134"/>
      <c r="AB44" s="135"/>
      <c r="AC44" s="135"/>
      <c r="AD44" s="134"/>
      <c r="AE44" s="135"/>
      <c r="AF44" s="135"/>
      <c r="AG44" s="134"/>
    </row>
    <row r="45" spans="1:33">
      <c r="A45" s="144" t="s">
        <v>345</v>
      </c>
      <c r="B45" s="135" t="s">
        <v>5136</v>
      </c>
      <c r="C45" s="143">
        <v>-495.91117172005784</v>
      </c>
      <c r="D45" s="143">
        <v>6263.9619490825335</v>
      </c>
      <c r="E45" s="142">
        <v>1.26</v>
      </c>
      <c r="F45" s="141">
        <v>1.9990000000000001</v>
      </c>
      <c r="G45" s="135"/>
      <c r="H45" s="135"/>
      <c r="I45" s="134"/>
      <c r="J45" s="135"/>
      <c r="K45" s="135"/>
      <c r="L45" s="134"/>
      <c r="M45" s="135"/>
      <c r="N45" s="135"/>
      <c r="O45" s="134"/>
      <c r="P45" s="135"/>
      <c r="Q45" s="135"/>
      <c r="R45" s="134"/>
      <c r="S45" s="135"/>
      <c r="T45" s="135"/>
      <c r="U45" s="134"/>
      <c r="V45" s="135"/>
      <c r="W45" s="135"/>
      <c r="X45" s="134"/>
      <c r="Y45" s="135"/>
      <c r="Z45" s="135"/>
      <c r="AA45" s="134"/>
      <c r="AB45" s="135"/>
      <c r="AC45" s="135"/>
      <c r="AD45" s="134"/>
      <c r="AE45" s="135"/>
      <c r="AF45" s="135"/>
      <c r="AG45" s="134"/>
    </row>
    <row r="46" spans="1:33">
      <c r="A46" s="144" t="s">
        <v>345</v>
      </c>
      <c r="B46" s="135" t="s">
        <v>5135</v>
      </c>
      <c r="C46" s="143">
        <v>-496.58997355273044</v>
      </c>
      <c r="D46" s="143">
        <v>6262.2732058142392</v>
      </c>
      <c r="E46" s="142">
        <v>1.246</v>
      </c>
      <c r="F46" s="141">
        <v>1.984</v>
      </c>
      <c r="G46" s="135"/>
      <c r="H46" s="135"/>
      <c r="I46" s="134"/>
      <c r="J46" s="135"/>
      <c r="K46" s="135"/>
      <c r="L46" s="134"/>
      <c r="M46" s="135"/>
      <c r="N46" s="135"/>
      <c r="O46" s="134"/>
      <c r="P46" s="135"/>
      <c r="Q46" s="135"/>
      <c r="R46" s="134"/>
      <c r="S46" s="135"/>
      <c r="T46" s="135"/>
      <c r="U46" s="134"/>
      <c r="V46" s="135"/>
      <c r="W46" s="135"/>
      <c r="X46" s="134"/>
      <c r="Y46" s="135"/>
      <c r="Z46" s="135"/>
      <c r="AA46" s="134"/>
      <c r="AB46" s="135"/>
      <c r="AC46" s="135"/>
      <c r="AD46" s="134"/>
      <c r="AE46" s="135"/>
      <c r="AF46" s="135"/>
      <c r="AG46" s="134"/>
    </row>
    <row r="47" spans="1:33">
      <c r="A47" s="144" t="s">
        <v>345</v>
      </c>
      <c r="B47" s="135" t="s">
        <v>5134</v>
      </c>
      <c r="C47" s="143">
        <v>-496.27743548037262</v>
      </c>
      <c r="D47" s="143">
        <v>6261.7934928254217</v>
      </c>
      <c r="E47" s="142">
        <v>1.282</v>
      </c>
      <c r="F47" s="141">
        <v>2.0009999999999999</v>
      </c>
      <c r="G47" s="135"/>
      <c r="H47" s="135"/>
      <c r="I47" s="134"/>
      <c r="J47" s="135"/>
      <c r="K47" s="135"/>
      <c r="L47" s="134"/>
      <c r="M47" s="135"/>
      <c r="N47" s="135"/>
      <c r="O47" s="134"/>
      <c r="P47" s="135"/>
      <c r="Q47" s="135"/>
      <c r="R47" s="134"/>
      <c r="S47" s="135"/>
      <c r="T47" s="135"/>
      <c r="U47" s="134"/>
      <c r="V47" s="135"/>
      <c r="W47" s="135"/>
      <c r="X47" s="134"/>
      <c r="Y47" s="135"/>
      <c r="Z47" s="135"/>
      <c r="AA47" s="134"/>
      <c r="AB47" s="135"/>
      <c r="AC47" s="135"/>
      <c r="AD47" s="134"/>
      <c r="AE47" s="135"/>
      <c r="AF47" s="135"/>
      <c r="AG47" s="134"/>
    </row>
    <row r="48" spans="1:33">
      <c r="A48" s="144" t="s">
        <v>345</v>
      </c>
      <c r="B48" s="135" t="s">
        <v>5133</v>
      </c>
      <c r="C48" s="143">
        <v>-496.44395462525085</v>
      </c>
      <c r="D48" s="143">
        <v>6261.5778691767309</v>
      </c>
      <c r="E48" s="142">
        <v>1.2829999999999999</v>
      </c>
      <c r="F48" s="141">
        <v>2.0030000000000001</v>
      </c>
      <c r="G48" s="135"/>
      <c r="H48" s="135"/>
      <c r="I48" s="134"/>
      <c r="J48" s="135"/>
      <c r="K48" s="135"/>
      <c r="L48" s="134"/>
      <c r="M48" s="135"/>
      <c r="N48" s="135"/>
      <c r="O48" s="134"/>
      <c r="P48" s="135"/>
      <c r="Q48" s="135"/>
      <c r="R48" s="134"/>
      <c r="S48" s="135"/>
      <c r="T48" s="135"/>
      <c r="U48" s="134"/>
      <c r="V48" s="135"/>
      <c r="W48" s="135"/>
      <c r="X48" s="134"/>
      <c r="Y48" s="135"/>
      <c r="Z48" s="135"/>
      <c r="AA48" s="134"/>
      <c r="AB48" s="135"/>
      <c r="AC48" s="135"/>
      <c r="AD48" s="134"/>
      <c r="AE48" s="135"/>
      <c r="AF48" s="135"/>
      <c r="AG48" s="134"/>
    </row>
    <row r="49" spans="1:33">
      <c r="A49" s="144" t="s">
        <v>345</v>
      </c>
      <c r="B49" s="135" t="s">
        <v>5132</v>
      </c>
      <c r="C49" s="143">
        <v>-496.55437421019326</v>
      </c>
      <c r="D49" s="143">
        <v>6260.2464575737858</v>
      </c>
      <c r="E49" s="142">
        <v>1.286</v>
      </c>
      <c r="F49" s="141">
        <v>2.036</v>
      </c>
      <c r="G49" s="135"/>
      <c r="H49" s="135"/>
      <c r="I49" s="134"/>
      <c r="J49" s="135"/>
      <c r="K49" s="135"/>
      <c r="L49" s="134"/>
      <c r="M49" s="135"/>
      <c r="N49" s="135"/>
      <c r="O49" s="134"/>
      <c r="P49" s="135"/>
      <c r="Q49" s="135"/>
      <c r="R49" s="134"/>
      <c r="S49" s="135"/>
      <c r="T49" s="135"/>
      <c r="U49" s="134"/>
      <c r="V49" s="135"/>
      <c r="W49" s="135"/>
      <c r="X49" s="134"/>
      <c r="Y49" s="135"/>
      <c r="Z49" s="135"/>
      <c r="AA49" s="134"/>
      <c r="AB49" s="135"/>
      <c r="AC49" s="135"/>
      <c r="AD49" s="134"/>
      <c r="AE49" s="135"/>
      <c r="AF49" s="135"/>
      <c r="AG49" s="134"/>
    </row>
    <row r="50" spans="1:33">
      <c r="A50" s="144" t="s">
        <v>345</v>
      </c>
      <c r="B50" s="135" t="s">
        <v>5131</v>
      </c>
      <c r="C50" s="143">
        <v>-496.77114353515867</v>
      </c>
      <c r="D50" s="143">
        <v>6259.204281892874</v>
      </c>
      <c r="E50" s="142">
        <v>1.3660000000000001</v>
      </c>
      <c r="F50" s="141">
        <v>2.1960000000000002</v>
      </c>
      <c r="G50" s="135"/>
      <c r="H50" s="135"/>
      <c r="I50" s="134"/>
      <c r="J50" s="135"/>
      <c r="K50" s="135"/>
      <c r="L50" s="134"/>
      <c r="M50" s="135"/>
      <c r="N50" s="135"/>
      <c r="O50" s="134"/>
      <c r="P50" s="135"/>
      <c r="Q50" s="135"/>
      <c r="R50" s="134"/>
      <c r="S50" s="135"/>
      <c r="T50" s="135"/>
      <c r="U50" s="134"/>
      <c r="V50" s="135"/>
      <c r="W50" s="135"/>
      <c r="X50" s="134"/>
      <c r="Y50" s="135"/>
      <c r="Z50" s="135"/>
      <c r="AA50" s="134"/>
      <c r="AB50" s="135"/>
      <c r="AC50" s="135"/>
      <c r="AD50" s="134"/>
      <c r="AE50" s="135"/>
      <c r="AF50" s="135"/>
      <c r="AG50" s="134"/>
    </row>
    <row r="51" spans="1:33">
      <c r="A51" s="144" t="s">
        <v>345</v>
      </c>
      <c r="B51" s="135" t="s">
        <v>5130</v>
      </c>
      <c r="C51" s="143">
        <v>-496.6654045093166</v>
      </c>
      <c r="D51" s="143">
        <v>6258.7248757986654</v>
      </c>
      <c r="E51" s="142">
        <v>1.421</v>
      </c>
      <c r="F51" s="141">
        <v>2.238</v>
      </c>
      <c r="G51" s="135"/>
      <c r="H51" s="135"/>
      <c r="I51" s="134"/>
      <c r="J51" s="135"/>
      <c r="K51" s="135"/>
      <c r="L51" s="134"/>
      <c r="M51" s="135"/>
      <c r="N51" s="135"/>
      <c r="O51" s="134"/>
      <c r="P51" s="135"/>
      <c r="Q51" s="135"/>
      <c r="R51" s="134"/>
      <c r="S51" s="135"/>
      <c r="T51" s="135"/>
      <c r="U51" s="134"/>
      <c r="V51" s="135"/>
      <c r="W51" s="135"/>
      <c r="X51" s="134"/>
      <c r="Y51" s="135"/>
      <c r="Z51" s="135"/>
      <c r="AA51" s="134"/>
      <c r="AB51" s="135"/>
      <c r="AC51" s="135"/>
      <c r="AD51" s="134"/>
      <c r="AE51" s="135"/>
      <c r="AF51" s="135"/>
      <c r="AG51" s="134"/>
    </row>
    <row r="52" spans="1:33">
      <c r="A52" s="144" t="s">
        <v>345</v>
      </c>
      <c r="B52" s="135" t="s">
        <v>5129</v>
      </c>
      <c r="C52" s="143">
        <v>-496.79679304126546</v>
      </c>
      <c r="D52" s="143">
        <v>6258.5107372153298</v>
      </c>
      <c r="E52" s="142">
        <v>1.3959999999999999</v>
      </c>
      <c r="F52" s="141">
        <v>2.2679999999999998</v>
      </c>
      <c r="G52" s="135"/>
      <c r="H52" s="135"/>
      <c r="I52" s="134"/>
      <c r="J52" s="135"/>
      <c r="K52" s="135"/>
      <c r="L52" s="134"/>
      <c r="M52" s="135"/>
      <c r="N52" s="135"/>
      <c r="O52" s="134"/>
      <c r="P52" s="135"/>
      <c r="Q52" s="135"/>
      <c r="R52" s="134"/>
      <c r="S52" s="135"/>
      <c r="T52" s="135"/>
      <c r="U52" s="134"/>
      <c r="V52" s="135"/>
      <c r="W52" s="135"/>
      <c r="X52" s="134"/>
      <c r="Y52" s="135"/>
      <c r="Z52" s="135"/>
      <c r="AA52" s="134"/>
      <c r="AB52" s="135"/>
      <c r="AC52" s="135"/>
      <c r="AD52" s="134"/>
      <c r="AE52" s="135"/>
      <c r="AF52" s="135"/>
      <c r="AG52" s="134"/>
    </row>
    <row r="53" spans="1:33">
      <c r="A53" s="144" t="s">
        <v>345</v>
      </c>
      <c r="B53" s="135" t="s">
        <v>5128</v>
      </c>
      <c r="C53" s="143">
        <v>-496.13363874459208</v>
      </c>
      <c r="D53" s="143">
        <v>6257.5405008701273</v>
      </c>
      <c r="E53" s="142">
        <v>1.4039999999999999</v>
      </c>
      <c r="F53" s="141">
        <v>2.2709999999999999</v>
      </c>
      <c r="G53" s="135"/>
      <c r="H53" s="135"/>
      <c r="I53" s="134"/>
      <c r="J53" s="135"/>
      <c r="K53" s="135"/>
      <c r="L53" s="134"/>
      <c r="M53" s="135"/>
      <c r="N53" s="135"/>
      <c r="O53" s="134"/>
      <c r="P53" s="135"/>
      <c r="Q53" s="135"/>
      <c r="R53" s="134"/>
      <c r="S53" s="135"/>
      <c r="T53" s="135"/>
      <c r="U53" s="134"/>
      <c r="V53" s="135"/>
      <c r="W53" s="135"/>
      <c r="X53" s="134"/>
      <c r="Y53" s="135"/>
      <c r="Z53" s="135"/>
      <c r="AA53" s="134"/>
      <c r="AB53" s="135"/>
      <c r="AC53" s="135"/>
      <c r="AD53" s="134"/>
      <c r="AE53" s="135"/>
      <c r="AF53" s="135"/>
      <c r="AG53" s="134"/>
    </row>
    <row r="54" spans="1:33">
      <c r="A54" s="144" t="s">
        <v>345</v>
      </c>
      <c r="B54" s="135" t="s">
        <v>5127</v>
      </c>
      <c r="C54" s="143">
        <v>-496.25026568597787</v>
      </c>
      <c r="D54" s="143">
        <v>6255.9913598988969</v>
      </c>
      <c r="E54" s="142">
        <v>1.3939999999999999</v>
      </c>
      <c r="F54" s="141">
        <v>2.2669999999999999</v>
      </c>
      <c r="G54" s="135"/>
      <c r="H54" s="135"/>
      <c r="I54" s="134"/>
      <c r="J54" s="135"/>
      <c r="K54" s="135"/>
      <c r="L54" s="134"/>
      <c r="M54" s="135"/>
      <c r="N54" s="135"/>
      <c r="O54" s="134"/>
      <c r="P54" s="135"/>
      <c r="Q54" s="135"/>
      <c r="R54" s="134"/>
      <c r="S54" s="135"/>
      <c r="T54" s="135"/>
      <c r="U54" s="134"/>
      <c r="V54" s="135"/>
      <c r="W54" s="135"/>
      <c r="X54" s="134"/>
      <c r="Y54" s="135"/>
      <c r="Z54" s="135"/>
      <c r="AA54" s="134"/>
      <c r="AB54" s="135"/>
      <c r="AC54" s="135"/>
      <c r="AD54" s="134"/>
      <c r="AE54" s="135"/>
      <c r="AF54" s="135"/>
      <c r="AG54" s="134"/>
    </row>
    <row r="55" spans="1:33">
      <c r="A55" s="144" t="s">
        <v>345</v>
      </c>
      <c r="B55" s="135" t="s">
        <v>5126</v>
      </c>
      <c r="C55" s="143">
        <v>-496.49059125976657</v>
      </c>
      <c r="D55" s="143">
        <v>6255.4692922726126</v>
      </c>
      <c r="E55" s="142">
        <v>1.395</v>
      </c>
      <c r="F55" s="141">
        <v>2.2610000000000001</v>
      </c>
      <c r="G55" s="135"/>
      <c r="H55" s="135"/>
      <c r="I55" s="134"/>
      <c r="J55" s="135"/>
      <c r="K55" s="135"/>
      <c r="L55" s="134"/>
      <c r="M55" s="135"/>
      <c r="N55" s="135"/>
      <c r="O55" s="134"/>
      <c r="P55" s="135"/>
      <c r="Q55" s="135"/>
      <c r="R55" s="134"/>
      <c r="S55" s="135"/>
      <c r="T55" s="135"/>
      <c r="U55" s="134"/>
      <c r="V55" s="135"/>
      <c r="W55" s="135"/>
      <c r="X55" s="134"/>
      <c r="Y55" s="135"/>
      <c r="Z55" s="135"/>
      <c r="AA55" s="134"/>
      <c r="AB55" s="135"/>
      <c r="AC55" s="135"/>
      <c r="AD55" s="134"/>
      <c r="AE55" s="135"/>
      <c r="AF55" s="135"/>
      <c r="AG55" s="134"/>
    </row>
    <row r="56" spans="1:33">
      <c r="A56" s="144" t="s">
        <v>345</v>
      </c>
      <c r="B56" s="135" t="s">
        <v>5125</v>
      </c>
      <c r="C56" s="143">
        <v>-496.82519282906082</v>
      </c>
      <c r="D56" s="143">
        <v>6255.3632975299188</v>
      </c>
      <c r="E56" s="142">
        <v>1.387</v>
      </c>
      <c r="F56" s="141">
        <v>2.2559999999999998</v>
      </c>
      <c r="G56" s="135"/>
      <c r="H56" s="135"/>
      <c r="I56" s="134"/>
      <c r="J56" s="135"/>
      <c r="K56" s="135"/>
      <c r="L56" s="134"/>
      <c r="M56" s="135"/>
      <c r="N56" s="135"/>
      <c r="O56" s="134"/>
      <c r="P56" s="135"/>
      <c r="Q56" s="135"/>
      <c r="R56" s="134"/>
      <c r="S56" s="135"/>
      <c r="T56" s="135"/>
      <c r="U56" s="134"/>
      <c r="V56" s="135"/>
      <c r="W56" s="135"/>
      <c r="X56" s="134"/>
      <c r="Y56" s="135"/>
      <c r="Z56" s="135"/>
      <c r="AA56" s="134"/>
      <c r="AB56" s="135"/>
      <c r="AC56" s="135"/>
      <c r="AD56" s="134"/>
      <c r="AE56" s="135"/>
      <c r="AF56" s="135"/>
      <c r="AG56" s="134"/>
    </row>
    <row r="57" spans="1:33">
      <c r="A57" s="144" t="s">
        <v>345</v>
      </c>
      <c r="B57" s="135" t="s">
        <v>5124</v>
      </c>
      <c r="C57" s="143">
        <v>-495.99448131693134</v>
      </c>
      <c r="D57" s="143">
        <v>6254.1616840204097</v>
      </c>
      <c r="E57" s="142">
        <v>1.405</v>
      </c>
      <c r="F57" s="141">
        <v>2.2480000000000002</v>
      </c>
      <c r="G57" s="135"/>
      <c r="H57" s="135"/>
      <c r="I57" s="134"/>
      <c r="J57" s="135"/>
      <c r="K57" s="135"/>
      <c r="L57" s="134"/>
      <c r="M57" s="135"/>
      <c r="N57" s="135"/>
      <c r="O57" s="134"/>
      <c r="P57" s="135"/>
      <c r="Q57" s="135"/>
      <c r="R57" s="134"/>
      <c r="S57" s="135"/>
      <c r="T57" s="135"/>
      <c r="U57" s="134"/>
      <c r="V57" s="135"/>
      <c r="W57" s="135"/>
      <c r="X57" s="134"/>
      <c r="Y57" s="135"/>
      <c r="Z57" s="135"/>
      <c r="AA57" s="134"/>
      <c r="AB57" s="135"/>
      <c r="AC57" s="135"/>
      <c r="AD57" s="134"/>
      <c r="AE57" s="135"/>
      <c r="AF57" s="135"/>
      <c r="AG57" s="134"/>
    </row>
    <row r="58" spans="1:33">
      <c r="A58" s="144" t="s">
        <v>345</v>
      </c>
      <c r="B58" s="135" t="s">
        <v>5123</v>
      </c>
      <c r="C58" s="143">
        <v>-496.30831797009444</v>
      </c>
      <c r="D58" s="143">
        <v>6252.7287133498348</v>
      </c>
      <c r="E58" s="142">
        <v>1.3939999999999999</v>
      </c>
      <c r="F58" s="141">
        <v>2.2450000000000001</v>
      </c>
      <c r="G58" s="135"/>
      <c r="H58" s="135"/>
      <c r="I58" s="134"/>
      <c r="J58" s="135"/>
      <c r="K58" s="135"/>
      <c r="L58" s="134"/>
      <c r="M58" s="135"/>
      <c r="N58" s="135"/>
      <c r="O58" s="134"/>
      <c r="P58" s="135"/>
      <c r="Q58" s="135"/>
      <c r="R58" s="134"/>
      <c r="S58" s="135"/>
      <c r="T58" s="135"/>
      <c r="U58" s="134"/>
      <c r="V58" s="135"/>
      <c r="W58" s="135"/>
      <c r="X58" s="134"/>
      <c r="Y58" s="135"/>
      <c r="Z58" s="135"/>
      <c r="AA58" s="134"/>
      <c r="AB58" s="135"/>
      <c r="AC58" s="135"/>
      <c r="AD58" s="134"/>
      <c r="AE58" s="135"/>
      <c r="AF58" s="135"/>
      <c r="AG58" s="134"/>
    </row>
    <row r="59" spans="1:33">
      <c r="A59" s="144" t="s">
        <v>345</v>
      </c>
      <c r="B59" s="135" t="s">
        <v>5122</v>
      </c>
      <c r="C59" s="143">
        <v>-496.11202536791234</v>
      </c>
      <c r="D59" s="143">
        <v>6252.2918311855847</v>
      </c>
      <c r="E59" s="142">
        <v>1.387</v>
      </c>
      <c r="F59" s="141">
        <v>2.2970000000000002</v>
      </c>
      <c r="G59" s="135"/>
      <c r="H59" s="135"/>
      <c r="I59" s="134"/>
      <c r="J59" s="135"/>
      <c r="K59" s="135"/>
      <c r="L59" s="134"/>
      <c r="M59" s="135"/>
      <c r="N59" s="135"/>
      <c r="O59" s="134"/>
      <c r="P59" s="135"/>
      <c r="Q59" s="135"/>
      <c r="R59" s="134"/>
      <c r="S59" s="135"/>
      <c r="T59" s="135"/>
      <c r="U59" s="134"/>
      <c r="V59" s="135"/>
      <c r="W59" s="135"/>
      <c r="X59" s="134"/>
      <c r="Y59" s="135"/>
      <c r="Z59" s="135"/>
      <c r="AA59" s="134"/>
      <c r="AB59" s="135"/>
      <c r="AC59" s="135"/>
      <c r="AD59" s="134"/>
      <c r="AE59" s="135"/>
      <c r="AF59" s="135"/>
      <c r="AG59" s="134"/>
    </row>
    <row r="60" spans="1:33">
      <c r="A60" s="144" t="s">
        <v>345</v>
      </c>
      <c r="B60" s="135" t="s">
        <v>5121</v>
      </c>
      <c r="C60" s="143">
        <v>-496.37344071457665</v>
      </c>
      <c r="D60" s="143">
        <v>6251.8189107850494</v>
      </c>
      <c r="E60" s="142">
        <v>1.3480000000000001</v>
      </c>
      <c r="F60" s="141">
        <v>2.2909999999999999</v>
      </c>
      <c r="G60" s="135"/>
      <c r="H60" s="135"/>
      <c r="I60" s="134"/>
      <c r="J60" s="135"/>
      <c r="K60" s="135"/>
      <c r="L60" s="134"/>
      <c r="M60" s="135"/>
      <c r="N60" s="135"/>
      <c r="O60" s="134"/>
      <c r="P60" s="135"/>
      <c r="Q60" s="135"/>
      <c r="R60" s="134"/>
      <c r="S60" s="135"/>
      <c r="T60" s="135"/>
      <c r="U60" s="134"/>
      <c r="V60" s="135"/>
      <c r="W60" s="135"/>
      <c r="X60" s="134"/>
      <c r="Y60" s="135"/>
      <c r="Z60" s="135"/>
      <c r="AA60" s="134"/>
      <c r="AB60" s="135"/>
      <c r="AC60" s="135"/>
      <c r="AD60" s="134"/>
      <c r="AE60" s="135"/>
      <c r="AF60" s="135"/>
      <c r="AG60" s="134"/>
    </row>
    <row r="61" spans="1:33">
      <c r="A61" s="144" t="s">
        <v>345</v>
      </c>
      <c r="B61" s="135" t="s">
        <v>5120</v>
      </c>
      <c r="C61" s="143">
        <v>-496.52494338932553</v>
      </c>
      <c r="D61" s="143">
        <v>6250.6841622898664</v>
      </c>
      <c r="E61" s="142">
        <v>1.3680000000000001</v>
      </c>
      <c r="F61" s="141">
        <v>2.2879999999999998</v>
      </c>
      <c r="G61" s="135"/>
      <c r="H61" s="135"/>
      <c r="I61" s="134"/>
      <c r="J61" s="135"/>
      <c r="K61" s="135"/>
      <c r="L61" s="134"/>
      <c r="M61" s="135"/>
      <c r="N61" s="135"/>
      <c r="O61" s="134"/>
      <c r="P61" s="135"/>
      <c r="Q61" s="135"/>
      <c r="R61" s="134"/>
      <c r="S61" s="135"/>
      <c r="T61" s="135"/>
      <c r="U61" s="134"/>
      <c r="V61" s="135"/>
      <c r="W61" s="135"/>
      <c r="X61" s="134"/>
      <c r="Y61" s="135"/>
      <c r="Z61" s="135"/>
      <c r="AA61" s="134"/>
      <c r="AB61" s="135"/>
      <c r="AC61" s="135"/>
      <c r="AD61" s="134"/>
      <c r="AE61" s="135"/>
      <c r="AF61" s="135"/>
      <c r="AG61" s="134"/>
    </row>
    <row r="62" spans="1:33">
      <c r="A62" s="144" t="s">
        <v>345</v>
      </c>
      <c r="B62" s="135" t="s">
        <v>5119</v>
      </c>
      <c r="C62" s="143">
        <v>-495.95116791540744</v>
      </c>
      <c r="D62" s="143">
        <v>6249.7097907061388</v>
      </c>
      <c r="E62" s="142">
        <v>1.343</v>
      </c>
      <c r="F62" s="141">
        <v>2.2709999999999999</v>
      </c>
      <c r="G62" s="135"/>
      <c r="H62" s="135"/>
      <c r="I62" s="134"/>
      <c r="J62" s="135"/>
      <c r="K62" s="135"/>
      <c r="L62" s="134"/>
      <c r="M62" s="135"/>
      <c r="N62" s="135"/>
      <c r="O62" s="134"/>
      <c r="P62" s="135"/>
      <c r="Q62" s="135"/>
      <c r="R62" s="134"/>
      <c r="S62" s="135"/>
      <c r="T62" s="135"/>
      <c r="U62" s="134"/>
      <c r="V62" s="135"/>
      <c r="W62" s="135"/>
      <c r="X62" s="134"/>
      <c r="Y62" s="135"/>
      <c r="Z62" s="135"/>
      <c r="AA62" s="134"/>
      <c r="AB62" s="135"/>
      <c r="AC62" s="135"/>
      <c r="AD62" s="134"/>
      <c r="AE62" s="135"/>
      <c r="AF62" s="135"/>
      <c r="AG62" s="134"/>
    </row>
    <row r="63" spans="1:33">
      <c r="A63" s="144" t="s">
        <v>345</v>
      </c>
      <c r="B63" s="135" t="s">
        <v>5118</v>
      </c>
      <c r="C63" s="143">
        <v>-496.32373841688394</v>
      </c>
      <c r="D63" s="143">
        <v>6248.3119070539642</v>
      </c>
      <c r="E63" s="142">
        <v>1.337</v>
      </c>
      <c r="F63" s="141">
        <v>2.2629999999999999</v>
      </c>
      <c r="G63" s="135"/>
      <c r="H63" s="135"/>
      <c r="I63" s="134"/>
      <c r="J63" s="135"/>
      <c r="K63" s="135"/>
      <c r="L63" s="134"/>
      <c r="M63" s="135"/>
      <c r="N63" s="135"/>
      <c r="O63" s="134"/>
      <c r="P63" s="135"/>
      <c r="Q63" s="135"/>
      <c r="R63" s="134"/>
      <c r="S63" s="135"/>
      <c r="T63" s="135"/>
      <c r="U63" s="134"/>
      <c r="V63" s="135"/>
      <c r="W63" s="135"/>
      <c r="X63" s="134"/>
      <c r="Y63" s="135"/>
      <c r="Z63" s="135"/>
      <c r="AA63" s="134"/>
      <c r="AB63" s="135"/>
      <c r="AC63" s="135"/>
      <c r="AD63" s="134"/>
      <c r="AE63" s="135"/>
      <c r="AF63" s="135"/>
      <c r="AG63" s="134"/>
    </row>
    <row r="64" spans="1:33">
      <c r="A64" s="144" t="s">
        <v>345</v>
      </c>
      <c r="B64" s="135" t="s">
        <v>5117</v>
      </c>
      <c r="C64" s="143">
        <v>-496.13616479494448</v>
      </c>
      <c r="D64" s="143">
        <v>6247.1672408762279</v>
      </c>
      <c r="E64" s="142">
        <v>1.3029999999999999</v>
      </c>
      <c r="F64" s="141">
        <v>2.2410000000000001</v>
      </c>
      <c r="G64" s="135"/>
      <c r="H64" s="135"/>
      <c r="I64" s="134"/>
      <c r="J64" s="135"/>
      <c r="K64" s="135"/>
      <c r="L64" s="134"/>
      <c r="M64" s="135"/>
      <c r="N64" s="135"/>
      <c r="O64" s="134"/>
      <c r="P64" s="135"/>
      <c r="Q64" s="135"/>
      <c r="R64" s="134"/>
      <c r="S64" s="135"/>
      <c r="T64" s="135"/>
      <c r="U64" s="134"/>
      <c r="V64" s="135"/>
      <c r="W64" s="135"/>
      <c r="X64" s="134"/>
      <c r="Y64" s="135"/>
      <c r="Z64" s="135"/>
      <c r="AA64" s="134"/>
      <c r="AB64" s="135"/>
      <c r="AC64" s="135"/>
      <c r="AD64" s="134"/>
      <c r="AE64" s="135"/>
      <c r="AF64" s="135"/>
      <c r="AG64" s="134"/>
    </row>
    <row r="65" spans="1:33">
      <c r="A65" s="144" t="s">
        <v>345</v>
      </c>
      <c r="B65" s="135" t="s">
        <v>5116</v>
      </c>
      <c r="C65" s="143">
        <v>-496.78096446345739</v>
      </c>
      <c r="D65" s="143">
        <v>6246.7244843185545</v>
      </c>
      <c r="E65" s="142">
        <v>1.321</v>
      </c>
      <c r="F65" s="141">
        <v>2.25</v>
      </c>
      <c r="G65" s="135"/>
      <c r="H65" s="135"/>
      <c r="I65" s="134"/>
      <c r="J65" s="135"/>
      <c r="K65" s="135"/>
      <c r="L65" s="134"/>
      <c r="M65" s="135"/>
      <c r="N65" s="135"/>
      <c r="O65" s="134"/>
      <c r="P65" s="135"/>
      <c r="Q65" s="135"/>
      <c r="R65" s="134"/>
      <c r="S65" s="135"/>
      <c r="T65" s="135"/>
      <c r="U65" s="134"/>
      <c r="V65" s="135"/>
      <c r="W65" s="135"/>
      <c r="X65" s="134"/>
      <c r="Y65" s="135"/>
      <c r="Z65" s="135"/>
      <c r="AA65" s="134"/>
      <c r="AB65" s="135"/>
      <c r="AC65" s="135"/>
      <c r="AD65" s="134"/>
      <c r="AE65" s="135"/>
      <c r="AF65" s="135"/>
      <c r="AG65" s="134"/>
    </row>
    <row r="66" spans="1:33">
      <c r="A66" s="144" t="s">
        <v>345</v>
      </c>
      <c r="B66" s="135" t="s">
        <v>5115</v>
      </c>
      <c r="C66" s="143">
        <v>-496.53361004720244</v>
      </c>
      <c r="D66" s="143">
        <v>6245.3472551679442</v>
      </c>
      <c r="E66" s="142">
        <v>1.321</v>
      </c>
      <c r="F66" s="141">
        <v>2.2650000000000001</v>
      </c>
      <c r="G66" s="135"/>
      <c r="H66" s="135"/>
      <c r="I66" s="134"/>
      <c r="J66" s="135"/>
      <c r="K66" s="135"/>
      <c r="L66" s="134"/>
      <c r="M66" s="135"/>
      <c r="N66" s="135"/>
      <c r="O66" s="134"/>
      <c r="P66" s="135"/>
      <c r="Q66" s="135"/>
      <c r="R66" s="134"/>
      <c r="S66" s="135"/>
      <c r="T66" s="135"/>
      <c r="U66" s="134"/>
      <c r="V66" s="135"/>
      <c r="W66" s="135"/>
      <c r="X66" s="134"/>
      <c r="Y66" s="135"/>
      <c r="Z66" s="135"/>
      <c r="AA66" s="134"/>
      <c r="AB66" s="135"/>
      <c r="AC66" s="135"/>
      <c r="AD66" s="134"/>
      <c r="AE66" s="135"/>
      <c r="AF66" s="135"/>
      <c r="AG66" s="134"/>
    </row>
    <row r="67" spans="1:33">
      <c r="A67" s="144" t="s">
        <v>345</v>
      </c>
      <c r="B67" s="135" t="s">
        <v>5114</v>
      </c>
      <c r="C67" s="143">
        <v>-496.17460756521137</v>
      </c>
      <c r="D67" s="143">
        <v>6243.4127729123311</v>
      </c>
      <c r="E67" s="142">
        <v>1.3009999999999999</v>
      </c>
      <c r="F67" s="141">
        <v>2.2599999999999998</v>
      </c>
      <c r="G67" s="135"/>
      <c r="H67" s="135"/>
      <c r="I67" s="134"/>
      <c r="J67" s="135"/>
      <c r="K67" s="135"/>
      <c r="L67" s="134"/>
      <c r="M67" s="135"/>
      <c r="N67" s="135"/>
      <c r="O67" s="134"/>
      <c r="P67" s="135"/>
      <c r="Q67" s="135"/>
      <c r="R67" s="134"/>
      <c r="S67" s="135"/>
      <c r="T67" s="135"/>
      <c r="U67" s="134"/>
      <c r="V67" s="135"/>
      <c r="W67" s="135"/>
      <c r="X67" s="134"/>
      <c r="Y67" s="135"/>
      <c r="Z67" s="135"/>
      <c r="AA67" s="134"/>
      <c r="AB67" s="135"/>
      <c r="AC67" s="135"/>
      <c r="AD67" s="134"/>
      <c r="AE67" s="135"/>
      <c r="AF67" s="135"/>
      <c r="AG67" s="134"/>
    </row>
    <row r="68" spans="1:33">
      <c r="A68" s="144" t="s">
        <v>345</v>
      </c>
      <c r="B68" s="135" t="s">
        <v>5113</v>
      </c>
      <c r="C68" s="143">
        <v>-496.76146237441725</v>
      </c>
      <c r="D68" s="143">
        <v>6242.1711736975394</v>
      </c>
      <c r="E68" s="142">
        <v>1.3080000000000001</v>
      </c>
      <c r="F68" s="141">
        <v>2.262</v>
      </c>
      <c r="G68" s="135"/>
      <c r="H68" s="135"/>
      <c r="I68" s="134"/>
      <c r="J68" s="135"/>
      <c r="K68" s="135"/>
      <c r="L68" s="134"/>
      <c r="M68" s="135"/>
      <c r="N68" s="135"/>
      <c r="O68" s="134"/>
      <c r="P68" s="135"/>
      <c r="Q68" s="135"/>
      <c r="R68" s="134"/>
      <c r="S68" s="135"/>
      <c r="T68" s="135"/>
      <c r="U68" s="134"/>
      <c r="V68" s="135"/>
      <c r="W68" s="135"/>
      <c r="X68" s="134"/>
      <c r="Y68" s="135"/>
      <c r="Z68" s="135"/>
      <c r="AA68" s="134"/>
      <c r="AB68" s="135"/>
      <c r="AC68" s="135"/>
      <c r="AD68" s="134"/>
      <c r="AE68" s="135"/>
      <c r="AF68" s="135"/>
      <c r="AG68" s="134"/>
    </row>
    <row r="69" spans="1:33">
      <c r="A69" s="144" t="s">
        <v>345</v>
      </c>
      <c r="B69" s="135" t="s">
        <v>5112</v>
      </c>
      <c r="C69" s="143">
        <v>-496.14952890554969</v>
      </c>
      <c r="D69" s="143">
        <v>6240.3158807396794</v>
      </c>
      <c r="E69" s="142">
        <v>1.33</v>
      </c>
      <c r="F69" s="141">
        <v>2.258</v>
      </c>
      <c r="G69" s="135"/>
      <c r="H69" s="135"/>
      <c r="I69" s="134"/>
      <c r="J69" s="135"/>
      <c r="K69" s="135"/>
      <c r="L69" s="134"/>
      <c r="M69" s="135"/>
      <c r="N69" s="135"/>
      <c r="O69" s="134"/>
      <c r="P69" s="135"/>
      <c r="Q69" s="135"/>
      <c r="R69" s="134"/>
      <c r="S69" s="135"/>
      <c r="T69" s="135"/>
      <c r="U69" s="134"/>
      <c r="V69" s="135"/>
      <c r="W69" s="135"/>
      <c r="X69" s="134"/>
      <c r="Y69" s="135"/>
      <c r="Z69" s="135"/>
      <c r="AA69" s="134"/>
      <c r="AB69" s="135"/>
      <c r="AC69" s="135"/>
      <c r="AD69" s="134"/>
      <c r="AE69" s="135"/>
      <c r="AF69" s="135"/>
      <c r="AG69" s="134"/>
    </row>
    <row r="70" spans="1:33">
      <c r="A70" s="144" t="s">
        <v>345</v>
      </c>
      <c r="B70" s="135" t="s">
        <v>5111</v>
      </c>
      <c r="C70" s="143">
        <v>-496.66246205420975</v>
      </c>
      <c r="D70" s="143">
        <v>6238.6742795853133</v>
      </c>
      <c r="E70" s="142">
        <v>1.3160000000000001</v>
      </c>
      <c r="F70" s="141">
        <v>2.2589999999999999</v>
      </c>
      <c r="G70" s="135"/>
      <c r="H70" s="135"/>
      <c r="I70" s="134"/>
      <c r="J70" s="135"/>
      <c r="K70" s="135"/>
      <c r="L70" s="134"/>
      <c r="M70" s="135"/>
      <c r="N70" s="135"/>
      <c r="O70" s="134"/>
      <c r="P70" s="135"/>
      <c r="Q70" s="135"/>
      <c r="R70" s="134"/>
      <c r="S70" s="135"/>
      <c r="T70" s="135"/>
      <c r="U70" s="134"/>
      <c r="V70" s="135"/>
      <c r="W70" s="135"/>
      <c r="X70" s="134"/>
      <c r="Y70" s="135"/>
      <c r="Z70" s="135"/>
      <c r="AA70" s="134"/>
      <c r="AB70" s="135"/>
      <c r="AC70" s="135"/>
      <c r="AD70" s="134"/>
      <c r="AE70" s="135"/>
      <c r="AF70" s="135"/>
      <c r="AG70" s="134"/>
    </row>
    <row r="71" spans="1:33">
      <c r="A71" s="144" t="s">
        <v>345</v>
      </c>
      <c r="B71" s="135" t="s">
        <v>5110</v>
      </c>
      <c r="C71" s="143">
        <v>-496.89990942644414</v>
      </c>
      <c r="D71" s="143">
        <v>6236.6930367921168</v>
      </c>
      <c r="E71" s="142">
        <v>1.32</v>
      </c>
      <c r="F71" s="141">
        <v>2.2429999999999999</v>
      </c>
      <c r="G71" s="135"/>
      <c r="H71" s="135"/>
      <c r="I71" s="134"/>
      <c r="J71" s="135"/>
      <c r="K71" s="135"/>
      <c r="L71" s="134"/>
      <c r="M71" s="135"/>
      <c r="N71" s="135"/>
      <c r="O71" s="134"/>
      <c r="P71" s="135"/>
      <c r="Q71" s="135"/>
      <c r="R71" s="134"/>
      <c r="S71" s="135"/>
      <c r="T71" s="135"/>
      <c r="U71" s="134"/>
      <c r="V71" s="135"/>
      <c r="W71" s="135"/>
      <c r="X71" s="134"/>
      <c r="Y71" s="135"/>
      <c r="Z71" s="135"/>
      <c r="AA71" s="134"/>
      <c r="AB71" s="135"/>
      <c r="AC71" s="135"/>
      <c r="AD71" s="134"/>
      <c r="AE71" s="135"/>
      <c r="AF71" s="135"/>
      <c r="AG71" s="134"/>
    </row>
    <row r="72" spans="1:33">
      <c r="A72" s="144" t="s">
        <v>345</v>
      </c>
      <c r="B72" s="135" t="s">
        <v>5109</v>
      </c>
      <c r="C72" s="143">
        <v>-496.33980271172044</v>
      </c>
      <c r="D72" s="143">
        <v>6235.5765572214996</v>
      </c>
      <c r="E72" s="142">
        <v>1.3009999999999999</v>
      </c>
      <c r="F72" s="141">
        <v>2.2410000000000001</v>
      </c>
      <c r="G72" s="135"/>
      <c r="H72" s="135"/>
      <c r="I72" s="134"/>
      <c r="J72" s="135"/>
      <c r="K72" s="135"/>
      <c r="L72" s="134"/>
      <c r="M72" s="135"/>
      <c r="N72" s="135"/>
      <c r="O72" s="134"/>
      <c r="P72" s="135"/>
      <c r="Q72" s="135"/>
      <c r="R72" s="134"/>
      <c r="S72" s="135"/>
      <c r="T72" s="135"/>
      <c r="U72" s="134"/>
      <c r="V72" s="135"/>
      <c r="W72" s="135"/>
      <c r="X72" s="134"/>
      <c r="Y72" s="135"/>
      <c r="Z72" s="135"/>
      <c r="AA72" s="134"/>
      <c r="AB72" s="135"/>
      <c r="AC72" s="135"/>
      <c r="AD72" s="134"/>
      <c r="AE72" s="135"/>
      <c r="AF72" s="135"/>
      <c r="AG72" s="134"/>
    </row>
    <row r="73" spans="1:33">
      <c r="A73" s="144" t="s">
        <v>345</v>
      </c>
      <c r="B73" s="135" t="s">
        <v>5108</v>
      </c>
      <c r="C73" s="143">
        <v>-496.87722926591476</v>
      </c>
      <c r="D73" s="143">
        <v>6234.9582571343235</v>
      </c>
      <c r="E73" s="142">
        <v>1.302</v>
      </c>
      <c r="F73" s="141">
        <v>2.2490000000000001</v>
      </c>
      <c r="G73" s="135"/>
      <c r="H73" s="135"/>
      <c r="I73" s="134"/>
      <c r="J73" s="135"/>
      <c r="K73" s="135"/>
      <c r="L73" s="134"/>
      <c r="M73" s="135"/>
      <c r="N73" s="135"/>
      <c r="O73" s="134"/>
      <c r="P73" s="135"/>
      <c r="Q73" s="135"/>
      <c r="R73" s="134"/>
      <c r="S73" s="135"/>
      <c r="T73" s="135"/>
      <c r="U73" s="134"/>
      <c r="V73" s="135"/>
      <c r="W73" s="135"/>
      <c r="X73" s="134"/>
      <c r="Y73" s="135"/>
      <c r="Z73" s="135"/>
      <c r="AA73" s="134"/>
      <c r="AB73" s="135"/>
      <c r="AC73" s="135"/>
      <c r="AD73" s="134"/>
      <c r="AE73" s="135"/>
      <c r="AF73" s="135"/>
      <c r="AG73" s="134"/>
    </row>
    <row r="74" spans="1:33">
      <c r="A74" s="144" t="s">
        <v>345</v>
      </c>
      <c r="B74" s="135" t="s">
        <v>5107</v>
      </c>
      <c r="C74" s="143">
        <v>-496.28435628853271</v>
      </c>
      <c r="D74" s="143">
        <v>6232.9840007021521</v>
      </c>
      <c r="E74" s="142">
        <v>1.32</v>
      </c>
      <c r="F74" s="141">
        <v>2.2480000000000002</v>
      </c>
      <c r="G74" s="135"/>
      <c r="H74" s="135"/>
      <c r="I74" s="134"/>
      <c r="J74" s="135"/>
      <c r="K74" s="135"/>
      <c r="L74" s="134"/>
      <c r="M74" s="135"/>
      <c r="N74" s="135"/>
      <c r="O74" s="134"/>
      <c r="P74" s="135"/>
      <c r="Q74" s="135"/>
      <c r="R74" s="134"/>
      <c r="S74" s="135"/>
      <c r="T74" s="135"/>
      <c r="U74" s="134"/>
      <c r="V74" s="135"/>
      <c r="W74" s="135"/>
      <c r="X74" s="134"/>
      <c r="Y74" s="135"/>
      <c r="Z74" s="135"/>
      <c r="AA74" s="134"/>
      <c r="AB74" s="135"/>
      <c r="AC74" s="135"/>
      <c r="AD74" s="134"/>
      <c r="AE74" s="135"/>
      <c r="AF74" s="135"/>
      <c r="AG74" s="134"/>
    </row>
    <row r="75" spans="1:33">
      <c r="A75" s="144" t="s">
        <v>345</v>
      </c>
      <c r="B75" s="135" t="s">
        <v>5106</v>
      </c>
      <c r="C75" s="143">
        <v>-496.48875295500909</v>
      </c>
      <c r="D75" s="143">
        <v>6232.39076041935</v>
      </c>
      <c r="E75" s="142">
        <v>1.3080000000000001</v>
      </c>
      <c r="F75" s="141">
        <v>2.2709999999999999</v>
      </c>
      <c r="G75" s="135"/>
      <c r="H75" s="135"/>
      <c r="I75" s="134"/>
      <c r="J75" s="135"/>
      <c r="K75" s="135"/>
      <c r="L75" s="134"/>
      <c r="M75" s="135"/>
      <c r="N75" s="135"/>
      <c r="O75" s="134"/>
      <c r="P75" s="135"/>
      <c r="Q75" s="135"/>
      <c r="R75" s="134"/>
      <c r="S75" s="135"/>
      <c r="T75" s="135"/>
      <c r="U75" s="134"/>
      <c r="V75" s="135"/>
      <c r="W75" s="135"/>
      <c r="X75" s="134"/>
      <c r="Y75" s="135"/>
      <c r="Z75" s="135"/>
      <c r="AA75" s="134"/>
      <c r="AB75" s="135"/>
      <c r="AC75" s="135"/>
      <c r="AD75" s="134"/>
      <c r="AE75" s="135"/>
      <c r="AF75" s="135"/>
      <c r="AG75" s="134"/>
    </row>
    <row r="76" spans="1:33">
      <c r="A76" s="144" t="s">
        <v>345</v>
      </c>
      <c r="B76" s="135" t="s">
        <v>5105</v>
      </c>
      <c r="C76" s="143">
        <v>-496.40506936718839</v>
      </c>
      <c r="D76" s="143">
        <v>6232.0561163782759</v>
      </c>
      <c r="E76" s="142">
        <v>1.304</v>
      </c>
      <c r="F76" s="141">
        <v>2.2829999999999999</v>
      </c>
      <c r="G76" s="135"/>
      <c r="H76" s="135"/>
      <c r="I76" s="134"/>
      <c r="J76" s="135"/>
      <c r="K76" s="135"/>
      <c r="L76" s="134"/>
      <c r="M76" s="135"/>
      <c r="N76" s="135"/>
      <c r="O76" s="134"/>
      <c r="P76" s="135"/>
      <c r="Q76" s="135"/>
      <c r="R76" s="134"/>
      <c r="S76" s="135"/>
      <c r="T76" s="135"/>
      <c r="U76" s="134"/>
      <c r="V76" s="135"/>
      <c r="W76" s="135"/>
      <c r="X76" s="134"/>
      <c r="Y76" s="135"/>
      <c r="Z76" s="135"/>
      <c r="AA76" s="134"/>
      <c r="AB76" s="135"/>
      <c r="AC76" s="135"/>
      <c r="AD76" s="134"/>
      <c r="AE76" s="135"/>
      <c r="AF76" s="135"/>
      <c r="AG76" s="134"/>
    </row>
    <row r="77" spans="1:33">
      <c r="A77" s="144" t="s">
        <v>345</v>
      </c>
      <c r="B77" s="135" t="s">
        <v>5104</v>
      </c>
      <c r="C77" s="143">
        <v>-496.25248910207182</v>
      </c>
      <c r="D77" s="143">
        <v>6230.4367801649551</v>
      </c>
      <c r="E77" s="142">
        <v>1.2809999999999999</v>
      </c>
      <c r="F77" s="141">
        <v>2.3109999999999999</v>
      </c>
      <c r="G77" s="135"/>
      <c r="H77" s="135"/>
      <c r="I77" s="134"/>
      <c r="J77" s="135"/>
      <c r="K77" s="135"/>
      <c r="L77" s="134"/>
      <c r="M77" s="135"/>
      <c r="N77" s="135"/>
      <c r="O77" s="134"/>
      <c r="P77" s="135"/>
      <c r="Q77" s="135"/>
      <c r="R77" s="134"/>
      <c r="S77" s="135"/>
      <c r="T77" s="135"/>
      <c r="U77" s="134"/>
      <c r="V77" s="135"/>
      <c r="W77" s="135"/>
      <c r="X77" s="134"/>
      <c r="Y77" s="135"/>
      <c r="Z77" s="135"/>
      <c r="AA77" s="134"/>
      <c r="AB77" s="135"/>
      <c r="AC77" s="135"/>
      <c r="AD77" s="134"/>
      <c r="AE77" s="135"/>
      <c r="AF77" s="135"/>
      <c r="AG77" s="134"/>
    </row>
    <row r="78" spans="1:33">
      <c r="A78" s="144" t="s">
        <v>345</v>
      </c>
      <c r="B78" s="135" t="s">
        <v>5103</v>
      </c>
      <c r="C78" s="143">
        <v>-496.19608482942425</v>
      </c>
      <c r="D78" s="143">
        <v>6228.6960034118711</v>
      </c>
      <c r="E78" s="142">
        <v>1.3120000000000001</v>
      </c>
      <c r="F78" s="141">
        <v>2.31</v>
      </c>
      <c r="G78" s="135"/>
      <c r="H78" s="135"/>
      <c r="I78" s="134"/>
      <c r="J78" s="135"/>
      <c r="K78" s="135"/>
      <c r="L78" s="134"/>
      <c r="M78" s="135"/>
      <c r="N78" s="135"/>
      <c r="O78" s="134"/>
      <c r="P78" s="135"/>
      <c r="Q78" s="135"/>
      <c r="R78" s="134"/>
      <c r="S78" s="135"/>
      <c r="T78" s="135"/>
      <c r="U78" s="134"/>
      <c r="V78" s="135"/>
      <c r="W78" s="135"/>
      <c r="X78" s="134"/>
      <c r="Y78" s="135"/>
      <c r="Z78" s="135"/>
      <c r="AA78" s="134"/>
      <c r="AB78" s="135"/>
      <c r="AC78" s="135"/>
      <c r="AD78" s="134"/>
      <c r="AE78" s="135"/>
      <c r="AF78" s="135"/>
      <c r="AG78" s="134"/>
    </row>
    <row r="79" spans="1:33">
      <c r="A79" s="144" t="s">
        <v>345</v>
      </c>
      <c r="B79" s="135" t="s">
        <v>5102</v>
      </c>
      <c r="C79" s="143">
        <v>-495.91180410909385</v>
      </c>
      <c r="D79" s="143">
        <v>6228.5655677320474</v>
      </c>
      <c r="E79" s="142">
        <v>1.306</v>
      </c>
      <c r="F79" s="141">
        <v>2.2959999999999998</v>
      </c>
      <c r="G79" s="135"/>
      <c r="H79" s="135"/>
      <c r="I79" s="134"/>
      <c r="J79" s="135"/>
      <c r="K79" s="135"/>
      <c r="L79" s="134"/>
      <c r="M79" s="135"/>
      <c r="N79" s="135"/>
      <c r="O79" s="134"/>
      <c r="P79" s="135"/>
      <c r="Q79" s="135"/>
      <c r="R79" s="134"/>
      <c r="S79" s="135"/>
      <c r="T79" s="135"/>
      <c r="U79" s="134"/>
      <c r="V79" s="135"/>
      <c r="W79" s="135"/>
      <c r="X79" s="134"/>
      <c r="Y79" s="135"/>
      <c r="Z79" s="135"/>
      <c r="AA79" s="134"/>
      <c r="AB79" s="135"/>
      <c r="AC79" s="135"/>
      <c r="AD79" s="134"/>
      <c r="AE79" s="135"/>
      <c r="AF79" s="135"/>
      <c r="AG79" s="134"/>
    </row>
    <row r="80" spans="1:33">
      <c r="A80" s="144" t="s">
        <v>345</v>
      </c>
      <c r="B80" s="135" t="s">
        <v>5101</v>
      </c>
      <c r="C80" s="143">
        <v>-495.96488902014079</v>
      </c>
      <c r="D80" s="143">
        <v>6227.6729318394882</v>
      </c>
      <c r="E80" s="142">
        <v>1.3340000000000001</v>
      </c>
      <c r="F80" s="141">
        <v>2.298</v>
      </c>
      <c r="G80" s="135"/>
      <c r="H80" s="135"/>
      <c r="I80" s="134"/>
      <c r="J80" s="135"/>
      <c r="K80" s="135"/>
      <c r="L80" s="134"/>
      <c r="M80" s="135"/>
      <c r="N80" s="135"/>
      <c r="O80" s="134"/>
      <c r="P80" s="135"/>
      <c r="Q80" s="135"/>
      <c r="R80" s="134"/>
      <c r="S80" s="135"/>
      <c r="T80" s="135"/>
      <c r="U80" s="134"/>
      <c r="V80" s="135"/>
      <c r="W80" s="135"/>
      <c r="X80" s="134"/>
      <c r="Y80" s="135"/>
      <c r="Z80" s="135"/>
      <c r="AA80" s="134"/>
      <c r="AB80" s="135"/>
      <c r="AC80" s="135"/>
      <c r="AD80" s="134"/>
      <c r="AE80" s="135"/>
      <c r="AF80" s="135"/>
      <c r="AG80" s="134"/>
    </row>
    <row r="81" spans="1:33">
      <c r="A81" s="144" t="s">
        <v>345</v>
      </c>
      <c r="B81" s="135" t="s">
        <v>5100</v>
      </c>
      <c r="C81" s="143">
        <v>-496.31054402788942</v>
      </c>
      <c r="D81" s="143">
        <v>6227.2476535652395</v>
      </c>
      <c r="E81" s="142">
        <v>1.321</v>
      </c>
      <c r="F81" s="141">
        <v>2.3170000000000002</v>
      </c>
      <c r="G81" s="135"/>
      <c r="H81" s="135"/>
      <c r="I81" s="134"/>
      <c r="J81" s="135"/>
      <c r="K81" s="135"/>
      <c r="L81" s="134"/>
      <c r="M81" s="135"/>
      <c r="N81" s="135"/>
      <c r="O81" s="134"/>
      <c r="P81" s="135"/>
      <c r="Q81" s="135"/>
      <c r="R81" s="134"/>
      <c r="S81" s="135"/>
      <c r="T81" s="135"/>
      <c r="U81" s="134"/>
      <c r="V81" s="135"/>
      <c r="W81" s="135"/>
      <c r="X81" s="134"/>
      <c r="Y81" s="135"/>
      <c r="Z81" s="135"/>
      <c r="AA81" s="134"/>
      <c r="AB81" s="135"/>
      <c r="AC81" s="135"/>
      <c r="AD81" s="134"/>
      <c r="AE81" s="135"/>
      <c r="AF81" s="135"/>
      <c r="AG81" s="134"/>
    </row>
    <row r="82" spans="1:33">
      <c r="A82" s="144" t="s">
        <v>345</v>
      </c>
      <c r="B82" s="135" t="s">
        <v>5099</v>
      </c>
      <c r="C82" s="143">
        <v>-496.52115460044791</v>
      </c>
      <c r="D82" s="143">
        <v>6225.5509168323815</v>
      </c>
      <c r="E82" s="142">
        <v>1.3089999999999999</v>
      </c>
      <c r="F82" s="141">
        <v>2.3210000000000002</v>
      </c>
      <c r="G82" s="135"/>
      <c r="H82" s="135"/>
      <c r="I82" s="134"/>
      <c r="J82" s="135"/>
      <c r="K82" s="135"/>
      <c r="L82" s="134"/>
      <c r="M82" s="135"/>
      <c r="N82" s="135"/>
      <c r="O82" s="134"/>
      <c r="P82" s="135"/>
      <c r="Q82" s="135"/>
      <c r="R82" s="134"/>
      <c r="S82" s="135"/>
      <c r="T82" s="135"/>
      <c r="U82" s="134"/>
      <c r="V82" s="135"/>
      <c r="W82" s="135"/>
      <c r="X82" s="134"/>
      <c r="Y82" s="135"/>
      <c r="Z82" s="135"/>
      <c r="AA82" s="134"/>
      <c r="AB82" s="135"/>
      <c r="AC82" s="135"/>
      <c r="AD82" s="134"/>
      <c r="AE82" s="135"/>
      <c r="AF82" s="135"/>
      <c r="AG82" s="134"/>
    </row>
    <row r="83" spans="1:33">
      <c r="A83" s="144" t="s">
        <v>345</v>
      </c>
      <c r="B83" s="135" t="s">
        <v>5098</v>
      </c>
      <c r="C83" s="143">
        <v>-496.13457991098971</v>
      </c>
      <c r="D83" s="143">
        <v>6225.1487675015514</v>
      </c>
      <c r="E83" s="142">
        <v>1.3009999999999999</v>
      </c>
      <c r="F83" s="141">
        <v>2.3199999999999998</v>
      </c>
      <c r="G83" s="135"/>
      <c r="H83" s="135"/>
      <c r="I83" s="134"/>
      <c r="J83" s="135"/>
      <c r="K83" s="135"/>
      <c r="L83" s="134"/>
      <c r="M83" s="135"/>
      <c r="N83" s="135"/>
      <c r="O83" s="134"/>
      <c r="P83" s="135"/>
      <c r="Q83" s="135"/>
      <c r="R83" s="134"/>
      <c r="S83" s="135"/>
      <c r="T83" s="135"/>
      <c r="U83" s="134"/>
      <c r="V83" s="135"/>
      <c r="W83" s="135"/>
      <c r="X83" s="134"/>
      <c r="Y83" s="135"/>
      <c r="Z83" s="135"/>
      <c r="AA83" s="134"/>
      <c r="AB83" s="135"/>
      <c r="AC83" s="135"/>
      <c r="AD83" s="134"/>
      <c r="AE83" s="135"/>
      <c r="AF83" s="135"/>
      <c r="AG83" s="134"/>
    </row>
    <row r="84" spans="1:33">
      <c r="A84" s="144" t="s">
        <v>345</v>
      </c>
      <c r="B84" s="135" t="s">
        <v>5097</v>
      </c>
      <c r="C84" s="143">
        <v>-496.771702423786</v>
      </c>
      <c r="D84" s="143">
        <v>6224.1722548615562</v>
      </c>
      <c r="E84" s="142">
        <v>1.321</v>
      </c>
      <c r="F84" s="141">
        <v>2.3050000000000002</v>
      </c>
      <c r="G84" s="135"/>
      <c r="H84" s="135"/>
      <c r="I84" s="134"/>
      <c r="J84" s="135"/>
      <c r="K84" s="135"/>
      <c r="L84" s="134"/>
      <c r="M84" s="135"/>
      <c r="N84" s="135"/>
      <c r="O84" s="134"/>
      <c r="P84" s="135"/>
      <c r="Q84" s="135"/>
      <c r="R84" s="134"/>
      <c r="S84" s="135"/>
      <c r="T84" s="135"/>
      <c r="U84" s="134"/>
      <c r="V84" s="135"/>
      <c r="W84" s="135"/>
      <c r="X84" s="134"/>
      <c r="Y84" s="135"/>
      <c r="Z84" s="135"/>
      <c r="AA84" s="134"/>
      <c r="AB84" s="135"/>
      <c r="AC84" s="135"/>
      <c r="AD84" s="134"/>
      <c r="AE84" s="135"/>
      <c r="AF84" s="135"/>
      <c r="AG84" s="134"/>
    </row>
    <row r="85" spans="1:33">
      <c r="A85" s="144" t="s">
        <v>345</v>
      </c>
      <c r="B85" s="135" t="s">
        <v>5096</v>
      </c>
      <c r="C85" s="143">
        <v>-496.10052507095321</v>
      </c>
      <c r="D85" s="143">
        <v>6222.865500541996</v>
      </c>
      <c r="E85" s="142">
        <v>1.3140000000000001</v>
      </c>
      <c r="F85" s="141">
        <v>2.3050000000000002</v>
      </c>
      <c r="G85" s="135"/>
      <c r="H85" s="135"/>
      <c r="I85" s="134"/>
      <c r="J85" s="135"/>
      <c r="K85" s="135"/>
      <c r="L85" s="134"/>
      <c r="M85" s="135"/>
      <c r="N85" s="135"/>
      <c r="O85" s="134"/>
      <c r="P85" s="135"/>
      <c r="Q85" s="135"/>
      <c r="R85" s="134"/>
      <c r="S85" s="135"/>
      <c r="T85" s="135"/>
      <c r="U85" s="134"/>
      <c r="V85" s="135"/>
      <c r="W85" s="135"/>
      <c r="X85" s="134"/>
      <c r="Y85" s="135"/>
      <c r="Z85" s="135"/>
      <c r="AA85" s="134"/>
      <c r="AB85" s="135"/>
      <c r="AC85" s="135"/>
      <c r="AD85" s="134"/>
      <c r="AE85" s="135"/>
      <c r="AF85" s="135"/>
      <c r="AG85" s="134"/>
    </row>
    <row r="86" spans="1:33">
      <c r="A86" s="144" t="s">
        <v>345</v>
      </c>
      <c r="B86" s="135" t="s">
        <v>5095</v>
      </c>
      <c r="C86" s="143">
        <v>-496.16003579073043</v>
      </c>
      <c r="D86" s="143">
        <v>6221.5189244143667</v>
      </c>
      <c r="E86" s="142">
        <v>1.32</v>
      </c>
      <c r="F86" s="141">
        <v>2.3039999999999998</v>
      </c>
      <c r="G86" s="135"/>
      <c r="H86" s="135"/>
      <c r="I86" s="134"/>
      <c r="J86" s="135"/>
      <c r="K86" s="135"/>
      <c r="L86" s="134"/>
      <c r="M86" s="135"/>
      <c r="N86" s="135"/>
      <c r="O86" s="134"/>
      <c r="P86" s="135"/>
      <c r="Q86" s="135"/>
      <c r="R86" s="134"/>
      <c r="S86" s="135"/>
      <c r="T86" s="135"/>
      <c r="U86" s="134"/>
      <c r="V86" s="135"/>
      <c r="W86" s="135"/>
      <c r="X86" s="134"/>
      <c r="Y86" s="135"/>
      <c r="Z86" s="135"/>
      <c r="AA86" s="134"/>
      <c r="AB86" s="135"/>
      <c r="AC86" s="135"/>
      <c r="AD86" s="134"/>
      <c r="AE86" s="135"/>
      <c r="AF86" s="135"/>
      <c r="AG86" s="134"/>
    </row>
    <row r="87" spans="1:33">
      <c r="A87" s="144" t="s">
        <v>345</v>
      </c>
      <c r="B87" s="135" t="s">
        <v>5094</v>
      </c>
      <c r="C87" s="143">
        <v>-496.82852098080775</v>
      </c>
      <c r="D87" s="143">
        <v>6221.2902412984004</v>
      </c>
      <c r="E87" s="142">
        <v>1.329</v>
      </c>
      <c r="F87" s="141">
        <v>2.3029999999999999</v>
      </c>
      <c r="G87" s="135"/>
      <c r="H87" s="135"/>
      <c r="I87" s="134"/>
      <c r="J87" s="135"/>
      <c r="K87" s="135"/>
      <c r="L87" s="134"/>
      <c r="M87" s="135"/>
      <c r="N87" s="135"/>
      <c r="O87" s="134"/>
      <c r="P87" s="135"/>
      <c r="Q87" s="135"/>
      <c r="R87" s="134"/>
      <c r="S87" s="135"/>
      <c r="T87" s="135"/>
      <c r="U87" s="134"/>
      <c r="V87" s="135"/>
      <c r="W87" s="135"/>
      <c r="X87" s="134"/>
      <c r="Y87" s="135"/>
      <c r="Z87" s="135"/>
      <c r="AA87" s="134"/>
      <c r="AB87" s="135"/>
      <c r="AC87" s="135"/>
      <c r="AD87" s="134"/>
      <c r="AE87" s="135"/>
      <c r="AF87" s="135"/>
      <c r="AG87" s="134"/>
    </row>
    <row r="88" spans="1:33">
      <c r="A88" s="144" t="s">
        <v>345</v>
      </c>
      <c r="B88" s="135" t="s">
        <v>5093</v>
      </c>
      <c r="C88" s="143">
        <v>-496.74128542939877</v>
      </c>
      <c r="D88" s="143">
        <v>6219.9225713792111</v>
      </c>
      <c r="E88" s="142">
        <v>1.363</v>
      </c>
      <c r="F88" s="141">
        <v>2.3090000000000002</v>
      </c>
      <c r="G88" s="135"/>
      <c r="H88" s="135"/>
      <c r="I88" s="134"/>
      <c r="J88" s="135"/>
      <c r="K88" s="135"/>
      <c r="L88" s="134"/>
      <c r="M88" s="135"/>
      <c r="N88" s="135"/>
      <c r="O88" s="134"/>
      <c r="P88" s="135"/>
      <c r="Q88" s="135"/>
      <c r="R88" s="134"/>
      <c r="S88" s="135"/>
      <c r="T88" s="135"/>
      <c r="U88" s="134"/>
      <c r="V88" s="135"/>
      <c r="W88" s="135"/>
      <c r="X88" s="134"/>
      <c r="Y88" s="135"/>
      <c r="Z88" s="135"/>
      <c r="AA88" s="134"/>
      <c r="AB88" s="135"/>
      <c r="AC88" s="135"/>
      <c r="AD88" s="134"/>
      <c r="AE88" s="135"/>
      <c r="AF88" s="135"/>
      <c r="AG88" s="134"/>
    </row>
    <row r="89" spans="1:33">
      <c r="A89" s="144" t="s">
        <v>345</v>
      </c>
      <c r="B89" s="135" t="s">
        <v>5092</v>
      </c>
      <c r="C89" s="143">
        <v>-496.14702498014481</v>
      </c>
      <c r="D89" s="143">
        <v>6218.888267193066</v>
      </c>
      <c r="E89" s="142">
        <v>1.3260000000000001</v>
      </c>
      <c r="F89" s="141">
        <v>2.2989999999999999</v>
      </c>
      <c r="G89" s="135"/>
      <c r="H89" s="135"/>
      <c r="I89" s="134"/>
      <c r="J89" s="135"/>
      <c r="K89" s="135"/>
      <c r="L89" s="134"/>
      <c r="M89" s="135"/>
      <c r="N89" s="135"/>
      <c r="O89" s="134"/>
      <c r="P89" s="135"/>
      <c r="Q89" s="135"/>
      <c r="R89" s="134"/>
      <c r="S89" s="135"/>
      <c r="T89" s="135"/>
      <c r="U89" s="134"/>
      <c r="V89" s="135"/>
      <c r="W89" s="135"/>
      <c r="X89" s="134"/>
      <c r="Y89" s="135"/>
      <c r="Z89" s="135"/>
      <c r="AA89" s="134"/>
      <c r="AB89" s="135"/>
      <c r="AC89" s="135"/>
      <c r="AD89" s="134"/>
      <c r="AE89" s="135"/>
      <c r="AF89" s="135"/>
      <c r="AG89" s="134"/>
    </row>
    <row r="90" spans="1:33">
      <c r="A90" s="144" t="s">
        <v>345</v>
      </c>
      <c r="B90" s="135" t="s">
        <v>5091</v>
      </c>
      <c r="C90" s="143">
        <v>-496.07694422456916</v>
      </c>
      <c r="D90" s="143">
        <v>6217.0754582437576</v>
      </c>
      <c r="E90" s="142">
        <v>1.274</v>
      </c>
      <c r="F90" s="141">
        <v>2.2749999999999999</v>
      </c>
      <c r="G90" s="135"/>
      <c r="H90" s="135"/>
      <c r="I90" s="134"/>
      <c r="J90" s="135"/>
      <c r="K90" s="135"/>
      <c r="L90" s="134"/>
      <c r="M90" s="135"/>
      <c r="N90" s="135"/>
      <c r="O90" s="134"/>
      <c r="P90" s="135"/>
      <c r="Q90" s="135"/>
      <c r="R90" s="134"/>
      <c r="S90" s="135"/>
      <c r="T90" s="135"/>
      <c r="U90" s="134"/>
      <c r="V90" s="135"/>
      <c r="W90" s="135"/>
      <c r="X90" s="134"/>
      <c r="Y90" s="135"/>
      <c r="Z90" s="135"/>
      <c r="AA90" s="134"/>
      <c r="AB90" s="135"/>
      <c r="AC90" s="135"/>
      <c r="AD90" s="134"/>
      <c r="AE90" s="135"/>
      <c r="AF90" s="135"/>
      <c r="AG90" s="134"/>
    </row>
    <row r="91" spans="1:33">
      <c r="A91" s="144" t="s">
        <v>345</v>
      </c>
      <c r="B91" s="135" t="s">
        <v>5090</v>
      </c>
      <c r="C91" s="143">
        <v>-496.11037511511608</v>
      </c>
      <c r="D91" s="143">
        <v>6216.7357540623079</v>
      </c>
      <c r="E91" s="142">
        <v>1.284</v>
      </c>
      <c r="F91" s="141">
        <v>2.258</v>
      </c>
      <c r="G91" s="135"/>
      <c r="H91" s="135"/>
      <c r="I91" s="134"/>
      <c r="J91" s="135"/>
      <c r="K91" s="135"/>
      <c r="L91" s="134"/>
      <c r="M91" s="135"/>
      <c r="N91" s="135"/>
      <c r="O91" s="134"/>
      <c r="P91" s="135"/>
      <c r="Q91" s="135"/>
      <c r="R91" s="134"/>
      <c r="S91" s="135"/>
      <c r="T91" s="135"/>
      <c r="U91" s="134"/>
      <c r="V91" s="135"/>
      <c r="W91" s="135"/>
      <c r="X91" s="134"/>
      <c r="Y91" s="135"/>
      <c r="Z91" s="135"/>
      <c r="AA91" s="134"/>
      <c r="AB91" s="135"/>
      <c r="AC91" s="135"/>
      <c r="AD91" s="134"/>
      <c r="AE91" s="135"/>
      <c r="AF91" s="135"/>
      <c r="AG91" s="134"/>
    </row>
    <row r="92" spans="1:33">
      <c r="A92" s="144" t="s">
        <v>345</v>
      </c>
      <c r="B92" s="135" t="s">
        <v>5089</v>
      </c>
      <c r="C92" s="143">
        <v>-496.17504850489689</v>
      </c>
      <c r="D92" s="143">
        <v>6215.8653733956107</v>
      </c>
      <c r="E92" s="142">
        <v>1.276</v>
      </c>
      <c r="F92" s="141">
        <v>2.25</v>
      </c>
      <c r="G92" s="135"/>
      <c r="H92" s="135"/>
      <c r="I92" s="134"/>
      <c r="J92" s="135"/>
      <c r="K92" s="135"/>
      <c r="L92" s="134"/>
      <c r="M92" s="135"/>
      <c r="N92" s="135"/>
      <c r="O92" s="134"/>
      <c r="P92" s="135"/>
      <c r="Q92" s="135"/>
      <c r="R92" s="134"/>
      <c r="S92" s="135"/>
      <c r="T92" s="135"/>
      <c r="U92" s="134"/>
      <c r="V92" s="135"/>
      <c r="W92" s="135"/>
      <c r="X92" s="134"/>
      <c r="Y92" s="135"/>
      <c r="Z92" s="135"/>
      <c r="AA92" s="134"/>
      <c r="AB92" s="135"/>
      <c r="AC92" s="135"/>
      <c r="AD92" s="134"/>
      <c r="AE92" s="135"/>
      <c r="AF92" s="135"/>
      <c r="AG92" s="134"/>
    </row>
    <row r="93" spans="1:33">
      <c r="A93" s="144" t="s">
        <v>345</v>
      </c>
      <c r="B93" s="135" t="s">
        <v>5088</v>
      </c>
      <c r="C93" s="143">
        <v>-496.61174770724034</v>
      </c>
      <c r="D93" s="143">
        <v>6215.0563296972168</v>
      </c>
      <c r="E93" s="142">
        <v>1.276</v>
      </c>
      <c r="F93" s="141">
        <v>2.2290000000000001</v>
      </c>
      <c r="G93" s="135"/>
      <c r="H93" s="135"/>
      <c r="I93" s="134"/>
      <c r="J93" s="135"/>
      <c r="K93" s="135"/>
      <c r="L93" s="134"/>
      <c r="M93" s="135"/>
      <c r="N93" s="135"/>
      <c r="O93" s="134"/>
      <c r="P93" s="135"/>
      <c r="Q93" s="135"/>
      <c r="R93" s="134"/>
      <c r="S93" s="135"/>
      <c r="T93" s="135"/>
      <c r="U93" s="134"/>
      <c r="V93" s="135"/>
      <c r="W93" s="135"/>
      <c r="X93" s="134"/>
      <c r="Y93" s="135"/>
      <c r="Z93" s="135"/>
      <c r="AA93" s="134"/>
      <c r="AB93" s="135"/>
      <c r="AC93" s="135"/>
      <c r="AD93" s="134"/>
      <c r="AE93" s="135"/>
      <c r="AF93" s="135"/>
      <c r="AG93" s="134"/>
    </row>
    <row r="94" spans="1:33">
      <c r="A94" s="144" t="s">
        <v>345</v>
      </c>
      <c r="B94" s="135" t="s">
        <v>5087</v>
      </c>
      <c r="C94" s="143">
        <v>-496.33752054964657</v>
      </c>
      <c r="D94" s="143">
        <v>6213.6263627449025</v>
      </c>
      <c r="E94" s="142">
        <v>1.284</v>
      </c>
      <c r="F94" s="141">
        <v>2.2290000000000001</v>
      </c>
      <c r="G94" s="135"/>
      <c r="H94" s="135"/>
      <c r="I94" s="134"/>
      <c r="J94" s="135"/>
      <c r="K94" s="135"/>
      <c r="L94" s="134"/>
      <c r="M94" s="135"/>
      <c r="N94" s="135"/>
      <c r="O94" s="134"/>
      <c r="P94" s="135"/>
      <c r="Q94" s="135"/>
      <c r="R94" s="134"/>
      <c r="S94" s="135"/>
      <c r="T94" s="135"/>
      <c r="U94" s="134"/>
      <c r="V94" s="135"/>
      <c r="W94" s="135"/>
      <c r="X94" s="134"/>
      <c r="Y94" s="135"/>
      <c r="Z94" s="135"/>
      <c r="AA94" s="134"/>
      <c r="AB94" s="135"/>
      <c r="AC94" s="135"/>
      <c r="AD94" s="134"/>
      <c r="AE94" s="135"/>
      <c r="AF94" s="135"/>
      <c r="AG94" s="134"/>
    </row>
    <row r="95" spans="1:33">
      <c r="A95" s="144" t="s">
        <v>345</v>
      </c>
      <c r="B95" s="135" t="s">
        <v>5086</v>
      </c>
      <c r="C95" s="143">
        <v>-496.20013288928038</v>
      </c>
      <c r="D95" s="143">
        <v>6211.7944496717973</v>
      </c>
      <c r="E95" s="142">
        <v>1.27</v>
      </c>
      <c r="F95" s="141">
        <v>2.2349999999999999</v>
      </c>
      <c r="G95" s="135"/>
      <c r="H95" s="135"/>
      <c r="I95" s="134"/>
      <c r="J95" s="135"/>
      <c r="K95" s="135"/>
      <c r="L95" s="134"/>
      <c r="M95" s="135"/>
      <c r="N95" s="135"/>
      <c r="O95" s="134"/>
      <c r="P95" s="135"/>
      <c r="Q95" s="135"/>
      <c r="R95" s="134"/>
      <c r="S95" s="135"/>
      <c r="T95" s="135"/>
      <c r="U95" s="134"/>
      <c r="V95" s="135"/>
      <c r="W95" s="135"/>
      <c r="X95" s="134"/>
      <c r="Y95" s="135"/>
      <c r="Z95" s="135"/>
      <c r="AA95" s="134"/>
      <c r="AB95" s="135"/>
      <c r="AC95" s="135"/>
      <c r="AD95" s="134"/>
      <c r="AE95" s="135"/>
      <c r="AF95" s="135"/>
      <c r="AG95" s="134"/>
    </row>
    <row r="96" spans="1:33">
      <c r="A96" s="144" t="s">
        <v>345</v>
      </c>
      <c r="B96" s="135" t="s">
        <v>5085</v>
      </c>
      <c r="C96" s="143">
        <v>-496.18601287850822</v>
      </c>
      <c r="D96" s="143">
        <v>6209.824839791876</v>
      </c>
      <c r="E96" s="142">
        <v>1.2509999999999999</v>
      </c>
      <c r="F96" s="141">
        <v>2.2080000000000002</v>
      </c>
      <c r="G96" s="135"/>
      <c r="H96" s="135"/>
      <c r="I96" s="134"/>
      <c r="J96" s="135"/>
      <c r="K96" s="135"/>
      <c r="L96" s="134"/>
      <c r="M96" s="135"/>
      <c r="N96" s="135"/>
      <c r="O96" s="134"/>
      <c r="P96" s="135"/>
      <c r="Q96" s="135"/>
      <c r="R96" s="134"/>
      <c r="S96" s="135"/>
      <c r="T96" s="135"/>
      <c r="U96" s="134"/>
      <c r="V96" s="135"/>
      <c r="W96" s="135"/>
      <c r="X96" s="134"/>
      <c r="Y96" s="135"/>
      <c r="Z96" s="135"/>
      <c r="AA96" s="134"/>
      <c r="AB96" s="135"/>
      <c r="AC96" s="135"/>
      <c r="AD96" s="134"/>
      <c r="AE96" s="135"/>
      <c r="AF96" s="135"/>
      <c r="AG96" s="134"/>
    </row>
    <row r="97" spans="1:33">
      <c r="A97" s="144" t="s">
        <v>345</v>
      </c>
      <c r="B97" s="135" t="s">
        <v>5084</v>
      </c>
      <c r="C97" s="143">
        <v>-495.98018816891806</v>
      </c>
      <c r="D97" s="143">
        <v>6209.2562405156805</v>
      </c>
      <c r="E97" s="142">
        <v>1.278</v>
      </c>
      <c r="F97" s="141">
        <v>2.2160000000000002</v>
      </c>
      <c r="G97" s="135"/>
      <c r="H97" s="135"/>
      <c r="I97" s="134"/>
      <c r="J97" s="135"/>
      <c r="K97" s="135"/>
      <c r="L97" s="134"/>
      <c r="M97" s="135"/>
      <c r="N97" s="135"/>
      <c r="O97" s="134"/>
      <c r="P97" s="135"/>
      <c r="Q97" s="135"/>
      <c r="R97" s="134"/>
      <c r="S97" s="135"/>
      <c r="T97" s="135"/>
      <c r="U97" s="134"/>
      <c r="V97" s="135"/>
      <c r="W97" s="135"/>
      <c r="X97" s="134"/>
      <c r="Y97" s="135"/>
      <c r="Z97" s="135"/>
      <c r="AA97" s="134"/>
      <c r="AB97" s="135"/>
      <c r="AC97" s="135"/>
      <c r="AD97" s="134"/>
      <c r="AE97" s="135"/>
      <c r="AF97" s="135"/>
      <c r="AG97" s="134"/>
    </row>
    <row r="98" spans="1:33">
      <c r="A98" s="144" t="s">
        <v>345</v>
      </c>
      <c r="B98" s="135" t="s">
        <v>5083</v>
      </c>
      <c r="C98" s="143">
        <v>-496.06800692952078</v>
      </c>
      <c r="D98" s="143">
        <v>6207.2808062808581</v>
      </c>
      <c r="E98" s="142">
        <v>1.2589999999999999</v>
      </c>
      <c r="F98" s="141">
        <v>2.2080000000000002</v>
      </c>
      <c r="G98" s="135"/>
      <c r="H98" s="135"/>
      <c r="I98" s="134"/>
      <c r="J98" s="135"/>
      <c r="K98" s="135"/>
      <c r="L98" s="134"/>
      <c r="M98" s="135"/>
      <c r="N98" s="135"/>
      <c r="O98" s="134"/>
      <c r="P98" s="135"/>
      <c r="Q98" s="135"/>
      <c r="R98" s="134"/>
      <c r="S98" s="135"/>
      <c r="T98" s="135"/>
      <c r="U98" s="134"/>
      <c r="V98" s="135"/>
      <c r="W98" s="135"/>
      <c r="X98" s="134"/>
      <c r="Y98" s="135"/>
      <c r="Z98" s="135"/>
      <c r="AA98" s="134"/>
      <c r="AB98" s="135"/>
      <c r="AC98" s="135"/>
      <c r="AD98" s="134"/>
      <c r="AE98" s="135"/>
      <c r="AF98" s="135"/>
      <c r="AG98" s="134"/>
    </row>
    <row r="99" spans="1:33">
      <c r="A99" s="144" t="s">
        <v>345</v>
      </c>
      <c r="B99" s="135" t="s">
        <v>5082</v>
      </c>
      <c r="C99" s="143">
        <v>-496.08175495205427</v>
      </c>
      <c r="D99" s="143">
        <v>6207.2152232304688</v>
      </c>
      <c r="E99" s="142">
        <v>1.268</v>
      </c>
      <c r="F99" s="141">
        <v>2.2010000000000001</v>
      </c>
      <c r="G99" s="135"/>
      <c r="H99" s="135"/>
      <c r="I99" s="134"/>
      <c r="J99" s="135"/>
      <c r="K99" s="135"/>
      <c r="L99" s="134"/>
      <c r="M99" s="135"/>
      <c r="N99" s="135"/>
      <c r="O99" s="134"/>
      <c r="P99" s="135"/>
      <c r="Q99" s="135"/>
      <c r="R99" s="134"/>
      <c r="S99" s="135"/>
      <c r="T99" s="135"/>
      <c r="U99" s="134"/>
      <c r="V99" s="135"/>
      <c r="W99" s="135"/>
      <c r="X99" s="134"/>
      <c r="Y99" s="135"/>
      <c r="Z99" s="135"/>
      <c r="AA99" s="134"/>
      <c r="AB99" s="135"/>
      <c r="AC99" s="135"/>
      <c r="AD99" s="134"/>
      <c r="AE99" s="135"/>
      <c r="AF99" s="135"/>
      <c r="AG99" s="134"/>
    </row>
    <row r="100" spans="1:33">
      <c r="A100" s="144" t="s">
        <v>345</v>
      </c>
      <c r="B100" s="135" t="s">
        <v>5081</v>
      </c>
      <c r="C100" s="143">
        <v>-496.24034399767959</v>
      </c>
      <c r="D100" s="143">
        <v>6205.9144408762604</v>
      </c>
      <c r="E100" s="142">
        <v>1.256</v>
      </c>
      <c r="F100" s="141">
        <v>2.2050000000000001</v>
      </c>
      <c r="G100" s="135"/>
      <c r="H100" s="135"/>
      <c r="I100" s="134"/>
      <c r="J100" s="135"/>
      <c r="K100" s="135"/>
      <c r="L100" s="134"/>
      <c r="M100" s="135"/>
      <c r="N100" s="135"/>
      <c r="O100" s="134"/>
      <c r="P100" s="135"/>
      <c r="Q100" s="135"/>
      <c r="R100" s="134"/>
      <c r="S100" s="135"/>
      <c r="T100" s="135"/>
      <c r="U100" s="134"/>
      <c r="V100" s="135"/>
      <c r="W100" s="135"/>
      <c r="X100" s="134"/>
      <c r="Y100" s="135"/>
      <c r="Z100" s="135"/>
      <c r="AA100" s="134"/>
      <c r="AB100" s="135"/>
      <c r="AC100" s="135"/>
      <c r="AD100" s="134"/>
      <c r="AE100" s="135"/>
      <c r="AF100" s="135"/>
      <c r="AG100" s="134"/>
    </row>
    <row r="101" spans="1:33">
      <c r="A101" s="144" t="s">
        <v>345</v>
      </c>
      <c r="B101" s="135" t="s">
        <v>5080</v>
      </c>
      <c r="C101" s="143">
        <v>-496.41039471856635</v>
      </c>
      <c r="D101" s="143">
        <v>6204.6016954992356</v>
      </c>
      <c r="E101" s="142">
        <v>1.2769999999999999</v>
      </c>
      <c r="F101" s="141">
        <v>2.2090000000000001</v>
      </c>
      <c r="G101" s="135"/>
      <c r="H101" s="135"/>
      <c r="I101" s="134"/>
      <c r="J101" s="135"/>
      <c r="K101" s="135"/>
      <c r="L101" s="134"/>
      <c r="M101" s="135"/>
      <c r="N101" s="135"/>
      <c r="O101" s="134"/>
      <c r="P101" s="135"/>
      <c r="Q101" s="135"/>
      <c r="R101" s="134"/>
      <c r="S101" s="135"/>
      <c r="T101" s="135"/>
      <c r="U101" s="134"/>
      <c r="V101" s="135"/>
      <c r="W101" s="135"/>
      <c r="X101" s="134"/>
      <c r="Y101" s="135"/>
      <c r="Z101" s="135"/>
      <c r="AA101" s="134"/>
      <c r="AB101" s="135"/>
      <c r="AC101" s="135"/>
      <c r="AD101" s="134"/>
      <c r="AE101" s="135"/>
      <c r="AF101" s="135"/>
      <c r="AG101" s="134"/>
    </row>
    <row r="102" spans="1:33">
      <c r="A102" s="144" t="s">
        <v>345</v>
      </c>
      <c r="B102" s="135" t="s">
        <v>5079</v>
      </c>
      <c r="C102" s="143">
        <v>-496.27842136242379</v>
      </c>
      <c r="D102" s="143">
        <v>6203.0346542539646</v>
      </c>
      <c r="E102" s="142">
        <v>1.2490000000000001</v>
      </c>
      <c r="F102" s="141">
        <v>2.2080000000000002</v>
      </c>
      <c r="G102" s="135"/>
      <c r="H102" s="135"/>
      <c r="I102" s="134"/>
      <c r="J102" s="135"/>
      <c r="K102" s="135"/>
      <c r="L102" s="134"/>
      <c r="M102" s="135"/>
      <c r="N102" s="135"/>
      <c r="O102" s="134"/>
      <c r="P102" s="135"/>
      <c r="Q102" s="135"/>
      <c r="R102" s="134"/>
      <c r="S102" s="135"/>
      <c r="T102" s="135"/>
      <c r="U102" s="134"/>
      <c r="V102" s="135"/>
      <c r="W102" s="135"/>
      <c r="X102" s="134"/>
      <c r="Y102" s="135"/>
      <c r="Z102" s="135"/>
      <c r="AA102" s="134"/>
      <c r="AB102" s="135"/>
      <c r="AC102" s="135"/>
      <c r="AD102" s="134"/>
      <c r="AE102" s="135"/>
      <c r="AF102" s="135"/>
      <c r="AG102" s="134"/>
    </row>
    <row r="103" spans="1:33">
      <c r="A103" s="144" t="s">
        <v>345</v>
      </c>
      <c r="B103" s="135" t="s">
        <v>5078</v>
      </c>
      <c r="C103" s="143">
        <v>-496.02689458512333</v>
      </c>
      <c r="D103" s="143">
        <v>6201.2435583132492</v>
      </c>
      <c r="E103" s="142">
        <v>1.2470000000000001</v>
      </c>
      <c r="F103" s="141">
        <v>2.2090000000000001</v>
      </c>
      <c r="G103" s="135"/>
      <c r="H103" s="135"/>
      <c r="I103" s="134"/>
      <c r="J103" s="135"/>
      <c r="K103" s="135"/>
      <c r="L103" s="134"/>
      <c r="M103" s="135"/>
      <c r="N103" s="135"/>
      <c r="O103" s="134"/>
      <c r="P103" s="135"/>
      <c r="Q103" s="135"/>
      <c r="R103" s="134"/>
      <c r="S103" s="135"/>
      <c r="T103" s="135"/>
      <c r="U103" s="134"/>
      <c r="V103" s="135"/>
      <c r="W103" s="135"/>
      <c r="X103" s="134"/>
      <c r="Y103" s="135"/>
      <c r="Z103" s="135"/>
      <c r="AA103" s="134"/>
      <c r="AB103" s="135"/>
      <c r="AC103" s="135"/>
      <c r="AD103" s="134"/>
      <c r="AE103" s="135"/>
      <c r="AF103" s="135"/>
      <c r="AG103" s="134"/>
    </row>
    <row r="104" spans="1:33">
      <c r="A104" s="144" t="s">
        <v>345</v>
      </c>
      <c r="B104" s="135" t="s">
        <v>5077</v>
      </c>
      <c r="C104" s="143">
        <v>-496.84455449426798</v>
      </c>
      <c r="D104" s="143">
        <v>6200.7594132581517</v>
      </c>
      <c r="E104" s="142">
        <v>1.2689999999999999</v>
      </c>
      <c r="F104" s="141">
        <v>2.2010000000000001</v>
      </c>
      <c r="G104" s="135"/>
      <c r="H104" s="135"/>
      <c r="I104" s="134"/>
      <c r="J104" s="135"/>
      <c r="K104" s="135"/>
      <c r="L104" s="134"/>
      <c r="M104" s="135"/>
      <c r="N104" s="135"/>
      <c r="O104" s="134"/>
      <c r="P104" s="135"/>
      <c r="Q104" s="135"/>
      <c r="R104" s="134"/>
      <c r="S104" s="135"/>
      <c r="T104" s="135"/>
      <c r="U104" s="134"/>
      <c r="V104" s="135"/>
      <c r="W104" s="135"/>
      <c r="X104" s="134"/>
      <c r="Y104" s="135"/>
      <c r="Z104" s="135"/>
      <c r="AA104" s="134"/>
      <c r="AB104" s="135"/>
      <c r="AC104" s="135"/>
      <c r="AD104" s="134"/>
      <c r="AE104" s="135"/>
      <c r="AF104" s="135"/>
      <c r="AG104" s="134"/>
    </row>
    <row r="105" spans="1:33">
      <c r="A105" s="144" t="s">
        <v>345</v>
      </c>
      <c r="B105" s="135" t="s">
        <v>5076</v>
      </c>
      <c r="C105" s="143">
        <v>-496.55064006623843</v>
      </c>
      <c r="D105" s="143">
        <v>6200.7524778381794</v>
      </c>
      <c r="E105" s="142">
        <v>1.258</v>
      </c>
      <c r="F105" s="141">
        <v>2.206</v>
      </c>
      <c r="G105" s="135"/>
      <c r="H105" s="135"/>
      <c r="I105" s="134"/>
      <c r="J105" s="135"/>
      <c r="K105" s="135"/>
      <c r="L105" s="134"/>
      <c r="M105" s="135"/>
      <c r="N105" s="135"/>
      <c r="O105" s="134"/>
      <c r="P105" s="135"/>
      <c r="Q105" s="135"/>
      <c r="R105" s="134"/>
      <c r="S105" s="135"/>
      <c r="T105" s="135"/>
      <c r="U105" s="134"/>
      <c r="V105" s="135"/>
      <c r="W105" s="135"/>
      <c r="X105" s="134"/>
      <c r="Y105" s="135"/>
      <c r="Z105" s="135"/>
      <c r="AA105" s="134"/>
      <c r="AB105" s="135"/>
      <c r="AC105" s="135"/>
      <c r="AD105" s="134"/>
      <c r="AE105" s="135"/>
      <c r="AF105" s="135"/>
      <c r="AG105" s="134"/>
    </row>
    <row r="106" spans="1:33">
      <c r="A106" s="144" t="s">
        <v>345</v>
      </c>
      <c r="B106" s="135" t="s">
        <v>5075</v>
      </c>
      <c r="C106" s="143">
        <v>-495.9551265616023</v>
      </c>
      <c r="D106" s="143">
        <v>6199.7620528012976</v>
      </c>
      <c r="E106" s="142">
        <v>1.2330000000000001</v>
      </c>
      <c r="F106" s="141">
        <v>2.2149999999999999</v>
      </c>
      <c r="G106" s="135"/>
      <c r="H106" s="135"/>
      <c r="I106" s="134"/>
      <c r="J106" s="135"/>
      <c r="K106" s="135"/>
      <c r="L106" s="134"/>
      <c r="M106" s="135"/>
      <c r="N106" s="135"/>
      <c r="O106" s="134"/>
      <c r="P106" s="135"/>
      <c r="Q106" s="135"/>
      <c r="R106" s="134"/>
      <c r="S106" s="135"/>
      <c r="T106" s="135"/>
      <c r="U106" s="134"/>
      <c r="V106" s="135"/>
      <c r="W106" s="135"/>
      <c r="X106" s="134"/>
      <c r="Y106" s="135"/>
      <c r="Z106" s="135"/>
      <c r="AA106" s="134"/>
      <c r="AB106" s="135"/>
      <c r="AC106" s="135"/>
      <c r="AD106" s="134"/>
      <c r="AE106" s="135"/>
      <c r="AF106" s="135"/>
      <c r="AG106" s="134"/>
    </row>
    <row r="107" spans="1:33">
      <c r="A107" s="144" t="s">
        <v>345</v>
      </c>
      <c r="B107" s="135" t="s">
        <v>5074</v>
      </c>
      <c r="C107" s="143">
        <v>-495.97486753160291</v>
      </c>
      <c r="D107" s="143">
        <v>6198.8426726213465</v>
      </c>
      <c r="E107" s="142">
        <v>1.2689999999999999</v>
      </c>
      <c r="F107" s="141">
        <v>2.2120000000000002</v>
      </c>
      <c r="G107" s="135"/>
      <c r="H107" s="135"/>
      <c r="I107" s="134"/>
      <c r="J107" s="135"/>
      <c r="K107" s="135"/>
      <c r="L107" s="134"/>
      <c r="M107" s="135"/>
      <c r="N107" s="135"/>
      <c r="O107" s="134"/>
      <c r="P107" s="135"/>
      <c r="Q107" s="135"/>
      <c r="R107" s="134"/>
      <c r="S107" s="135"/>
      <c r="T107" s="135"/>
      <c r="U107" s="134"/>
      <c r="V107" s="135"/>
      <c r="W107" s="135"/>
      <c r="X107" s="134"/>
      <c r="Y107" s="135"/>
      <c r="Z107" s="135"/>
      <c r="AA107" s="134"/>
      <c r="AB107" s="135"/>
      <c r="AC107" s="135"/>
      <c r="AD107" s="134"/>
      <c r="AE107" s="135"/>
      <c r="AF107" s="135"/>
      <c r="AG107" s="134"/>
    </row>
    <row r="108" spans="1:33">
      <c r="A108" s="144" t="s">
        <v>345</v>
      </c>
      <c r="B108" s="135" t="s">
        <v>5073</v>
      </c>
      <c r="C108" s="143">
        <v>-496.49844424647335</v>
      </c>
      <c r="D108" s="143">
        <v>6197.0953406414101</v>
      </c>
      <c r="E108" s="142">
        <v>1.248</v>
      </c>
      <c r="F108" s="141">
        <v>2.2360000000000002</v>
      </c>
      <c r="G108" s="135"/>
      <c r="H108" s="135"/>
      <c r="I108" s="134"/>
      <c r="J108" s="135"/>
      <c r="K108" s="135"/>
      <c r="L108" s="134"/>
      <c r="M108" s="135"/>
      <c r="N108" s="135"/>
      <c r="O108" s="134"/>
      <c r="P108" s="135"/>
      <c r="Q108" s="135"/>
      <c r="R108" s="134"/>
      <c r="S108" s="135"/>
      <c r="T108" s="135"/>
      <c r="U108" s="134"/>
      <c r="V108" s="135"/>
      <c r="W108" s="135"/>
      <c r="X108" s="134"/>
      <c r="Y108" s="135"/>
      <c r="Z108" s="135"/>
      <c r="AA108" s="134"/>
      <c r="AB108" s="135"/>
      <c r="AC108" s="135"/>
      <c r="AD108" s="134"/>
      <c r="AE108" s="135"/>
      <c r="AF108" s="135"/>
      <c r="AG108" s="134"/>
    </row>
    <row r="109" spans="1:33">
      <c r="A109" s="144" t="s">
        <v>345</v>
      </c>
      <c r="B109" s="135" t="s">
        <v>5072</v>
      </c>
      <c r="C109" s="143">
        <v>-496.59016431068733</v>
      </c>
      <c r="D109" s="143">
        <v>6195.2220800792074</v>
      </c>
      <c r="E109" s="142">
        <v>1.28</v>
      </c>
      <c r="F109" s="141">
        <v>2.2440000000000002</v>
      </c>
      <c r="G109" s="135"/>
      <c r="H109" s="135"/>
      <c r="I109" s="134"/>
      <c r="J109" s="135"/>
      <c r="K109" s="135"/>
      <c r="L109" s="134"/>
      <c r="M109" s="135"/>
      <c r="N109" s="135"/>
      <c r="O109" s="134"/>
      <c r="P109" s="135"/>
      <c r="Q109" s="135"/>
      <c r="R109" s="134"/>
      <c r="S109" s="135"/>
      <c r="T109" s="135"/>
      <c r="U109" s="134"/>
      <c r="V109" s="135"/>
      <c r="W109" s="135"/>
      <c r="X109" s="134"/>
      <c r="Y109" s="135"/>
      <c r="Z109" s="135"/>
      <c r="AA109" s="134"/>
      <c r="AB109" s="135"/>
      <c r="AC109" s="135"/>
      <c r="AD109" s="134"/>
      <c r="AE109" s="135"/>
      <c r="AF109" s="135"/>
      <c r="AG109" s="134"/>
    </row>
    <row r="110" spans="1:33">
      <c r="A110" s="144" t="s">
        <v>345</v>
      </c>
      <c r="B110" s="135" t="s">
        <v>5071</v>
      </c>
      <c r="C110" s="143">
        <v>-496.1629149141736</v>
      </c>
      <c r="D110" s="143">
        <v>6194.6320739062558</v>
      </c>
      <c r="E110" s="142">
        <v>1.3029999999999999</v>
      </c>
      <c r="F110" s="141">
        <v>2.2610000000000001</v>
      </c>
      <c r="G110" s="135"/>
      <c r="H110" s="135"/>
      <c r="I110" s="134"/>
      <c r="J110" s="135"/>
      <c r="K110" s="135"/>
      <c r="L110" s="134"/>
      <c r="M110" s="135"/>
      <c r="N110" s="135"/>
      <c r="O110" s="134"/>
      <c r="P110" s="135"/>
      <c r="Q110" s="135"/>
      <c r="R110" s="134"/>
      <c r="S110" s="135"/>
      <c r="T110" s="135"/>
      <c r="U110" s="134"/>
      <c r="V110" s="135"/>
      <c r="W110" s="135"/>
      <c r="X110" s="134"/>
      <c r="Y110" s="135"/>
      <c r="Z110" s="135"/>
      <c r="AA110" s="134"/>
      <c r="AB110" s="135"/>
      <c r="AC110" s="135"/>
      <c r="AD110" s="134"/>
      <c r="AE110" s="135"/>
      <c r="AF110" s="135"/>
      <c r="AG110" s="134"/>
    </row>
    <row r="111" spans="1:33">
      <c r="A111" s="144" t="s">
        <v>345</v>
      </c>
      <c r="B111" s="135" t="s">
        <v>5070</v>
      </c>
      <c r="C111" s="143">
        <v>-496.01161380038587</v>
      </c>
      <c r="D111" s="143">
        <v>6194.2666230199602</v>
      </c>
      <c r="E111" s="142">
        <v>1.321</v>
      </c>
      <c r="F111" s="141">
        <v>2.2709999999999999</v>
      </c>
      <c r="G111" s="135"/>
      <c r="H111" s="135"/>
      <c r="I111" s="134"/>
      <c r="J111" s="135"/>
      <c r="K111" s="135"/>
      <c r="L111" s="134"/>
      <c r="M111" s="135"/>
      <c r="N111" s="135"/>
      <c r="O111" s="134"/>
      <c r="P111" s="135"/>
      <c r="Q111" s="135"/>
      <c r="R111" s="134"/>
      <c r="S111" s="135"/>
      <c r="T111" s="135"/>
      <c r="U111" s="134"/>
      <c r="V111" s="135"/>
      <c r="W111" s="135"/>
      <c r="X111" s="134"/>
      <c r="Y111" s="135"/>
      <c r="Z111" s="135"/>
      <c r="AA111" s="134"/>
      <c r="AB111" s="135"/>
      <c r="AC111" s="135"/>
      <c r="AD111" s="134"/>
      <c r="AE111" s="135"/>
      <c r="AF111" s="135"/>
      <c r="AG111" s="134"/>
    </row>
    <row r="112" spans="1:33">
      <c r="A112" s="144" t="s">
        <v>345</v>
      </c>
      <c r="B112" s="135" t="s">
        <v>5069</v>
      </c>
      <c r="C112" s="143">
        <v>-495.90847157750733</v>
      </c>
      <c r="D112" s="143">
        <v>6192.4712908778074</v>
      </c>
      <c r="E112" s="142">
        <v>1.3440000000000001</v>
      </c>
      <c r="F112" s="141">
        <v>2.2909999999999999</v>
      </c>
      <c r="G112" s="135"/>
      <c r="H112" s="135"/>
      <c r="I112" s="134"/>
      <c r="J112" s="135"/>
      <c r="K112" s="135"/>
      <c r="L112" s="134"/>
      <c r="M112" s="135"/>
      <c r="N112" s="135"/>
      <c r="O112" s="134"/>
      <c r="P112" s="135"/>
      <c r="Q112" s="135"/>
      <c r="R112" s="134"/>
      <c r="S112" s="135"/>
      <c r="T112" s="135"/>
      <c r="U112" s="134"/>
      <c r="V112" s="135"/>
      <c r="W112" s="135"/>
      <c r="X112" s="134"/>
      <c r="Y112" s="135"/>
      <c r="Z112" s="135"/>
      <c r="AA112" s="134"/>
      <c r="AB112" s="135"/>
      <c r="AC112" s="135"/>
      <c r="AD112" s="134"/>
      <c r="AE112" s="135"/>
      <c r="AF112" s="135"/>
      <c r="AG112" s="134"/>
    </row>
    <row r="113" spans="1:33">
      <c r="A113" s="144" t="s">
        <v>345</v>
      </c>
      <c r="B113" s="135" t="s">
        <v>5068</v>
      </c>
      <c r="C113" s="143">
        <v>-496.32802141587655</v>
      </c>
      <c r="D113" s="143">
        <v>6191.5288578071541</v>
      </c>
      <c r="E113" s="142">
        <v>1.335</v>
      </c>
      <c r="F113" s="141">
        <v>2.294</v>
      </c>
      <c r="G113" s="135"/>
      <c r="H113" s="135"/>
      <c r="I113" s="134"/>
      <c r="J113" s="135"/>
      <c r="K113" s="135"/>
      <c r="L113" s="134"/>
      <c r="M113" s="135"/>
      <c r="N113" s="135"/>
      <c r="O113" s="134"/>
      <c r="P113" s="135"/>
      <c r="Q113" s="135"/>
      <c r="R113" s="134"/>
      <c r="S113" s="135"/>
      <c r="T113" s="135"/>
      <c r="U113" s="134"/>
      <c r="V113" s="135"/>
      <c r="W113" s="135"/>
      <c r="X113" s="134"/>
      <c r="Y113" s="135"/>
      <c r="Z113" s="135"/>
      <c r="AA113" s="134"/>
      <c r="AB113" s="135"/>
      <c r="AC113" s="135"/>
      <c r="AD113" s="134"/>
      <c r="AE113" s="135"/>
      <c r="AF113" s="135"/>
      <c r="AG113" s="134"/>
    </row>
    <row r="114" spans="1:33">
      <c r="A114" s="144" t="s">
        <v>345</v>
      </c>
      <c r="B114" s="135" t="s">
        <v>5067</v>
      </c>
      <c r="C114" s="143">
        <v>-496.14663962373135</v>
      </c>
      <c r="D114" s="143">
        <v>6189.5760569212744</v>
      </c>
      <c r="E114" s="142">
        <v>1.3779999999999999</v>
      </c>
      <c r="F114" s="141">
        <v>2.294</v>
      </c>
      <c r="G114" s="135"/>
      <c r="H114" s="135"/>
      <c r="I114" s="134"/>
      <c r="J114" s="135"/>
      <c r="K114" s="135"/>
      <c r="L114" s="134"/>
      <c r="M114" s="135"/>
      <c r="N114" s="135"/>
      <c r="O114" s="134"/>
      <c r="P114" s="135"/>
      <c r="Q114" s="135"/>
      <c r="R114" s="134"/>
      <c r="S114" s="135"/>
      <c r="T114" s="135"/>
      <c r="U114" s="134"/>
      <c r="V114" s="135"/>
      <c r="W114" s="135"/>
      <c r="X114" s="134"/>
      <c r="Y114" s="135"/>
      <c r="Z114" s="135"/>
      <c r="AA114" s="134"/>
      <c r="AB114" s="135"/>
      <c r="AC114" s="135"/>
      <c r="AD114" s="134"/>
      <c r="AE114" s="135"/>
      <c r="AF114" s="135"/>
      <c r="AG114" s="134"/>
    </row>
    <row r="115" spans="1:33">
      <c r="A115" s="144" t="s">
        <v>345</v>
      </c>
      <c r="B115" s="135" t="s">
        <v>5066</v>
      </c>
      <c r="C115" s="143">
        <v>-496.4061261579173</v>
      </c>
      <c r="D115" s="143">
        <v>6189.1921732377341</v>
      </c>
      <c r="E115" s="142">
        <v>1.3480000000000001</v>
      </c>
      <c r="F115" s="141">
        <v>2.3090000000000002</v>
      </c>
      <c r="G115" s="135"/>
      <c r="H115" s="135"/>
      <c r="I115" s="134"/>
      <c r="J115" s="135"/>
      <c r="K115" s="135"/>
      <c r="L115" s="134"/>
      <c r="M115" s="135"/>
      <c r="N115" s="135"/>
      <c r="O115" s="134"/>
      <c r="P115" s="135"/>
      <c r="Q115" s="135"/>
      <c r="R115" s="134"/>
      <c r="S115" s="135"/>
      <c r="T115" s="135"/>
      <c r="U115" s="134"/>
      <c r="V115" s="135"/>
      <c r="W115" s="135"/>
      <c r="X115" s="134"/>
      <c r="Y115" s="135"/>
      <c r="Z115" s="135"/>
      <c r="AA115" s="134"/>
      <c r="AB115" s="135"/>
      <c r="AC115" s="135"/>
      <c r="AD115" s="134"/>
      <c r="AE115" s="135"/>
      <c r="AF115" s="135"/>
      <c r="AG115" s="134"/>
    </row>
    <row r="116" spans="1:33">
      <c r="A116" s="144" t="s">
        <v>345</v>
      </c>
      <c r="B116" s="135" t="s">
        <v>5065</v>
      </c>
      <c r="C116" s="143">
        <v>-496.64275413589547</v>
      </c>
      <c r="D116" s="143">
        <v>6188.9455116656491</v>
      </c>
      <c r="E116" s="142">
        <v>1.3640000000000001</v>
      </c>
      <c r="F116" s="141">
        <v>2.2959999999999998</v>
      </c>
      <c r="G116" s="135"/>
      <c r="H116" s="135"/>
      <c r="I116" s="134"/>
      <c r="J116" s="135"/>
      <c r="K116" s="135"/>
      <c r="L116" s="134"/>
      <c r="M116" s="135"/>
      <c r="N116" s="135"/>
      <c r="O116" s="134"/>
      <c r="P116" s="135"/>
      <c r="Q116" s="135"/>
      <c r="R116" s="134"/>
      <c r="S116" s="135"/>
      <c r="T116" s="135"/>
      <c r="U116" s="134"/>
      <c r="V116" s="135"/>
      <c r="W116" s="135"/>
      <c r="X116" s="134"/>
      <c r="Y116" s="135"/>
      <c r="Z116" s="135"/>
      <c r="AA116" s="134"/>
      <c r="AB116" s="135"/>
      <c r="AC116" s="135"/>
      <c r="AD116" s="134"/>
      <c r="AE116" s="135"/>
      <c r="AF116" s="135"/>
      <c r="AG116" s="134"/>
    </row>
    <row r="117" spans="1:33">
      <c r="A117" s="144" t="s">
        <v>345</v>
      </c>
      <c r="B117" s="135" t="s">
        <v>5064</v>
      </c>
      <c r="C117" s="143">
        <v>-496.43711118503967</v>
      </c>
      <c r="D117" s="143">
        <v>6188.6578206293098</v>
      </c>
      <c r="E117" s="142">
        <v>1.343</v>
      </c>
      <c r="F117" s="141">
        <v>2.2930000000000001</v>
      </c>
      <c r="G117" s="135"/>
      <c r="H117" s="135"/>
      <c r="I117" s="134"/>
      <c r="J117" s="135"/>
      <c r="K117" s="135"/>
      <c r="L117" s="134"/>
      <c r="M117" s="135"/>
      <c r="N117" s="135"/>
      <c r="O117" s="134"/>
      <c r="P117" s="135"/>
      <c r="Q117" s="135"/>
      <c r="R117" s="134"/>
      <c r="S117" s="135"/>
      <c r="T117" s="135"/>
      <c r="U117" s="134"/>
      <c r="V117" s="135"/>
      <c r="W117" s="135"/>
      <c r="X117" s="134"/>
      <c r="Y117" s="135"/>
      <c r="Z117" s="135"/>
      <c r="AA117" s="134"/>
      <c r="AB117" s="135"/>
      <c r="AC117" s="135"/>
      <c r="AD117" s="134"/>
      <c r="AE117" s="135"/>
      <c r="AF117" s="135"/>
      <c r="AG117" s="134"/>
    </row>
    <row r="118" spans="1:33">
      <c r="A118" s="144" t="s">
        <v>345</v>
      </c>
      <c r="B118" s="135" t="s">
        <v>5063</v>
      </c>
      <c r="C118" s="143">
        <v>-496.72446070507539</v>
      </c>
      <c r="D118" s="143">
        <v>6188.2964749131779</v>
      </c>
      <c r="E118" s="142">
        <v>1.363</v>
      </c>
      <c r="F118" s="141">
        <v>2.298</v>
      </c>
      <c r="G118" s="135"/>
      <c r="H118" s="135"/>
      <c r="I118" s="134"/>
      <c r="J118" s="135"/>
      <c r="K118" s="135"/>
      <c r="L118" s="134"/>
      <c r="M118" s="135"/>
      <c r="N118" s="135"/>
      <c r="O118" s="134"/>
      <c r="P118" s="135"/>
      <c r="Q118" s="135"/>
      <c r="R118" s="134"/>
      <c r="S118" s="135"/>
      <c r="T118" s="135"/>
      <c r="U118" s="134"/>
      <c r="V118" s="135"/>
      <c r="W118" s="135"/>
      <c r="X118" s="134"/>
      <c r="Y118" s="135"/>
      <c r="Z118" s="135"/>
      <c r="AA118" s="134"/>
      <c r="AB118" s="135"/>
      <c r="AC118" s="135"/>
      <c r="AD118" s="134"/>
      <c r="AE118" s="135"/>
      <c r="AF118" s="135"/>
      <c r="AG118" s="134"/>
    </row>
    <row r="119" spans="1:33">
      <c r="A119" s="144" t="s">
        <v>345</v>
      </c>
      <c r="B119" s="135" t="s">
        <v>5062</v>
      </c>
      <c r="C119" s="143">
        <v>-496.62501329367427</v>
      </c>
      <c r="D119" s="143">
        <v>6188.0905556811849</v>
      </c>
      <c r="E119" s="142">
        <v>1.3340000000000001</v>
      </c>
      <c r="F119" s="141">
        <v>2.3039999999999998</v>
      </c>
      <c r="G119" s="135"/>
      <c r="H119" s="135"/>
      <c r="I119" s="134"/>
      <c r="J119" s="135"/>
      <c r="K119" s="135"/>
      <c r="L119" s="134"/>
      <c r="M119" s="135"/>
      <c r="N119" s="135"/>
      <c r="O119" s="134"/>
      <c r="P119" s="135"/>
      <c r="Q119" s="135"/>
      <c r="R119" s="134"/>
      <c r="S119" s="135"/>
      <c r="T119" s="135"/>
      <c r="U119" s="134"/>
      <c r="V119" s="135"/>
      <c r="W119" s="135"/>
      <c r="X119" s="134"/>
      <c r="Y119" s="135"/>
      <c r="Z119" s="135"/>
      <c r="AA119" s="134"/>
      <c r="AB119" s="135"/>
      <c r="AC119" s="135"/>
      <c r="AD119" s="134"/>
      <c r="AE119" s="135"/>
      <c r="AF119" s="135"/>
      <c r="AG119" s="134"/>
    </row>
    <row r="120" spans="1:33">
      <c r="A120" s="144" t="s">
        <v>345</v>
      </c>
      <c r="B120" s="135" t="s">
        <v>5061</v>
      </c>
      <c r="C120" s="143">
        <v>-496.16522569169115</v>
      </c>
      <c r="D120" s="143">
        <v>6187.6989463245664</v>
      </c>
      <c r="E120" s="142">
        <v>1.37</v>
      </c>
      <c r="F120" s="141">
        <v>2.2909999999999999</v>
      </c>
      <c r="G120" s="135"/>
      <c r="H120" s="135"/>
      <c r="I120" s="134"/>
      <c r="J120" s="135"/>
      <c r="K120" s="135"/>
      <c r="L120" s="134"/>
      <c r="M120" s="135"/>
      <c r="N120" s="135"/>
      <c r="O120" s="134"/>
      <c r="P120" s="135"/>
      <c r="Q120" s="135"/>
      <c r="R120" s="134"/>
      <c r="S120" s="135"/>
      <c r="T120" s="135"/>
      <c r="U120" s="134"/>
      <c r="V120" s="135"/>
      <c r="W120" s="135"/>
      <c r="X120" s="134"/>
      <c r="Y120" s="135"/>
      <c r="Z120" s="135"/>
      <c r="AA120" s="134"/>
      <c r="AB120" s="135"/>
      <c r="AC120" s="135"/>
      <c r="AD120" s="134"/>
      <c r="AE120" s="135"/>
      <c r="AF120" s="135"/>
      <c r="AG120" s="134"/>
    </row>
    <row r="121" spans="1:33">
      <c r="A121" s="144" t="s">
        <v>345</v>
      </c>
      <c r="B121" s="135" t="s">
        <v>5060</v>
      </c>
      <c r="C121" s="143">
        <v>-496.54455753767803</v>
      </c>
      <c r="D121" s="143">
        <v>6185.9614442844613</v>
      </c>
      <c r="E121" s="142">
        <v>1.365</v>
      </c>
      <c r="F121" s="141">
        <v>2.2959999999999998</v>
      </c>
      <c r="G121" s="135"/>
      <c r="H121" s="135"/>
      <c r="I121" s="134"/>
      <c r="J121" s="135"/>
      <c r="K121" s="135"/>
      <c r="L121" s="134"/>
      <c r="M121" s="135"/>
      <c r="N121" s="135"/>
      <c r="O121" s="134"/>
      <c r="P121" s="135"/>
      <c r="Q121" s="135"/>
      <c r="R121" s="134"/>
      <c r="S121" s="135"/>
      <c r="T121" s="135"/>
      <c r="U121" s="134"/>
      <c r="V121" s="135"/>
      <c r="W121" s="135"/>
      <c r="X121" s="134"/>
      <c r="Y121" s="135"/>
      <c r="Z121" s="135"/>
      <c r="AA121" s="134"/>
      <c r="AB121" s="135"/>
      <c r="AC121" s="135"/>
      <c r="AD121" s="134"/>
      <c r="AE121" s="135"/>
      <c r="AF121" s="135"/>
      <c r="AG121" s="134"/>
    </row>
    <row r="122" spans="1:33">
      <c r="A122" s="144" t="s">
        <v>345</v>
      </c>
      <c r="B122" s="135" t="s">
        <v>5059</v>
      </c>
      <c r="C122" s="143">
        <v>-495.97161656503056</v>
      </c>
      <c r="D122" s="143">
        <v>6184.1348673925268</v>
      </c>
      <c r="E122" s="142">
        <v>1.325</v>
      </c>
      <c r="F122" s="141">
        <v>2.2909999999999999</v>
      </c>
      <c r="G122" s="135"/>
      <c r="H122" s="135"/>
      <c r="I122" s="134"/>
      <c r="J122" s="135"/>
      <c r="K122" s="135"/>
      <c r="L122" s="134"/>
      <c r="M122" s="135"/>
      <c r="N122" s="135"/>
      <c r="O122" s="134"/>
      <c r="P122" s="135"/>
      <c r="Q122" s="135"/>
      <c r="R122" s="134"/>
      <c r="S122" s="135"/>
      <c r="T122" s="135"/>
      <c r="U122" s="134"/>
      <c r="V122" s="135"/>
      <c r="W122" s="135"/>
      <c r="X122" s="134"/>
      <c r="Y122" s="135"/>
      <c r="Z122" s="135"/>
      <c r="AA122" s="134"/>
      <c r="AB122" s="135"/>
      <c r="AC122" s="135"/>
      <c r="AD122" s="134"/>
      <c r="AE122" s="135"/>
      <c r="AF122" s="135"/>
      <c r="AG122" s="134"/>
    </row>
    <row r="123" spans="1:33">
      <c r="A123" s="144" t="s">
        <v>345</v>
      </c>
      <c r="B123" s="135" t="s">
        <v>5058</v>
      </c>
      <c r="C123" s="143">
        <v>-496.7812842345906</v>
      </c>
      <c r="D123" s="143">
        <v>6183.2528667353145</v>
      </c>
      <c r="E123" s="142">
        <v>1.3580000000000001</v>
      </c>
      <c r="F123" s="141">
        <v>2.29</v>
      </c>
      <c r="G123" s="135"/>
      <c r="H123" s="135"/>
      <c r="I123" s="134"/>
      <c r="J123" s="135"/>
      <c r="K123" s="135"/>
      <c r="L123" s="134"/>
      <c r="M123" s="135"/>
      <c r="N123" s="135"/>
      <c r="O123" s="134"/>
      <c r="P123" s="135"/>
      <c r="Q123" s="135"/>
      <c r="R123" s="134"/>
      <c r="S123" s="135"/>
      <c r="T123" s="135"/>
      <c r="U123" s="134"/>
      <c r="V123" s="135"/>
      <c r="W123" s="135"/>
      <c r="X123" s="134"/>
      <c r="Y123" s="135"/>
      <c r="Z123" s="135"/>
      <c r="AA123" s="134"/>
      <c r="AB123" s="135"/>
      <c r="AC123" s="135"/>
      <c r="AD123" s="134"/>
      <c r="AE123" s="135"/>
      <c r="AF123" s="135"/>
      <c r="AG123" s="134"/>
    </row>
    <row r="124" spans="1:33">
      <c r="A124" s="144" t="s">
        <v>345</v>
      </c>
      <c r="B124" s="135" t="s">
        <v>5057</v>
      </c>
      <c r="C124" s="143">
        <v>-496.54473594340004</v>
      </c>
      <c r="D124" s="143">
        <v>6182.9994941274899</v>
      </c>
      <c r="E124" s="142">
        <v>1.3640000000000001</v>
      </c>
      <c r="F124" s="141">
        <v>2.3039999999999998</v>
      </c>
      <c r="G124" s="135"/>
      <c r="H124" s="135"/>
      <c r="I124" s="134"/>
      <c r="J124" s="135"/>
      <c r="K124" s="135"/>
      <c r="L124" s="134"/>
      <c r="M124" s="135"/>
      <c r="N124" s="135"/>
      <c r="O124" s="134"/>
      <c r="P124" s="135"/>
      <c r="Q124" s="135"/>
      <c r="R124" s="134"/>
      <c r="S124" s="135"/>
      <c r="T124" s="135"/>
      <c r="U124" s="134"/>
      <c r="V124" s="135"/>
      <c r="W124" s="135"/>
      <c r="X124" s="134"/>
      <c r="Y124" s="135"/>
      <c r="Z124" s="135"/>
      <c r="AA124" s="134"/>
      <c r="AB124" s="135"/>
      <c r="AC124" s="135"/>
      <c r="AD124" s="134"/>
      <c r="AE124" s="135"/>
      <c r="AF124" s="135"/>
      <c r="AG124" s="134"/>
    </row>
    <row r="125" spans="1:33">
      <c r="A125" s="144" t="s">
        <v>345</v>
      </c>
      <c r="B125" s="135" t="s">
        <v>5056</v>
      </c>
      <c r="C125" s="143">
        <v>-496.40327810819463</v>
      </c>
      <c r="D125" s="143">
        <v>6182.2401178870577</v>
      </c>
      <c r="E125" s="142">
        <v>1.3140000000000001</v>
      </c>
      <c r="F125" s="141">
        <v>2.302</v>
      </c>
      <c r="G125" s="135"/>
      <c r="H125" s="135"/>
      <c r="I125" s="134"/>
      <c r="J125" s="135"/>
      <c r="K125" s="135"/>
      <c r="L125" s="134"/>
      <c r="M125" s="135"/>
      <c r="N125" s="135"/>
      <c r="O125" s="134"/>
      <c r="P125" s="135"/>
      <c r="Q125" s="135"/>
      <c r="R125" s="134"/>
      <c r="S125" s="135"/>
      <c r="T125" s="135"/>
      <c r="U125" s="134"/>
      <c r="V125" s="135"/>
      <c r="W125" s="135"/>
      <c r="X125" s="134"/>
      <c r="Y125" s="135"/>
      <c r="Z125" s="135"/>
      <c r="AA125" s="134"/>
      <c r="AB125" s="135"/>
      <c r="AC125" s="135"/>
      <c r="AD125" s="134"/>
      <c r="AE125" s="135"/>
      <c r="AF125" s="135"/>
      <c r="AG125" s="134"/>
    </row>
    <row r="126" spans="1:33">
      <c r="A126" s="144" t="s">
        <v>345</v>
      </c>
      <c r="B126" s="135" t="s">
        <v>5055</v>
      </c>
      <c r="C126" s="143">
        <v>-496.59551700608023</v>
      </c>
      <c r="D126" s="143">
        <v>6181.5309435394838</v>
      </c>
      <c r="E126" s="142">
        <v>1.3120000000000001</v>
      </c>
      <c r="F126" s="141">
        <v>2.2690000000000001</v>
      </c>
      <c r="G126" s="135"/>
      <c r="H126" s="135"/>
      <c r="I126" s="134"/>
      <c r="J126" s="135"/>
      <c r="K126" s="135"/>
      <c r="L126" s="134"/>
      <c r="M126" s="135"/>
      <c r="N126" s="135"/>
      <c r="O126" s="134"/>
      <c r="P126" s="135"/>
      <c r="Q126" s="135"/>
      <c r="R126" s="134"/>
      <c r="S126" s="135"/>
      <c r="T126" s="135"/>
      <c r="U126" s="134"/>
      <c r="V126" s="135"/>
      <c r="W126" s="135"/>
      <c r="X126" s="134"/>
      <c r="Y126" s="135"/>
      <c r="Z126" s="135"/>
      <c r="AA126" s="134"/>
      <c r="AB126" s="135"/>
      <c r="AC126" s="135"/>
      <c r="AD126" s="134"/>
      <c r="AE126" s="135"/>
      <c r="AF126" s="135"/>
      <c r="AG126" s="134"/>
    </row>
    <row r="127" spans="1:33">
      <c r="A127" s="144" t="s">
        <v>345</v>
      </c>
      <c r="B127" s="135" t="s">
        <v>5054</v>
      </c>
      <c r="C127" s="143">
        <v>-496.52538137602812</v>
      </c>
      <c r="D127" s="143">
        <v>6180.7344607045743</v>
      </c>
      <c r="E127" s="142">
        <v>1.298</v>
      </c>
      <c r="F127" s="141">
        <v>2.2690000000000001</v>
      </c>
      <c r="G127" s="135"/>
      <c r="H127" s="135"/>
      <c r="I127" s="134"/>
      <c r="J127" s="135"/>
      <c r="K127" s="135"/>
      <c r="L127" s="134"/>
      <c r="M127" s="135"/>
      <c r="N127" s="135"/>
      <c r="O127" s="134"/>
      <c r="P127" s="135"/>
      <c r="Q127" s="135"/>
      <c r="R127" s="134"/>
      <c r="S127" s="135"/>
      <c r="T127" s="135"/>
      <c r="U127" s="134"/>
      <c r="V127" s="135"/>
      <c r="W127" s="135"/>
      <c r="X127" s="134"/>
      <c r="Y127" s="135"/>
      <c r="Z127" s="135"/>
      <c r="AA127" s="134"/>
      <c r="AB127" s="135"/>
      <c r="AC127" s="135"/>
      <c r="AD127" s="134"/>
      <c r="AE127" s="135"/>
      <c r="AF127" s="135"/>
      <c r="AG127" s="134"/>
    </row>
    <row r="128" spans="1:33">
      <c r="A128" s="144" t="s">
        <v>345</v>
      </c>
      <c r="B128" s="135" t="s">
        <v>5053</v>
      </c>
      <c r="C128" s="143">
        <v>-496.32800601627008</v>
      </c>
      <c r="D128" s="143">
        <v>6178.9502069063738</v>
      </c>
      <c r="E128" s="142">
        <v>1.288</v>
      </c>
      <c r="F128" s="141">
        <v>2.2559999999999998</v>
      </c>
      <c r="G128" s="135"/>
      <c r="H128" s="135"/>
      <c r="I128" s="134"/>
      <c r="J128" s="135"/>
      <c r="K128" s="135"/>
      <c r="L128" s="134"/>
      <c r="M128" s="135"/>
      <c r="N128" s="135"/>
      <c r="O128" s="134"/>
      <c r="P128" s="135"/>
      <c r="Q128" s="135"/>
      <c r="R128" s="134"/>
      <c r="S128" s="135"/>
      <c r="T128" s="135"/>
      <c r="U128" s="134"/>
      <c r="V128" s="135"/>
      <c r="W128" s="135"/>
      <c r="X128" s="134"/>
      <c r="Y128" s="135"/>
      <c r="Z128" s="135"/>
      <c r="AA128" s="134"/>
      <c r="AB128" s="135"/>
      <c r="AC128" s="135"/>
      <c r="AD128" s="134"/>
      <c r="AE128" s="135"/>
      <c r="AF128" s="135"/>
      <c r="AG128" s="134"/>
    </row>
    <row r="129" spans="1:33">
      <c r="A129" s="144" t="s">
        <v>345</v>
      </c>
      <c r="B129" s="135" t="s">
        <v>5052</v>
      </c>
      <c r="C129" s="143">
        <v>-496.20453602267594</v>
      </c>
      <c r="D129" s="143">
        <v>6178.3291456990928</v>
      </c>
      <c r="E129" s="142">
        <v>1.3009999999999999</v>
      </c>
      <c r="F129" s="141">
        <v>2.2709999999999999</v>
      </c>
      <c r="G129" s="135"/>
      <c r="H129" s="135"/>
      <c r="I129" s="134"/>
      <c r="J129" s="135"/>
      <c r="K129" s="135"/>
      <c r="L129" s="134"/>
      <c r="M129" s="135"/>
      <c r="N129" s="135"/>
      <c r="O129" s="134"/>
      <c r="P129" s="135"/>
      <c r="Q129" s="135"/>
      <c r="R129" s="134"/>
      <c r="S129" s="135"/>
      <c r="T129" s="135"/>
      <c r="U129" s="134"/>
      <c r="V129" s="135"/>
      <c r="W129" s="135"/>
      <c r="X129" s="134"/>
      <c r="Y129" s="135"/>
      <c r="Z129" s="135"/>
      <c r="AA129" s="134"/>
      <c r="AB129" s="135"/>
      <c r="AC129" s="135"/>
      <c r="AD129" s="134"/>
      <c r="AE129" s="135"/>
      <c r="AF129" s="135"/>
      <c r="AG129" s="134"/>
    </row>
    <row r="130" spans="1:33">
      <c r="A130" s="144" t="s">
        <v>345</v>
      </c>
      <c r="B130" s="135" t="s">
        <v>5051</v>
      </c>
      <c r="C130" s="143">
        <v>-495.98144127423046</v>
      </c>
      <c r="D130" s="143">
        <v>6176.5487880765249</v>
      </c>
      <c r="E130" s="142">
        <v>1.306</v>
      </c>
      <c r="F130" s="141">
        <v>2.2599999999999998</v>
      </c>
      <c r="G130" s="135"/>
      <c r="H130" s="135"/>
      <c r="I130" s="134"/>
      <c r="J130" s="135"/>
      <c r="K130" s="135"/>
      <c r="L130" s="134"/>
      <c r="M130" s="135"/>
      <c r="N130" s="135"/>
      <c r="O130" s="134"/>
      <c r="P130" s="135"/>
      <c r="Q130" s="135"/>
      <c r="R130" s="134"/>
      <c r="S130" s="135"/>
      <c r="T130" s="135"/>
      <c r="U130" s="134"/>
      <c r="V130" s="135"/>
      <c r="W130" s="135"/>
      <c r="X130" s="134"/>
      <c r="Y130" s="135"/>
      <c r="Z130" s="135"/>
      <c r="AA130" s="134"/>
      <c r="AB130" s="135"/>
      <c r="AC130" s="135"/>
      <c r="AD130" s="134"/>
      <c r="AE130" s="135"/>
      <c r="AF130" s="135"/>
      <c r="AG130" s="134"/>
    </row>
    <row r="131" spans="1:33">
      <c r="A131" s="144" t="s">
        <v>345</v>
      </c>
      <c r="B131" s="135" t="s">
        <v>5050</v>
      </c>
      <c r="C131" s="143">
        <v>-496.7993704362238</v>
      </c>
      <c r="D131" s="143">
        <v>6174.8880362554501</v>
      </c>
      <c r="E131" s="142">
        <v>1.2789999999999999</v>
      </c>
      <c r="F131" s="141">
        <v>2.2599999999999998</v>
      </c>
      <c r="G131" s="135"/>
      <c r="H131" s="135"/>
      <c r="I131" s="134"/>
      <c r="J131" s="135"/>
      <c r="K131" s="135"/>
      <c r="L131" s="134"/>
      <c r="M131" s="135"/>
      <c r="N131" s="135"/>
      <c r="O131" s="134"/>
      <c r="P131" s="135"/>
      <c r="Q131" s="135"/>
      <c r="R131" s="134"/>
      <c r="S131" s="135"/>
      <c r="T131" s="135"/>
      <c r="U131" s="134"/>
      <c r="V131" s="135"/>
      <c r="W131" s="135"/>
      <c r="X131" s="134"/>
      <c r="Y131" s="135"/>
      <c r="Z131" s="135"/>
      <c r="AA131" s="134"/>
      <c r="AB131" s="135"/>
      <c r="AC131" s="135"/>
      <c r="AD131" s="134"/>
      <c r="AE131" s="135"/>
      <c r="AF131" s="135"/>
      <c r="AG131" s="134"/>
    </row>
    <row r="132" spans="1:33">
      <c r="A132" s="144" t="s">
        <v>345</v>
      </c>
      <c r="B132" s="135" t="s">
        <v>5049</v>
      </c>
      <c r="C132" s="143">
        <v>-496.89894547891504</v>
      </c>
      <c r="D132" s="143">
        <v>6173.6683764278068</v>
      </c>
      <c r="E132" s="142">
        <v>1.2929999999999999</v>
      </c>
      <c r="F132" s="141">
        <v>2.2519999999999998</v>
      </c>
      <c r="G132" s="135"/>
      <c r="H132" s="135"/>
      <c r="I132" s="134"/>
      <c r="J132" s="135"/>
      <c r="K132" s="135"/>
      <c r="L132" s="134"/>
      <c r="M132" s="135"/>
      <c r="N132" s="135"/>
      <c r="O132" s="134"/>
      <c r="P132" s="135"/>
      <c r="Q132" s="135"/>
      <c r="R132" s="134"/>
      <c r="S132" s="135"/>
      <c r="T132" s="135"/>
      <c r="U132" s="134"/>
      <c r="V132" s="135"/>
      <c r="W132" s="135"/>
      <c r="X132" s="134"/>
      <c r="Y132" s="135"/>
      <c r="Z132" s="135"/>
      <c r="AA132" s="134"/>
      <c r="AB132" s="135"/>
      <c r="AC132" s="135"/>
      <c r="AD132" s="134"/>
      <c r="AE132" s="135"/>
      <c r="AF132" s="135"/>
      <c r="AG132" s="134"/>
    </row>
    <row r="133" spans="1:33">
      <c r="A133" s="144" t="s">
        <v>345</v>
      </c>
      <c r="B133" s="135" t="s">
        <v>5048</v>
      </c>
      <c r="C133" s="143">
        <v>-495.91377961088062</v>
      </c>
      <c r="D133" s="143">
        <v>6173.0760326215413</v>
      </c>
      <c r="E133" s="142">
        <v>1.3080000000000001</v>
      </c>
      <c r="F133" s="141">
        <v>2.2559999999999998</v>
      </c>
      <c r="G133" s="135"/>
      <c r="H133" s="135"/>
      <c r="I133" s="134"/>
      <c r="J133" s="135"/>
      <c r="K133" s="135"/>
      <c r="L133" s="134"/>
      <c r="M133" s="135"/>
      <c r="N133" s="135"/>
      <c r="O133" s="134"/>
      <c r="P133" s="135"/>
      <c r="Q133" s="135"/>
      <c r="R133" s="134"/>
      <c r="S133" s="135"/>
      <c r="T133" s="135"/>
      <c r="U133" s="134"/>
      <c r="V133" s="135"/>
      <c r="W133" s="135"/>
      <c r="X133" s="134"/>
      <c r="Y133" s="135"/>
      <c r="Z133" s="135"/>
      <c r="AA133" s="134"/>
      <c r="AB133" s="135"/>
      <c r="AC133" s="135"/>
      <c r="AD133" s="134"/>
      <c r="AE133" s="135"/>
      <c r="AF133" s="135"/>
      <c r="AG133" s="134"/>
    </row>
    <row r="134" spans="1:33">
      <c r="A134" s="144" t="s">
        <v>345</v>
      </c>
      <c r="B134" s="135" t="s">
        <v>5047</v>
      </c>
      <c r="C134" s="143">
        <v>-496.05334229631438</v>
      </c>
      <c r="D134" s="143">
        <v>6171.3878064849214</v>
      </c>
      <c r="E134" s="142">
        <v>1.2969999999999999</v>
      </c>
      <c r="F134" s="141">
        <v>2.2559999999999998</v>
      </c>
      <c r="G134" s="135"/>
      <c r="H134" s="135"/>
      <c r="I134" s="134"/>
      <c r="J134" s="135"/>
      <c r="K134" s="135"/>
      <c r="L134" s="134"/>
      <c r="M134" s="135"/>
      <c r="N134" s="135"/>
      <c r="O134" s="134"/>
      <c r="P134" s="135"/>
      <c r="Q134" s="135"/>
      <c r="R134" s="134"/>
      <c r="S134" s="135"/>
      <c r="T134" s="135"/>
      <c r="U134" s="134"/>
      <c r="V134" s="135"/>
      <c r="W134" s="135"/>
      <c r="X134" s="134"/>
      <c r="Y134" s="135"/>
      <c r="Z134" s="135"/>
      <c r="AA134" s="134"/>
      <c r="AB134" s="135"/>
      <c r="AC134" s="135"/>
      <c r="AD134" s="134"/>
      <c r="AE134" s="135"/>
      <c r="AF134" s="135"/>
      <c r="AG134" s="134"/>
    </row>
    <row r="135" spans="1:33">
      <c r="A135" s="144" t="s">
        <v>345</v>
      </c>
      <c r="B135" s="135" t="s">
        <v>5046</v>
      </c>
      <c r="C135" s="143">
        <v>-496.40732090088886</v>
      </c>
      <c r="D135" s="143">
        <v>6171.3658557063891</v>
      </c>
      <c r="E135" s="142">
        <v>1.31</v>
      </c>
      <c r="F135" s="141">
        <v>2.2509999999999999</v>
      </c>
      <c r="G135" s="135"/>
      <c r="H135" s="135"/>
      <c r="I135" s="134"/>
      <c r="J135" s="135"/>
      <c r="K135" s="135"/>
      <c r="L135" s="134"/>
      <c r="M135" s="135"/>
      <c r="N135" s="135"/>
      <c r="O135" s="134"/>
      <c r="P135" s="135"/>
      <c r="Q135" s="135"/>
      <c r="R135" s="134"/>
      <c r="S135" s="135"/>
      <c r="T135" s="135"/>
      <c r="U135" s="134"/>
      <c r="V135" s="135"/>
      <c r="W135" s="135"/>
      <c r="X135" s="134"/>
      <c r="Y135" s="135"/>
      <c r="Z135" s="135"/>
      <c r="AA135" s="134"/>
      <c r="AB135" s="135"/>
      <c r="AC135" s="135"/>
      <c r="AD135" s="134"/>
      <c r="AE135" s="135"/>
      <c r="AF135" s="135"/>
      <c r="AG135" s="134"/>
    </row>
    <row r="136" spans="1:33">
      <c r="A136" s="144" t="s">
        <v>345</v>
      </c>
      <c r="B136" s="135" t="s">
        <v>5045</v>
      </c>
      <c r="C136" s="143">
        <v>-496.17737308707814</v>
      </c>
      <c r="D136" s="143">
        <v>6170.3820297737029</v>
      </c>
      <c r="E136" s="142">
        <v>1.2989999999999999</v>
      </c>
      <c r="F136" s="141">
        <v>2.2440000000000002</v>
      </c>
      <c r="G136" s="135"/>
      <c r="H136" s="135"/>
      <c r="I136" s="134"/>
      <c r="J136" s="135"/>
      <c r="K136" s="135"/>
      <c r="L136" s="134"/>
      <c r="M136" s="135"/>
      <c r="N136" s="135"/>
      <c r="O136" s="134"/>
      <c r="P136" s="135"/>
      <c r="Q136" s="135"/>
      <c r="R136" s="134"/>
      <c r="S136" s="135"/>
      <c r="T136" s="135"/>
      <c r="U136" s="134"/>
      <c r="V136" s="135"/>
      <c r="W136" s="135"/>
      <c r="X136" s="134"/>
      <c r="Y136" s="135"/>
      <c r="Z136" s="135"/>
      <c r="AA136" s="134"/>
      <c r="AB136" s="135"/>
      <c r="AC136" s="135"/>
      <c r="AD136" s="134"/>
      <c r="AE136" s="135"/>
      <c r="AF136" s="135"/>
      <c r="AG136" s="134"/>
    </row>
    <row r="137" spans="1:33">
      <c r="A137" s="144" t="s">
        <v>345</v>
      </c>
      <c r="B137" s="135" t="s">
        <v>5044</v>
      </c>
      <c r="C137" s="143">
        <v>-496.30821571655014</v>
      </c>
      <c r="D137" s="143">
        <v>6168.93924703009</v>
      </c>
      <c r="E137" s="142">
        <v>1.294</v>
      </c>
      <c r="F137" s="141">
        <v>2.2389999999999999</v>
      </c>
      <c r="G137" s="135"/>
      <c r="H137" s="135"/>
      <c r="I137" s="134"/>
      <c r="J137" s="135"/>
      <c r="K137" s="135"/>
      <c r="L137" s="134"/>
      <c r="M137" s="135"/>
      <c r="N137" s="135"/>
      <c r="O137" s="134"/>
      <c r="P137" s="135"/>
      <c r="Q137" s="135"/>
      <c r="R137" s="134"/>
      <c r="S137" s="135"/>
      <c r="T137" s="135"/>
      <c r="U137" s="134"/>
      <c r="V137" s="135"/>
      <c r="W137" s="135"/>
      <c r="X137" s="134"/>
      <c r="Y137" s="135"/>
      <c r="Z137" s="135"/>
      <c r="AA137" s="134"/>
      <c r="AB137" s="135"/>
      <c r="AC137" s="135"/>
      <c r="AD137" s="134"/>
      <c r="AE137" s="135"/>
      <c r="AF137" s="135"/>
      <c r="AG137" s="134"/>
    </row>
    <row r="138" spans="1:33">
      <c r="A138" s="144" t="s">
        <v>345</v>
      </c>
      <c r="B138" s="135" t="s">
        <v>5043</v>
      </c>
      <c r="C138" s="143">
        <v>-496.18885755707885</v>
      </c>
      <c r="D138" s="143">
        <v>6167.6154901798309</v>
      </c>
      <c r="E138" s="142">
        <v>1.292</v>
      </c>
      <c r="F138" s="141">
        <v>2.2400000000000002</v>
      </c>
      <c r="G138" s="135"/>
      <c r="H138" s="135"/>
      <c r="I138" s="134"/>
      <c r="J138" s="135"/>
      <c r="K138" s="135"/>
      <c r="L138" s="134"/>
      <c r="M138" s="135"/>
      <c r="N138" s="135"/>
      <c r="O138" s="134"/>
      <c r="P138" s="135"/>
      <c r="Q138" s="135"/>
      <c r="R138" s="134"/>
      <c r="S138" s="135"/>
      <c r="T138" s="135"/>
      <c r="U138" s="134"/>
      <c r="V138" s="135"/>
      <c r="W138" s="135"/>
      <c r="X138" s="134"/>
      <c r="Y138" s="135"/>
      <c r="Z138" s="135"/>
      <c r="AA138" s="134"/>
      <c r="AB138" s="135"/>
      <c r="AC138" s="135"/>
      <c r="AD138" s="134"/>
      <c r="AE138" s="135"/>
      <c r="AF138" s="135"/>
      <c r="AG138" s="134"/>
    </row>
    <row r="139" spans="1:33">
      <c r="A139" s="144" t="s">
        <v>345</v>
      </c>
      <c r="B139" s="135" t="s">
        <v>5042</v>
      </c>
      <c r="C139" s="143">
        <v>-496.34692705618716</v>
      </c>
      <c r="D139" s="143">
        <v>6167.2258993146179</v>
      </c>
      <c r="E139" s="142">
        <v>1.266</v>
      </c>
      <c r="F139" s="141">
        <v>2.242</v>
      </c>
      <c r="G139" s="135"/>
      <c r="H139" s="135"/>
      <c r="I139" s="134"/>
      <c r="J139" s="135"/>
      <c r="K139" s="135"/>
      <c r="L139" s="134"/>
      <c r="M139" s="135"/>
      <c r="N139" s="135"/>
      <c r="O139" s="134"/>
      <c r="P139" s="135"/>
      <c r="Q139" s="135"/>
      <c r="R139" s="134"/>
      <c r="S139" s="135"/>
      <c r="T139" s="135"/>
      <c r="U139" s="134"/>
      <c r="V139" s="135"/>
      <c r="W139" s="135"/>
      <c r="X139" s="134"/>
      <c r="Y139" s="135"/>
      <c r="Z139" s="135"/>
      <c r="AA139" s="134"/>
      <c r="AB139" s="135"/>
      <c r="AC139" s="135"/>
      <c r="AD139" s="134"/>
      <c r="AE139" s="135"/>
      <c r="AF139" s="135"/>
      <c r="AG139" s="134"/>
    </row>
    <row r="140" spans="1:33">
      <c r="A140" s="144" t="s">
        <v>345</v>
      </c>
      <c r="B140" s="135" t="s">
        <v>5041</v>
      </c>
      <c r="C140" s="143">
        <v>-496.5046632097002</v>
      </c>
      <c r="D140" s="143">
        <v>6165.2965649448497</v>
      </c>
      <c r="E140" s="142">
        <v>1.28</v>
      </c>
      <c r="F140" s="141">
        <v>2.2450000000000001</v>
      </c>
      <c r="G140" s="135"/>
      <c r="H140" s="135"/>
      <c r="I140" s="134"/>
      <c r="J140" s="135"/>
      <c r="K140" s="135"/>
      <c r="L140" s="134"/>
      <c r="M140" s="135"/>
      <c r="N140" s="135"/>
      <c r="O140" s="134"/>
      <c r="P140" s="135"/>
      <c r="Q140" s="135"/>
      <c r="R140" s="134"/>
      <c r="S140" s="135"/>
      <c r="T140" s="135"/>
      <c r="U140" s="134"/>
      <c r="V140" s="135"/>
      <c r="W140" s="135"/>
      <c r="X140" s="134"/>
      <c r="Y140" s="135"/>
      <c r="Z140" s="135"/>
      <c r="AA140" s="134"/>
      <c r="AB140" s="135"/>
      <c r="AC140" s="135"/>
      <c r="AD140" s="134"/>
      <c r="AE140" s="135"/>
      <c r="AF140" s="135"/>
      <c r="AG140" s="134"/>
    </row>
    <row r="141" spans="1:33">
      <c r="A141" s="144" t="s">
        <v>345</v>
      </c>
      <c r="B141" s="135" t="s">
        <v>5040</v>
      </c>
      <c r="C141" s="143">
        <v>-496.42683340779178</v>
      </c>
      <c r="D141" s="143">
        <v>6164.6810058377368</v>
      </c>
      <c r="E141" s="142">
        <v>1.274</v>
      </c>
      <c r="F141" s="141">
        <v>2.2160000000000002</v>
      </c>
      <c r="G141" s="135"/>
      <c r="H141" s="135"/>
      <c r="I141" s="134"/>
      <c r="J141" s="135"/>
      <c r="K141" s="135"/>
      <c r="L141" s="134"/>
      <c r="M141" s="135"/>
      <c r="N141" s="135"/>
      <c r="O141" s="134"/>
      <c r="P141" s="135"/>
      <c r="Q141" s="135"/>
      <c r="R141" s="134"/>
      <c r="S141" s="135"/>
      <c r="T141" s="135"/>
      <c r="U141" s="134"/>
      <c r="V141" s="135"/>
      <c r="W141" s="135"/>
      <c r="X141" s="134"/>
      <c r="Y141" s="135"/>
      <c r="Z141" s="135"/>
      <c r="AA141" s="134"/>
      <c r="AB141" s="135"/>
      <c r="AC141" s="135"/>
      <c r="AD141" s="134"/>
      <c r="AE141" s="135"/>
      <c r="AF141" s="135"/>
      <c r="AG141" s="134"/>
    </row>
    <row r="142" spans="1:33">
      <c r="A142" s="144" t="s">
        <v>345</v>
      </c>
      <c r="B142" s="135" t="s">
        <v>5039</v>
      </c>
      <c r="C142" s="143">
        <v>-496.86034453132089</v>
      </c>
      <c r="D142" s="143">
        <v>6164.4694893387341</v>
      </c>
      <c r="E142" s="142">
        <v>1.2889999999999999</v>
      </c>
      <c r="F142" s="141">
        <v>2.2290000000000001</v>
      </c>
      <c r="G142" s="135"/>
      <c r="H142" s="135"/>
      <c r="I142" s="134"/>
      <c r="J142" s="135"/>
      <c r="K142" s="135"/>
      <c r="L142" s="134"/>
      <c r="M142" s="135"/>
      <c r="N142" s="135"/>
      <c r="O142" s="134"/>
      <c r="P142" s="135"/>
      <c r="Q142" s="135"/>
      <c r="R142" s="134"/>
      <c r="S142" s="135"/>
      <c r="T142" s="135"/>
      <c r="U142" s="134"/>
      <c r="V142" s="135"/>
      <c r="W142" s="135"/>
      <c r="X142" s="134"/>
      <c r="Y142" s="135"/>
      <c r="Z142" s="135"/>
      <c r="AA142" s="134"/>
      <c r="AB142" s="135"/>
      <c r="AC142" s="135"/>
      <c r="AD142" s="134"/>
      <c r="AE142" s="135"/>
      <c r="AF142" s="135"/>
      <c r="AG142" s="134"/>
    </row>
    <row r="143" spans="1:33">
      <c r="A143" s="144" t="s">
        <v>345</v>
      </c>
      <c r="B143" s="135" t="s">
        <v>5038</v>
      </c>
      <c r="C143" s="143">
        <v>-496.25268225503345</v>
      </c>
      <c r="D143" s="143">
        <v>6163.5015542657102</v>
      </c>
      <c r="E143" s="142">
        <v>1.276</v>
      </c>
      <c r="F143" s="141">
        <v>2.2290000000000001</v>
      </c>
      <c r="G143" s="135"/>
      <c r="H143" s="135"/>
      <c r="I143" s="134"/>
      <c r="J143" s="135"/>
      <c r="K143" s="135"/>
      <c r="L143" s="134"/>
      <c r="M143" s="135"/>
      <c r="N143" s="135"/>
      <c r="O143" s="134"/>
      <c r="P143" s="135"/>
      <c r="Q143" s="135"/>
      <c r="R143" s="134"/>
      <c r="S143" s="135"/>
      <c r="T143" s="135"/>
      <c r="U143" s="134"/>
      <c r="V143" s="135"/>
      <c r="W143" s="135"/>
      <c r="X143" s="134"/>
      <c r="Y143" s="135"/>
      <c r="Z143" s="135"/>
      <c r="AA143" s="134"/>
      <c r="AB143" s="135"/>
      <c r="AC143" s="135"/>
      <c r="AD143" s="134"/>
      <c r="AE143" s="135"/>
      <c r="AF143" s="135"/>
      <c r="AG143" s="134"/>
    </row>
    <row r="144" spans="1:33">
      <c r="A144" s="144" t="s">
        <v>345</v>
      </c>
      <c r="B144" s="135" t="s">
        <v>5037</v>
      </c>
      <c r="C144" s="143">
        <v>-496.77742427820016</v>
      </c>
      <c r="D144" s="143">
        <v>6162.9642667254966</v>
      </c>
      <c r="E144" s="142">
        <v>1.2769999999999999</v>
      </c>
      <c r="F144" s="141">
        <v>2.226</v>
      </c>
      <c r="G144" s="135"/>
      <c r="H144" s="135"/>
      <c r="I144" s="134"/>
      <c r="J144" s="135"/>
      <c r="K144" s="135"/>
      <c r="L144" s="134"/>
      <c r="M144" s="135"/>
      <c r="N144" s="135"/>
      <c r="O144" s="134"/>
      <c r="P144" s="135"/>
      <c r="Q144" s="135"/>
      <c r="R144" s="134"/>
      <c r="S144" s="135"/>
      <c r="T144" s="135"/>
      <c r="U144" s="134"/>
      <c r="V144" s="135"/>
      <c r="W144" s="135"/>
      <c r="X144" s="134"/>
      <c r="Y144" s="135"/>
      <c r="Z144" s="135"/>
      <c r="AA144" s="134"/>
      <c r="AB144" s="135"/>
      <c r="AC144" s="135"/>
      <c r="AD144" s="134"/>
      <c r="AE144" s="135"/>
      <c r="AF144" s="135"/>
      <c r="AG144" s="134"/>
    </row>
    <row r="145" spans="1:33">
      <c r="A145" s="144" t="s">
        <v>345</v>
      </c>
      <c r="B145" s="135" t="s">
        <v>5036</v>
      </c>
      <c r="C145" s="143">
        <v>-496.63091137395509</v>
      </c>
      <c r="D145" s="143">
        <v>6162.700882951086</v>
      </c>
      <c r="E145" s="142">
        <v>1.2729999999999999</v>
      </c>
      <c r="F145" s="141">
        <v>2.2240000000000002</v>
      </c>
      <c r="G145" s="135"/>
      <c r="H145" s="135"/>
      <c r="I145" s="134"/>
      <c r="J145" s="135"/>
      <c r="K145" s="135"/>
      <c r="L145" s="134"/>
      <c r="M145" s="135"/>
      <c r="N145" s="135"/>
      <c r="O145" s="134"/>
      <c r="P145" s="135"/>
      <c r="Q145" s="135"/>
      <c r="R145" s="134"/>
      <c r="S145" s="135"/>
      <c r="T145" s="135"/>
      <c r="U145" s="134"/>
      <c r="V145" s="135"/>
      <c r="W145" s="135"/>
      <c r="X145" s="134"/>
      <c r="Y145" s="135"/>
      <c r="Z145" s="135"/>
      <c r="AA145" s="134"/>
      <c r="AB145" s="135"/>
      <c r="AC145" s="135"/>
      <c r="AD145" s="134"/>
      <c r="AE145" s="135"/>
      <c r="AF145" s="135"/>
      <c r="AG145" s="134"/>
    </row>
    <row r="146" spans="1:33">
      <c r="A146" s="144" t="s">
        <v>345</v>
      </c>
      <c r="B146" s="135" t="s">
        <v>5035</v>
      </c>
      <c r="C146" s="143">
        <v>-496.52607693777253</v>
      </c>
      <c r="D146" s="143">
        <v>6161.5203355640397</v>
      </c>
      <c r="E146" s="142">
        <v>1.2789999999999999</v>
      </c>
      <c r="F146" s="141">
        <v>2.2410000000000001</v>
      </c>
      <c r="G146" s="135"/>
      <c r="H146" s="135"/>
      <c r="I146" s="134"/>
      <c r="J146" s="135"/>
      <c r="K146" s="135"/>
      <c r="L146" s="134"/>
      <c r="M146" s="135"/>
      <c r="N146" s="135"/>
      <c r="O146" s="134"/>
      <c r="P146" s="135"/>
      <c r="Q146" s="135"/>
      <c r="R146" s="134"/>
      <c r="S146" s="135"/>
      <c r="T146" s="135"/>
      <c r="U146" s="134"/>
      <c r="V146" s="135"/>
      <c r="W146" s="135"/>
      <c r="X146" s="134"/>
      <c r="Y146" s="135"/>
      <c r="Z146" s="135"/>
      <c r="AA146" s="134"/>
      <c r="AB146" s="135"/>
      <c r="AC146" s="135"/>
      <c r="AD146" s="134"/>
      <c r="AE146" s="135"/>
      <c r="AF146" s="135"/>
      <c r="AG146" s="134"/>
    </row>
    <row r="147" spans="1:33">
      <c r="A147" s="144" t="s">
        <v>345</v>
      </c>
      <c r="B147" s="135" t="s">
        <v>5034</v>
      </c>
      <c r="C147" s="143">
        <v>-496.81899102400354</v>
      </c>
      <c r="D147" s="143">
        <v>6159.93114389742</v>
      </c>
      <c r="E147" s="142">
        <v>1.2609999999999999</v>
      </c>
      <c r="F147" s="141">
        <v>2.2429999999999999</v>
      </c>
      <c r="G147" s="135"/>
      <c r="H147" s="135"/>
      <c r="I147" s="134"/>
      <c r="J147" s="135"/>
      <c r="K147" s="135"/>
      <c r="L147" s="134"/>
      <c r="M147" s="135"/>
      <c r="N147" s="135"/>
      <c r="O147" s="134"/>
      <c r="P147" s="135"/>
      <c r="Q147" s="135"/>
      <c r="R147" s="134"/>
      <c r="S147" s="135"/>
      <c r="T147" s="135"/>
      <c r="U147" s="134"/>
      <c r="V147" s="135"/>
      <c r="W147" s="135"/>
      <c r="X147" s="134"/>
      <c r="Y147" s="135"/>
      <c r="Z147" s="135"/>
      <c r="AA147" s="134"/>
      <c r="AB147" s="135"/>
      <c r="AC147" s="135"/>
      <c r="AD147" s="134"/>
      <c r="AE147" s="135"/>
      <c r="AF147" s="135"/>
      <c r="AG147" s="134"/>
    </row>
    <row r="148" spans="1:33">
      <c r="A148" s="144" t="s">
        <v>345</v>
      </c>
      <c r="B148" s="135" t="s">
        <v>5033</v>
      </c>
      <c r="C148" s="143">
        <v>-496.42785814198044</v>
      </c>
      <c r="D148" s="143">
        <v>6159.0492788117836</v>
      </c>
      <c r="E148" s="142">
        <v>1.2470000000000001</v>
      </c>
      <c r="F148" s="141">
        <v>2.2400000000000002</v>
      </c>
      <c r="G148" s="135"/>
      <c r="H148" s="135"/>
      <c r="I148" s="134"/>
      <c r="J148" s="135"/>
      <c r="K148" s="135"/>
      <c r="L148" s="134"/>
      <c r="M148" s="135"/>
      <c r="N148" s="135"/>
      <c r="O148" s="134"/>
      <c r="P148" s="135"/>
      <c r="Q148" s="135"/>
      <c r="R148" s="134"/>
      <c r="S148" s="135"/>
      <c r="T148" s="135"/>
      <c r="U148" s="134"/>
      <c r="V148" s="135"/>
      <c r="W148" s="135"/>
      <c r="X148" s="134"/>
      <c r="Y148" s="135"/>
      <c r="Z148" s="135"/>
      <c r="AA148" s="134"/>
      <c r="AB148" s="135"/>
      <c r="AC148" s="135"/>
      <c r="AD148" s="134"/>
      <c r="AE148" s="135"/>
      <c r="AF148" s="135"/>
      <c r="AG148" s="134"/>
    </row>
    <row r="149" spans="1:33">
      <c r="A149" s="144" t="s">
        <v>345</v>
      </c>
      <c r="B149" s="135" t="s">
        <v>5032</v>
      </c>
      <c r="C149" s="143">
        <v>-496.83043081991678</v>
      </c>
      <c r="D149" s="143">
        <v>6158.8381702137494</v>
      </c>
      <c r="E149" s="142">
        <v>1.292</v>
      </c>
      <c r="F149" s="141">
        <v>2.2210000000000001</v>
      </c>
      <c r="G149" s="135"/>
      <c r="H149" s="135"/>
      <c r="I149" s="134"/>
      <c r="J149" s="135"/>
      <c r="K149" s="135"/>
      <c r="L149" s="134"/>
      <c r="M149" s="135"/>
      <c r="N149" s="135"/>
      <c r="O149" s="134"/>
      <c r="P149" s="135"/>
      <c r="Q149" s="135"/>
      <c r="R149" s="134"/>
      <c r="S149" s="135"/>
      <c r="T149" s="135"/>
      <c r="U149" s="134"/>
      <c r="V149" s="135"/>
      <c r="W149" s="135"/>
      <c r="X149" s="134"/>
      <c r="Y149" s="135"/>
      <c r="Z149" s="135"/>
      <c r="AA149" s="134"/>
      <c r="AB149" s="135"/>
      <c r="AC149" s="135"/>
      <c r="AD149" s="134"/>
      <c r="AE149" s="135"/>
      <c r="AF149" s="135"/>
      <c r="AG149" s="134"/>
    </row>
    <row r="150" spans="1:33">
      <c r="A150" s="144" t="s">
        <v>345</v>
      </c>
      <c r="B150" s="135" t="s">
        <v>5031</v>
      </c>
      <c r="C150" s="143">
        <v>-496.42758701714803</v>
      </c>
      <c r="D150" s="143">
        <v>6157.0422587412313</v>
      </c>
      <c r="E150" s="142">
        <v>1.2709999999999999</v>
      </c>
      <c r="F150" s="141">
        <v>2.2410000000000001</v>
      </c>
      <c r="G150" s="135"/>
      <c r="H150" s="135"/>
      <c r="I150" s="134"/>
      <c r="J150" s="135"/>
      <c r="K150" s="135"/>
      <c r="L150" s="134"/>
      <c r="M150" s="135"/>
      <c r="N150" s="135"/>
      <c r="O150" s="134"/>
      <c r="P150" s="135"/>
      <c r="Q150" s="135"/>
      <c r="R150" s="134"/>
      <c r="S150" s="135"/>
      <c r="T150" s="135"/>
      <c r="U150" s="134"/>
      <c r="V150" s="135"/>
      <c r="W150" s="135"/>
      <c r="X150" s="134"/>
      <c r="Y150" s="135"/>
      <c r="Z150" s="135"/>
      <c r="AA150" s="134"/>
      <c r="AB150" s="135"/>
      <c r="AC150" s="135"/>
      <c r="AD150" s="134"/>
      <c r="AE150" s="135"/>
      <c r="AF150" s="135"/>
      <c r="AG150" s="134"/>
    </row>
    <row r="151" spans="1:33">
      <c r="A151" s="144" t="s">
        <v>345</v>
      </c>
      <c r="B151" s="135" t="s">
        <v>5030</v>
      </c>
      <c r="C151" s="143">
        <v>-496.78345932071761</v>
      </c>
      <c r="D151" s="143">
        <v>6155.8196526835236</v>
      </c>
      <c r="E151" s="142">
        <v>1.284</v>
      </c>
      <c r="F151" s="141">
        <v>2.2280000000000002</v>
      </c>
      <c r="G151" s="135"/>
      <c r="H151" s="135"/>
      <c r="I151" s="134"/>
      <c r="J151" s="135"/>
      <c r="K151" s="135"/>
      <c r="L151" s="134"/>
      <c r="M151" s="135"/>
      <c r="N151" s="135"/>
      <c r="O151" s="134"/>
      <c r="P151" s="135"/>
      <c r="Q151" s="135"/>
      <c r="R151" s="134"/>
      <c r="S151" s="135"/>
      <c r="T151" s="135"/>
      <c r="U151" s="134"/>
      <c r="V151" s="135"/>
      <c r="W151" s="135"/>
      <c r="X151" s="134"/>
      <c r="Y151" s="135"/>
      <c r="Z151" s="135"/>
      <c r="AA151" s="134"/>
      <c r="AB151" s="135"/>
      <c r="AC151" s="135"/>
      <c r="AD151" s="134"/>
      <c r="AE151" s="135"/>
      <c r="AF151" s="135"/>
      <c r="AG151" s="134"/>
    </row>
    <row r="152" spans="1:33">
      <c r="A152" s="144" t="s">
        <v>345</v>
      </c>
      <c r="B152" s="135" t="s">
        <v>5029</v>
      </c>
      <c r="C152" s="143">
        <v>-496.33455259687435</v>
      </c>
      <c r="D152" s="143">
        <v>6154.3155809623313</v>
      </c>
      <c r="E152" s="142">
        <v>1.2729999999999999</v>
      </c>
      <c r="F152" s="141">
        <v>2.2229999999999999</v>
      </c>
      <c r="G152" s="135"/>
      <c r="H152" s="135"/>
      <c r="I152" s="134"/>
      <c r="J152" s="135"/>
      <c r="K152" s="135"/>
      <c r="L152" s="134"/>
      <c r="M152" s="135"/>
      <c r="N152" s="135"/>
      <c r="O152" s="134"/>
      <c r="P152" s="135"/>
      <c r="Q152" s="135"/>
      <c r="R152" s="134"/>
      <c r="S152" s="135"/>
      <c r="T152" s="135"/>
      <c r="U152" s="134"/>
      <c r="V152" s="135"/>
      <c r="W152" s="135"/>
      <c r="X152" s="134"/>
      <c r="Y152" s="135"/>
      <c r="Z152" s="135"/>
      <c r="AA152" s="134"/>
      <c r="AB152" s="135"/>
      <c r="AC152" s="135"/>
      <c r="AD152" s="134"/>
      <c r="AE152" s="135"/>
      <c r="AF152" s="135"/>
      <c r="AG152" s="134"/>
    </row>
    <row r="153" spans="1:33">
      <c r="A153" s="144" t="s">
        <v>345</v>
      </c>
      <c r="B153" s="135" t="s">
        <v>5028</v>
      </c>
      <c r="C153" s="143">
        <v>-496.33747509528143</v>
      </c>
      <c r="D153" s="143">
        <v>6153.0969805612949</v>
      </c>
      <c r="E153" s="142">
        <v>1.252</v>
      </c>
      <c r="F153" s="141">
        <v>2.2130000000000001</v>
      </c>
      <c r="G153" s="135"/>
      <c r="H153" s="135"/>
      <c r="I153" s="134"/>
      <c r="J153" s="135"/>
      <c r="K153" s="135"/>
      <c r="L153" s="134"/>
      <c r="M153" s="135"/>
      <c r="N153" s="135"/>
      <c r="O153" s="134"/>
      <c r="P153" s="135"/>
      <c r="Q153" s="135"/>
      <c r="R153" s="134"/>
      <c r="S153" s="135"/>
      <c r="T153" s="135"/>
      <c r="U153" s="134"/>
      <c r="V153" s="135"/>
      <c r="W153" s="135"/>
      <c r="X153" s="134"/>
      <c r="Y153" s="135"/>
      <c r="Z153" s="135"/>
      <c r="AA153" s="134"/>
      <c r="AB153" s="135"/>
      <c r="AC153" s="135"/>
      <c r="AD153" s="134"/>
      <c r="AE153" s="135"/>
      <c r="AF153" s="135"/>
      <c r="AG153" s="134"/>
    </row>
    <row r="154" spans="1:33">
      <c r="A154" s="144" t="s">
        <v>345</v>
      </c>
      <c r="B154" s="135" t="s">
        <v>5027</v>
      </c>
      <c r="C154" s="143">
        <v>-496.33192174950267</v>
      </c>
      <c r="D154" s="143">
        <v>6151.7612368194332</v>
      </c>
      <c r="E154" s="142">
        <v>1.2769999999999999</v>
      </c>
      <c r="F154" s="141">
        <v>2.2389999999999999</v>
      </c>
      <c r="G154" s="135"/>
      <c r="H154" s="135"/>
      <c r="I154" s="134"/>
      <c r="J154" s="135"/>
      <c r="K154" s="135"/>
      <c r="L154" s="134"/>
      <c r="M154" s="135"/>
      <c r="N154" s="135"/>
      <c r="O154" s="134"/>
      <c r="P154" s="135"/>
      <c r="Q154" s="135"/>
      <c r="R154" s="134"/>
      <c r="S154" s="135"/>
      <c r="T154" s="135"/>
      <c r="U154" s="134"/>
      <c r="V154" s="135"/>
      <c r="W154" s="135"/>
      <c r="X154" s="134"/>
      <c r="Y154" s="135"/>
      <c r="Z154" s="135"/>
      <c r="AA154" s="134"/>
      <c r="AB154" s="135"/>
      <c r="AC154" s="135"/>
      <c r="AD154" s="134"/>
      <c r="AE154" s="135"/>
      <c r="AF154" s="135"/>
      <c r="AG154" s="134"/>
    </row>
    <row r="155" spans="1:33">
      <c r="A155" s="144" t="s">
        <v>345</v>
      </c>
      <c r="B155" s="135" t="s">
        <v>5026</v>
      </c>
      <c r="C155" s="143">
        <v>-496.68680183954046</v>
      </c>
      <c r="D155" s="143">
        <v>6149.9455708032883</v>
      </c>
      <c r="E155" s="142">
        <v>1.2709999999999999</v>
      </c>
      <c r="F155" s="141">
        <v>2.2280000000000002</v>
      </c>
      <c r="G155" s="135"/>
      <c r="H155" s="135"/>
      <c r="I155" s="134"/>
      <c r="J155" s="135"/>
      <c r="K155" s="135"/>
      <c r="L155" s="134"/>
      <c r="M155" s="135"/>
      <c r="N155" s="135"/>
      <c r="O155" s="134"/>
      <c r="P155" s="135"/>
      <c r="Q155" s="135"/>
      <c r="R155" s="134"/>
      <c r="S155" s="135"/>
      <c r="T155" s="135"/>
      <c r="U155" s="134"/>
      <c r="V155" s="135"/>
      <c r="W155" s="135"/>
      <c r="X155" s="134"/>
      <c r="Y155" s="135"/>
      <c r="Z155" s="135"/>
      <c r="AA155" s="134"/>
      <c r="AB155" s="135"/>
      <c r="AC155" s="135"/>
      <c r="AD155" s="134"/>
      <c r="AE155" s="135"/>
      <c r="AF155" s="135"/>
      <c r="AG155" s="134"/>
    </row>
    <row r="156" spans="1:33">
      <c r="A156" s="144" t="s">
        <v>345</v>
      </c>
      <c r="B156" s="135" t="s">
        <v>5025</v>
      </c>
      <c r="C156" s="143">
        <v>-495.94485393628582</v>
      </c>
      <c r="D156" s="143">
        <v>6148.1974510034834</v>
      </c>
      <c r="E156" s="142">
        <v>1.248</v>
      </c>
      <c r="F156" s="141">
        <v>2.222</v>
      </c>
      <c r="G156" s="135"/>
      <c r="H156" s="135"/>
      <c r="I156" s="134"/>
      <c r="J156" s="135"/>
      <c r="K156" s="135"/>
      <c r="L156" s="134"/>
      <c r="M156" s="135"/>
      <c r="N156" s="135"/>
      <c r="O156" s="134"/>
      <c r="P156" s="135"/>
      <c r="Q156" s="135"/>
      <c r="R156" s="134"/>
      <c r="S156" s="135"/>
      <c r="T156" s="135"/>
      <c r="U156" s="134"/>
      <c r="V156" s="135"/>
      <c r="W156" s="135"/>
      <c r="X156" s="134"/>
      <c r="Y156" s="135"/>
      <c r="Z156" s="135"/>
      <c r="AA156" s="134"/>
      <c r="AB156" s="135"/>
      <c r="AC156" s="135"/>
      <c r="AD156" s="134"/>
      <c r="AE156" s="135"/>
      <c r="AF156" s="135"/>
      <c r="AG156" s="134"/>
    </row>
    <row r="157" spans="1:33">
      <c r="A157" s="144" t="s">
        <v>345</v>
      </c>
      <c r="B157" s="135" t="s">
        <v>5024</v>
      </c>
      <c r="C157" s="143">
        <v>-496.15904981184946</v>
      </c>
      <c r="D157" s="143">
        <v>6147.1349760873782</v>
      </c>
      <c r="E157" s="142">
        <v>1.2569999999999999</v>
      </c>
      <c r="F157" s="141">
        <v>2.2240000000000002</v>
      </c>
      <c r="G157" s="135"/>
      <c r="H157" s="135"/>
      <c r="I157" s="134"/>
      <c r="J157" s="135"/>
      <c r="K157" s="135"/>
      <c r="L157" s="134"/>
      <c r="M157" s="135"/>
      <c r="N157" s="135"/>
      <c r="O157" s="134"/>
      <c r="P157" s="135"/>
      <c r="Q157" s="135"/>
      <c r="R157" s="134"/>
      <c r="S157" s="135"/>
      <c r="T157" s="135"/>
      <c r="U157" s="134"/>
      <c r="V157" s="135"/>
      <c r="W157" s="135"/>
      <c r="X157" s="134"/>
      <c r="Y157" s="135"/>
      <c r="Z157" s="135"/>
      <c r="AA157" s="134"/>
      <c r="AB157" s="135"/>
      <c r="AC157" s="135"/>
      <c r="AD157" s="134"/>
      <c r="AE157" s="135"/>
      <c r="AF157" s="135"/>
      <c r="AG157" s="134"/>
    </row>
    <row r="158" spans="1:33">
      <c r="A158" s="144" t="s">
        <v>345</v>
      </c>
      <c r="B158" s="135" t="s">
        <v>5023</v>
      </c>
      <c r="C158" s="143">
        <v>-496.65101323024669</v>
      </c>
      <c r="D158" s="143">
        <v>6146.445421139525</v>
      </c>
      <c r="E158" s="142">
        <v>1.264</v>
      </c>
      <c r="F158" s="141">
        <v>2.2280000000000002</v>
      </c>
      <c r="G158" s="135"/>
      <c r="H158" s="135"/>
      <c r="I158" s="134"/>
      <c r="J158" s="135"/>
      <c r="K158" s="135"/>
      <c r="L158" s="134"/>
      <c r="M158" s="135"/>
      <c r="N158" s="135"/>
      <c r="O158" s="134"/>
      <c r="P158" s="135"/>
      <c r="Q158" s="135"/>
      <c r="R158" s="134"/>
      <c r="S158" s="135"/>
      <c r="T158" s="135"/>
      <c r="U158" s="134"/>
      <c r="V158" s="135"/>
      <c r="W158" s="135"/>
      <c r="X158" s="134"/>
      <c r="Y158" s="135"/>
      <c r="Z158" s="135"/>
      <c r="AA158" s="134"/>
      <c r="AB158" s="135"/>
      <c r="AC158" s="135"/>
      <c r="AD158" s="134"/>
      <c r="AE158" s="135"/>
      <c r="AF158" s="135"/>
      <c r="AG158" s="134"/>
    </row>
    <row r="159" spans="1:33">
      <c r="A159" s="144" t="s">
        <v>345</v>
      </c>
      <c r="B159" s="135" t="s">
        <v>5022</v>
      </c>
      <c r="C159" s="143">
        <v>-495.91817731403995</v>
      </c>
      <c r="D159" s="143">
        <v>6144.604115095206</v>
      </c>
      <c r="E159" s="142">
        <v>1.238</v>
      </c>
      <c r="F159" s="141">
        <v>2.218</v>
      </c>
      <c r="G159" s="135"/>
      <c r="H159" s="135"/>
      <c r="I159" s="134"/>
      <c r="J159" s="135"/>
      <c r="K159" s="135"/>
      <c r="L159" s="134"/>
      <c r="M159" s="135"/>
      <c r="N159" s="135"/>
      <c r="O159" s="134"/>
      <c r="P159" s="135"/>
      <c r="Q159" s="135"/>
      <c r="R159" s="134"/>
      <c r="S159" s="135"/>
      <c r="T159" s="135"/>
      <c r="U159" s="134"/>
      <c r="V159" s="135"/>
      <c r="W159" s="135"/>
      <c r="X159" s="134"/>
      <c r="Y159" s="135"/>
      <c r="Z159" s="135"/>
      <c r="AA159" s="134"/>
      <c r="AB159" s="135"/>
      <c r="AC159" s="135"/>
      <c r="AD159" s="134"/>
      <c r="AE159" s="135"/>
      <c r="AF159" s="135"/>
      <c r="AG159" s="134"/>
    </row>
    <row r="160" spans="1:33">
      <c r="A160" s="144" t="s">
        <v>345</v>
      </c>
      <c r="B160" s="135" t="s">
        <v>5021</v>
      </c>
      <c r="C160" s="143">
        <v>-496.8949451863262</v>
      </c>
      <c r="D160" s="143">
        <v>6143.3386537526849</v>
      </c>
      <c r="E160" s="142">
        <v>1.274</v>
      </c>
      <c r="F160" s="141">
        <v>2.2210000000000001</v>
      </c>
      <c r="G160" s="135"/>
      <c r="H160" s="135"/>
      <c r="I160" s="134"/>
      <c r="J160" s="135"/>
      <c r="K160" s="135"/>
      <c r="L160" s="134"/>
      <c r="M160" s="135"/>
      <c r="N160" s="135"/>
      <c r="O160" s="134"/>
      <c r="P160" s="135"/>
      <c r="Q160" s="135"/>
      <c r="R160" s="134"/>
      <c r="S160" s="135"/>
      <c r="T160" s="135"/>
      <c r="U160" s="134"/>
      <c r="V160" s="135"/>
      <c r="W160" s="135"/>
      <c r="X160" s="134"/>
      <c r="Y160" s="135"/>
      <c r="Z160" s="135"/>
      <c r="AA160" s="134"/>
      <c r="AB160" s="135"/>
      <c r="AC160" s="135"/>
      <c r="AD160" s="134"/>
      <c r="AE160" s="135"/>
      <c r="AF160" s="135"/>
      <c r="AG160" s="134"/>
    </row>
    <row r="161" spans="1:33">
      <c r="A161" s="144" t="s">
        <v>345</v>
      </c>
      <c r="B161" s="135" t="s">
        <v>5020</v>
      </c>
      <c r="C161" s="143">
        <v>-496.21829571856262</v>
      </c>
      <c r="D161" s="143">
        <v>6142.7309584800414</v>
      </c>
      <c r="E161" s="142">
        <v>1.2689999999999999</v>
      </c>
      <c r="F161" s="141">
        <v>2.2250000000000001</v>
      </c>
      <c r="G161" s="135"/>
      <c r="H161" s="135"/>
      <c r="I161" s="134"/>
      <c r="J161" s="135"/>
      <c r="K161" s="135"/>
      <c r="L161" s="134"/>
      <c r="M161" s="135"/>
      <c r="N161" s="135"/>
      <c r="O161" s="134"/>
      <c r="P161" s="135"/>
      <c r="Q161" s="135"/>
      <c r="R161" s="134"/>
      <c r="S161" s="135"/>
      <c r="T161" s="135"/>
      <c r="U161" s="134"/>
      <c r="V161" s="135"/>
      <c r="W161" s="135"/>
      <c r="X161" s="134"/>
      <c r="Y161" s="135"/>
      <c r="Z161" s="135"/>
      <c r="AA161" s="134"/>
      <c r="AB161" s="135"/>
      <c r="AC161" s="135"/>
      <c r="AD161" s="134"/>
      <c r="AE161" s="135"/>
      <c r="AF161" s="135"/>
      <c r="AG161" s="134"/>
    </row>
    <row r="162" spans="1:33">
      <c r="A162" s="144" t="s">
        <v>345</v>
      </c>
      <c r="B162" s="135" t="s">
        <v>5019</v>
      </c>
      <c r="C162" s="143">
        <v>-496.63387236770666</v>
      </c>
      <c r="D162" s="143">
        <v>6142.7224504577498</v>
      </c>
      <c r="E162" s="142">
        <v>1.2669999999999999</v>
      </c>
      <c r="F162" s="141">
        <v>2.2160000000000002</v>
      </c>
      <c r="G162" s="135"/>
      <c r="H162" s="135"/>
      <c r="I162" s="134"/>
      <c r="J162" s="135"/>
      <c r="K162" s="135"/>
      <c r="L162" s="134"/>
      <c r="M162" s="135"/>
      <c r="N162" s="135"/>
      <c r="O162" s="134"/>
      <c r="P162" s="135"/>
      <c r="Q162" s="135"/>
      <c r="R162" s="134"/>
      <c r="S162" s="135"/>
      <c r="T162" s="135"/>
      <c r="U162" s="134"/>
      <c r="V162" s="135"/>
      <c r="W162" s="135"/>
      <c r="X162" s="134"/>
      <c r="Y162" s="135"/>
      <c r="Z162" s="135"/>
      <c r="AA162" s="134"/>
      <c r="AB162" s="135"/>
      <c r="AC162" s="135"/>
      <c r="AD162" s="134"/>
      <c r="AE162" s="135"/>
      <c r="AF162" s="135"/>
      <c r="AG162" s="134"/>
    </row>
    <row r="163" spans="1:33">
      <c r="A163" s="144" t="s">
        <v>345</v>
      </c>
      <c r="B163" s="135" t="s">
        <v>5018</v>
      </c>
      <c r="C163" s="143">
        <v>-496.19791837635921</v>
      </c>
      <c r="D163" s="143">
        <v>6142.1781483958057</v>
      </c>
      <c r="E163" s="142">
        <v>1.274</v>
      </c>
      <c r="F163" s="141">
        <v>2.214</v>
      </c>
      <c r="G163" s="135"/>
      <c r="H163" s="135"/>
      <c r="I163" s="134"/>
      <c r="J163" s="135"/>
      <c r="K163" s="135"/>
      <c r="L163" s="134"/>
      <c r="M163" s="135"/>
      <c r="N163" s="135"/>
      <c r="O163" s="134"/>
      <c r="P163" s="135"/>
      <c r="Q163" s="135"/>
      <c r="R163" s="134"/>
      <c r="S163" s="135"/>
      <c r="T163" s="135"/>
      <c r="U163" s="134"/>
      <c r="V163" s="135"/>
      <c r="W163" s="135"/>
      <c r="X163" s="134"/>
      <c r="Y163" s="135"/>
      <c r="Z163" s="135"/>
      <c r="AA163" s="134"/>
      <c r="AB163" s="135"/>
      <c r="AC163" s="135"/>
      <c r="AD163" s="134"/>
      <c r="AE163" s="135"/>
      <c r="AF163" s="135"/>
      <c r="AG163" s="134"/>
    </row>
    <row r="164" spans="1:33">
      <c r="A164" s="144" t="s">
        <v>345</v>
      </c>
      <c r="B164" s="135" t="s">
        <v>5017</v>
      </c>
      <c r="C164" s="143">
        <v>-496.09004355464793</v>
      </c>
      <c r="D164" s="143">
        <v>6141.8785732909755</v>
      </c>
      <c r="E164" s="142">
        <v>1.266</v>
      </c>
      <c r="F164" s="141">
        <v>2.2229999999999999</v>
      </c>
      <c r="G164" s="135"/>
      <c r="H164" s="135"/>
      <c r="I164" s="134"/>
      <c r="J164" s="135"/>
      <c r="K164" s="135"/>
      <c r="L164" s="134"/>
      <c r="M164" s="135"/>
      <c r="N164" s="135"/>
      <c r="O164" s="134"/>
      <c r="P164" s="135"/>
      <c r="Q164" s="135"/>
      <c r="R164" s="134"/>
      <c r="S164" s="135"/>
      <c r="T164" s="135"/>
      <c r="U164" s="134"/>
      <c r="V164" s="135"/>
      <c r="W164" s="135"/>
      <c r="X164" s="134"/>
      <c r="Y164" s="135"/>
      <c r="Z164" s="135"/>
      <c r="AA164" s="134"/>
      <c r="AB164" s="135"/>
      <c r="AC164" s="135"/>
      <c r="AD164" s="134"/>
      <c r="AE164" s="135"/>
      <c r="AF164" s="135"/>
      <c r="AG164" s="134"/>
    </row>
    <row r="165" spans="1:33">
      <c r="A165" s="144" t="s">
        <v>345</v>
      </c>
      <c r="B165" s="135" t="s">
        <v>5016</v>
      </c>
      <c r="C165" s="143">
        <v>-496.0608670370637</v>
      </c>
      <c r="D165" s="143">
        <v>6140.3017384408167</v>
      </c>
      <c r="E165" s="142">
        <v>1.2829999999999999</v>
      </c>
      <c r="F165" s="141">
        <v>2.2429999999999999</v>
      </c>
      <c r="G165" s="135"/>
      <c r="H165" s="135"/>
      <c r="I165" s="134"/>
      <c r="J165" s="135"/>
      <c r="K165" s="135"/>
      <c r="L165" s="134"/>
      <c r="M165" s="135"/>
      <c r="N165" s="135"/>
      <c r="O165" s="134"/>
      <c r="P165" s="135"/>
      <c r="Q165" s="135"/>
      <c r="R165" s="134"/>
      <c r="S165" s="135"/>
      <c r="T165" s="135"/>
      <c r="U165" s="134"/>
      <c r="V165" s="135"/>
      <c r="W165" s="135"/>
      <c r="X165" s="134"/>
      <c r="Y165" s="135"/>
      <c r="Z165" s="135"/>
      <c r="AA165" s="134"/>
      <c r="AB165" s="135"/>
      <c r="AC165" s="135"/>
      <c r="AD165" s="134"/>
      <c r="AE165" s="135"/>
      <c r="AF165" s="135"/>
      <c r="AG165" s="134"/>
    </row>
    <row r="166" spans="1:33">
      <c r="A166" s="144" t="s">
        <v>345</v>
      </c>
      <c r="B166" s="135" t="s">
        <v>5015</v>
      </c>
      <c r="C166" s="143">
        <v>-496.30179358578573</v>
      </c>
      <c r="D166" s="143">
        <v>6139.070428246504</v>
      </c>
      <c r="E166" s="142">
        <v>1.294</v>
      </c>
      <c r="F166" s="141">
        <v>2.2360000000000002</v>
      </c>
      <c r="G166" s="135"/>
      <c r="H166" s="135"/>
      <c r="I166" s="134"/>
      <c r="J166" s="135"/>
      <c r="K166" s="135"/>
      <c r="L166" s="134"/>
      <c r="M166" s="135"/>
      <c r="N166" s="135"/>
      <c r="O166" s="134"/>
      <c r="P166" s="135"/>
      <c r="Q166" s="135"/>
      <c r="R166" s="134"/>
      <c r="S166" s="135"/>
      <c r="T166" s="135"/>
      <c r="U166" s="134"/>
      <c r="V166" s="135"/>
      <c r="W166" s="135"/>
      <c r="X166" s="134"/>
      <c r="Y166" s="135"/>
      <c r="Z166" s="135"/>
      <c r="AA166" s="134"/>
      <c r="AB166" s="135"/>
      <c r="AC166" s="135"/>
      <c r="AD166" s="134"/>
      <c r="AE166" s="135"/>
      <c r="AF166" s="135"/>
      <c r="AG166" s="134"/>
    </row>
    <row r="167" spans="1:33">
      <c r="A167" s="144" t="s">
        <v>345</v>
      </c>
      <c r="B167" s="135" t="s">
        <v>5014</v>
      </c>
      <c r="C167" s="143">
        <v>-496.17218311057599</v>
      </c>
      <c r="D167" s="143">
        <v>6138.9466974426032</v>
      </c>
      <c r="E167" s="142">
        <v>1.286</v>
      </c>
      <c r="F167" s="141">
        <v>2.246</v>
      </c>
      <c r="G167" s="135"/>
      <c r="H167" s="135"/>
      <c r="I167" s="134"/>
      <c r="J167" s="135"/>
      <c r="K167" s="135"/>
      <c r="L167" s="134"/>
      <c r="M167" s="135"/>
      <c r="N167" s="135"/>
      <c r="O167" s="134"/>
      <c r="P167" s="135"/>
      <c r="Q167" s="135"/>
      <c r="R167" s="134"/>
      <c r="S167" s="135"/>
      <c r="T167" s="135"/>
      <c r="U167" s="134"/>
      <c r="V167" s="135"/>
      <c r="W167" s="135"/>
      <c r="X167" s="134"/>
      <c r="Y167" s="135"/>
      <c r="Z167" s="135"/>
      <c r="AA167" s="134"/>
      <c r="AB167" s="135"/>
      <c r="AC167" s="135"/>
      <c r="AD167" s="134"/>
      <c r="AE167" s="135"/>
      <c r="AF167" s="135"/>
      <c r="AG167" s="134"/>
    </row>
    <row r="168" spans="1:33">
      <c r="A168" s="144" t="s">
        <v>345</v>
      </c>
      <c r="B168" s="135" t="s">
        <v>5013</v>
      </c>
      <c r="C168" s="143">
        <v>-496.3326138987656</v>
      </c>
      <c r="D168" s="143">
        <v>6137.8262531074943</v>
      </c>
      <c r="E168" s="142">
        <v>1.288</v>
      </c>
      <c r="F168" s="141">
        <v>2.2509999999999999</v>
      </c>
      <c r="G168" s="135"/>
      <c r="H168" s="135"/>
      <c r="I168" s="134"/>
      <c r="J168" s="135"/>
      <c r="K168" s="135"/>
      <c r="L168" s="134"/>
      <c r="M168" s="135"/>
      <c r="N168" s="135"/>
      <c r="O168" s="134"/>
      <c r="P168" s="135"/>
      <c r="Q168" s="135"/>
      <c r="R168" s="134"/>
      <c r="S168" s="135"/>
      <c r="T168" s="135"/>
      <c r="U168" s="134"/>
      <c r="V168" s="135"/>
      <c r="W168" s="135"/>
      <c r="X168" s="134"/>
      <c r="Y168" s="135"/>
      <c r="Z168" s="135"/>
      <c r="AA168" s="134"/>
      <c r="AB168" s="135"/>
      <c r="AC168" s="135"/>
      <c r="AD168" s="134"/>
      <c r="AE168" s="135"/>
      <c r="AF168" s="135"/>
      <c r="AG168" s="134"/>
    </row>
    <row r="169" spans="1:33">
      <c r="A169" s="144" t="s">
        <v>345</v>
      </c>
      <c r="B169" s="135" t="s">
        <v>5012</v>
      </c>
      <c r="C169" s="143">
        <v>-496.69262094468871</v>
      </c>
      <c r="D169" s="143">
        <v>6135.8921858671756</v>
      </c>
      <c r="E169" s="142">
        <v>1.2889999999999999</v>
      </c>
      <c r="F169" s="141">
        <v>2.2559999999999998</v>
      </c>
      <c r="G169" s="135"/>
      <c r="H169" s="135"/>
      <c r="I169" s="134"/>
      <c r="J169" s="135"/>
      <c r="K169" s="135"/>
      <c r="L169" s="134"/>
      <c r="M169" s="135"/>
      <c r="N169" s="135"/>
      <c r="O169" s="134"/>
      <c r="P169" s="135"/>
      <c r="Q169" s="135"/>
      <c r="R169" s="134"/>
      <c r="S169" s="135"/>
      <c r="T169" s="135"/>
      <c r="U169" s="134"/>
      <c r="V169" s="135"/>
      <c r="W169" s="135"/>
      <c r="X169" s="134"/>
      <c r="Y169" s="135"/>
      <c r="Z169" s="135"/>
      <c r="AA169" s="134"/>
      <c r="AB169" s="135"/>
      <c r="AC169" s="135"/>
      <c r="AD169" s="134"/>
      <c r="AE169" s="135"/>
      <c r="AF169" s="135"/>
      <c r="AG169" s="134"/>
    </row>
    <row r="170" spans="1:33">
      <c r="A170" s="144" t="s">
        <v>345</v>
      </c>
      <c r="B170" s="135" t="s">
        <v>5011</v>
      </c>
      <c r="C170" s="143">
        <v>-496.759032862715</v>
      </c>
      <c r="D170" s="143">
        <v>6135.8873689330121</v>
      </c>
      <c r="E170" s="142">
        <v>1.3009999999999999</v>
      </c>
      <c r="F170" s="141">
        <v>2.2559999999999998</v>
      </c>
      <c r="G170" s="135"/>
      <c r="H170" s="135"/>
      <c r="I170" s="134"/>
      <c r="J170" s="135"/>
      <c r="K170" s="135"/>
      <c r="L170" s="134"/>
      <c r="M170" s="135"/>
      <c r="N170" s="135"/>
      <c r="O170" s="134"/>
      <c r="P170" s="135"/>
      <c r="Q170" s="135"/>
      <c r="R170" s="134"/>
      <c r="S170" s="135"/>
      <c r="T170" s="135"/>
      <c r="U170" s="134"/>
      <c r="V170" s="135"/>
      <c r="W170" s="135"/>
      <c r="X170" s="134"/>
      <c r="Y170" s="135"/>
      <c r="Z170" s="135"/>
      <c r="AA170" s="134"/>
      <c r="AB170" s="135"/>
      <c r="AC170" s="135"/>
      <c r="AD170" s="134"/>
      <c r="AE170" s="135"/>
      <c r="AF170" s="135"/>
      <c r="AG170" s="134"/>
    </row>
    <row r="171" spans="1:33">
      <c r="A171" s="144" t="s">
        <v>345</v>
      </c>
      <c r="B171" s="135" t="s">
        <v>5010</v>
      </c>
      <c r="C171" s="143">
        <v>-496.04297426335586</v>
      </c>
      <c r="D171" s="143">
        <v>6135.095374622435</v>
      </c>
      <c r="E171" s="142">
        <v>1.296</v>
      </c>
      <c r="F171" s="141">
        <v>2.258</v>
      </c>
      <c r="G171" s="135"/>
      <c r="H171" s="135"/>
      <c r="I171" s="134"/>
      <c r="J171" s="135"/>
      <c r="K171" s="135"/>
      <c r="L171" s="134"/>
      <c r="M171" s="135"/>
      <c r="N171" s="135"/>
      <c r="O171" s="134"/>
      <c r="P171" s="135"/>
      <c r="Q171" s="135"/>
      <c r="R171" s="134"/>
      <c r="S171" s="135"/>
      <c r="T171" s="135"/>
      <c r="U171" s="134"/>
      <c r="V171" s="135"/>
      <c r="W171" s="135"/>
      <c r="X171" s="134"/>
      <c r="Y171" s="135"/>
      <c r="Z171" s="135"/>
      <c r="AA171" s="134"/>
      <c r="AB171" s="135"/>
      <c r="AC171" s="135"/>
      <c r="AD171" s="134"/>
      <c r="AE171" s="135"/>
      <c r="AF171" s="135"/>
      <c r="AG171" s="134"/>
    </row>
    <row r="172" spans="1:33">
      <c r="A172" s="144" t="s">
        <v>345</v>
      </c>
      <c r="B172" s="135" t="s">
        <v>5009</v>
      </c>
      <c r="C172" s="143">
        <v>-496.11324331102497</v>
      </c>
      <c r="D172" s="143">
        <v>6133.4576528774332</v>
      </c>
      <c r="E172" s="142">
        <v>1.2709999999999999</v>
      </c>
      <c r="F172" s="141">
        <v>2.25</v>
      </c>
      <c r="G172" s="135"/>
      <c r="H172" s="135"/>
      <c r="I172" s="134"/>
      <c r="J172" s="135"/>
      <c r="K172" s="135"/>
      <c r="L172" s="134"/>
      <c r="M172" s="135"/>
      <c r="N172" s="135"/>
      <c r="O172" s="134"/>
      <c r="P172" s="135"/>
      <c r="Q172" s="135"/>
      <c r="R172" s="134"/>
      <c r="S172" s="135"/>
      <c r="T172" s="135"/>
      <c r="U172" s="134"/>
      <c r="V172" s="135"/>
      <c r="W172" s="135"/>
      <c r="X172" s="134"/>
      <c r="Y172" s="135"/>
      <c r="Z172" s="135"/>
      <c r="AA172" s="134"/>
      <c r="AB172" s="135"/>
      <c r="AC172" s="135"/>
      <c r="AD172" s="134"/>
      <c r="AE172" s="135"/>
      <c r="AF172" s="135"/>
      <c r="AG172" s="134"/>
    </row>
    <row r="173" spans="1:33">
      <c r="A173" s="144" t="s">
        <v>345</v>
      </c>
      <c r="B173" s="135" t="s">
        <v>5008</v>
      </c>
      <c r="C173" s="143">
        <v>-496.39232963931784</v>
      </c>
      <c r="D173" s="143">
        <v>6132.6261141585001</v>
      </c>
      <c r="E173" s="142">
        <v>1.2789999999999999</v>
      </c>
      <c r="F173" s="141">
        <v>2.2530000000000001</v>
      </c>
      <c r="G173" s="135"/>
      <c r="H173" s="135"/>
      <c r="I173" s="134"/>
      <c r="J173" s="135"/>
      <c r="K173" s="135"/>
      <c r="L173" s="134"/>
      <c r="M173" s="135"/>
      <c r="N173" s="135"/>
      <c r="O173" s="134"/>
      <c r="P173" s="135"/>
      <c r="Q173" s="135"/>
      <c r="R173" s="134"/>
      <c r="S173" s="135"/>
      <c r="T173" s="135"/>
      <c r="U173" s="134"/>
      <c r="V173" s="135"/>
      <c r="W173" s="135"/>
      <c r="X173" s="134"/>
      <c r="Y173" s="135"/>
      <c r="Z173" s="135"/>
      <c r="AA173" s="134"/>
      <c r="AB173" s="135"/>
      <c r="AC173" s="135"/>
      <c r="AD173" s="134"/>
      <c r="AE173" s="135"/>
      <c r="AF173" s="135"/>
      <c r="AG173" s="134"/>
    </row>
    <row r="174" spans="1:33">
      <c r="A174" s="144" t="s">
        <v>345</v>
      </c>
      <c r="B174" s="135" t="s">
        <v>5007</v>
      </c>
      <c r="C174" s="143">
        <v>-496.01841804539936</v>
      </c>
      <c r="D174" s="143">
        <v>6131.5774389693215</v>
      </c>
      <c r="E174" s="142">
        <v>1.284</v>
      </c>
      <c r="F174" s="141">
        <v>2.2490000000000001</v>
      </c>
      <c r="G174" s="135"/>
      <c r="H174" s="135"/>
      <c r="I174" s="134"/>
      <c r="J174" s="135"/>
      <c r="K174" s="135"/>
      <c r="L174" s="134"/>
      <c r="M174" s="135"/>
      <c r="N174" s="135"/>
      <c r="O174" s="134"/>
      <c r="P174" s="135"/>
      <c r="Q174" s="135"/>
      <c r="R174" s="134"/>
      <c r="S174" s="135"/>
      <c r="T174" s="135"/>
      <c r="U174" s="134"/>
      <c r="V174" s="135"/>
      <c r="W174" s="135"/>
      <c r="X174" s="134"/>
      <c r="Y174" s="135"/>
      <c r="Z174" s="135"/>
      <c r="AA174" s="134"/>
      <c r="AB174" s="135"/>
      <c r="AC174" s="135"/>
      <c r="AD174" s="134"/>
      <c r="AE174" s="135"/>
      <c r="AF174" s="135"/>
      <c r="AG174" s="134"/>
    </row>
    <row r="175" spans="1:33">
      <c r="A175" s="144" t="s">
        <v>345</v>
      </c>
      <c r="B175" s="135" t="s">
        <v>5006</v>
      </c>
      <c r="C175" s="143">
        <v>-496.79767109965564</v>
      </c>
      <c r="D175" s="143">
        <v>6131.2163171926941</v>
      </c>
      <c r="E175" s="142">
        <v>1.2889999999999999</v>
      </c>
      <c r="F175" s="141">
        <v>2.254</v>
      </c>
      <c r="G175" s="135"/>
      <c r="H175" s="135"/>
      <c r="I175" s="134"/>
      <c r="J175" s="135"/>
      <c r="K175" s="135"/>
      <c r="L175" s="134"/>
      <c r="M175" s="135"/>
      <c r="N175" s="135"/>
      <c r="O175" s="134"/>
      <c r="P175" s="135"/>
      <c r="Q175" s="135"/>
      <c r="R175" s="134"/>
      <c r="S175" s="135"/>
      <c r="T175" s="135"/>
      <c r="U175" s="134"/>
      <c r="V175" s="135"/>
      <c r="W175" s="135"/>
      <c r="X175" s="134"/>
      <c r="Y175" s="135"/>
      <c r="Z175" s="135"/>
      <c r="AA175" s="134"/>
      <c r="AB175" s="135"/>
      <c r="AC175" s="135"/>
      <c r="AD175" s="134"/>
      <c r="AE175" s="135"/>
      <c r="AF175" s="135"/>
      <c r="AG175" s="134"/>
    </row>
    <row r="176" spans="1:33">
      <c r="A176" s="144" t="s">
        <v>345</v>
      </c>
      <c r="B176" s="135" t="s">
        <v>5005</v>
      </c>
      <c r="C176" s="143">
        <v>-496.31019031855584</v>
      </c>
      <c r="D176" s="143">
        <v>6130.7361097531293</v>
      </c>
      <c r="E176" s="142">
        <v>1.2969999999999999</v>
      </c>
      <c r="F176" s="141">
        <v>2.238</v>
      </c>
      <c r="G176" s="135"/>
      <c r="H176" s="135"/>
      <c r="I176" s="134"/>
      <c r="J176" s="135"/>
      <c r="K176" s="135"/>
      <c r="L176" s="134"/>
      <c r="M176" s="135"/>
      <c r="N176" s="135"/>
      <c r="O176" s="134"/>
      <c r="P176" s="135"/>
      <c r="Q176" s="135"/>
      <c r="R176" s="134"/>
      <c r="S176" s="135"/>
      <c r="T176" s="135"/>
      <c r="U176" s="134"/>
      <c r="V176" s="135"/>
      <c r="W176" s="135"/>
      <c r="X176" s="134"/>
      <c r="Y176" s="135"/>
      <c r="Z176" s="135"/>
      <c r="AA176" s="134"/>
      <c r="AB176" s="135"/>
      <c r="AC176" s="135"/>
      <c r="AD176" s="134"/>
      <c r="AE176" s="135"/>
      <c r="AF176" s="135"/>
      <c r="AG176" s="134"/>
    </row>
    <row r="177" spans="1:33">
      <c r="A177" s="144" t="s">
        <v>345</v>
      </c>
      <c r="B177" s="135" t="s">
        <v>5004</v>
      </c>
      <c r="C177" s="143">
        <v>-496.19628420860505</v>
      </c>
      <c r="D177" s="143">
        <v>6129.8099625610739</v>
      </c>
      <c r="E177" s="142">
        <v>1.2989999999999999</v>
      </c>
      <c r="F177" s="141">
        <v>2.2429999999999999</v>
      </c>
      <c r="G177" s="135"/>
      <c r="H177" s="135"/>
      <c r="I177" s="134"/>
      <c r="J177" s="135"/>
      <c r="K177" s="135"/>
      <c r="L177" s="134"/>
      <c r="M177" s="135"/>
      <c r="N177" s="135"/>
      <c r="O177" s="134"/>
      <c r="P177" s="135"/>
      <c r="Q177" s="135"/>
      <c r="R177" s="134"/>
      <c r="S177" s="135"/>
      <c r="T177" s="135"/>
      <c r="U177" s="134"/>
      <c r="V177" s="135"/>
      <c r="W177" s="135"/>
      <c r="X177" s="134"/>
      <c r="Y177" s="135"/>
      <c r="Z177" s="135"/>
      <c r="AA177" s="134"/>
      <c r="AB177" s="135"/>
      <c r="AC177" s="135"/>
      <c r="AD177" s="134"/>
      <c r="AE177" s="135"/>
      <c r="AF177" s="135"/>
      <c r="AG177" s="134"/>
    </row>
    <row r="178" spans="1:33">
      <c r="A178" s="144" t="s">
        <v>345</v>
      </c>
      <c r="B178" s="135" t="s">
        <v>5003</v>
      </c>
      <c r="C178" s="143">
        <v>-496.7310055980675</v>
      </c>
      <c r="D178" s="143">
        <v>6129.3888165630433</v>
      </c>
      <c r="E178" s="142">
        <v>1.304</v>
      </c>
      <c r="F178" s="141">
        <v>2.2589999999999999</v>
      </c>
      <c r="G178" s="135"/>
      <c r="H178" s="135"/>
      <c r="I178" s="134"/>
      <c r="J178" s="135"/>
      <c r="K178" s="135"/>
      <c r="L178" s="134"/>
      <c r="M178" s="135"/>
      <c r="N178" s="135"/>
      <c r="O178" s="134"/>
      <c r="P178" s="135"/>
      <c r="Q178" s="135"/>
      <c r="R178" s="134"/>
      <c r="S178" s="135"/>
      <c r="T178" s="135"/>
      <c r="U178" s="134"/>
      <c r="V178" s="135"/>
      <c r="W178" s="135"/>
      <c r="X178" s="134"/>
      <c r="Y178" s="135"/>
      <c r="Z178" s="135"/>
      <c r="AA178" s="134"/>
      <c r="AB178" s="135"/>
      <c r="AC178" s="135"/>
      <c r="AD178" s="134"/>
      <c r="AE178" s="135"/>
      <c r="AF178" s="135"/>
      <c r="AG178" s="134"/>
    </row>
    <row r="179" spans="1:33">
      <c r="A179" s="144" t="s">
        <v>345</v>
      </c>
      <c r="B179" s="135" t="s">
        <v>5002</v>
      </c>
      <c r="C179" s="143">
        <v>-496.79396949728556</v>
      </c>
      <c r="D179" s="143">
        <v>6128.1183574117777</v>
      </c>
      <c r="E179" s="142">
        <v>1.304</v>
      </c>
      <c r="F179" s="141">
        <v>2.258</v>
      </c>
      <c r="G179" s="135"/>
      <c r="H179" s="135"/>
      <c r="I179" s="134"/>
      <c r="J179" s="135"/>
      <c r="K179" s="135"/>
      <c r="L179" s="134"/>
      <c r="M179" s="135"/>
      <c r="N179" s="135"/>
      <c r="O179" s="134"/>
      <c r="P179" s="135"/>
      <c r="Q179" s="135"/>
      <c r="R179" s="134"/>
      <c r="S179" s="135"/>
      <c r="T179" s="135"/>
      <c r="U179" s="134"/>
      <c r="V179" s="135"/>
      <c r="W179" s="135"/>
      <c r="X179" s="134"/>
      <c r="Y179" s="135"/>
      <c r="Z179" s="135"/>
      <c r="AA179" s="134"/>
      <c r="AB179" s="135"/>
      <c r="AC179" s="135"/>
      <c r="AD179" s="134"/>
      <c r="AE179" s="135"/>
      <c r="AF179" s="135"/>
      <c r="AG179" s="134"/>
    </row>
    <row r="180" spans="1:33">
      <c r="A180" s="144" t="s">
        <v>345</v>
      </c>
      <c r="B180" s="135" t="s">
        <v>5001</v>
      </c>
      <c r="C180" s="143">
        <v>-496.19177320443424</v>
      </c>
      <c r="D180" s="143">
        <v>6126.3621423542018</v>
      </c>
      <c r="E180" s="142">
        <v>1.306</v>
      </c>
      <c r="F180" s="141">
        <v>2.2570000000000001</v>
      </c>
      <c r="G180" s="135"/>
      <c r="H180" s="135"/>
      <c r="I180" s="134"/>
      <c r="J180" s="135"/>
      <c r="K180" s="135"/>
      <c r="L180" s="134"/>
      <c r="M180" s="135"/>
      <c r="N180" s="135"/>
      <c r="O180" s="134"/>
      <c r="P180" s="135"/>
      <c r="Q180" s="135"/>
      <c r="R180" s="134"/>
      <c r="S180" s="135"/>
      <c r="T180" s="135"/>
      <c r="U180" s="134"/>
      <c r="V180" s="135"/>
      <c r="W180" s="135"/>
      <c r="X180" s="134"/>
      <c r="Y180" s="135"/>
      <c r="Z180" s="135"/>
      <c r="AA180" s="134"/>
      <c r="AB180" s="135"/>
      <c r="AC180" s="135"/>
      <c r="AD180" s="134"/>
      <c r="AE180" s="135"/>
      <c r="AF180" s="135"/>
      <c r="AG180" s="134"/>
    </row>
    <row r="181" spans="1:33">
      <c r="A181" s="144" t="s">
        <v>345</v>
      </c>
      <c r="B181" s="135" t="s">
        <v>5000</v>
      </c>
      <c r="C181" s="143">
        <v>-496.10268494224243</v>
      </c>
      <c r="D181" s="143">
        <v>6124.8653085378301</v>
      </c>
      <c r="E181" s="142">
        <v>1.304</v>
      </c>
      <c r="F181" s="141">
        <v>2.2549999999999999</v>
      </c>
      <c r="G181" s="135"/>
      <c r="H181" s="135"/>
      <c r="I181" s="134"/>
      <c r="J181" s="135"/>
      <c r="K181" s="135"/>
      <c r="L181" s="134"/>
      <c r="M181" s="135"/>
      <c r="N181" s="135"/>
      <c r="O181" s="134"/>
      <c r="P181" s="135"/>
      <c r="Q181" s="135"/>
      <c r="R181" s="134"/>
      <c r="S181" s="135"/>
      <c r="T181" s="135"/>
      <c r="U181" s="134"/>
      <c r="V181" s="135"/>
      <c r="W181" s="135"/>
      <c r="X181" s="134"/>
      <c r="Y181" s="135"/>
      <c r="Z181" s="135"/>
      <c r="AA181" s="134"/>
      <c r="AB181" s="135"/>
      <c r="AC181" s="135"/>
      <c r="AD181" s="134"/>
      <c r="AE181" s="135"/>
      <c r="AF181" s="135"/>
      <c r="AG181" s="134"/>
    </row>
    <row r="182" spans="1:33">
      <c r="A182" s="144" t="s">
        <v>345</v>
      </c>
      <c r="B182" s="135" t="s">
        <v>4999</v>
      </c>
      <c r="C182" s="143">
        <v>-496.70736831982265</v>
      </c>
      <c r="D182" s="143">
        <v>6123.2728837906161</v>
      </c>
      <c r="E182" s="142">
        <v>1.29</v>
      </c>
      <c r="F182" s="141">
        <v>2.2639999999999998</v>
      </c>
      <c r="G182" s="135"/>
      <c r="H182" s="135"/>
      <c r="I182" s="134"/>
      <c r="J182" s="135"/>
      <c r="K182" s="135"/>
      <c r="L182" s="134"/>
      <c r="M182" s="135"/>
      <c r="N182" s="135"/>
      <c r="O182" s="134"/>
      <c r="P182" s="135"/>
      <c r="Q182" s="135"/>
      <c r="R182" s="134"/>
      <c r="S182" s="135"/>
      <c r="T182" s="135"/>
      <c r="U182" s="134"/>
      <c r="V182" s="135"/>
      <c r="W182" s="135"/>
      <c r="X182" s="134"/>
      <c r="Y182" s="135"/>
      <c r="Z182" s="135"/>
      <c r="AA182" s="134"/>
      <c r="AB182" s="135"/>
      <c r="AC182" s="135"/>
      <c r="AD182" s="134"/>
      <c r="AE182" s="135"/>
      <c r="AF182" s="135"/>
      <c r="AG182" s="134"/>
    </row>
    <row r="183" spans="1:33">
      <c r="A183" s="144" t="s">
        <v>345</v>
      </c>
      <c r="B183" s="135" t="s">
        <v>4998</v>
      </c>
      <c r="C183" s="143">
        <v>-496.77527454916776</v>
      </c>
      <c r="D183" s="143">
        <v>6122.0828077554297</v>
      </c>
      <c r="E183" s="142">
        <v>1.3089999999999999</v>
      </c>
      <c r="F183" s="141">
        <v>2.2370000000000001</v>
      </c>
      <c r="G183" s="135"/>
      <c r="H183" s="135"/>
      <c r="I183" s="134"/>
      <c r="J183" s="135"/>
      <c r="K183" s="135"/>
      <c r="L183" s="134"/>
      <c r="M183" s="135"/>
      <c r="N183" s="135"/>
      <c r="O183" s="134"/>
      <c r="P183" s="135"/>
      <c r="Q183" s="135"/>
      <c r="R183" s="134"/>
      <c r="S183" s="135"/>
      <c r="T183" s="135"/>
      <c r="U183" s="134"/>
      <c r="V183" s="135"/>
      <c r="W183" s="135"/>
      <c r="X183" s="134"/>
      <c r="Y183" s="135"/>
      <c r="Z183" s="135"/>
      <c r="AA183" s="134"/>
      <c r="AB183" s="135"/>
      <c r="AC183" s="135"/>
      <c r="AD183" s="134"/>
      <c r="AE183" s="135"/>
      <c r="AF183" s="135"/>
      <c r="AG183" s="134"/>
    </row>
    <row r="184" spans="1:33">
      <c r="A184" s="144" t="s">
        <v>345</v>
      </c>
      <c r="B184" s="135" t="s">
        <v>4997</v>
      </c>
      <c r="C184" s="143">
        <v>-496.0233981880877</v>
      </c>
      <c r="D184" s="143">
        <v>6121.50562046101</v>
      </c>
      <c r="E184" s="142">
        <v>1.321</v>
      </c>
      <c r="F184" s="141">
        <v>2.2410000000000001</v>
      </c>
      <c r="G184" s="135"/>
      <c r="H184" s="135"/>
      <c r="I184" s="134"/>
      <c r="J184" s="135"/>
      <c r="K184" s="135"/>
      <c r="L184" s="134"/>
      <c r="M184" s="135"/>
      <c r="N184" s="135"/>
      <c r="O184" s="134"/>
      <c r="P184" s="135"/>
      <c r="Q184" s="135"/>
      <c r="R184" s="134"/>
      <c r="S184" s="135"/>
      <c r="T184" s="135"/>
      <c r="U184" s="134"/>
      <c r="V184" s="135"/>
      <c r="W184" s="135"/>
      <c r="X184" s="134"/>
      <c r="Y184" s="135"/>
      <c r="Z184" s="135"/>
      <c r="AA184" s="134"/>
      <c r="AB184" s="135"/>
      <c r="AC184" s="135"/>
      <c r="AD184" s="134"/>
      <c r="AE184" s="135"/>
      <c r="AF184" s="135"/>
      <c r="AG184" s="134"/>
    </row>
    <row r="185" spans="1:33">
      <c r="A185" s="144" t="s">
        <v>345</v>
      </c>
      <c r="B185" s="135" t="s">
        <v>4996</v>
      </c>
      <c r="C185" s="143">
        <v>-496.36343670711733</v>
      </c>
      <c r="D185" s="143">
        <v>6121.404136466881</v>
      </c>
      <c r="E185" s="142">
        <v>1.298</v>
      </c>
      <c r="F185" s="141">
        <v>2.2360000000000002</v>
      </c>
      <c r="G185" s="135"/>
      <c r="H185" s="135"/>
      <c r="I185" s="134"/>
      <c r="J185" s="135"/>
      <c r="K185" s="135"/>
      <c r="L185" s="134"/>
      <c r="M185" s="135"/>
      <c r="N185" s="135"/>
      <c r="O185" s="134"/>
      <c r="P185" s="135"/>
      <c r="Q185" s="135"/>
      <c r="R185" s="134"/>
      <c r="S185" s="135"/>
      <c r="T185" s="135"/>
      <c r="U185" s="134"/>
      <c r="V185" s="135"/>
      <c r="W185" s="135"/>
      <c r="X185" s="134"/>
      <c r="Y185" s="135"/>
      <c r="Z185" s="135"/>
      <c r="AA185" s="134"/>
      <c r="AB185" s="135"/>
      <c r="AC185" s="135"/>
      <c r="AD185" s="134"/>
      <c r="AE185" s="135"/>
      <c r="AF185" s="135"/>
      <c r="AG185" s="134"/>
    </row>
    <row r="186" spans="1:33">
      <c r="A186" s="144" t="s">
        <v>345</v>
      </c>
      <c r="B186" s="135" t="s">
        <v>4995</v>
      </c>
      <c r="C186" s="143">
        <v>-495.91889259991848</v>
      </c>
      <c r="D186" s="143">
        <v>6120.9143520363705</v>
      </c>
      <c r="E186" s="142">
        <v>1.3</v>
      </c>
      <c r="F186" s="141">
        <v>2.2490000000000001</v>
      </c>
      <c r="G186" s="135"/>
      <c r="H186" s="135"/>
      <c r="I186" s="134"/>
      <c r="J186" s="135"/>
      <c r="K186" s="135"/>
      <c r="L186" s="134"/>
      <c r="M186" s="135"/>
      <c r="N186" s="135"/>
      <c r="O186" s="134"/>
      <c r="P186" s="135"/>
      <c r="Q186" s="135"/>
      <c r="R186" s="134"/>
      <c r="S186" s="135"/>
      <c r="T186" s="135"/>
      <c r="U186" s="134"/>
      <c r="V186" s="135"/>
      <c r="W186" s="135"/>
      <c r="X186" s="134"/>
      <c r="Y186" s="135"/>
      <c r="Z186" s="135"/>
      <c r="AA186" s="134"/>
      <c r="AB186" s="135"/>
      <c r="AC186" s="135"/>
      <c r="AD186" s="134"/>
      <c r="AE186" s="135"/>
      <c r="AF186" s="135"/>
      <c r="AG186" s="134"/>
    </row>
    <row r="187" spans="1:33">
      <c r="A187" s="144" t="s">
        <v>345</v>
      </c>
      <c r="B187" s="135" t="s">
        <v>4994</v>
      </c>
      <c r="C187" s="143">
        <v>-496.29366378885544</v>
      </c>
      <c r="D187" s="143">
        <v>6120.151465041803</v>
      </c>
      <c r="E187" s="142">
        <v>1.264</v>
      </c>
      <c r="F187" s="141">
        <v>2.246</v>
      </c>
      <c r="G187" s="135"/>
      <c r="H187" s="135"/>
      <c r="I187" s="134"/>
      <c r="J187" s="135"/>
      <c r="K187" s="135"/>
      <c r="L187" s="134"/>
      <c r="M187" s="135"/>
      <c r="N187" s="135"/>
      <c r="O187" s="134"/>
      <c r="P187" s="135"/>
      <c r="Q187" s="135"/>
      <c r="R187" s="134"/>
      <c r="S187" s="135"/>
      <c r="T187" s="135"/>
      <c r="U187" s="134"/>
      <c r="V187" s="135"/>
      <c r="W187" s="135"/>
      <c r="X187" s="134"/>
      <c r="Y187" s="135"/>
      <c r="Z187" s="135"/>
      <c r="AA187" s="134"/>
      <c r="AB187" s="135"/>
      <c r="AC187" s="135"/>
      <c r="AD187" s="134"/>
      <c r="AE187" s="135"/>
      <c r="AF187" s="135"/>
      <c r="AG187" s="134"/>
    </row>
    <row r="188" spans="1:33">
      <c r="A188" s="144" t="s">
        <v>345</v>
      </c>
      <c r="B188" s="135" t="s">
        <v>4993</v>
      </c>
      <c r="C188" s="143">
        <v>-496.09742267002281</v>
      </c>
      <c r="D188" s="143">
        <v>6119.5159489262105</v>
      </c>
      <c r="E188" s="142">
        <v>1.2649999999999999</v>
      </c>
      <c r="F188" s="141">
        <v>2.2509999999999999</v>
      </c>
      <c r="G188" s="135"/>
      <c r="H188" s="135"/>
      <c r="I188" s="134"/>
      <c r="J188" s="135"/>
      <c r="K188" s="135"/>
      <c r="L188" s="134"/>
      <c r="M188" s="135"/>
      <c r="N188" s="135"/>
      <c r="O188" s="134"/>
      <c r="P188" s="135"/>
      <c r="Q188" s="135"/>
      <c r="R188" s="134"/>
      <c r="S188" s="135"/>
      <c r="T188" s="135"/>
      <c r="U188" s="134"/>
      <c r="V188" s="135"/>
      <c r="W188" s="135"/>
      <c r="X188" s="134"/>
      <c r="Y188" s="135"/>
      <c r="Z188" s="135"/>
      <c r="AA188" s="134"/>
      <c r="AB188" s="135"/>
      <c r="AC188" s="135"/>
      <c r="AD188" s="134"/>
      <c r="AE188" s="135"/>
      <c r="AF188" s="135"/>
      <c r="AG188" s="134"/>
    </row>
    <row r="189" spans="1:33">
      <c r="A189" s="144" t="s">
        <v>345</v>
      </c>
      <c r="B189" s="135" t="s">
        <v>4992</v>
      </c>
      <c r="C189" s="143">
        <v>-496.06592309842495</v>
      </c>
      <c r="D189" s="143">
        <v>6117.8928064665324</v>
      </c>
      <c r="E189" s="142">
        <v>1.298</v>
      </c>
      <c r="F189" s="141">
        <v>2.242</v>
      </c>
      <c r="G189" s="135"/>
      <c r="H189" s="135"/>
      <c r="I189" s="134"/>
      <c r="J189" s="135"/>
      <c r="K189" s="135"/>
      <c r="L189" s="134"/>
      <c r="M189" s="135"/>
      <c r="N189" s="135"/>
      <c r="O189" s="134"/>
      <c r="P189" s="135"/>
      <c r="Q189" s="135"/>
      <c r="R189" s="134"/>
      <c r="S189" s="135"/>
      <c r="T189" s="135"/>
      <c r="U189" s="134"/>
      <c r="V189" s="135"/>
      <c r="W189" s="135"/>
      <c r="X189" s="134"/>
      <c r="Y189" s="135"/>
      <c r="Z189" s="135"/>
      <c r="AA189" s="134"/>
      <c r="AB189" s="135"/>
      <c r="AC189" s="135"/>
      <c r="AD189" s="134"/>
      <c r="AE189" s="135"/>
      <c r="AF189" s="135"/>
      <c r="AG189" s="134"/>
    </row>
    <row r="190" spans="1:33">
      <c r="A190" s="144" t="s">
        <v>345</v>
      </c>
      <c r="B190" s="135" t="s">
        <v>4991</v>
      </c>
      <c r="C190" s="143">
        <v>-496.48292335958683</v>
      </c>
      <c r="D190" s="143">
        <v>6116.1792972592375</v>
      </c>
      <c r="E190" s="142">
        <v>1.306</v>
      </c>
      <c r="F190" s="141">
        <v>2.2410000000000001</v>
      </c>
      <c r="G190" s="135"/>
      <c r="H190" s="135"/>
      <c r="I190" s="134"/>
      <c r="J190" s="135"/>
      <c r="K190" s="135"/>
      <c r="L190" s="134"/>
      <c r="M190" s="135"/>
      <c r="N190" s="135"/>
      <c r="O190" s="134"/>
      <c r="P190" s="135"/>
      <c r="Q190" s="135"/>
      <c r="R190" s="134"/>
      <c r="S190" s="135"/>
      <c r="T190" s="135"/>
      <c r="U190" s="134"/>
      <c r="V190" s="135"/>
      <c r="W190" s="135"/>
      <c r="X190" s="134"/>
      <c r="Y190" s="135"/>
      <c r="Z190" s="135"/>
      <c r="AA190" s="134"/>
      <c r="AB190" s="135"/>
      <c r="AC190" s="135"/>
      <c r="AD190" s="134"/>
      <c r="AE190" s="135"/>
      <c r="AF190" s="135"/>
      <c r="AG190" s="134"/>
    </row>
    <row r="191" spans="1:33">
      <c r="A191" s="144" t="s">
        <v>345</v>
      </c>
      <c r="B191" s="135" t="s">
        <v>4990</v>
      </c>
      <c r="C191" s="143">
        <v>-496.41641043526994</v>
      </c>
      <c r="D191" s="143">
        <v>6115.1005058750106</v>
      </c>
      <c r="E191" s="142">
        <v>1.294</v>
      </c>
      <c r="F191" s="141">
        <v>2.2490000000000001</v>
      </c>
      <c r="G191" s="135"/>
      <c r="H191" s="135"/>
      <c r="I191" s="134"/>
      <c r="J191" s="135"/>
      <c r="K191" s="135"/>
      <c r="L191" s="134"/>
      <c r="M191" s="135"/>
      <c r="N191" s="135"/>
      <c r="O191" s="134"/>
      <c r="P191" s="135"/>
      <c r="Q191" s="135"/>
      <c r="R191" s="134"/>
      <c r="S191" s="135"/>
      <c r="T191" s="135"/>
      <c r="U191" s="134"/>
      <c r="V191" s="135"/>
      <c r="W191" s="135"/>
      <c r="X191" s="134"/>
      <c r="Y191" s="135"/>
      <c r="Z191" s="135"/>
      <c r="AA191" s="134"/>
      <c r="AB191" s="135"/>
      <c r="AC191" s="135"/>
      <c r="AD191" s="134"/>
      <c r="AE191" s="135"/>
      <c r="AF191" s="135"/>
      <c r="AG191" s="134"/>
    </row>
    <row r="192" spans="1:33">
      <c r="A192" s="144" t="s">
        <v>345</v>
      </c>
      <c r="B192" s="135" t="s">
        <v>4989</v>
      </c>
      <c r="C192" s="143">
        <v>-496.08382480652807</v>
      </c>
      <c r="D192" s="143">
        <v>6113.9518873802117</v>
      </c>
      <c r="E192" s="142">
        <v>1.29</v>
      </c>
      <c r="F192" s="141">
        <v>2.254</v>
      </c>
      <c r="G192" s="135"/>
      <c r="H192" s="135"/>
      <c r="I192" s="134"/>
      <c r="J192" s="135"/>
      <c r="K192" s="135"/>
      <c r="L192" s="134"/>
      <c r="M192" s="135"/>
      <c r="N192" s="135"/>
      <c r="O192" s="134"/>
      <c r="P192" s="135"/>
      <c r="Q192" s="135"/>
      <c r="R192" s="134"/>
      <c r="S192" s="135"/>
      <c r="T192" s="135"/>
      <c r="U192" s="134"/>
      <c r="V192" s="135"/>
      <c r="W192" s="135"/>
      <c r="X192" s="134"/>
      <c r="Y192" s="135"/>
      <c r="Z192" s="135"/>
      <c r="AA192" s="134"/>
      <c r="AB192" s="135"/>
      <c r="AC192" s="135"/>
      <c r="AD192" s="134"/>
      <c r="AE192" s="135"/>
      <c r="AF192" s="135"/>
      <c r="AG192" s="134"/>
    </row>
    <row r="193" spans="1:33">
      <c r="A193" s="144" t="s">
        <v>345</v>
      </c>
      <c r="B193" s="135" t="s">
        <v>4988</v>
      </c>
      <c r="C193" s="143">
        <v>-496.02409438634032</v>
      </c>
      <c r="D193" s="143">
        <v>6113.6935240393923</v>
      </c>
      <c r="E193" s="142">
        <v>1.31</v>
      </c>
      <c r="F193" s="141">
        <v>2.2490000000000001</v>
      </c>
      <c r="G193" s="135"/>
      <c r="H193" s="135"/>
      <c r="I193" s="134"/>
      <c r="J193" s="135"/>
      <c r="K193" s="135"/>
      <c r="L193" s="134"/>
      <c r="M193" s="135"/>
      <c r="N193" s="135"/>
      <c r="O193" s="134"/>
      <c r="P193" s="135"/>
      <c r="Q193" s="135"/>
      <c r="R193" s="134"/>
      <c r="S193" s="135"/>
      <c r="T193" s="135"/>
      <c r="U193" s="134"/>
      <c r="V193" s="135"/>
      <c r="W193" s="135"/>
      <c r="X193" s="134"/>
      <c r="Y193" s="135"/>
      <c r="Z193" s="135"/>
      <c r="AA193" s="134"/>
      <c r="AB193" s="135"/>
      <c r="AC193" s="135"/>
      <c r="AD193" s="134"/>
      <c r="AE193" s="135"/>
      <c r="AF193" s="135"/>
      <c r="AG193" s="134"/>
    </row>
    <row r="194" spans="1:33">
      <c r="A194" s="144" t="s">
        <v>345</v>
      </c>
      <c r="B194" s="135" t="s">
        <v>4987</v>
      </c>
      <c r="C194" s="143">
        <v>-496.71633867497991</v>
      </c>
      <c r="D194" s="143">
        <v>6112.5696220953469</v>
      </c>
      <c r="E194" s="142">
        <v>1.296</v>
      </c>
      <c r="F194" s="141">
        <v>2.2389999999999999</v>
      </c>
      <c r="G194" s="135"/>
      <c r="H194" s="135"/>
      <c r="I194" s="134"/>
      <c r="J194" s="135"/>
      <c r="K194" s="135"/>
      <c r="L194" s="134"/>
      <c r="M194" s="135"/>
      <c r="N194" s="135"/>
      <c r="O194" s="134"/>
      <c r="P194" s="135"/>
      <c r="Q194" s="135"/>
      <c r="R194" s="134"/>
      <c r="S194" s="135"/>
      <c r="T194" s="135"/>
      <c r="U194" s="134"/>
      <c r="V194" s="135"/>
      <c r="W194" s="135"/>
      <c r="X194" s="134"/>
      <c r="Y194" s="135"/>
      <c r="Z194" s="135"/>
      <c r="AA194" s="134"/>
      <c r="AB194" s="135"/>
      <c r="AC194" s="135"/>
      <c r="AD194" s="134"/>
      <c r="AE194" s="135"/>
      <c r="AF194" s="135"/>
      <c r="AG194" s="134"/>
    </row>
    <row r="195" spans="1:33">
      <c r="A195" s="144" t="s">
        <v>345</v>
      </c>
      <c r="B195" s="135" t="s">
        <v>4986</v>
      </c>
      <c r="C195" s="143">
        <v>-496.21792710415826</v>
      </c>
      <c r="D195" s="143">
        <v>6110.7112524937484</v>
      </c>
      <c r="E195" s="142">
        <v>1.2829999999999999</v>
      </c>
      <c r="F195" s="141">
        <v>2.2549999999999999</v>
      </c>
      <c r="G195" s="135"/>
      <c r="H195" s="135"/>
      <c r="I195" s="134"/>
      <c r="J195" s="135"/>
      <c r="K195" s="135"/>
      <c r="L195" s="134"/>
      <c r="M195" s="135"/>
      <c r="N195" s="135"/>
      <c r="O195" s="134"/>
      <c r="P195" s="135"/>
      <c r="Q195" s="135"/>
      <c r="R195" s="134"/>
      <c r="S195" s="135"/>
      <c r="T195" s="135"/>
      <c r="U195" s="134"/>
      <c r="V195" s="135"/>
      <c r="W195" s="135"/>
      <c r="X195" s="134"/>
      <c r="Y195" s="135"/>
      <c r="Z195" s="135"/>
      <c r="AA195" s="134"/>
      <c r="AB195" s="135"/>
      <c r="AC195" s="135"/>
      <c r="AD195" s="134"/>
      <c r="AE195" s="135"/>
      <c r="AF195" s="135"/>
      <c r="AG195" s="134"/>
    </row>
    <row r="196" spans="1:33">
      <c r="A196" s="144" t="s">
        <v>345</v>
      </c>
      <c r="B196" s="135" t="s">
        <v>4985</v>
      </c>
      <c r="C196" s="143">
        <v>-495.93442482647629</v>
      </c>
      <c r="D196" s="143">
        <v>6108.7134893140674</v>
      </c>
      <c r="E196" s="142">
        <v>1.327</v>
      </c>
      <c r="F196" s="141">
        <v>2.2599999999999998</v>
      </c>
      <c r="G196" s="135"/>
      <c r="H196" s="135"/>
      <c r="I196" s="134"/>
      <c r="J196" s="135"/>
      <c r="K196" s="135"/>
      <c r="L196" s="134"/>
      <c r="M196" s="135"/>
      <c r="N196" s="135"/>
      <c r="O196" s="134"/>
      <c r="P196" s="135"/>
      <c r="Q196" s="135"/>
      <c r="R196" s="134"/>
      <c r="S196" s="135"/>
      <c r="T196" s="135"/>
      <c r="U196" s="134"/>
      <c r="V196" s="135"/>
      <c r="W196" s="135"/>
      <c r="X196" s="134"/>
      <c r="Y196" s="135"/>
      <c r="Z196" s="135"/>
      <c r="AA196" s="134"/>
      <c r="AB196" s="135"/>
      <c r="AC196" s="135"/>
      <c r="AD196" s="134"/>
      <c r="AE196" s="135"/>
      <c r="AF196" s="135"/>
      <c r="AG196" s="134"/>
    </row>
    <row r="197" spans="1:33">
      <c r="A197" s="144" t="s">
        <v>345</v>
      </c>
      <c r="B197" s="135" t="s">
        <v>4984</v>
      </c>
      <c r="C197" s="143">
        <v>-495.99867773427496</v>
      </c>
      <c r="D197" s="143">
        <v>6108.5306639964374</v>
      </c>
      <c r="E197" s="142">
        <v>1.2789999999999999</v>
      </c>
      <c r="F197" s="141">
        <v>2.2519999999999998</v>
      </c>
      <c r="G197" s="135"/>
      <c r="H197" s="135"/>
      <c r="I197" s="134"/>
      <c r="J197" s="135"/>
      <c r="K197" s="135"/>
      <c r="L197" s="134"/>
      <c r="M197" s="135"/>
      <c r="N197" s="135"/>
      <c r="O197" s="134"/>
      <c r="P197" s="135"/>
      <c r="Q197" s="135"/>
      <c r="R197" s="134"/>
      <c r="S197" s="135"/>
      <c r="T197" s="135"/>
      <c r="U197" s="134"/>
      <c r="V197" s="135"/>
      <c r="W197" s="135"/>
      <c r="X197" s="134"/>
      <c r="Y197" s="135"/>
      <c r="Z197" s="135"/>
      <c r="AA197" s="134"/>
      <c r="AB197" s="135"/>
      <c r="AC197" s="135"/>
      <c r="AD197" s="134"/>
      <c r="AE197" s="135"/>
      <c r="AF197" s="135"/>
      <c r="AG197" s="134"/>
    </row>
    <row r="198" spans="1:33">
      <c r="A198" s="144" t="s">
        <v>345</v>
      </c>
      <c r="B198" s="135" t="s">
        <v>4983</v>
      </c>
      <c r="C198" s="143">
        <v>-496.76224322678178</v>
      </c>
      <c r="D198" s="143">
        <v>6107.5510937732315</v>
      </c>
      <c r="E198" s="142">
        <v>1.3080000000000001</v>
      </c>
      <c r="F198" s="141">
        <v>2.2410000000000001</v>
      </c>
      <c r="G198" s="135"/>
      <c r="H198" s="135"/>
      <c r="I198" s="134"/>
      <c r="J198" s="135"/>
      <c r="K198" s="135"/>
      <c r="L198" s="134"/>
      <c r="M198" s="135"/>
      <c r="N198" s="135"/>
      <c r="O198" s="134"/>
      <c r="P198" s="135"/>
      <c r="Q198" s="135"/>
      <c r="R198" s="134"/>
      <c r="S198" s="135"/>
      <c r="T198" s="135"/>
      <c r="U198" s="134"/>
      <c r="V198" s="135"/>
      <c r="W198" s="135"/>
      <c r="X198" s="134"/>
      <c r="Y198" s="135"/>
      <c r="Z198" s="135"/>
      <c r="AA198" s="134"/>
      <c r="AB198" s="135"/>
      <c r="AC198" s="135"/>
      <c r="AD198" s="134"/>
      <c r="AE198" s="135"/>
      <c r="AF198" s="135"/>
      <c r="AG198" s="134"/>
    </row>
    <row r="199" spans="1:33">
      <c r="A199" s="144" t="s">
        <v>345</v>
      </c>
      <c r="B199" s="135" t="s">
        <v>4982</v>
      </c>
      <c r="C199" s="143">
        <v>-496.32818679430352</v>
      </c>
      <c r="D199" s="143">
        <v>6107.0815167336395</v>
      </c>
      <c r="E199" s="142">
        <v>1.2929999999999999</v>
      </c>
      <c r="F199" s="141">
        <v>2.25</v>
      </c>
      <c r="G199" s="135"/>
      <c r="H199" s="135"/>
      <c r="I199" s="134"/>
      <c r="J199" s="135"/>
      <c r="K199" s="135"/>
      <c r="L199" s="134"/>
      <c r="M199" s="135"/>
      <c r="N199" s="135"/>
      <c r="O199" s="134"/>
      <c r="P199" s="135"/>
      <c r="Q199" s="135"/>
      <c r="R199" s="134"/>
      <c r="S199" s="135"/>
      <c r="T199" s="135"/>
      <c r="U199" s="134"/>
      <c r="V199" s="135"/>
      <c r="W199" s="135"/>
      <c r="X199" s="134"/>
      <c r="Y199" s="135"/>
      <c r="Z199" s="135"/>
      <c r="AA199" s="134"/>
      <c r="AB199" s="135"/>
      <c r="AC199" s="135"/>
      <c r="AD199" s="134"/>
      <c r="AE199" s="135"/>
      <c r="AF199" s="135"/>
      <c r="AG199" s="134"/>
    </row>
    <row r="200" spans="1:33">
      <c r="A200" s="144" t="s">
        <v>345</v>
      </c>
      <c r="B200" s="135" t="s">
        <v>4981</v>
      </c>
      <c r="C200" s="143">
        <v>-496.01326110661654</v>
      </c>
      <c r="D200" s="143">
        <v>6106.9400969663639</v>
      </c>
      <c r="E200" s="142">
        <v>1.3029999999999999</v>
      </c>
      <c r="F200" s="141">
        <v>2.2519999999999998</v>
      </c>
      <c r="G200" s="135"/>
      <c r="H200" s="135"/>
      <c r="I200" s="134"/>
      <c r="J200" s="135"/>
      <c r="K200" s="135"/>
      <c r="L200" s="134"/>
      <c r="M200" s="135"/>
      <c r="N200" s="135"/>
      <c r="O200" s="134"/>
      <c r="P200" s="135"/>
      <c r="Q200" s="135"/>
      <c r="R200" s="134"/>
      <c r="S200" s="135"/>
      <c r="T200" s="135"/>
      <c r="U200" s="134"/>
      <c r="V200" s="135"/>
      <c r="W200" s="135"/>
      <c r="X200" s="134"/>
      <c r="Y200" s="135"/>
      <c r="Z200" s="135"/>
      <c r="AA200" s="134"/>
      <c r="AB200" s="135"/>
      <c r="AC200" s="135"/>
      <c r="AD200" s="134"/>
      <c r="AE200" s="135"/>
      <c r="AF200" s="135"/>
      <c r="AG200" s="134"/>
    </row>
    <row r="201" spans="1:33">
      <c r="A201" s="144" t="s">
        <v>345</v>
      </c>
      <c r="B201" s="135" t="s">
        <v>4980</v>
      </c>
      <c r="C201" s="143">
        <v>-496.6956664550932</v>
      </c>
      <c r="D201" s="143">
        <v>6106.9028773392556</v>
      </c>
      <c r="E201" s="142">
        <v>1.2829999999999999</v>
      </c>
      <c r="F201" s="141">
        <v>2.246</v>
      </c>
      <c r="G201" s="135"/>
      <c r="H201" s="135"/>
      <c r="I201" s="134"/>
      <c r="J201" s="135"/>
      <c r="K201" s="135"/>
      <c r="L201" s="134"/>
      <c r="M201" s="135"/>
      <c r="N201" s="135"/>
      <c r="O201" s="134"/>
      <c r="P201" s="135"/>
      <c r="Q201" s="135"/>
      <c r="R201" s="134"/>
      <c r="S201" s="135"/>
      <c r="T201" s="135"/>
      <c r="U201" s="134"/>
      <c r="V201" s="135"/>
      <c r="W201" s="135"/>
      <c r="X201" s="134"/>
      <c r="Y201" s="135"/>
      <c r="Z201" s="135"/>
      <c r="AA201" s="134"/>
      <c r="AB201" s="135"/>
      <c r="AC201" s="135"/>
      <c r="AD201" s="134"/>
      <c r="AE201" s="135"/>
      <c r="AF201" s="135"/>
      <c r="AG201" s="134"/>
    </row>
    <row r="202" spans="1:33">
      <c r="A202" s="144" t="s">
        <v>345</v>
      </c>
      <c r="B202" s="135" t="s">
        <v>4979</v>
      </c>
      <c r="C202" s="143">
        <v>-496.05542061978673</v>
      </c>
      <c r="D202" s="143">
        <v>6106.0890842120716</v>
      </c>
      <c r="E202" s="142">
        <v>1.2969999999999999</v>
      </c>
      <c r="F202" s="141">
        <v>2.2509999999999999</v>
      </c>
      <c r="G202" s="135"/>
      <c r="H202" s="135"/>
      <c r="I202" s="134"/>
      <c r="J202" s="135"/>
      <c r="K202" s="135"/>
      <c r="L202" s="134"/>
      <c r="M202" s="135"/>
      <c r="N202" s="135"/>
      <c r="O202" s="134"/>
      <c r="P202" s="135"/>
      <c r="Q202" s="135"/>
      <c r="R202" s="134"/>
      <c r="S202" s="135"/>
      <c r="T202" s="135"/>
      <c r="U202" s="134"/>
      <c r="V202" s="135"/>
      <c r="W202" s="135"/>
      <c r="X202" s="134"/>
      <c r="Y202" s="135"/>
      <c r="Z202" s="135"/>
      <c r="AA202" s="134"/>
      <c r="AB202" s="135"/>
      <c r="AC202" s="135"/>
      <c r="AD202" s="134"/>
      <c r="AE202" s="135"/>
      <c r="AF202" s="135"/>
      <c r="AG202" s="134"/>
    </row>
    <row r="203" spans="1:33">
      <c r="A203" s="144" t="s">
        <v>345</v>
      </c>
      <c r="B203" s="135" t="s">
        <v>4978</v>
      </c>
      <c r="C203" s="143">
        <v>-496.70180909544757</v>
      </c>
      <c r="D203" s="143">
        <v>6104.8185385305114</v>
      </c>
      <c r="E203" s="142">
        <v>1.294</v>
      </c>
      <c r="F203" s="141">
        <v>2.2480000000000002</v>
      </c>
      <c r="G203" s="135"/>
      <c r="H203" s="135"/>
      <c r="I203" s="134"/>
      <c r="J203" s="135"/>
      <c r="K203" s="135"/>
      <c r="L203" s="134"/>
      <c r="M203" s="135"/>
      <c r="N203" s="135"/>
      <c r="O203" s="134"/>
      <c r="P203" s="135"/>
      <c r="Q203" s="135"/>
      <c r="R203" s="134"/>
      <c r="S203" s="135"/>
      <c r="T203" s="135"/>
      <c r="U203" s="134"/>
      <c r="V203" s="135"/>
      <c r="W203" s="135"/>
      <c r="X203" s="134"/>
      <c r="Y203" s="135"/>
      <c r="Z203" s="135"/>
      <c r="AA203" s="134"/>
      <c r="AB203" s="135"/>
      <c r="AC203" s="135"/>
      <c r="AD203" s="134"/>
      <c r="AE203" s="135"/>
      <c r="AF203" s="135"/>
      <c r="AG203" s="134"/>
    </row>
    <row r="204" spans="1:33">
      <c r="A204" s="144" t="s">
        <v>345</v>
      </c>
      <c r="B204" s="135" t="s">
        <v>4977</v>
      </c>
      <c r="C204" s="143">
        <v>-496.69388605166131</v>
      </c>
      <c r="D204" s="143">
        <v>6104.3732311680687</v>
      </c>
      <c r="E204" s="142">
        <v>1.298</v>
      </c>
      <c r="F204" s="141">
        <v>2.2530000000000001</v>
      </c>
      <c r="G204" s="135"/>
      <c r="H204" s="135"/>
      <c r="I204" s="134"/>
      <c r="J204" s="135"/>
      <c r="K204" s="135"/>
      <c r="L204" s="134"/>
      <c r="M204" s="135"/>
      <c r="N204" s="135"/>
      <c r="O204" s="134"/>
      <c r="P204" s="135"/>
      <c r="Q204" s="135"/>
      <c r="R204" s="134"/>
      <c r="S204" s="135"/>
      <c r="T204" s="135"/>
      <c r="U204" s="134"/>
      <c r="V204" s="135"/>
      <c r="W204" s="135"/>
      <c r="X204" s="134"/>
      <c r="Y204" s="135"/>
      <c r="Z204" s="135"/>
      <c r="AA204" s="134"/>
      <c r="AB204" s="135"/>
      <c r="AC204" s="135"/>
      <c r="AD204" s="134"/>
      <c r="AE204" s="135"/>
      <c r="AF204" s="135"/>
      <c r="AG204" s="134"/>
    </row>
    <row r="205" spans="1:33">
      <c r="A205" s="144" t="s">
        <v>345</v>
      </c>
      <c r="B205" s="135" t="s">
        <v>4976</v>
      </c>
      <c r="C205" s="143">
        <v>-496.81569668888829</v>
      </c>
      <c r="D205" s="143">
        <v>6102.7270003478752</v>
      </c>
      <c r="E205" s="142">
        <v>1.306</v>
      </c>
      <c r="F205" s="141">
        <v>2.2589999999999999</v>
      </c>
      <c r="G205" s="135"/>
      <c r="H205" s="135"/>
      <c r="I205" s="134"/>
      <c r="J205" s="135"/>
      <c r="K205" s="135"/>
      <c r="L205" s="134"/>
      <c r="M205" s="135"/>
      <c r="N205" s="135"/>
      <c r="O205" s="134"/>
      <c r="P205" s="135"/>
      <c r="Q205" s="135"/>
      <c r="R205" s="134"/>
      <c r="S205" s="135"/>
      <c r="T205" s="135"/>
      <c r="U205" s="134"/>
      <c r="V205" s="135"/>
      <c r="W205" s="135"/>
      <c r="X205" s="134"/>
      <c r="Y205" s="135"/>
      <c r="Z205" s="135"/>
      <c r="AA205" s="134"/>
      <c r="AB205" s="135"/>
      <c r="AC205" s="135"/>
      <c r="AD205" s="134"/>
      <c r="AE205" s="135"/>
      <c r="AF205" s="135"/>
      <c r="AG205" s="134"/>
    </row>
    <row r="206" spans="1:33">
      <c r="A206" s="144" t="s">
        <v>345</v>
      </c>
      <c r="B206" s="135" t="s">
        <v>4975</v>
      </c>
      <c r="C206" s="143">
        <v>-495.94933289885449</v>
      </c>
      <c r="D206" s="143">
        <v>6101.9462596240428</v>
      </c>
      <c r="E206" s="142">
        <v>1.27</v>
      </c>
      <c r="F206" s="141">
        <v>2.2490000000000001</v>
      </c>
      <c r="G206" s="135"/>
      <c r="H206" s="135"/>
      <c r="I206" s="134"/>
      <c r="J206" s="135"/>
      <c r="K206" s="135"/>
      <c r="L206" s="134"/>
      <c r="M206" s="135"/>
      <c r="N206" s="135"/>
      <c r="O206" s="134"/>
      <c r="P206" s="135"/>
      <c r="Q206" s="135"/>
      <c r="R206" s="134"/>
      <c r="S206" s="135"/>
      <c r="T206" s="135"/>
      <c r="U206" s="134"/>
      <c r="V206" s="135"/>
      <c r="W206" s="135"/>
      <c r="X206" s="134"/>
      <c r="Y206" s="135"/>
      <c r="Z206" s="135"/>
      <c r="AA206" s="134"/>
      <c r="AB206" s="135"/>
      <c r="AC206" s="135"/>
      <c r="AD206" s="134"/>
      <c r="AE206" s="135"/>
      <c r="AF206" s="135"/>
      <c r="AG206" s="134"/>
    </row>
    <row r="207" spans="1:33">
      <c r="A207" s="144" t="s">
        <v>345</v>
      </c>
      <c r="B207" s="135" t="s">
        <v>4974</v>
      </c>
      <c r="C207" s="143">
        <v>-496.34846637582126</v>
      </c>
      <c r="D207" s="143">
        <v>6100.813142737833</v>
      </c>
      <c r="E207" s="142">
        <v>1.3080000000000001</v>
      </c>
      <c r="F207" s="141">
        <v>2.238</v>
      </c>
      <c r="G207" s="135"/>
      <c r="H207" s="135"/>
      <c r="I207" s="134"/>
      <c r="J207" s="135"/>
      <c r="K207" s="135"/>
      <c r="L207" s="134"/>
      <c r="M207" s="135"/>
      <c r="N207" s="135"/>
      <c r="O207" s="134"/>
      <c r="P207" s="135"/>
      <c r="Q207" s="135"/>
      <c r="R207" s="134"/>
      <c r="S207" s="135"/>
      <c r="T207" s="135"/>
      <c r="U207" s="134"/>
      <c r="V207" s="135"/>
      <c r="W207" s="135"/>
      <c r="X207" s="134"/>
      <c r="Y207" s="135"/>
      <c r="Z207" s="135"/>
      <c r="AA207" s="134"/>
      <c r="AB207" s="135"/>
      <c r="AC207" s="135"/>
      <c r="AD207" s="134"/>
      <c r="AE207" s="135"/>
      <c r="AF207" s="135"/>
      <c r="AG207" s="134"/>
    </row>
    <row r="208" spans="1:33">
      <c r="A208" s="144" t="s">
        <v>345</v>
      </c>
      <c r="B208" s="135" t="s">
        <v>4973</v>
      </c>
      <c r="C208" s="143">
        <v>-496.16798686053073</v>
      </c>
      <c r="D208" s="143">
        <v>6099.2752594903468</v>
      </c>
      <c r="E208" s="142">
        <v>1.2989999999999999</v>
      </c>
      <c r="F208" s="141">
        <v>2.2490000000000001</v>
      </c>
      <c r="G208" s="135"/>
      <c r="H208" s="135"/>
      <c r="I208" s="134"/>
      <c r="J208" s="135"/>
      <c r="K208" s="135"/>
      <c r="L208" s="134"/>
      <c r="M208" s="135"/>
      <c r="N208" s="135"/>
      <c r="O208" s="134"/>
      <c r="P208" s="135"/>
      <c r="Q208" s="135"/>
      <c r="R208" s="134"/>
      <c r="S208" s="135"/>
      <c r="T208" s="135"/>
      <c r="U208" s="134"/>
      <c r="V208" s="135"/>
      <c r="W208" s="135"/>
      <c r="X208" s="134"/>
      <c r="Y208" s="135"/>
      <c r="Z208" s="135"/>
      <c r="AA208" s="134"/>
      <c r="AB208" s="135"/>
      <c r="AC208" s="135"/>
      <c r="AD208" s="134"/>
      <c r="AE208" s="135"/>
      <c r="AF208" s="135"/>
      <c r="AG208" s="134"/>
    </row>
    <row r="209" spans="1:33">
      <c r="A209" s="144" t="s">
        <v>345</v>
      </c>
      <c r="B209" s="135" t="s">
        <v>4972</v>
      </c>
      <c r="C209" s="143">
        <v>-496.73691951890652</v>
      </c>
      <c r="D209" s="143">
        <v>6097.9398327898534</v>
      </c>
      <c r="E209" s="142">
        <v>1.2889999999999999</v>
      </c>
      <c r="F209" s="141">
        <v>2.238</v>
      </c>
      <c r="G209" s="135"/>
      <c r="H209" s="135"/>
      <c r="I209" s="134"/>
      <c r="J209" s="135"/>
      <c r="K209" s="135"/>
      <c r="L209" s="134"/>
      <c r="M209" s="135"/>
      <c r="N209" s="135"/>
      <c r="O209" s="134"/>
      <c r="P209" s="135"/>
      <c r="Q209" s="135"/>
      <c r="R209" s="134"/>
      <c r="S209" s="135"/>
      <c r="T209" s="135"/>
      <c r="U209" s="134"/>
      <c r="V209" s="135"/>
      <c r="W209" s="135"/>
      <c r="X209" s="134"/>
      <c r="Y209" s="135"/>
      <c r="Z209" s="135"/>
      <c r="AA209" s="134"/>
      <c r="AB209" s="135"/>
      <c r="AC209" s="135"/>
      <c r="AD209" s="134"/>
      <c r="AE209" s="135"/>
      <c r="AF209" s="135"/>
      <c r="AG209" s="134"/>
    </row>
    <row r="210" spans="1:33">
      <c r="A210" s="144" t="s">
        <v>345</v>
      </c>
      <c r="B210" s="135" t="s">
        <v>4971</v>
      </c>
      <c r="C210" s="143">
        <v>-496.60032049674766</v>
      </c>
      <c r="D210" s="143">
        <v>6097.8838850153315</v>
      </c>
      <c r="E210" s="142">
        <v>1.2949999999999999</v>
      </c>
      <c r="F210" s="141">
        <v>2.2490000000000001</v>
      </c>
      <c r="G210" s="135"/>
      <c r="H210" s="135"/>
      <c r="I210" s="134"/>
      <c r="J210" s="135"/>
      <c r="K210" s="135"/>
      <c r="L210" s="134"/>
      <c r="M210" s="135"/>
      <c r="N210" s="135"/>
      <c r="O210" s="134"/>
      <c r="P210" s="135"/>
      <c r="Q210" s="135"/>
      <c r="R210" s="134"/>
      <c r="S210" s="135"/>
      <c r="T210" s="135"/>
      <c r="U210" s="134"/>
      <c r="V210" s="135"/>
      <c r="W210" s="135"/>
      <c r="X210" s="134"/>
      <c r="Y210" s="135"/>
      <c r="Z210" s="135"/>
      <c r="AA210" s="134"/>
      <c r="AB210" s="135"/>
      <c r="AC210" s="135"/>
      <c r="AD210" s="134"/>
      <c r="AE210" s="135"/>
      <c r="AF210" s="135"/>
      <c r="AG210" s="134"/>
    </row>
    <row r="211" spans="1:33">
      <c r="A211" s="144" t="s">
        <v>345</v>
      </c>
      <c r="B211" s="135" t="s">
        <v>4970</v>
      </c>
      <c r="C211" s="143">
        <v>-496.50989853610554</v>
      </c>
      <c r="D211" s="143">
        <v>6097.8767245654471</v>
      </c>
      <c r="E211" s="142">
        <v>1.296</v>
      </c>
      <c r="F211" s="141">
        <v>2.25</v>
      </c>
      <c r="G211" s="135"/>
      <c r="H211" s="135"/>
      <c r="I211" s="134"/>
      <c r="J211" s="135"/>
      <c r="K211" s="135"/>
      <c r="L211" s="134"/>
      <c r="M211" s="135"/>
      <c r="N211" s="135"/>
      <c r="O211" s="134"/>
      <c r="P211" s="135"/>
      <c r="Q211" s="135"/>
      <c r="R211" s="134"/>
      <c r="S211" s="135"/>
      <c r="T211" s="135"/>
      <c r="U211" s="134"/>
      <c r="V211" s="135"/>
      <c r="W211" s="135"/>
      <c r="X211" s="134"/>
      <c r="Y211" s="135"/>
      <c r="Z211" s="135"/>
      <c r="AA211" s="134"/>
      <c r="AB211" s="135"/>
      <c r="AC211" s="135"/>
      <c r="AD211" s="134"/>
      <c r="AE211" s="135"/>
      <c r="AF211" s="135"/>
      <c r="AG211" s="134"/>
    </row>
    <row r="212" spans="1:33">
      <c r="A212" s="144" t="s">
        <v>345</v>
      </c>
      <c r="B212" s="135" t="s">
        <v>4969</v>
      </c>
      <c r="C212" s="143">
        <v>-496.83293998026949</v>
      </c>
      <c r="D212" s="143">
        <v>6096.3142403055754</v>
      </c>
      <c r="E212" s="142">
        <v>1.294</v>
      </c>
      <c r="F212" s="141">
        <v>2.258</v>
      </c>
      <c r="G212" s="135"/>
      <c r="H212" s="135"/>
      <c r="I212" s="134"/>
      <c r="J212" s="135"/>
      <c r="K212" s="135"/>
      <c r="L212" s="134"/>
      <c r="M212" s="135"/>
      <c r="N212" s="135"/>
      <c r="O212" s="134"/>
      <c r="P212" s="135"/>
      <c r="Q212" s="135"/>
      <c r="R212" s="134"/>
      <c r="S212" s="135"/>
      <c r="T212" s="135"/>
      <c r="U212" s="134"/>
      <c r="V212" s="135"/>
      <c r="W212" s="135"/>
      <c r="X212" s="134"/>
      <c r="Y212" s="135"/>
      <c r="Z212" s="135"/>
      <c r="AA212" s="134"/>
      <c r="AB212" s="135"/>
      <c r="AC212" s="135"/>
      <c r="AD212" s="134"/>
      <c r="AE212" s="135"/>
      <c r="AF212" s="135"/>
      <c r="AG212" s="134"/>
    </row>
    <row r="213" spans="1:33">
      <c r="A213" s="144" t="s">
        <v>345</v>
      </c>
      <c r="B213" s="135" t="s">
        <v>4968</v>
      </c>
      <c r="C213" s="143">
        <v>-496.68642596270485</v>
      </c>
      <c r="D213" s="143">
        <v>6094.8432867841611</v>
      </c>
      <c r="E213" s="142">
        <v>1.278</v>
      </c>
      <c r="F213" s="141">
        <v>2.2429999999999999</v>
      </c>
      <c r="G213" s="135"/>
      <c r="H213" s="135"/>
      <c r="I213" s="134"/>
      <c r="J213" s="135"/>
      <c r="K213" s="135"/>
      <c r="L213" s="134"/>
      <c r="M213" s="135"/>
      <c r="N213" s="135"/>
      <c r="O213" s="134"/>
      <c r="P213" s="135"/>
      <c r="Q213" s="135"/>
      <c r="R213" s="134"/>
      <c r="S213" s="135"/>
      <c r="T213" s="135"/>
      <c r="U213" s="134"/>
      <c r="V213" s="135"/>
      <c r="W213" s="135"/>
      <c r="X213" s="134"/>
      <c r="Y213" s="135"/>
      <c r="Z213" s="135"/>
      <c r="AA213" s="134"/>
      <c r="AB213" s="135"/>
      <c r="AC213" s="135"/>
      <c r="AD213" s="134"/>
      <c r="AE213" s="135"/>
      <c r="AF213" s="135"/>
      <c r="AG213" s="134"/>
    </row>
    <row r="214" spans="1:33">
      <c r="A214" s="144" t="s">
        <v>345</v>
      </c>
      <c r="B214" s="135" t="s">
        <v>4967</v>
      </c>
      <c r="C214" s="143">
        <v>-496.03786427099493</v>
      </c>
      <c r="D214" s="143">
        <v>6093.1038410834408</v>
      </c>
      <c r="E214" s="142">
        <v>1.28</v>
      </c>
      <c r="F214" s="141">
        <v>2.246</v>
      </c>
      <c r="G214" s="135"/>
      <c r="H214" s="135"/>
      <c r="I214" s="134"/>
      <c r="J214" s="135"/>
      <c r="K214" s="135"/>
      <c r="L214" s="134"/>
      <c r="M214" s="135"/>
      <c r="N214" s="135"/>
      <c r="O214" s="134"/>
      <c r="P214" s="135"/>
      <c r="Q214" s="135"/>
      <c r="R214" s="134"/>
      <c r="S214" s="135"/>
      <c r="T214" s="135"/>
      <c r="U214" s="134"/>
      <c r="V214" s="135"/>
      <c r="W214" s="135"/>
      <c r="X214" s="134"/>
      <c r="Y214" s="135"/>
      <c r="Z214" s="135"/>
      <c r="AA214" s="134"/>
      <c r="AB214" s="135"/>
      <c r="AC214" s="135"/>
      <c r="AD214" s="134"/>
      <c r="AE214" s="135"/>
      <c r="AF214" s="135"/>
      <c r="AG214" s="134"/>
    </row>
    <row r="215" spans="1:33">
      <c r="A215" s="144" t="s">
        <v>345</v>
      </c>
      <c r="B215" s="135" t="s">
        <v>4966</v>
      </c>
      <c r="C215" s="143">
        <v>-496.46564940395461</v>
      </c>
      <c r="D215" s="143">
        <v>6092.8321704075952</v>
      </c>
      <c r="E215" s="142">
        <v>1.2729999999999999</v>
      </c>
      <c r="F215" s="141">
        <v>2.2530000000000001</v>
      </c>
      <c r="G215" s="135"/>
      <c r="H215" s="135"/>
      <c r="I215" s="134"/>
      <c r="J215" s="135"/>
      <c r="K215" s="135"/>
      <c r="L215" s="134"/>
      <c r="M215" s="135"/>
      <c r="N215" s="135"/>
      <c r="O215" s="134"/>
      <c r="P215" s="135"/>
      <c r="Q215" s="135"/>
      <c r="R215" s="134"/>
      <c r="S215" s="135"/>
      <c r="T215" s="135"/>
      <c r="U215" s="134"/>
      <c r="V215" s="135"/>
      <c r="W215" s="135"/>
      <c r="X215" s="134"/>
      <c r="Y215" s="135"/>
      <c r="Z215" s="135"/>
      <c r="AA215" s="134"/>
      <c r="AB215" s="135"/>
      <c r="AC215" s="135"/>
      <c r="AD215" s="134"/>
      <c r="AE215" s="135"/>
      <c r="AF215" s="135"/>
      <c r="AG215" s="134"/>
    </row>
    <row r="216" spans="1:33">
      <c r="A216" s="144" t="s">
        <v>345</v>
      </c>
      <c r="B216" s="135" t="s">
        <v>4965</v>
      </c>
      <c r="C216" s="143">
        <v>-496.09343841250984</v>
      </c>
      <c r="D216" s="143">
        <v>6091.1263606317316</v>
      </c>
      <c r="E216" s="142">
        <v>1.32</v>
      </c>
      <c r="F216" s="141">
        <v>2.2509999999999999</v>
      </c>
      <c r="G216" s="135"/>
      <c r="H216" s="135"/>
      <c r="I216" s="134"/>
      <c r="J216" s="135"/>
      <c r="K216" s="135"/>
      <c r="L216" s="134"/>
      <c r="M216" s="135"/>
      <c r="N216" s="135"/>
      <c r="O216" s="134"/>
      <c r="P216" s="135"/>
      <c r="Q216" s="135"/>
      <c r="R216" s="134"/>
      <c r="S216" s="135"/>
      <c r="T216" s="135"/>
      <c r="U216" s="134"/>
      <c r="V216" s="135"/>
      <c r="W216" s="135"/>
      <c r="X216" s="134"/>
      <c r="Y216" s="135"/>
      <c r="Z216" s="135"/>
      <c r="AA216" s="134"/>
      <c r="AB216" s="135"/>
      <c r="AC216" s="135"/>
      <c r="AD216" s="134"/>
      <c r="AE216" s="135"/>
      <c r="AF216" s="135"/>
      <c r="AG216" s="134"/>
    </row>
    <row r="217" spans="1:33">
      <c r="A217" s="144" t="s">
        <v>345</v>
      </c>
      <c r="B217" s="135" t="s">
        <v>4964</v>
      </c>
      <c r="C217" s="143">
        <v>-496.43056413676499</v>
      </c>
      <c r="D217" s="143">
        <v>6090.3875847028539</v>
      </c>
      <c r="E217" s="142">
        <v>1.321</v>
      </c>
      <c r="F217" s="141">
        <v>2.2559999999999998</v>
      </c>
      <c r="G217" s="135"/>
      <c r="H217" s="135"/>
      <c r="I217" s="134"/>
      <c r="J217" s="135"/>
      <c r="K217" s="135"/>
      <c r="L217" s="134"/>
      <c r="M217" s="135"/>
      <c r="N217" s="135"/>
      <c r="O217" s="134"/>
      <c r="P217" s="135"/>
      <c r="Q217" s="135"/>
      <c r="R217" s="134"/>
      <c r="S217" s="135"/>
      <c r="T217" s="135"/>
      <c r="U217" s="134"/>
      <c r="V217" s="135"/>
      <c r="W217" s="135"/>
      <c r="X217" s="134"/>
      <c r="Y217" s="135"/>
      <c r="Z217" s="135"/>
      <c r="AA217" s="134"/>
      <c r="AB217" s="135"/>
      <c r="AC217" s="135"/>
      <c r="AD217" s="134"/>
      <c r="AE217" s="135"/>
      <c r="AF217" s="135"/>
      <c r="AG217" s="134"/>
    </row>
    <row r="218" spans="1:33">
      <c r="A218" s="144" t="s">
        <v>345</v>
      </c>
      <c r="B218" s="135" t="s">
        <v>4963</v>
      </c>
      <c r="C218" s="143">
        <v>-496.48495666481375</v>
      </c>
      <c r="D218" s="143">
        <v>6089.0873344417541</v>
      </c>
      <c r="E218" s="142">
        <v>1.337</v>
      </c>
      <c r="F218" s="141">
        <v>2.2690000000000001</v>
      </c>
      <c r="G218" s="135"/>
      <c r="H218" s="135"/>
      <c r="I218" s="134"/>
      <c r="J218" s="135"/>
      <c r="K218" s="135"/>
      <c r="L218" s="134"/>
      <c r="M218" s="135"/>
      <c r="N218" s="135"/>
      <c r="O218" s="134"/>
      <c r="P218" s="135"/>
      <c r="Q218" s="135"/>
      <c r="R218" s="134"/>
      <c r="S218" s="135"/>
      <c r="T218" s="135"/>
      <c r="U218" s="134"/>
      <c r="V218" s="135"/>
      <c r="W218" s="135"/>
      <c r="X218" s="134"/>
      <c r="Y218" s="135"/>
      <c r="Z218" s="135"/>
      <c r="AA218" s="134"/>
      <c r="AB218" s="135"/>
      <c r="AC218" s="135"/>
      <c r="AD218" s="134"/>
      <c r="AE218" s="135"/>
      <c r="AF218" s="135"/>
      <c r="AG218" s="134"/>
    </row>
    <row r="219" spans="1:33">
      <c r="A219" s="144" t="s">
        <v>345</v>
      </c>
      <c r="B219" s="135" t="s">
        <v>4962</v>
      </c>
      <c r="C219" s="143">
        <v>-496.68183983220456</v>
      </c>
      <c r="D219" s="143">
        <v>6088.8380644085937</v>
      </c>
      <c r="E219" s="142">
        <v>1.3009999999999999</v>
      </c>
      <c r="F219" s="141">
        <v>2.258</v>
      </c>
      <c r="G219" s="135"/>
      <c r="H219" s="135"/>
      <c r="I219" s="134"/>
      <c r="J219" s="135"/>
      <c r="K219" s="135"/>
      <c r="L219" s="134"/>
      <c r="M219" s="135"/>
      <c r="N219" s="135"/>
      <c r="O219" s="134"/>
      <c r="P219" s="135"/>
      <c r="Q219" s="135"/>
      <c r="R219" s="134"/>
      <c r="S219" s="135"/>
      <c r="T219" s="135"/>
      <c r="U219" s="134"/>
      <c r="V219" s="135"/>
      <c r="W219" s="135"/>
      <c r="X219" s="134"/>
      <c r="Y219" s="135"/>
      <c r="Z219" s="135"/>
      <c r="AA219" s="134"/>
      <c r="AB219" s="135"/>
      <c r="AC219" s="135"/>
      <c r="AD219" s="134"/>
      <c r="AE219" s="135"/>
      <c r="AF219" s="135"/>
      <c r="AG219" s="134"/>
    </row>
    <row r="220" spans="1:33">
      <c r="A220" s="144" t="s">
        <v>345</v>
      </c>
      <c r="B220" s="135" t="s">
        <v>4961</v>
      </c>
      <c r="C220" s="143">
        <v>-496.18283097580689</v>
      </c>
      <c r="D220" s="143">
        <v>6088.3061969837681</v>
      </c>
      <c r="E220" s="142">
        <v>1.3240000000000001</v>
      </c>
      <c r="F220" s="141">
        <v>2.2429999999999999</v>
      </c>
      <c r="G220" s="135"/>
      <c r="H220" s="135"/>
      <c r="I220" s="134"/>
      <c r="J220" s="135"/>
      <c r="K220" s="135"/>
      <c r="L220" s="134"/>
      <c r="M220" s="135"/>
      <c r="N220" s="135"/>
      <c r="O220" s="134"/>
      <c r="P220" s="135"/>
      <c r="Q220" s="135"/>
      <c r="R220" s="134"/>
      <c r="S220" s="135"/>
      <c r="T220" s="135"/>
      <c r="U220" s="134"/>
      <c r="V220" s="135"/>
      <c r="W220" s="135"/>
      <c r="X220" s="134"/>
      <c r="Y220" s="135"/>
      <c r="Z220" s="135"/>
      <c r="AA220" s="134"/>
      <c r="AB220" s="135"/>
      <c r="AC220" s="135"/>
      <c r="AD220" s="134"/>
      <c r="AE220" s="135"/>
      <c r="AF220" s="135"/>
      <c r="AG220" s="134"/>
    </row>
    <row r="221" spans="1:33">
      <c r="A221" s="144" t="s">
        <v>345</v>
      </c>
      <c r="B221" s="135" t="s">
        <v>4960</v>
      </c>
      <c r="C221" s="143">
        <v>-496.33831374254373</v>
      </c>
      <c r="D221" s="143">
        <v>6087.8839951761829</v>
      </c>
      <c r="E221" s="142">
        <v>1.3129999999999999</v>
      </c>
      <c r="F221" s="141">
        <v>2.254</v>
      </c>
      <c r="G221" s="135"/>
      <c r="H221" s="135"/>
      <c r="I221" s="134"/>
      <c r="J221" s="135"/>
      <c r="K221" s="135"/>
      <c r="L221" s="134"/>
      <c r="M221" s="135"/>
      <c r="N221" s="135"/>
      <c r="O221" s="134"/>
      <c r="P221" s="135"/>
      <c r="Q221" s="135"/>
      <c r="R221" s="134"/>
      <c r="S221" s="135"/>
      <c r="T221" s="135"/>
      <c r="U221" s="134"/>
      <c r="V221" s="135"/>
      <c r="W221" s="135"/>
      <c r="X221" s="134"/>
      <c r="Y221" s="135"/>
      <c r="Z221" s="135"/>
      <c r="AA221" s="134"/>
      <c r="AB221" s="135"/>
      <c r="AC221" s="135"/>
      <c r="AD221" s="134"/>
      <c r="AE221" s="135"/>
      <c r="AF221" s="135"/>
      <c r="AG221" s="134"/>
    </row>
    <row r="222" spans="1:33">
      <c r="A222" s="144" t="s">
        <v>345</v>
      </c>
      <c r="B222" s="135" t="s">
        <v>4959</v>
      </c>
      <c r="C222" s="143">
        <v>-496.1232488086967</v>
      </c>
      <c r="D222" s="143">
        <v>6086.3455969418574</v>
      </c>
      <c r="E222" s="142">
        <v>1.28</v>
      </c>
      <c r="F222" s="141">
        <v>2.262</v>
      </c>
      <c r="G222" s="135"/>
      <c r="H222" s="135"/>
      <c r="I222" s="134"/>
      <c r="J222" s="135"/>
      <c r="K222" s="135"/>
      <c r="L222" s="134"/>
      <c r="M222" s="135"/>
      <c r="N222" s="135"/>
      <c r="O222" s="134"/>
      <c r="P222" s="135"/>
      <c r="Q222" s="135"/>
      <c r="R222" s="134"/>
      <c r="S222" s="135"/>
      <c r="T222" s="135"/>
      <c r="U222" s="134"/>
      <c r="V222" s="135"/>
      <c r="W222" s="135"/>
      <c r="X222" s="134"/>
      <c r="Y222" s="135"/>
      <c r="Z222" s="135"/>
      <c r="AA222" s="134"/>
      <c r="AB222" s="135"/>
      <c r="AC222" s="135"/>
      <c r="AD222" s="134"/>
      <c r="AE222" s="135"/>
      <c r="AF222" s="135"/>
      <c r="AG222" s="134"/>
    </row>
    <row r="223" spans="1:33">
      <c r="A223" s="144" t="s">
        <v>345</v>
      </c>
      <c r="B223" s="135" t="s">
        <v>4958</v>
      </c>
      <c r="C223" s="143">
        <v>-496.20523533565262</v>
      </c>
      <c r="D223" s="143">
        <v>6085.2194177728625</v>
      </c>
      <c r="E223" s="142">
        <v>1.3080000000000001</v>
      </c>
      <c r="F223" s="141">
        <v>2.2629999999999999</v>
      </c>
      <c r="G223" s="135"/>
      <c r="H223" s="135"/>
      <c r="I223" s="134"/>
      <c r="J223" s="135"/>
      <c r="K223" s="135"/>
      <c r="L223" s="134"/>
      <c r="M223" s="135"/>
      <c r="N223" s="135"/>
      <c r="O223" s="134"/>
      <c r="P223" s="135"/>
      <c r="Q223" s="135"/>
      <c r="R223" s="134"/>
      <c r="S223" s="135"/>
      <c r="T223" s="135"/>
      <c r="U223" s="134"/>
      <c r="V223" s="135"/>
      <c r="W223" s="135"/>
      <c r="X223" s="134"/>
      <c r="Y223" s="135"/>
      <c r="Z223" s="135"/>
      <c r="AA223" s="134"/>
      <c r="AB223" s="135"/>
      <c r="AC223" s="135"/>
      <c r="AD223" s="134"/>
      <c r="AE223" s="135"/>
      <c r="AF223" s="135"/>
      <c r="AG223" s="134"/>
    </row>
    <row r="224" spans="1:33">
      <c r="A224" s="144" t="s">
        <v>345</v>
      </c>
      <c r="B224" s="135" t="s">
        <v>4957</v>
      </c>
      <c r="C224" s="143">
        <v>-496.00297753518822</v>
      </c>
      <c r="D224" s="143">
        <v>6084.2380003678918</v>
      </c>
      <c r="E224" s="142">
        <v>1.3420000000000001</v>
      </c>
      <c r="F224" s="141">
        <v>2.2629999999999999</v>
      </c>
      <c r="G224" s="135"/>
      <c r="H224" s="135"/>
      <c r="I224" s="134"/>
      <c r="J224" s="135"/>
      <c r="K224" s="135"/>
      <c r="L224" s="134"/>
      <c r="M224" s="135"/>
      <c r="N224" s="135"/>
      <c r="O224" s="134"/>
      <c r="P224" s="135"/>
      <c r="Q224" s="135"/>
      <c r="R224" s="134"/>
      <c r="S224" s="135"/>
      <c r="T224" s="135"/>
      <c r="U224" s="134"/>
      <c r="V224" s="135"/>
      <c r="W224" s="135"/>
      <c r="X224" s="134"/>
      <c r="Y224" s="135"/>
      <c r="Z224" s="135"/>
      <c r="AA224" s="134"/>
      <c r="AB224" s="135"/>
      <c r="AC224" s="135"/>
      <c r="AD224" s="134"/>
      <c r="AE224" s="135"/>
      <c r="AF224" s="135"/>
      <c r="AG224" s="134"/>
    </row>
    <row r="225" spans="1:33">
      <c r="A225" s="144" t="s">
        <v>345</v>
      </c>
      <c r="B225" s="135" t="s">
        <v>4956</v>
      </c>
      <c r="C225" s="143">
        <v>-496.54699226417813</v>
      </c>
      <c r="D225" s="143">
        <v>6083.8069528539691</v>
      </c>
      <c r="E225" s="142">
        <v>1.306</v>
      </c>
      <c r="F225" s="141">
        <v>2.2599999999999998</v>
      </c>
      <c r="G225" s="135"/>
      <c r="H225" s="135"/>
      <c r="I225" s="134"/>
      <c r="J225" s="135"/>
      <c r="K225" s="135"/>
      <c r="L225" s="134"/>
      <c r="M225" s="135"/>
      <c r="N225" s="135"/>
      <c r="O225" s="134"/>
      <c r="P225" s="135"/>
      <c r="Q225" s="135"/>
      <c r="R225" s="134"/>
      <c r="S225" s="135"/>
      <c r="T225" s="135"/>
      <c r="U225" s="134"/>
      <c r="V225" s="135"/>
      <c r="W225" s="135"/>
      <c r="X225" s="134"/>
      <c r="Y225" s="135"/>
      <c r="Z225" s="135"/>
      <c r="AA225" s="134"/>
      <c r="AB225" s="135"/>
      <c r="AC225" s="135"/>
      <c r="AD225" s="134"/>
      <c r="AE225" s="135"/>
      <c r="AF225" s="135"/>
      <c r="AG225" s="134"/>
    </row>
    <row r="226" spans="1:33">
      <c r="A226" s="144" t="s">
        <v>345</v>
      </c>
      <c r="B226" s="135" t="s">
        <v>4955</v>
      </c>
      <c r="C226" s="143">
        <v>-496.88992365324543</v>
      </c>
      <c r="D226" s="143">
        <v>6082.9782688627774</v>
      </c>
      <c r="E226" s="142">
        <v>1.3180000000000001</v>
      </c>
      <c r="F226" s="141">
        <v>2.2669999999999999</v>
      </c>
      <c r="G226" s="135"/>
      <c r="H226" s="135"/>
      <c r="I226" s="134"/>
      <c r="J226" s="135"/>
      <c r="K226" s="135"/>
      <c r="L226" s="134"/>
      <c r="M226" s="135"/>
      <c r="N226" s="135"/>
      <c r="O226" s="134"/>
      <c r="P226" s="135"/>
      <c r="Q226" s="135"/>
      <c r="R226" s="134"/>
      <c r="S226" s="135"/>
      <c r="T226" s="135"/>
      <c r="U226" s="134"/>
      <c r="V226" s="135"/>
      <c r="W226" s="135"/>
      <c r="X226" s="134"/>
      <c r="Y226" s="135"/>
      <c r="Z226" s="135"/>
      <c r="AA226" s="134"/>
      <c r="AB226" s="135"/>
      <c r="AC226" s="135"/>
      <c r="AD226" s="134"/>
      <c r="AE226" s="135"/>
      <c r="AF226" s="135"/>
      <c r="AG226" s="134"/>
    </row>
    <row r="227" spans="1:33">
      <c r="A227" s="144" t="s">
        <v>345</v>
      </c>
      <c r="B227" s="135" t="s">
        <v>4954</v>
      </c>
      <c r="C227" s="143">
        <v>-496.87165113809544</v>
      </c>
      <c r="D227" s="143">
        <v>6081.4913327480745</v>
      </c>
      <c r="E227" s="142">
        <v>1.319</v>
      </c>
      <c r="F227" s="141">
        <v>2.2719999999999998</v>
      </c>
      <c r="G227" s="135"/>
      <c r="H227" s="135"/>
      <c r="I227" s="134"/>
      <c r="J227" s="135"/>
      <c r="K227" s="135"/>
      <c r="L227" s="134"/>
      <c r="M227" s="135"/>
      <c r="N227" s="135"/>
      <c r="O227" s="134"/>
      <c r="P227" s="135"/>
      <c r="Q227" s="135"/>
      <c r="R227" s="134"/>
      <c r="S227" s="135"/>
      <c r="T227" s="135"/>
      <c r="U227" s="134"/>
      <c r="V227" s="135"/>
      <c r="W227" s="135"/>
      <c r="X227" s="134"/>
      <c r="Y227" s="135"/>
      <c r="Z227" s="135"/>
      <c r="AA227" s="134"/>
      <c r="AB227" s="135"/>
      <c r="AC227" s="135"/>
      <c r="AD227" s="134"/>
      <c r="AE227" s="135"/>
      <c r="AF227" s="135"/>
      <c r="AG227" s="134"/>
    </row>
    <row r="228" spans="1:33">
      <c r="A228" s="144" t="s">
        <v>345</v>
      </c>
      <c r="B228" s="135" t="s">
        <v>4953</v>
      </c>
      <c r="C228" s="143">
        <v>-496.47839412485445</v>
      </c>
      <c r="D228" s="143">
        <v>6079.7197425107543</v>
      </c>
      <c r="E228" s="142">
        <v>1.3029999999999999</v>
      </c>
      <c r="F228" s="141">
        <v>2.2480000000000002</v>
      </c>
      <c r="G228" s="135"/>
      <c r="H228" s="135"/>
      <c r="I228" s="134"/>
      <c r="J228" s="135"/>
      <c r="K228" s="135"/>
      <c r="L228" s="134"/>
      <c r="M228" s="135"/>
      <c r="N228" s="135"/>
      <c r="O228" s="134"/>
      <c r="P228" s="135"/>
      <c r="Q228" s="135"/>
      <c r="R228" s="134"/>
      <c r="S228" s="135"/>
      <c r="T228" s="135"/>
      <c r="U228" s="134"/>
      <c r="V228" s="135"/>
      <c r="W228" s="135"/>
      <c r="X228" s="134"/>
      <c r="Y228" s="135"/>
      <c r="Z228" s="135"/>
      <c r="AA228" s="134"/>
      <c r="AB228" s="135"/>
      <c r="AC228" s="135"/>
      <c r="AD228" s="134"/>
      <c r="AE228" s="135"/>
      <c r="AF228" s="135"/>
      <c r="AG228" s="134"/>
    </row>
    <row r="229" spans="1:33">
      <c r="A229" s="144" t="s">
        <v>345</v>
      </c>
      <c r="B229" s="135" t="s">
        <v>4952</v>
      </c>
      <c r="C229" s="143">
        <v>-496.1942504975097</v>
      </c>
      <c r="D229" s="143">
        <v>6078.6643163105509</v>
      </c>
      <c r="E229" s="142">
        <v>1.3029999999999999</v>
      </c>
      <c r="F229" s="141">
        <v>2.2559999999999998</v>
      </c>
      <c r="G229" s="135"/>
      <c r="H229" s="135"/>
      <c r="I229" s="134"/>
      <c r="J229" s="135"/>
      <c r="K229" s="135"/>
      <c r="L229" s="134"/>
      <c r="M229" s="135"/>
      <c r="N229" s="135"/>
      <c r="O229" s="134"/>
      <c r="P229" s="135"/>
      <c r="Q229" s="135"/>
      <c r="R229" s="134"/>
      <c r="S229" s="135"/>
      <c r="T229" s="135"/>
      <c r="U229" s="134"/>
      <c r="V229" s="135"/>
      <c r="W229" s="135"/>
      <c r="X229" s="134"/>
      <c r="Y229" s="135"/>
      <c r="Z229" s="135"/>
      <c r="AA229" s="134"/>
      <c r="AB229" s="135"/>
      <c r="AC229" s="135"/>
      <c r="AD229" s="134"/>
      <c r="AE229" s="135"/>
      <c r="AF229" s="135"/>
      <c r="AG229" s="134"/>
    </row>
    <row r="230" spans="1:33">
      <c r="A230" s="144" t="s">
        <v>345</v>
      </c>
      <c r="B230" s="135" t="s">
        <v>4951</v>
      </c>
      <c r="C230" s="143">
        <v>-496.60705135911871</v>
      </c>
      <c r="D230" s="143">
        <v>6078.4067777276632</v>
      </c>
      <c r="E230" s="142">
        <v>1.323</v>
      </c>
      <c r="F230" s="141">
        <v>2.2490000000000001</v>
      </c>
      <c r="G230" s="135"/>
      <c r="H230" s="135"/>
      <c r="I230" s="134"/>
      <c r="J230" s="135"/>
      <c r="K230" s="135"/>
      <c r="L230" s="134"/>
      <c r="M230" s="135"/>
      <c r="N230" s="135"/>
      <c r="O230" s="134"/>
      <c r="P230" s="135"/>
      <c r="Q230" s="135"/>
      <c r="R230" s="134"/>
      <c r="S230" s="135"/>
      <c r="T230" s="135"/>
      <c r="U230" s="134"/>
      <c r="V230" s="135"/>
      <c r="W230" s="135"/>
      <c r="X230" s="134"/>
      <c r="Y230" s="135"/>
      <c r="Z230" s="135"/>
      <c r="AA230" s="134"/>
      <c r="AB230" s="135"/>
      <c r="AC230" s="135"/>
      <c r="AD230" s="134"/>
      <c r="AE230" s="135"/>
      <c r="AF230" s="135"/>
      <c r="AG230" s="134"/>
    </row>
    <row r="231" spans="1:33">
      <c r="A231" s="144" t="s">
        <v>345</v>
      </c>
      <c r="B231" s="135" t="s">
        <v>4950</v>
      </c>
      <c r="C231" s="143">
        <v>-496.0530620376112</v>
      </c>
      <c r="D231" s="143">
        <v>6078.3434820716384</v>
      </c>
      <c r="E231" s="142">
        <v>1.278</v>
      </c>
      <c r="F231" s="141">
        <v>2.2509999999999999</v>
      </c>
      <c r="G231" s="135"/>
      <c r="H231" s="135"/>
      <c r="I231" s="134"/>
      <c r="J231" s="135"/>
      <c r="K231" s="135"/>
      <c r="L231" s="134"/>
      <c r="M231" s="135"/>
      <c r="N231" s="135"/>
      <c r="O231" s="134"/>
      <c r="P231" s="135"/>
      <c r="Q231" s="135"/>
      <c r="R231" s="134"/>
      <c r="S231" s="135"/>
      <c r="T231" s="135"/>
      <c r="U231" s="134"/>
      <c r="V231" s="135"/>
      <c r="W231" s="135"/>
      <c r="X231" s="134"/>
      <c r="Y231" s="135"/>
      <c r="Z231" s="135"/>
      <c r="AA231" s="134"/>
      <c r="AB231" s="135"/>
      <c r="AC231" s="135"/>
      <c r="AD231" s="134"/>
      <c r="AE231" s="135"/>
      <c r="AF231" s="135"/>
      <c r="AG231" s="134"/>
    </row>
    <row r="232" spans="1:33">
      <c r="A232" s="144" t="s">
        <v>345</v>
      </c>
      <c r="B232" s="135" t="s">
        <v>4949</v>
      </c>
      <c r="C232" s="143">
        <v>-496.66283781339695</v>
      </c>
      <c r="D232" s="143">
        <v>6076.9804062537924</v>
      </c>
      <c r="E232" s="142">
        <v>1.288</v>
      </c>
      <c r="F232" s="141">
        <v>2.2559999999999998</v>
      </c>
      <c r="G232" s="135"/>
      <c r="H232" s="135"/>
      <c r="I232" s="134"/>
      <c r="J232" s="135"/>
      <c r="K232" s="135"/>
      <c r="L232" s="134"/>
      <c r="M232" s="135"/>
      <c r="N232" s="135"/>
      <c r="O232" s="134"/>
      <c r="P232" s="135"/>
      <c r="Q232" s="135"/>
      <c r="R232" s="134"/>
      <c r="S232" s="135"/>
      <c r="T232" s="135"/>
      <c r="U232" s="134"/>
      <c r="V232" s="135"/>
      <c r="W232" s="135"/>
      <c r="X232" s="134"/>
      <c r="Y232" s="135"/>
      <c r="Z232" s="135"/>
      <c r="AA232" s="134"/>
      <c r="AB232" s="135"/>
      <c r="AC232" s="135"/>
      <c r="AD232" s="134"/>
      <c r="AE232" s="135"/>
      <c r="AF232" s="135"/>
      <c r="AG232" s="134"/>
    </row>
    <row r="233" spans="1:33">
      <c r="A233" s="144" t="s">
        <v>345</v>
      </c>
      <c r="B233" s="135" t="s">
        <v>4948</v>
      </c>
      <c r="C233" s="143">
        <v>-496.81162809287935</v>
      </c>
      <c r="D233" s="143">
        <v>6075.3381260785272</v>
      </c>
      <c r="E233" s="142">
        <v>1.306</v>
      </c>
      <c r="F233" s="141">
        <v>2.2429999999999999</v>
      </c>
      <c r="G233" s="135"/>
      <c r="H233" s="135"/>
      <c r="I233" s="134"/>
      <c r="J233" s="135"/>
      <c r="K233" s="135"/>
      <c r="L233" s="134"/>
      <c r="M233" s="135"/>
      <c r="N233" s="135"/>
      <c r="O233" s="134"/>
      <c r="P233" s="135"/>
      <c r="Q233" s="135"/>
      <c r="R233" s="134"/>
      <c r="S233" s="135"/>
      <c r="T233" s="135"/>
      <c r="U233" s="134"/>
      <c r="V233" s="135"/>
      <c r="W233" s="135"/>
      <c r="X233" s="134"/>
      <c r="Y233" s="135"/>
      <c r="Z233" s="135"/>
      <c r="AA233" s="134"/>
      <c r="AB233" s="135"/>
      <c r="AC233" s="135"/>
      <c r="AD233" s="134"/>
      <c r="AE233" s="135"/>
      <c r="AF233" s="135"/>
      <c r="AG233" s="134"/>
    </row>
    <row r="234" spans="1:33">
      <c r="A234" s="144" t="s">
        <v>345</v>
      </c>
      <c r="B234" s="135" t="s">
        <v>4947</v>
      </c>
      <c r="C234" s="143">
        <v>-496.84922120737383</v>
      </c>
      <c r="D234" s="143">
        <v>6074.7341306349017</v>
      </c>
      <c r="E234" s="142">
        <v>1.3220000000000001</v>
      </c>
      <c r="F234" s="141">
        <v>2.2629999999999999</v>
      </c>
      <c r="G234" s="135"/>
      <c r="H234" s="135"/>
      <c r="I234" s="134"/>
      <c r="J234" s="135"/>
      <c r="K234" s="135"/>
      <c r="L234" s="134"/>
      <c r="M234" s="135"/>
      <c r="N234" s="135"/>
      <c r="O234" s="134"/>
      <c r="P234" s="135"/>
      <c r="Q234" s="135"/>
      <c r="R234" s="134"/>
      <c r="S234" s="135"/>
      <c r="T234" s="135"/>
      <c r="U234" s="134"/>
      <c r="V234" s="135"/>
      <c r="W234" s="135"/>
      <c r="X234" s="134"/>
      <c r="Y234" s="135"/>
      <c r="Z234" s="135"/>
      <c r="AA234" s="134"/>
      <c r="AB234" s="135"/>
      <c r="AC234" s="135"/>
      <c r="AD234" s="134"/>
      <c r="AE234" s="135"/>
      <c r="AF234" s="135"/>
      <c r="AG234" s="134"/>
    </row>
    <row r="235" spans="1:33">
      <c r="A235" s="144" t="s">
        <v>345</v>
      </c>
      <c r="B235" s="135" t="s">
        <v>4946</v>
      </c>
      <c r="C235" s="143">
        <v>-496.73708698135567</v>
      </c>
      <c r="D235" s="143">
        <v>6073.0940315518255</v>
      </c>
      <c r="E235" s="142">
        <v>1.2989999999999999</v>
      </c>
      <c r="F235" s="141">
        <v>2.2679999999999998</v>
      </c>
      <c r="G235" s="135"/>
      <c r="H235" s="135"/>
      <c r="I235" s="134"/>
      <c r="J235" s="135"/>
      <c r="K235" s="135"/>
      <c r="L235" s="134"/>
      <c r="M235" s="135"/>
      <c r="N235" s="135"/>
      <c r="O235" s="134"/>
      <c r="P235" s="135"/>
      <c r="Q235" s="135"/>
      <c r="R235" s="134"/>
      <c r="S235" s="135"/>
      <c r="T235" s="135"/>
      <c r="U235" s="134"/>
      <c r="V235" s="135"/>
      <c r="W235" s="135"/>
      <c r="X235" s="134"/>
      <c r="Y235" s="135"/>
      <c r="Z235" s="135"/>
      <c r="AA235" s="134"/>
      <c r="AB235" s="135"/>
      <c r="AC235" s="135"/>
      <c r="AD235" s="134"/>
      <c r="AE235" s="135"/>
      <c r="AF235" s="135"/>
      <c r="AG235" s="134"/>
    </row>
    <row r="236" spans="1:33">
      <c r="A236" s="144" t="s">
        <v>345</v>
      </c>
      <c r="B236" s="135" t="s">
        <v>4945</v>
      </c>
      <c r="C236" s="143">
        <v>-495.99795782751056</v>
      </c>
      <c r="D236" s="143">
        <v>6072.9965479516877</v>
      </c>
      <c r="E236" s="142">
        <v>1.3440000000000001</v>
      </c>
      <c r="F236" s="141">
        <v>2.2679999999999998</v>
      </c>
      <c r="G236" s="135"/>
      <c r="H236" s="135"/>
      <c r="I236" s="134"/>
      <c r="J236" s="135"/>
      <c r="K236" s="135"/>
      <c r="L236" s="134"/>
      <c r="M236" s="135"/>
      <c r="N236" s="135"/>
      <c r="O236" s="134"/>
      <c r="P236" s="135"/>
      <c r="Q236" s="135"/>
      <c r="R236" s="134"/>
      <c r="S236" s="135"/>
      <c r="T236" s="135"/>
      <c r="U236" s="134"/>
      <c r="V236" s="135"/>
      <c r="W236" s="135"/>
      <c r="X236" s="134"/>
      <c r="Y236" s="135"/>
      <c r="Z236" s="135"/>
      <c r="AA236" s="134"/>
      <c r="AB236" s="135"/>
      <c r="AC236" s="135"/>
      <c r="AD236" s="134"/>
      <c r="AE236" s="135"/>
      <c r="AF236" s="135"/>
      <c r="AG236" s="134"/>
    </row>
    <row r="237" spans="1:33">
      <c r="A237" s="144" t="s">
        <v>345</v>
      </c>
      <c r="B237" s="135" t="s">
        <v>4944</v>
      </c>
      <c r="C237" s="143">
        <v>-496.25403976658151</v>
      </c>
      <c r="D237" s="143">
        <v>6072.943997699289</v>
      </c>
      <c r="E237" s="142">
        <v>1.3080000000000001</v>
      </c>
      <c r="F237" s="141">
        <v>2.2559999999999998</v>
      </c>
      <c r="G237" s="135"/>
      <c r="H237" s="135"/>
      <c r="I237" s="134"/>
      <c r="J237" s="135"/>
      <c r="K237" s="135"/>
      <c r="L237" s="134"/>
      <c r="M237" s="135"/>
      <c r="N237" s="135"/>
      <c r="O237" s="134"/>
      <c r="P237" s="135"/>
      <c r="Q237" s="135"/>
      <c r="R237" s="134"/>
      <c r="S237" s="135"/>
      <c r="T237" s="135"/>
      <c r="U237" s="134"/>
      <c r="V237" s="135"/>
      <c r="W237" s="135"/>
      <c r="X237" s="134"/>
      <c r="Y237" s="135"/>
      <c r="Z237" s="135"/>
      <c r="AA237" s="134"/>
      <c r="AB237" s="135"/>
      <c r="AC237" s="135"/>
      <c r="AD237" s="134"/>
      <c r="AE237" s="135"/>
      <c r="AF237" s="135"/>
      <c r="AG237" s="134"/>
    </row>
    <row r="238" spans="1:33">
      <c r="A238" s="144" t="s">
        <v>345</v>
      </c>
      <c r="B238" s="135" t="s">
        <v>4943</v>
      </c>
      <c r="C238" s="143">
        <v>-496.06996174110463</v>
      </c>
      <c r="D238" s="143">
        <v>6072.0901359580666</v>
      </c>
      <c r="E238" s="142">
        <v>1.321</v>
      </c>
      <c r="F238" s="141">
        <v>2.2490000000000001</v>
      </c>
      <c r="G238" s="135"/>
      <c r="H238" s="135"/>
      <c r="I238" s="134"/>
      <c r="J238" s="135"/>
      <c r="K238" s="135"/>
      <c r="L238" s="134"/>
      <c r="M238" s="135"/>
      <c r="N238" s="135"/>
      <c r="O238" s="134"/>
      <c r="P238" s="135"/>
      <c r="Q238" s="135"/>
      <c r="R238" s="134"/>
      <c r="S238" s="135"/>
      <c r="T238" s="135"/>
      <c r="U238" s="134"/>
      <c r="V238" s="135"/>
      <c r="W238" s="135"/>
      <c r="X238" s="134"/>
      <c r="Y238" s="135"/>
      <c r="Z238" s="135"/>
      <c r="AA238" s="134"/>
      <c r="AB238" s="135"/>
      <c r="AC238" s="135"/>
      <c r="AD238" s="134"/>
      <c r="AE238" s="135"/>
      <c r="AF238" s="135"/>
      <c r="AG238" s="134"/>
    </row>
    <row r="239" spans="1:33">
      <c r="A239" s="144" t="s">
        <v>345</v>
      </c>
      <c r="B239" s="135" t="s">
        <v>4942</v>
      </c>
      <c r="C239" s="143">
        <v>-496.1850002251</v>
      </c>
      <c r="D239" s="143">
        <v>6070.2670950617212</v>
      </c>
      <c r="E239" s="142">
        <v>1.278</v>
      </c>
      <c r="F239" s="141">
        <v>2.246</v>
      </c>
      <c r="G239" s="135"/>
      <c r="H239" s="135"/>
      <c r="I239" s="134"/>
      <c r="J239" s="135"/>
      <c r="K239" s="135"/>
      <c r="L239" s="134"/>
      <c r="M239" s="135"/>
      <c r="N239" s="135"/>
      <c r="O239" s="134"/>
      <c r="P239" s="135"/>
      <c r="Q239" s="135"/>
      <c r="R239" s="134"/>
      <c r="S239" s="135"/>
      <c r="T239" s="135"/>
      <c r="U239" s="134"/>
      <c r="V239" s="135"/>
      <c r="W239" s="135"/>
      <c r="X239" s="134"/>
      <c r="Y239" s="135"/>
      <c r="Z239" s="135"/>
      <c r="AA239" s="134"/>
      <c r="AB239" s="135"/>
      <c r="AC239" s="135"/>
      <c r="AD239" s="134"/>
      <c r="AE239" s="135"/>
      <c r="AF239" s="135"/>
      <c r="AG239" s="134"/>
    </row>
    <row r="240" spans="1:33">
      <c r="A240" s="144" t="s">
        <v>345</v>
      </c>
      <c r="B240" s="135" t="s">
        <v>4941</v>
      </c>
      <c r="C240" s="143">
        <v>-496.0569360975116</v>
      </c>
      <c r="D240" s="143">
        <v>6068.5575796594203</v>
      </c>
      <c r="E240" s="142">
        <v>1.274</v>
      </c>
      <c r="F240" s="141">
        <v>2.246</v>
      </c>
      <c r="G240" s="135"/>
      <c r="H240" s="135"/>
      <c r="I240" s="134"/>
      <c r="J240" s="135"/>
      <c r="K240" s="135"/>
      <c r="L240" s="134"/>
      <c r="M240" s="135"/>
      <c r="N240" s="135"/>
      <c r="O240" s="134"/>
      <c r="P240" s="135"/>
      <c r="Q240" s="135"/>
      <c r="R240" s="134"/>
      <c r="S240" s="135"/>
      <c r="T240" s="135"/>
      <c r="U240" s="134"/>
      <c r="V240" s="135"/>
      <c r="W240" s="135"/>
      <c r="X240" s="134"/>
      <c r="Y240" s="135"/>
      <c r="Z240" s="135"/>
      <c r="AA240" s="134"/>
      <c r="AB240" s="135"/>
      <c r="AC240" s="135"/>
      <c r="AD240" s="134"/>
      <c r="AE240" s="135"/>
      <c r="AF240" s="135"/>
      <c r="AG240" s="134"/>
    </row>
    <row r="241" spans="1:33">
      <c r="A241" s="144" t="s">
        <v>345</v>
      </c>
      <c r="B241" s="135" t="s">
        <v>4940</v>
      </c>
      <c r="C241" s="143">
        <v>-496.69990630935064</v>
      </c>
      <c r="D241" s="143">
        <v>6066.7214039490918</v>
      </c>
      <c r="E241" s="142">
        <v>1.282</v>
      </c>
      <c r="F241" s="141">
        <v>2.2570000000000001</v>
      </c>
      <c r="G241" s="135"/>
      <c r="H241" s="135"/>
      <c r="I241" s="134"/>
      <c r="J241" s="135"/>
      <c r="K241" s="135"/>
      <c r="L241" s="134"/>
      <c r="M241" s="135"/>
      <c r="N241" s="135"/>
      <c r="O241" s="134"/>
      <c r="P241" s="135"/>
      <c r="Q241" s="135"/>
      <c r="R241" s="134"/>
      <c r="S241" s="135"/>
      <c r="T241" s="135"/>
      <c r="U241" s="134"/>
      <c r="V241" s="135"/>
      <c r="W241" s="135"/>
      <c r="X241" s="134"/>
      <c r="Y241" s="135"/>
      <c r="Z241" s="135"/>
      <c r="AA241" s="134"/>
      <c r="AB241" s="135"/>
      <c r="AC241" s="135"/>
      <c r="AD241" s="134"/>
      <c r="AE241" s="135"/>
      <c r="AF241" s="135"/>
      <c r="AG241" s="134"/>
    </row>
    <row r="242" spans="1:33">
      <c r="A242" s="144" t="s">
        <v>345</v>
      </c>
      <c r="B242" s="135" t="s">
        <v>4939</v>
      </c>
      <c r="C242" s="143">
        <v>-496.16001061004658</v>
      </c>
      <c r="D242" s="143">
        <v>6066.337258157484</v>
      </c>
      <c r="E242" s="142">
        <v>1.27</v>
      </c>
      <c r="F242" s="141">
        <v>2.2450000000000001</v>
      </c>
      <c r="G242" s="135"/>
      <c r="H242" s="135"/>
      <c r="I242" s="134"/>
      <c r="J242" s="135"/>
      <c r="K242" s="135"/>
      <c r="L242" s="134"/>
      <c r="M242" s="135"/>
      <c r="N242" s="135"/>
      <c r="O242" s="134"/>
      <c r="P242" s="135"/>
      <c r="Q242" s="135"/>
      <c r="R242" s="134"/>
      <c r="S242" s="135"/>
      <c r="T242" s="135"/>
      <c r="U242" s="134"/>
      <c r="V242" s="135"/>
      <c r="W242" s="135"/>
      <c r="X242" s="134"/>
      <c r="Y242" s="135"/>
      <c r="Z242" s="135"/>
      <c r="AA242" s="134"/>
      <c r="AB242" s="135"/>
      <c r="AC242" s="135"/>
      <c r="AD242" s="134"/>
      <c r="AE242" s="135"/>
      <c r="AF242" s="135"/>
      <c r="AG242" s="134"/>
    </row>
    <row r="243" spans="1:33">
      <c r="A243" s="144" t="s">
        <v>345</v>
      </c>
      <c r="B243" s="135" t="s">
        <v>4938</v>
      </c>
      <c r="C243" s="143">
        <v>-495.96635496378894</v>
      </c>
      <c r="D243" s="143">
        <v>6066.3150666729234</v>
      </c>
      <c r="E243" s="142">
        <v>1.3069999999999999</v>
      </c>
      <c r="F243" s="141">
        <v>2.2559999999999998</v>
      </c>
      <c r="G243" s="135"/>
      <c r="H243" s="135"/>
      <c r="I243" s="134"/>
      <c r="J243" s="135"/>
      <c r="K243" s="135"/>
      <c r="L243" s="134"/>
      <c r="M243" s="135"/>
      <c r="N243" s="135"/>
      <c r="O243" s="134"/>
      <c r="P243" s="135"/>
      <c r="Q243" s="135"/>
      <c r="R243" s="134"/>
      <c r="S243" s="135"/>
      <c r="T243" s="135"/>
      <c r="U243" s="134"/>
      <c r="V243" s="135"/>
      <c r="W243" s="135"/>
      <c r="X243" s="134"/>
      <c r="Y243" s="135"/>
      <c r="Z243" s="135"/>
      <c r="AA243" s="134"/>
      <c r="AB243" s="135"/>
      <c r="AC243" s="135"/>
      <c r="AD243" s="134"/>
      <c r="AE243" s="135"/>
      <c r="AF243" s="135"/>
      <c r="AG243" s="134"/>
    </row>
    <row r="244" spans="1:33">
      <c r="A244" s="144" t="s">
        <v>345</v>
      </c>
      <c r="B244" s="135" t="s">
        <v>4937</v>
      </c>
      <c r="C244" s="143">
        <v>-496.349535827284</v>
      </c>
      <c r="D244" s="143">
        <v>6066.2542133858633</v>
      </c>
      <c r="E244" s="142">
        <v>1.3129999999999999</v>
      </c>
      <c r="F244" s="141">
        <v>2.2559999999999998</v>
      </c>
      <c r="G244" s="135"/>
      <c r="H244" s="135"/>
      <c r="I244" s="134"/>
      <c r="J244" s="135"/>
      <c r="K244" s="135"/>
      <c r="L244" s="134"/>
      <c r="M244" s="135"/>
      <c r="N244" s="135"/>
      <c r="O244" s="134"/>
      <c r="P244" s="135"/>
      <c r="Q244" s="135"/>
      <c r="R244" s="134"/>
      <c r="S244" s="135"/>
      <c r="T244" s="135"/>
      <c r="U244" s="134"/>
      <c r="V244" s="135"/>
      <c r="W244" s="135"/>
      <c r="X244" s="134"/>
      <c r="Y244" s="135"/>
      <c r="Z244" s="135"/>
      <c r="AA244" s="134"/>
      <c r="AB244" s="135"/>
      <c r="AC244" s="135"/>
      <c r="AD244" s="134"/>
      <c r="AE244" s="135"/>
      <c r="AF244" s="135"/>
      <c r="AG244" s="134"/>
    </row>
    <row r="245" spans="1:33">
      <c r="A245" s="144" t="s">
        <v>345</v>
      </c>
      <c r="B245" s="135" t="s">
        <v>4936</v>
      </c>
      <c r="C245" s="143">
        <v>-496.31775825877077</v>
      </c>
      <c r="D245" s="143">
        <v>6065.2550206089636</v>
      </c>
      <c r="E245" s="142">
        <v>1.333</v>
      </c>
      <c r="F245" s="141">
        <v>2.2599999999999998</v>
      </c>
      <c r="G245" s="135"/>
      <c r="H245" s="135"/>
      <c r="I245" s="134"/>
      <c r="J245" s="135"/>
      <c r="K245" s="135"/>
      <c r="L245" s="134"/>
      <c r="M245" s="135"/>
      <c r="N245" s="135"/>
      <c r="O245" s="134"/>
      <c r="P245" s="135"/>
      <c r="Q245" s="135"/>
      <c r="R245" s="134"/>
      <c r="S245" s="135"/>
      <c r="T245" s="135"/>
      <c r="U245" s="134"/>
      <c r="V245" s="135"/>
      <c r="W245" s="135"/>
      <c r="X245" s="134"/>
      <c r="Y245" s="135"/>
      <c r="Z245" s="135"/>
      <c r="AA245" s="134"/>
      <c r="AB245" s="135"/>
      <c r="AC245" s="135"/>
      <c r="AD245" s="134"/>
      <c r="AE245" s="135"/>
      <c r="AF245" s="135"/>
      <c r="AG245" s="134"/>
    </row>
    <row r="246" spans="1:33">
      <c r="A246" s="144" t="s">
        <v>345</v>
      </c>
      <c r="B246" s="135" t="s">
        <v>4935</v>
      </c>
      <c r="C246" s="143">
        <v>-496.79514437427338</v>
      </c>
      <c r="D246" s="143">
        <v>6065.194529196433</v>
      </c>
      <c r="E246" s="142">
        <v>1.3109999999999999</v>
      </c>
      <c r="F246" s="141">
        <v>2.2469999999999999</v>
      </c>
      <c r="G246" s="135"/>
      <c r="H246" s="135"/>
      <c r="I246" s="134"/>
      <c r="J246" s="135"/>
      <c r="K246" s="135"/>
      <c r="L246" s="134"/>
      <c r="M246" s="135"/>
      <c r="N246" s="135"/>
      <c r="O246" s="134"/>
      <c r="P246" s="135"/>
      <c r="Q246" s="135"/>
      <c r="R246" s="134"/>
      <c r="S246" s="135"/>
      <c r="T246" s="135"/>
      <c r="U246" s="134"/>
      <c r="V246" s="135"/>
      <c r="W246" s="135"/>
      <c r="X246" s="134"/>
      <c r="Y246" s="135"/>
      <c r="Z246" s="135"/>
      <c r="AA246" s="134"/>
      <c r="AB246" s="135"/>
      <c r="AC246" s="135"/>
      <c r="AD246" s="134"/>
      <c r="AE246" s="135"/>
      <c r="AF246" s="135"/>
      <c r="AG246" s="134"/>
    </row>
    <row r="247" spans="1:33">
      <c r="A247" s="144" t="s">
        <v>345</v>
      </c>
      <c r="B247" s="135" t="s">
        <v>4934</v>
      </c>
      <c r="C247" s="143">
        <v>-496.03154398803309</v>
      </c>
      <c r="D247" s="143">
        <v>6063.8554408397958</v>
      </c>
      <c r="E247" s="142">
        <v>1.333</v>
      </c>
      <c r="F247" s="141">
        <v>2.246</v>
      </c>
      <c r="G247" s="135"/>
      <c r="H247" s="135"/>
      <c r="I247" s="134"/>
      <c r="J247" s="135"/>
      <c r="K247" s="135"/>
      <c r="L247" s="134"/>
      <c r="M247" s="135"/>
      <c r="N247" s="135"/>
      <c r="O247" s="134"/>
      <c r="P247" s="135"/>
      <c r="Q247" s="135"/>
      <c r="R247" s="134"/>
      <c r="S247" s="135"/>
      <c r="T247" s="135"/>
      <c r="U247" s="134"/>
      <c r="V247" s="135"/>
      <c r="W247" s="135"/>
      <c r="X247" s="134"/>
      <c r="Y247" s="135"/>
      <c r="Z247" s="135"/>
      <c r="AA247" s="134"/>
      <c r="AB247" s="135"/>
      <c r="AC247" s="135"/>
      <c r="AD247" s="134"/>
      <c r="AE247" s="135"/>
      <c r="AF247" s="135"/>
      <c r="AG247" s="134"/>
    </row>
    <row r="248" spans="1:33">
      <c r="A248" s="144" t="s">
        <v>345</v>
      </c>
      <c r="B248" s="135" t="s">
        <v>4933</v>
      </c>
      <c r="C248" s="143">
        <v>-496.69578806788513</v>
      </c>
      <c r="D248" s="143">
        <v>6062.3344656170257</v>
      </c>
      <c r="E248" s="142">
        <v>1.3109999999999999</v>
      </c>
      <c r="F248" s="141">
        <v>2.246</v>
      </c>
      <c r="G248" s="135"/>
      <c r="H248" s="135"/>
      <c r="I248" s="134"/>
      <c r="J248" s="135"/>
      <c r="K248" s="135"/>
      <c r="L248" s="134"/>
      <c r="M248" s="135"/>
      <c r="N248" s="135"/>
      <c r="O248" s="134"/>
      <c r="P248" s="135"/>
      <c r="Q248" s="135"/>
      <c r="R248" s="134"/>
      <c r="S248" s="135"/>
      <c r="T248" s="135"/>
      <c r="U248" s="134"/>
      <c r="V248" s="135"/>
      <c r="W248" s="135"/>
      <c r="X248" s="134"/>
      <c r="Y248" s="135"/>
      <c r="Z248" s="135"/>
      <c r="AA248" s="134"/>
      <c r="AB248" s="135"/>
      <c r="AC248" s="135"/>
      <c r="AD248" s="134"/>
      <c r="AE248" s="135"/>
      <c r="AF248" s="135"/>
      <c r="AG248" s="134"/>
    </row>
    <row r="249" spans="1:33">
      <c r="A249" s="144" t="s">
        <v>345</v>
      </c>
      <c r="B249" s="135" t="s">
        <v>4932</v>
      </c>
      <c r="C249" s="143">
        <v>-496.2022541864938</v>
      </c>
      <c r="D249" s="143">
        <v>6061.9359819346701</v>
      </c>
      <c r="E249" s="142">
        <v>1.28</v>
      </c>
      <c r="F249" s="141">
        <v>2.2450000000000001</v>
      </c>
      <c r="G249" s="135"/>
      <c r="H249" s="135"/>
      <c r="I249" s="134"/>
      <c r="J249" s="135"/>
      <c r="K249" s="135"/>
      <c r="L249" s="134"/>
      <c r="M249" s="135"/>
      <c r="N249" s="135"/>
      <c r="O249" s="134"/>
      <c r="P249" s="135"/>
      <c r="Q249" s="135"/>
      <c r="R249" s="134"/>
      <c r="S249" s="135"/>
      <c r="T249" s="135"/>
      <c r="U249" s="134"/>
      <c r="V249" s="135"/>
      <c r="W249" s="135"/>
      <c r="X249" s="134"/>
      <c r="Y249" s="135"/>
      <c r="Z249" s="135"/>
      <c r="AA249" s="134"/>
      <c r="AB249" s="135"/>
      <c r="AC249" s="135"/>
      <c r="AD249" s="134"/>
      <c r="AE249" s="135"/>
      <c r="AF249" s="135"/>
      <c r="AG249" s="134"/>
    </row>
    <row r="250" spans="1:33">
      <c r="A250" s="144" t="s">
        <v>345</v>
      </c>
      <c r="B250" s="135" t="s">
        <v>4931</v>
      </c>
      <c r="C250" s="143">
        <v>-495.91228955224182</v>
      </c>
      <c r="D250" s="143">
        <v>6061.8633716182603</v>
      </c>
      <c r="E250" s="142">
        <v>1.3049999999999999</v>
      </c>
      <c r="F250" s="141">
        <v>2.2509999999999999</v>
      </c>
      <c r="G250" s="135"/>
      <c r="H250" s="135"/>
      <c r="I250" s="134"/>
      <c r="J250" s="135"/>
      <c r="K250" s="135"/>
      <c r="L250" s="134"/>
      <c r="M250" s="135"/>
      <c r="N250" s="135"/>
      <c r="O250" s="134"/>
      <c r="P250" s="135"/>
      <c r="Q250" s="135"/>
      <c r="R250" s="134"/>
      <c r="S250" s="135"/>
      <c r="T250" s="135"/>
      <c r="U250" s="134"/>
      <c r="V250" s="135"/>
      <c r="W250" s="135"/>
      <c r="X250" s="134"/>
      <c r="Y250" s="135"/>
      <c r="Z250" s="135"/>
      <c r="AA250" s="134"/>
      <c r="AB250" s="135"/>
      <c r="AC250" s="135"/>
      <c r="AD250" s="134"/>
      <c r="AE250" s="135"/>
      <c r="AF250" s="135"/>
      <c r="AG250" s="134"/>
    </row>
    <row r="251" spans="1:33">
      <c r="A251" s="144" t="s">
        <v>345</v>
      </c>
      <c r="B251" s="135" t="s">
        <v>4930</v>
      </c>
      <c r="C251" s="143">
        <v>-496.32250087872387</v>
      </c>
      <c r="D251" s="143">
        <v>6061.0399460998269</v>
      </c>
      <c r="E251" s="142">
        <v>1.3029999999999999</v>
      </c>
      <c r="F251" s="141">
        <v>2.2509999999999999</v>
      </c>
      <c r="G251" s="135"/>
      <c r="H251" s="135"/>
      <c r="I251" s="134"/>
      <c r="J251" s="135"/>
      <c r="K251" s="135"/>
      <c r="L251" s="134"/>
      <c r="M251" s="135"/>
      <c r="N251" s="135"/>
      <c r="O251" s="134"/>
      <c r="P251" s="135"/>
      <c r="Q251" s="135"/>
      <c r="R251" s="134"/>
      <c r="S251" s="135"/>
      <c r="T251" s="135"/>
      <c r="U251" s="134"/>
      <c r="V251" s="135"/>
      <c r="W251" s="135"/>
      <c r="X251" s="134"/>
      <c r="Y251" s="135"/>
      <c r="Z251" s="135"/>
      <c r="AA251" s="134"/>
      <c r="AB251" s="135"/>
      <c r="AC251" s="135"/>
      <c r="AD251" s="134"/>
      <c r="AE251" s="135"/>
      <c r="AF251" s="135"/>
      <c r="AG251" s="134"/>
    </row>
    <row r="252" spans="1:33">
      <c r="A252" s="144" t="s">
        <v>345</v>
      </c>
      <c r="B252" s="135" t="s">
        <v>4929</v>
      </c>
      <c r="C252" s="143">
        <v>-496.82507017333546</v>
      </c>
      <c r="D252" s="143">
        <v>6059.2175226211266</v>
      </c>
      <c r="E252" s="142">
        <v>1.2869999999999999</v>
      </c>
      <c r="F252" s="141">
        <v>2.2549999999999999</v>
      </c>
      <c r="G252" s="135"/>
      <c r="H252" s="135"/>
      <c r="I252" s="134"/>
      <c r="J252" s="135"/>
      <c r="K252" s="135"/>
      <c r="L252" s="134"/>
      <c r="M252" s="135"/>
      <c r="N252" s="135"/>
      <c r="O252" s="134"/>
      <c r="P252" s="135"/>
      <c r="Q252" s="135"/>
      <c r="R252" s="134"/>
      <c r="S252" s="135"/>
      <c r="T252" s="135"/>
      <c r="U252" s="134"/>
      <c r="V252" s="135"/>
      <c r="W252" s="135"/>
      <c r="X252" s="134"/>
      <c r="Y252" s="135"/>
      <c r="Z252" s="135"/>
      <c r="AA252" s="134"/>
      <c r="AB252" s="135"/>
      <c r="AC252" s="135"/>
      <c r="AD252" s="134"/>
      <c r="AE252" s="135"/>
      <c r="AF252" s="135"/>
      <c r="AG252" s="134"/>
    </row>
    <row r="253" spans="1:33">
      <c r="A253" s="144" t="s">
        <v>345</v>
      </c>
      <c r="B253" s="135" t="s">
        <v>4928</v>
      </c>
      <c r="C253" s="143">
        <v>-496.33363307843086</v>
      </c>
      <c r="D253" s="143">
        <v>6057.9691260886375</v>
      </c>
      <c r="E253" s="142">
        <v>1.321</v>
      </c>
      <c r="F253" s="141">
        <v>2.2549999999999999</v>
      </c>
      <c r="G253" s="135"/>
      <c r="H253" s="135"/>
      <c r="I253" s="134"/>
      <c r="J253" s="135"/>
      <c r="K253" s="135"/>
      <c r="L253" s="134"/>
      <c r="M253" s="135"/>
      <c r="N253" s="135"/>
      <c r="O253" s="134"/>
      <c r="P253" s="135"/>
      <c r="Q253" s="135"/>
      <c r="R253" s="134"/>
      <c r="S253" s="135"/>
      <c r="T253" s="135"/>
      <c r="U253" s="134"/>
      <c r="V253" s="135"/>
      <c r="W253" s="135"/>
      <c r="X253" s="134"/>
      <c r="Y253" s="135"/>
      <c r="Z253" s="135"/>
      <c r="AA253" s="134"/>
      <c r="AB253" s="135"/>
      <c r="AC253" s="135"/>
      <c r="AD253" s="134"/>
      <c r="AE253" s="135"/>
      <c r="AF253" s="135"/>
      <c r="AG253" s="134"/>
    </row>
    <row r="254" spans="1:33">
      <c r="A254" s="144" t="s">
        <v>345</v>
      </c>
      <c r="B254" s="135" t="s">
        <v>4927</v>
      </c>
      <c r="C254" s="143">
        <v>-496.6135405940621</v>
      </c>
      <c r="D254" s="143">
        <v>6057.0817583607695</v>
      </c>
      <c r="E254" s="142">
        <v>1.2869999999999999</v>
      </c>
      <c r="F254" s="141">
        <v>2.2519999999999998</v>
      </c>
      <c r="G254" s="135"/>
      <c r="H254" s="135"/>
      <c r="I254" s="134"/>
      <c r="J254" s="135"/>
      <c r="K254" s="135"/>
      <c r="L254" s="134"/>
      <c r="M254" s="135"/>
      <c r="N254" s="135"/>
      <c r="O254" s="134"/>
      <c r="P254" s="135"/>
      <c r="Q254" s="135"/>
      <c r="R254" s="134"/>
      <c r="S254" s="135"/>
      <c r="T254" s="135"/>
      <c r="U254" s="134"/>
      <c r="V254" s="135"/>
      <c r="W254" s="135"/>
      <c r="X254" s="134"/>
      <c r="Y254" s="135"/>
      <c r="Z254" s="135"/>
      <c r="AA254" s="134"/>
      <c r="AB254" s="135"/>
      <c r="AC254" s="135"/>
      <c r="AD254" s="134"/>
      <c r="AE254" s="135"/>
      <c r="AF254" s="135"/>
      <c r="AG254" s="134"/>
    </row>
    <row r="255" spans="1:33">
      <c r="A255" s="144" t="s">
        <v>345</v>
      </c>
      <c r="B255" s="135" t="s">
        <v>4926</v>
      </c>
      <c r="C255" s="143">
        <v>-496.74349967075585</v>
      </c>
      <c r="D255" s="143">
        <v>6055.770993326978</v>
      </c>
      <c r="E255" s="142">
        <v>1.304</v>
      </c>
      <c r="F255" s="141">
        <v>2.2629999999999999</v>
      </c>
      <c r="G255" s="135"/>
      <c r="H255" s="135"/>
      <c r="I255" s="134"/>
      <c r="J255" s="135"/>
      <c r="K255" s="135"/>
      <c r="L255" s="134"/>
      <c r="M255" s="135"/>
      <c r="N255" s="135"/>
      <c r="O255" s="134"/>
      <c r="P255" s="135"/>
      <c r="Q255" s="135"/>
      <c r="R255" s="134"/>
      <c r="S255" s="135"/>
      <c r="T255" s="135"/>
      <c r="U255" s="134"/>
      <c r="V255" s="135"/>
      <c r="W255" s="135"/>
      <c r="X255" s="134"/>
      <c r="Y255" s="135"/>
      <c r="Z255" s="135"/>
      <c r="AA255" s="134"/>
      <c r="AB255" s="135"/>
      <c r="AC255" s="135"/>
      <c r="AD255" s="134"/>
      <c r="AE255" s="135"/>
      <c r="AF255" s="135"/>
      <c r="AG255" s="134"/>
    </row>
    <row r="256" spans="1:33">
      <c r="A256" s="144" t="s">
        <v>345</v>
      </c>
      <c r="B256" s="135" t="s">
        <v>4925</v>
      </c>
      <c r="C256" s="143">
        <v>-496.03762197971167</v>
      </c>
      <c r="D256" s="143">
        <v>6055.1664779388639</v>
      </c>
      <c r="E256" s="142">
        <v>1.3069999999999999</v>
      </c>
      <c r="F256" s="141">
        <v>2.2530000000000001</v>
      </c>
      <c r="G256" s="135"/>
      <c r="H256" s="135"/>
      <c r="I256" s="134"/>
      <c r="J256" s="135"/>
      <c r="K256" s="135"/>
      <c r="L256" s="134"/>
      <c r="M256" s="135"/>
      <c r="N256" s="135"/>
      <c r="O256" s="134"/>
      <c r="P256" s="135"/>
      <c r="Q256" s="135"/>
      <c r="R256" s="134"/>
      <c r="S256" s="135"/>
      <c r="T256" s="135"/>
      <c r="U256" s="134"/>
      <c r="V256" s="135"/>
      <c r="W256" s="135"/>
      <c r="X256" s="134"/>
      <c r="Y256" s="135"/>
      <c r="Z256" s="135"/>
      <c r="AA256" s="134"/>
      <c r="AB256" s="135"/>
      <c r="AC256" s="135"/>
      <c r="AD256" s="134"/>
      <c r="AE256" s="135"/>
      <c r="AF256" s="135"/>
      <c r="AG256" s="134"/>
    </row>
    <row r="257" spans="1:33">
      <c r="A257" s="144" t="s">
        <v>345</v>
      </c>
      <c r="B257" s="135" t="s">
        <v>4924</v>
      </c>
      <c r="C257" s="143">
        <v>-496.61043830384017</v>
      </c>
      <c r="D257" s="143">
        <v>6054.093915268033</v>
      </c>
      <c r="E257" s="142">
        <v>1.321</v>
      </c>
      <c r="F257" s="141">
        <v>2.2509999999999999</v>
      </c>
      <c r="G257" s="135"/>
      <c r="H257" s="135"/>
      <c r="I257" s="134"/>
      <c r="J257" s="135"/>
      <c r="K257" s="135"/>
      <c r="L257" s="134"/>
      <c r="M257" s="135"/>
      <c r="N257" s="135"/>
      <c r="O257" s="134"/>
      <c r="P257" s="135"/>
      <c r="Q257" s="135"/>
      <c r="R257" s="134"/>
      <c r="S257" s="135"/>
      <c r="T257" s="135"/>
      <c r="U257" s="134"/>
      <c r="V257" s="135"/>
      <c r="W257" s="135"/>
      <c r="X257" s="134"/>
      <c r="Y257" s="135"/>
      <c r="Z257" s="135"/>
      <c r="AA257" s="134"/>
      <c r="AB257" s="135"/>
      <c r="AC257" s="135"/>
      <c r="AD257" s="134"/>
      <c r="AE257" s="135"/>
      <c r="AF257" s="135"/>
      <c r="AG257" s="134"/>
    </row>
    <row r="258" spans="1:33">
      <c r="A258" s="144" t="s">
        <v>345</v>
      </c>
      <c r="B258" s="135" t="s">
        <v>4923</v>
      </c>
      <c r="C258" s="143">
        <v>-496.14374433719729</v>
      </c>
      <c r="D258" s="143">
        <v>6053.2332324225154</v>
      </c>
      <c r="E258" s="142">
        <v>1.3220000000000001</v>
      </c>
      <c r="F258" s="141">
        <v>2.2589999999999999</v>
      </c>
      <c r="G258" s="135"/>
      <c r="H258" s="135"/>
      <c r="I258" s="134"/>
      <c r="J258" s="135"/>
      <c r="K258" s="135"/>
      <c r="L258" s="134"/>
      <c r="M258" s="135"/>
      <c r="N258" s="135"/>
      <c r="O258" s="134"/>
      <c r="P258" s="135"/>
      <c r="Q258" s="135"/>
      <c r="R258" s="134"/>
      <c r="S258" s="135"/>
      <c r="T258" s="135"/>
      <c r="U258" s="134"/>
      <c r="V258" s="135"/>
      <c r="W258" s="135"/>
      <c r="X258" s="134"/>
      <c r="Y258" s="135"/>
      <c r="Z258" s="135"/>
      <c r="AA258" s="134"/>
      <c r="AB258" s="135"/>
      <c r="AC258" s="135"/>
      <c r="AD258" s="134"/>
      <c r="AE258" s="135"/>
      <c r="AF258" s="135"/>
      <c r="AG258" s="134"/>
    </row>
    <row r="259" spans="1:33">
      <c r="A259" s="144" t="s">
        <v>345</v>
      </c>
      <c r="B259" s="135" t="s">
        <v>4922</v>
      </c>
      <c r="C259" s="143">
        <v>-496.78339625866687</v>
      </c>
      <c r="D259" s="143">
        <v>6052.3640980316868</v>
      </c>
      <c r="E259" s="142">
        <v>1.2969999999999999</v>
      </c>
      <c r="F259" s="141">
        <v>2.2570000000000001</v>
      </c>
      <c r="G259" s="135"/>
      <c r="H259" s="135"/>
      <c r="I259" s="134"/>
      <c r="J259" s="135"/>
      <c r="K259" s="135"/>
      <c r="L259" s="134"/>
      <c r="M259" s="135"/>
      <c r="N259" s="135"/>
      <c r="O259" s="134"/>
      <c r="P259" s="135"/>
      <c r="Q259" s="135"/>
      <c r="R259" s="134"/>
      <c r="S259" s="135"/>
      <c r="T259" s="135"/>
      <c r="U259" s="134"/>
      <c r="V259" s="135"/>
      <c r="W259" s="135"/>
      <c r="X259" s="134"/>
      <c r="Y259" s="135"/>
      <c r="Z259" s="135"/>
      <c r="AA259" s="134"/>
      <c r="AB259" s="135"/>
      <c r="AC259" s="135"/>
      <c r="AD259" s="134"/>
      <c r="AE259" s="135"/>
      <c r="AF259" s="135"/>
      <c r="AG259" s="134"/>
    </row>
    <row r="260" spans="1:33">
      <c r="A260" s="144" t="s">
        <v>345</v>
      </c>
      <c r="B260" s="135" t="s">
        <v>4921</v>
      </c>
      <c r="C260" s="143">
        <v>-496.25764128278666</v>
      </c>
      <c r="D260" s="143">
        <v>6050.5209570153729</v>
      </c>
      <c r="E260" s="142">
        <v>1.3080000000000001</v>
      </c>
      <c r="F260" s="141">
        <v>2.2429999999999999</v>
      </c>
      <c r="G260" s="135"/>
      <c r="H260" s="135"/>
      <c r="I260" s="134"/>
      <c r="J260" s="135"/>
      <c r="K260" s="135"/>
      <c r="L260" s="134"/>
      <c r="M260" s="135"/>
      <c r="N260" s="135"/>
      <c r="O260" s="134"/>
      <c r="P260" s="135"/>
      <c r="Q260" s="135"/>
      <c r="R260" s="134"/>
      <c r="S260" s="135"/>
      <c r="T260" s="135"/>
      <c r="U260" s="134"/>
      <c r="V260" s="135"/>
      <c r="W260" s="135"/>
      <c r="X260" s="134"/>
      <c r="Y260" s="135"/>
      <c r="Z260" s="135"/>
      <c r="AA260" s="134"/>
      <c r="AB260" s="135"/>
      <c r="AC260" s="135"/>
      <c r="AD260" s="134"/>
      <c r="AE260" s="135"/>
      <c r="AF260" s="135"/>
      <c r="AG260" s="134"/>
    </row>
    <row r="261" spans="1:33">
      <c r="A261" s="144" t="s">
        <v>345</v>
      </c>
      <c r="B261" s="135" t="s">
        <v>4920</v>
      </c>
      <c r="C261" s="143">
        <v>-496.63814353152338</v>
      </c>
      <c r="D261" s="143">
        <v>6049.7868000783737</v>
      </c>
      <c r="E261" s="142">
        <v>1.306</v>
      </c>
      <c r="F261" s="141">
        <v>2.2450000000000001</v>
      </c>
      <c r="G261" s="135"/>
      <c r="H261" s="135"/>
      <c r="I261" s="134"/>
      <c r="J261" s="135"/>
      <c r="K261" s="135"/>
      <c r="L261" s="134"/>
      <c r="M261" s="135"/>
      <c r="N261" s="135"/>
      <c r="O261" s="134"/>
      <c r="P261" s="135"/>
      <c r="Q261" s="135"/>
      <c r="R261" s="134"/>
      <c r="S261" s="135"/>
      <c r="T261" s="135"/>
      <c r="U261" s="134"/>
      <c r="V261" s="135"/>
      <c r="W261" s="135"/>
      <c r="X261" s="134"/>
      <c r="Y261" s="135"/>
      <c r="Z261" s="135"/>
      <c r="AA261" s="134"/>
      <c r="AB261" s="135"/>
      <c r="AC261" s="135"/>
      <c r="AD261" s="134"/>
      <c r="AE261" s="135"/>
      <c r="AF261" s="135"/>
      <c r="AG261" s="134"/>
    </row>
    <row r="262" spans="1:33">
      <c r="A262" s="144" t="s">
        <v>345</v>
      </c>
      <c r="B262" s="135" t="s">
        <v>4919</v>
      </c>
      <c r="C262" s="143">
        <v>-496.5103697925249</v>
      </c>
      <c r="D262" s="143">
        <v>6048.5453169129632</v>
      </c>
      <c r="E262" s="142">
        <v>1.306</v>
      </c>
      <c r="F262" s="141">
        <v>2.2429999999999999</v>
      </c>
      <c r="G262" s="135"/>
      <c r="H262" s="135"/>
      <c r="I262" s="134"/>
      <c r="J262" s="135"/>
      <c r="K262" s="135"/>
      <c r="L262" s="134"/>
      <c r="M262" s="135"/>
      <c r="N262" s="135"/>
      <c r="O262" s="134"/>
      <c r="P262" s="135"/>
      <c r="Q262" s="135"/>
      <c r="R262" s="134"/>
      <c r="S262" s="135"/>
      <c r="T262" s="135"/>
      <c r="U262" s="134"/>
      <c r="V262" s="135"/>
      <c r="W262" s="135"/>
      <c r="X262" s="134"/>
      <c r="Y262" s="135"/>
      <c r="Z262" s="135"/>
      <c r="AA262" s="134"/>
      <c r="AB262" s="135"/>
      <c r="AC262" s="135"/>
      <c r="AD262" s="134"/>
      <c r="AE262" s="135"/>
      <c r="AF262" s="135"/>
      <c r="AG262" s="134"/>
    </row>
    <row r="263" spans="1:33">
      <c r="A263" s="144" t="s">
        <v>345</v>
      </c>
      <c r="B263" s="135" t="s">
        <v>4918</v>
      </c>
      <c r="C263" s="143">
        <v>-496.03320618145779</v>
      </c>
      <c r="D263" s="143">
        <v>6047.2880184744708</v>
      </c>
      <c r="E263" s="142">
        <v>1.2849999999999999</v>
      </c>
      <c r="F263" s="141">
        <v>2.2440000000000002</v>
      </c>
      <c r="G263" s="135"/>
      <c r="H263" s="135"/>
      <c r="I263" s="134"/>
      <c r="J263" s="135"/>
      <c r="K263" s="135"/>
      <c r="L263" s="134"/>
      <c r="M263" s="135"/>
      <c r="N263" s="135"/>
      <c r="O263" s="134"/>
      <c r="P263" s="135"/>
      <c r="Q263" s="135"/>
      <c r="R263" s="134"/>
      <c r="S263" s="135"/>
      <c r="T263" s="135"/>
      <c r="U263" s="134"/>
      <c r="V263" s="135"/>
      <c r="W263" s="135"/>
      <c r="X263" s="134"/>
      <c r="Y263" s="135"/>
      <c r="Z263" s="135"/>
      <c r="AA263" s="134"/>
      <c r="AB263" s="135"/>
      <c r="AC263" s="135"/>
      <c r="AD263" s="134"/>
      <c r="AE263" s="135"/>
      <c r="AF263" s="135"/>
      <c r="AG263" s="134"/>
    </row>
    <row r="264" spans="1:33">
      <c r="A264" s="144" t="s">
        <v>345</v>
      </c>
      <c r="B264" s="135" t="s">
        <v>4917</v>
      </c>
      <c r="C264" s="143">
        <v>-496.80028541691462</v>
      </c>
      <c r="D264" s="143">
        <v>6046.1410656433663</v>
      </c>
      <c r="E264" s="142">
        <v>1.331</v>
      </c>
      <c r="F264" s="141">
        <v>2.258</v>
      </c>
      <c r="G264" s="135"/>
      <c r="H264" s="135"/>
      <c r="I264" s="134"/>
      <c r="J264" s="135"/>
      <c r="K264" s="135"/>
      <c r="L264" s="134"/>
      <c r="M264" s="135"/>
      <c r="N264" s="135"/>
      <c r="O264" s="134"/>
      <c r="P264" s="135"/>
      <c r="Q264" s="135"/>
      <c r="R264" s="134"/>
      <c r="S264" s="135"/>
      <c r="T264" s="135"/>
      <c r="U264" s="134"/>
      <c r="V264" s="135"/>
      <c r="W264" s="135"/>
      <c r="X264" s="134"/>
      <c r="Y264" s="135"/>
      <c r="Z264" s="135"/>
      <c r="AA264" s="134"/>
      <c r="AB264" s="135"/>
      <c r="AC264" s="135"/>
      <c r="AD264" s="134"/>
      <c r="AE264" s="135"/>
      <c r="AF264" s="135"/>
      <c r="AG264" s="134"/>
    </row>
    <row r="265" spans="1:33">
      <c r="A265" s="144" t="s">
        <v>345</v>
      </c>
      <c r="B265" s="135" t="s">
        <v>4916</v>
      </c>
      <c r="C265" s="143">
        <v>-496.30759185240453</v>
      </c>
      <c r="D265" s="143">
        <v>6045.821292720515</v>
      </c>
      <c r="E265" s="142">
        <v>1.2689999999999999</v>
      </c>
      <c r="F265" s="141">
        <v>2.25</v>
      </c>
      <c r="G265" s="135"/>
      <c r="H265" s="135"/>
      <c r="I265" s="134"/>
      <c r="J265" s="135"/>
      <c r="K265" s="135"/>
      <c r="L265" s="134"/>
      <c r="M265" s="135"/>
      <c r="N265" s="135"/>
      <c r="O265" s="134"/>
      <c r="P265" s="135"/>
      <c r="Q265" s="135"/>
      <c r="R265" s="134"/>
      <c r="S265" s="135"/>
      <c r="T265" s="135"/>
      <c r="U265" s="134"/>
      <c r="V265" s="135"/>
      <c r="W265" s="135"/>
      <c r="X265" s="134"/>
      <c r="Y265" s="135"/>
      <c r="Z265" s="135"/>
      <c r="AA265" s="134"/>
      <c r="AB265" s="135"/>
      <c r="AC265" s="135"/>
      <c r="AD265" s="134"/>
      <c r="AE265" s="135"/>
      <c r="AF265" s="135"/>
      <c r="AG265" s="134"/>
    </row>
    <row r="266" spans="1:33">
      <c r="A266" s="144" t="s">
        <v>345</v>
      </c>
      <c r="B266" s="135" t="s">
        <v>4915</v>
      </c>
      <c r="C266" s="143">
        <v>-496.57881239748411</v>
      </c>
      <c r="D266" s="143">
        <v>6044.060521616896</v>
      </c>
      <c r="E266" s="142">
        <v>1.298</v>
      </c>
      <c r="F266" s="141">
        <v>2.2519999999999998</v>
      </c>
      <c r="G266" s="135"/>
      <c r="H266" s="135"/>
      <c r="I266" s="134"/>
      <c r="J266" s="135"/>
      <c r="K266" s="135"/>
      <c r="L266" s="134"/>
      <c r="M266" s="135"/>
      <c r="N266" s="135"/>
      <c r="O266" s="134"/>
      <c r="P266" s="135"/>
      <c r="Q266" s="135"/>
      <c r="R266" s="134"/>
      <c r="S266" s="135"/>
      <c r="T266" s="135"/>
      <c r="U266" s="134"/>
      <c r="V266" s="135"/>
      <c r="W266" s="135"/>
      <c r="X266" s="134"/>
      <c r="Y266" s="135"/>
      <c r="Z266" s="135"/>
      <c r="AA266" s="134"/>
      <c r="AB266" s="135"/>
      <c r="AC266" s="135"/>
      <c r="AD266" s="134"/>
      <c r="AE266" s="135"/>
      <c r="AF266" s="135"/>
      <c r="AG266" s="134"/>
    </row>
    <row r="267" spans="1:33">
      <c r="A267" s="144" t="s">
        <v>345</v>
      </c>
      <c r="B267" s="135" t="s">
        <v>4914</v>
      </c>
      <c r="C267" s="143">
        <v>-496.6304417833104</v>
      </c>
      <c r="D267" s="143">
        <v>6042.7536651076834</v>
      </c>
      <c r="E267" s="142">
        <v>1.3120000000000001</v>
      </c>
      <c r="F267" s="141">
        <v>2.2400000000000002</v>
      </c>
      <c r="G267" s="135"/>
      <c r="H267" s="135"/>
      <c r="I267" s="134"/>
      <c r="J267" s="135"/>
      <c r="K267" s="135"/>
      <c r="L267" s="134"/>
      <c r="M267" s="135"/>
      <c r="N267" s="135"/>
      <c r="O267" s="134"/>
      <c r="P267" s="135"/>
      <c r="Q267" s="135"/>
      <c r="R267" s="134"/>
      <c r="S267" s="135"/>
      <c r="T267" s="135"/>
      <c r="U267" s="134"/>
      <c r="V267" s="135"/>
      <c r="W267" s="135"/>
      <c r="X267" s="134"/>
      <c r="Y267" s="135"/>
      <c r="Z267" s="135"/>
      <c r="AA267" s="134"/>
      <c r="AB267" s="135"/>
      <c r="AC267" s="135"/>
      <c r="AD267" s="134"/>
      <c r="AE267" s="135"/>
      <c r="AF267" s="135"/>
      <c r="AG267" s="134"/>
    </row>
    <row r="268" spans="1:33">
      <c r="A268" s="144" t="s">
        <v>345</v>
      </c>
      <c r="B268" s="135" t="s">
        <v>4913</v>
      </c>
      <c r="C268" s="143">
        <v>-496.08048701301931</v>
      </c>
      <c r="D268" s="143">
        <v>6042.6174301205119</v>
      </c>
      <c r="E268" s="142">
        <v>1.2969999999999999</v>
      </c>
      <c r="F268" s="141">
        <v>2.242</v>
      </c>
      <c r="G268" s="135"/>
      <c r="H268" s="135"/>
      <c r="I268" s="134"/>
      <c r="J268" s="135"/>
      <c r="K268" s="135"/>
      <c r="L268" s="134"/>
      <c r="M268" s="135"/>
      <c r="N268" s="135"/>
      <c r="O268" s="134"/>
      <c r="P268" s="135"/>
      <c r="Q268" s="135"/>
      <c r="R268" s="134"/>
      <c r="S268" s="135"/>
      <c r="T268" s="135"/>
      <c r="U268" s="134"/>
      <c r="V268" s="135"/>
      <c r="W268" s="135"/>
      <c r="X268" s="134"/>
      <c r="Y268" s="135"/>
      <c r="Z268" s="135"/>
      <c r="AA268" s="134"/>
      <c r="AB268" s="135"/>
      <c r="AC268" s="135"/>
      <c r="AD268" s="134"/>
      <c r="AE268" s="135"/>
      <c r="AF268" s="135"/>
      <c r="AG268" s="134"/>
    </row>
    <row r="269" spans="1:33">
      <c r="A269" s="144" t="s">
        <v>345</v>
      </c>
      <c r="B269" s="135" t="s">
        <v>4912</v>
      </c>
      <c r="C269" s="143">
        <v>-496.56388955210826</v>
      </c>
      <c r="D269" s="143">
        <v>6041.6906279687455</v>
      </c>
      <c r="E269" s="142">
        <v>1.2829999999999999</v>
      </c>
      <c r="F269" s="141">
        <v>2.2549999999999999</v>
      </c>
      <c r="G269" s="135"/>
      <c r="H269" s="135"/>
      <c r="I269" s="134"/>
      <c r="J269" s="135"/>
      <c r="K269" s="135"/>
      <c r="L269" s="134"/>
      <c r="M269" s="135"/>
      <c r="N269" s="135"/>
      <c r="O269" s="134"/>
      <c r="P269" s="135"/>
      <c r="Q269" s="135"/>
      <c r="R269" s="134"/>
      <c r="S269" s="135"/>
      <c r="T269" s="135"/>
      <c r="U269" s="134"/>
      <c r="V269" s="135"/>
      <c r="W269" s="135"/>
      <c r="X269" s="134"/>
      <c r="Y269" s="135"/>
      <c r="Z269" s="135"/>
      <c r="AA269" s="134"/>
      <c r="AB269" s="135"/>
      <c r="AC269" s="135"/>
      <c r="AD269" s="134"/>
      <c r="AE269" s="135"/>
      <c r="AF269" s="135"/>
      <c r="AG269" s="134"/>
    </row>
    <row r="270" spans="1:33">
      <c r="A270" s="144" t="s">
        <v>345</v>
      </c>
      <c r="B270" s="135" t="s">
        <v>4911</v>
      </c>
      <c r="C270" s="143">
        <v>-496.49426559844539</v>
      </c>
      <c r="D270" s="143">
        <v>6040.5567758379248</v>
      </c>
      <c r="E270" s="142">
        <v>1.284</v>
      </c>
      <c r="F270" s="141">
        <v>2.246</v>
      </c>
      <c r="G270" s="135"/>
      <c r="H270" s="135"/>
      <c r="I270" s="134"/>
      <c r="J270" s="135"/>
      <c r="K270" s="135"/>
      <c r="L270" s="134"/>
      <c r="M270" s="135"/>
      <c r="N270" s="135"/>
      <c r="O270" s="134"/>
      <c r="P270" s="135"/>
      <c r="Q270" s="135"/>
      <c r="R270" s="134"/>
      <c r="S270" s="135"/>
      <c r="T270" s="135"/>
      <c r="U270" s="134"/>
      <c r="V270" s="135"/>
      <c r="W270" s="135"/>
      <c r="X270" s="134"/>
      <c r="Y270" s="135"/>
      <c r="Z270" s="135"/>
      <c r="AA270" s="134"/>
      <c r="AB270" s="135"/>
      <c r="AC270" s="135"/>
      <c r="AD270" s="134"/>
      <c r="AE270" s="135"/>
      <c r="AF270" s="135"/>
      <c r="AG270" s="134"/>
    </row>
    <row r="271" spans="1:33">
      <c r="A271" s="144" t="s">
        <v>345</v>
      </c>
      <c r="B271" s="135" t="s">
        <v>4910</v>
      </c>
      <c r="C271" s="143">
        <v>-496.21119578354774</v>
      </c>
      <c r="D271" s="143">
        <v>6039.5809211306241</v>
      </c>
      <c r="E271" s="142">
        <v>1.274</v>
      </c>
      <c r="F271" s="141">
        <v>2.2429999999999999</v>
      </c>
      <c r="G271" s="135"/>
      <c r="H271" s="135"/>
      <c r="I271" s="134"/>
      <c r="J271" s="135"/>
      <c r="K271" s="135"/>
      <c r="L271" s="134"/>
      <c r="M271" s="135"/>
      <c r="N271" s="135"/>
      <c r="O271" s="134"/>
      <c r="P271" s="135"/>
      <c r="Q271" s="135"/>
      <c r="R271" s="134"/>
      <c r="S271" s="135"/>
      <c r="T271" s="135"/>
      <c r="U271" s="134"/>
      <c r="V271" s="135"/>
      <c r="W271" s="135"/>
      <c r="X271" s="134"/>
      <c r="Y271" s="135"/>
      <c r="Z271" s="135"/>
      <c r="AA271" s="134"/>
      <c r="AB271" s="135"/>
      <c r="AC271" s="135"/>
      <c r="AD271" s="134"/>
      <c r="AE271" s="135"/>
      <c r="AF271" s="135"/>
      <c r="AG271" s="134"/>
    </row>
    <row r="272" spans="1:33">
      <c r="A272" s="144" t="s">
        <v>345</v>
      </c>
      <c r="B272" s="135" t="s">
        <v>4909</v>
      </c>
      <c r="C272" s="143">
        <v>-496.69995480561414</v>
      </c>
      <c r="D272" s="143">
        <v>6038.0417287533965</v>
      </c>
      <c r="E272" s="142">
        <v>1.296</v>
      </c>
      <c r="F272" s="141">
        <v>2.2429999999999999</v>
      </c>
      <c r="G272" s="135"/>
      <c r="H272" s="135"/>
      <c r="I272" s="134"/>
      <c r="J272" s="135"/>
      <c r="K272" s="135"/>
      <c r="L272" s="134"/>
      <c r="M272" s="135"/>
      <c r="N272" s="135"/>
      <c r="O272" s="134"/>
      <c r="P272" s="135"/>
      <c r="Q272" s="135"/>
      <c r="R272" s="134"/>
      <c r="S272" s="135"/>
      <c r="T272" s="135"/>
      <c r="U272" s="134"/>
      <c r="V272" s="135"/>
      <c r="W272" s="135"/>
      <c r="X272" s="134"/>
      <c r="Y272" s="135"/>
      <c r="Z272" s="135"/>
      <c r="AA272" s="134"/>
      <c r="AB272" s="135"/>
      <c r="AC272" s="135"/>
      <c r="AD272" s="134"/>
      <c r="AE272" s="135"/>
      <c r="AF272" s="135"/>
      <c r="AG272" s="134"/>
    </row>
    <row r="273" spans="1:33">
      <c r="A273" s="144" t="s">
        <v>345</v>
      </c>
      <c r="B273" s="135" t="s">
        <v>4908</v>
      </c>
      <c r="C273" s="143">
        <v>-496.71181454369741</v>
      </c>
      <c r="D273" s="143">
        <v>6036.3675654527533</v>
      </c>
      <c r="E273" s="142">
        <v>1.3120000000000001</v>
      </c>
      <c r="F273" s="141">
        <v>2.2730000000000001</v>
      </c>
      <c r="G273" s="135"/>
      <c r="H273" s="135"/>
      <c r="I273" s="134"/>
      <c r="J273" s="135"/>
      <c r="K273" s="135"/>
      <c r="L273" s="134"/>
      <c r="M273" s="135"/>
      <c r="N273" s="135"/>
      <c r="O273" s="134"/>
      <c r="P273" s="135"/>
      <c r="Q273" s="135"/>
      <c r="R273" s="134"/>
      <c r="S273" s="135"/>
      <c r="T273" s="135"/>
      <c r="U273" s="134"/>
      <c r="V273" s="135"/>
      <c r="W273" s="135"/>
      <c r="X273" s="134"/>
      <c r="Y273" s="135"/>
      <c r="Z273" s="135"/>
      <c r="AA273" s="134"/>
      <c r="AB273" s="135"/>
      <c r="AC273" s="135"/>
      <c r="AD273" s="134"/>
      <c r="AE273" s="135"/>
      <c r="AF273" s="135"/>
      <c r="AG273" s="134"/>
    </row>
    <row r="274" spans="1:33">
      <c r="A274" s="144" t="s">
        <v>345</v>
      </c>
      <c r="B274" s="135" t="s">
        <v>4907</v>
      </c>
      <c r="C274" s="143">
        <v>-496.89614250589597</v>
      </c>
      <c r="D274" s="143">
        <v>6034.7117710054536</v>
      </c>
      <c r="E274" s="142">
        <v>1.304</v>
      </c>
      <c r="F274" s="141">
        <v>2.2589999999999999</v>
      </c>
      <c r="G274" s="135"/>
      <c r="H274" s="135"/>
      <c r="I274" s="134"/>
      <c r="J274" s="135"/>
      <c r="K274" s="135"/>
      <c r="L274" s="134"/>
      <c r="M274" s="135"/>
      <c r="N274" s="135"/>
      <c r="O274" s="134"/>
      <c r="P274" s="135"/>
      <c r="Q274" s="135"/>
      <c r="R274" s="134"/>
      <c r="S274" s="135"/>
      <c r="T274" s="135"/>
      <c r="U274" s="134"/>
      <c r="V274" s="135"/>
      <c r="W274" s="135"/>
      <c r="X274" s="134"/>
      <c r="Y274" s="135"/>
      <c r="Z274" s="135"/>
      <c r="AA274" s="134"/>
      <c r="AB274" s="135"/>
      <c r="AC274" s="135"/>
      <c r="AD274" s="134"/>
      <c r="AE274" s="135"/>
      <c r="AF274" s="135"/>
      <c r="AG274" s="134"/>
    </row>
    <row r="275" spans="1:33">
      <c r="A275" s="144" t="s">
        <v>345</v>
      </c>
      <c r="B275" s="135" t="s">
        <v>4906</v>
      </c>
      <c r="C275" s="143">
        <v>-496.14391548089748</v>
      </c>
      <c r="D275" s="143">
        <v>6033.9500764508375</v>
      </c>
      <c r="E275" s="142">
        <v>1.3240000000000001</v>
      </c>
      <c r="F275" s="141">
        <v>2.2589999999999999</v>
      </c>
      <c r="G275" s="135"/>
      <c r="H275" s="135"/>
      <c r="I275" s="134"/>
      <c r="J275" s="135"/>
      <c r="K275" s="135"/>
      <c r="L275" s="134"/>
      <c r="M275" s="135"/>
      <c r="N275" s="135"/>
      <c r="O275" s="134"/>
      <c r="P275" s="135"/>
      <c r="Q275" s="135"/>
      <c r="R275" s="134"/>
      <c r="S275" s="135"/>
      <c r="T275" s="135"/>
      <c r="U275" s="134"/>
      <c r="V275" s="135"/>
      <c r="W275" s="135"/>
      <c r="X275" s="134"/>
      <c r="Y275" s="135"/>
      <c r="Z275" s="135"/>
      <c r="AA275" s="134"/>
      <c r="AB275" s="135"/>
      <c r="AC275" s="135"/>
      <c r="AD275" s="134"/>
      <c r="AE275" s="135"/>
      <c r="AF275" s="135"/>
      <c r="AG275" s="134"/>
    </row>
    <row r="276" spans="1:33">
      <c r="A276" s="144" t="s">
        <v>345</v>
      </c>
      <c r="B276" s="135" t="s">
        <v>4905</v>
      </c>
      <c r="C276" s="143">
        <v>-496.69759498771668</v>
      </c>
      <c r="D276" s="143">
        <v>6032.3401397869866</v>
      </c>
      <c r="E276" s="142">
        <v>1.266</v>
      </c>
      <c r="F276" s="141">
        <v>2.254</v>
      </c>
      <c r="G276" s="135"/>
      <c r="H276" s="135"/>
      <c r="I276" s="134"/>
      <c r="J276" s="135"/>
      <c r="K276" s="135"/>
      <c r="L276" s="134"/>
      <c r="M276" s="135"/>
      <c r="N276" s="135"/>
      <c r="O276" s="134"/>
      <c r="P276" s="135"/>
      <c r="Q276" s="135"/>
      <c r="R276" s="134"/>
      <c r="S276" s="135"/>
      <c r="T276" s="135"/>
      <c r="U276" s="134"/>
      <c r="V276" s="135"/>
      <c r="W276" s="135"/>
      <c r="X276" s="134"/>
      <c r="Y276" s="135"/>
      <c r="Z276" s="135"/>
      <c r="AA276" s="134"/>
      <c r="AB276" s="135"/>
      <c r="AC276" s="135"/>
      <c r="AD276" s="134"/>
      <c r="AE276" s="135"/>
      <c r="AF276" s="135"/>
      <c r="AG276" s="134"/>
    </row>
    <row r="277" spans="1:33">
      <c r="A277" s="144" t="s">
        <v>345</v>
      </c>
      <c r="B277" s="135" t="s">
        <v>4904</v>
      </c>
      <c r="C277" s="143">
        <v>-496.53376611528404</v>
      </c>
      <c r="D277" s="143">
        <v>6031.5358641750599</v>
      </c>
      <c r="E277" s="142">
        <v>1.282</v>
      </c>
      <c r="F277" s="141">
        <v>2.2410000000000001</v>
      </c>
      <c r="G277" s="135"/>
      <c r="H277" s="135"/>
      <c r="I277" s="134"/>
      <c r="J277" s="135"/>
      <c r="K277" s="135"/>
      <c r="L277" s="134"/>
      <c r="M277" s="135"/>
      <c r="N277" s="135"/>
      <c r="O277" s="134"/>
      <c r="P277" s="135"/>
      <c r="Q277" s="135"/>
      <c r="R277" s="134"/>
      <c r="S277" s="135"/>
      <c r="T277" s="135"/>
      <c r="U277" s="134"/>
      <c r="V277" s="135"/>
      <c r="W277" s="135"/>
      <c r="X277" s="134"/>
      <c r="Y277" s="135"/>
      <c r="Z277" s="135"/>
      <c r="AA277" s="134"/>
      <c r="AB277" s="135"/>
      <c r="AC277" s="135"/>
      <c r="AD277" s="134"/>
      <c r="AE277" s="135"/>
      <c r="AF277" s="135"/>
      <c r="AG277" s="134"/>
    </row>
    <row r="278" spans="1:33">
      <c r="A278" s="144" t="s">
        <v>345</v>
      </c>
      <c r="B278" s="135" t="s">
        <v>4903</v>
      </c>
      <c r="C278" s="143">
        <v>-496.75757101564994</v>
      </c>
      <c r="D278" s="143">
        <v>6030.9169267824091</v>
      </c>
      <c r="E278" s="142">
        <v>1.3120000000000001</v>
      </c>
      <c r="F278" s="141">
        <v>2.2549999999999999</v>
      </c>
      <c r="G278" s="135"/>
      <c r="H278" s="135"/>
      <c r="I278" s="134"/>
      <c r="J278" s="135"/>
      <c r="K278" s="135"/>
      <c r="L278" s="134"/>
      <c r="M278" s="135"/>
      <c r="N278" s="135"/>
      <c r="O278" s="134"/>
      <c r="P278" s="135"/>
      <c r="Q278" s="135"/>
      <c r="R278" s="134"/>
      <c r="S278" s="135"/>
      <c r="T278" s="135"/>
      <c r="U278" s="134"/>
      <c r="V278" s="135"/>
      <c r="W278" s="135"/>
      <c r="X278" s="134"/>
      <c r="Y278" s="135"/>
      <c r="Z278" s="135"/>
      <c r="AA278" s="134"/>
      <c r="AB278" s="135"/>
      <c r="AC278" s="135"/>
      <c r="AD278" s="134"/>
      <c r="AE278" s="135"/>
      <c r="AF278" s="135"/>
      <c r="AG278" s="134"/>
    </row>
    <row r="279" spans="1:33">
      <c r="A279" s="144" t="s">
        <v>345</v>
      </c>
      <c r="B279" s="135" t="s">
        <v>4902</v>
      </c>
      <c r="C279" s="143">
        <v>-496.8652596237992</v>
      </c>
      <c r="D279" s="143">
        <v>6030.8946502517983</v>
      </c>
      <c r="E279" s="142">
        <v>1.31</v>
      </c>
      <c r="F279" s="141">
        <v>2.254</v>
      </c>
      <c r="G279" s="135"/>
      <c r="H279" s="135"/>
      <c r="I279" s="134"/>
      <c r="J279" s="135"/>
      <c r="K279" s="135"/>
      <c r="L279" s="134"/>
      <c r="M279" s="135"/>
      <c r="N279" s="135"/>
      <c r="O279" s="134"/>
      <c r="P279" s="135"/>
      <c r="Q279" s="135"/>
      <c r="R279" s="134"/>
      <c r="S279" s="135"/>
      <c r="T279" s="135"/>
      <c r="U279" s="134"/>
      <c r="V279" s="135"/>
      <c r="W279" s="135"/>
      <c r="X279" s="134"/>
      <c r="Y279" s="135"/>
      <c r="Z279" s="135"/>
      <c r="AA279" s="134"/>
      <c r="AB279" s="135"/>
      <c r="AC279" s="135"/>
      <c r="AD279" s="134"/>
      <c r="AE279" s="135"/>
      <c r="AF279" s="135"/>
      <c r="AG279" s="134"/>
    </row>
    <row r="280" spans="1:33">
      <c r="A280" s="144" t="s">
        <v>345</v>
      </c>
      <c r="B280" s="135" t="s">
        <v>4901</v>
      </c>
      <c r="C280" s="143">
        <v>-496.16472950651496</v>
      </c>
      <c r="D280" s="143">
        <v>6029.6596756391455</v>
      </c>
      <c r="E280" s="142">
        <v>1.288</v>
      </c>
      <c r="F280" s="141">
        <v>2.2410000000000001</v>
      </c>
      <c r="G280" s="135"/>
      <c r="H280" s="135"/>
      <c r="I280" s="134"/>
      <c r="J280" s="135"/>
      <c r="K280" s="135"/>
      <c r="L280" s="134"/>
      <c r="M280" s="135"/>
      <c r="N280" s="135"/>
      <c r="O280" s="134"/>
      <c r="P280" s="135"/>
      <c r="Q280" s="135"/>
      <c r="R280" s="134"/>
      <c r="S280" s="135"/>
      <c r="T280" s="135"/>
      <c r="U280" s="134"/>
      <c r="V280" s="135"/>
      <c r="W280" s="135"/>
      <c r="X280" s="134"/>
      <c r="Y280" s="135"/>
      <c r="Z280" s="135"/>
      <c r="AA280" s="134"/>
      <c r="AB280" s="135"/>
      <c r="AC280" s="135"/>
      <c r="AD280" s="134"/>
      <c r="AE280" s="135"/>
      <c r="AF280" s="135"/>
      <c r="AG280" s="134"/>
    </row>
    <row r="281" spans="1:33">
      <c r="A281" s="144" t="s">
        <v>345</v>
      </c>
      <c r="B281" s="135" t="s">
        <v>4900</v>
      </c>
      <c r="C281" s="143">
        <v>-496.79457745688944</v>
      </c>
      <c r="D281" s="143">
        <v>6028.3401801686141</v>
      </c>
      <c r="E281" s="142">
        <v>1.3280000000000001</v>
      </c>
      <c r="F281" s="141">
        <v>2.2490000000000001</v>
      </c>
      <c r="G281" s="135"/>
      <c r="H281" s="135"/>
      <c r="I281" s="134"/>
      <c r="J281" s="135"/>
      <c r="K281" s="135"/>
      <c r="L281" s="134"/>
      <c r="M281" s="135"/>
      <c r="N281" s="135"/>
      <c r="O281" s="134"/>
      <c r="P281" s="135"/>
      <c r="Q281" s="135"/>
      <c r="R281" s="134"/>
      <c r="S281" s="135"/>
      <c r="T281" s="135"/>
      <c r="U281" s="134"/>
      <c r="V281" s="135"/>
      <c r="W281" s="135"/>
      <c r="X281" s="134"/>
      <c r="Y281" s="135"/>
      <c r="Z281" s="135"/>
      <c r="AA281" s="134"/>
      <c r="AB281" s="135"/>
      <c r="AC281" s="135"/>
      <c r="AD281" s="134"/>
      <c r="AE281" s="135"/>
      <c r="AF281" s="135"/>
      <c r="AG281" s="134"/>
    </row>
    <row r="282" spans="1:33">
      <c r="A282" s="144" t="s">
        <v>345</v>
      </c>
      <c r="B282" s="135" t="s">
        <v>4899</v>
      </c>
      <c r="C282" s="143">
        <v>-496.15531833479071</v>
      </c>
      <c r="D282" s="143">
        <v>6028.0409509987758</v>
      </c>
      <c r="E282" s="142">
        <v>1.3</v>
      </c>
      <c r="F282" s="141">
        <v>2.2429999999999999</v>
      </c>
      <c r="G282" s="135"/>
      <c r="H282" s="135"/>
      <c r="I282" s="134"/>
      <c r="J282" s="135"/>
      <c r="K282" s="135"/>
      <c r="L282" s="134"/>
      <c r="M282" s="135"/>
      <c r="N282" s="135"/>
      <c r="O282" s="134"/>
      <c r="P282" s="135"/>
      <c r="Q282" s="135"/>
      <c r="R282" s="134"/>
      <c r="S282" s="135"/>
      <c r="T282" s="135"/>
      <c r="U282" s="134"/>
      <c r="V282" s="135"/>
      <c r="W282" s="135"/>
      <c r="X282" s="134"/>
      <c r="Y282" s="135"/>
      <c r="Z282" s="135"/>
      <c r="AA282" s="134"/>
      <c r="AB282" s="135"/>
      <c r="AC282" s="135"/>
      <c r="AD282" s="134"/>
      <c r="AE282" s="135"/>
      <c r="AF282" s="135"/>
      <c r="AG282" s="134"/>
    </row>
    <row r="283" spans="1:33">
      <c r="A283" s="144" t="s">
        <v>345</v>
      </c>
      <c r="B283" s="135" t="s">
        <v>4898</v>
      </c>
      <c r="C283" s="143">
        <v>-496.80050125110239</v>
      </c>
      <c r="D283" s="143">
        <v>6026.9918810104455</v>
      </c>
      <c r="E283" s="142">
        <v>1.286</v>
      </c>
      <c r="F283" s="141">
        <v>2.238</v>
      </c>
      <c r="G283" s="135"/>
      <c r="H283" s="135"/>
      <c r="I283" s="134"/>
      <c r="J283" s="135"/>
      <c r="K283" s="135"/>
      <c r="L283" s="134"/>
      <c r="M283" s="135"/>
      <c r="N283" s="135"/>
      <c r="O283" s="134"/>
      <c r="P283" s="135"/>
      <c r="Q283" s="135"/>
      <c r="R283" s="134"/>
      <c r="S283" s="135"/>
      <c r="T283" s="135"/>
      <c r="U283" s="134"/>
      <c r="V283" s="135"/>
      <c r="W283" s="135"/>
      <c r="X283" s="134"/>
      <c r="Y283" s="135"/>
      <c r="Z283" s="135"/>
      <c r="AA283" s="134"/>
      <c r="AB283" s="135"/>
      <c r="AC283" s="135"/>
      <c r="AD283" s="134"/>
      <c r="AE283" s="135"/>
      <c r="AF283" s="135"/>
      <c r="AG283" s="134"/>
    </row>
    <row r="284" spans="1:33">
      <c r="A284" s="144" t="s">
        <v>345</v>
      </c>
      <c r="B284" s="135" t="s">
        <v>4897</v>
      </c>
      <c r="C284" s="143">
        <v>-496.40696800334598</v>
      </c>
      <c r="D284" s="143">
        <v>6026.9139541381273</v>
      </c>
      <c r="E284" s="142">
        <v>1.3009999999999999</v>
      </c>
      <c r="F284" s="141">
        <v>2.2410000000000001</v>
      </c>
      <c r="G284" s="135"/>
      <c r="H284" s="135"/>
      <c r="I284" s="134"/>
      <c r="J284" s="135"/>
      <c r="K284" s="135"/>
      <c r="L284" s="134"/>
      <c r="M284" s="135"/>
      <c r="N284" s="135"/>
      <c r="O284" s="134"/>
      <c r="P284" s="135"/>
      <c r="Q284" s="135"/>
      <c r="R284" s="134"/>
      <c r="S284" s="135"/>
      <c r="T284" s="135"/>
      <c r="U284" s="134"/>
      <c r="V284" s="135"/>
      <c r="W284" s="135"/>
      <c r="X284" s="134"/>
      <c r="Y284" s="135"/>
      <c r="Z284" s="135"/>
      <c r="AA284" s="134"/>
      <c r="AB284" s="135"/>
      <c r="AC284" s="135"/>
      <c r="AD284" s="134"/>
      <c r="AE284" s="135"/>
      <c r="AF284" s="135"/>
      <c r="AG284" s="134"/>
    </row>
    <row r="285" spans="1:33">
      <c r="A285" s="144" t="s">
        <v>345</v>
      </c>
      <c r="B285" s="135" t="s">
        <v>4896</v>
      </c>
      <c r="C285" s="143">
        <v>-496.58808835859202</v>
      </c>
      <c r="D285" s="143">
        <v>6026.74656952441</v>
      </c>
      <c r="E285" s="142">
        <v>1.2849999999999999</v>
      </c>
      <c r="F285" s="141">
        <v>2.2389999999999999</v>
      </c>
      <c r="G285" s="135"/>
      <c r="H285" s="135"/>
      <c r="I285" s="134"/>
      <c r="J285" s="135"/>
      <c r="K285" s="135"/>
      <c r="L285" s="134"/>
      <c r="M285" s="135"/>
      <c r="N285" s="135"/>
      <c r="O285" s="134"/>
      <c r="P285" s="135"/>
      <c r="Q285" s="135"/>
      <c r="R285" s="134"/>
      <c r="S285" s="135"/>
      <c r="T285" s="135"/>
      <c r="U285" s="134"/>
      <c r="V285" s="135"/>
      <c r="W285" s="135"/>
      <c r="X285" s="134"/>
      <c r="Y285" s="135"/>
      <c r="Z285" s="135"/>
      <c r="AA285" s="134"/>
      <c r="AB285" s="135"/>
      <c r="AC285" s="135"/>
      <c r="AD285" s="134"/>
      <c r="AE285" s="135"/>
      <c r="AF285" s="135"/>
      <c r="AG285" s="134"/>
    </row>
    <row r="286" spans="1:33">
      <c r="A286" s="144" t="s">
        <v>345</v>
      </c>
      <c r="B286" s="135" t="s">
        <v>4895</v>
      </c>
      <c r="C286" s="143">
        <v>-496.61269800725103</v>
      </c>
      <c r="D286" s="143">
        <v>6026.4775251403271</v>
      </c>
      <c r="E286" s="142">
        <v>1.296</v>
      </c>
      <c r="F286" s="141">
        <v>2.2290000000000001</v>
      </c>
      <c r="G286" s="135"/>
      <c r="H286" s="135"/>
      <c r="I286" s="134"/>
      <c r="J286" s="135"/>
      <c r="K286" s="135"/>
      <c r="L286" s="134"/>
      <c r="M286" s="135"/>
      <c r="N286" s="135"/>
      <c r="O286" s="134"/>
      <c r="P286" s="135"/>
      <c r="Q286" s="135"/>
      <c r="R286" s="134"/>
      <c r="S286" s="135"/>
      <c r="T286" s="135"/>
      <c r="U286" s="134"/>
      <c r="V286" s="135"/>
      <c r="W286" s="135"/>
      <c r="X286" s="134"/>
      <c r="Y286" s="135"/>
      <c r="Z286" s="135"/>
      <c r="AA286" s="134"/>
      <c r="AB286" s="135"/>
      <c r="AC286" s="135"/>
      <c r="AD286" s="134"/>
      <c r="AE286" s="135"/>
      <c r="AF286" s="135"/>
      <c r="AG286" s="134"/>
    </row>
    <row r="287" spans="1:33">
      <c r="A287" s="144" t="s">
        <v>345</v>
      </c>
      <c r="B287" s="135" t="s">
        <v>4894</v>
      </c>
      <c r="C287" s="143">
        <v>-496.65330471254146</v>
      </c>
      <c r="D287" s="143">
        <v>6025.0784196001377</v>
      </c>
      <c r="E287" s="142">
        <v>1.306</v>
      </c>
      <c r="F287" s="141">
        <v>2.246</v>
      </c>
      <c r="G287" s="135"/>
      <c r="H287" s="135"/>
      <c r="I287" s="134"/>
      <c r="J287" s="135"/>
      <c r="K287" s="135"/>
      <c r="L287" s="134"/>
      <c r="M287" s="135"/>
      <c r="N287" s="135"/>
      <c r="O287" s="134"/>
      <c r="P287" s="135"/>
      <c r="Q287" s="135"/>
      <c r="R287" s="134"/>
      <c r="S287" s="135"/>
      <c r="T287" s="135"/>
      <c r="U287" s="134"/>
      <c r="V287" s="135"/>
      <c r="W287" s="135"/>
      <c r="X287" s="134"/>
      <c r="Y287" s="135"/>
      <c r="Z287" s="135"/>
      <c r="AA287" s="134"/>
      <c r="AB287" s="135"/>
      <c r="AC287" s="135"/>
      <c r="AD287" s="134"/>
      <c r="AE287" s="135"/>
      <c r="AF287" s="135"/>
      <c r="AG287" s="134"/>
    </row>
    <row r="288" spans="1:33">
      <c r="A288" s="144" t="s">
        <v>345</v>
      </c>
      <c r="B288" s="135" t="s">
        <v>4893</v>
      </c>
      <c r="C288" s="143">
        <v>-496.3456085159961</v>
      </c>
      <c r="D288" s="143">
        <v>6023.9501244887269</v>
      </c>
      <c r="E288" s="142">
        <v>1.3180000000000001</v>
      </c>
      <c r="F288" s="141">
        <v>2.238</v>
      </c>
      <c r="G288" s="135"/>
      <c r="H288" s="135"/>
      <c r="I288" s="134"/>
      <c r="J288" s="135"/>
      <c r="K288" s="135"/>
      <c r="L288" s="134"/>
      <c r="M288" s="135"/>
      <c r="N288" s="135"/>
      <c r="O288" s="134"/>
      <c r="P288" s="135"/>
      <c r="Q288" s="135"/>
      <c r="R288" s="134"/>
      <c r="S288" s="135"/>
      <c r="T288" s="135"/>
      <c r="U288" s="134"/>
      <c r="V288" s="135"/>
      <c r="W288" s="135"/>
      <c r="X288" s="134"/>
      <c r="Y288" s="135"/>
      <c r="Z288" s="135"/>
      <c r="AA288" s="134"/>
      <c r="AB288" s="135"/>
      <c r="AC288" s="135"/>
      <c r="AD288" s="134"/>
      <c r="AE288" s="135"/>
      <c r="AF288" s="135"/>
      <c r="AG288" s="134"/>
    </row>
    <row r="289" spans="1:33">
      <c r="A289" s="144" t="s">
        <v>345</v>
      </c>
      <c r="B289" s="135" t="s">
        <v>4892</v>
      </c>
      <c r="C289" s="143">
        <v>-496.83667198705456</v>
      </c>
      <c r="D289" s="143">
        <v>6023.4802241751795</v>
      </c>
      <c r="E289" s="142">
        <v>1.286</v>
      </c>
      <c r="F289" s="141">
        <v>2.242</v>
      </c>
      <c r="G289" s="135"/>
      <c r="H289" s="135"/>
      <c r="I289" s="134"/>
      <c r="J289" s="135"/>
      <c r="K289" s="135"/>
      <c r="L289" s="134"/>
      <c r="M289" s="135"/>
      <c r="N289" s="135"/>
      <c r="O289" s="134"/>
      <c r="P289" s="135"/>
      <c r="Q289" s="135"/>
      <c r="R289" s="134"/>
      <c r="S289" s="135"/>
      <c r="T289" s="135"/>
      <c r="U289" s="134"/>
      <c r="V289" s="135"/>
      <c r="W289" s="135"/>
      <c r="X289" s="134"/>
      <c r="Y289" s="135"/>
      <c r="Z289" s="135"/>
      <c r="AA289" s="134"/>
      <c r="AB289" s="135"/>
      <c r="AC289" s="135"/>
      <c r="AD289" s="134"/>
      <c r="AE289" s="135"/>
      <c r="AF289" s="135"/>
      <c r="AG289" s="134"/>
    </row>
    <row r="290" spans="1:33">
      <c r="A290" s="144" t="s">
        <v>345</v>
      </c>
      <c r="B290" s="135" t="s">
        <v>4891</v>
      </c>
      <c r="C290" s="143">
        <v>-496.49393803353604</v>
      </c>
      <c r="D290" s="143">
        <v>6023.1847329217417</v>
      </c>
      <c r="E290" s="142">
        <v>1.274</v>
      </c>
      <c r="F290" s="141">
        <v>2.2330000000000001</v>
      </c>
      <c r="G290" s="135"/>
      <c r="H290" s="135"/>
      <c r="I290" s="134"/>
      <c r="J290" s="135"/>
      <c r="K290" s="135"/>
      <c r="L290" s="134"/>
      <c r="M290" s="135"/>
      <c r="N290" s="135"/>
      <c r="O290" s="134"/>
      <c r="P290" s="135"/>
      <c r="Q290" s="135"/>
      <c r="R290" s="134"/>
      <c r="S290" s="135"/>
      <c r="T290" s="135"/>
      <c r="U290" s="134"/>
      <c r="V290" s="135"/>
      <c r="W290" s="135"/>
      <c r="X290" s="134"/>
      <c r="Y290" s="135"/>
      <c r="Z290" s="135"/>
      <c r="AA290" s="134"/>
      <c r="AB290" s="135"/>
      <c r="AC290" s="135"/>
      <c r="AD290" s="134"/>
      <c r="AE290" s="135"/>
      <c r="AF290" s="135"/>
      <c r="AG290" s="134"/>
    </row>
    <row r="291" spans="1:33">
      <c r="A291" s="144" t="s">
        <v>345</v>
      </c>
      <c r="B291" s="135" t="s">
        <v>4890</v>
      </c>
      <c r="C291" s="143">
        <v>-496.896228710044</v>
      </c>
      <c r="D291" s="143">
        <v>6021.9950616560218</v>
      </c>
      <c r="E291" s="142">
        <v>1.3160000000000001</v>
      </c>
      <c r="F291" s="141">
        <v>2.2429999999999999</v>
      </c>
      <c r="G291" s="135"/>
      <c r="H291" s="135"/>
      <c r="I291" s="134"/>
      <c r="J291" s="135"/>
      <c r="K291" s="135"/>
      <c r="L291" s="134"/>
      <c r="M291" s="135"/>
      <c r="N291" s="135"/>
      <c r="O291" s="134"/>
      <c r="P291" s="135"/>
      <c r="Q291" s="135"/>
      <c r="R291" s="134"/>
      <c r="S291" s="135"/>
      <c r="T291" s="135"/>
      <c r="U291" s="134"/>
      <c r="V291" s="135"/>
      <c r="W291" s="135"/>
      <c r="X291" s="134"/>
      <c r="Y291" s="135"/>
      <c r="Z291" s="135"/>
      <c r="AA291" s="134"/>
      <c r="AB291" s="135"/>
      <c r="AC291" s="135"/>
      <c r="AD291" s="134"/>
      <c r="AE291" s="135"/>
      <c r="AF291" s="135"/>
      <c r="AG291" s="134"/>
    </row>
    <row r="292" spans="1:33">
      <c r="A292" s="144" t="s">
        <v>345</v>
      </c>
      <c r="B292" s="135" t="s">
        <v>4889</v>
      </c>
      <c r="C292" s="143">
        <v>-496.37782816571649</v>
      </c>
      <c r="D292" s="143">
        <v>6020.1447298362309</v>
      </c>
      <c r="E292" s="142">
        <v>1.29</v>
      </c>
      <c r="F292" s="141">
        <v>2.2480000000000002</v>
      </c>
      <c r="G292" s="135"/>
      <c r="H292" s="135"/>
      <c r="I292" s="134"/>
      <c r="J292" s="135"/>
      <c r="K292" s="135"/>
      <c r="L292" s="134"/>
      <c r="M292" s="135"/>
      <c r="N292" s="135"/>
      <c r="O292" s="134"/>
      <c r="P292" s="135"/>
      <c r="Q292" s="135"/>
      <c r="R292" s="134"/>
      <c r="S292" s="135"/>
      <c r="T292" s="135"/>
      <c r="U292" s="134"/>
      <c r="V292" s="135"/>
      <c r="W292" s="135"/>
      <c r="X292" s="134"/>
      <c r="Y292" s="135"/>
      <c r="Z292" s="135"/>
      <c r="AA292" s="134"/>
      <c r="AB292" s="135"/>
      <c r="AC292" s="135"/>
      <c r="AD292" s="134"/>
      <c r="AE292" s="135"/>
      <c r="AF292" s="135"/>
      <c r="AG292" s="134"/>
    </row>
    <row r="293" spans="1:33">
      <c r="A293" s="144" t="s">
        <v>345</v>
      </c>
      <c r="B293" s="135" t="s">
        <v>4888</v>
      </c>
      <c r="C293" s="143">
        <v>-495.92964430998512</v>
      </c>
      <c r="D293" s="143">
        <v>6020.0819276046777</v>
      </c>
      <c r="E293" s="142">
        <v>1.294</v>
      </c>
      <c r="F293" s="141">
        <v>2.2330000000000001</v>
      </c>
      <c r="G293" s="135"/>
      <c r="H293" s="135"/>
      <c r="I293" s="134"/>
      <c r="J293" s="135"/>
      <c r="K293" s="135"/>
      <c r="L293" s="134"/>
      <c r="M293" s="135"/>
      <c r="N293" s="135"/>
      <c r="O293" s="134"/>
      <c r="P293" s="135"/>
      <c r="Q293" s="135"/>
      <c r="R293" s="134"/>
      <c r="S293" s="135"/>
      <c r="T293" s="135"/>
      <c r="U293" s="134"/>
      <c r="V293" s="135"/>
      <c r="W293" s="135"/>
      <c r="X293" s="134"/>
      <c r="Y293" s="135"/>
      <c r="Z293" s="135"/>
      <c r="AA293" s="134"/>
      <c r="AB293" s="135"/>
      <c r="AC293" s="135"/>
      <c r="AD293" s="134"/>
      <c r="AE293" s="135"/>
      <c r="AF293" s="135"/>
      <c r="AG293" s="134"/>
    </row>
    <row r="294" spans="1:33">
      <c r="A294" s="144" t="s">
        <v>345</v>
      </c>
      <c r="B294" s="135" t="s">
        <v>4887</v>
      </c>
      <c r="C294" s="143">
        <v>-496.6076102155393</v>
      </c>
      <c r="D294" s="143">
        <v>6018.4382643491381</v>
      </c>
      <c r="E294" s="142">
        <v>1.292</v>
      </c>
      <c r="F294" s="141">
        <v>2.2360000000000002</v>
      </c>
      <c r="G294" s="135"/>
      <c r="H294" s="135"/>
      <c r="I294" s="134"/>
      <c r="J294" s="135"/>
      <c r="K294" s="135"/>
      <c r="L294" s="134"/>
      <c r="M294" s="135"/>
      <c r="N294" s="135"/>
      <c r="O294" s="134"/>
      <c r="P294" s="135"/>
      <c r="Q294" s="135"/>
      <c r="R294" s="134"/>
      <c r="S294" s="135"/>
      <c r="T294" s="135"/>
      <c r="U294" s="134"/>
      <c r="V294" s="135"/>
      <c r="W294" s="135"/>
      <c r="X294" s="134"/>
      <c r="Y294" s="135"/>
      <c r="Z294" s="135"/>
      <c r="AA294" s="134"/>
      <c r="AB294" s="135"/>
      <c r="AC294" s="135"/>
      <c r="AD294" s="134"/>
      <c r="AE294" s="135"/>
      <c r="AF294" s="135"/>
      <c r="AG294" s="134"/>
    </row>
    <row r="295" spans="1:33">
      <c r="A295" s="144" t="s">
        <v>345</v>
      </c>
      <c r="B295" s="135" t="s">
        <v>4886</v>
      </c>
      <c r="C295" s="143">
        <v>-496.6812123570312</v>
      </c>
      <c r="D295" s="143">
        <v>6016.7602009455786</v>
      </c>
      <c r="E295" s="142">
        <v>1.2789999999999999</v>
      </c>
      <c r="F295" s="141">
        <v>2.2349999999999999</v>
      </c>
      <c r="G295" s="135"/>
      <c r="H295" s="135"/>
      <c r="I295" s="134"/>
      <c r="J295" s="135"/>
      <c r="K295" s="135"/>
      <c r="L295" s="134"/>
      <c r="M295" s="135"/>
      <c r="N295" s="135"/>
      <c r="O295" s="134"/>
      <c r="P295" s="135"/>
      <c r="Q295" s="135"/>
      <c r="R295" s="134"/>
      <c r="S295" s="135"/>
      <c r="T295" s="135"/>
      <c r="U295" s="134"/>
      <c r="V295" s="135"/>
      <c r="W295" s="135"/>
      <c r="X295" s="134"/>
      <c r="Y295" s="135"/>
      <c r="Z295" s="135"/>
      <c r="AA295" s="134"/>
      <c r="AB295" s="135"/>
      <c r="AC295" s="135"/>
      <c r="AD295" s="134"/>
      <c r="AE295" s="135"/>
      <c r="AF295" s="135"/>
      <c r="AG295" s="134"/>
    </row>
    <row r="296" spans="1:33">
      <c r="A296" s="144" t="s">
        <v>345</v>
      </c>
      <c r="B296" s="135" t="s">
        <v>4885</v>
      </c>
      <c r="C296" s="143">
        <v>-496.88839609237925</v>
      </c>
      <c r="D296" s="143">
        <v>6015.661236473964</v>
      </c>
      <c r="E296" s="142">
        <v>1.3089999999999999</v>
      </c>
      <c r="F296" s="141">
        <v>2.2349999999999999</v>
      </c>
      <c r="G296" s="135"/>
      <c r="H296" s="135"/>
      <c r="I296" s="134"/>
      <c r="J296" s="135"/>
      <c r="K296" s="135"/>
      <c r="L296" s="134"/>
      <c r="M296" s="135"/>
      <c r="N296" s="135"/>
      <c r="O296" s="134"/>
      <c r="P296" s="135"/>
      <c r="Q296" s="135"/>
      <c r="R296" s="134"/>
      <c r="S296" s="135"/>
      <c r="T296" s="135"/>
      <c r="U296" s="134"/>
      <c r="V296" s="135"/>
      <c r="W296" s="135"/>
      <c r="X296" s="134"/>
      <c r="Y296" s="135"/>
      <c r="Z296" s="135"/>
      <c r="AA296" s="134"/>
      <c r="AB296" s="135"/>
      <c r="AC296" s="135"/>
      <c r="AD296" s="134"/>
      <c r="AE296" s="135"/>
      <c r="AF296" s="135"/>
      <c r="AG296" s="134"/>
    </row>
    <row r="297" spans="1:33">
      <c r="A297" s="144" t="s">
        <v>345</v>
      </c>
      <c r="B297" s="135" t="s">
        <v>4884</v>
      </c>
      <c r="C297" s="143">
        <v>-496.04955073375203</v>
      </c>
      <c r="D297" s="143">
        <v>6013.8792504682715</v>
      </c>
      <c r="E297" s="142">
        <v>1.2809999999999999</v>
      </c>
      <c r="F297" s="141">
        <v>2.2559999999999998</v>
      </c>
      <c r="G297" s="135"/>
      <c r="H297" s="135"/>
      <c r="I297" s="134"/>
      <c r="J297" s="135"/>
      <c r="K297" s="135"/>
      <c r="L297" s="134"/>
      <c r="M297" s="135"/>
      <c r="N297" s="135"/>
      <c r="O297" s="134"/>
      <c r="P297" s="135"/>
      <c r="Q297" s="135"/>
      <c r="R297" s="134"/>
      <c r="S297" s="135"/>
      <c r="T297" s="135"/>
      <c r="U297" s="134"/>
      <c r="V297" s="135"/>
      <c r="W297" s="135"/>
      <c r="X297" s="134"/>
      <c r="Y297" s="135"/>
      <c r="Z297" s="135"/>
      <c r="AA297" s="134"/>
      <c r="AB297" s="135"/>
      <c r="AC297" s="135"/>
      <c r="AD297" s="134"/>
      <c r="AE297" s="135"/>
      <c r="AF297" s="135"/>
      <c r="AG297" s="134"/>
    </row>
    <row r="298" spans="1:33">
      <c r="A298" s="144" t="s">
        <v>345</v>
      </c>
      <c r="B298" s="135" t="s">
        <v>4883</v>
      </c>
      <c r="C298" s="143">
        <v>-496.88093663710487</v>
      </c>
      <c r="D298" s="143">
        <v>6013.2856249543374</v>
      </c>
      <c r="E298" s="142">
        <v>1.2889999999999999</v>
      </c>
      <c r="F298" s="141">
        <v>2.2519999999999998</v>
      </c>
      <c r="G298" s="135"/>
      <c r="H298" s="135"/>
      <c r="I298" s="134"/>
      <c r="J298" s="135"/>
      <c r="K298" s="135"/>
      <c r="L298" s="134"/>
      <c r="M298" s="135"/>
      <c r="N298" s="135"/>
      <c r="O298" s="134"/>
      <c r="P298" s="135"/>
      <c r="Q298" s="135"/>
      <c r="R298" s="134"/>
      <c r="S298" s="135"/>
      <c r="T298" s="135"/>
      <c r="U298" s="134"/>
      <c r="V298" s="135"/>
      <c r="W298" s="135"/>
      <c r="X298" s="134"/>
      <c r="Y298" s="135"/>
      <c r="Z298" s="135"/>
      <c r="AA298" s="134"/>
      <c r="AB298" s="135"/>
      <c r="AC298" s="135"/>
      <c r="AD298" s="134"/>
      <c r="AE298" s="135"/>
      <c r="AF298" s="135"/>
      <c r="AG298" s="134"/>
    </row>
    <row r="299" spans="1:33">
      <c r="A299" s="144" t="s">
        <v>345</v>
      </c>
      <c r="B299" s="135" t="s">
        <v>4882</v>
      </c>
      <c r="C299" s="143">
        <v>-495.99332002586385</v>
      </c>
      <c r="D299" s="143">
        <v>6013.0748352495139</v>
      </c>
      <c r="E299" s="142">
        <v>1.3240000000000001</v>
      </c>
      <c r="F299" s="141">
        <v>2.2349999999999999</v>
      </c>
      <c r="G299" s="135"/>
      <c r="H299" s="135"/>
      <c r="I299" s="134"/>
      <c r="J299" s="135"/>
      <c r="K299" s="135"/>
      <c r="L299" s="134"/>
      <c r="M299" s="135"/>
      <c r="N299" s="135"/>
      <c r="O299" s="134"/>
      <c r="P299" s="135"/>
      <c r="Q299" s="135"/>
      <c r="R299" s="134"/>
      <c r="S299" s="135"/>
      <c r="T299" s="135"/>
      <c r="U299" s="134"/>
      <c r="V299" s="135"/>
      <c r="W299" s="135"/>
      <c r="X299" s="134"/>
      <c r="Y299" s="135"/>
      <c r="Z299" s="135"/>
      <c r="AA299" s="134"/>
      <c r="AB299" s="135"/>
      <c r="AC299" s="135"/>
      <c r="AD299" s="134"/>
      <c r="AE299" s="135"/>
      <c r="AF299" s="135"/>
      <c r="AG299" s="134"/>
    </row>
    <row r="300" spans="1:33">
      <c r="A300" s="144" t="s">
        <v>345</v>
      </c>
      <c r="B300" s="135" t="s">
        <v>4881</v>
      </c>
      <c r="C300" s="143">
        <v>-496.19472817703524</v>
      </c>
      <c r="D300" s="143">
        <v>6012.5195380036585</v>
      </c>
      <c r="E300" s="142">
        <v>1.2709999999999999</v>
      </c>
      <c r="F300" s="141">
        <v>2.2410000000000001</v>
      </c>
      <c r="G300" s="135"/>
      <c r="H300" s="135"/>
      <c r="I300" s="134"/>
      <c r="J300" s="135"/>
      <c r="K300" s="135"/>
      <c r="L300" s="134"/>
      <c r="M300" s="135"/>
      <c r="N300" s="135"/>
      <c r="O300" s="134"/>
      <c r="P300" s="135"/>
      <c r="Q300" s="135"/>
      <c r="R300" s="134"/>
      <c r="S300" s="135"/>
      <c r="T300" s="135"/>
      <c r="U300" s="134"/>
      <c r="V300" s="135"/>
      <c r="W300" s="135"/>
      <c r="X300" s="134"/>
      <c r="Y300" s="135"/>
      <c r="Z300" s="135"/>
      <c r="AA300" s="134"/>
      <c r="AB300" s="135"/>
      <c r="AC300" s="135"/>
      <c r="AD300" s="134"/>
      <c r="AE300" s="135"/>
      <c r="AF300" s="135"/>
      <c r="AG300" s="134"/>
    </row>
    <row r="301" spans="1:33">
      <c r="A301" s="144" t="s">
        <v>345</v>
      </c>
      <c r="B301" s="135" t="s">
        <v>4880</v>
      </c>
      <c r="C301" s="143">
        <v>-496.35328800627713</v>
      </c>
      <c r="D301" s="143">
        <v>6011.7344966258688</v>
      </c>
      <c r="E301" s="142">
        <v>1.296</v>
      </c>
      <c r="F301" s="141">
        <v>2.2410000000000001</v>
      </c>
      <c r="G301" s="135"/>
      <c r="H301" s="135"/>
      <c r="I301" s="134"/>
      <c r="J301" s="135"/>
      <c r="K301" s="135"/>
      <c r="L301" s="134"/>
      <c r="M301" s="135"/>
      <c r="N301" s="135"/>
      <c r="O301" s="134"/>
      <c r="P301" s="135"/>
      <c r="Q301" s="135"/>
      <c r="R301" s="134"/>
      <c r="S301" s="135"/>
      <c r="T301" s="135"/>
      <c r="U301" s="134"/>
      <c r="V301" s="135"/>
      <c r="W301" s="135"/>
      <c r="X301" s="134"/>
      <c r="Y301" s="135"/>
      <c r="Z301" s="135"/>
      <c r="AA301" s="134"/>
      <c r="AB301" s="135"/>
      <c r="AC301" s="135"/>
      <c r="AD301" s="134"/>
      <c r="AE301" s="135"/>
      <c r="AF301" s="135"/>
      <c r="AG301" s="134"/>
    </row>
    <row r="302" spans="1:33">
      <c r="A302" s="144" t="s">
        <v>345</v>
      </c>
      <c r="B302" s="135" t="s">
        <v>4879</v>
      </c>
      <c r="C302" s="143">
        <v>-496.23090900864702</v>
      </c>
      <c r="D302" s="143">
        <v>6010.3790972762999</v>
      </c>
      <c r="E302" s="142">
        <v>1.296</v>
      </c>
      <c r="F302" s="141">
        <v>2.2490000000000001</v>
      </c>
      <c r="G302" s="135"/>
      <c r="H302" s="135"/>
      <c r="I302" s="134"/>
      <c r="J302" s="135"/>
      <c r="K302" s="135"/>
      <c r="L302" s="134"/>
      <c r="M302" s="135"/>
      <c r="N302" s="135"/>
      <c r="O302" s="134"/>
      <c r="P302" s="135"/>
      <c r="Q302" s="135"/>
      <c r="R302" s="134"/>
      <c r="S302" s="135"/>
      <c r="T302" s="135"/>
      <c r="U302" s="134"/>
      <c r="V302" s="135"/>
      <c r="W302" s="135"/>
      <c r="X302" s="134"/>
      <c r="Y302" s="135"/>
      <c r="Z302" s="135"/>
      <c r="AA302" s="134"/>
      <c r="AB302" s="135"/>
      <c r="AC302" s="135"/>
      <c r="AD302" s="134"/>
      <c r="AE302" s="135"/>
      <c r="AF302" s="135"/>
      <c r="AG302" s="134"/>
    </row>
    <row r="303" spans="1:33">
      <c r="A303" s="144" t="s">
        <v>345</v>
      </c>
      <c r="B303" s="135" t="s">
        <v>4878</v>
      </c>
      <c r="C303" s="143">
        <v>-496.83917087952585</v>
      </c>
      <c r="D303" s="143">
        <v>6008.8524291241183</v>
      </c>
      <c r="E303" s="142">
        <v>1.2969999999999999</v>
      </c>
      <c r="F303" s="141">
        <v>2.246</v>
      </c>
      <c r="G303" s="135"/>
      <c r="H303" s="135"/>
      <c r="I303" s="134"/>
      <c r="J303" s="135"/>
      <c r="K303" s="135"/>
      <c r="L303" s="134"/>
      <c r="M303" s="135"/>
      <c r="N303" s="135"/>
      <c r="O303" s="134"/>
      <c r="P303" s="135"/>
      <c r="Q303" s="135"/>
      <c r="R303" s="134"/>
      <c r="S303" s="135"/>
      <c r="T303" s="135"/>
      <c r="U303" s="134"/>
      <c r="V303" s="135"/>
      <c r="W303" s="135"/>
      <c r="X303" s="134"/>
      <c r="Y303" s="135"/>
      <c r="Z303" s="135"/>
      <c r="AA303" s="134"/>
      <c r="AB303" s="135"/>
      <c r="AC303" s="135"/>
      <c r="AD303" s="134"/>
      <c r="AE303" s="135"/>
      <c r="AF303" s="135"/>
      <c r="AG303" s="134"/>
    </row>
    <row r="304" spans="1:33">
      <c r="A304" s="144" t="s">
        <v>345</v>
      </c>
      <c r="B304" s="135" t="s">
        <v>4877</v>
      </c>
      <c r="C304" s="143">
        <v>-495.90416190724085</v>
      </c>
      <c r="D304" s="143">
        <v>6008.762446599636</v>
      </c>
      <c r="E304" s="142">
        <v>1.2729999999999999</v>
      </c>
      <c r="F304" s="141">
        <v>2.2469999999999999</v>
      </c>
      <c r="G304" s="135"/>
      <c r="H304" s="135"/>
      <c r="I304" s="134"/>
      <c r="J304" s="135"/>
      <c r="K304" s="135"/>
      <c r="L304" s="134"/>
      <c r="M304" s="135"/>
      <c r="N304" s="135"/>
      <c r="O304" s="134"/>
      <c r="P304" s="135"/>
      <c r="Q304" s="135"/>
      <c r="R304" s="134"/>
      <c r="S304" s="135"/>
      <c r="T304" s="135"/>
      <c r="U304" s="134"/>
      <c r="V304" s="135"/>
      <c r="W304" s="135"/>
      <c r="X304" s="134"/>
      <c r="Y304" s="135"/>
      <c r="Z304" s="135"/>
      <c r="AA304" s="134"/>
      <c r="AB304" s="135"/>
      <c r="AC304" s="135"/>
      <c r="AD304" s="134"/>
      <c r="AE304" s="135"/>
      <c r="AF304" s="135"/>
      <c r="AG304" s="134"/>
    </row>
    <row r="305" spans="1:33">
      <c r="A305" s="144" t="s">
        <v>345</v>
      </c>
      <c r="B305" s="135" t="s">
        <v>4876</v>
      </c>
      <c r="C305" s="143">
        <v>-496.41325075914341</v>
      </c>
      <c r="D305" s="143">
        <v>6007.5306078411359</v>
      </c>
      <c r="E305" s="142">
        <v>1.298</v>
      </c>
      <c r="F305" s="141">
        <v>2.2490000000000001</v>
      </c>
      <c r="G305" s="135"/>
      <c r="H305" s="135"/>
      <c r="I305" s="134"/>
      <c r="J305" s="135"/>
      <c r="K305" s="135"/>
      <c r="L305" s="134"/>
      <c r="M305" s="135"/>
      <c r="N305" s="135"/>
      <c r="O305" s="134"/>
      <c r="P305" s="135"/>
      <c r="Q305" s="135"/>
      <c r="R305" s="134"/>
      <c r="S305" s="135"/>
      <c r="T305" s="135"/>
      <c r="U305" s="134"/>
      <c r="V305" s="135"/>
      <c r="W305" s="135"/>
      <c r="X305" s="134"/>
      <c r="Y305" s="135"/>
      <c r="Z305" s="135"/>
      <c r="AA305" s="134"/>
      <c r="AB305" s="135"/>
      <c r="AC305" s="135"/>
      <c r="AD305" s="134"/>
      <c r="AE305" s="135"/>
      <c r="AF305" s="135"/>
      <c r="AG305" s="134"/>
    </row>
    <row r="306" spans="1:33">
      <c r="A306" s="144" t="s">
        <v>345</v>
      </c>
      <c r="B306" s="135" t="s">
        <v>4875</v>
      </c>
      <c r="C306" s="143">
        <v>-495.93086414745318</v>
      </c>
      <c r="D306" s="143">
        <v>6007.0654415383779</v>
      </c>
      <c r="E306" s="142">
        <v>1.2989999999999999</v>
      </c>
      <c r="F306" s="141">
        <v>2.238</v>
      </c>
      <c r="G306" s="135"/>
      <c r="H306" s="135"/>
      <c r="I306" s="134"/>
      <c r="J306" s="135"/>
      <c r="K306" s="135"/>
      <c r="L306" s="134"/>
      <c r="M306" s="135"/>
      <c r="N306" s="135"/>
      <c r="O306" s="134"/>
      <c r="P306" s="135"/>
      <c r="Q306" s="135"/>
      <c r="R306" s="134"/>
      <c r="S306" s="135"/>
      <c r="T306" s="135"/>
      <c r="U306" s="134"/>
      <c r="V306" s="135"/>
      <c r="W306" s="135"/>
      <c r="X306" s="134"/>
      <c r="Y306" s="135"/>
      <c r="Z306" s="135"/>
      <c r="AA306" s="134"/>
      <c r="AB306" s="135"/>
      <c r="AC306" s="135"/>
      <c r="AD306" s="134"/>
      <c r="AE306" s="135"/>
      <c r="AF306" s="135"/>
      <c r="AG306" s="134"/>
    </row>
    <row r="307" spans="1:33">
      <c r="A307" s="144" t="s">
        <v>345</v>
      </c>
      <c r="B307" s="135" t="s">
        <v>4874</v>
      </c>
      <c r="C307" s="143">
        <v>-496.70302344073457</v>
      </c>
      <c r="D307" s="143">
        <v>6005.1165304788765</v>
      </c>
      <c r="E307" s="142">
        <v>1.3120000000000001</v>
      </c>
      <c r="F307" s="141">
        <v>2.246</v>
      </c>
      <c r="G307" s="135"/>
      <c r="H307" s="135"/>
      <c r="I307" s="134"/>
      <c r="J307" s="135"/>
      <c r="K307" s="135"/>
      <c r="L307" s="134"/>
      <c r="M307" s="135"/>
      <c r="N307" s="135"/>
      <c r="O307" s="134"/>
      <c r="P307" s="135"/>
      <c r="Q307" s="135"/>
      <c r="R307" s="134"/>
      <c r="S307" s="135"/>
      <c r="T307" s="135"/>
      <c r="U307" s="134"/>
      <c r="V307" s="135"/>
      <c r="W307" s="135"/>
      <c r="X307" s="134"/>
      <c r="Y307" s="135"/>
      <c r="Z307" s="135"/>
      <c r="AA307" s="134"/>
      <c r="AB307" s="135"/>
      <c r="AC307" s="135"/>
      <c r="AD307" s="134"/>
      <c r="AE307" s="135"/>
      <c r="AF307" s="135"/>
      <c r="AG307" s="134"/>
    </row>
    <row r="308" spans="1:33">
      <c r="A308" s="144" t="s">
        <v>345</v>
      </c>
      <c r="B308" s="135" t="s">
        <v>4873</v>
      </c>
      <c r="C308" s="143">
        <v>-495.92043037711574</v>
      </c>
      <c r="D308" s="143">
        <v>6003.708483721919</v>
      </c>
      <c r="E308" s="142">
        <v>1.268</v>
      </c>
      <c r="F308" s="141">
        <v>2.2429999999999999</v>
      </c>
      <c r="G308" s="135"/>
      <c r="H308" s="135"/>
      <c r="I308" s="134"/>
      <c r="J308" s="135"/>
      <c r="K308" s="135"/>
      <c r="L308" s="134"/>
      <c r="M308" s="135"/>
      <c r="N308" s="135"/>
      <c r="O308" s="134"/>
      <c r="P308" s="135"/>
      <c r="Q308" s="135"/>
      <c r="R308" s="134"/>
      <c r="S308" s="135"/>
      <c r="T308" s="135"/>
      <c r="U308" s="134"/>
      <c r="V308" s="135"/>
      <c r="W308" s="135"/>
      <c r="X308" s="134"/>
      <c r="Y308" s="135"/>
      <c r="Z308" s="135"/>
      <c r="AA308" s="134"/>
      <c r="AB308" s="135"/>
      <c r="AC308" s="135"/>
      <c r="AD308" s="134"/>
      <c r="AE308" s="135"/>
      <c r="AF308" s="135"/>
      <c r="AG308" s="134"/>
    </row>
    <row r="309" spans="1:33">
      <c r="A309" s="144" t="s">
        <v>345</v>
      </c>
      <c r="B309" s="135" t="s">
        <v>4872</v>
      </c>
      <c r="C309" s="143">
        <v>-496.42221420758329</v>
      </c>
      <c r="D309" s="143">
        <v>6002.9941446097519</v>
      </c>
      <c r="E309" s="142">
        <v>1.302</v>
      </c>
      <c r="F309" s="141">
        <v>2.234</v>
      </c>
      <c r="G309" s="135"/>
      <c r="H309" s="135"/>
      <c r="I309" s="134"/>
      <c r="J309" s="135"/>
      <c r="K309" s="135"/>
      <c r="L309" s="134"/>
      <c r="M309" s="135"/>
      <c r="N309" s="135"/>
      <c r="O309" s="134"/>
      <c r="P309" s="135"/>
      <c r="Q309" s="135"/>
      <c r="R309" s="134"/>
      <c r="S309" s="135"/>
      <c r="T309" s="135"/>
      <c r="U309" s="134"/>
      <c r="V309" s="135"/>
      <c r="W309" s="135"/>
      <c r="X309" s="134"/>
      <c r="Y309" s="135"/>
      <c r="Z309" s="135"/>
      <c r="AA309" s="134"/>
      <c r="AB309" s="135"/>
      <c r="AC309" s="135"/>
      <c r="AD309" s="134"/>
      <c r="AE309" s="135"/>
      <c r="AF309" s="135"/>
      <c r="AG309" s="134"/>
    </row>
    <row r="310" spans="1:33">
      <c r="A310" s="144" t="s">
        <v>345</v>
      </c>
      <c r="B310" s="135" t="s">
        <v>4871</v>
      </c>
      <c r="C310" s="143">
        <v>-496.40601771732281</v>
      </c>
      <c r="D310" s="143">
        <v>6002.3708004424516</v>
      </c>
      <c r="E310" s="142">
        <v>1.274</v>
      </c>
      <c r="F310" s="141">
        <v>2.234</v>
      </c>
      <c r="G310" s="135"/>
      <c r="H310" s="135"/>
      <c r="I310" s="134"/>
      <c r="J310" s="135"/>
      <c r="K310" s="135"/>
      <c r="L310" s="134"/>
      <c r="M310" s="135"/>
      <c r="N310" s="135"/>
      <c r="O310" s="134"/>
      <c r="P310" s="135"/>
      <c r="Q310" s="135"/>
      <c r="R310" s="134"/>
      <c r="S310" s="135"/>
      <c r="T310" s="135"/>
      <c r="U310" s="134"/>
      <c r="V310" s="135"/>
      <c r="W310" s="135"/>
      <c r="X310" s="134"/>
      <c r="Y310" s="135"/>
      <c r="Z310" s="135"/>
      <c r="AA310" s="134"/>
      <c r="AB310" s="135"/>
      <c r="AC310" s="135"/>
      <c r="AD310" s="134"/>
      <c r="AE310" s="135"/>
      <c r="AF310" s="135"/>
      <c r="AG310" s="134"/>
    </row>
    <row r="311" spans="1:33">
      <c r="A311" s="144" t="s">
        <v>345</v>
      </c>
      <c r="B311" s="135" t="s">
        <v>4870</v>
      </c>
      <c r="C311" s="143">
        <v>-496.66030341875307</v>
      </c>
      <c r="D311" s="143">
        <v>6000.9387169069014</v>
      </c>
      <c r="E311" s="142">
        <v>1.304</v>
      </c>
      <c r="F311" s="141">
        <v>2.2370000000000001</v>
      </c>
      <c r="G311" s="135"/>
      <c r="H311" s="135"/>
      <c r="I311" s="134"/>
      <c r="J311" s="135"/>
      <c r="K311" s="135"/>
      <c r="L311" s="134"/>
      <c r="M311" s="135"/>
      <c r="N311" s="135"/>
      <c r="O311" s="134"/>
      <c r="P311" s="135"/>
      <c r="Q311" s="135"/>
      <c r="R311" s="134"/>
      <c r="S311" s="135"/>
      <c r="T311" s="135"/>
      <c r="U311" s="134"/>
      <c r="V311" s="135"/>
      <c r="W311" s="135"/>
      <c r="X311" s="134"/>
      <c r="Y311" s="135"/>
      <c r="Z311" s="135"/>
      <c r="AA311" s="134"/>
      <c r="AB311" s="135"/>
      <c r="AC311" s="135"/>
      <c r="AD311" s="134"/>
      <c r="AE311" s="135"/>
      <c r="AF311" s="135"/>
      <c r="AG311" s="134"/>
    </row>
    <row r="312" spans="1:33">
      <c r="A312" s="144" t="s">
        <v>345</v>
      </c>
      <c r="B312" s="135" t="s">
        <v>4869</v>
      </c>
      <c r="C312" s="143">
        <v>-496.71268716013844</v>
      </c>
      <c r="D312" s="143">
        <v>5999.978063053758</v>
      </c>
      <c r="E312" s="142">
        <v>1.286</v>
      </c>
      <c r="F312" s="141">
        <v>2.2530000000000001</v>
      </c>
      <c r="G312" s="135"/>
      <c r="H312" s="135"/>
      <c r="I312" s="134"/>
      <c r="J312" s="135"/>
      <c r="K312" s="135"/>
      <c r="L312" s="134"/>
      <c r="M312" s="135"/>
      <c r="N312" s="135"/>
      <c r="O312" s="134"/>
      <c r="P312" s="135"/>
      <c r="Q312" s="135"/>
      <c r="R312" s="134"/>
      <c r="S312" s="135"/>
      <c r="T312" s="135"/>
      <c r="U312" s="134"/>
      <c r="V312" s="135"/>
      <c r="W312" s="135"/>
      <c r="X312" s="134"/>
      <c r="Y312" s="135"/>
      <c r="Z312" s="135"/>
      <c r="AA312" s="134"/>
      <c r="AB312" s="135"/>
      <c r="AC312" s="135"/>
      <c r="AD312" s="134"/>
      <c r="AE312" s="135"/>
      <c r="AF312" s="135"/>
      <c r="AG312" s="134"/>
    </row>
    <row r="313" spans="1:33">
      <c r="A313" s="144" t="s">
        <v>345</v>
      </c>
      <c r="B313" s="135" t="s">
        <v>4868</v>
      </c>
      <c r="C313" s="143">
        <v>-496.18952428992287</v>
      </c>
      <c r="D313" s="143">
        <v>5999.0072183257716</v>
      </c>
      <c r="E313" s="142">
        <v>1.296</v>
      </c>
      <c r="F313" s="141">
        <v>2.2440000000000002</v>
      </c>
      <c r="G313" s="135"/>
      <c r="H313" s="135"/>
      <c r="I313" s="134"/>
      <c r="J313" s="135"/>
      <c r="K313" s="135"/>
      <c r="L313" s="134"/>
      <c r="M313" s="135"/>
      <c r="N313" s="135"/>
      <c r="O313" s="134"/>
      <c r="P313" s="135"/>
      <c r="Q313" s="135"/>
      <c r="R313" s="134"/>
      <c r="S313" s="135"/>
      <c r="T313" s="135"/>
      <c r="U313" s="134"/>
      <c r="V313" s="135"/>
      <c r="W313" s="135"/>
      <c r="X313" s="134"/>
      <c r="Y313" s="135"/>
      <c r="Z313" s="135"/>
      <c r="AA313" s="134"/>
      <c r="AB313" s="135"/>
      <c r="AC313" s="135"/>
      <c r="AD313" s="134"/>
      <c r="AE313" s="135"/>
      <c r="AF313" s="135"/>
      <c r="AG313" s="134"/>
    </row>
    <row r="314" spans="1:33">
      <c r="A314" s="144" t="s">
        <v>345</v>
      </c>
      <c r="B314" s="135" t="s">
        <v>4867</v>
      </c>
      <c r="C314" s="143">
        <v>-496.86698083705176</v>
      </c>
      <c r="D314" s="143">
        <v>5998.8754282005939</v>
      </c>
      <c r="E314" s="142">
        <v>1.288</v>
      </c>
      <c r="F314" s="141">
        <v>2.2469999999999999</v>
      </c>
      <c r="G314" s="135"/>
      <c r="H314" s="135"/>
      <c r="I314" s="134"/>
      <c r="J314" s="135"/>
      <c r="K314" s="135"/>
      <c r="L314" s="134"/>
      <c r="M314" s="135"/>
      <c r="N314" s="135"/>
      <c r="O314" s="134"/>
      <c r="P314" s="135"/>
      <c r="Q314" s="135"/>
      <c r="R314" s="134"/>
      <c r="S314" s="135"/>
      <c r="T314" s="135"/>
      <c r="U314" s="134"/>
      <c r="V314" s="135"/>
      <c r="W314" s="135"/>
      <c r="X314" s="134"/>
      <c r="Y314" s="135"/>
      <c r="Z314" s="135"/>
      <c r="AA314" s="134"/>
      <c r="AB314" s="135"/>
      <c r="AC314" s="135"/>
      <c r="AD314" s="134"/>
      <c r="AE314" s="135"/>
      <c r="AF314" s="135"/>
      <c r="AG314" s="134"/>
    </row>
    <row r="315" spans="1:33">
      <c r="A315" s="144" t="s">
        <v>345</v>
      </c>
      <c r="B315" s="135" t="s">
        <v>4866</v>
      </c>
      <c r="C315" s="143">
        <v>-496.50796010402814</v>
      </c>
      <c r="D315" s="143">
        <v>5997.5758830795712</v>
      </c>
      <c r="E315" s="142">
        <v>1.3180000000000001</v>
      </c>
      <c r="F315" s="141">
        <v>2.2549999999999999</v>
      </c>
      <c r="G315" s="135"/>
      <c r="H315" s="135"/>
      <c r="I315" s="134"/>
      <c r="J315" s="135"/>
      <c r="K315" s="135"/>
      <c r="L315" s="134"/>
      <c r="M315" s="135"/>
      <c r="N315" s="135"/>
      <c r="O315" s="134"/>
      <c r="P315" s="135"/>
      <c r="Q315" s="135"/>
      <c r="R315" s="134"/>
      <c r="S315" s="135"/>
      <c r="T315" s="135"/>
      <c r="U315" s="134"/>
      <c r="V315" s="135"/>
      <c r="W315" s="135"/>
      <c r="X315" s="134"/>
      <c r="Y315" s="135"/>
      <c r="Z315" s="135"/>
      <c r="AA315" s="134"/>
      <c r="AB315" s="135"/>
      <c r="AC315" s="135"/>
      <c r="AD315" s="134"/>
      <c r="AE315" s="135"/>
      <c r="AF315" s="135"/>
      <c r="AG315" s="134"/>
    </row>
    <row r="316" spans="1:33">
      <c r="A316" s="144" t="s">
        <v>345</v>
      </c>
      <c r="B316" s="135" t="s">
        <v>4865</v>
      </c>
      <c r="C316" s="143">
        <v>-496.34933916522266</v>
      </c>
      <c r="D316" s="143">
        <v>5996.8097457151771</v>
      </c>
      <c r="E316" s="142">
        <v>1.3220000000000001</v>
      </c>
      <c r="F316" s="141">
        <v>2.242</v>
      </c>
      <c r="G316" s="135"/>
      <c r="H316" s="135"/>
      <c r="I316" s="134"/>
      <c r="J316" s="135"/>
      <c r="K316" s="135"/>
      <c r="L316" s="134"/>
      <c r="M316" s="135"/>
      <c r="N316" s="135"/>
      <c r="O316" s="134"/>
      <c r="P316" s="135"/>
      <c r="Q316" s="135"/>
      <c r="R316" s="134"/>
      <c r="S316" s="135"/>
      <c r="T316" s="135"/>
      <c r="U316" s="134"/>
      <c r="V316" s="135"/>
      <c r="W316" s="135"/>
      <c r="X316" s="134"/>
      <c r="Y316" s="135"/>
      <c r="Z316" s="135"/>
      <c r="AA316" s="134"/>
      <c r="AB316" s="135"/>
      <c r="AC316" s="135"/>
      <c r="AD316" s="134"/>
      <c r="AE316" s="135"/>
      <c r="AF316" s="135"/>
      <c r="AG316" s="134"/>
    </row>
    <row r="317" spans="1:33">
      <c r="A317" s="144" t="s">
        <v>345</v>
      </c>
      <c r="B317" s="135" t="s">
        <v>4864</v>
      </c>
      <c r="C317" s="143">
        <v>-496.35297478993073</v>
      </c>
      <c r="D317" s="143">
        <v>5995.6259278364269</v>
      </c>
      <c r="E317" s="142">
        <v>1.327</v>
      </c>
      <c r="F317" s="141">
        <v>2.238</v>
      </c>
      <c r="G317" s="135"/>
      <c r="H317" s="135"/>
      <c r="I317" s="134"/>
      <c r="J317" s="135"/>
      <c r="K317" s="135"/>
      <c r="L317" s="134"/>
      <c r="M317" s="135"/>
      <c r="N317" s="135"/>
      <c r="O317" s="134"/>
      <c r="P317" s="135"/>
      <c r="Q317" s="135"/>
      <c r="R317" s="134"/>
      <c r="S317" s="135"/>
      <c r="T317" s="135"/>
      <c r="U317" s="134"/>
      <c r="V317" s="135"/>
      <c r="W317" s="135"/>
      <c r="X317" s="134"/>
      <c r="Y317" s="135"/>
      <c r="Z317" s="135"/>
      <c r="AA317" s="134"/>
      <c r="AB317" s="135"/>
      <c r="AC317" s="135"/>
      <c r="AD317" s="134"/>
      <c r="AE317" s="135"/>
      <c r="AF317" s="135"/>
      <c r="AG317" s="134"/>
    </row>
    <row r="318" spans="1:33">
      <c r="A318" s="144" t="s">
        <v>345</v>
      </c>
      <c r="B318" s="135" t="s">
        <v>4863</v>
      </c>
      <c r="C318" s="143">
        <v>-496.02385300251223</v>
      </c>
      <c r="D318" s="143">
        <v>5994.340219084208</v>
      </c>
      <c r="E318" s="142">
        <v>1.2949999999999999</v>
      </c>
      <c r="F318" s="141">
        <v>2.2330000000000001</v>
      </c>
      <c r="G318" s="135"/>
      <c r="H318" s="135"/>
      <c r="I318" s="134"/>
      <c r="J318" s="135"/>
      <c r="K318" s="135"/>
      <c r="L318" s="134"/>
      <c r="M318" s="135"/>
      <c r="N318" s="135"/>
      <c r="O318" s="134"/>
      <c r="P318" s="135"/>
      <c r="Q318" s="135"/>
      <c r="R318" s="134"/>
      <c r="S318" s="135"/>
      <c r="T318" s="135"/>
      <c r="U318" s="134"/>
      <c r="V318" s="135"/>
      <c r="W318" s="135"/>
      <c r="X318" s="134"/>
      <c r="Y318" s="135"/>
      <c r="Z318" s="135"/>
      <c r="AA318" s="134"/>
      <c r="AB318" s="135"/>
      <c r="AC318" s="135"/>
      <c r="AD318" s="134"/>
      <c r="AE318" s="135"/>
      <c r="AF318" s="135"/>
      <c r="AG318" s="134"/>
    </row>
    <row r="319" spans="1:33">
      <c r="A319" s="144" t="s">
        <v>345</v>
      </c>
      <c r="B319" s="135" t="s">
        <v>4862</v>
      </c>
      <c r="C319" s="143">
        <v>-496.64242028731371</v>
      </c>
      <c r="D319" s="143">
        <v>5992.909158395325</v>
      </c>
      <c r="E319" s="142">
        <v>1.2729999999999999</v>
      </c>
      <c r="F319" s="141">
        <v>2.2389999999999999</v>
      </c>
      <c r="G319" s="135"/>
      <c r="H319" s="135"/>
      <c r="I319" s="134"/>
      <c r="J319" s="135"/>
      <c r="K319" s="135"/>
      <c r="L319" s="134"/>
      <c r="M319" s="135"/>
      <c r="N319" s="135"/>
      <c r="O319" s="134"/>
      <c r="P319" s="135"/>
      <c r="Q319" s="135"/>
      <c r="R319" s="134"/>
      <c r="S319" s="135"/>
      <c r="T319" s="135"/>
      <c r="U319" s="134"/>
      <c r="V319" s="135"/>
      <c r="W319" s="135"/>
      <c r="X319" s="134"/>
      <c r="Y319" s="135"/>
      <c r="Z319" s="135"/>
      <c r="AA319" s="134"/>
      <c r="AB319" s="135"/>
      <c r="AC319" s="135"/>
      <c r="AD319" s="134"/>
      <c r="AE319" s="135"/>
      <c r="AF319" s="135"/>
      <c r="AG319" s="134"/>
    </row>
    <row r="320" spans="1:33">
      <c r="A320" s="144" t="s">
        <v>345</v>
      </c>
      <c r="B320" s="135" t="s">
        <v>4861</v>
      </c>
      <c r="C320" s="143">
        <v>-495.93912049790561</v>
      </c>
      <c r="D320" s="143">
        <v>5991.9593454338701</v>
      </c>
      <c r="E320" s="142">
        <v>1.288</v>
      </c>
      <c r="F320" s="141">
        <v>2.2349999999999999</v>
      </c>
      <c r="G320" s="135"/>
      <c r="H320" s="135"/>
      <c r="I320" s="134"/>
      <c r="J320" s="135"/>
      <c r="K320" s="135"/>
      <c r="L320" s="134"/>
      <c r="M320" s="135"/>
      <c r="N320" s="135"/>
      <c r="O320" s="134"/>
      <c r="P320" s="135"/>
      <c r="Q320" s="135"/>
      <c r="R320" s="134"/>
      <c r="S320" s="135"/>
      <c r="T320" s="135"/>
      <c r="U320" s="134"/>
      <c r="V320" s="135"/>
      <c r="W320" s="135"/>
      <c r="X320" s="134"/>
      <c r="Y320" s="135"/>
      <c r="Z320" s="135"/>
      <c r="AA320" s="134"/>
      <c r="AB320" s="135"/>
      <c r="AC320" s="135"/>
      <c r="AD320" s="134"/>
      <c r="AE320" s="135"/>
      <c r="AF320" s="135"/>
      <c r="AG320" s="134"/>
    </row>
    <row r="321" spans="1:33">
      <c r="A321" s="144" t="s">
        <v>345</v>
      </c>
      <c r="B321" s="135" t="s">
        <v>4860</v>
      </c>
      <c r="C321" s="143">
        <v>-496.61007406781039</v>
      </c>
      <c r="D321" s="143">
        <v>5990.6147624478954</v>
      </c>
      <c r="E321" s="142">
        <v>1.2829999999999999</v>
      </c>
      <c r="F321" s="141">
        <v>2.2330000000000001</v>
      </c>
      <c r="G321" s="135"/>
      <c r="H321" s="135"/>
      <c r="I321" s="134"/>
      <c r="J321" s="135"/>
      <c r="K321" s="135"/>
      <c r="L321" s="134"/>
      <c r="M321" s="135"/>
      <c r="N321" s="135"/>
      <c r="O321" s="134"/>
      <c r="P321" s="135"/>
      <c r="Q321" s="135"/>
      <c r="R321" s="134"/>
      <c r="S321" s="135"/>
      <c r="T321" s="135"/>
      <c r="U321" s="134"/>
      <c r="V321" s="135"/>
      <c r="W321" s="135"/>
      <c r="X321" s="134"/>
      <c r="Y321" s="135"/>
      <c r="Z321" s="135"/>
      <c r="AA321" s="134"/>
      <c r="AB321" s="135"/>
      <c r="AC321" s="135"/>
      <c r="AD321" s="134"/>
      <c r="AE321" s="135"/>
      <c r="AF321" s="135"/>
      <c r="AG321" s="134"/>
    </row>
    <row r="322" spans="1:33">
      <c r="A322" s="144" t="s">
        <v>345</v>
      </c>
      <c r="B322" s="135" t="s">
        <v>4859</v>
      </c>
      <c r="C322" s="143">
        <v>-496.09828298457654</v>
      </c>
      <c r="D322" s="143">
        <v>5989.8274159515986</v>
      </c>
      <c r="E322" s="142">
        <v>1.26</v>
      </c>
      <c r="F322" s="141">
        <v>2.2429999999999999</v>
      </c>
      <c r="G322" s="135"/>
      <c r="H322" s="135"/>
      <c r="I322" s="134"/>
      <c r="J322" s="135"/>
      <c r="K322" s="135"/>
      <c r="L322" s="134"/>
      <c r="M322" s="135"/>
      <c r="N322" s="135"/>
      <c r="O322" s="134"/>
      <c r="P322" s="135"/>
      <c r="Q322" s="135"/>
      <c r="R322" s="134"/>
      <c r="S322" s="135"/>
      <c r="T322" s="135"/>
      <c r="U322" s="134"/>
      <c r="V322" s="135"/>
      <c r="W322" s="135"/>
      <c r="X322" s="134"/>
      <c r="Y322" s="135"/>
      <c r="Z322" s="135"/>
      <c r="AA322" s="134"/>
      <c r="AB322" s="135"/>
      <c r="AC322" s="135"/>
      <c r="AD322" s="134"/>
      <c r="AE322" s="135"/>
      <c r="AF322" s="135"/>
      <c r="AG322" s="134"/>
    </row>
    <row r="323" spans="1:33">
      <c r="A323" s="144" t="s">
        <v>345</v>
      </c>
      <c r="B323" s="135" t="s">
        <v>4858</v>
      </c>
      <c r="C323" s="143">
        <v>-496.79887029664604</v>
      </c>
      <c r="D323" s="143">
        <v>5988.5915138115115</v>
      </c>
      <c r="E323" s="142">
        <v>1.2569999999999999</v>
      </c>
      <c r="F323" s="141">
        <v>2.234</v>
      </c>
      <c r="G323" s="135"/>
      <c r="H323" s="135"/>
      <c r="I323" s="134"/>
      <c r="J323" s="135"/>
      <c r="K323" s="135"/>
      <c r="L323" s="134"/>
      <c r="M323" s="135"/>
      <c r="N323" s="135"/>
      <c r="O323" s="134"/>
      <c r="P323" s="135"/>
      <c r="Q323" s="135"/>
      <c r="R323" s="134"/>
      <c r="S323" s="135"/>
      <c r="T323" s="135"/>
      <c r="U323" s="134"/>
      <c r="V323" s="135"/>
      <c r="W323" s="135"/>
      <c r="X323" s="134"/>
      <c r="Y323" s="135"/>
      <c r="Z323" s="135"/>
      <c r="AA323" s="134"/>
      <c r="AB323" s="135"/>
      <c r="AC323" s="135"/>
      <c r="AD323" s="134"/>
      <c r="AE323" s="135"/>
      <c r="AF323" s="135"/>
      <c r="AG323" s="134"/>
    </row>
    <row r="324" spans="1:33">
      <c r="A324" s="144" t="s">
        <v>345</v>
      </c>
      <c r="B324" s="135" t="s">
        <v>4857</v>
      </c>
      <c r="C324" s="143">
        <v>-496.79240656843029</v>
      </c>
      <c r="D324" s="143">
        <v>5988.035312154012</v>
      </c>
      <c r="E324" s="142">
        <v>1.286</v>
      </c>
      <c r="F324" s="141">
        <v>2.238</v>
      </c>
      <c r="G324" s="135"/>
      <c r="H324" s="135"/>
      <c r="I324" s="134"/>
      <c r="J324" s="135"/>
      <c r="K324" s="135"/>
      <c r="L324" s="134"/>
      <c r="M324" s="135"/>
      <c r="N324" s="135"/>
      <c r="O324" s="134"/>
      <c r="P324" s="135"/>
      <c r="Q324" s="135"/>
      <c r="R324" s="134"/>
      <c r="S324" s="135"/>
      <c r="T324" s="135"/>
      <c r="U324" s="134"/>
      <c r="V324" s="135"/>
      <c r="W324" s="135"/>
      <c r="X324" s="134"/>
      <c r="Y324" s="135"/>
      <c r="Z324" s="135"/>
      <c r="AA324" s="134"/>
      <c r="AB324" s="135"/>
      <c r="AC324" s="135"/>
      <c r="AD324" s="134"/>
      <c r="AE324" s="135"/>
      <c r="AF324" s="135"/>
      <c r="AG324" s="134"/>
    </row>
    <row r="325" spans="1:33">
      <c r="A325" s="144" t="s">
        <v>345</v>
      </c>
      <c r="B325" s="135" t="s">
        <v>4856</v>
      </c>
      <c r="C325" s="143">
        <v>-496.24089803253156</v>
      </c>
      <c r="D325" s="143">
        <v>5986.9533178600868</v>
      </c>
      <c r="E325" s="142">
        <v>1.264</v>
      </c>
      <c r="F325" s="141">
        <v>2.2389999999999999</v>
      </c>
      <c r="G325" s="135"/>
      <c r="H325" s="135"/>
      <c r="I325" s="134"/>
      <c r="J325" s="135"/>
      <c r="K325" s="135"/>
      <c r="L325" s="134"/>
      <c r="M325" s="135"/>
      <c r="N325" s="135"/>
      <c r="O325" s="134"/>
      <c r="P325" s="135"/>
      <c r="Q325" s="135"/>
      <c r="R325" s="134"/>
      <c r="S325" s="135"/>
      <c r="T325" s="135"/>
      <c r="U325" s="134"/>
      <c r="V325" s="135"/>
      <c r="W325" s="135"/>
      <c r="X325" s="134"/>
      <c r="Y325" s="135"/>
      <c r="Z325" s="135"/>
      <c r="AA325" s="134"/>
      <c r="AB325" s="135"/>
      <c r="AC325" s="135"/>
      <c r="AD325" s="134"/>
      <c r="AE325" s="135"/>
      <c r="AF325" s="135"/>
      <c r="AG325" s="134"/>
    </row>
    <row r="326" spans="1:33">
      <c r="A326" s="144" t="s">
        <v>345</v>
      </c>
      <c r="B326" s="135" t="s">
        <v>4855</v>
      </c>
      <c r="C326" s="143">
        <v>-496.08012997240286</v>
      </c>
      <c r="D326" s="143">
        <v>5986.7784280815204</v>
      </c>
      <c r="E326" s="142">
        <v>1.288</v>
      </c>
      <c r="F326" s="141">
        <v>2.2280000000000002</v>
      </c>
      <c r="G326" s="135"/>
      <c r="H326" s="135"/>
      <c r="I326" s="134"/>
      <c r="J326" s="135"/>
      <c r="K326" s="135"/>
      <c r="L326" s="134"/>
      <c r="M326" s="135"/>
      <c r="N326" s="135"/>
      <c r="O326" s="134"/>
      <c r="P326" s="135"/>
      <c r="Q326" s="135"/>
      <c r="R326" s="134"/>
      <c r="S326" s="135"/>
      <c r="T326" s="135"/>
      <c r="U326" s="134"/>
      <c r="V326" s="135"/>
      <c r="W326" s="135"/>
      <c r="X326" s="134"/>
      <c r="Y326" s="135"/>
      <c r="Z326" s="135"/>
      <c r="AA326" s="134"/>
      <c r="AB326" s="135"/>
      <c r="AC326" s="135"/>
      <c r="AD326" s="134"/>
      <c r="AE326" s="135"/>
      <c r="AF326" s="135"/>
      <c r="AG326" s="134"/>
    </row>
    <row r="327" spans="1:33">
      <c r="A327" s="144" t="s">
        <v>345</v>
      </c>
      <c r="B327" s="135" t="s">
        <v>4854</v>
      </c>
      <c r="C327" s="143">
        <v>-496.10419914378701</v>
      </c>
      <c r="D327" s="143">
        <v>5985.6912201332525</v>
      </c>
      <c r="E327" s="142">
        <v>1.2909999999999999</v>
      </c>
      <c r="F327" s="141">
        <v>2.242</v>
      </c>
      <c r="G327" s="135"/>
      <c r="H327" s="135"/>
      <c r="I327" s="134"/>
      <c r="J327" s="135"/>
      <c r="K327" s="135"/>
      <c r="L327" s="134"/>
      <c r="M327" s="135"/>
      <c r="N327" s="135"/>
      <c r="O327" s="134"/>
      <c r="P327" s="135"/>
      <c r="Q327" s="135"/>
      <c r="R327" s="134"/>
      <c r="S327" s="135"/>
      <c r="T327" s="135"/>
      <c r="U327" s="134"/>
      <c r="V327" s="135"/>
      <c r="W327" s="135"/>
      <c r="X327" s="134"/>
      <c r="Y327" s="135"/>
      <c r="Z327" s="135"/>
      <c r="AA327" s="134"/>
      <c r="AB327" s="135"/>
      <c r="AC327" s="135"/>
      <c r="AD327" s="134"/>
      <c r="AE327" s="135"/>
      <c r="AF327" s="135"/>
      <c r="AG327" s="134"/>
    </row>
    <row r="328" spans="1:33">
      <c r="A328" s="144" t="s">
        <v>345</v>
      </c>
      <c r="B328" s="135" t="s">
        <v>4853</v>
      </c>
      <c r="C328" s="143">
        <v>-496.35964467805252</v>
      </c>
      <c r="D328" s="143">
        <v>5985.3245816964545</v>
      </c>
      <c r="E328" s="142">
        <v>1.325</v>
      </c>
      <c r="F328" s="141">
        <v>2.254</v>
      </c>
      <c r="G328" s="135"/>
      <c r="H328" s="135"/>
      <c r="I328" s="134"/>
      <c r="J328" s="135"/>
      <c r="K328" s="135"/>
      <c r="L328" s="134"/>
      <c r="M328" s="135"/>
      <c r="N328" s="135"/>
      <c r="O328" s="134"/>
      <c r="P328" s="135"/>
      <c r="Q328" s="135"/>
      <c r="R328" s="134"/>
      <c r="S328" s="135"/>
      <c r="T328" s="135"/>
      <c r="U328" s="134"/>
      <c r="V328" s="135"/>
      <c r="W328" s="135"/>
      <c r="X328" s="134"/>
      <c r="Y328" s="135"/>
      <c r="Z328" s="135"/>
      <c r="AA328" s="134"/>
      <c r="AB328" s="135"/>
      <c r="AC328" s="135"/>
      <c r="AD328" s="134"/>
      <c r="AE328" s="135"/>
      <c r="AF328" s="135"/>
      <c r="AG328" s="134"/>
    </row>
    <row r="329" spans="1:33">
      <c r="A329" s="144" t="s">
        <v>345</v>
      </c>
      <c r="B329" s="135" t="s">
        <v>4852</v>
      </c>
      <c r="C329" s="143">
        <v>-496.37661651656236</v>
      </c>
      <c r="D329" s="143">
        <v>5984.8396051952705</v>
      </c>
      <c r="E329" s="142">
        <v>1.286</v>
      </c>
      <c r="F329" s="141">
        <v>2.2410000000000001</v>
      </c>
      <c r="G329" s="135"/>
      <c r="H329" s="135"/>
      <c r="I329" s="134"/>
      <c r="J329" s="135"/>
      <c r="K329" s="135"/>
      <c r="L329" s="134"/>
      <c r="M329" s="135"/>
      <c r="N329" s="135"/>
      <c r="O329" s="134"/>
      <c r="P329" s="135"/>
      <c r="Q329" s="135"/>
      <c r="R329" s="134"/>
      <c r="S329" s="135"/>
      <c r="T329" s="135"/>
      <c r="U329" s="134"/>
      <c r="V329" s="135"/>
      <c r="W329" s="135"/>
      <c r="X329" s="134"/>
      <c r="Y329" s="135"/>
      <c r="Z329" s="135"/>
      <c r="AA329" s="134"/>
      <c r="AB329" s="135"/>
      <c r="AC329" s="135"/>
      <c r="AD329" s="134"/>
      <c r="AE329" s="135"/>
      <c r="AF329" s="135"/>
      <c r="AG329" s="134"/>
    </row>
    <row r="330" spans="1:33">
      <c r="A330" s="144" t="s">
        <v>345</v>
      </c>
      <c r="B330" s="135" t="s">
        <v>4851</v>
      </c>
      <c r="C330" s="143">
        <v>-496.2168858083258</v>
      </c>
      <c r="D330" s="143">
        <v>5983.9329785910813</v>
      </c>
      <c r="E330" s="142">
        <v>1.2809999999999999</v>
      </c>
      <c r="F330" s="141">
        <v>2.2440000000000002</v>
      </c>
      <c r="G330" s="135"/>
      <c r="H330" s="135"/>
      <c r="I330" s="134"/>
      <c r="J330" s="135"/>
      <c r="K330" s="135"/>
      <c r="L330" s="134"/>
      <c r="M330" s="135"/>
      <c r="N330" s="135"/>
      <c r="O330" s="134"/>
      <c r="P330" s="135"/>
      <c r="Q330" s="135"/>
      <c r="R330" s="134"/>
      <c r="S330" s="135"/>
      <c r="T330" s="135"/>
      <c r="U330" s="134"/>
      <c r="V330" s="135"/>
      <c r="W330" s="135"/>
      <c r="X330" s="134"/>
      <c r="Y330" s="135"/>
      <c r="Z330" s="135"/>
      <c r="AA330" s="134"/>
      <c r="AB330" s="135"/>
      <c r="AC330" s="135"/>
      <c r="AD330" s="134"/>
      <c r="AE330" s="135"/>
      <c r="AF330" s="135"/>
      <c r="AG330" s="134"/>
    </row>
    <row r="331" spans="1:33">
      <c r="A331" s="144" t="s">
        <v>345</v>
      </c>
      <c r="B331" s="135" t="s">
        <v>4850</v>
      </c>
      <c r="C331" s="143">
        <v>-496.80420352637645</v>
      </c>
      <c r="D331" s="143">
        <v>5982.925280266355</v>
      </c>
      <c r="E331" s="142">
        <v>1.296</v>
      </c>
      <c r="F331" s="141">
        <v>2.2490000000000001</v>
      </c>
      <c r="G331" s="135"/>
      <c r="H331" s="135"/>
      <c r="I331" s="134"/>
      <c r="J331" s="135"/>
      <c r="K331" s="135"/>
      <c r="L331" s="134"/>
      <c r="M331" s="135"/>
      <c r="N331" s="135"/>
      <c r="O331" s="134"/>
      <c r="P331" s="135"/>
      <c r="Q331" s="135"/>
      <c r="R331" s="134"/>
      <c r="S331" s="135"/>
      <c r="T331" s="135"/>
      <c r="U331" s="134"/>
      <c r="V331" s="135"/>
      <c r="W331" s="135"/>
      <c r="X331" s="134"/>
      <c r="Y331" s="135"/>
      <c r="Z331" s="135"/>
      <c r="AA331" s="134"/>
      <c r="AB331" s="135"/>
      <c r="AC331" s="135"/>
      <c r="AD331" s="134"/>
      <c r="AE331" s="135"/>
      <c r="AF331" s="135"/>
      <c r="AG331" s="134"/>
    </row>
    <row r="332" spans="1:33">
      <c r="A332" s="144" t="s">
        <v>345</v>
      </c>
      <c r="B332" s="135" t="s">
        <v>4849</v>
      </c>
      <c r="C332" s="143">
        <v>-496.31412368244378</v>
      </c>
      <c r="D332" s="143">
        <v>5982.8994013775991</v>
      </c>
      <c r="E332" s="142">
        <v>1.302</v>
      </c>
      <c r="F332" s="141">
        <v>2.2400000000000002</v>
      </c>
      <c r="G332" s="135"/>
      <c r="H332" s="135"/>
      <c r="I332" s="134"/>
      <c r="J332" s="135"/>
      <c r="K332" s="135"/>
      <c r="L332" s="134"/>
      <c r="M332" s="135"/>
      <c r="N332" s="135"/>
      <c r="O332" s="134"/>
      <c r="P332" s="135"/>
      <c r="Q332" s="135"/>
      <c r="R332" s="134"/>
      <c r="S332" s="135"/>
      <c r="T332" s="135"/>
      <c r="U332" s="134"/>
      <c r="V332" s="135"/>
      <c r="W332" s="135"/>
      <c r="X332" s="134"/>
      <c r="Y332" s="135"/>
      <c r="Z332" s="135"/>
      <c r="AA332" s="134"/>
      <c r="AB332" s="135"/>
      <c r="AC332" s="135"/>
      <c r="AD332" s="134"/>
      <c r="AE332" s="135"/>
      <c r="AF332" s="135"/>
      <c r="AG332" s="134"/>
    </row>
    <row r="333" spans="1:33">
      <c r="A333" s="144" t="s">
        <v>345</v>
      </c>
      <c r="B333" s="135" t="s">
        <v>4848</v>
      </c>
      <c r="C333" s="143">
        <v>-495.90897327647264</v>
      </c>
      <c r="D333" s="143">
        <v>5981.8885121535459</v>
      </c>
      <c r="E333" s="142">
        <v>1.3009999999999999</v>
      </c>
      <c r="F333" s="141">
        <v>2.2400000000000002</v>
      </c>
      <c r="G333" s="135"/>
      <c r="H333" s="135"/>
      <c r="I333" s="134"/>
      <c r="J333" s="135"/>
      <c r="K333" s="135"/>
      <c r="L333" s="134"/>
      <c r="M333" s="135"/>
      <c r="N333" s="135"/>
      <c r="O333" s="134"/>
      <c r="P333" s="135"/>
      <c r="Q333" s="135"/>
      <c r="R333" s="134"/>
      <c r="S333" s="135"/>
      <c r="T333" s="135"/>
      <c r="U333" s="134"/>
      <c r="V333" s="135"/>
      <c r="W333" s="135"/>
      <c r="X333" s="134"/>
      <c r="Y333" s="135"/>
      <c r="Z333" s="135"/>
      <c r="AA333" s="134"/>
      <c r="AB333" s="135"/>
      <c r="AC333" s="135"/>
      <c r="AD333" s="134"/>
      <c r="AE333" s="135"/>
      <c r="AF333" s="135"/>
      <c r="AG333" s="134"/>
    </row>
    <row r="334" spans="1:33">
      <c r="A334" s="144" t="s">
        <v>345</v>
      </c>
      <c r="B334" s="135" t="s">
        <v>4847</v>
      </c>
      <c r="C334" s="143">
        <v>-496.21266740952859</v>
      </c>
      <c r="D334" s="143">
        <v>5979.9751876820064</v>
      </c>
      <c r="E334" s="142">
        <v>1.2989999999999999</v>
      </c>
      <c r="F334" s="141">
        <v>2.238</v>
      </c>
      <c r="G334" s="135"/>
      <c r="H334" s="135"/>
      <c r="I334" s="134"/>
      <c r="J334" s="135"/>
      <c r="K334" s="135"/>
      <c r="L334" s="134"/>
      <c r="M334" s="135"/>
      <c r="N334" s="135"/>
      <c r="O334" s="134"/>
      <c r="P334" s="135"/>
      <c r="Q334" s="135"/>
      <c r="R334" s="134"/>
      <c r="S334" s="135"/>
      <c r="T334" s="135"/>
      <c r="U334" s="134"/>
      <c r="V334" s="135"/>
      <c r="W334" s="135"/>
      <c r="X334" s="134"/>
      <c r="Y334" s="135"/>
      <c r="Z334" s="135"/>
      <c r="AA334" s="134"/>
      <c r="AB334" s="135"/>
      <c r="AC334" s="135"/>
      <c r="AD334" s="134"/>
      <c r="AE334" s="135"/>
      <c r="AF334" s="135"/>
      <c r="AG334" s="134"/>
    </row>
    <row r="335" spans="1:33">
      <c r="A335" s="144" t="s">
        <v>345</v>
      </c>
      <c r="B335" s="135" t="s">
        <v>4846</v>
      </c>
      <c r="C335" s="143">
        <v>-496.77157317844882</v>
      </c>
      <c r="D335" s="143">
        <v>5978.5584238669408</v>
      </c>
      <c r="E335" s="142">
        <v>1.2470000000000001</v>
      </c>
      <c r="F335" s="141">
        <v>2.2370000000000001</v>
      </c>
      <c r="G335" s="135"/>
      <c r="H335" s="135"/>
      <c r="I335" s="134"/>
      <c r="J335" s="135"/>
      <c r="K335" s="135"/>
      <c r="L335" s="134"/>
      <c r="M335" s="135"/>
      <c r="N335" s="135"/>
      <c r="O335" s="134"/>
      <c r="P335" s="135"/>
      <c r="Q335" s="135"/>
      <c r="R335" s="134"/>
      <c r="S335" s="135"/>
      <c r="T335" s="135"/>
      <c r="U335" s="134"/>
      <c r="V335" s="135"/>
      <c r="W335" s="135"/>
      <c r="X335" s="134"/>
      <c r="Y335" s="135"/>
      <c r="Z335" s="135"/>
      <c r="AA335" s="134"/>
      <c r="AB335" s="135"/>
      <c r="AC335" s="135"/>
      <c r="AD335" s="134"/>
      <c r="AE335" s="135"/>
      <c r="AF335" s="135"/>
      <c r="AG335" s="134"/>
    </row>
    <row r="336" spans="1:33">
      <c r="A336" s="144" t="s">
        <v>345</v>
      </c>
      <c r="B336" s="135" t="s">
        <v>4845</v>
      </c>
      <c r="C336" s="143">
        <v>-496.43272921229737</v>
      </c>
      <c r="D336" s="143">
        <v>5977.6163870162354</v>
      </c>
      <c r="E336" s="142">
        <v>1.2789999999999999</v>
      </c>
      <c r="F336" s="141">
        <v>2.2349999999999999</v>
      </c>
      <c r="G336" s="135"/>
      <c r="H336" s="135"/>
      <c r="I336" s="134"/>
      <c r="J336" s="135"/>
      <c r="K336" s="135"/>
      <c r="L336" s="134"/>
      <c r="M336" s="135"/>
      <c r="N336" s="135"/>
      <c r="O336" s="134"/>
      <c r="P336" s="135"/>
      <c r="Q336" s="135"/>
      <c r="R336" s="134"/>
      <c r="S336" s="135"/>
      <c r="T336" s="135"/>
      <c r="U336" s="134"/>
      <c r="V336" s="135"/>
      <c r="W336" s="135"/>
      <c r="X336" s="134"/>
      <c r="Y336" s="135"/>
      <c r="Z336" s="135"/>
      <c r="AA336" s="134"/>
      <c r="AB336" s="135"/>
      <c r="AC336" s="135"/>
      <c r="AD336" s="134"/>
      <c r="AE336" s="135"/>
      <c r="AF336" s="135"/>
      <c r="AG336" s="134"/>
    </row>
    <row r="337" spans="1:33">
      <c r="A337" s="144" t="s">
        <v>345</v>
      </c>
      <c r="B337" s="135" t="s">
        <v>4844</v>
      </c>
      <c r="C337" s="143">
        <v>-496.21578548127229</v>
      </c>
      <c r="D337" s="143">
        <v>5976.0785481057992</v>
      </c>
      <c r="E337" s="142">
        <v>1.282</v>
      </c>
      <c r="F337" s="141">
        <v>2.2240000000000002</v>
      </c>
      <c r="G337" s="135"/>
      <c r="H337" s="135"/>
      <c r="I337" s="134"/>
      <c r="J337" s="135"/>
      <c r="K337" s="135"/>
      <c r="L337" s="134"/>
      <c r="M337" s="135"/>
      <c r="N337" s="135"/>
      <c r="O337" s="134"/>
      <c r="P337" s="135"/>
      <c r="Q337" s="135"/>
      <c r="R337" s="134"/>
      <c r="S337" s="135"/>
      <c r="T337" s="135"/>
      <c r="U337" s="134"/>
      <c r="V337" s="135"/>
      <c r="W337" s="135"/>
      <c r="X337" s="134"/>
      <c r="Y337" s="135"/>
      <c r="Z337" s="135"/>
      <c r="AA337" s="134"/>
      <c r="AB337" s="135"/>
      <c r="AC337" s="135"/>
      <c r="AD337" s="134"/>
      <c r="AE337" s="135"/>
      <c r="AF337" s="135"/>
      <c r="AG337" s="134"/>
    </row>
    <row r="338" spans="1:33">
      <c r="A338" s="144" t="s">
        <v>345</v>
      </c>
      <c r="B338" s="135" t="s">
        <v>4843</v>
      </c>
      <c r="C338" s="143">
        <v>-496.12891601237214</v>
      </c>
      <c r="D338" s="143">
        <v>5974.7918261785117</v>
      </c>
      <c r="E338" s="142">
        <v>1.306</v>
      </c>
      <c r="F338" s="141">
        <v>2.2320000000000002</v>
      </c>
      <c r="G338" s="135"/>
      <c r="H338" s="135"/>
      <c r="I338" s="134"/>
      <c r="J338" s="135"/>
      <c r="K338" s="135"/>
      <c r="L338" s="134"/>
      <c r="M338" s="135"/>
      <c r="N338" s="135"/>
      <c r="O338" s="134"/>
      <c r="P338" s="135"/>
      <c r="Q338" s="135"/>
      <c r="R338" s="134"/>
      <c r="S338" s="135"/>
      <c r="T338" s="135"/>
      <c r="U338" s="134"/>
      <c r="V338" s="135"/>
      <c r="W338" s="135"/>
      <c r="X338" s="134"/>
      <c r="Y338" s="135"/>
      <c r="Z338" s="135"/>
      <c r="AA338" s="134"/>
      <c r="AB338" s="135"/>
      <c r="AC338" s="135"/>
      <c r="AD338" s="134"/>
      <c r="AE338" s="135"/>
      <c r="AF338" s="135"/>
      <c r="AG338" s="134"/>
    </row>
    <row r="339" spans="1:33">
      <c r="A339" s="144" t="s">
        <v>345</v>
      </c>
      <c r="B339" s="135" t="s">
        <v>4842</v>
      </c>
      <c r="C339" s="143">
        <v>-496.38211546087388</v>
      </c>
      <c r="D339" s="143">
        <v>5973.7940482174845</v>
      </c>
      <c r="E339" s="142">
        <v>1.3049999999999999</v>
      </c>
      <c r="F339" s="141">
        <v>2.25</v>
      </c>
      <c r="G339" s="135"/>
      <c r="H339" s="135"/>
      <c r="I339" s="134"/>
      <c r="J339" s="135"/>
      <c r="K339" s="135"/>
      <c r="L339" s="134"/>
      <c r="M339" s="135"/>
      <c r="N339" s="135"/>
      <c r="O339" s="134"/>
      <c r="P339" s="135"/>
      <c r="Q339" s="135"/>
      <c r="R339" s="134"/>
      <c r="S339" s="135"/>
      <c r="T339" s="135"/>
      <c r="U339" s="134"/>
      <c r="V339" s="135"/>
      <c r="W339" s="135"/>
      <c r="X339" s="134"/>
      <c r="Y339" s="135"/>
      <c r="Z339" s="135"/>
      <c r="AA339" s="134"/>
      <c r="AB339" s="135"/>
      <c r="AC339" s="135"/>
      <c r="AD339" s="134"/>
      <c r="AE339" s="135"/>
      <c r="AF339" s="135"/>
      <c r="AG339" s="134"/>
    </row>
    <row r="340" spans="1:33">
      <c r="A340" s="144" t="s">
        <v>345</v>
      </c>
      <c r="B340" s="135" t="s">
        <v>4841</v>
      </c>
      <c r="C340" s="143">
        <v>-496.46928405162089</v>
      </c>
      <c r="D340" s="143">
        <v>5972.4007968271681</v>
      </c>
      <c r="E340" s="142">
        <v>1.294</v>
      </c>
      <c r="F340" s="141">
        <v>2.2410000000000001</v>
      </c>
      <c r="G340" s="135"/>
      <c r="H340" s="135"/>
      <c r="I340" s="134"/>
      <c r="J340" s="135"/>
      <c r="K340" s="135"/>
      <c r="L340" s="134"/>
      <c r="M340" s="135"/>
      <c r="N340" s="135"/>
      <c r="O340" s="134"/>
      <c r="P340" s="135"/>
      <c r="Q340" s="135"/>
      <c r="R340" s="134"/>
      <c r="S340" s="135"/>
      <c r="T340" s="135"/>
      <c r="U340" s="134"/>
      <c r="V340" s="135"/>
      <c r="W340" s="135"/>
      <c r="X340" s="134"/>
      <c r="Y340" s="135"/>
      <c r="Z340" s="135"/>
      <c r="AA340" s="134"/>
      <c r="AB340" s="135"/>
      <c r="AC340" s="135"/>
      <c r="AD340" s="134"/>
      <c r="AE340" s="135"/>
      <c r="AF340" s="135"/>
      <c r="AG340" s="134"/>
    </row>
    <row r="341" spans="1:33">
      <c r="A341" s="144" t="s">
        <v>345</v>
      </c>
      <c r="B341" s="135" t="s">
        <v>4840</v>
      </c>
      <c r="C341" s="143">
        <v>-496.79089051054257</v>
      </c>
      <c r="D341" s="143">
        <v>5971.5564592034852</v>
      </c>
      <c r="E341" s="142">
        <v>1.276</v>
      </c>
      <c r="F341" s="141">
        <v>2.2400000000000002</v>
      </c>
      <c r="G341" s="135"/>
      <c r="H341" s="135"/>
      <c r="I341" s="134"/>
      <c r="J341" s="135"/>
      <c r="K341" s="135"/>
      <c r="L341" s="134"/>
      <c r="M341" s="135"/>
      <c r="N341" s="135"/>
      <c r="O341" s="134"/>
      <c r="P341" s="135"/>
      <c r="Q341" s="135"/>
      <c r="R341" s="134"/>
      <c r="S341" s="135"/>
      <c r="T341" s="135"/>
      <c r="U341" s="134"/>
      <c r="V341" s="135"/>
      <c r="W341" s="135"/>
      <c r="X341" s="134"/>
      <c r="Y341" s="135"/>
      <c r="Z341" s="135"/>
      <c r="AA341" s="134"/>
      <c r="AB341" s="135"/>
      <c r="AC341" s="135"/>
      <c r="AD341" s="134"/>
      <c r="AE341" s="135"/>
      <c r="AF341" s="135"/>
      <c r="AG341" s="134"/>
    </row>
    <row r="342" spans="1:33">
      <c r="A342" s="144" t="s">
        <v>345</v>
      </c>
      <c r="B342" s="135" t="s">
        <v>4839</v>
      </c>
      <c r="C342" s="143">
        <v>-495.97396227464128</v>
      </c>
      <c r="D342" s="143">
        <v>5970.6928182692691</v>
      </c>
      <c r="E342" s="142">
        <v>1.298</v>
      </c>
      <c r="F342" s="141">
        <v>2.2330000000000001</v>
      </c>
      <c r="G342" s="135"/>
      <c r="H342" s="135"/>
      <c r="I342" s="134"/>
      <c r="J342" s="135"/>
      <c r="K342" s="135"/>
      <c r="L342" s="134"/>
      <c r="M342" s="135"/>
      <c r="N342" s="135"/>
      <c r="O342" s="134"/>
      <c r="P342" s="135"/>
      <c r="Q342" s="135"/>
      <c r="R342" s="134"/>
      <c r="S342" s="135"/>
      <c r="T342" s="135"/>
      <c r="U342" s="134"/>
      <c r="V342" s="135"/>
      <c r="W342" s="135"/>
      <c r="X342" s="134"/>
      <c r="Y342" s="135"/>
      <c r="Z342" s="135"/>
      <c r="AA342" s="134"/>
      <c r="AB342" s="135"/>
      <c r="AC342" s="135"/>
      <c r="AD342" s="134"/>
      <c r="AE342" s="135"/>
      <c r="AF342" s="135"/>
      <c r="AG342" s="134"/>
    </row>
    <row r="343" spans="1:33">
      <c r="A343" s="144" t="s">
        <v>345</v>
      </c>
      <c r="B343" s="135" t="s">
        <v>4838</v>
      </c>
      <c r="C343" s="143">
        <v>-496.29999727789124</v>
      </c>
      <c r="D343" s="143">
        <v>5968.9427990522499</v>
      </c>
      <c r="E343" s="142">
        <v>1.294</v>
      </c>
      <c r="F343" s="141">
        <v>2.234</v>
      </c>
      <c r="G343" s="135"/>
      <c r="H343" s="135"/>
      <c r="I343" s="134"/>
      <c r="J343" s="135"/>
      <c r="K343" s="135"/>
      <c r="L343" s="134"/>
      <c r="M343" s="135"/>
      <c r="N343" s="135"/>
      <c r="O343" s="134"/>
      <c r="P343" s="135"/>
      <c r="Q343" s="135"/>
      <c r="R343" s="134"/>
      <c r="S343" s="135"/>
      <c r="T343" s="135"/>
      <c r="U343" s="134"/>
      <c r="V343" s="135"/>
      <c r="W343" s="135"/>
      <c r="X343" s="134"/>
      <c r="Y343" s="135"/>
      <c r="Z343" s="135"/>
      <c r="AA343" s="134"/>
      <c r="AB343" s="135"/>
      <c r="AC343" s="135"/>
      <c r="AD343" s="134"/>
      <c r="AE343" s="135"/>
      <c r="AF343" s="135"/>
      <c r="AG343" s="134"/>
    </row>
    <row r="344" spans="1:33">
      <c r="A344" s="144" t="s">
        <v>345</v>
      </c>
      <c r="B344" s="135" t="s">
        <v>4837</v>
      </c>
      <c r="C344" s="143">
        <v>-496.4036583937866</v>
      </c>
      <c r="D344" s="143">
        <v>5967.8281835295429</v>
      </c>
      <c r="E344" s="142">
        <v>1.3069999999999999</v>
      </c>
      <c r="F344" s="141">
        <v>2.2469999999999999</v>
      </c>
      <c r="G344" s="135"/>
      <c r="H344" s="135"/>
      <c r="I344" s="134"/>
      <c r="J344" s="135"/>
      <c r="K344" s="135"/>
      <c r="L344" s="134"/>
      <c r="M344" s="135"/>
      <c r="N344" s="135"/>
      <c r="O344" s="134"/>
      <c r="P344" s="135"/>
      <c r="Q344" s="135"/>
      <c r="R344" s="134"/>
      <c r="S344" s="135"/>
      <c r="T344" s="135"/>
      <c r="U344" s="134"/>
      <c r="V344" s="135"/>
      <c r="W344" s="135"/>
      <c r="X344" s="134"/>
      <c r="Y344" s="135"/>
      <c r="Z344" s="135"/>
      <c r="AA344" s="134"/>
      <c r="AB344" s="135"/>
      <c r="AC344" s="135"/>
      <c r="AD344" s="134"/>
      <c r="AE344" s="135"/>
      <c r="AF344" s="135"/>
      <c r="AG344" s="134"/>
    </row>
    <row r="345" spans="1:33">
      <c r="A345" s="144" t="s">
        <v>345</v>
      </c>
      <c r="B345" s="135" t="s">
        <v>4836</v>
      </c>
      <c r="C345" s="143">
        <v>-495.93090618561035</v>
      </c>
      <c r="D345" s="143">
        <v>5966.2446308085036</v>
      </c>
      <c r="E345" s="142">
        <v>1.306</v>
      </c>
      <c r="F345" s="141">
        <v>2.2320000000000002</v>
      </c>
      <c r="G345" s="135"/>
      <c r="H345" s="135"/>
      <c r="I345" s="134"/>
      <c r="J345" s="135"/>
      <c r="K345" s="135"/>
      <c r="L345" s="134"/>
      <c r="M345" s="135"/>
      <c r="N345" s="135"/>
      <c r="O345" s="134"/>
      <c r="P345" s="135"/>
      <c r="Q345" s="135"/>
      <c r="R345" s="134"/>
      <c r="S345" s="135"/>
      <c r="T345" s="135"/>
      <c r="U345" s="134"/>
      <c r="V345" s="135"/>
      <c r="W345" s="135"/>
      <c r="X345" s="134"/>
      <c r="Y345" s="135"/>
      <c r="Z345" s="135"/>
      <c r="AA345" s="134"/>
      <c r="AB345" s="135"/>
      <c r="AC345" s="135"/>
      <c r="AD345" s="134"/>
      <c r="AE345" s="135"/>
      <c r="AF345" s="135"/>
      <c r="AG345" s="134"/>
    </row>
    <row r="346" spans="1:33">
      <c r="A346" s="144" t="s">
        <v>345</v>
      </c>
      <c r="B346" s="135" t="s">
        <v>4835</v>
      </c>
      <c r="C346" s="143">
        <v>-495.96612309341202</v>
      </c>
      <c r="D346" s="143">
        <v>5964.7355471697474</v>
      </c>
      <c r="E346" s="142">
        <v>1.2989999999999999</v>
      </c>
      <c r="F346" s="141">
        <v>2.25</v>
      </c>
      <c r="G346" s="135"/>
      <c r="H346" s="135"/>
      <c r="I346" s="134"/>
      <c r="J346" s="135"/>
      <c r="K346" s="135"/>
      <c r="L346" s="134"/>
      <c r="M346" s="135"/>
      <c r="N346" s="135"/>
      <c r="O346" s="134"/>
      <c r="P346" s="135"/>
      <c r="Q346" s="135"/>
      <c r="R346" s="134"/>
      <c r="S346" s="135"/>
      <c r="T346" s="135"/>
      <c r="U346" s="134"/>
      <c r="V346" s="135"/>
      <c r="W346" s="135"/>
      <c r="X346" s="134"/>
      <c r="Y346" s="135"/>
      <c r="Z346" s="135"/>
      <c r="AA346" s="134"/>
      <c r="AB346" s="135"/>
      <c r="AC346" s="135"/>
      <c r="AD346" s="134"/>
      <c r="AE346" s="135"/>
      <c r="AF346" s="135"/>
      <c r="AG346" s="134"/>
    </row>
    <row r="347" spans="1:33">
      <c r="A347" s="144" t="s">
        <v>345</v>
      </c>
      <c r="B347" s="135" t="s">
        <v>4834</v>
      </c>
      <c r="C347" s="143">
        <v>-496.86092071918489</v>
      </c>
      <c r="D347" s="143">
        <v>5964.7063227574699</v>
      </c>
      <c r="E347" s="142">
        <v>1.3080000000000001</v>
      </c>
      <c r="F347" s="141">
        <v>2.2450000000000001</v>
      </c>
      <c r="G347" s="135"/>
      <c r="H347" s="135"/>
      <c r="I347" s="134"/>
      <c r="J347" s="135"/>
      <c r="K347" s="135"/>
      <c r="L347" s="134"/>
      <c r="M347" s="135"/>
      <c r="N347" s="135"/>
      <c r="O347" s="134"/>
      <c r="P347" s="135"/>
      <c r="Q347" s="135"/>
      <c r="R347" s="134"/>
      <c r="S347" s="135"/>
      <c r="T347" s="135"/>
      <c r="U347" s="134"/>
      <c r="V347" s="135"/>
      <c r="W347" s="135"/>
      <c r="X347" s="134"/>
      <c r="Y347" s="135"/>
      <c r="Z347" s="135"/>
      <c r="AA347" s="134"/>
      <c r="AB347" s="135"/>
      <c r="AC347" s="135"/>
      <c r="AD347" s="134"/>
      <c r="AE347" s="135"/>
      <c r="AF347" s="135"/>
      <c r="AG347" s="134"/>
    </row>
    <row r="348" spans="1:33">
      <c r="A348" s="144" t="s">
        <v>345</v>
      </c>
      <c r="B348" s="135" t="s">
        <v>4833</v>
      </c>
      <c r="C348" s="143">
        <v>-496.74870505359502</v>
      </c>
      <c r="D348" s="143">
        <v>5963.4304055236871</v>
      </c>
      <c r="E348" s="142">
        <v>1.323</v>
      </c>
      <c r="F348" s="141">
        <v>2.2389999999999999</v>
      </c>
      <c r="G348" s="135"/>
      <c r="H348" s="135"/>
      <c r="I348" s="134"/>
      <c r="J348" s="135"/>
      <c r="K348" s="135"/>
      <c r="L348" s="134"/>
      <c r="M348" s="135"/>
      <c r="N348" s="135"/>
      <c r="O348" s="134"/>
      <c r="P348" s="135"/>
      <c r="Q348" s="135"/>
      <c r="R348" s="134"/>
      <c r="S348" s="135"/>
      <c r="T348" s="135"/>
      <c r="U348" s="134"/>
      <c r="V348" s="135"/>
      <c r="W348" s="135"/>
      <c r="X348" s="134"/>
      <c r="Y348" s="135"/>
      <c r="Z348" s="135"/>
      <c r="AA348" s="134"/>
      <c r="AB348" s="135"/>
      <c r="AC348" s="135"/>
      <c r="AD348" s="134"/>
      <c r="AE348" s="135"/>
      <c r="AF348" s="135"/>
      <c r="AG348" s="134"/>
    </row>
    <row r="349" spans="1:33">
      <c r="A349" s="144" t="s">
        <v>345</v>
      </c>
      <c r="B349" s="135" t="s">
        <v>4832</v>
      </c>
      <c r="C349" s="143">
        <v>-496.88976841828031</v>
      </c>
      <c r="D349" s="143">
        <v>5963.0038831892325</v>
      </c>
      <c r="E349" s="142">
        <v>1.268</v>
      </c>
      <c r="F349" s="141">
        <v>2.234</v>
      </c>
      <c r="G349" s="135"/>
      <c r="H349" s="135"/>
      <c r="I349" s="134"/>
      <c r="J349" s="135"/>
      <c r="K349" s="135"/>
      <c r="L349" s="134"/>
      <c r="M349" s="135"/>
      <c r="N349" s="135"/>
      <c r="O349" s="134"/>
      <c r="P349" s="135"/>
      <c r="Q349" s="135"/>
      <c r="R349" s="134"/>
      <c r="S349" s="135"/>
      <c r="T349" s="135"/>
      <c r="U349" s="134"/>
      <c r="V349" s="135"/>
      <c r="W349" s="135"/>
      <c r="X349" s="134"/>
      <c r="Y349" s="135"/>
      <c r="Z349" s="135"/>
      <c r="AA349" s="134"/>
      <c r="AB349" s="135"/>
      <c r="AC349" s="135"/>
      <c r="AD349" s="134"/>
      <c r="AE349" s="135"/>
      <c r="AF349" s="135"/>
      <c r="AG349" s="134"/>
    </row>
    <row r="350" spans="1:33">
      <c r="A350" s="144" t="s">
        <v>345</v>
      </c>
      <c r="B350" s="135" t="s">
        <v>4831</v>
      </c>
      <c r="C350" s="143">
        <v>-496.40023723237772</v>
      </c>
      <c r="D350" s="143">
        <v>5962.8605737205835</v>
      </c>
      <c r="E350" s="142">
        <v>1.29</v>
      </c>
      <c r="F350" s="141">
        <v>2.2290000000000001</v>
      </c>
      <c r="G350" s="135"/>
      <c r="H350" s="135"/>
      <c r="I350" s="134"/>
      <c r="J350" s="135"/>
      <c r="K350" s="135"/>
      <c r="L350" s="134"/>
      <c r="M350" s="135"/>
      <c r="N350" s="135"/>
      <c r="O350" s="134"/>
      <c r="P350" s="135"/>
      <c r="Q350" s="135"/>
      <c r="R350" s="134"/>
      <c r="S350" s="135"/>
      <c r="T350" s="135"/>
      <c r="U350" s="134"/>
      <c r="V350" s="135"/>
      <c r="W350" s="135"/>
      <c r="X350" s="134"/>
      <c r="Y350" s="135"/>
      <c r="Z350" s="135"/>
      <c r="AA350" s="134"/>
      <c r="AB350" s="135"/>
      <c r="AC350" s="135"/>
      <c r="AD350" s="134"/>
      <c r="AE350" s="135"/>
      <c r="AF350" s="135"/>
      <c r="AG350" s="134"/>
    </row>
    <row r="351" spans="1:33">
      <c r="A351" s="144" t="s">
        <v>345</v>
      </c>
      <c r="B351" s="135" t="s">
        <v>4830</v>
      </c>
      <c r="C351" s="143">
        <v>-496.7781085878612</v>
      </c>
      <c r="D351" s="143">
        <v>5960.9974467423672</v>
      </c>
      <c r="E351" s="142">
        <v>1.298</v>
      </c>
      <c r="F351" s="141">
        <v>2.2309999999999999</v>
      </c>
      <c r="G351" s="135"/>
      <c r="H351" s="135"/>
      <c r="I351" s="134"/>
      <c r="J351" s="135"/>
      <c r="K351" s="135"/>
      <c r="L351" s="134"/>
      <c r="M351" s="135"/>
      <c r="N351" s="135"/>
      <c r="O351" s="134"/>
      <c r="P351" s="135"/>
      <c r="Q351" s="135"/>
      <c r="R351" s="134"/>
      <c r="S351" s="135"/>
      <c r="T351" s="135"/>
      <c r="U351" s="134"/>
      <c r="V351" s="135"/>
      <c r="W351" s="135"/>
      <c r="X351" s="134"/>
      <c r="Y351" s="135"/>
      <c r="Z351" s="135"/>
      <c r="AA351" s="134"/>
      <c r="AB351" s="135"/>
      <c r="AC351" s="135"/>
      <c r="AD351" s="134"/>
      <c r="AE351" s="135"/>
      <c r="AF351" s="135"/>
      <c r="AG351" s="134"/>
    </row>
    <row r="352" spans="1:33">
      <c r="A352" s="144" t="s">
        <v>345</v>
      </c>
      <c r="B352" s="135" t="s">
        <v>4829</v>
      </c>
      <c r="C352" s="143">
        <v>-496.04538431325886</v>
      </c>
      <c r="D352" s="143">
        <v>5960.5179544838693</v>
      </c>
      <c r="E352" s="142">
        <v>1.29</v>
      </c>
      <c r="F352" s="141">
        <v>2.2389999999999999</v>
      </c>
      <c r="G352" s="135"/>
      <c r="H352" s="135"/>
      <c r="I352" s="134"/>
      <c r="J352" s="135"/>
      <c r="K352" s="135"/>
      <c r="L352" s="134"/>
      <c r="M352" s="135"/>
      <c r="N352" s="135"/>
      <c r="O352" s="134"/>
      <c r="P352" s="135"/>
      <c r="Q352" s="135"/>
      <c r="R352" s="134"/>
      <c r="S352" s="135"/>
      <c r="T352" s="135"/>
      <c r="U352" s="134"/>
      <c r="V352" s="135"/>
      <c r="W352" s="135"/>
      <c r="X352" s="134"/>
      <c r="Y352" s="135"/>
      <c r="Z352" s="135"/>
      <c r="AA352" s="134"/>
      <c r="AB352" s="135"/>
      <c r="AC352" s="135"/>
      <c r="AD352" s="134"/>
      <c r="AE352" s="135"/>
      <c r="AF352" s="135"/>
      <c r="AG352" s="134"/>
    </row>
    <row r="353" spans="1:33">
      <c r="A353" s="144" t="s">
        <v>345</v>
      </c>
      <c r="B353" s="135" t="s">
        <v>4828</v>
      </c>
      <c r="C353" s="143">
        <v>-496.09628611293624</v>
      </c>
      <c r="D353" s="143">
        <v>5958.970635884999</v>
      </c>
      <c r="E353" s="142">
        <v>1.274</v>
      </c>
      <c r="F353" s="141">
        <v>2.2280000000000002</v>
      </c>
      <c r="G353" s="135"/>
      <c r="H353" s="135"/>
      <c r="I353" s="134"/>
      <c r="J353" s="135"/>
      <c r="K353" s="135"/>
      <c r="L353" s="134"/>
      <c r="M353" s="135"/>
      <c r="N353" s="135"/>
      <c r="O353" s="134"/>
      <c r="P353" s="135"/>
      <c r="Q353" s="135"/>
      <c r="R353" s="134"/>
      <c r="S353" s="135"/>
      <c r="T353" s="135"/>
      <c r="U353" s="134"/>
      <c r="V353" s="135"/>
      <c r="W353" s="135"/>
      <c r="X353" s="134"/>
      <c r="Y353" s="135"/>
      <c r="Z353" s="135"/>
      <c r="AA353" s="134"/>
      <c r="AB353" s="135"/>
      <c r="AC353" s="135"/>
      <c r="AD353" s="134"/>
      <c r="AE353" s="135"/>
      <c r="AF353" s="135"/>
      <c r="AG353" s="134"/>
    </row>
    <row r="354" spans="1:33">
      <c r="A354" s="144" t="s">
        <v>345</v>
      </c>
      <c r="B354" s="135" t="s">
        <v>4827</v>
      </c>
      <c r="C354" s="143">
        <v>-496.08480697622326</v>
      </c>
      <c r="D354" s="143">
        <v>5958.9660969788511</v>
      </c>
      <c r="E354" s="142">
        <v>1.3380000000000001</v>
      </c>
      <c r="F354" s="141">
        <v>2.258</v>
      </c>
      <c r="G354" s="135"/>
      <c r="H354" s="135"/>
      <c r="I354" s="134"/>
      <c r="J354" s="135"/>
      <c r="K354" s="135"/>
      <c r="L354" s="134"/>
      <c r="M354" s="135"/>
      <c r="N354" s="135"/>
      <c r="O354" s="134"/>
      <c r="P354" s="135"/>
      <c r="Q354" s="135"/>
      <c r="R354" s="134"/>
      <c r="S354" s="135"/>
      <c r="T354" s="135"/>
      <c r="U354" s="134"/>
      <c r="V354" s="135"/>
      <c r="W354" s="135"/>
      <c r="X354" s="134"/>
      <c r="Y354" s="135"/>
      <c r="Z354" s="135"/>
      <c r="AA354" s="134"/>
      <c r="AB354" s="135"/>
      <c r="AC354" s="135"/>
      <c r="AD354" s="134"/>
      <c r="AE354" s="135"/>
      <c r="AF354" s="135"/>
      <c r="AG354" s="134"/>
    </row>
    <row r="355" spans="1:33">
      <c r="A355" s="144" t="s">
        <v>345</v>
      </c>
      <c r="B355" s="135" t="s">
        <v>4826</v>
      </c>
      <c r="C355" s="143">
        <v>-496.88015215728825</v>
      </c>
      <c r="D355" s="143">
        <v>5957.5447243635499</v>
      </c>
      <c r="E355" s="142">
        <v>1.3009999999999999</v>
      </c>
      <c r="F355" s="141">
        <v>2.2559999999999998</v>
      </c>
      <c r="G355" s="135"/>
      <c r="H355" s="135"/>
      <c r="I355" s="134"/>
      <c r="J355" s="135"/>
      <c r="K355" s="135"/>
      <c r="L355" s="134"/>
      <c r="M355" s="135"/>
      <c r="N355" s="135"/>
      <c r="O355" s="134"/>
      <c r="P355" s="135"/>
      <c r="Q355" s="135"/>
      <c r="R355" s="134"/>
      <c r="S355" s="135"/>
      <c r="T355" s="135"/>
      <c r="U355" s="134"/>
      <c r="V355" s="135"/>
      <c r="W355" s="135"/>
      <c r="X355" s="134"/>
      <c r="Y355" s="135"/>
      <c r="Z355" s="135"/>
      <c r="AA355" s="134"/>
      <c r="AB355" s="135"/>
      <c r="AC355" s="135"/>
      <c r="AD355" s="134"/>
      <c r="AE355" s="135"/>
      <c r="AF355" s="135"/>
      <c r="AG355" s="134"/>
    </row>
    <row r="356" spans="1:33">
      <c r="A356" s="144" t="s">
        <v>345</v>
      </c>
      <c r="B356" s="135" t="s">
        <v>4825</v>
      </c>
      <c r="C356" s="143">
        <v>-496.68267114211028</v>
      </c>
      <c r="D356" s="143">
        <v>5957.2412378053123</v>
      </c>
      <c r="E356" s="142">
        <v>1.3260000000000001</v>
      </c>
      <c r="F356" s="141">
        <v>2.258</v>
      </c>
      <c r="G356" s="135"/>
      <c r="H356" s="135"/>
      <c r="I356" s="134"/>
      <c r="J356" s="135"/>
      <c r="K356" s="135"/>
      <c r="L356" s="134"/>
      <c r="M356" s="135"/>
      <c r="N356" s="135"/>
      <c r="O356" s="134"/>
      <c r="P356" s="135"/>
      <c r="Q356" s="135"/>
      <c r="R356" s="134"/>
      <c r="S356" s="135"/>
      <c r="T356" s="135"/>
      <c r="U356" s="134"/>
      <c r="V356" s="135"/>
      <c r="W356" s="135"/>
      <c r="X356" s="134"/>
      <c r="Y356" s="135"/>
      <c r="Z356" s="135"/>
      <c r="AA356" s="134"/>
      <c r="AB356" s="135"/>
      <c r="AC356" s="135"/>
      <c r="AD356" s="134"/>
      <c r="AE356" s="135"/>
      <c r="AF356" s="135"/>
      <c r="AG356" s="134"/>
    </row>
    <row r="357" spans="1:33">
      <c r="A357" s="144" t="s">
        <v>345</v>
      </c>
      <c r="B357" s="135" t="s">
        <v>4824</v>
      </c>
      <c r="C357" s="143">
        <v>-496.60757497604146</v>
      </c>
      <c r="D357" s="143">
        <v>5956.7405006693825</v>
      </c>
      <c r="E357" s="142">
        <v>1.3420000000000001</v>
      </c>
      <c r="F357" s="141">
        <v>2.266</v>
      </c>
      <c r="G357" s="135"/>
      <c r="H357" s="135"/>
      <c r="I357" s="134"/>
      <c r="J357" s="135"/>
      <c r="K357" s="135"/>
      <c r="L357" s="134"/>
      <c r="M357" s="135"/>
      <c r="N357" s="135"/>
      <c r="O357" s="134"/>
      <c r="P357" s="135"/>
      <c r="Q357" s="135"/>
      <c r="R357" s="134"/>
      <c r="S357" s="135"/>
      <c r="T357" s="135"/>
      <c r="U357" s="134"/>
      <c r="V357" s="135"/>
      <c r="W357" s="135"/>
      <c r="X357" s="134"/>
      <c r="Y357" s="135"/>
      <c r="Z357" s="135"/>
      <c r="AA357" s="134"/>
      <c r="AB357" s="135"/>
      <c r="AC357" s="135"/>
      <c r="AD357" s="134"/>
      <c r="AE357" s="135"/>
      <c r="AF357" s="135"/>
      <c r="AG357" s="134"/>
    </row>
    <row r="358" spans="1:33">
      <c r="A358" s="144" t="s">
        <v>345</v>
      </c>
      <c r="B358" s="135" t="s">
        <v>4823</v>
      </c>
      <c r="C358" s="143">
        <v>-496.80673733547269</v>
      </c>
      <c r="D358" s="143">
        <v>5954.8099339296341</v>
      </c>
      <c r="E358" s="142">
        <v>1.31</v>
      </c>
      <c r="F358" s="141">
        <v>2.2719999999999998</v>
      </c>
      <c r="G358" s="135"/>
      <c r="H358" s="135"/>
      <c r="I358" s="134"/>
      <c r="J358" s="135"/>
      <c r="K358" s="135"/>
      <c r="L358" s="134"/>
      <c r="M358" s="135"/>
      <c r="N358" s="135"/>
      <c r="O358" s="134"/>
      <c r="P358" s="135"/>
      <c r="Q358" s="135"/>
      <c r="R358" s="134"/>
      <c r="S358" s="135"/>
      <c r="T358" s="135"/>
      <c r="U358" s="134"/>
      <c r="V358" s="135"/>
      <c r="W358" s="135"/>
      <c r="X358" s="134"/>
      <c r="Y358" s="135"/>
      <c r="Z358" s="135"/>
      <c r="AA358" s="134"/>
      <c r="AB358" s="135"/>
      <c r="AC358" s="135"/>
      <c r="AD358" s="134"/>
      <c r="AE358" s="135"/>
      <c r="AF358" s="135"/>
      <c r="AG358" s="134"/>
    </row>
    <row r="359" spans="1:33">
      <c r="A359" s="144" t="s">
        <v>345</v>
      </c>
      <c r="B359" s="135" t="s">
        <v>4822</v>
      </c>
      <c r="C359" s="143">
        <v>-496.87449826189243</v>
      </c>
      <c r="D359" s="143">
        <v>5954.3418181125389</v>
      </c>
      <c r="E359" s="142">
        <v>1.32</v>
      </c>
      <c r="F359" s="141">
        <v>2.2690000000000001</v>
      </c>
      <c r="G359" s="135"/>
      <c r="H359" s="135"/>
      <c r="I359" s="134"/>
      <c r="J359" s="135"/>
      <c r="K359" s="135"/>
      <c r="L359" s="134"/>
      <c r="M359" s="135"/>
      <c r="N359" s="135"/>
      <c r="O359" s="134"/>
      <c r="P359" s="135"/>
      <c r="Q359" s="135"/>
      <c r="R359" s="134"/>
      <c r="S359" s="135"/>
      <c r="T359" s="135"/>
      <c r="U359" s="134"/>
      <c r="V359" s="135"/>
      <c r="W359" s="135"/>
      <c r="X359" s="134"/>
      <c r="Y359" s="135"/>
      <c r="Z359" s="135"/>
      <c r="AA359" s="134"/>
      <c r="AB359" s="135"/>
      <c r="AC359" s="135"/>
      <c r="AD359" s="134"/>
      <c r="AE359" s="135"/>
      <c r="AF359" s="135"/>
      <c r="AG359" s="134"/>
    </row>
    <row r="360" spans="1:33">
      <c r="A360" s="144" t="s">
        <v>345</v>
      </c>
      <c r="B360" s="135" t="s">
        <v>4821</v>
      </c>
      <c r="C360" s="143">
        <v>-495.99591035858674</v>
      </c>
      <c r="D360" s="143">
        <v>5952.4034990494538</v>
      </c>
      <c r="E360" s="142">
        <v>1.331</v>
      </c>
      <c r="F360" s="141">
        <v>2.2629999999999999</v>
      </c>
      <c r="G360" s="135"/>
      <c r="H360" s="135"/>
      <c r="I360" s="134"/>
      <c r="J360" s="135"/>
      <c r="K360" s="135"/>
      <c r="L360" s="134"/>
      <c r="M360" s="135"/>
      <c r="N360" s="135"/>
      <c r="O360" s="134"/>
      <c r="P360" s="135"/>
      <c r="Q360" s="135"/>
      <c r="R360" s="134"/>
      <c r="S360" s="135"/>
      <c r="T360" s="135"/>
      <c r="U360" s="134"/>
      <c r="V360" s="135"/>
      <c r="W360" s="135"/>
      <c r="X360" s="134"/>
      <c r="Y360" s="135"/>
      <c r="Z360" s="135"/>
      <c r="AA360" s="134"/>
      <c r="AB360" s="135"/>
      <c r="AC360" s="135"/>
      <c r="AD360" s="134"/>
      <c r="AE360" s="135"/>
      <c r="AF360" s="135"/>
      <c r="AG360" s="134"/>
    </row>
    <row r="361" spans="1:33">
      <c r="A361" s="144" t="s">
        <v>345</v>
      </c>
      <c r="B361" s="135" t="s">
        <v>4820</v>
      </c>
      <c r="C361" s="143">
        <v>-496.32094231129423</v>
      </c>
      <c r="D361" s="143">
        <v>5952.2144620636</v>
      </c>
      <c r="E361" s="142">
        <v>1.3049999999999999</v>
      </c>
      <c r="F361" s="141">
        <v>2.266</v>
      </c>
      <c r="G361" s="135"/>
      <c r="H361" s="135"/>
      <c r="I361" s="134"/>
      <c r="J361" s="135"/>
      <c r="K361" s="135"/>
      <c r="L361" s="134"/>
      <c r="M361" s="135"/>
      <c r="N361" s="135"/>
      <c r="O361" s="134"/>
      <c r="P361" s="135"/>
      <c r="Q361" s="135"/>
      <c r="R361" s="134"/>
      <c r="S361" s="135"/>
      <c r="T361" s="135"/>
      <c r="U361" s="134"/>
      <c r="V361" s="135"/>
      <c r="W361" s="135"/>
      <c r="X361" s="134"/>
      <c r="Y361" s="135"/>
      <c r="Z361" s="135"/>
      <c r="AA361" s="134"/>
      <c r="AB361" s="135"/>
      <c r="AC361" s="135"/>
      <c r="AD361" s="134"/>
      <c r="AE361" s="135"/>
      <c r="AF361" s="135"/>
      <c r="AG361" s="134"/>
    </row>
    <row r="362" spans="1:33">
      <c r="A362" s="144" t="s">
        <v>345</v>
      </c>
      <c r="B362" s="135" t="s">
        <v>4819</v>
      </c>
      <c r="C362" s="143">
        <v>-495.94262734659748</v>
      </c>
      <c r="D362" s="143">
        <v>5950.8173955653829</v>
      </c>
      <c r="E362" s="142">
        <v>1.3280000000000001</v>
      </c>
      <c r="F362" s="141">
        <v>2.2589999999999999</v>
      </c>
      <c r="G362" s="135"/>
      <c r="H362" s="135"/>
      <c r="I362" s="134"/>
      <c r="J362" s="135"/>
      <c r="K362" s="135"/>
      <c r="L362" s="134"/>
      <c r="M362" s="135"/>
      <c r="N362" s="135"/>
      <c r="O362" s="134"/>
      <c r="P362" s="135"/>
      <c r="Q362" s="135"/>
      <c r="R362" s="134"/>
      <c r="S362" s="135"/>
      <c r="T362" s="135"/>
      <c r="U362" s="134"/>
      <c r="V362" s="135"/>
      <c r="W362" s="135"/>
      <c r="X362" s="134"/>
      <c r="Y362" s="135"/>
      <c r="Z362" s="135"/>
      <c r="AA362" s="134"/>
      <c r="AB362" s="135"/>
      <c r="AC362" s="135"/>
      <c r="AD362" s="134"/>
      <c r="AE362" s="135"/>
      <c r="AF362" s="135"/>
      <c r="AG362" s="134"/>
    </row>
    <row r="363" spans="1:33">
      <c r="A363" s="144" t="s">
        <v>345</v>
      </c>
      <c r="B363" s="135" t="s">
        <v>4818</v>
      </c>
      <c r="C363" s="143">
        <v>-496.52770000740441</v>
      </c>
      <c r="D363" s="143">
        <v>5949.1586751303703</v>
      </c>
      <c r="E363" s="142">
        <v>1.333</v>
      </c>
      <c r="F363" s="141">
        <v>2.2519999999999998</v>
      </c>
      <c r="G363" s="135"/>
      <c r="H363" s="135"/>
      <c r="I363" s="134"/>
      <c r="J363" s="135"/>
      <c r="K363" s="135"/>
      <c r="L363" s="134"/>
      <c r="M363" s="135"/>
      <c r="N363" s="135"/>
      <c r="O363" s="134"/>
      <c r="P363" s="135"/>
      <c r="Q363" s="135"/>
      <c r="R363" s="134"/>
      <c r="S363" s="135"/>
      <c r="T363" s="135"/>
      <c r="U363" s="134"/>
      <c r="V363" s="135"/>
      <c r="W363" s="135"/>
      <c r="X363" s="134"/>
      <c r="Y363" s="135"/>
      <c r="Z363" s="135"/>
      <c r="AA363" s="134"/>
      <c r="AB363" s="135"/>
      <c r="AC363" s="135"/>
      <c r="AD363" s="134"/>
      <c r="AE363" s="135"/>
      <c r="AF363" s="135"/>
      <c r="AG363" s="134"/>
    </row>
    <row r="364" spans="1:33">
      <c r="A364" s="144" t="s">
        <v>345</v>
      </c>
      <c r="B364" s="135" t="s">
        <v>4817</v>
      </c>
      <c r="C364" s="143">
        <v>-496.44041477129269</v>
      </c>
      <c r="D364" s="143">
        <v>5948.0965750914538</v>
      </c>
      <c r="E364" s="142">
        <v>1.3089999999999999</v>
      </c>
      <c r="F364" s="141">
        <v>2.2730000000000001</v>
      </c>
      <c r="G364" s="135"/>
      <c r="H364" s="135"/>
      <c r="I364" s="134"/>
      <c r="J364" s="135"/>
      <c r="K364" s="135"/>
      <c r="L364" s="134"/>
      <c r="M364" s="135"/>
      <c r="N364" s="135"/>
      <c r="O364" s="134"/>
      <c r="P364" s="135"/>
      <c r="Q364" s="135"/>
      <c r="R364" s="134"/>
      <c r="S364" s="135"/>
      <c r="T364" s="135"/>
      <c r="U364" s="134"/>
      <c r="V364" s="135"/>
      <c r="W364" s="135"/>
      <c r="X364" s="134"/>
      <c r="Y364" s="135"/>
      <c r="Z364" s="135"/>
      <c r="AA364" s="134"/>
      <c r="AB364" s="135"/>
      <c r="AC364" s="135"/>
      <c r="AD364" s="134"/>
      <c r="AE364" s="135"/>
      <c r="AF364" s="135"/>
      <c r="AG364" s="134"/>
    </row>
    <row r="365" spans="1:33">
      <c r="A365" s="144" t="s">
        <v>345</v>
      </c>
      <c r="B365" s="135" t="s">
        <v>4816</v>
      </c>
      <c r="C365" s="143">
        <v>-496.23260659729584</v>
      </c>
      <c r="D365" s="143">
        <v>5946.4042062233839</v>
      </c>
      <c r="E365" s="142">
        <v>1.3440000000000001</v>
      </c>
      <c r="F365" s="141">
        <v>2.286</v>
      </c>
      <c r="G365" s="135"/>
      <c r="H365" s="135"/>
      <c r="I365" s="134"/>
      <c r="J365" s="135"/>
      <c r="K365" s="135"/>
      <c r="L365" s="134"/>
      <c r="M365" s="135"/>
      <c r="N365" s="135"/>
      <c r="O365" s="134"/>
      <c r="P365" s="135"/>
      <c r="Q365" s="135"/>
      <c r="R365" s="134"/>
      <c r="S365" s="135"/>
      <c r="T365" s="135"/>
      <c r="U365" s="134"/>
      <c r="V365" s="135"/>
      <c r="W365" s="135"/>
      <c r="X365" s="134"/>
      <c r="Y365" s="135"/>
      <c r="Z365" s="135"/>
      <c r="AA365" s="134"/>
      <c r="AB365" s="135"/>
      <c r="AC365" s="135"/>
      <c r="AD365" s="134"/>
      <c r="AE365" s="135"/>
      <c r="AF365" s="135"/>
      <c r="AG365" s="134"/>
    </row>
    <row r="366" spans="1:33">
      <c r="A366" s="144" t="s">
        <v>345</v>
      </c>
      <c r="B366" s="135" t="s">
        <v>4815</v>
      </c>
      <c r="C366" s="143">
        <v>-496.37355482219112</v>
      </c>
      <c r="D366" s="143">
        <v>5946.3045673463303</v>
      </c>
      <c r="E366" s="142">
        <v>1.3680000000000001</v>
      </c>
      <c r="F366" s="141">
        <v>2.2669999999999999</v>
      </c>
      <c r="G366" s="135"/>
      <c r="H366" s="135"/>
      <c r="I366" s="134"/>
      <c r="J366" s="135"/>
      <c r="K366" s="135"/>
      <c r="L366" s="134"/>
      <c r="M366" s="135"/>
      <c r="N366" s="135"/>
      <c r="O366" s="134"/>
      <c r="P366" s="135"/>
      <c r="Q366" s="135"/>
      <c r="R366" s="134"/>
      <c r="S366" s="135"/>
      <c r="T366" s="135"/>
      <c r="U366" s="134"/>
      <c r="V366" s="135"/>
      <c r="W366" s="135"/>
      <c r="X366" s="134"/>
      <c r="Y366" s="135"/>
      <c r="Z366" s="135"/>
      <c r="AA366" s="134"/>
      <c r="AB366" s="135"/>
      <c r="AC366" s="135"/>
      <c r="AD366" s="134"/>
      <c r="AE366" s="135"/>
      <c r="AF366" s="135"/>
      <c r="AG366" s="134"/>
    </row>
    <row r="367" spans="1:33">
      <c r="A367" s="144" t="s">
        <v>345</v>
      </c>
      <c r="B367" s="135" t="s">
        <v>4814</v>
      </c>
      <c r="C367" s="143">
        <v>-496.84156239860124</v>
      </c>
      <c r="D367" s="143">
        <v>5945.6216037902504</v>
      </c>
      <c r="E367" s="142">
        <v>1.3280000000000001</v>
      </c>
      <c r="F367" s="141">
        <v>2.2789999999999999</v>
      </c>
      <c r="G367" s="135"/>
      <c r="H367" s="135"/>
      <c r="I367" s="134"/>
      <c r="J367" s="135"/>
      <c r="K367" s="135"/>
      <c r="L367" s="134"/>
      <c r="M367" s="135"/>
      <c r="N367" s="135"/>
      <c r="O367" s="134"/>
      <c r="P367" s="135"/>
      <c r="Q367" s="135"/>
      <c r="R367" s="134"/>
      <c r="S367" s="135"/>
      <c r="T367" s="135"/>
      <c r="U367" s="134"/>
      <c r="V367" s="135"/>
      <c r="W367" s="135"/>
      <c r="X367" s="134"/>
      <c r="Y367" s="135"/>
      <c r="Z367" s="135"/>
      <c r="AA367" s="134"/>
      <c r="AB367" s="135"/>
      <c r="AC367" s="135"/>
      <c r="AD367" s="134"/>
      <c r="AE367" s="135"/>
      <c r="AF367" s="135"/>
      <c r="AG367" s="134"/>
    </row>
    <row r="368" spans="1:33">
      <c r="A368" s="144" t="s">
        <v>345</v>
      </c>
      <c r="B368" s="135" t="s">
        <v>4813</v>
      </c>
      <c r="C368" s="143">
        <v>-496.44177471632071</v>
      </c>
      <c r="D368" s="143">
        <v>5945.1317639338504</v>
      </c>
      <c r="E368" s="142">
        <v>1.3280000000000001</v>
      </c>
      <c r="F368" s="141">
        <v>2.2610000000000001</v>
      </c>
      <c r="G368" s="135"/>
      <c r="H368" s="135"/>
      <c r="I368" s="134"/>
      <c r="J368" s="135"/>
      <c r="K368" s="135"/>
      <c r="L368" s="134"/>
      <c r="M368" s="135"/>
      <c r="N368" s="135"/>
      <c r="O368" s="134"/>
      <c r="P368" s="135"/>
      <c r="Q368" s="135"/>
      <c r="R368" s="134"/>
      <c r="S368" s="135"/>
      <c r="T368" s="135"/>
      <c r="U368" s="134"/>
      <c r="V368" s="135"/>
      <c r="W368" s="135"/>
      <c r="X368" s="134"/>
      <c r="Y368" s="135"/>
      <c r="Z368" s="135"/>
      <c r="AA368" s="134"/>
      <c r="AB368" s="135"/>
      <c r="AC368" s="135"/>
      <c r="AD368" s="134"/>
      <c r="AE368" s="135"/>
      <c r="AF368" s="135"/>
      <c r="AG368" s="134"/>
    </row>
    <row r="369" spans="1:33">
      <c r="A369" s="144" t="s">
        <v>345</v>
      </c>
      <c r="B369" s="135" t="s">
        <v>4812</v>
      </c>
      <c r="C369" s="143">
        <v>-496.36843216109679</v>
      </c>
      <c r="D369" s="143">
        <v>5944.8778197835163</v>
      </c>
      <c r="E369" s="142">
        <v>1.321</v>
      </c>
      <c r="F369" s="141">
        <v>2.25</v>
      </c>
      <c r="G369" s="135"/>
      <c r="H369" s="135"/>
      <c r="I369" s="134"/>
      <c r="J369" s="135"/>
      <c r="K369" s="135"/>
      <c r="L369" s="134"/>
      <c r="M369" s="135"/>
      <c r="N369" s="135"/>
      <c r="O369" s="134"/>
      <c r="P369" s="135"/>
      <c r="Q369" s="135"/>
      <c r="R369" s="134"/>
      <c r="S369" s="135"/>
      <c r="T369" s="135"/>
      <c r="U369" s="134"/>
      <c r="V369" s="135"/>
      <c r="W369" s="135"/>
      <c r="X369" s="134"/>
      <c r="Y369" s="135"/>
      <c r="Z369" s="135"/>
      <c r="AA369" s="134"/>
      <c r="AB369" s="135"/>
      <c r="AC369" s="135"/>
      <c r="AD369" s="134"/>
      <c r="AE369" s="135"/>
      <c r="AF369" s="135"/>
      <c r="AG369" s="134"/>
    </row>
    <row r="370" spans="1:33">
      <c r="A370" s="144" t="s">
        <v>345</v>
      </c>
      <c r="B370" s="135" t="s">
        <v>4811</v>
      </c>
      <c r="C370" s="143">
        <v>-496.62856933156519</v>
      </c>
      <c r="D370" s="143">
        <v>5942.9512063686752</v>
      </c>
      <c r="E370" s="142">
        <v>1.345</v>
      </c>
      <c r="F370" s="141">
        <v>2.266</v>
      </c>
      <c r="G370" s="135"/>
      <c r="H370" s="135"/>
      <c r="I370" s="134"/>
      <c r="J370" s="135"/>
      <c r="K370" s="135"/>
      <c r="L370" s="134"/>
      <c r="M370" s="135"/>
      <c r="N370" s="135"/>
      <c r="O370" s="134"/>
      <c r="P370" s="135"/>
      <c r="Q370" s="135"/>
      <c r="R370" s="134"/>
      <c r="S370" s="135"/>
      <c r="T370" s="135"/>
      <c r="U370" s="134"/>
      <c r="V370" s="135"/>
      <c r="W370" s="135"/>
      <c r="X370" s="134"/>
      <c r="Y370" s="135"/>
      <c r="Z370" s="135"/>
      <c r="AA370" s="134"/>
      <c r="AB370" s="135"/>
      <c r="AC370" s="135"/>
      <c r="AD370" s="134"/>
      <c r="AE370" s="135"/>
      <c r="AF370" s="135"/>
      <c r="AG370" s="134"/>
    </row>
    <row r="371" spans="1:33">
      <c r="A371" s="144" t="s">
        <v>345</v>
      </c>
      <c r="B371" s="135" t="s">
        <v>4810</v>
      </c>
      <c r="C371" s="143">
        <v>-495.97742408689015</v>
      </c>
      <c r="D371" s="143">
        <v>5941.6189961951022</v>
      </c>
      <c r="E371" s="142">
        <v>1.353</v>
      </c>
      <c r="F371" s="141">
        <v>2.2530000000000001</v>
      </c>
      <c r="G371" s="135"/>
      <c r="H371" s="135"/>
      <c r="I371" s="134"/>
      <c r="J371" s="135"/>
      <c r="K371" s="135"/>
      <c r="L371" s="134"/>
      <c r="M371" s="135"/>
      <c r="N371" s="135"/>
      <c r="O371" s="134"/>
      <c r="P371" s="135"/>
      <c r="Q371" s="135"/>
      <c r="R371" s="134"/>
      <c r="S371" s="135"/>
      <c r="T371" s="135"/>
      <c r="U371" s="134"/>
      <c r="V371" s="135"/>
      <c r="W371" s="135"/>
      <c r="X371" s="134"/>
      <c r="Y371" s="135"/>
      <c r="Z371" s="135"/>
      <c r="AA371" s="134"/>
      <c r="AB371" s="135"/>
      <c r="AC371" s="135"/>
      <c r="AD371" s="134"/>
      <c r="AE371" s="135"/>
      <c r="AF371" s="135"/>
      <c r="AG371" s="134"/>
    </row>
    <row r="372" spans="1:33">
      <c r="A372" s="144" t="s">
        <v>345</v>
      </c>
      <c r="B372" s="135" t="s">
        <v>4809</v>
      </c>
      <c r="C372" s="143">
        <v>-496.0447717402663</v>
      </c>
      <c r="D372" s="143">
        <v>5941.0903476432131</v>
      </c>
      <c r="E372" s="142">
        <v>1.2949999999999999</v>
      </c>
      <c r="F372" s="141">
        <v>2.2679999999999998</v>
      </c>
      <c r="G372" s="135"/>
      <c r="H372" s="135"/>
      <c r="I372" s="134"/>
      <c r="J372" s="135"/>
      <c r="K372" s="135"/>
      <c r="L372" s="134"/>
      <c r="M372" s="135"/>
      <c r="N372" s="135"/>
      <c r="O372" s="134"/>
      <c r="P372" s="135"/>
      <c r="Q372" s="135"/>
      <c r="R372" s="134"/>
      <c r="S372" s="135"/>
      <c r="T372" s="135"/>
      <c r="U372" s="134"/>
      <c r="V372" s="135"/>
      <c r="W372" s="135"/>
      <c r="X372" s="134"/>
      <c r="Y372" s="135"/>
      <c r="Z372" s="135"/>
      <c r="AA372" s="134"/>
      <c r="AB372" s="135"/>
      <c r="AC372" s="135"/>
      <c r="AD372" s="134"/>
      <c r="AE372" s="135"/>
      <c r="AF372" s="135"/>
      <c r="AG372" s="134"/>
    </row>
    <row r="373" spans="1:33">
      <c r="A373" s="144" t="s">
        <v>345</v>
      </c>
      <c r="B373" s="135" t="s">
        <v>4808</v>
      </c>
      <c r="C373" s="143">
        <v>-496.23047077616684</v>
      </c>
      <c r="D373" s="143">
        <v>5940.1418019142111</v>
      </c>
      <c r="E373" s="142">
        <v>1.335</v>
      </c>
      <c r="F373" s="141">
        <v>2.2669999999999999</v>
      </c>
      <c r="G373" s="135"/>
      <c r="H373" s="135"/>
      <c r="I373" s="134"/>
      <c r="J373" s="135"/>
      <c r="K373" s="135"/>
      <c r="L373" s="134"/>
      <c r="M373" s="135"/>
      <c r="N373" s="135"/>
      <c r="O373" s="134"/>
      <c r="P373" s="135"/>
      <c r="Q373" s="135"/>
      <c r="R373" s="134"/>
      <c r="S373" s="135"/>
      <c r="T373" s="135"/>
      <c r="U373" s="134"/>
      <c r="V373" s="135"/>
      <c r="W373" s="135"/>
      <c r="X373" s="134"/>
      <c r="Y373" s="135"/>
      <c r="Z373" s="135"/>
      <c r="AA373" s="134"/>
      <c r="AB373" s="135"/>
      <c r="AC373" s="135"/>
      <c r="AD373" s="134"/>
      <c r="AE373" s="135"/>
      <c r="AF373" s="135"/>
      <c r="AG373" s="134"/>
    </row>
    <row r="374" spans="1:33">
      <c r="A374" s="144" t="s">
        <v>345</v>
      </c>
      <c r="B374" s="135" t="s">
        <v>4807</v>
      </c>
      <c r="C374" s="143">
        <v>-496.04341920465185</v>
      </c>
      <c r="D374" s="143">
        <v>5939.3686235418563</v>
      </c>
      <c r="E374" s="142">
        <v>1.34</v>
      </c>
      <c r="F374" s="141">
        <v>2.2589999999999999</v>
      </c>
      <c r="G374" s="135"/>
      <c r="H374" s="135"/>
      <c r="I374" s="134"/>
      <c r="J374" s="135"/>
      <c r="K374" s="135"/>
      <c r="L374" s="134"/>
      <c r="M374" s="135"/>
      <c r="N374" s="135"/>
      <c r="O374" s="134"/>
      <c r="P374" s="135"/>
      <c r="Q374" s="135"/>
      <c r="R374" s="134"/>
      <c r="S374" s="135"/>
      <c r="T374" s="135"/>
      <c r="U374" s="134"/>
      <c r="V374" s="135"/>
      <c r="W374" s="135"/>
      <c r="X374" s="134"/>
      <c r="Y374" s="135"/>
      <c r="Z374" s="135"/>
      <c r="AA374" s="134"/>
      <c r="AB374" s="135"/>
      <c r="AC374" s="135"/>
      <c r="AD374" s="134"/>
      <c r="AE374" s="135"/>
      <c r="AF374" s="135"/>
      <c r="AG374" s="134"/>
    </row>
    <row r="375" spans="1:33">
      <c r="A375" s="144" t="s">
        <v>345</v>
      </c>
      <c r="B375" s="135" t="s">
        <v>4806</v>
      </c>
      <c r="C375" s="143">
        <v>-495.91546994187541</v>
      </c>
      <c r="D375" s="143">
        <v>5938.771074101548</v>
      </c>
      <c r="E375" s="142">
        <v>1.331</v>
      </c>
      <c r="F375" s="141">
        <v>2.266</v>
      </c>
      <c r="G375" s="135"/>
      <c r="H375" s="135"/>
      <c r="I375" s="134"/>
      <c r="J375" s="135"/>
      <c r="K375" s="135"/>
      <c r="L375" s="134"/>
      <c r="M375" s="135"/>
      <c r="N375" s="135"/>
      <c r="O375" s="134"/>
      <c r="P375" s="135"/>
      <c r="Q375" s="135"/>
      <c r="R375" s="134"/>
      <c r="S375" s="135"/>
      <c r="T375" s="135"/>
      <c r="U375" s="134"/>
      <c r="V375" s="135"/>
      <c r="W375" s="135"/>
      <c r="X375" s="134"/>
      <c r="Y375" s="135"/>
      <c r="Z375" s="135"/>
      <c r="AA375" s="134"/>
      <c r="AB375" s="135"/>
      <c r="AC375" s="135"/>
      <c r="AD375" s="134"/>
      <c r="AE375" s="135"/>
      <c r="AF375" s="135"/>
      <c r="AG375" s="134"/>
    </row>
    <row r="376" spans="1:33">
      <c r="A376" s="144" t="s">
        <v>345</v>
      </c>
      <c r="B376" s="135" t="s">
        <v>4805</v>
      </c>
      <c r="C376" s="143">
        <v>-496.20512540134115</v>
      </c>
      <c r="D376" s="143">
        <v>5938.4510607651055</v>
      </c>
      <c r="E376" s="142">
        <v>1.2889999999999999</v>
      </c>
      <c r="F376" s="141">
        <v>2.2690000000000001</v>
      </c>
      <c r="G376" s="135"/>
      <c r="H376" s="135"/>
      <c r="I376" s="134"/>
      <c r="J376" s="135"/>
      <c r="K376" s="135"/>
      <c r="L376" s="134"/>
      <c r="M376" s="135"/>
      <c r="N376" s="135"/>
      <c r="O376" s="134"/>
      <c r="P376" s="135"/>
      <c r="Q376" s="135"/>
      <c r="R376" s="134"/>
      <c r="S376" s="135"/>
      <c r="T376" s="135"/>
      <c r="U376" s="134"/>
      <c r="V376" s="135"/>
      <c r="W376" s="135"/>
      <c r="X376" s="134"/>
      <c r="Y376" s="135"/>
      <c r="Z376" s="135"/>
      <c r="AA376" s="134"/>
      <c r="AB376" s="135"/>
      <c r="AC376" s="135"/>
      <c r="AD376" s="134"/>
      <c r="AE376" s="135"/>
      <c r="AF376" s="135"/>
      <c r="AG376" s="134"/>
    </row>
    <row r="377" spans="1:33">
      <c r="A377" s="144" t="s">
        <v>345</v>
      </c>
      <c r="B377" s="135" t="s">
        <v>4804</v>
      </c>
      <c r="C377" s="143">
        <v>-496.18929629924833</v>
      </c>
      <c r="D377" s="143">
        <v>5937.6728996129377</v>
      </c>
      <c r="E377" s="142">
        <v>1.2889999999999999</v>
      </c>
      <c r="F377" s="141">
        <v>2.2530000000000001</v>
      </c>
      <c r="G377" s="135"/>
      <c r="H377" s="135"/>
      <c r="I377" s="134"/>
      <c r="J377" s="135"/>
      <c r="K377" s="135"/>
      <c r="L377" s="134"/>
      <c r="M377" s="135"/>
      <c r="N377" s="135"/>
      <c r="O377" s="134"/>
      <c r="P377" s="135"/>
      <c r="Q377" s="135"/>
      <c r="R377" s="134"/>
      <c r="S377" s="135"/>
      <c r="T377" s="135"/>
      <c r="U377" s="134"/>
      <c r="V377" s="135"/>
      <c r="W377" s="135"/>
      <c r="X377" s="134"/>
      <c r="Y377" s="135"/>
      <c r="Z377" s="135"/>
      <c r="AA377" s="134"/>
      <c r="AB377" s="135"/>
      <c r="AC377" s="135"/>
      <c r="AD377" s="134"/>
      <c r="AE377" s="135"/>
      <c r="AF377" s="135"/>
      <c r="AG377" s="134"/>
    </row>
    <row r="378" spans="1:33">
      <c r="A378" s="144" t="s">
        <v>345</v>
      </c>
      <c r="B378" s="135" t="s">
        <v>4803</v>
      </c>
      <c r="C378" s="143">
        <v>-496.30721617913707</v>
      </c>
      <c r="D378" s="143">
        <v>5936.9721344898144</v>
      </c>
      <c r="E378" s="142">
        <v>1.321</v>
      </c>
      <c r="F378" s="141">
        <v>2.2549999999999999</v>
      </c>
      <c r="G378" s="135"/>
      <c r="H378" s="135"/>
      <c r="I378" s="134"/>
      <c r="J378" s="135"/>
      <c r="K378" s="135"/>
      <c r="L378" s="134"/>
      <c r="M378" s="135"/>
      <c r="N378" s="135"/>
      <c r="O378" s="134"/>
      <c r="P378" s="135"/>
      <c r="Q378" s="135"/>
      <c r="R378" s="134"/>
      <c r="S378" s="135"/>
      <c r="T378" s="135"/>
      <c r="U378" s="134"/>
      <c r="V378" s="135"/>
      <c r="W378" s="135"/>
      <c r="X378" s="134"/>
      <c r="Y378" s="135"/>
      <c r="Z378" s="135"/>
      <c r="AA378" s="134"/>
      <c r="AB378" s="135"/>
      <c r="AC378" s="135"/>
      <c r="AD378" s="134"/>
      <c r="AE378" s="135"/>
      <c r="AF378" s="135"/>
      <c r="AG378" s="134"/>
    </row>
    <row r="379" spans="1:33">
      <c r="A379" s="144" t="s">
        <v>345</v>
      </c>
      <c r="B379" s="135" t="s">
        <v>4802</v>
      </c>
      <c r="C379" s="143">
        <v>-496.22344408402301</v>
      </c>
      <c r="D379" s="143">
        <v>5936.0408873757951</v>
      </c>
      <c r="E379" s="142">
        <v>1.3029999999999999</v>
      </c>
      <c r="F379" s="141">
        <v>2.258</v>
      </c>
      <c r="G379" s="135"/>
      <c r="H379" s="135"/>
      <c r="I379" s="134"/>
      <c r="J379" s="135"/>
      <c r="K379" s="135"/>
      <c r="L379" s="134"/>
      <c r="M379" s="135"/>
      <c r="N379" s="135"/>
      <c r="O379" s="134"/>
      <c r="P379" s="135"/>
      <c r="Q379" s="135"/>
      <c r="R379" s="134"/>
      <c r="S379" s="135"/>
      <c r="T379" s="135"/>
      <c r="U379" s="134"/>
      <c r="V379" s="135"/>
      <c r="W379" s="135"/>
      <c r="X379" s="134"/>
      <c r="Y379" s="135"/>
      <c r="Z379" s="135"/>
      <c r="AA379" s="134"/>
      <c r="AB379" s="135"/>
      <c r="AC379" s="135"/>
      <c r="AD379" s="134"/>
      <c r="AE379" s="135"/>
      <c r="AF379" s="135"/>
      <c r="AG379" s="134"/>
    </row>
    <row r="380" spans="1:33">
      <c r="A380" s="144" t="s">
        <v>345</v>
      </c>
      <c r="B380" s="135" t="s">
        <v>4801</v>
      </c>
      <c r="C380" s="143">
        <v>-496.16027893097447</v>
      </c>
      <c r="D380" s="143">
        <v>5934.1245892517245</v>
      </c>
      <c r="E380" s="142">
        <v>1.3240000000000001</v>
      </c>
      <c r="F380" s="141">
        <v>2.2509999999999999</v>
      </c>
      <c r="G380" s="135"/>
      <c r="H380" s="135"/>
      <c r="I380" s="134"/>
      <c r="J380" s="135"/>
      <c r="K380" s="135"/>
      <c r="L380" s="134"/>
      <c r="M380" s="135"/>
      <c r="N380" s="135"/>
      <c r="O380" s="134"/>
      <c r="P380" s="135"/>
      <c r="Q380" s="135"/>
      <c r="R380" s="134"/>
      <c r="S380" s="135"/>
      <c r="T380" s="135"/>
      <c r="U380" s="134"/>
      <c r="V380" s="135"/>
      <c r="W380" s="135"/>
      <c r="X380" s="134"/>
      <c r="Y380" s="135"/>
      <c r="Z380" s="135"/>
      <c r="AA380" s="134"/>
      <c r="AB380" s="135"/>
      <c r="AC380" s="135"/>
      <c r="AD380" s="134"/>
      <c r="AE380" s="135"/>
      <c r="AF380" s="135"/>
      <c r="AG380" s="134"/>
    </row>
    <row r="381" spans="1:33">
      <c r="A381" s="144" t="s">
        <v>345</v>
      </c>
      <c r="B381" s="135" t="s">
        <v>4800</v>
      </c>
      <c r="C381" s="143">
        <v>-496.53594492114092</v>
      </c>
      <c r="D381" s="143">
        <v>5932.1891232056541</v>
      </c>
      <c r="E381" s="142">
        <v>1.302</v>
      </c>
      <c r="F381" s="141">
        <v>2.2400000000000002</v>
      </c>
      <c r="G381" s="135"/>
      <c r="H381" s="135"/>
      <c r="I381" s="134"/>
      <c r="J381" s="135"/>
      <c r="K381" s="135"/>
      <c r="L381" s="134"/>
      <c r="M381" s="135"/>
      <c r="N381" s="135"/>
      <c r="O381" s="134"/>
      <c r="P381" s="135"/>
      <c r="Q381" s="135"/>
      <c r="R381" s="134"/>
      <c r="S381" s="135"/>
      <c r="T381" s="135"/>
      <c r="U381" s="134"/>
      <c r="V381" s="135"/>
      <c r="W381" s="135"/>
      <c r="X381" s="134"/>
      <c r="Y381" s="135"/>
      <c r="Z381" s="135"/>
      <c r="AA381" s="134"/>
      <c r="AB381" s="135"/>
      <c r="AC381" s="135"/>
      <c r="AD381" s="134"/>
      <c r="AE381" s="135"/>
      <c r="AF381" s="135"/>
      <c r="AG381" s="134"/>
    </row>
    <row r="382" spans="1:33">
      <c r="A382" s="144" t="s">
        <v>345</v>
      </c>
      <c r="B382" s="135" t="s">
        <v>4799</v>
      </c>
      <c r="C382" s="143">
        <v>-496.86657241880903</v>
      </c>
      <c r="D382" s="143">
        <v>5930.9217320341022</v>
      </c>
      <c r="E382" s="142">
        <v>1.28</v>
      </c>
      <c r="F382" s="141">
        <v>2.246</v>
      </c>
      <c r="G382" s="135"/>
      <c r="H382" s="135"/>
      <c r="I382" s="134"/>
      <c r="J382" s="135"/>
      <c r="K382" s="135"/>
      <c r="L382" s="134"/>
      <c r="M382" s="135"/>
      <c r="N382" s="135"/>
      <c r="O382" s="134"/>
      <c r="P382" s="135"/>
      <c r="Q382" s="135"/>
      <c r="R382" s="134"/>
      <c r="S382" s="135"/>
      <c r="T382" s="135"/>
      <c r="U382" s="134"/>
      <c r="V382" s="135"/>
      <c r="W382" s="135"/>
      <c r="X382" s="134"/>
      <c r="Y382" s="135"/>
      <c r="Z382" s="135"/>
      <c r="AA382" s="134"/>
      <c r="AB382" s="135"/>
      <c r="AC382" s="135"/>
      <c r="AD382" s="134"/>
      <c r="AE382" s="135"/>
      <c r="AF382" s="135"/>
      <c r="AG382" s="134"/>
    </row>
    <row r="383" spans="1:33">
      <c r="A383" s="144" t="s">
        <v>345</v>
      </c>
      <c r="B383" s="135" t="s">
        <v>4798</v>
      </c>
      <c r="C383" s="143">
        <v>-496.80284875644196</v>
      </c>
      <c r="D383" s="143">
        <v>5929.8493698188977</v>
      </c>
      <c r="E383" s="142">
        <v>1.3340000000000001</v>
      </c>
      <c r="F383" s="141">
        <v>2.2410000000000001</v>
      </c>
      <c r="G383" s="135"/>
      <c r="H383" s="135"/>
      <c r="I383" s="134"/>
      <c r="J383" s="135"/>
      <c r="K383" s="135"/>
      <c r="L383" s="134"/>
      <c r="M383" s="135"/>
      <c r="N383" s="135"/>
      <c r="O383" s="134"/>
      <c r="P383" s="135"/>
      <c r="Q383" s="135"/>
      <c r="R383" s="134"/>
      <c r="S383" s="135"/>
      <c r="T383" s="135"/>
      <c r="U383" s="134"/>
      <c r="V383" s="135"/>
      <c r="W383" s="135"/>
      <c r="X383" s="134"/>
      <c r="Y383" s="135"/>
      <c r="Z383" s="135"/>
      <c r="AA383" s="134"/>
      <c r="AB383" s="135"/>
      <c r="AC383" s="135"/>
      <c r="AD383" s="134"/>
      <c r="AE383" s="135"/>
      <c r="AF383" s="135"/>
      <c r="AG383" s="134"/>
    </row>
    <row r="384" spans="1:33">
      <c r="A384" s="144" t="s">
        <v>345</v>
      </c>
      <c r="B384" s="135" t="s">
        <v>4797</v>
      </c>
      <c r="C384" s="143">
        <v>-496.5123276584024</v>
      </c>
      <c r="D384" s="143">
        <v>5928.8108574947937</v>
      </c>
      <c r="E384" s="142">
        <v>1.3160000000000001</v>
      </c>
      <c r="F384" s="141">
        <v>2.2330000000000001</v>
      </c>
      <c r="G384" s="135"/>
      <c r="H384" s="135"/>
      <c r="I384" s="134"/>
      <c r="J384" s="135"/>
      <c r="K384" s="135"/>
      <c r="L384" s="134"/>
      <c r="M384" s="135"/>
      <c r="N384" s="135"/>
      <c r="O384" s="134"/>
      <c r="P384" s="135"/>
      <c r="Q384" s="135"/>
      <c r="R384" s="134"/>
      <c r="S384" s="135"/>
      <c r="T384" s="135"/>
      <c r="U384" s="134"/>
      <c r="V384" s="135"/>
      <c r="W384" s="135"/>
      <c r="X384" s="134"/>
      <c r="Y384" s="135"/>
      <c r="Z384" s="135"/>
      <c r="AA384" s="134"/>
      <c r="AB384" s="135"/>
      <c r="AC384" s="135"/>
      <c r="AD384" s="134"/>
      <c r="AE384" s="135"/>
      <c r="AF384" s="135"/>
      <c r="AG384" s="134"/>
    </row>
    <row r="385" spans="1:33">
      <c r="A385" s="144" t="s">
        <v>345</v>
      </c>
      <c r="B385" s="135" t="s">
        <v>4796</v>
      </c>
      <c r="C385" s="143">
        <v>-496.48757222453321</v>
      </c>
      <c r="D385" s="143">
        <v>5928.2955600587893</v>
      </c>
      <c r="E385" s="142">
        <v>1.2709999999999999</v>
      </c>
      <c r="F385" s="141">
        <v>2.2360000000000002</v>
      </c>
      <c r="G385" s="135"/>
      <c r="H385" s="135"/>
      <c r="I385" s="134"/>
      <c r="J385" s="135"/>
      <c r="K385" s="135"/>
      <c r="L385" s="134"/>
      <c r="M385" s="135"/>
      <c r="N385" s="135"/>
      <c r="O385" s="134"/>
      <c r="P385" s="135"/>
      <c r="Q385" s="135"/>
      <c r="R385" s="134"/>
      <c r="S385" s="135"/>
      <c r="T385" s="135"/>
      <c r="U385" s="134"/>
      <c r="V385" s="135"/>
      <c r="W385" s="135"/>
      <c r="X385" s="134"/>
      <c r="Y385" s="135"/>
      <c r="Z385" s="135"/>
      <c r="AA385" s="134"/>
      <c r="AB385" s="135"/>
      <c r="AC385" s="135"/>
      <c r="AD385" s="134"/>
      <c r="AE385" s="135"/>
      <c r="AF385" s="135"/>
      <c r="AG385" s="134"/>
    </row>
    <row r="386" spans="1:33">
      <c r="A386" s="144" t="s">
        <v>345</v>
      </c>
      <c r="B386" s="135" t="s">
        <v>4795</v>
      </c>
      <c r="C386" s="143">
        <v>-496.86202625509969</v>
      </c>
      <c r="D386" s="143">
        <v>5926.3160594703704</v>
      </c>
      <c r="E386" s="142">
        <v>1.2929999999999999</v>
      </c>
      <c r="F386" s="141">
        <v>2.2509999999999999</v>
      </c>
      <c r="G386" s="135"/>
      <c r="H386" s="135"/>
      <c r="I386" s="134"/>
      <c r="J386" s="135"/>
      <c r="K386" s="135"/>
      <c r="L386" s="134"/>
      <c r="M386" s="135"/>
      <c r="N386" s="135"/>
      <c r="O386" s="134"/>
      <c r="P386" s="135"/>
      <c r="Q386" s="135"/>
      <c r="R386" s="134"/>
      <c r="S386" s="135"/>
      <c r="T386" s="135"/>
      <c r="U386" s="134"/>
      <c r="V386" s="135"/>
      <c r="W386" s="135"/>
      <c r="X386" s="134"/>
      <c r="Y386" s="135"/>
      <c r="Z386" s="135"/>
      <c r="AA386" s="134"/>
      <c r="AB386" s="135"/>
      <c r="AC386" s="135"/>
      <c r="AD386" s="134"/>
      <c r="AE386" s="135"/>
      <c r="AF386" s="135"/>
      <c r="AG386" s="134"/>
    </row>
    <row r="387" spans="1:33">
      <c r="A387" s="144" t="s">
        <v>345</v>
      </c>
      <c r="B387" s="135" t="s">
        <v>4794</v>
      </c>
      <c r="C387" s="143">
        <v>-496.68272321565172</v>
      </c>
      <c r="D387" s="143">
        <v>5925.1028398646686</v>
      </c>
      <c r="E387" s="142">
        <v>1.3089999999999999</v>
      </c>
      <c r="F387" s="141">
        <v>2.2509999999999999</v>
      </c>
      <c r="G387" s="135"/>
      <c r="H387" s="135"/>
      <c r="I387" s="134"/>
      <c r="J387" s="135"/>
      <c r="K387" s="135"/>
      <c r="L387" s="134"/>
      <c r="M387" s="135"/>
      <c r="N387" s="135"/>
      <c r="O387" s="134"/>
      <c r="P387" s="135"/>
      <c r="Q387" s="135"/>
      <c r="R387" s="134"/>
      <c r="S387" s="135"/>
      <c r="T387" s="135"/>
      <c r="U387" s="134"/>
      <c r="V387" s="135"/>
      <c r="W387" s="135"/>
      <c r="X387" s="134"/>
      <c r="Y387" s="135"/>
      <c r="Z387" s="135"/>
      <c r="AA387" s="134"/>
      <c r="AB387" s="135"/>
      <c r="AC387" s="135"/>
      <c r="AD387" s="134"/>
      <c r="AE387" s="135"/>
      <c r="AF387" s="135"/>
      <c r="AG387" s="134"/>
    </row>
    <row r="388" spans="1:33">
      <c r="A388" s="144" t="s">
        <v>345</v>
      </c>
      <c r="B388" s="135" t="s">
        <v>4793</v>
      </c>
      <c r="C388" s="143">
        <v>-496.44950220834994</v>
      </c>
      <c r="D388" s="143">
        <v>5924.4036613995577</v>
      </c>
      <c r="E388" s="142">
        <v>1.2669999999999999</v>
      </c>
      <c r="F388" s="141">
        <v>2.2309999999999999</v>
      </c>
      <c r="G388" s="135"/>
      <c r="H388" s="135"/>
      <c r="I388" s="134"/>
      <c r="J388" s="135"/>
      <c r="K388" s="135"/>
      <c r="L388" s="134"/>
      <c r="M388" s="135"/>
      <c r="N388" s="135"/>
      <c r="O388" s="134"/>
      <c r="P388" s="135"/>
      <c r="Q388" s="135"/>
      <c r="R388" s="134"/>
      <c r="S388" s="135"/>
      <c r="T388" s="135"/>
      <c r="U388" s="134"/>
      <c r="V388" s="135"/>
      <c r="W388" s="135"/>
      <c r="X388" s="134"/>
      <c r="Y388" s="135"/>
      <c r="Z388" s="135"/>
      <c r="AA388" s="134"/>
      <c r="AB388" s="135"/>
      <c r="AC388" s="135"/>
      <c r="AD388" s="134"/>
      <c r="AE388" s="135"/>
      <c r="AF388" s="135"/>
      <c r="AG388" s="134"/>
    </row>
    <row r="389" spans="1:33">
      <c r="A389" s="144" t="s">
        <v>345</v>
      </c>
      <c r="B389" s="135" t="s">
        <v>4792</v>
      </c>
      <c r="C389" s="143">
        <v>-495.91273811850715</v>
      </c>
      <c r="D389" s="143">
        <v>5924.141796511818</v>
      </c>
      <c r="E389" s="142">
        <v>1.306</v>
      </c>
      <c r="F389" s="141">
        <v>2.2509999999999999</v>
      </c>
      <c r="G389" s="135"/>
      <c r="H389" s="135"/>
      <c r="I389" s="134"/>
      <c r="J389" s="135"/>
      <c r="K389" s="135"/>
      <c r="L389" s="134"/>
      <c r="M389" s="135"/>
      <c r="N389" s="135"/>
      <c r="O389" s="134"/>
      <c r="P389" s="135"/>
      <c r="Q389" s="135"/>
      <c r="R389" s="134"/>
      <c r="S389" s="135"/>
      <c r="T389" s="135"/>
      <c r="U389" s="134"/>
      <c r="V389" s="135"/>
      <c r="W389" s="135"/>
      <c r="X389" s="134"/>
      <c r="Y389" s="135"/>
      <c r="Z389" s="135"/>
      <c r="AA389" s="134"/>
      <c r="AB389" s="135"/>
      <c r="AC389" s="135"/>
      <c r="AD389" s="134"/>
      <c r="AE389" s="135"/>
      <c r="AF389" s="135"/>
      <c r="AG389" s="134"/>
    </row>
    <row r="390" spans="1:33">
      <c r="A390" s="144" t="s">
        <v>345</v>
      </c>
      <c r="B390" s="135" t="s">
        <v>4791</v>
      </c>
      <c r="C390" s="143">
        <v>-496.42925312095588</v>
      </c>
      <c r="D390" s="143">
        <v>5922.9836310843903</v>
      </c>
      <c r="E390" s="142">
        <v>1.302</v>
      </c>
      <c r="F390" s="141">
        <v>2.2440000000000002</v>
      </c>
      <c r="G390" s="135"/>
      <c r="H390" s="135"/>
      <c r="I390" s="134"/>
      <c r="J390" s="135"/>
      <c r="K390" s="135"/>
      <c r="L390" s="134"/>
      <c r="M390" s="135"/>
      <c r="N390" s="135"/>
      <c r="O390" s="134"/>
      <c r="P390" s="135"/>
      <c r="Q390" s="135"/>
      <c r="R390" s="134"/>
      <c r="S390" s="135"/>
      <c r="T390" s="135"/>
      <c r="U390" s="134"/>
      <c r="V390" s="135"/>
      <c r="W390" s="135"/>
      <c r="X390" s="134"/>
      <c r="Y390" s="135"/>
      <c r="Z390" s="135"/>
      <c r="AA390" s="134"/>
      <c r="AB390" s="135"/>
      <c r="AC390" s="135"/>
      <c r="AD390" s="134"/>
      <c r="AE390" s="135"/>
      <c r="AF390" s="135"/>
      <c r="AG390" s="134"/>
    </row>
    <row r="391" spans="1:33">
      <c r="A391" s="144" t="s">
        <v>345</v>
      </c>
      <c r="B391" s="135" t="s">
        <v>4790</v>
      </c>
      <c r="C391" s="143">
        <v>-495.92108853107823</v>
      </c>
      <c r="D391" s="143">
        <v>5922.6194695502936</v>
      </c>
      <c r="E391" s="142">
        <v>1.3220000000000001</v>
      </c>
      <c r="F391" s="141">
        <v>2.2530000000000001</v>
      </c>
      <c r="G391" s="135"/>
      <c r="H391" s="135"/>
      <c r="I391" s="134"/>
      <c r="J391" s="135"/>
      <c r="K391" s="135"/>
      <c r="L391" s="134"/>
      <c r="M391" s="135"/>
      <c r="N391" s="135"/>
      <c r="O391" s="134"/>
      <c r="P391" s="135"/>
      <c r="Q391" s="135"/>
      <c r="R391" s="134"/>
      <c r="S391" s="135"/>
      <c r="T391" s="135"/>
      <c r="U391" s="134"/>
      <c r="V391" s="135"/>
      <c r="W391" s="135"/>
      <c r="X391" s="134"/>
      <c r="Y391" s="135"/>
      <c r="Z391" s="135"/>
      <c r="AA391" s="134"/>
      <c r="AB391" s="135"/>
      <c r="AC391" s="135"/>
      <c r="AD391" s="134"/>
      <c r="AE391" s="135"/>
      <c r="AF391" s="135"/>
      <c r="AG391" s="134"/>
    </row>
    <row r="392" spans="1:33">
      <c r="A392" s="144" t="s">
        <v>345</v>
      </c>
      <c r="B392" s="135" t="s">
        <v>4789</v>
      </c>
      <c r="C392" s="143">
        <v>-496.76307112575807</v>
      </c>
      <c r="D392" s="143">
        <v>5921.7062766385534</v>
      </c>
      <c r="E392" s="142">
        <v>1.2889999999999999</v>
      </c>
      <c r="F392" s="141">
        <v>2.234</v>
      </c>
      <c r="G392" s="135"/>
      <c r="H392" s="135"/>
      <c r="I392" s="134"/>
      <c r="J392" s="135"/>
      <c r="K392" s="135"/>
      <c r="L392" s="134"/>
      <c r="M392" s="135"/>
      <c r="N392" s="135"/>
      <c r="O392" s="134"/>
      <c r="P392" s="135"/>
      <c r="Q392" s="135"/>
      <c r="R392" s="134"/>
      <c r="S392" s="135"/>
      <c r="T392" s="135"/>
      <c r="U392" s="134"/>
      <c r="V392" s="135"/>
      <c r="W392" s="135"/>
      <c r="X392" s="134"/>
      <c r="Y392" s="135"/>
      <c r="Z392" s="135"/>
      <c r="AA392" s="134"/>
      <c r="AB392" s="135"/>
      <c r="AC392" s="135"/>
      <c r="AD392" s="134"/>
      <c r="AE392" s="135"/>
      <c r="AF392" s="135"/>
      <c r="AG392" s="134"/>
    </row>
    <row r="393" spans="1:33">
      <c r="A393" s="144" t="s">
        <v>345</v>
      </c>
      <c r="B393" s="135" t="s">
        <v>4788</v>
      </c>
      <c r="C393" s="143">
        <v>-496.59807454085984</v>
      </c>
      <c r="D393" s="143">
        <v>5921.1316350187835</v>
      </c>
      <c r="E393" s="142">
        <v>1.3129999999999999</v>
      </c>
      <c r="F393" s="141">
        <v>2.2559999999999998</v>
      </c>
      <c r="G393" s="135"/>
      <c r="H393" s="135"/>
      <c r="I393" s="134"/>
      <c r="J393" s="135"/>
      <c r="K393" s="135"/>
      <c r="L393" s="134"/>
      <c r="M393" s="135"/>
      <c r="N393" s="135"/>
      <c r="O393" s="134"/>
      <c r="P393" s="135"/>
      <c r="Q393" s="135"/>
      <c r="R393" s="134"/>
      <c r="S393" s="135"/>
      <c r="T393" s="135"/>
      <c r="U393" s="134"/>
      <c r="V393" s="135"/>
      <c r="W393" s="135"/>
      <c r="X393" s="134"/>
      <c r="Y393" s="135"/>
      <c r="Z393" s="135"/>
      <c r="AA393" s="134"/>
      <c r="AB393" s="135"/>
      <c r="AC393" s="135"/>
      <c r="AD393" s="134"/>
      <c r="AE393" s="135"/>
      <c r="AF393" s="135"/>
      <c r="AG393" s="134"/>
    </row>
    <row r="394" spans="1:33">
      <c r="A394" s="144" t="s">
        <v>345</v>
      </c>
      <c r="B394" s="135" t="s">
        <v>4787</v>
      </c>
      <c r="C394" s="143">
        <v>-496.79381022545164</v>
      </c>
      <c r="D394" s="143">
        <v>5919.1496625650198</v>
      </c>
      <c r="E394" s="142">
        <v>1.2869999999999999</v>
      </c>
      <c r="F394" s="141">
        <v>2.254</v>
      </c>
      <c r="G394" s="135"/>
      <c r="H394" s="135"/>
      <c r="I394" s="134"/>
      <c r="J394" s="135"/>
      <c r="K394" s="135"/>
      <c r="L394" s="134"/>
      <c r="M394" s="135"/>
      <c r="N394" s="135"/>
      <c r="O394" s="134"/>
      <c r="P394" s="135"/>
      <c r="Q394" s="135"/>
      <c r="R394" s="134"/>
      <c r="S394" s="135"/>
      <c r="T394" s="135"/>
      <c r="U394" s="134"/>
      <c r="V394" s="135"/>
      <c r="W394" s="135"/>
      <c r="X394" s="134"/>
      <c r="Y394" s="135"/>
      <c r="Z394" s="135"/>
      <c r="AA394" s="134"/>
      <c r="AB394" s="135"/>
      <c r="AC394" s="135"/>
      <c r="AD394" s="134"/>
      <c r="AE394" s="135"/>
      <c r="AF394" s="135"/>
      <c r="AG394" s="134"/>
    </row>
    <row r="395" spans="1:33">
      <c r="A395" s="144" t="s">
        <v>345</v>
      </c>
      <c r="B395" s="135" t="s">
        <v>4786</v>
      </c>
      <c r="C395" s="143">
        <v>-496.71054632448005</v>
      </c>
      <c r="D395" s="143">
        <v>5917.4019315422056</v>
      </c>
      <c r="E395" s="142">
        <v>1.3220000000000001</v>
      </c>
      <c r="F395" s="141">
        <v>2.2509999999999999</v>
      </c>
      <c r="G395" s="135"/>
      <c r="H395" s="135"/>
      <c r="I395" s="134"/>
      <c r="J395" s="135"/>
      <c r="K395" s="135"/>
      <c r="L395" s="134"/>
      <c r="M395" s="135"/>
      <c r="N395" s="135"/>
      <c r="O395" s="134"/>
      <c r="P395" s="135"/>
      <c r="Q395" s="135"/>
      <c r="R395" s="134"/>
      <c r="S395" s="135"/>
      <c r="T395" s="135"/>
      <c r="U395" s="134"/>
      <c r="V395" s="135"/>
      <c r="W395" s="135"/>
      <c r="X395" s="134"/>
      <c r="Y395" s="135"/>
      <c r="Z395" s="135"/>
      <c r="AA395" s="134"/>
      <c r="AB395" s="135"/>
      <c r="AC395" s="135"/>
      <c r="AD395" s="134"/>
      <c r="AE395" s="135"/>
      <c r="AF395" s="135"/>
      <c r="AG395" s="134"/>
    </row>
    <row r="396" spans="1:33">
      <c r="A396" s="144" t="s">
        <v>345</v>
      </c>
      <c r="B396" s="135" t="s">
        <v>4785</v>
      </c>
      <c r="C396" s="143">
        <v>-496.20923010232616</v>
      </c>
      <c r="D396" s="143">
        <v>5915.9826752148392</v>
      </c>
      <c r="E396" s="142">
        <v>1.296</v>
      </c>
      <c r="F396" s="141">
        <v>2.234</v>
      </c>
      <c r="G396" s="135"/>
      <c r="H396" s="135"/>
      <c r="I396" s="134"/>
      <c r="J396" s="135"/>
      <c r="K396" s="135"/>
      <c r="L396" s="134"/>
      <c r="M396" s="135"/>
      <c r="N396" s="135"/>
      <c r="O396" s="134"/>
      <c r="P396" s="135"/>
      <c r="Q396" s="135"/>
      <c r="R396" s="134"/>
      <c r="S396" s="135"/>
      <c r="T396" s="135"/>
      <c r="U396" s="134"/>
      <c r="V396" s="135"/>
      <c r="W396" s="135"/>
      <c r="X396" s="134"/>
      <c r="Y396" s="135"/>
      <c r="Z396" s="135"/>
      <c r="AA396" s="134"/>
      <c r="AB396" s="135"/>
      <c r="AC396" s="135"/>
      <c r="AD396" s="134"/>
      <c r="AE396" s="135"/>
      <c r="AF396" s="135"/>
      <c r="AG396" s="134"/>
    </row>
    <row r="397" spans="1:33">
      <c r="A397" s="144" t="s">
        <v>345</v>
      </c>
      <c r="B397" s="135" t="s">
        <v>4784</v>
      </c>
      <c r="C397" s="143">
        <v>-496.77419985025483</v>
      </c>
      <c r="D397" s="143">
        <v>5915.3503187835149</v>
      </c>
      <c r="E397" s="142">
        <v>1.2989999999999999</v>
      </c>
      <c r="F397" s="141">
        <v>2.2320000000000002</v>
      </c>
      <c r="G397" s="135"/>
      <c r="H397" s="135"/>
      <c r="I397" s="134"/>
      <c r="J397" s="135"/>
      <c r="K397" s="135"/>
      <c r="L397" s="134"/>
      <c r="M397" s="135"/>
      <c r="N397" s="135"/>
      <c r="O397" s="134"/>
      <c r="P397" s="135"/>
      <c r="Q397" s="135"/>
      <c r="R397" s="134"/>
      <c r="S397" s="135"/>
      <c r="T397" s="135"/>
      <c r="U397" s="134"/>
      <c r="V397" s="135"/>
      <c r="W397" s="135"/>
      <c r="X397" s="134"/>
      <c r="Y397" s="135"/>
      <c r="Z397" s="135"/>
      <c r="AA397" s="134"/>
      <c r="AB397" s="135"/>
      <c r="AC397" s="135"/>
      <c r="AD397" s="134"/>
      <c r="AE397" s="135"/>
      <c r="AF397" s="135"/>
      <c r="AG397" s="134"/>
    </row>
    <row r="398" spans="1:33">
      <c r="A398" s="144" t="s">
        <v>345</v>
      </c>
      <c r="B398" s="135" t="s">
        <v>4783</v>
      </c>
      <c r="C398" s="143">
        <v>-496.72214590413495</v>
      </c>
      <c r="D398" s="143">
        <v>5914.289325155306</v>
      </c>
      <c r="E398" s="142">
        <v>1.2989999999999999</v>
      </c>
      <c r="F398" s="141">
        <v>2.2370000000000001</v>
      </c>
      <c r="G398" s="135"/>
      <c r="H398" s="135"/>
      <c r="I398" s="134"/>
      <c r="J398" s="135"/>
      <c r="K398" s="135"/>
      <c r="L398" s="134"/>
      <c r="M398" s="135"/>
      <c r="N398" s="135"/>
      <c r="O398" s="134"/>
      <c r="P398" s="135"/>
      <c r="Q398" s="135"/>
      <c r="R398" s="134"/>
      <c r="S398" s="135"/>
      <c r="T398" s="135"/>
      <c r="U398" s="134"/>
      <c r="V398" s="135"/>
      <c r="W398" s="135"/>
      <c r="X398" s="134"/>
      <c r="Y398" s="135"/>
      <c r="Z398" s="135"/>
      <c r="AA398" s="134"/>
      <c r="AB398" s="135"/>
      <c r="AC398" s="135"/>
      <c r="AD398" s="134"/>
      <c r="AE398" s="135"/>
      <c r="AF398" s="135"/>
      <c r="AG398" s="134"/>
    </row>
    <row r="399" spans="1:33">
      <c r="A399" s="144" t="s">
        <v>345</v>
      </c>
      <c r="B399" s="135" t="s">
        <v>4782</v>
      </c>
      <c r="C399" s="143">
        <v>-496.75348069998375</v>
      </c>
      <c r="D399" s="143">
        <v>5912.7079952363683</v>
      </c>
      <c r="E399" s="142">
        <v>1.304</v>
      </c>
      <c r="F399" s="141">
        <v>2.2370000000000001</v>
      </c>
      <c r="G399" s="135"/>
      <c r="H399" s="135"/>
      <c r="I399" s="134"/>
      <c r="J399" s="135"/>
      <c r="K399" s="135"/>
      <c r="L399" s="134"/>
      <c r="M399" s="135"/>
      <c r="N399" s="135"/>
      <c r="O399" s="134"/>
      <c r="P399" s="135"/>
      <c r="Q399" s="135"/>
      <c r="R399" s="134"/>
      <c r="S399" s="135"/>
      <c r="T399" s="135"/>
      <c r="U399" s="134"/>
      <c r="V399" s="135"/>
      <c r="W399" s="135"/>
      <c r="X399" s="134"/>
      <c r="Y399" s="135"/>
      <c r="Z399" s="135"/>
      <c r="AA399" s="134"/>
      <c r="AB399" s="135"/>
      <c r="AC399" s="135"/>
      <c r="AD399" s="134"/>
      <c r="AE399" s="135"/>
      <c r="AF399" s="135"/>
      <c r="AG399" s="134"/>
    </row>
    <row r="400" spans="1:33">
      <c r="A400" s="144" t="s">
        <v>345</v>
      </c>
      <c r="B400" s="135" t="s">
        <v>4781</v>
      </c>
      <c r="C400" s="143">
        <v>-496.53032236174107</v>
      </c>
      <c r="D400" s="143">
        <v>5912.1857958182072</v>
      </c>
      <c r="E400" s="142">
        <v>1.3149999999999999</v>
      </c>
      <c r="F400" s="141">
        <v>2.2490000000000001</v>
      </c>
      <c r="G400" s="135"/>
      <c r="H400" s="135"/>
      <c r="I400" s="134"/>
      <c r="J400" s="135"/>
      <c r="K400" s="135"/>
      <c r="L400" s="134"/>
      <c r="M400" s="135"/>
      <c r="N400" s="135"/>
      <c r="O400" s="134"/>
      <c r="P400" s="135"/>
      <c r="Q400" s="135"/>
      <c r="R400" s="134"/>
      <c r="S400" s="135"/>
      <c r="T400" s="135"/>
      <c r="U400" s="134"/>
      <c r="V400" s="135"/>
      <c r="W400" s="135"/>
      <c r="X400" s="134"/>
      <c r="Y400" s="135"/>
      <c r="Z400" s="135"/>
      <c r="AA400" s="134"/>
      <c r="AB400" s="135"/>
      <c r="AC400" s="135"/>
      <c r="AD400" s="134"/>
      <c r="AE400" s="135"/>
      <c r="AF400" s="135"/>
      <c r="AG400" s="134"/>
    </row>
    <row r="401" spans="1:33">
      <c r="A401" s="144" t="s">
        <v>345</v>
      </c>
      <c r="B401" s="135" t="s">
        <v>4780</v>
      </c>
      <c r="C401" s="143">
        <v>-496.20301303694049</v>
      </c>
      <c r="D401" s="143">
        <v>5911.5224852378333</v>
      </c>
      <c r="E401" s="142">
        <v>1.284</v>
      </c>
      <c r="F401" s="141">
        <v>2.2519999999999998</v>
      </c>
      <c r="G401" s="135"/>
      <c r="H401" s="135"/>
      <c r="I401" s="134"/>
      <c r="J401" s="135"/>
      <c r="K401" s="135"/>
      <c r="L401" s="134"/>
      <c r="M401" s="135"/>
      <c r="N401" s="135"/>
      <c r="O401" s="134"/>
      <c r="P401" s="135"/>
      <c r="Q401" s="135"/>
      <c r="R401" s="134"/>
      <c r="S401" s="135"/>
      <c r="T401" s="135"/>
      <c r="U401" s="134"/>
      <c r="V401" s="135"/>
      <c r="W401" s="135"/>
      <c r="X401" s="134"/>
      <c r="Y401" s="135"/>
      <c r="Z401" s="135"/>
      <c r="AA401" s="134"/>
      <c r="AB401" s="135"/>
      <c r="AC401" s="135"/>
      <c r="AD401" s="134"/>
      <c r="AE401" s="135"/>
      <c r="AF401" s="135"/>
      <c r="AG401" s="134"/>
    </row>
    <row r="402" spans="1:33">
      <c r="A402" s="144" t="s">
        <v>345</v>
      </c>
      <c r="B402" s="135" t="s">
        <v>4779</v>
      </c>
      <c r="C402" s="143">
        <v>-496.82277254220622</v>
      </c>
      <c r="D402" s="143">
        <v>5910.8297128185031</v>
      </c>
      <c r="E402" s="142">
        <v>1.298</v>
      </c>
      <c r="F402" s="141">
        <v>2.2440000000000002</v>
      </c>
      <c r="G402" s="135"/>
      <c r="H402" s="135"/>
      <c r="I402" s="134"/>
      <c r="J402" s="135"/>
      <c r="K402" s="135"/>
      <c r="L402" s="134"/>
      <c r="M402" s="135"/>
      <c r="N402" s="135"/>
      <c r="O402" s="134"/>
      <c r="P402" s="135"/>
      <c r="Q402" s="135"/>
      <c r="R402" s="134"/>
      <c r="S402" s="135"/>
      <c r="T402" s="135"/>
      <c r="U402" s="134"/>
      <c r="V402" s="135"/>
      <c r="W402" s="135"/>
      <c r="X402" s="134"/>
      <c r="Y402" s="135"/>
      <c r="Z402" s="135"/>
      <c r="AA402" s="134"/>
      <c r="AB402" s="135"/>
      <c r="AC402" s="135"/>
      <c r="AD402" s="134"/>
      <c r="AE402" s="135"/>
      <c r="AF402" s="135"/>
      <c r="AG402" s="134"/>
    </row>
    <row r="403" spans="1:33">
      <c r="A403" s="144" t="s">
        <v>345</v>
      </c>
      <c r="B403" s="135" t="s">
        <v>4778</v>
      </c>
      <c r="C403" s="143">
        <v>-496.50392736820885</v>
      </c>
      <c r="D403" s="143">
        <v>5910.3342425510973</v>
      </c>
      <c r="E403" s="142">
        <v>1.325</v>
      </c>
      <c r="F403" s="141">
        <v>2.2429999999999999</v>
      </c>
      <c r="G403" s="135"/>
      <c r="H403" s="135"/>
      <c r="I403" s="134"/>
      <c r="J403" s="135"/>
      <c r="K403" s="135"/>
      <c r="L403" s="134"/>
      <c r="M403" s="135"/>
      <c r="N403" s="135"/>
      <c r="O403" s="134"/>
      <c r="P403" s="135"/>
      <c r="Q403" s="135"/>
      <c r="R403" s="134"/>
      <c r="S403" s="135"/>
      <c r="T403" s="135"/>
      <c r="U403" s="134"/>
      <c r="V403" s="135"/>
      <c r="W403" s="135"/>
      <c r="X403" s="134"/>
      <c r="Y403" s="135"/>
      <c r="Z403" s="135"/>
      <c r="AA403" s="134"/>
      <c r="AB403" s="135"/>
      <c r="AC403" s="135"/>
      <c r="AD403" s="134"/>
      <c r="AE403" s="135"/>
      <c r="AF403" s="135"/>
      <c r="AG403" s="134"/>
    </row>
    <row r="404" spans="1:33">
      <c r="A404" s="144" t="s">
        <v>345</v>
      </c>
      <c r="B404" s="135" t="s">
        <v>4777</v>
      </c>
      <c r="C404" s="143">
        <v>-495.90194640840633</v>
      </c>
      <c r="D404" s="143">
        <v>5908.5945040858896</v>
      </c>
      <c r="E404" s="142">
        <v>1.272</v>
      </c>
      <c r="F404" s="141">
        <v>2.2360000000000002</v>
      </c>
      <c r="G404" s="135"/>
      <c r="H404" s="135"/>
      <c r="I404" s="134"/>
      <c r="J404" s="135"/>
      <c r="K404" s="135"/>
      <c r="L404" s="134"/>
      <c r="M404" s="135"/>
      <c r="N404" s="135"/>
      <c r="O404" s="134"/>
      <c r="P404" s="135"/>
      <c r="Q404" s="135"/>
      <c r="R404" s="134"/>
      <c r="S404" s="135"/>
      <c r="T404" s="135"/>
      <c r="U404" s="134"/>
      <c r="V404" s="135"/>
      <c r="W404" s="135"/>
      <c r="X404" s="134"/>
      <c r="Y404" s="135"/>
      <c r="Z404" s="135"/>
      <c r="AA404" s="134"/>
      <c r="AB404" s="135"/>
      <c r="AC404" s="135"/>
      <c r="AD404" s="134"/>
      <c r="AE404" s="135"/>
      <c r="AF404" s="135"/>
      <c r="AG404" s="134"/>
    </row>
    <row r="405" spans="1:33">
      <c r="A405" s="144" t="s">
        <v>345</v>
      </c>
      <c r="B405" s="135" t="s">
        <v>4776</v>
      </c>
      <c r="C405" s="143">
        <v>-496.29716507081406</v>
      </c>
      <c r="D405" s="143">
        <v>5908.131895742029</v>
      </c>
      <c r="E405" s="142">
        <v>1.2889999999999999</v>
      </c>
      <c r="F405" s="141">
        <v>2.2389999999999999</v>
      </c>
      <c r="G405" s="135"/>
      <c r="H405" s="135"/>
      <c r="I405" s="134"/>
      <c r="J405" s="135"/>
      <c r="K405" s="135"/>
      <c r="L405" s="134"/>
      <c r="M405" s="135"/>
      <c r="N405" s="135"/>
      <c r="O405" s="134"/>
      <c r="P405" s="135"/>
      <c r="Q405" s="135"/>
      <c r="R405" s="134"/>
      <c r="S405" s="135"/>
      <c r="T405" s="135"/>
      <c r="U405" s="134"/>
      <c r="V405" s="135"/>
      <c r="W405" s="135"/>
      <c r="X405" s="134"/>
      <c r="Y405" s="135"/>
      <c r="Z405" s="135"/>
      <c r="AA405" s="134"/>
      <c r="AB405" s="135"/>
      <c r="AC405" s="135"/>
      <c r="AD405" s="134"/>
      <c r="AE405" s="135"/>
      <c r="AF405" s="135"/>
      <c r="AG405" s="134"/>
    </row>
    <row r="406" spans="1:33">
      <c r="A406" s="144" t="s">
        <v>345</v>
      </c>
      <c r="B406" s="135" t="s">
        <v>4775</v>
      </c>
      <c r="C406" s="143">
        <v>-496.7176685269547</v>
      </c>
      <c r="D406" s="143">
        <v>5906.2171202778791</v>
      </c>
      <c r="E406" s="142">
        <v>1.278</v>
      </c>
      <c r="F406" s="141">
        <v>2.246</v>
      </c>
      <c r="G406" s="135"/>
      <c r="H406" s="135"/>
      <c r="I406" s="134"/>
      <c r="J406" s="135"/>
      <c r="K406" s="135"/>
      <c r="L406" s="134"/>
      <c r="M406" s="135"/>
      <c r="N406" s="135"/>
      <c r="O406" s="134"/>
      <c r="P406" s="135"/>
      <c r="Q406" s="135"/>
      <c r="R406" s="134"/>
      <c r="S406" s="135"/>
      <c r="T406" s="135"/>
      <c r="U406" s="134"/>
      <c r="V406" s="135"/>
      <c r="W406" s="135"/>
      <c r="X406" s="134"/>
      <c r="Y406" s="135"/>
      <c r="Z406" s="135"/>
      <c r="AA406" s="134"/>
      <c r="AB406" s="135"/>
      <c r="AC406" s="135"/>
      <c r="AD406" s="134"/>
      <c r="AE406" s="135"/>
      <c r="AF406" s="135"/>
      <c r="AG406" s="134"/>
    </row>
    <row r="407" spans="1:33">
      <c r="A407" s="144" t="s">
        <v>345</v>
      </c>
      <c r="B407" s="135" t="s">
        <v>4774</v>
      </c>
      <c r="C407" s="143">
        <v>-496.56215093400226</v>
      </c>
      <c r="D407" s="143">
        <v>5905.1279628616267</v>
      </c>
      <c r="E407" s="142">
        <v>1.3</v>
      </c>
      <c r="F407" s="141">
        <v>2.246</v>
      </c>
      <c r="G407" s="135"/>
      <c r="H407" s="135"/>
      <c r="I407" s="134"/>
      <c r="J407" s="135"/>
      <c r="K407" s="135"/>
      <c r="L407" s="134"/>
      <c r="M407" s="135"/>
      <c r="N407" s="135"/>
      <c r="O407" s="134"/>
      <c r="P407" s="135"/>
      <c r="Q407" s="135"/>
      <c r="R407" s="134"/>
      <c r="S407" s="135"/>
      <c r="T407" s="135"/>
      <c r="U407" s="134"/>
      <c r="V407" s="135"/>
      <c r="W407" s="135"/>
      <c r="X407" s="134"/>
      <c r="Y407" s="135"/>
      <c r="Z407" s="135"/>
      <c r="AA407" s="134"/>
      <c r="AB407" s="135"/>
      <c r="AC407" s="135"/>
      <c r="AD407" s="134"/>
      <c r="AE407" s="135"/>
      <c r="AF407" s="135"/>
      <c r="AG407" s="134"/>
    </row>
    <row r="408" spans="1:33">
      <c r="A408" s="144" t="s">
        <v>345</v>
      </c>
      <c r="B408" s="135" t="s">
        <v>4773</v>
      </c>
      <c r="C408" s="143">
        <v>-496.34798471016734</v>
      </c>
      <c r="D408" s="143">
        <v>5904.1302638079878</v>
      </c>
      <c r="E408" s="142">
        <v>1.3160000000000001</v>
      </c>
      <c r="F408" s="141">
        <v>2.2410000000000001</v>
      </c>
      <c r="G408" s="135"/>
      <c r="H408" s="135"/>
      <c r="I408" s="134"/>
      <c r="J408" s="135"/>
      <c r="K408" s="135"/>
      <c r="L408" s="134"/>
      <c r="M408" s="135"/>
      <c r="N408" s="135"/>
      <c r="O408" s="134"/>
      <c r="P408" s="135"/>
      <c r="Q408" s="135"/>
      <c r="R408" s="134"/>
      <c r="S408" s="135"/>
      <c r="T408" s="135"/>
      <c r="U408" s="134"/>
      <c r="V408" s="135"/>
      <c r="W408" s="135"/>
      <c r="X408" s="134"/>
      <c r="Y408" s="135"/>
      <c r="Z408" s="135"/>
      <c r="AA408" s="134"/>
      <c r="AB408" s="135"/>
      <c r="AC408" s="135"/>
      <c r="AD408" s="134"/>
      <c r="AE408" s="135"/>
      <c r="AF408" s="135"/>
      <c r="AG408" s="134"/>
    </row>
    <row r="409" spans="1:33">
      <c r="A409" s="144" t="s">
        <v>345</v>
      </c>
      <c r="B409" s="135" t="s">
        <v>4772</v>
      </c>
      <c r="C409" s="143">
        <v>-496.88852501257071</v>
      </c>
      <c r="D409" s="143">
        <v>5902.2077655082485</v>
      </c>
      <c r="E409" s="142">
        <v>1.298</v>
      </c>
      <c r="F409" s="141">
        <v>2.2509999999999999</v>
      </c>
      <c r="G409" s="135"/>
      <c r="H409" s="135"/>
      <c r="I409" s="134"/>
      <c r="J409" s="135"/>
      <c r="K409" s="135"/>
      <c r="L409" s="134"/>
      <c r="M409" s="135"/>
      <c r="N409" s="135"/>
      <c r="O409" s="134"/>
      <c r="P409" s="135"/>
      <c r="Q409" s="135"/>
      <c r="R409" s="134"/>
      <c r="S409" s="135"/>
      <c r="T409" s="135"/>
      <c r="U409" s="134"/>
      <c r="V409" s="135"/>
      <c r="W409" s="135"/>
      <c r="X409" s="134"/>
      <c r="Y409" s="135"/>
      <c r="Z409" s="135"/>
      <c r="AA409" s="134"/>
      <c r="AB409" s="135"/>
      <c r="AC409" s="135"/>
      <c r="AD409" s="134"/>
      <c r="AE409" s="135"/>
      <c r="AF409" s="135"/>
      <c r="AG409" s="134"/>
    </row>
    <row r="410" spans="1:33">
      <c r="A410" s="144" t="s">
        <v>345</v>
      </c>
      <c r="B410" s="135" t="s">
        <v>4771</v>
      </c>
      <c r="C410" s="143">
        <v>-496.52008099040484</v>
      </c>
      <c r="D410" s="143">
        <v>5901.7247340010354</v>
      </c>
      <c r="E410" s="142">
        <v>1.2969999999999999</v>
      </c>
      <c r="F410" s="141">
        <v>2.2480000000000002</v>
      </c>
      <c r="G410" s="135"/>
      <c r="H410" s="135"/>
      <c r="I410" s="134"/>
      <c r="J410" s="135"/>
      <c r="K410" s="135"/>
      <c r="L410" s="134"/>
      <c r="M410" s="135"/>
      <c r="N410" s="135"/>
      <c r="O410" s="134"/>
      <c r="P410" s="135"/>
      <c r="Q410" s="135"/>
      <c r="R410" s="134"/>
      <c r="S410" s="135"/>
      <c r="T410" s="135"/>
      <c r="U410" s="134"/>
      <c r="V410" s="135"/>
      <c r="W410" s="135"/>
      <c r="X410" s="134"/>
      <c r="Y410" s="135"/>
      <c r="Z410" s="135"/>
      <c r="AA410" s="134"/>
      <c r="AB410" s="135"/>
      <c r="AC410" s="135"/>
      <c r="AD410" s="134"/>
      <c r="AE410" s="135"/>
      <c r="AF410" s="135"/>
      <c r="AG410" s="134"/>
    </row>
    <row r="411" spans="1:33">
      <c r="A411" s="144" t="s">
        <v>345</v>
      </c>
      <c r="B411" s="135" t="s">
        <v>4770</v>
      </c>
      <c r="C411" s="143">
        <v>-496.45992854273891</v>
      </c>
      <c r="D411" s="143">
        <v>5899.9218486963082</v>
      </c>
      <c r="E411" s="142">
        <v>1.321</v>
      </c>
      <c r="F411" s="141">
        <v>2.2429999999999999</v>
      </c>
      <c r="G411" s="135"/>
      <c r="H411" s="135"/>
      <c r="I411" s="134"/>
      <c r="J411" s="135"/>
      <c r="K411" s="135"/>
      <c r="L411" s="134"/>
      <c r="M411" s="135"/>
      <c r="N411" s="135"/>
      <c r="O411" s="134"/>
      <c r="P411" s="135"/>
      <c r="Q411" s="135"/>
      <c r="R411" s="134"/>
      <c r="S411" s="135"/>
      <c r="T411" s="135"/>
      <c r="U411" s="134"/>
      <c r="V411" s="135"/>
      <c r="W411" s="135"/>
      <c r="X411" s="134"/>
      <c r="Y411" s="135"/>
      <c r="Z411" s="135"/>
      <c r="AA411" s="134"/>
      <c r="AB411" s="135"/>
      <c r="AC411" s="135"/>
      <c r="AD411" s="134"/>
      <c r="AE411" s="135"/>
      <c r="AF411" s="135"/>
      <c r="AG411" s="134"/>
    </row>
    <row r="412" spans="1:33">
      <c r="A412" s="144" t="s">
        <v>345</v>
      </c>
      <c r="B412" s="135" t="s">
        <v>4769</v>
      </c>
      <c r="C412" s="143">
        <v>-496.5630161997741</v>
      </c>
      <c r="D412" s="143">
        <v>5898.558211198595</v>
      </c>
      <c r="E412" s="142">
        <v>1.286</v>
      </c>
      <c r="F412" s="141">
        <v>2.25</v>
      </c>
      <c r="G412" s="135"/>
      <c r="H412" s="135"/>
      <c r="I412" s="134"/>
      <c r="J412" s="135"/>
      <c r="K412" s="135"/>
      <c r="L412" s="134"/>
      <c r="M412" s="135"/>
      <c r="N412" s="135"/>
      <c r="O412" s="134"/>
      <c r="P412" s="135"/>
      <c r="Q412" s="135"/>
      <c r="R412" s="134"/>
      <c r="S412" s="135"/>
      <c r="T412" s="135"/>
      <c r="U412" s="134"/>
      <c r="V412" s="135"/>
      <c r="W412" s="135"/>
      <c r="X412" s="134"/>
      <c r="Y412" s="135"/>
      <c r="Z412" s="135"/>
      <c r="AA412" s="134"/>
      <c r="AB412" s="135"/>
      <c r="AC412" s="135"/>
      <c r="AD412" s="134"/>
      <c r="AE412" s="135"/>
      <c r="AF412" s="135"/>
      <c r="AG412" s="134"/>
    </row>
    <row r="413" spans="1:33">
      <c r="A413" s="144" t="s">
        <v>345</v>
      </c>
      <c r="B413" s="135" t="s">
        <v>4768</v>
      </c>
      <c r="C413" s="143">
        <v>-495.92887961961662</v>
      </c>
      <c r="D413" s="143">
        <v>5898.488918777768</v>
      </c>
      <c r="E413" s="142">
        <v>1.3160000000000001</v>
      </c>
      <c r="F413" s="141">
        <v>2.238</v>
      </c>
      <c r="G413" s="135"/>
      <c r="H413" s="135"/>
      <c r="I413" s="134"/>
      <c r="J413" s="135"/>
      <c r="K413" s="135"/>
      <c r="L413" s="134"/>
      <c r="M413" s="135"/>
      <c r="N413" s="135"/>
      <c r="O413" s="134"/>
      <c r="P413" s="135"/>
      <c r="Q413" s="135"/>
      <c r="R413" s="134"/>
      <c r="S413" s="135"/>
      <c r="T413" s="135"/>
      <c r="U413" s="134"/>
      <c r="V413" s="135"/>
      <c r="W413" s="135"/>
      <c r="X413" s="134"/>
      <c r="Y413" s="135"/>
      <c r="Z413" s="135"/>
      <c r="AA413" s="134"/>
      <c r="AB413" s="135"/>
      <c r="AC413" s="135"/>
      <c r="AD413" s="134"/>
      <c r="AE413" s="135"/>
      <c r="AF413" s="135"/>
      <c r="AG413" s="134"/>
    </row>
    <row r="414" spans="1:33">
      <c r="A414" s="144" t="s">
        <v>345</v>
      </c>
      <c r="B414" s="135" t="s">
        <v>4767</v>
      </c>
      <c r="C414" s="143">
        <v>-496.70354620893437</v>
      </c>
      <c r="D414" s="143">
        <v>5896.7608472579386</v>
      </c>
      <c r="E414" s="142">
        <v>1.2929999999999999</v>
      </c>
      <c r="F414" s="141">
        <v>2.2360000000000002</v>
      </c>
      <c r="G414" s="135"/>
      <c r="H414" s="135"/>
      <c r="I414" s="134"/>
      <c r="J414" s="135"/>
      <c r="K414" s="135"/>
      <c r="L414" s="134"/>
      <c r="M414" s="135"/>
      <c r="N414" s="135"/>
      <c r="O414" s="134"/>
      <c r="P414" s="135"/>
      <c r="Q414" s="135"/>
      <c r="R414" s="134"/>
      <c r="S414" s="135"/>
      <c r="T414" s="135"/>
      <c r="U414" s="134"/>
      <c r="V414" s="135"/>
      <c r="W414" s="135"/>
      <c r="X414" s="134"/>
      <c r="Y414" s="135"/>
      <c r="Z414" s="135"/>
      <c r="AA414" s="134"/>
      <c r="AB414" s="135"/>
      <c r="AC414" s="135"/>
      <c r="AD414" s="134"/>
      <c r="AE414" s="135"/>
      <c r="AF414" s="135"/>
      <c r="AG414" s="134"/>
    </row>
    <row r="415" spans="1:33">
      <c r="A415" s="144" t="s">
        <v>345</v>
      </c>
      <c r="B415" s="135" t="s">
        <v>4766</v>
      </c>
      <c r="C415" s="143">
        <v>-496.27574233744303</v>
      </c>
      <c r="D415" s="143">
        <v>5896.7442756929449</v>
      </c>
      <c r="E415" s="142">
        <v>1.3160000000000001</v>
      </c>
      <c r="F415" s="141">
        <v>2.2450000000000001</v>
      </c>
      <c r="G415" s="135"/>
      <c r="H415" s="135"/>
      <c r="I415" s="134"/>
      <c r="J415" s="135"/>
      <c r="K415" s="135"/>
      <c r="L415" s="134"/>
      <c r="M415" s="135"/>
      <c r="N415" s="135"/>
      <c r="O415" s="134"/>
      <c r="P415" s="135"/>
      <c r="Q415" s="135"/>
      <c r="R415" s="134"/>
      <c r="S415" s="135"/>
      <c r="T415" s="135"/>
      <c r="U415" s="134"/>
      <c r="V415" s="135"/>
      <c r="W415" s="135"/>
      <c r="X415" s="134"/>
      <c r="Y415" s="135"/>
      <c r="Z415" s="135"/>
      <c r="AA415" s="134"/>
      <c r="AB415" s="135"/>
      <c r="AC415" s="135"/>
      <c r="AD415" s="134"/>
      <c r="AE415" s="135"/>
      <c r="AF415" s="135"/>
      <c r="AG415" s="134"/>
    </row>
    <row r="416" spans="1:33">
      <c r="A416" s="144" t="s">
        <v>345</v>
      </c>
      <c r="B416" s="135" t="s">
        <v>4765</v>
      </c>
      <c r="C416" s="143">
        <v>-496.55309721378268</v>
      </c>
      <c r="D416" s="143">
        <v>5896.5427915019845</v>
      </c>
      <c r="E416" s="142">
        <v>1.278</v>
      </c>
      <c r="F416" s="141">
        <v>2.2429999999999999</v>
      </c>
      <c r="G416" s="135"/>
      <c r="H416" s="135"/>
      <c r="I416" s="134"/>
      <c r="J416" s="135"/>
      <c r="K416" s="135"/>
      <c r="L416" s="134"/>
      <c r="M416" s="135"/>
      <c r="N416" s="135"/>
      <c r="O416" s="134"/>
      <c r="P416" s="135"/>
      <c r="Q416" s="135"/>
      <c r="R416" s="134"/>
      <c r="S416" s="135"/>
      <c r="T416" s="135"/>
      <c r="U416" s="134"/>
      <c r="V416" s="135"/>
      <c r="W416" s="135"/>
      <c r="X416" s="134"/>
      <c r="Y416" s="135"/>
      <c r="Z416" s="135"/>
      <c r="AA416" s="134"/>
      <c r="AB416" s="135"/>
      <c r="AC416" s="135"/>
      <c r="AD416" s="134"/>
      <c r="AE416" s="135"/>
      <c r="AF416" s="135"/>
      <c r="AG416" s="134"/>
    </row>
    <row r="417" spans="1:33">
      <c r="A417" s="144" t="s">
        <v>345</v>
      </c>
      <c r="B417" s="135" t="s">
        <v>4764</v>
      </c>
      <c r="C417" s="143">
        <v>-496.65632535028595</v>
      </c>
      <c r="D417" s="143">
        <v>5895.1934173501622</v>
      </c>
      <c r="E417" s="142">
        <v>1.284</v>
      </c>
      <c r="F417" s="141">
        <v>2.238</v>
      </c>
      <c r="G417" s="135"/>
      <c r="H417" s="135"/>
      <c r="I417" s="134"/>
      <c r="J417" s="135"/>
      <c r="K417" s="135"/>
      <c r="L417" s="134"/>
      <c r="M417" s="135"/>
      <c r="N417" s="135"/>
      <c r="O417" s="134"/>
      <c r="P417" s="135"/>
      <c r="Q417" s="135"/>
      <c r="R417" s="134"/>
      <c r="S417" s="135"/>
      <c r="T417" s="135"/>
      <c r="U417" s="134"/>
      <c r="V417" s="135"/>
      <c r="W417" s="135"/>
      <c r="X417" s="134"/>
      <c r="Y417" s="135"/>
      <c r="Z417" s="135"/>
      <c r="AA417" s="134"/>
      <c r="AB417" s="135"/>
      <c r="AC417" s="135"/>
      <c r="AD417" s="134"/>
      <c r="AE417" s="135"/>
      <c r="AF417" s="135"/>
      <c r="AG417" s="134"/>
    </row>
    <row r="418" spans="1:33">
      <c r="A418" s="144" t="s">
        <v>345</v>
      </c>
      <c r="B418" s="135" t="s">
        <v>4763</v>
      </c>
      <c r="C418" s="143">
        <v>-496.36943074357953</v>
      </c>
      <c r="D418" s="143">
        <v>5894.1762870771827</v>
      </c>
      <c r="E418" s="142">
        <v>1.3140000000000001</v>
      </c>
      <c r="F418" s="141">
        <v>2.2389999999999999</v>
      </c>
      <c r="G418" s="135"/>
      <c r="H418" s="135"/>
      <c r="I418" s="134"/>
      <c r="J418" s="135"/>
      <c r="K418" s="135"/>
      <c r="L418" s="134"/>
      <c r="M418" s="135"/>
      <c r="N418" s="135"/>
      <c r="O418" s="134"/>
      <c r="P418" s="135"/>
      <c r="Q418" s="135"/>
      <c r="R418" s="134"/>
      <c r="S418" s="135"/>
      <c r="T418" s="135"/>
      <c r="U418" s="134"/>
      <c r="V418" s="135"/>
      <c r="W418" s="135"/>
      <c r="X418" s="134"/>
      <c r="Y418" s="135"/>
      <c r="Z418" s="135"/>
      <c r="AA418" s="134"/>
      <c r="AB418" s="135"/>
      <c r="AC418" s="135"/>
      <c r="AD418" s="134"/>
      <c r="AE418" s="135"/>
      <c r="AF418" s="135"/>
      <c r="AG418" s="134"/>
    </row>
    <row r="419" spans="1:33">
      <c r="A419" s="144" t="s">
        <v>345</v>
      </c>
      <c r="B419" s="135" t="s">
        <v>4762</v>
      </c>
      <c r="C419" s="143">
        <v>-495.92668263533045</v>
      </c>
      <c r="D419" s="143">
        <v>5894.0308950372128</v>
      </c>
      <c r="E419" s="142">
        <v>1.2949999999999999</v>
      </c>
      <c r="F419" s="141">
        <v>2.242</v>
      </c>
      <c r="G419" s="135"/>
      <c r="H419" s="135"/>
      <c r="I419" s="134"/>
      <c r="J419" s="135"/>
      <c r="K419" s="135"/>
      <c r="L419" s="134"/>
      <c r="M419" s="135"/>
      <c r="N419" s="135"/>
      <c r="O419" s="134"/>
      <c r="P419" s="135"/>
      <c r="Q419" s="135"/>
      <c r="R419" s="134"/>
      <c r="S419" s="135"/>
      <c r="T419" s="135"/>
      <c r="U419" s="134"/>
      <c r="V419" s="135"/>
      <c r="W419" s="135"/>
      <c r="X419" s="134"/>
      <c r="Y419" s="135"/>
      <c r="Z419" s="135"/>
      <c r="AA419" s="134"/>
      <c r="AB419" s="135"/>
      <c r="AC419" s="135"/>
      <c r="AD419" s="134"/>
      <c r="AE419" s="135"/>
      <c r="AF419" s="135"/>
      <c r="AG419" s="134"/>
    </row>
    <row r="420" spans="1:33">
      <c r="A420" s="144" t="s">
        <v>345</v>
      </c>
      <c r="B420" s="135" t="s">
        <v>4761</v>
      </c>
      <c r="C420" s="143">
        <v>-496.77046398760234</v>
      </c>
      <c r="D420" s="143">
        <v>5892.8016999568063</v>
      </c>
      <c r="E420" s="142">
        <v>1.31</v>
      </c>
      <c r="F420" s="141">
        <v>2.2360000000000002</v>
      </c>
      <c r="G420" s="135"/>
      <c r="H420" s="135"/>
      <c r="I420" s="134"/>
      <c r="J420" s="135"/>
      <c r="K420" s="135"/>
      <c r="L420" s="134"/>
      <c r="M420" s="135"/>
      <c r="N420" s="135"/>
      <c r="O420" s="134"/>
      <c r="P420" s="135"/>
      <c r="Q420" s="135"/>
      <c r="R420" s="134"/>
      <c r="S420" s="135"/>
      <c r="T420" s="135"/>
      <c r="U420" s="134"/>
      <c r="V420" s="135"/>
      <c r="W420" s="135"/>
      <c r="X420" s="134"/>
      <c r="Y420" s="135"/>
      <c r="Z420" s="135"/>
      <c r="AA420" s="134"/>
      <c r="AB420" s="135"/>
      <c r="AC420" s="135"/>
      <c r="AD420" s="134"/>
      <c r="AE420" s="135"/>
      <c r="AF420" s="135"/>
      <c r="AG420" s="134"/>
    </row>
    <row r="421" spans="1:33">
      <c r="A421" s="144" t="s">
        <v>345</v>
      </c>
      <c r="B421" s="135" t="s">
        <v>4760</v>
      </c>
      <c r="C421" s="143">
        <v>-496.89931779540944</v>
      </c>
      <c r="D421" s="143">
        <v>5891.746335769767</v>
      </c>
      <c r="E421" s="142">
        <v>1.2989999999999999</v>
      </c>
      <c r="F421" s="141">
        <v>2.2480000000000002</v>
      </c>
      <c r="G421" s="135"/>
      <c r="H421" s="135"/>
      <c r="I421" s="134"/>
      <c r="J421" s="135"/>
      <c r="K421" s="135"/>
      <c r="L421" s="134"/>
      <c r="M421" s="135"/>
      <c r="N421" s="135"/>
      <c r="O421" s="134"/>
      <c r="P421" s="135"/>
      <c r="Q421" s="135"/>
      <c r="R421" s="134"/>
      <c r="S421" s="135"/>
      <c r="T421" s="135"/>
      <c r="U421" s="134"/>
      <c r="V421" s="135"/>
      <c r="W421" s="135"/>
      <c r="X421" s="134"/>
      <c r="Y421" s="135"/>
      <c r="Z421" s="135"/>
      <c r="AA421" s="134"/>
      <c r="AB421" s="135"/>
      <c r="AC421" s="135"/>
      <c r="AD421" s="134"/>
      <c r="AE421" s="135"/>
      <c r="AF421" s="135"/>
      <c r="AG421" s="134"/>
    </row>
    <row r="422" spans="1:33">
      <c r="A422" s="144" t="s">
        <v>345</v>
      </c>
      <c r="B422" s="135" t="s">
        <v>4759</v>
      </c>
      <c r="C422" s="143">
        <v>-496.87617349234614</v>
      </c>
      <c r="D422" s="143">
        <v>5891.4683970448395</v>
      </c>
      <c r="E422" s="142">
        <v>1.3129999999999999</v>
      </c>
      <c r="F422" s="141">
        <v>2.2349999999999999</v>
      </c>
      <c r="G422" s="135"/>
      <c r="H422" s="135"/>
      <c r="I422" s="134"/>
      <c r="J422" s="135"/>
      <c r="K422" s="135"/>
      <c r="L422" s="134"/>
      <c r="M422" s="135"/>
      <c r="N422" s="135"/>
      <c r="O422" s="134"/>
      <c r="P422" s="135"/>
      <c r="Q422" s="135"/>
      <c r="R422" s="134"/>
      <c r="S422" s="135"/>
      <c r="T422" s="135"/>
      <c r="U422" s="134"/>
      <c r="V422" s="135"/>
      <c r="W422" s="135"/>
      <c r="X422" s="134"/>
      <c r="Y422" s="135"/>
      <c r="Z422" s="135"/>
      <c r="AA422" s="134"/>
      <c r="AB422" s="135"/>
      <c r="AC422" s="135"/>
      <c r="AD422" s="134"/>
      <c r="AE422" s="135"/>
      <c r="AF422" s="135"/>
      <c r="AG422" s="134"/>
    </row>
    <row r="423" spans="1:33">
      <c r="A423" s="144" t="s">
        <v>345</v>
      </c>
      <c r="B423" s="135" t="s">
        <v>4758</v>
      </c>
      <c r="C423" s="143">
        <v>-496.61835004954696</v>
      </c>
      <c r="D423" s="143">
        <v>5891.2163912324759</v>
      </c>
      <c r="E423" s="142">
        <v>1.3</v>
      </c>
      <c r="F423" s="141">
        <v>2.2429999999999999</v>
      </c>
      <c r="G423" s="135"/>
      <c r="H423" s="135"/>
      <c r="I423" s="134"/>
      <c r="J423" s="135"/>
      <c r="K423" s="135"/>
      <c r="L423" s="134"/>
      <c r="M423" s="135"/>
      <c r="N423" s="135"/>
      <c r="O423" s="134"/>
      <c r="P423" s="135"/>
      <c r="Q423" s="135"/>
      <c r="R423" s="134"/>
      <c r="S423" s="135"/>
      <c r="T423" s="135"/>
      <c r="U423" s="134"/>
      <c r="V423" s="135"/>
      <c r="W423" s="135"/>
      <c r="X423" s="134"/>
      <c r="Y423" s="135"/>
      <c r="Z423" s="135"/>
      <c r="AA423" s="134"/>
      <c r="AB423" s="135"/>
      <c r="AC423" s="135"/>
      <c r="AD423" s="134"/>
      <c r="AE423" s="135"/>
      <c r="AF423" s="135"/>
      <c r="AG423" s="134"/>
    </row>
    <row r="424" spans="1:33">
      <c r="A424" s="144" t="s">
        <v>345</v>
      </c>
      <c r="B424" s="135" t="s">
        <v>4757</v>
      </c>
      <c r="C424" s="143">
        <v>-496.41873008027454</v>
      </c>
      <c r="D424" s="143">
        <v>5890.0166955754403</v>
      </c>
      <c r="E424" s="142">
        <v>1.2929999999999999</v>
      </c>
      <c r="F424" s="141">
        <v>2.2309999999999999</v>
      </c>
      <c r="G424" s="135"/>
      <c r="H424" s="135"/>
      <c r="I424" s="134"/>
      <c r="J424" s="135"/>
      <c r="K424" s="135"/>
      <c r="L424" s="134"/>
      <c r="M424" s="135"/>
      <c r="N424" s="135"/>
      <c r="O424" s="134"/>
      <c r="P424" s="135"/>
      <c r="Q424" s="135"/>
      <c r="R424" s="134"/>
      <c r="S424" s="135"/>
      <c r="T424" s="135"/>
      <c r="U424" s="134"/>
      <c r="V424" s="135"/>
      <c r="W424" s="135"/>
      <c r="X424" s="134"/>
      <c r="Y424" s="135"/>
      <c r="Z424" s="135"/>
      <c r="AA424" s="134"/>
      <c r="AB424" s="135"/>
      <c r="AC424" s="135"/>
      <c r="AD424" s="134"/>
      <c r="AE424" s="135"/>
      <c r="AF424" s="135"/>
      <c r="AG424" s="134"/>
    </row>
    <row r="425" spans="1:33">
      <c r="A425" s="144" t="s">
        <v>345</v>
      </c>
      <c r="B425" s="135" t="s">
        <v>4756</v>
      </c>
      <c r="C425" s="143">
        <v>-496.21064533316684</v>
      </c>
      <c r="D425" s="143">
        <v>5888.813410799663</v>
      </c>
      <c r="E425" s="142">
        <v>1.2889999999999999</v>
      </c>
      <c r="F425" s="141">
        <v>2.2450000000000001</v>
      </c>
      <c r="G425" s="135"/>
      <c r="H425" s="135"/>
      <c r="I425" s="134"/>
      <c r="J425" s="135"/>
      <c r="K425" s="135"/>
      <c r="L425" s="134"/>
      <c r="M425" s="135"/>
      <c r="N425" s="135"/>
      <c r="O425" s="134"/>
      <c r="P425" s="135"/>
      <c r="Q425" s="135"/>
      <c r="R425" s="134"/>
      <c r="S425" s="135"/>
      <c r="T425" s="135"/>
      <c r="U425" s="134"/>
      <c r="V425" s="135"/>
      <c r="W425" s="135"/>
      <c r="X425" s="134"/>
      <c r="Y425" s="135"/>
      <c r="Z425" s="135"/>
      <c r="AA425" s="134"/>
      <c r="AB425" s="135"/>
      <c r="AC425" s="135"/>
      <c r="AD425" s="134"/>
      <c r="AE425" s="135"/>
      <c r="AF425" s="135"/>
      <c r="AG425" s="134"/>
    </row>
    <row r="426" spans="1:33">
      <c r="A426" s="144" t="s">
        <v>345</v>
      </c>
      <c r="B426" s="135" t="s">
        <v>4755</v>
      </c>
      <c r="C426" s="143">
        <v>-496.41946821269499</v>
      </c>
      <c r="D426" s="143">
        <v>5888.3305105819418</v>
      </c>
      <c r="E426" s="142">
        <v>1.2889999999999999</v>
      </c>
      <c r="F426" s="141">
        <v>2.2410000000000001</v>
      </c>
      <c r="G426" s="135"/>
      <c r="H426" s="135"/>
      <c r="I426" s="134"/>
      <c r="J426" s="135"/>
      <c r="K426" s="135"/>
      <c r="L426" s="134"/>
      <c r="M426" s="135"/>
      <c r="N426" s="135"/>
      <c r="O426" s="134"/>
      <c r="P426" s="135"/>
      <c r="Q426" s="135"/>
      <c r="R426" s="134"/>
      <c r="S426" s="135"/>
      <c r="T426" s="135"/>
      <c r="U426" s="134"/>
      <c r="V426" s="135"/>
      <c r="W426" s="135"/>
      <c r="X426" s="134"/>
      <c r="Y426" s="135"/>
      <c r="Z426" s="135"/>
      <c r="AA426" s="134"/>
      <c r="AB426" s="135"/>
      <c r="AC426" s="135"/>
      <c r="AD426" s="134"/>
      <c r="AE426" s="135"/>
      <c r="AF426" s="135"/>
      <c r="AG426" s="134"/>
    </row>
    <row r="427" spans="1:33">
      <c r="A427" s="144" t="s">
        <v>345</v>
      </c>
      <c r="B427" s="135" t="s">
        <v>4754</v>
      </c>
      <c r="C427" s="143">
        <v>-496.13665302325313</v>
      </c>
      <c r="D427" s="143">
        <v>5886.9730024207629</v>
      </c>
      <c r="E427" s="142">
        <v>1.3149999999999999</v>
      </c>
      <c r="F427" s="141">
        <v>2.2450000000000001</v>
      </c>
      <c r="G427" s="135"/>
      <c r="H427" s="135"/>
      <c r="I427" s="134"/>
      <c r="J427" s="135"/>
      <c r="K427" s="135"/>
      <c r="L427" s="134"/>
      <c r="M427" s="135"/>
      <c r="N427" s="135"/>
      <c r="O427" s="134"/>
      <c r="P427" s="135"/>
      <c r="Q427" s="135"/>
      <c r="R427" s="134"/>
      <c r="S427" s="135"/>
      <c r="T427" s="135"/>
      <c r="U427" s="134"/>
      <c r="V427" s="135"/>
      <c r="W427" s="135"/>
      <c r="X427" s="134"/>
      <c r="Y427" s="135"/>
      <c r="Z427" s="135"/>
      <c r="AA427" s="134"/>
      <c r="AB427" s="135"/>
      <c r="AC427" s="135"/>
      <c r="AD427" s="134"/>
      <c r="AE427" s="135"/>
      <c r="AF427" s="135"/>
      <c r="AG427" s="134"/>
    </row>
    <row r="428" spans="1:33">
      <c r="A428" s="144" t="s">
        <v>345</v>
      </c>
      <c r="B428" s="135" t="s">
        <v>4753</v>
      </c>
      <c r="C428" s="143">
        <v>-495.97733214055495</v>
      </c>
      <c r="D428" s="143">
        <v>5886.7154852757212</v>
      </c>
      <c r="E428" s="142">
        <v>1.3340000000000001</v>
      </c>
      <c r="F428" s="141">
        <v>2.2490000000000001</v>
      </c>
      <c r="G428" s="135"/>
      <c r="H428" s="135"/>
      <c r="I428" s="134"/>
      <c r="J428" s="135"/>
      <c r="K428" s="135"/>
      <c r="L428" s="134"/>
      <c r="M428" s="135"/>
      <c r="N428" s="135"/>
      <c r="O428" s="134"/>
      <c r="P428" s="135"/>
      <c r="Q428" s="135"/>
      <c r="R428" s="134"/>
      <c r="S428" s="135"/>
      <c r="T428" s="135"/>
      <c r="U428" s="134"/>
      <c r="V428" s="135"/>
      <c r="W428" s="135"/>
      <c r="X428" s="134"/>
      <c r="Y428" s="135"/>
      <c r="Z428" s="135"/>
      <c r="AA428" s="134"/>
      <c r="AB428" s="135"/>
      <c r="AC428" s="135"/>
      <c r="AD428" s="134"/>
      <c r="AE428" s="135"/>
      <c r="AF428" s="135"/>
      <c r="AG428" s="134"/>
    </row>
    <row r="429" spans="1:33">
      <c r="A429" s="144" t="s">
        <v>345</v>
      </c>
      <c r="B429" s="135" t="s">
        <v>4752</v>
      </c>
      <c r="C429" s="143">
        <v>-496.30305741923786</v>
      </c>
      <c r="D429" s="143">
        <v>5885.3831455023501</v>
      </c>
      <c r="E429" s="142">
        <v>1.325</v>
      </c>
      <c r="F429" s="141">
        <v>2.2320000000000002</v>
      </c>
      <c r="G429" s="135"/>
      <c r="H429" s="135"/>
      <c r="I429" s="134"/>
      <c r="J429" s="135"/>
      <c r="K429" s="135"/>
      <c r="L429" s="134"/>
      <c r="M429" s="135"/>
      <c r="N429" s="135"/>
      <c r="O429" s="134"/>
      <c r="P429" s="135"/>
      <c r="Q429" s="135"/>
      <c r="R429" s="134"/>
      <c r="S429" s="135"/>
      <c r="T429" s="135"/>
      <c r="U429" s="134"/>
      <c r="V429" s="135"/>
      <c r="W429" s="135"/>
      <c r="X429" s="134"/>
      <c r="Y429" s="135"/>
      <c r="Z429" s="135"/>
      <c r="AA429" s="134"/>
      <c r="AB429" s="135"/>
      <c r="AC429" s="135"/>
      <c r="AD429" s="134"/>
      <c r="AE429" s="135"/>
      <c r="AF429" s="135"/>
      <c r="AG429" s="134"/>
    </row>
    <row r="430" spans="1:33">
      <c r="A430" s="144" t="s">
        <v>345</v>
      </c>
      <c r="B430" s="135" t="s">
        <v>4751</v>
      </c>
      <c r="C430" s="143">
        <v>-496.73986914655427</v>
      </c>
      <c r="D430" s="143">
        <v>5884.8302642407461</v>
      </c>
      <c r="E430" s="142">
        <v>1.3340000000000001</v>
      </c>
      <c r="F430" s="141">
        <v>2.246</v>
      </c>
      <c r="G430" s="135"/>
      <c r="H430" s="135"/>
      <c r="I430" s="134"/>
      <c r="J430" s="135"/>
      <c r="K430" s="135"/>
      <c r="L430" s="134"/>
      <c r="M430" s="135"/>
      <c r="N430" s="135"/>
      <c r="O430" s="134"/>
      <c r="P430" s="135"/>
      <c r="Q430" s="135"/>
      <c r="R430" s="134"/>
      <c r="S430" s="135"/>
      <c r="T430" s="135"/>
      <c r="U430" s="134"/>
      <c r="V430" s="135"/>
      <c r="W430" s="135"/>
      <c r="X430" s="134"/>
      <c r="Y430" s="135"/>
      <c r="Z430" s="135"/>
      <c r="AA430" s="134"/>
      <c r="AB430" s="135"/>
      <c r="AC430" s="135"/>
      <c r="AD430" s="134"/>
      <c r="AE430" s="135"/>
      <c r="AF430" s="135"/>
      <c r="AG430" s="134"/>
    </row>
    <row r="431" spans="1:33">
      <c r="A431" s="144" t="s">
        <v>345</v>
      </c>
      <c r="B431" s="135" t="s">
        <v>4750</v>
      </c>
      <c r="C431" s="143">
        <v>-496.48678344231217</v>
      </c>
      <c r="D431" s="143">
        <v>5883.2153891765065</v>
      </c>
      <c r="E431" s="142">
        <v>1.2949999999999999</v>
      </c>
      <c r="F431" s="141">
        <v>2.246</v>
      </c>
      <c r="G431" s="135"/>
      <c r="H431" s="135"/>
      <c r="I431" s="134"/>
      <c r="J431" s="135"/>
      <c r="K431" s="135"/>
      <c r="L431" s="134"/>
      <c r="M431" s="135"/>
      <c r="N431" s="135"/>
      <c r="O431" s="134"/>
      <c r="P431" s="135"/>
      <c r="Q431" s="135"/>
      <c r="R431" s="134"/>
      <c r="S431" s="135"/>
      <c r="T431" s="135"/>
      <c r="U431" s="134"/>
      <c r="V431" s="135"/>
      <c r="W431" s="135"/>
      <c r="X431" s="134"/>
      <c r="Y431" s="135"/>
      <c r="Z431" s="135"/>
      <c r="AA431" s="134"/>
      <c r="AB431" s="135"/>
      <c r="AC431" s="135"/>
      <c r="AD431" s="134"/>
      <c r="AE431" s="135"/>
      <c r="AF431" s="135"/>
      <c r="AG431" s="134"/>
    </row>
    <row r="432" spans="1:33">
      <c r="A432" s="144" t="s">
        <v>345</v>
      </c>
      <c r="B432" s="135" t="s">
        <v>4749</v>
      </c>
      <c r="C432" s="143">
        <v>-496.47225924364699</v>
      </c>
      <c r="D432" s="143">
        <v>5881.4356081515107</v>
      </c>
      <c r="E432" s="142">
        <v>1.256</v>
      </c>
      <c r="F432" s="141">
        <v>2.2130000000000001</v>
      </c>
      <c r="G432" s="135"/>
      <c r="H432" s="135"/>
      <c r="I432" s="134"/>
      <c r="J432" s="135"/>
      <c r="K432" s="135"/>
      <c r="L432" s="134"/>
      <c r="M432" s="135"/>
      <c r="N432" s="135"/>
      <c r="O432" s="134"/>
      <c r="P432" s="135"/>
      <c r="Q432" s="135"/>
      <c r="R432" s="134"/>
      <c r="S432" s="135"/>
      <c r="T432" s="135"/>
      <c r="U432" s="134"/>
      <c r="V432" s="135"/>
      <c r="W432" s="135"/>
      <c r="X432" s="134"/>
      <c r="Y432" s="135"/>
      <c r="Z432" s="135"/>
      <c r="AA432" s="134"/>
      <c r="AB432" s="135"/>
      <c r="AC432" s="135"/>
      <c r="AD432" s="134"/>
      <c r="AE432" s="135"/>
      <c r="AF432" s="135"/>
      <c r="AG432" s="134"/>
    </row>
    <row r="433" spans="1:33">
      <c r="A433" s="144" t="s">
        <v>345</v>
      </c>
      <c r="B433" s="135" t="s">
        <v>4748</v>
      </c>
      <c r="C433" s="143">
        <v>-496.22990223549243</v>
      </c>
      <c r="D433" s="143">
        <v>5880.1702412377726</v>
      </c>
      <c r="E433" s="142">
        <v>1.266</v>
      </c>
      <c r="F433" s="141">
        <v>2.2029999999999998</v>
      </c>
      <c r="G433" s="135"/>
      <c r="H433" s="135"/>
      <c r="I433" s="134"/>
      <c r="J433" s="135"/>
      <c r="K433" s="135"/>
      <c r="L433" s="134"/>
      <c r="M433" s="135"/>
      <c r="N433" s="135"/>
      <c r="O433" s="134"/>
      <c r="P433" s="135"/>
      <c r="Q433" s="135"/>
      <c r="R433" s="134"/>
      <c r="S433" s="135"/>
      <c r="T433" s="135"/>
      <c r="U433" s="134"/>
      <c r="V433" s="135"/>
      <c r="W433" s="135"/>
      <c r="X433" s="134"/>
      <c r="Y433" s="135"/>
      <c r="Z433" s="135"/>
      <c r="AA433" s="134"/>
      <c r="AB433" s="135"/>
      <c r="AC433" s="135"/>
      <c r="AD433" s="134"/>
      <c r="AE433" s="135"/>
      <c r="AF433" s="135"/>
      <c r="AG433" s="134"/>
    </row>
    <row r="434" spans="1:33">
      <c r="A434" s="144" t="s">
        <v>345</v>
      </c>
      <c r="B434" s="135" t="s">
        <v>4747</v>
      </c>
      <c r="C434" s="143">
        <v>-496.05181024776749</v>
      </c>
      <c r="D434" s="143">
        <v>5879.8217473362747</v>
      </c>
      <c r="E434" s="142">
        <v>1.2470000000000001</v>
      </c>
      <c r="F434" s="141">
        <v>2.2149999999999999</v>
      </c>
      <c r="G434" s="135"/>
      <c r="H434" s="135"/>
      <c r="I434" s="134"/>
      <c r="J434" s="135"/>
      <c r="K434" s="135"/>
      <c r="L434" s="134"/>
      <c r="M434" s="135"/>
      <c r="N434" s="135"/>
      <c r="O434" s="134"/>
      <c r="P434" s="135"/>
      <c r="Q434" s="135"/>
      <c r="R434" s="134"/>
      <c r="S434" s="135"/>
      <c r="T434" s="135"/>
      <c r="U434" s="134"/>
      <c r="V434" s="135"/>
      <c r="W434" s="135"/>
      <c r="X434" s="134"/>
      <c r="Y434" s="135"/>
      <c r="Z434" s="135"/>
      <c r="AA434" s="134"/>
      <c r="AB434" s="135"/>
      <c r="AC434" s="135"/>
      <c r="AD434" s="134"/>
      <c r="AE434" s="135"/>
      <c r="AF434" s="135"/>
      <c r="AG434" s="134"/>
    </row>
    <row r="435" spans="1:33">
      <c r="A435" s="144" t="s">
        <v>345</v>
      </c>
      <c r="B435" s="135" t="s">
        <v>4746</v>
      </c>
      <c r="C435" s="143">
        <v>-496.15868758237457</v>
      </c>
      <c r="D435" s="143">
        <v>5878.9176600495448</v>
      </c>
      <c r="E435" s="142">
        <v>1.254</v>
      </c>
      <c r="F435" s="141">
        <v>2.1930000000000001</v>
      </c>
      <c r="G435" s="135"/>
      <c r="H435" s="135"/>
      <c r="I435" s="134"/>
      <c r="J435" s="135"/>
      <c r="K435" s="135"/>
      <c r="L435" s="134"/>
      <c r="M435" s="135"/>
      <c r="N435" s="135"/>
      <c r="O435" s="134"/>
      <c r="P435" s="135"/>
      <c r="Q435" s="135"/>
      <c r="R435" s="134"/>
      <c r="S435" s="135"/>
      <c r="T435" s="135"/>
      <c r="U435" s="134"/>
      <c r="V435" s="135"/>
      <c r="W435" s="135"/>
      <c r="X435" s="134"/>
      <c r="Y435" s="135"/>
      <c r="Z435" s="135"/>
      <c r="AA435" s="134"/>
      <c r="AB435" s="135"/>
      <c r="AC435" s="135"/>
      <c r="AD435" s="134"/>
      <c r="AE435" s="135"/>
      <c r="AF435" s="135"/>
      <c r="AG435" s="134"/>
    </row>
    <row r="436" spans="1:33">
      <c r="A436" s="144" t="s">
        <v>345</v>
      </c>
      <c r="B436" s="135" t="s">
        <v>4745</v>
      </c>
      <c r="C436" s="143">
        <v>-496.15322161956641</v>
      </c>
      <c r="D436" s="143">
        <v>5878.5539595577147</v>
      </c>
      <c r="E436" s="142">
        <v>1.2529999999999999</v>
      </c>
      <c r="F436" s="141">
        <v>2.2109999999999999</v>
      </c>
      <c r="G436" s="135"/>
      <c r="H436" s="135"/>
      <c r="I436" s="134"/>
      <c r="J436" s="135"/>
      <c r="K436" s="135"/>
      <c r="L436" s="134"/>
      <c r="M436" s="135"/>
      <c r="N436" s="135"/>
      <c r="O436" s="134"/>
      <c r="P436" s="135"/>
      <c r="Q436" s="135"/>
      <c r="R436" s="134"/>
      <c r="S436" s="135"/>
      <c r="T436" s="135"/>
      <c r="U436" s="134"/>
      <c r="V436" s="135"/>
      <c r="W436" s="135"/>
      <c r="X436" s="134"/>
      <c r="Y436" s="135"/>
      <c r="Z436" s="135"/>
      <c r="AA436" s="134"/>
      <c r="AB436" s="135"/>
      <c r="AC436" s="135"/>
      <c r="AD436" s="134"/>
      <c r="AE436" s="135"/>
      <c r="AF436" s="135"/>
      <c r="AG436" s="134"/>
    </row>
    <row r="437" spans="1:33">
      <c r="A437" s="144" t="s">
        <v>345</v>
      </c>
      <c r="B437" s="135" t="s">
        <v>4744</v>
      </c>
      <c r="C437" s="143">
        <v>-496.31281200106406</v>
      </c>
      <c r="D437" s="143">
        <v>5877.7679855379392</v>
      </c>
      <c r="E437" s="142">
        <v>1.268</v>
      </c>
      <c r="F437" s="141">
        <v>2.194</v>
      </c>
      <c r="G437" s="135"/>
      <c r="H437" s="135"/>
      <c r="I437" s="134"/>
      <c r="J437" s="135"/>
      <c r="K437" s="135"/>
      <c r="L437" s="134"/>
      <c r="M437" s="135"/>
      <c r="N437" s="135"/>
      <c r="O437" s="134"/>
      <c r="P437" s="135"/>
      <c r="Q437" s="135"/>
      <c r="R437" s="134"/>
      <c r="S437" s="135"/>
      <c r="T437" s="135"/>
      <c r="U437" s="134"/>
      <c r="V437" s="135"/>
      <c r="W437" s="135"/>
      <c r="X437" s="134"/>
      <c r="Y437" s="135"/>
      <c r="Z437" s="135"/>
      <c r="AA437" s="134"/>
      <c r="AB437" s="135"/>
      <c r="AC437" s="135"/>
      <c r="AD437" s="134"/>
      <c r="AE437" s="135"/>
      <c r="AF437" s="135"/>
      <c r="AG437" s="134"/>
    </row>
    <row r="438" spans="1:33">
      <c r="A438" s="144" t="s">
        <v>345</v>
      </c>
      <c r="B438" s="135" t="s">
        <v>4743</v>
      </c>
      <c r="C438" s="143">
        <v>-496.59007626865656</v>
      </c>
      <c r="D438" s="143">
        <v>5877.7036185218903</v>
      </c>
      <c r="E438" s="142">
        <v>1.276</v>
      </c>
      <c r="F438" s="141">
        <v>2.2029999999999998</v>
      </c>
      <c r="G438" s="135"/>
      <c r="H438" s="135"/>
      <c r="I438" s="134"/>
      <c r="J438" s="135"/>
      <c r="K438" s="135"/>
      <c r="L438" s="134"/>
      <c r="M438" s="135"/>
      <c r="N438" s="135"/>
      <c r="O438" s="134"/>
      <c r="P438" s="135"/>
      <c r="Q438" s="135"/>
      <c r="R438" s="134"/>
      <c r="S438" s="135"/>
      <c r="T438" s="135"/>
      <c r="U438" s="134"/>
      <c r="V438" s="135"/>
      <c r="W438" s="135"/>
      <c r="X438" s="134"/>
      <c r="Y438" s="135"/>
      <c r="Z438" s="135"/>
      <c r="AA438" s="134"/>
      <c r="AB438" s="135"/>
      <c r="AC438" s="135"/>
      <c r="AD438" s="134"/>
      <c r="AE438" s="135"/>
      <c r="AF438" s="135"/>
      <c r="AG438" s="134"/>
    </row>
    <row r="439" spans="1:33">
      <c r="A439" s="144" t="s">
        <v>345</v>
      </c>
      <c r="B439" s="135" t="s">
        <v>4742</v>
      </c>
      <c r="C439" s="143">
        <v>-496.43564763232735</v>
      </c>
      <c r="D439" s="143">
        <v>5877.5426893549802</v>
      </c>
      <c r="E439" s="142">
        <v>1.268</v>
      </c>
      <c r="F439" s="141">
        <v>2.206</v>
      </c>
      <c r="G439" s="135"/>
      <c r="H439" s="135"/>
      <c r="I439" s="134"/>
      <c r="J439" s="135"/>
      <c r="K439" s="135"/>
      <c r="L439" s="134"/>
      <c r="M439" s="135"/>
      <c r="N439" s="135"/>
      <c r="O439" s="134"/>
      <c r="P439" s="135"/>
      <c r="Q439" s="135"/>
      <c r="R439" s="134"/>
      <c r="S439" s="135"/>
      <c r="T439" s="135"/>
      <c r="U439" s="134"/>
      <c r="V439" s="135"/>
      <c r="W439" s="135"/>
      <c r="X439" s="134"/>
      <c r="Y439" s="135"/>
      <c r="Z439" s="135"/>
      <c r="AA439" s="134"/>
      <c r="AB439" s="135"/>
      <c r="AC439" s="135"/>
      <c r="AD439" s="134"/>
      <c r="AE439" s="135"/>
      <c r="AF439" s="135"/>
      <c r="AG439" s="134"/>
    </row>
    <row r="440" spans="1:33">
      <c r="A440" s="144" t="s">
        <v>345</v>
      </c>
      <c r="B440" s="135" t="s">
        <v>4741</v>
      </c>
      <c r="C440" s="143">
        <v>-496.38479702770968</v>
      </c>
      <c r="D440" s="143">
        <v>5876.113061910808</v>
      </c>
      <c r="E440" s="142">
        <v>1.286</v>
      </c>
      <c r="F440" s="141">
        <v>2.2090000000000001</v>
      </c>
      <c r="G440" s="135"/>
      <c r="H440" s="135"/>
      <c r="I440" s="134"/>
      <c r="J440" s="135"/>
      <c r="K440" s="135"/>
      <c r="L440" s="134"/>
      <c r="M440" s="135"/>
      <c r="N440" s="135"/>
      <c r="O440" s="134"/>
      <c r="P440" s="135"/>
      <c r="Q440" s="135"/>
      <c r="R440" s="134"/>
      <c r="S440" s="135"/>
      <c r="T440" s="135"/>
      <c r="U440" s="134"/>
      <c r="V440" s="135"/>
      <c r="W440" s="135"/>
      <c r="X440" s="134"/>
      <c r="Y440" s="135"/>
      <c r="Z440" s="135"/>
      <c r="AA440" s="134"/>
      <c r="AB440" s="135"/>
      <c r="AC440" s="135"/>
      <c r="AD440" s="134"/>
      <c r="AE440" s="135"/>
      <c r="AF440" s="135"/>
      <c r="AG440" s="134"/>
    </row>
    <row r="441" spans="1:33">
      <c r="A441" s="144" t="s">
        <v>345</v>
      </c>
      <c r="B441" s="135" t="s">
        <v>4740</v>
      </c>
      <c r="C441" s="143">
        <v>-496.5572043371244</v>
      </c>
      <c r="D441" s="143">
        <v>5875.7949859954833</v>
      </c>
      <c r="E441" s="142">
        <v>1.292</v>
      </c>
      <c r="F441" s="141">
        <v>2.2240000000000002</v>
      </c>
      <c r="G441" s="135"/>
      <c r="H441" s="135"/>
      <c r="I441" s="134"/>
      <c r="J441" s="135"/>
      <c r="K441" s="135"/>
      <c r="L441" s="134"/>
      <c r="M441" s="135"/>
      <c r="N441" s="135"/>
      <c r="O441" s="134"/>
      <c r="P441" s="135"/>
      <c r="Q441" s="135"/>
      <c r="R441" s="134"/>
      <c r="S441" s="135"/>
      <c r="T441" s="135"/>
      <c r="U441" s="134"/>
      <c r="V441" s="135"/>
      <c r="W441" s="135"/>
      <c r="X441" s="134"/>
      <c r="Y441" s="135"/>
      <c r="Z441" s="135"/>
      <c r="AA441" s="134"/>
      <c r="AB441" s="135"/>
      <c r="AC441" s="135"/>
      <c r="AD441" s="134"/>
      <c r="AE441" s="135"/>
      <c r="AF441" s="135"/>
      <c r="AG441" s="134"/>
    </row>
    <row r="442" spans="1:33">
      <c r="A442" s="144" t="s">
        <v>345</v>
      </c>
      <c r="B442" s="135" t="s">
        <v>4739</v>
      </c>
      <c r="C442" s="143">
        <v>-496.55150493014941</v>
      </c>
      <c r="D442" s="143">
        <v>5873.8509806990505</v>
      </c>
      <c r="E442" s="142">
        <v>1.2909999999999999</v>
      </c>
      <c r="F442" s="141">
        <v>2.238</v>
      </c>
      <c r="G442" s="135"/>
      <c r="H442" s="135"/>
      <c r="I442" s="134"/>
      <c r="J442" s="135"/>
      <c r="K442" s="135"/>
      <c r="L442" s="134"/>
      <c r="M442" s="135"/>
      <c r="N442" s="135"/>
      <c r="O442" s="134"/>
      <c r="P442" s="135"/>
      <c r="Q442" s="135"/>
      <c r="R442" s="134"/>
      <c r="S442" s="135"/>
      <c r="T442" s="135"/>
      <c r="U442" s="134"/>
      <c r="V442" s="135"/>
      <c r="W442" s="135"/>
      <c r="X442" s="134"/>
      <c r="Y442" s="135"/>
      <c r="Z442" s="135"/>
      <c r="AA442" s="134"/>
      <c r="AB442" s="135"/>
      <c r="AC442" s="135"/>
      <c r="AD442" s="134"/>
      <c r="AE442" s="135"/>
      <c r="AF442" s="135"/>
      <c r="AG442" s="134"/>
    </row>
    <row r="443" spans="1:33">
      <c r="A443" s="144" t="s">
        <v>345</v>
      </c>
      <c r="B443" s="135" t="s">
        <v>4738</v>
      </c>
      <c r="C443" s="143">
        <v>-496.83711336033571</v>
      </c>
      <c r="D443" s="143">
        <v>5873.7631351519494</v>
      </c>
      <c r="E443" s="142">
        <v>1.3109999999999999</v>
      </c>
      <c r="F443" s="141">
        <v>2.234</v>
      </c>
      <c r="G443" s="135"/>
      <c r="H443" s="135"/>
      <c r="I443" s="134"/>
      <c r="J443" s="135"/>
      <c r="K443" s="135"/>
      <c r="L443" s="134"/>
      <c r="M443" s="135"/>
      <c r="N443" s="135"/>
      <c r="O443" s="134"/>
      <c r="P443" s="135"/>
      <c r="Q443" s="135"/>
      <c r="R443" s="134"/>
      <c r="S443" s="135"/>
      <c r="T443" s="135"/>
      <c r="U443" s="134"/>
      <c r="V443" s="135"/>
      <c r="W443" s="135"/>
      <c r="X443" s="134"/>
      <c r="Y443" s="135"/>
      <c r="Z443" s="135"/>
      <c r="AA443" s="134"/>
      <c r="AB443" s="135"/>
      <c r="AC443" s="135"/>
      <c r="AD443" s="134"/>
      <c r="AE443" s="135"/>
      <c r="AF443" s="135"/>
      <c r="AG443" s="134"/>
    </row>
    <row r="444" spans="1:33">
      <c r="A444" s="144" t="s">
        <v>345</v>
      </c>
      <c r="B444" s="135" t="s">
        <v>4737</v>
      </c>
      <c r="C444" s="143">
        <v>-496.53390369428712</v>
      </c>
      <c r="D444" s="143">
        <v>5872.5034282344059</v>
      </c>
      <c r="E444" s="142">
        <v>1.302</v>
      </c>
      <c r="F444" s="141">
        <v>2.2280000000000002</v>
      </c>
      <c r="G444" s="135"/>
      <c r="H444" s="135"/>
      <c r="I444" s="134"/>
      <c r="J444" s="135"/>
      <c r="K444" s="135"/>
      <c r="L444" s="134"/>
      <c r="M444" s="135"/>
      <c r="N444" s="135"/>
      <c r="O444" s="134"/>
      <c r="P444" s="135"/>
      <c r="Q444" s="135"/>
      <c r="R444" s="134"/>
      <c r="S444" s="135"/>
      <c r="T444" s="135"/>
      <c r="U444" s="134"/>
      <c r="V444" s="135"/>
      <c r="W444" s="135"/>
      <c r="X444" s="134"/>
      <c r="Y444" s="135"/>
      <c r="Z444" s="135"/>
      <c r="AA444" s="134"/>
      <c r="AB444" s="135"/>
      <c r="AC444" s="135"/>
      <c r="AD444" s="134"/>
      <c r="AE444" s="135"/>
      <c r="AF444" s="135"/>
      <c r="AG444" s="134"/>
    </row>
    <row r="445" spans="1:33">
      <c r="A445" s="144" t="s">
        <v>345</v>
      </c>
      <c r="B445" s="135" t="s">
        <v>4736</v>
      </c>
      <c r="C445" s="143">
        <v>-496.89295327729309</v>
      </c>
      <c r="D445" s="143">
        <v>5872.1841009370228</v>
      </c>
      <c r="E445" s="142">
        <v>1.278</v>
      </c>
      <c r="F445" s="141">
        <v>2.2389999999999999</v>
      </c>
      <c r="G445" s="135"/>
      <c r="H445" s="135"/>
      <c r="I445" s="134"/>
      <c r="J445" s="135"/>
      <c r="K445" s="135"/>
      <c r="L445" s="134"/>
      <c r="M445" s="135"/>
      <c r="N445" s="135"/>
      <c r="O445" s="134"/>
      <c r="P445" s="135"/>
      <c r="Q445" s="135"/>
      <c r="R445" s="134"/>
      <c r="S445" s="135"/>
      <c r="T445" s="135"/>
      <c r="U445" s="134"/>
      <c r="V445" s="135"/>
      <c r="W445" s="135"/>
      <c r="X445" s="134"/>
      <c r="Y445" s="135"/>
      <c r="Z445" s="135"/>
      <c r="AA445" s="134"/>
      <c r="AB445" s="135"/>
      <c r="AC445" s="135"/>
      <c r="AD445" s="134"/>
      <c r="AE445" s="135"/>
      <c r="AF445" s="135"/>
      <c r="AG445" s="134"/>
    </row>
    <row r="446" spans="1:33">
      <c r="A446" s="144" t="s">
        <v>345</v>
      </c>
      <c r="B446" s="135" t="s">
        <v>4735</v>
      </c>
      <c r="C446" s="143">
        <v>-496.87158988498811</v>
      </c>
      <c r="D446" s="143">
        <v>5871.8788690004667</v>
      </c>
      <c r="E446" s="142">
        <v>1.304</v>
      </c>
      <c r="F446" s="141">
        <v>2.234</v>
      </c>
      <c r="G446" s="135"/>
      <c r="H446" s="135"/>
      <c r="I446" s="134"/>
      <c r="J446" s="135"/>
      <c r="K446" s="135"/>
      <c r="L446" s="134"/>
      <c r="M446" s="135"/>
      <c r="N446" s="135"/>
      <c r="O446" s="134"/>
      <c r="P446" s="135"/>
      <c r="Q446" s="135"/>
      <c r="R446" s="134"/>
      <c r="S446" s="135"/>
      <c r="T446" s="135"/>
      <c r="U446" s="134"/>
      <c r="V446" s="135"/>
      <c r="W446" s="135"/>
      <c r="X446" s="134"/>
      <c r="Y446" s="135"/>
      <c r="Z446" s="135"/>
      <c r="AA446" s="134"/>
      <c r="AB446" s="135"/>
      <c r="AC446" s="135"/>
      <c r="AD446" s="134"/>
      <c r="AE446" s="135"/>
      <c r="AF446" s="135"/>
      <c r="AG446" s="134"/>
    </row>
    <row r="447" spans="1:33">
      <c r="A447" s="144" t="s">
        <v>345</v>
      </c>
      <c r="B447" s="135" t="s">
        <v>4734</v>
      </c>
      <c r="C447" s="143">
        <v>-496.89928677534215</v>
      </c>
      <c r="D447" s="143">
        <v>5871.6658193367657</v>
      </c>
      <c r="E447" s="142">
        <v>1.2689999999999999</v>
      </c>
      <c r="F447" s="141">
        <v>2.2309999999999999</v>
      </c>
      <c r="G447" s="135"/>
      <c r="H447" s="135"/>
      <c r="I447" s="134"/>
      <c r="J447" s="135"/>
      <c r="K447" s="135"/>
      <c r="L447" s="134"/>
      <c r="M447" s="135"/>
      <c r="N447" s="135"/>
      <c r="O447" s="134"/>
      <c r="P447" s="135"/>
      <c r="Q447" s="135"/>
      <c r="R447" s="134"/>
      <c r="S447" s="135"/>
      <c r="T447" s="135"/>
      <c r="U447" s="134"/>
      <c r="V447" s="135"/>
      <c r="W447" s="135"/>
      <c r="X447" s="134"/>
      <c r="Y447" s="135"/>
      <c r="Z447" s="135"/>
      <c r="AA447" s="134"/>
      <c r="AB447" s="135"/>
      <c r="AC447" s="135"/>
      <c r="AD447" s="134"/>
      <c r="AE447" s="135"/>
      <c r="AF447" s="135"/>
      <c r="AG447" s="134"/>
    </row>
    <row r="448" spans="1:33">
      <c r="A448" s="144" t="s">
        <v>345</v>
      </c>
      <c r="B448" s="135" t="s">
        <v>4733</v>
      </c>
      <c r="C448" s="143">
        <v>-496.24730749051793</v>
      </c>
      <c r="D448" s="143">
        <v>5870.3028112487591</v>
      </c>
      <c r="E448" s="142">
        <v>1.3180000000000001</v>
      </c>
      <c r="F448" s="141">
        <v>2.2429999999999999</v>
      </c>
      <c r="G448" s="135"/>
      <c r="H448" s="135"/>
      <c r="I448" s="134"/>
      <c r="J448" s="135"/>
      <c r="K448" s="135"/>
      <c r="L448" s="134"/>
      <c r="M448" s="135"/>
      <c r="N448" s="135"/>
      <c r="O448" s="134"/>
      <c r="P448" s="135"/>
      <c r="Q448" s="135"/>
      <c r="R448" s="134"/>
      <c r="S448" s="135"/>
      <c r="T448" s="135"/>
      <c r="U448" s="134"/>
      <c r="V448" s="135"/>
      <c r="W448" s="135"/>
      <c r="X448" s="134"/>
      <c r="Y448" s="135"/>
      <c r="Z448" s="135"/>
      <c r="AA448" s="134"/>
      <c r="AB448" s="135"/>
      <c r="AC448" s="135"/>
      <c r="AD448" s="134"/>
      <c r="AE448" s="135"/>
      <c r="AF448" s="135"/>
      <c r="AG448" s="134"/>
    </row>
    <row r="449" spans="1:33">
      <c r="A449" s="144" t="s">
        <v>345</v>
      </c>
      <c r="B449" s="135" t="s">
        <v>4732</v>
      </c>
      <c r="C449" s="143">
        <v>-495.91344875535401</v>
      </c>
      <c r="D449" s="143">
        <v>5869.250903413963</v>
      </c>
      <c r="E449" s="142">
        <v>1.3109999999999999</v>
      </c>
      <c r="F449" s="141">
        <v>2.2370000000000001</v>
      </c>
      <c r="G449" s="135"/>
      <c r="H449" s="135"/>
      <c r="I449" s="134"/>
      <c r="J449" s="135"/>
      <c r="K449" s="135"/>
      <c r="L449" s="134"/>
      <c r="M449" s="135"/>
      <c r="N449" s="135"/>
      <c r="O449" s="134"/>
      <c r="P449" s="135"/>
      <c r="Q449" s="135"/>
      <c r="R449" s="134"/>
      <c r="S449" s="135"/>
      <c r="T449" s="135"/>
      <c r="U449" s="134"/>
      <c r="V449" s="135"/>
      <c r="W449" s="135"/>
      <c r="X449" s="134"/>
      <c r="Y449" s="135"/>
      <c r="Z449" s="135"/>
      <c r="AA449" s="134"/>
      <c r="AB449" s="135"/>
      <c r="AC449" s="135"/>
      <c r="AD449" s="134"/>
      <c r="AE449" s="135"/>
      <c r="AF449" s="135"/>
      <c r="AG449" s="134"/>
    </row>
    <row r="450" spans="1:33">
      <c r="A450" s="144" t="s">
        <v>345</v>
      </c>
      <c r="B450" s="135" t="s">
        <v>4731</v>
      </c>
      <c r="C450" s="143">
        <v>-496.31153195304279</v>
      </c>
      <c r="D450" s="143">
        <v>5868.9466036067106</v>
      </c>
      <c r="E450" s="142">
        <v>1.296</v>
      </c>
      <c r="F450" s="141">
        <v>2.2309999999999999</v>
      </c>
      <c r="G450" s="135"/>
      <c r="H450" s="135"/>
      <c r="I450" s="134"/>
      <c r="J450" s="135"/>
      <c r="K450" s="135"/>
      <c r="L450" s="134"/>
      <c r="M450" s="135"/>
      <c r="N450" s="135"/>
      <c r="O450" s="134"/>
      <c r="P450" s="135"/>
      <c r="Q450" s="135"/>
      <c r="R450" s="134"/>
      <c r="S450" s="135"/>
      <c r="T450" s="135"/>
      <c r="U450" s="134"/>
      <c r="V450" s="135"/>
      <c r="W450" s="135"/>
      <c r="X450" s="134"/>
      <c r="Y450" s="135"/>
      <c r="Z450" s="135"/>
      <c r="AA450" s="134"/>
      <c r="AB450" s="135"/>
      <c r="AC450" s="135"/>
      <c r="AD450" s="134"/>
      <c r="AE450" s="135"/>
      <c r="AF450" s="135"/>
      <c r="AG450" s="134"/>
    </row>
    <row r="451" spans="1:33">
      <c r="A451" s="144" t="s">
        <v>345</v>
      </c>
      <c r="B451" s="135" t="s">
        <v>4730</v>
      </c>
      <c r="C451" s="143">
        <v>-496.71534302997094</v>
      </c>
      <c r="D451" s="143">
        <v>5867.7852625617725</v>
      </c>
      <c r="E451" s="142">
        <v>1.274</v>
      </c>
      <c r="F451" s="141">
        <v>2.2189999999999999</v>
      </c>
      <c r="G451" s="135"/>
      <c r="H451" s="135"/>
      <c r="I451" s="134"/>
      <c r="J451" s="135"/>
      <c r="K451" s="135"/>
      <c r="L451" s="134"/>
      <c r="M451" s="135"/>
      <c r="N451" s="135"/>
      <c r="O451" s="134"/>
      <c r="P451" s="135"/>
      <c r="Q451" s="135"/>
      <c r="R451" s="134"/>
      <c r="S451" s="135"/>
      <c r="T451" s="135"/>
      <c r="U451" s="134"/>
      <c r="V451" s="135"/>
      <c r="W451" s="135"/>
      <c r="X451" s="134"/>
      <c r="Y451" s="135"/>
      <c r="Z451" s="135"/>
      <c r="AA451" s="134"/>
      <c r="AB451" s="135"/>
      <c r="AC451" s="135"/>
      <c r="AD451" s="134"/>
      <c r="AE451" s="135"/>
      <c r="AF451" s="135"/>
      <c r="AG451" s="134"/>
    </row>
    <row r="452" spans="1:33">
      <c r="A452" s="144" t="s">
        <v>345</v>
      </c>
      <c r="B452" s="135" t="s">
        <v>4729</v>
      </c>
      <c r="C452" s="143">
        <v>-496.51484722344856</v>
      </c>
      <c r="D452" s="143">
        <v>5866.09231971392</v>
      </c>
      <c r="E452" s="142">
        <v>1.29</v>
      </c>
      <c r="F452" s="141">
        <v>2.2130000000000001</v>
      </c>
      <c r="G452" s="135"/>
      <c r="H452" s="135"/>
      <c r="I452" s="134"/>
      <c r="J452" s="135"/>
      <c r="K452" s="135"/>
      <c r="L452" s="134"/>
      <c r="M452" s="135"/>
      <c r="N452" s="135"/>
      <c r="O452" s="134"/>
      <c r="P452" s="135"/>
      <c r="Q452" s="135"/>
      <c r="R452" s="134"/>
      <c r="S452" s="135"/>
      <c r="T452" s="135"/>
      <c r="U452" s="134"/>
      <c r="V452" s="135"/>
      <c r="W452" s="135"/>
      <c r="X452" s="134"/>
      <c r="Y452" s="135"/>
      <c r="Z452" s="135"/>
      <c r="AA452" s="134"/>
      <c r="AB452" s="135"/>
      <c r="AC452" s="135"/>
      <c r="AD452" s="134"/>
      <c r="AE452" s="135"/>
      <c r="AF452" s="135"/>
      <c r="AG452" s="134"/>
    </row>
    <row r="453" spans="1:33">
      <c r="A453" s="144" t="s">
        <v>345</v>
      </c>
      <c r="B453" s="135" t="s">
        <v>4728</v>
      </c>
      <c r="C453" s="143">
        <v>-496.5893994390139</v>
      </c>
      <c r="D453" s="143">
        <v>5864.8102627297449</v>
      </c>
      <c r="E453" s="142">
        <v>1.2889999999999999</v>
      </c>
      <c r="F453" s="141">
        <v>2.2170000000000001</v>
      </c>
      <c r="G453" s="135"/>
      <c r="H453" s="135"/>
      <c r="I453" s="134"/>
      <c r="J453" s="135"/>
      <c r="K453" s="135"/>
      <c r="L453" s="134"/>
      <c r="M453" s="135"/>
      <c r="N453" s="135"/>
      <c r="O453" s="134"/>
      <c r="P453" s="135"/>
      <c r="Q453" s="135"/>
      <c r="R453" s="134"/>
      <c r="S453" s="135"/>
      <c r="T453" s="135"/>
      <c r="U453" s="134"/>
      <c r="V453" s="135"/>
      <c r="W453" s="135"/>
      <c r="X453" s="134"/>
      <c r="Y453" s="135"/>
      <c r="Z453" s="135"/>
      <c r="AA453" s="134"/>
      <c r="AB453" s="135"/>
      <c r="AC453" s="135"/>
      <c r="AD453" s="134"/>
      <c r="AE453" s="135"/>
      <c r="AF453" s="135"/>
      <c r="AG453" s="134"/>
    </row>
    <row r="454" spans="1:33">
      <c r="A454" s="144" t="s">
        <v>345</v>
      </c>
      <c r="B454" s="135" t="s">
        <v>4727</v>
      </c>
      <c r="C454" s="143">
        <v>-496.53321015358671</v>
      </c>
      <c r="D454" s="143">
        <v>5864.7178110794912</v>
      </c>
      <c r="E454" s="142">
        <v>1.2629999999999999</v>
      </c>
      <c r="F454" s="141">
        <v>2.2170000000000001</v>
      </c>
      <c r="G454" s="135"/>
      <c r="H454" s="135"/>
      <c r="I454" s="134"/>
      <c r="J454" s="135"/>
      <c r="K454" s="135"/>
      <c r="L454" s="134"/>
      <c r="M454" s="135"/>
      <c r="N454" s="135"/>
      <c r="O454" s="134"/>
      <c r="P454" s="135"/>
      <c r="Q454" s="135"/>
      <c r="R454" s="134"/>
      <c r="S454" s="135"/>
      <c r="T454" s="135"/>
      <c r="U454" s="134"/>
      <c r="V454" s="135"/>
      <c r="W454" s="135"/>
      <c r="X454" s="134"/>
      <c r="Y454" s="135"/>
      <c r="Z454" s="135"/>
      <c r="AA454" s="134"/>
      <c r="AB454" s="135"/>
      <c r="AC454" s="135"/>
      <c r="AD454" s="134"/>
      <c r="AE454" s="135"/>
      <c r="AF454" s="135"/>
      <c r="AG454" s="134"/>
    </row>
    <row r="455" spans="1:33">
      <c r="A455" s="144" t="s">
        <v>345</v>
      </c>
      <c r="B455" s="135" t="s">
        <v>4726</v>
      </c>
      <c r="C455" s="143">
        <v>-496.73417954575848</v>
      </c>
      <c r="D455" s="143">
        <v>5863.2207295327062</v>
      </c>
      <c r="E455" s="142">
        <v>1.268</v>
      </c>
      <c r="F455" s="141">
        <v>2.218</v>
      </c>
      <c r="G455" s="135"/>
      <c r="H455" s="135"/>
      <c r="I455" s="134"/>
      <c r="J455" s="135"/>
      <c r="K455" s="135"/>
      <c r="L455" s="134"/>
      <c r="M455" s="135"/>
      <c r="N455" s="135"/>
      <c r="O455" s="134"/>
      <c r="P455" s="135"/>
      <c r="Q455" s="135"/>
      <c r="R455" s="134"/>
      <c r="S455" s="135"/>
      <c r="T455" s="135"/>
      <c r="U455" s="134"/>
      <c r="V455" s="135"/>
      <c r="W455" s="135"/>
      <c r="X455" s="134"/>
      <c r="Y455" s="135"/>
      <c r="Z455" s="135"/>
      <c r="AA455" s="134"/>
      <c r="AB455" s="135"/>
      <c r="AC455" s="135"/>
      <c r="AD455" s="134"/>
      <c r="AE455" s="135"/>
      <c r="AF455" s="135"/>
      <c r="AG455" s="134"/>
    </row>
    <row r="456" spans="1:33">
      <c r="A456" s="144" t="s">
        <v>345</v>
      </c>
      <c r="B456" s="135" t="s">
        <v>4725</v>
      </c>
      <c r="C456" s="143">
        <v>-496.4017999953461</v>
      </c>
      <c r="D456" s="143">
        <v>5862.3917533185431</v>
      </c>
      <c r="E456" s="142">
        <v>1.2929999999999999</v>
      </c>
      <c r="F456" s="141">
        <v>2.2090000000000001</v>
      </c>
      <c r="G456" s="135"/>
      <c r="H456" s="135"/>
      <c r="I456" s="134"/>
      <c r="J456" s="135"/>
      <c r="K456" s="135"/>
      <c r="L456" s="134"/>
      <c r="M456" s="135"/>
      <c r="N456" s="135"/>
      <c r="O456" s="134"/>
      <c r="P456" s="135"/>
      <c r="Q456" s="135"/>
      <c r="R456" s="134"/>
      <c r="S456" s="135"/>
      <c r="T456" s="135"/>
      <c r="U456" s="134"/>
      <c r="V456" s="135"/>
      <c r="W456" s="135"/>
      <c r="X456" s="134"/>
      <c r="Y456" s="135"/>
      <c r="Z456" s="135"/>
      <c r="AA456" s="134"/>
      <c r="AB456" s="135"/>
      <c r="AC456" s="135"/>
      <c r="AD456" s="134"/>
      <c r="AE456" s="135"/>
      <c r="AF456" s="135"/>
      <c r="AG456" s="134"/>
    </row>
    <row r="457" spans="1:33">
      <c r="A457" s="144" t="s">
        <v>345</v>
      </c>
      <c r="B457" s="135" t="s">
        <v>4724</v>
      </c>
      <c r="C457" s="143">
        <v>-496.48039997581367</v>
      </c>
      <c r="D457" s="143">
        <v>5862.2499528600074</v>
      </c>
      <c r="E457" s="142">
        <v>1.266</v>
      </c>
      <c r="F457" s="141">
        <v>2.2120000000000002</v>
      </c>
      <c r="G457" s="135"/>
      <c r="H457" s="135"/>
      <c r="I457" s="134"/>
      <c r="J457" s="135"/>
      <c r="K457" s="135"/>
      <c r="L457" s="134"/>
      <c r="M457" s="135"/>
      <c r="N457" s="135"/>
      <c r="O457" s="134"/>
      <c r="P457" s="135"/>
      <c r="Q457" s="135"/>
      <c r="R457" s="134"/>
      <c r="S457" s="135"/>
      <c r="T457" s="135"/>
      <c r="U457" s="134"/>
      <c r="V457" s="135"/>
      <c r="W457" s="135"/>
      <c r="X457" s="134"/>
      <c r="Y457" s="135"/>
      <c r="Z457" s="135"/>
      <c r="AA457" s="134"/>
      <c r="AB457" s="135"/>
      <c r="AC457" s="135"/>
      <c r="AD457" s="134"/>
      <c r="AE457" s="135"/>
      <c r="AF457" s="135"/>
      <c r="AG457" s="134"/>
    </row>
    <row r="458" spans="1:33">
      <c r="A458" s="144" t="s">
        <v>345</v>
      </c>
      <c r="B458" s="135" t="s">
        <v>4723</v>
      </c>
      <c r="C458" s="143">
        <v>-496.81554688143666</v>
      </c>
      <c r="D458" s="143">
        <v>5860.9485583232572</v>
      </c>
      <c r="E458" s="142">
        <v>1.272</v>
      </c>
      <c r="F458" s="141">
        <v>2.2109999999999999</v>
      </c>
      <c r="G458" s="135"/>
      <c r="H458" s="135"/>
      <c r="I458" s="134"/>
      <c r="J458" s="135"/>
      <c r="K458" s="135"/>
      <c r="L458" s="134"/>
      <c r="M458" s="135"/>
      <c r="N458" s="135"/>
      <c r="O458" s="134"/>
      <c r="P458" s="135"/>
      <c r="Q458" s="135"/>
      <c r="R458" s="134"/>
      <c r="S458" s="135"/>
      <c r="T458" s="135"/>
      <c r="U458" s="134"/>
      <c r="V458" s="135"/>
      <c r="W458" s="135"/>
      <c r="X458" s="134"/>
      <c r="Y458" s="135"/>
      <c r="Z458" s="135"/>
      <c r="AA458" s="134"/>
      <c r="AB458" s="135"/>
      <c r="AC458" s="135"/>
      <c r="AD458" s="134"/>
      <c r="AE458" s="135"/>
      <c r="AF458" s="135"/>
      <c r="AG458" s="134"/>
    </row>
    <row r="459" spans="1:33">
      <c r="A459" s="144" t="s">
        <v>345</v>
      </c>
      <c r="B459" s="135" t="s">
        <v>4722</v>
      </c>
      <c r="C459" s="143">
        <v>-495.99225339353757</v>
      </c>
      <c r="D459" s="143">
        <v>5860.0958360073482</v>
      </c>
      <c r="E459" s="142">
        <v>1.264</v>
      </c>
      <c r="F459" s="141">
        <v>2.222</v>
      </c>
      <c r="G459" s="135"/>
      <c r="H459" s="135"/>
      <c r="I459" s="134"/>
      <c r="J459" s="135"/>
      <c r="K459" s="135"/>
      <c r="L459" s="134"/>
      <c r="M459" s="135"/>
      <c r="N459" s="135"/>
      <c r="O459" s="134"/>
      <c r="P459" s="135"/>
      <c r="Q459" s="135"/>
      <c r="R459" s="134"/>
      <c r="S459" s="135"/>
      <c r="T459" s="135"/>
      <c r="U459" s="134"/>
      <c r="V459" s="135"/>
      <c r="W459" s="135"/>
      <c r="X459" s="134"/>
      <c r="Y459" s="135"/>
      <c r="Z459" s="135"/>
      <c r="AA459" s="134"/>
      <c r="AB459" s="135"/>
      <c r="AC459" s="135"/>
      <c r="AD459" s="134"/>
      <c r="AE459" s="135"/>
      <c r="AF459" s="135"/>
      <c r="AG459" s="134"/>
    </row>
    <row r="460" spans="1:33">
      <c r="A460" s="144" t="s">
        <v>345</v>
      </c>
      <c r="B460" s="135" t="s">
        <v>4721</v>
      </c>
      <c r="C460" s="143">
        <v>-496.69682507509901</v>
      </c>
      <c r="D460" s="143">
        <v>5859.2677057008177</v>
      </c>
      <c r="E460" s="142">
        <v>1.2470000000000001</v>
      </c>
      <c r="F460" s="141">
        <v>2.2240000000000002</v>
      </c>
      <c r="G460" s="135"/>
      <c r="H460" s="135"/>
      <c r="I460" s="134"/>
      <c r="J460" s="135"/>
      <c r="K460" s="135"/>
      <c r="L460" s="134"/>
      <c r="M460" s="135"/>
      <c r="N460" s="135"/>
      <c r="O460" s="134"/>
      <c r="P460" s="135"/>
      <c r="Q460" s="135"/>
      <c r="R460" s="134"/>
      <c r="S460" s="135"/>
      <c r="T460" s="135"/>
      <c r="U460" s="134"/>
      <c r="V460" s="135"/>
      <c r="W460" s="135"/>
      <c r="X460" s="134"/>
      <c r="Y460" s="135"/>
      <c r="Z460" s="135"/>
      <c r="AA460" s="134"/>
      <c r="AB460" s="135"/>
      <c r="AC460" s="135"/>
      <c r="AD460" s="134"/>
      <c r="AE460" s="135"/>
      <c r="AF460" s="135"/>
      <c r="AG460" s="134"/>
    </row>
    <row r="461" spans="1:33">
      <c r="A461" s="144" t="s">
        <v>345</v>
      </c>
      <c r="B461" s="135" t="s">
        <v>4720</v>
      </c>
      <c r="C461" s="143">
        <v>-496.21461227287375</v>
      </c>
      <c r="D461" s="143">
        <v>5859.0788275163986</v>
      </c>
      <c r="E461" s="142">
        <v>1.2709999999999999</v>
      </c>
      <c r="F461" s="141">
        <v>2.2080000000000002</v>
      </c>
      <c r="G461" s="135"/>
      <c r="H461" s="135"/>
      <c r="I461" s="134"/>
      <c r="J461" s="135"/>
      <c r="K461" s="135"/>
      <c r="L461" s="134"/>
      <c r="M461" s="135"/>
      <c r="N461" s="135"/>
      <c r="O461" s="134"/>
      <c r="P461" s="135"/>
      <c r="Q461" s="135"/>
      <c r="R461" s="134"/>
      <c r="S461" s="135"/>
      <c r="T461" s="135"/>
      <c r="U461" s="134"/>
      <c r="V461" s="135"/>
      <c r="W461" s="135"/>
      <c r="X461" s="134"/>
      <c r="Y461" s="135"/>
      <c r="Z461" s="135"/>
      <c r="AA461" s="134"/>
      <c r="AB461" s="135"/>
      <c r="AC461" s="135"/>
      <c r="AD461" s="134"/>
      <c r="AE461" s="135"/>
      <c r="AF461" s="135"/>
      <c r="AG461" s="134"/>
    </row>
    <row r="462" spans="1:33">
      <c r="A462" s="144" t="s">
        <v>345</v>
      </c>
      <c r="B462" s="135" t="s">
        <v>4719</v>
      </c>
      <c r="C462" s="143">
        <v>-496.31899472504779</v>
      </c>
      <c r="D462" s="143">
        <v>5857.5699377959381</v>
      </c>
      <c r="E462" s="142">
        <v>1.266</v>
      </c>
      <c r="F462" s="141">
        <v>2.2160000000000002</v>
      </c>
      <c r="G462" s="135"/>
      <c r="H462" s="135"/>
      <c r="I462" s="134"/>
      <c r="J462" s="135"/>
      <c r="K462" s="135"/>
      <c r="L462" s="134"/>
      <c r="M462" s="135"/>
      <c r="N462" s="135"/>
      <c r="O462" s="134"/>
      <c r="P462" s="135"/>
      <c r="Q462" s="135"/>
      <c r="R462" s="134"/>
      <c r="S462" s="135"/>
      <c r="T462" s="135"/>
      <c r="U462" s="134"/>
      <c r="V462" s="135"/>
      <c r="W462" s="135"/>
      <c r="X462" s="134"/>
      <c r="Y462" s="135"/>
      <c r="Z462" s="135"/>
      <c r="AA462" s="134"/>
      <c r="AB462" s="135"/>
      <c r="AC462" s="135"/>
      <c r="AD462" s="134"/>
      <c r="AE462" s="135"/>
      <c r="AF462" s="135"/>
      <c r="AG462" s="134"/>
    </row>
    <row r="463" spans="1:33">
      <c r="A463" s="144" t="s">
        <v>345</v>
      </c>
      <c r="B463" s="135" t="s">
        <v>4718</v>
      </c>
      <c r="C463" s="143">
        <v>-496.33879961659312</v>
      </c>
      <c r="D463" s="143">
        <v>5856.3807665569975</v>
      </c>
      <c r="E463" s="142">
        <v>1.3140000000000001</v>
      </c>
      <c r="F463" s="141">
        <v>2.2400000000000002</v>
      </c>
      <c r="G463" s="135"/>
      <c r="H463" s="135"/>
      <c r="I463" s="134"/>
      <c r="J463" s="135"/>
      <c r="K463" s="135"/>
      <c r="L463" s="134"/>
      <c r="M463" s="135"/>
      <c r="N463" s="135"/>
      <c r="O463" s="134"/>
      <c r="P463" s="135"/>
      <c r="Q463" s="135"/>
      <c r="R463" s="134"/>
      <c r="S463" s="135"/>
      <c r="T463" s="135"/>
      <c r="U463" s="134"/>
      <c r="V463" s="135"/>
      <c r="W463" s="135"/>
      <c r="X463" s="134"/>
      <c r="Y463" s="135"/>
      <c r="Z463" s="135"/>
      <c r="AA463" s="134"/>
      <c r="AB463" s="135"/>
      <c r="AC463" s="135"/>
      <c r="AD463" s="134"/>
      <c r="AE463" s="135"/>
      <c r="AF463" s="135"/>
      <c r="AG463" s="134"/>
    </row>
    <row r="464" spans="1:33">
      <c r="A464" s="144" t="s">
        <v>345</v>
      </c>
      <c r="B464" s="135" t="s">
        <v>4717</v>
      </c>
      <c r="C464" s="143">
        <v>-496.59617967577321</v>
      </c>
      <c r="D464" s="143">
        <v>5855.1452269371812</v>
      </c>
      <c r="E464" s="142">
        <v>1.2989999999999999</v>
      </c>
      <c r="F464" s="141">
        <v>2.2450000000000001</v>
      </c>
      <c r="G464" s="135"/>
      <c r="H464" s="135"/>
      <c r="I464" s="134"/>
      <c r="J464" s="135"/>
      <c r="K464" s="135"/>
      <c r="L464" s="134"/>
      <c r="M464" s="135"/>
      <c r="N464" s="135"/>
      <c r="O464" s="134"/>
      <c r="P464" s="135"/>
      <c r="Q464" s="135"/>
      <c r="R464" s="134"/>
      <c r="S464" s="135"/>
      <c r="T464" s="135"/>
      <c r="U464" s="134"/>
      <c r="V464" s="135"/>
      <c r="W464" s="135"/>
      <c r="X464" s="134"/>
      <c r="Y464" s="135"/>
      <c r="Z464" s="135"/>
      <c r="AA464" s="134"/>
      <c r="AB464" s="135"/>
      <c r="AC464" s="135"/>
      <c r="AD464" s="134"/>
      <c r="AE464" s="135"/>
      <c r="AF464" s="135"/>
      <c r="AG464" s="134"/>
    </row>
    <row r="465" spans="1:33">
      <c r="A465" s="144" t="s">
        <v>345</v>
      </c>
      <c r="B465" s="135" t="s">
        <v>4716</v>
      </c>
      <c r="C465" s="143">
        <v>-496.72288153311302</v>
      </c>
      <c r="D465" s="143">
        <v>5853.6873268482786</v>
      </c>
      <c r="E465" s="142">
        <v>1.306</v>
      </c>
      <c r="F465" s="141">
        <v>2.246</v>
      </c>
      <c r="G465" s="135"/>
      <c r="H465" s="135"/>
      <c r="I465" s="134"/>
      <c r="J465" s="135"/>
      <c r="K465" s="135"/>
      <c r="L465" s="134"/>
      <c r="M465" s="135"/>
      <c r="N465" s="135"/>
      <c r="O465" s="134"/>
      <c r="P465" s="135"/>
      <c r="Q465" s="135"/>
      <c r="R465" s="134"/>
      <c r="S465" s="135"/>
      <c r="T465" s="135"/>
      <c r="U465" s="134"/>
      <c r="V465" s="135"/>
      <c r="W465" s="135"/>
      <c r="X465" s="134"/>
      <c r="Y465" s="135"/>
      <c r="Z465" s="135"/>
      <c r="AA465" s="134"/>
      <c r="AB465" s="135"/>
      <c r="AC465" s="135"/>
      <c r="AD465" s="134"/>
      <c r="AE465" s="135"/>
      <c r="AF465" s="135"/>
      <c r="AG465" s="134"/>
    </row>
    <row r="466" spans="1:33">
      <c r="A466" s="144" t="s">
        <v>345</v>
      </c>
      <c r="B466" s="135" t="s">
        <v>4715</v>
      </c>
      <c r="C466" s="143">
        <v>-496.52060709099675</v>
      </c>
      <c r="D466" s="143">
        <v>5853.304939747929</v>
      </c>
      <c r="E466" s="142">
        <v>1.32</v>
      </c>
      <c r="F466" s="141">
        <v>2.2429999999999999</v>
      </c>
      <c r="G466" s="135"/>
      <c r="H466" s="135"/>
      <c r="I466" s="134"/>
      <c r="J466" s="135"/>
      <c r="K466" s="135"/>
      <c r="L466" s="134"/>
      <c r="M466" s="135"/>
      <c r="N466" s="135"/>
      <c r="O466" s="134"/>
      <c r="P466" s="135"/>
      <c r="Q466" s="135"/>
      <c r="R466" s="134"/>
      <c r="S466" s="135"/>
      <c r="T466" s="135"/>
      <c r="U466" s="134"/>
      <c r="V466" s="135"/>
      <c r="W466" s="135"/>
      <c r="X466" s="134"/>
      <c r="Y466" s="135"/>
      <c r="Z466" s="135"/>
      <c r="AA466" s="134"/>
      <c r="AB466" s="135"/>
      <c r="AC466" s="135"/>
      <c r="AD466" s="134"/>
      <c r="AE466" s="135"/>
      <c r="AF466" s="135"/>
      <c r="AG466" s="134"/>
    </row>
    <row r="467" spans="1:33">
      <c r="A467" s="144" t="s">
        <v>345</v>
      </c>
      <c r="B467" s="135" t="s">
        <v>4714</v>
      </c>
      <c r="C467" s="143">
        <v>-496.73711553533775</v>
      </c>
      <c r="D467" s="143">
        <v>5852.5985161949829</v>
      </c>
      <c r="E467" s="142">
        <v>1.3069999999999999</v>
      </c>
      <c r="F467" s="141">
        <v>2.2480000000000002</v>
      </c>
      <c r="G467" s="135"/>
      <c r="H467" s="135"/>
      <c r="I467" s="134"/>
      <c r="J467" s="135"/>
      <c r="K467" s="135"/>
      <c r="L467" s="134"/>
      <c r="M467" s="135"/>
      <c r="N467" s="135"/>
      <c r="O467" s="134"/>
      <c r="P467" s="135"/>
      <c r="Q467" s="135"/>
      <c r="R467" s="134"/>
      <c r="S467" s="135"/>
      <c r="T467" s="135"/>
      <c r="U467" s="134"/>
      <c r="V467" s="135"/>
      <c r="W467" s="135"/>
      <c r="X467" s="134"/>
      <c r="Y467" s="135"/>
      <c r="Z467" s="135"/>
      <c r="AA467" s="134"/>
      <c r="AB467" s="135"/>
      <c r="AC467" s="135"/>
      <c r="AD467" s="134"/>
      <c r="AE467" s="135"/>
      <c r="AF467" s="135"/>
      <c r="AG467" s="134"/>
    </row>
    <row r="468" spans="1:33">
      <c r="A468" s="144" t="s">
        <v>345</v>
      </c>
      <c r="B468" s="135" t="s">
        <v>4713</v>
      </c>
      <c r="C468" s="143">
        <v>-496.04569413310924</v>
      </c>
      <c r="D468" s="143">
        <v>5851.8508301998509</v>
      </c>
      <c r="E468" s="142">
        <v>1.327</v>
      </c>
      <c r="F468" s="141">
        <v>2.2480000000000002</v>
      </c>
      <c r="G468" s="135"/>
      <c r="H468" s="135"/>
      <c r="I468" s="134"/>
      <c r="J468" s="135"/>
      <c r="K468" s="135"/>
      <c r="L468" s="134"/>
      <c r="M468" s="135"/>
      <c r="N468" s="135"/>
      <c r="O468" s="134"/>
      <c r="P468" s="135"/>
      <c r="Q468" s="135"/>
      <c r="R468" s="134"/>
      <c r="S468" s="135"/>
      <c r="T468" s="135"/>
      <c r="U468" s="134"/>
      <c r="V468" s="135"/>
      <c r="W468" s="135"/>
      <c r="X468" s="134"/>
      <c r="Y468" s="135"/>
      <c r="Z468" s="135"/>
      <c r="AA468" s="134"/>
      <c r="AB468" s="135"/>
      <c r="AC468" s="135"/>
      <c r="AD468" s="134"/>
      <c r="AE468" s="135"/>
      <c r="AF468" s="135"/>
      <c r="AG468" s="134"/>
    </row>
    <row r="469" spans="1:33">
      <c r="A469" s="144" t="s">
        <v>345</v>
      </c>
      <c r="B469" s="135" t="s">
        <v>4712</v>
      </c>
      <c r="C469" s="143">
        <v>-495.91817982355195</v>
      </c>
      <c r="D469" s="143">
        <v>5849.9145968844277</v>
      </c>
      <c r="E469" s="142">
        <v>1.3180000000000001</v>
      </c>
      <c r="F469" s="141">
        <v>2.234</v>
      </c>
      <c r="G469" s="135"/>
      <c r="H469" s="135"/>
      <c r="I469" s="134"/>
      <c r="J469" s="135"/>
      <c r="K469" s="135"/>
      <c r="L469" s="134"/>
      <c r="M469" s="135"/>
      <c r="N469" s="135"/>
      <c r="O469" s="134"/>
      <c r="P469" s="135"/>
      <c r="Q469" s="135"/>
      <c r="R469" s="134"/>
      <c r="S469" s="135"/>
      <c r="T469" s="135"/>
      <c r="U469" s="134"/>
      <c r="V469" s="135"/>
      <c r="W469" s="135"/>
      <c r="X469" s="134"/>
      <c r="Y469" s="135"/>
      <c r="Z469" s="135"/>
      <c r="AA469" s="134"/>
      <c r="AB469" s="135"/>
      <c r="AC469" s="135"/>
      <c r="AD469" s="134"/>
      <c r="AE469" s="135"/>
      <c r="AF469" s="135"/>
      <c r="AG469" s="134"/>
    </row>
    <row r="470" spans="1:33">
      <c r="A470" s="144" t="s">
        <v>345</v>
      </c>
      <c r="B470" s="135" t="s">
        <v>4711</v>
      </c>
      <c r="C470" s="143">
        <v>-496.42144896138404</v>
      </c>
      <c r="D470" s="143">
        <v>5849.3483486839541</v>
      </c>
      <c r="E470" s="142">
        <v>1.3109999999999999</v>
      </c>
      <c r="F470" s="141">
        <v>2.2450000000000001</v>
      </c>
      <c r="G470" s="135"/>
      <c r="H470" s="135"/>
      <c r="I470" s="134"/>
      <c r="J470" s="135"/>
      <c r="K470" s="135"/>
      <c r="L470" s="134"/>
      <c r="M470" s="135"/>
      <c r="N470" s="135"/>
      <c r="O470" s="134"/>
      <c r="P470" s="135"/>
      <c r="Q470" s="135"/>
      <c r="R470" s="134"/>
      <c r="S470" s="135"/>
      <c r="T470" s="135"/>
      <c r="U470" s="134"/>
      <c r="V470" s="135"/>
      <c r="W470" s="135"/>
      <c r="X470" s="134"/>
      <c r="Y470" s="135"/>
      <c r="Z470" s="135"/>
      <c r="AA470" s="134"/>
      <c r="AB470" s="135"/>
      <c r="AC470" s="135"/>
      <c r="AD470" s="134"/>
      <c r="AE470" s="135"/>
      <c r="AF470" s="135"/>
      <c r="AG470" s="134"/>
    </row>
    <row r="471" spans="1:33">
      <c r="A471" s="144" t="s">
        <v>345</v>
      </c>
      <c r="B471" s="135" t="s">
        <v>4710</v>
      </c>
      <c r="C471" s="143">
        <v>-496.86035884085123</v>
      </c>
      <c r="D471" s="143">
        <v>5847.489769756131</v>
      </c>
      <c r="E471" s="142">
        <v>1.3069999999999999</v>
      </c>
      <c r="F471" s="141">
        <v>2.2410000000000001</v>
      </c>
      <c r="G471" s="135"/>
      <c r="H471" s="135"/>
      <c r="I471" s="134"/>
      <c r="J471" s="135"/>
      <c r="K471" s="135"/>
      <c r="L471" s="134"/>
      <c r="M471" s="135"/>
      <c r="N471" s="135"/>
      <c r="O471" s="134"/>
      <c r="P471" s="135"/>
      <c r="Q471" s="135"/>
      <c r="R471" s="134"/>
      <c r="S471" s="135"/>
      <c r="T471" s="135"/>
      <c r="U471" s="134"/>
      <c r="V471" s="135"/>
      <c r="W471" s="135"/>
      <c r="X471" s="134"/>
      <c r="Y471" s="135"/>
      <c r="Z471" s="135"/>
      <c r="AA471" s="134"/>
      <c r="AB471" s="135"/>
      <c r="AC471" s="135"/>
      <c r="AD471" s="134"/>
      <c r="AE471" s="135"/>
      <c r="AF471" s="135"/>
      <c r="AG471" s="134"/>
    </row>
    <row r="472" spans="1:33">
      <c r="A472" s="144" t="s">
        <v>345</v>
      </c>
      <c r="B472" s="135" t="s">
        <v>4709</v>
      </c>
      <c r="C472" s="143">
        <v>-496.00645494708004</v>
      </c>
      <c r="D472" s="143">
        <v>5847.0215885019807</v>
      </c>
      <c r="E472" s="142">
        <v>1.325</v>
      </c>
      <c r="F472" s="141">
        <v>2.242</v>
      </c>
      <c r="G472" s="135"/>
      <c r="H472" s="135"/>
      <c r="I472" s="134"/>
      <c r="J472" s="135"/>
      <c r="K472" s="135"/>
      <c r="L472" s="134"/>
      <c r="M472" s="135"/>
      <c r="N472" s="135"/>
      <c r="O472" s="134"/>
      <c r="P472" s="135"/>
      <c r="Q472" s="135"/>
      <c r="R472" s="134"/>
      <c r="S472" s="135"/>
      <c r="T472" s="135"/>
      <c r="U472" s="134"/>
      <c r="V472" s="135"/>
      <c r="W472" s="135"/>
      <c r="X472" s="134"/>
      <c r="Y472" s="135"/>
      <c r="Z472" s="135"/>
      <c r="AA472" s="134"/>
      <c r="AB472" s="135"/>
      <c r="AC472" s="135"/>
      <c r="AD472" s="134"/>
      <c r="AE472" s="135"/>
      <c r="AF472" s="135"/>
      <c r="AG472" s="134"/>
    </row>
    <row r="473" spans="1:33">
      <c r="A473" s="144" t="s">
        <v>345</v>
      </c>
      <c r="B473" s="135" t="s">
        <v>4708</v>
      </c>
      <c r="C473" s="143">
        <v>-496.83748867132743</v>
      </c>
      <c r="D473" s="143">
        <v>5845.518104066331</v>
      </c>
      <c r="E473" s="142">
        <v>1.3169999999999999</v>
      </c>
      <c r="F473" s="141">
        <v>2.254</v>
      </c>
      <c r="G473" s="135"/>
      <c r="H473" s="135"/>
      <c r="I473" s="134"/>
      <c r="J473" s="135"/>
      <c r="K473" s="135"/>
      <c r="L473" s="134"/>
      <c r="M473" s="135"/>
      <c r="N473" s="135"/>
      <c r="O473" s="134"/>
      <c r="P473" s="135"/>
      <c r="Q473" s="135"/>
      <c r="R473" s="134"/>
      <c r="S473" s="135"/>
      <c r="T473" s="135"/>
      <c r="U473" s="134"/>
      <c r="V473" s="135"/>
      <c r="W473" s="135"/>
      <c r="X473" s="134"/>
      <c r="Y473" s="135"/>
      <c r="Z473" s="135"/>
      <c r="AA473" s="134"/>
      <c r="AB473" s="135"/>
      <c r="AC473" s="135"/>
      <c r="AD473" s="134"/>
      <c r="AE473" s="135"/>
      <c r="AF473" s="135"/>
      <c r="AG473" s="134"/>
    </row>
    <row r="474" spans="1:33">
      <c r="A474" s="144" t="s">
        <v>345</v>
      </c>
      <c r="B474" s="135" t="s">
        <v>4707</v>
      </c>
      <c r="C474" s="143">
        <v>-496.66078380492138</v>
      </c>
      <c r="D474" s="143">
        <v>5843.7382730556183</v>
      </c>
      <c r="E474" s="142">
        <v>1.274</v>
      </c>
      <c r="F474" s="141">
        <v>2.2309999999999999</v>
      </c>
      <c r="G474" s="135"/>
      <c r="H474" s="135"/>
      <c r="I474" s="134"/>
      <c r="J474" s="135"/>
      <c r="K474" s="135"/>
      <c r="L474" s="134"/>
      <c r="M474" s="135"/>
      <c r="N474" s="135"/>
      <c r="O474" s="134"/>
      <c r="P474" s="135"/>
      <c r="Q474" s="135"/>
      <c r="R474" s="134"/>
      <c r="S474" s="135"/>
      <c r="T474" s="135"/>
      <c r="U474" s="134"/>
      <c r="V474" s="135"/>
      <c r="W474" s="135"/>
      <c r="X474" s="134"/>
      <c r="Y474" s="135"/>
      <c r="Z474" s="135"/>
      <c r="AA474" s="134"/>
      <c r="AB474" s="135"/>
      <c r="AC474" s="135"/>
      <c r="AD474" s="134"/>
      <c r="AE474" s="135"/>
      <c r="AF474" s="135"/>
      <c r="AG474" s="134"/>
    </row>
    <row r="475" spans="1:33">
      <c r="A475" s="144" t="s">
        <v>345</v>
      </c>
      <c r="B475" s="135" t="s">
        <v>4706</v>
      </c>
      <c r="C475" s="143">
        <v>-496.18529955220976</v>
      </c>
      <c r="D475" s="143">
        <v>5841.9799737396615</v>
      </c>
      <c r="E475" s="142">
        <v>1.292</v>
      </c>
      <c r="F475" s="141">
        <v>2.2349999999999999</v>
      </c>
      <c r="G475" s="135"/>
      <c r="H475" s="135"/>
      <c r="I475" s="134"/>
      <c r="J475" s="135"/>
      <c r="K475" s="135"/>
      <c r="L475" s="134"/>
      <c r="M475" s="135"/>
      <c r="N475" s="135"/>
      <c r="O475" s="134"/>
      <c r="P475" s="135"/>
      <c r="Q475" s="135"/>
      <c r="R475" s="134"/>
      <c r="S475" s="135"/>
      <c r="T475" s="135"/>
      <c r="U475" s="134"/>
      <c r="V475" s="135"/>
      <c r="W475" s="135"/>
      <c r="X475" s="134"/>
      <c r="Y475" s="135"/>
      <c r="Z475" s="135"/>
      <c r="AA475" s="134"/>
      <c r="AB475" s="135"/>
      <c r="AC475" s="135"/>
      <c r="AD475" s="134"/>
      <c r="AE475" s="135"/>
      <c r="AF475" s="135"/>
      <c r="AG475" s="134"/>
    </row>
    <row r="476" spans="1:33">
      <c r="A476" s="144" t="s">
        <v>345</v>
      </c>
      <c r="B476" s="135" t="s">
        <v>4705</v>
      </c>
      <c r="C476" s="143">
        <v>-496.33562122464849</v>
      </c>
      <c r="D476" s="143">
        <v>5841.3817217769047</v>
      </c>
      <c r="E476" s="142">
        <v>1.302</v>
      </c>
      <c r="F476" s="141">
        <v>2.2309999999999999</v>
      </c>
      <c r="G476" s="135"/>
      <c r="H476" s="135"/>
      <c r="I476" s="134"/>
      <c r="J476" s="135"/>
      <c r="K476" s="135"/>
      <c r="L476" s="134"/>
      <c r="M476" s="135"/>
      <c r="N476" s="135"/>
      <c r="O476" s="134"/>
      <c r="P476" s="135"/>
      <c r="Q476" s="135"/>
      <c r="R476" s="134"/>
      <c r="S476" s="135"/>
      <c r="T476" s="135"/>
      <c r="U476" s="134"/>
      <c r="V476" s="135"/>
      <c r="W476" s="135"/>
      <c r="X476" s="134"/>
      <c r="Y476" s="135"/>
      <c r="Z476" s="135"/>
      <c r="AA476" s="134"/>
      <c r="AB476" s="135"/>
      <c r="AC476" s="135"/>
      <c r="AD476" s="134"/>
      <c r="AE476" s="135"/>
      <c r="AF476" s="135"/>
      <c r="AG476" s="134"/>
    </row>
    <row r="477" spans="1:33">
      <c r="A477" s="144" t="s">
        <v>345</v>
      </c>
      <c r="B477" s="135" t="s">
        <v>4704</v>
      </c>
      <c r="C477" s="143">
        <v>-496.55729631687035</v>
      </c>
      <c r="D477" s="143">
        <v>5841.1621256071267</v>
      </c>
      <c r="E477" s="142">
        <v>1.3029999999999999</v>
      </c>
      <c r="F477" s="141">
        <v>2.2400000000000002</v>
      </c>
      <c r="G477" s="135"/>
      <c r="H477" s="135"/>
      <c r="I477" s="134"/>
      <c r="J477" s="135"/>
      <c r="K477" s="135"/>
      <c r="L477" s="134"/>
      <c r="M477" s="135"/>
      <c r="N477" s="135"/>
      <c r="O477" s="134"/>
      <c r="P477" s="135"/>
      <c r="Q477" s="135"/>
      <c r="R477" s="134"/>
      <c r="S477" s="135"/>
      <c r="T477" s="135"/>
      <c r="U477" s="134"/>
      <c r="V477" s="135"/>
      <c r="W477" s="135"/>
      <c r="X477" s="134"/>
      <c r="Y477" s="135"/>
      <c r="Z477" s="135"/>
      <c r="AA477" s="134"/>
      <c r="AB477" s="135"/>
      <c r="AC477" s="135"/>
      <c r="AD477" s="134"/>
      <c r="AE477" s="135"/>
      <c r="AF477" s="135"/>
      <c r="AG477" s="134"/>
    </row>
    <row r="478" spans="1:33">
      <c r="A478" s="144" t="s">
        <v>345</v>
      </c>
      <c r="B478" s="135" t="s">
        <v>4703</v>
      </c>
      <c r="C478" s="143">
        <v>-495.97973379832882</v>
      </c>
      <c r="D478" s="143">
        <v>5840.5973479795084</v>
      </c>
      <c r="E478" s="142">
        <v>1.3240000000000001</v>
      </c>
      <c r="F478" s="141">
        <v>2.2360000000000002</v>
      </c>
      <c r="G478" s="135"/>
      <c r="H478" s="135"/>
      <c r="I478" s="134"/>
      <c r="J478" s="135"/>
      <c r="K478" s="135"/>
      <c r="L478" s="134"/>
      <c r="M478" s="135"/>
      <c r="N478" s="135"/>
      <c r="O478" s="134"/>
      <c r="P478" s="135"/>
      <c r="Q478" s="135"/>
      <c r="R478" s="134"/>
      <c r="S478" s="135"/>
      <c r="T478" s="135"/>
      <c r="U478" s="134"/>
      <c r="V478" s="135"/>
      <c r="W478" s="135"/>
      <c r="X478" s="134"/>
      <c r="Y478" s="135"/>
      <c r="Z478" s="135"/>
      <c r="AA478" s="134"/>
      <c r="AB478" s="135"/>
      <c r="AC478" s="135"/>
      <c r="AD478" s="134"/>
      <c r="AE478" s="135"/>
      <c r="AF478" s="135"/>
      <c r="AG478" s="134"/>
    </row>
    <row r="479" spans="1:33">
      <c r="A479" s="144" t="s">
        <v>345</v>
      </c>
      <c r="B479" s="135" t="s">
        <v>4702</v>
      </c>
      <c r="C479" s="143">
        <v>-495.90767239702541</v>
      </c>
      <c r="D479" s="143">
        <v>5840.3705168802398</v>
      </c>
      <c r="E479" s="142">
        <v>1.3009999999999999</v>
      </c>
      <c r="F479" s="141">
        <v>2.226</v>
      </c>
      <c r="G479" s="135"/>
      <c r="H479" s="135"/>
      <c r="I479" s="134"/>
      <c r="J479" s="135"/>
      <c r="K479" s="135"/>
      <c r="L479" s="134"/>
      <c r="M479" s="135"/>
      <c r="N479" s="135"/>
      <c r="O479" s="134"/>
      <c r="P479" s="135"/>
      <c r="Q479" s="135"/>
      <c r="R479" s="134"/>
      <c r="S479" s="135"/>
      <c r="T479" s="135"/>
      <c r="U479" s="134"/>
      <c r="V479" s="135"/>
      <c r="W479" s="135"/>
      <c r="X479" s="134"/>
      <c r="Y479" s="135"/>
      <c r="Z479" s="135"/>
      <c r="AA479" s="134"/>
      <c r="AB479" s="135"/>
      <c r="AC479" s="135"/>
      <c r="AD479" s="134"/>
      <c r="AE479" s="135"/>
      <c r="AF479" s="135"/>
      <c r="AG479" s="134"/>
    </row>
    <row r="480" spans="1:33">
      <c r="A480" s="144" t="s">
        <v>345</v>
      </c>
      <c r="B480" s="135" t="s">
        <v>4701</v>
      </c>
      <c r="C480" s="143">
        <v>-496.67085520870035</v>
      </c>
      <c r="D480" s="143">
        <v>5839.3544604964054</v>
      </c>
      <c r="E480" s="142">
        <v>1.31</v>
      </c>
      <c r="F480" s="141">
        <v>2.234</v>
      </c>
      <c r="G480" s="135"/>
      <c r="H480" s="135"/>
      <c r="I480" s="134"/>
      <c r="J480" s="135"/>
      <c r="K480" s="135"/>
      <c r="L480" s="134"/>
      <c r="M480" s="135"/>
      <c r="N480" s="135"/>
      <c r="O480" s="134"/>
      <c r="P480" s="135"/>
      <c r="Q480" s="135"/>
      <c r="R480" s="134"/>
      <c r="S480" s="135"/>
      <c r="T480" s="135"/>
      <c r="U480" s="134"/>
      <c r="V480" s="135"/>
      <c r="W480" s="135"/>
      <c r="X480" s="134"/>
      <c r="Y480" s="135"/>
      <c r="Z480" s="135"/>
      <c r="AA480" s="134"/>
      <c r="AB480" s="135"/>
      <c r="AC480" s="135"/>
      <c r="AD480" s="134"/>
      <c r="AE480" s="135"/>
      <c r="AF480" s="135"/>
      <c r="AG480" s="134"/>
    </row>
    <row r="481" spans="1:33">
      <c r="A481" s="144" t="s">
        <v>345</v>
      </c>
      <c r="B481" s="135" t="s">
        <v>4700</v>
      </c>
      <c r="C481" s="143">
        <v>-496.40743531861256</v>
      </c>
      <c r="D481" s="143">
        <v>5838.4250590445245</v>
      </c>
      <c r="E481" s="142">
        <v>1.2969999999999999</v>
      </c>
      <c r="F481" s="141">
        <v>2.2309999999999999</v>
      </c>
      <c r="G481" s="135"/>
      <c r="H481" s="135"/>
      <c r="I481" s="134"/>
      <c r="J481" s="135"/>
      <c r="K481" s="135"/>
      <c r="L481" s="134"/>
      <c r="M481" s="135"/>
      <c r="N481" s="135"/>
      <c r="O481" s="134"/>
      <c r="P481" s="135"/>
      <c r="Q481" s="135"/>
      <c r="R481" s="134"/>
      <c r="S481" s="135"/>
      <c r="T481" s="135"/>
      <c r="U481" s="134"/>
      <c r="V481" s="135"/>
      <c r="W481" s="135"/>
      <c r="X481" s="134"/>
      <c r="Y481" s="135"/>
      <c r="Z481" s="135"/>
      <c r="AA481" s="134"/>
      <c r="AB481" s="135"/>
      <c r="AC481" s="135"/>
      <c r="AD481" s="134"/>
      <c r="AE481" s="135"/>
      <c r="AF481" s="135"/>
      <c r="AG481" s="134"/>
    </row>
    <row r="482" spans="1:33">
      <c r="A482" s="144" t="s">
        <v>345</v>
      </c>
      <c r="B482" s="135" t="s">
        <v>4699</v>
      </c>
      <c r="C482" s="143">
        <v>-496.69729655537111</v>
      </c>
      <c r="D482" s="143">
        <v>5837.4749569877167</v>
      </c>
      <c r="E482" s="142">
        <v>1.3120000000000001</v>
      </c>
      <c r="F482" s="141">
        <v>2.2349999999999999</v>
      </c>
      <c r="G482" s="135"/>
      <c r="H482" s="135"/>
      <c r="I482" s="134"/>
      <c r="J482" s="135"/>
      <c r="K482" s="135"/>
      <c r="L482" s="134"/>
      <c r="M482" s="135"/>
      <c r="N482" s="135"/>
      <c r="O482" s="134"/>
      <c r="P482" s="135"/>
      <c r="Q482" s="135"/>
      <c r="R482" s="134"/>
      <c r="S482" s="135"/>
      <c r="T482" s="135"/>
      <c r="U482" s="134"/>
      <c r="V482" s="135"/>
      <c r="W482" s="135"/>
      <c r="X482" s="134"/>
      <c r="Y482" s="135"/>
      <c r="Z482" s="135"/>
      <c r="AA482" s="134"/>
      <c r="AB482" s="135"/>
      <c r="AC482" s="135"/>
      <c r="AD482" s="134"/>
      <c r="AE482" s="135"/>
      <c r="AF482" s="135"/>
      <c r="AG482" s="134"/>
    </row>
    <row r="483" spans="1:33">
      <c r="A483" s="144" t="s">
        <v>345</v>
      </c>
      <c r="B483" s="135" t="s">
        <v>4698</v>
      </c>
      <c r="C483" s="143">
        <v>-496.20664162382303</v>
      </c>
      <c r="D483" s="143">
        <v>5835.482483576634</v>
      </c>
      <c r="E483" s="142">
        <v>1.298</v>
      </c>
      <c r="F483" s="141">
        <v>2.2290000000000001</v>
      </c>
      <c r="G483" s="135"/>
      <c r="H483" s="135"/>
      <c r="I483" s="134"/>
      <c r="J483" s="135"/>
      <c r="K483" s="135"/>
      <c r="L483" s="134"/>
      <c r="M483" s="135"/>
      <c r="N483" s="135"/>
      <c r="O483" s="134"/>
      <c r="P483" s="135"/>
      <c r="Q483" s="135"/>
      <c r="R483" s="134"/>
      <c r="S483" s="135"/>
      <c r="T483" s="135"/>
      <c r="U483" s="134"/>
      <c r="V483" s="135"/>
      <c r="W483" s="135"/>
      <c r="X483" s="134"/>
      <c r="Y483" s="135"/>
      <c r="Z483" s="135"/>
      <c r="AA483" s="134"/>
      <c r="AB483" s="135"/>
      <c r="AC483" s="135"/>
      <c r="AD483" s="134"/>
      <c r="AE483" s="135"/>
      <c r="AF483" s="135"/>
      <c r="AG483" s="134"/>
    </row>
    <row r="484" spans="1:33">
      <c r="A484" s="144" t="s">
        <v>345</v>
      </c>
      <c r="B484" s="135" t="s">
        <v>4697</v>
      </c>
      <c r="C484" s="143">
        <v>-496.79112826274053</v>
      </c>
      <c r="D484" s="143">
        <v>5835.131187787264</v>
      </c>
      <c r="E484" s="142">
        <v>1.286</v>
      </c>
      <c r="F484" s="141">
        <v>2.2349999999999999</v>
      </c>
      <c r="G484" s="135"/>
      <c r="H484" s="135"/>
      <c r="I484" s="134"/>
      <c r="J484" s="135"/>
      <c r="K484" s="135"/>
      <c r="L484" s="134"/>
      <c r="M484" s="135"/>
      <c r="N484" s="135"/>
      <c r="O484" s="134"/>
      <c r="P484" s="135"/>
      <c r="Q484" s="135"/>
      <c r="R484" s="134"/>
      <c r="S484" s="135"/>
      <c r="T484" s="135"/>
      <c r="U484" s="134"/>
      <c r="V484" s="135"/>
      <c r="W484" s="135"/>
      <c r="X484" s="134"/>
      <c r="Y484" s="135"/>
      <c r="Z484" s="135"/>
      <c r="AA484" s="134"/>
      <c r="AB484" s="135"/>
      <c r="AC484" s="135"/>
      <c r="AD484" s="134"/>
      <c r="AE484" s="135"/>
      <c r="AF484" s="135"/>
      <c r="AG484" s="134"/>
    </row>
    <row r="485" spans="1:33">
      <c r="A485" s="144" t="s">
        <v>345</v>
      </c>
      <c r="B485" s="135" t="s">
        <v>4696</v>
      </c>
      <c r="C485" s="143">
        <v>-496.83824136216339</v>
      </c>
      <c r="D485" s="143">
        <v>5833.1345628620584</v>
      </c>
      <c r="E485" s="142">
        <v>1.2909999999999999</v>
      </c>
      <c r="F485" s="141">
        <v>2.2469999999999999</v>
      </c>
      <c r="G485" s="135"/>
      <c r="H485" s="135"/>
      <c r="I485" s="134"/>
      <c r="J485" s="135"/>
      <c r="K485" s="135"/>
      <c r="L485" s="134"/>
      <c r="M485" s="135"/>
      <c r="N485" s="135"/>
      <c r="O485" s="134"/>
      <c r="P485" s="135"/>
      <c r="Q485" s="135"/>
      <c r="R485" s="134"/>
      <c r="S485" s="135"/>
      <c r="T485" s="135"/>
      <c r="U485" s="134"/>
      <c r="V485" s="135"/>
      <c r="W485" s="135"/>
      <c r="X485" s="134"/>
      <c r="Y485" s="135"/>
      <c r="Z485" s="135"/>
      <c r="AA485" s="134"/>
      <c r="AB485" s="135"/>
      <c r="AC485" s="135"/>
      <c r="AD485" s="134"/>
      <c r="AE485" s="135"/>
      <c r="AF485" s="135"/>
      <c r="AG485" s="134"/>
    </row>
    <row r="486" spans="1:33">
      <c r="A486" s="144" t="s">
        <v>345</v>
      </c>
      <c r="B486" s="135" t="s">
        <v>4695</v>
      </c>
      <c r="C486" s="143">
        <v>-496.16493528543606</v>
      </c>
      <c r="D486" s="143">
        <v>5831.6948593391035</v>
      </c>
      <c r="E486" s="142">
        <v>1.3149999999999999</v>
      </c>
      <c r="F486" s="141">
        <v>2.2400000000000002</v>
      </c>
      <c r="G486" s="135"/>
      <c r="H486" s="135"/>
      <c r="I486" s="134"/>
      <c r="J486" s="135"/>
      <c r="K486" s="135"/>
      <c r="L486" s="134"/>
      <c r="M486" s="135"/>
      <c r="N486" s="135"/>
      <c r="O486" s="134"/>
      <c r="P486" s="135"/>
      <c r="Q486" s="135"/>
      <c r="R486" s="134"/>
      <c r="S486" s="135"/>
      <c r="T486" s="135"/>
      <c r="U486" s="134"/>
      <c r="V486" s="135"/>
      <c r="W486" s="135"/>
      <c r="X486" s="134"/>
      <c r="Y486" s="135"/>
      <c r="Z486" s="135"/>
      <c r="AA486" s="134"/>
      <c r="AB486" s="135"/>
      <c r="AC486" s="135"/>
      <c r="AD486" s="134"/>
      <c r="AE486" s="135"/>
      <c r="AF486" s="135"/>
      <c r="AG486" s="134"/>
    </row>
    <row r="487" spans="1:33">
      <c r="A487" s="144" t="s">
        <v>345</v>
      </c>
      <c r="B487" s="135" t="s">
        <v>4694</v>
      </c>
      <c r="C487" s="143">
        <v>-496.50579006463806</v>
      </c>
      <c r="D487" s="143">
        <v>5830.9710484689731</v>
      </c>
      <c r="E487" s="142">
        <v>1.29</v>
      </c>
      <c r="F487" s="141">
        <v>2.2389999999999999</v>
      </c>
      <c r="G487" s="135"/>
      <c r="H487" s="135"/>
      <c r="I487" s="134"/>
      <c r="J487" s="135"/>
      <c r="K487" s="135"/>
      <c r="L487" s="134"/>
      <c r="M487" s="135"/>
      <c r="N487" s="135"/>
      <c r="O487" s="134"/>
      <c r="P487" s="135"/>
      <c r="Q487" s="135"/>
      <c r="R487" s="134"/>
      <c r="S487" s="135"/>
      <c r="T487" s="135"/>
      <c r="U487" s="134"/>
      <c r="V487" s="135"/>
      <c r="W487" s="135"/>
      <c r="X487" s="134"/>
      <c r="Y487" s="135"/>
      <c r="Z487" s="135"/>
      <c r="AA487" s="134"/>
      <c r="AB487" s="135"/>
      <c r="AC487" s="135"/>
      <c r="AD487" s="134"/>
      <c r="AE487" s="135"/>
      <c r="AF487" s="135"/>
      <c r="AG487" s="134"/>
    </row>
    <row r="488" spans="1:33">
      <c r="A488" s="144" t="s">
        <v>345</v>
      </c>
      <c r="B488" s="135" t="s">
        <v>4693</v>
      </c>
      <c r="C488" s="143">
        <v>-496.41818733179497</v>
      </c>
      <c r="D488" s="143">
        <v>5830.1681448076561</v>
      </c>
      <c r="E488" s="142">
        <v>1.2969999999999999</v>
      </c>
      <c r="F488" s="141">
        <v>2.2429999999999999</v>
      </c>
      <c r="G488" s="135"/>
      <c r="H488" s="135"/>
      <c r="I488" s="134"/>
      <c r="J488" s="135"/>
      <c r="K488" s="135"/>
      <c r="L488" s="134"/>
      <c r="M488" s="135"/>
      <c r="N488" s="135"/>
      <c r="O488" s="134"/>
      <c r="P488" s="135"/>
      <c r="Q488" s="135"/>
      <c r="R488" s="134"/>
      <c r="S488" s="135"/>
      <c r="T488" s="135"/>
      <c r="U488" s="134"/>
      <c r="V488" s="135"/>
      <c r="W488" s="135"/>
      <c r="X488" s="134"/>
      <c r="Y488" s="135"/>
      <c r="Z488" s="135"/>
      <c r="AA488" s="134"/>
      <c r="AB488" s="135"/>
      <c r="AC488" s="135"/>
      <c r="AD488" s="134"/>
      <c r="AE488" s="135"/>
      <c r="AF488" s="135"/>
      <c r="AG488" s="134"/>
    </row>
    <row r="489" spans="1:33">
      <c r="A489" s="144" t="s">
        <v>345</v>
      </c>
      <c r="B489" s="135" t="s">
        <v>4692</v>
      </c>
      <c r="C489" s="143">
        <v>-496.51136900767955</v>
      </c>
      <c r="D489" s="143">
        <v>5828.2656377780377</v>
      </c>
      <c r="E489" s="142">
        <v>1.3089999999999999</v>
      </c>
      <c r="F489" s="141">
        <v>2.2309999999999999</v>
      </c>
      <c r="G489" s="135"/>
      <c r="H489" s="135"/>
      <c r="I489" s="134"/>
      <c r="J489" s="135"/>
      <c r="K489" s="135"/>
      <c r="L489" s="134"/>
      <c r="M489" s="135"/>
      <c r="N489" s="135"/>
      <c r="O489" s="134"/>
      <c r="P489" s="135"/>
      <c r="Q489" s="135"/>
      <c r="R489" s="134"/>
      <c r="S489" s="135"/>
      <c r="T489" s="135"/>
      <c r="U489" s="134"/>
      <c r="V489" s="135"/>
      <c r="W489" s="135"/>
      <c r="X489" s="134"/>
      <c r="Y489" s="135"/>
      <c r="Z489" s="135"/>
      <c r="AA489" s="134"/>
      <c r="AB489" s="135"/>
      <c r="AC489" s="135"/>
      <c r="AD489" s="134"/>
      <c r="AE489" s="135"/>
      <c r="AF489" s="135"/>
      <c r="AG489" s="134"/>
    </row>
    <row r="490" spans="1:33">
      <c r="A490" s="144" t="s">
        <v>345</v>
      </c>
      <c r="B490" s="135" t="s">
        <v>4691</v>
      </c>
      <c r="C490" s="143">
        <v>-496.83744971173326</v>
      </c>
      <c r="D490" s="143">
        <v>5827.7089483713489</v>
      </c>
      <c r="E490" s="142">
        <v>1.294</v>
      </c>
      <c r="F490" s="141">
        <v>2.2330000000000001</v>
      </c>
      <c r="G490" s="135"/>
      <c r="H490" s="135"/>
      <c r="I490" s="134"/>
      <c r="J490" s="135"/>
      <c r="K490" s="135"/>
      <c r="L490" s="134"/>
      <c r="M490" s="135"/>
      <c r="N490" s="135"/>
      <c r="O490" s="134"/>
      <c r="P490" s="135"/>
      <c r="Q490" s="135"/>
      <c r="R490" s="134"/>
      <c r="S490" s="135"/>
      <c r="T490" s="135"/>
      <c r="U490" s="134"/>
      <c r="V490" s="135"/>
      <c r="W490" s="135"/>
      <c r="X490" s="134"/>
      <c r="Y490" s="135"/>
      <c r="Z490" s="135"/>
      <c r="AA490" s="134"/>
      <c r="AB490" s="135"/>
      <c r="AC490" s="135"/>
      <c r="AD490" s="134"/>
      <c r="AE490" s="135"/>
      <c r="AF490" s="135"/>
      <c r="AG490" s="134"/>
    </row>
    <row r="491" spans="1:33">
      <c r="A491" s="144" t="s">
        <v>345</v>
      </c>
      <c r="B491" s="135" t="s">
        <v>4690</v>
      </c>
      <c r="C491" s="143">
        <v>-496.3005516150767</v>
      </c>
      <c r="D491" s="143">
        <v>5825.7957974708088</v>
      </c>
      <c r="E491" s="142">
        <v>1.3009999999999999</v>
      </c>
      <c r="F491" s="141">
        <v>2.2290000000000001</v>
      </c>
      <c r="G491" s="135"/>
      <c r="H491" s="135"/>
      <c r="I491" s="134"/>
      <c r="J491" s="135"/>
      <c r="K491" s="135"/>
      <c r="L491" s="134"/>
      <c r="M491" s="135"/>
      <c r="N491" s="135"/>
      <c r="O491" s="134"/>
      <c r="P491" s="135"/>
      <c r="Q491" s="135"/>
      <c r="R491" s="134"/>
      <c r="S491" s="135"/>
      <c r="T491" s="135"/>
      <c r="U491" s="134"/>
      <c r="V491" s="135"/>
      <c r="W491" s="135"/>
      <c r="X491" s="134"/>
      <c r="Y491" s="135"/>
      <c r="Z491" s="135"/>
      <c r="AA491" s="134"/>
      <c r="AB491" s="135"/>
      <c r="AC491" s="135"/>
      <c r="AD491" s="134"/>
      <c r="AE491" s="135"/>
      <c r="AF491" s="135"/>
      <c r="AG491" s="134"/>
    </row>
    <row r="492" spans="1:33">
      <c r="A492" s="144" t="s">
        <v>345</v>
      </c>
      <c r="B492" s="135" t="s">
        <v>4689</v>
      </c>
      <c r="C492" s="143">
        <v>-496.54656360797986</v>
      </c>
      <c r="D492" s="143">
        <v>5824.567937396364</v>
      </c>
      <c r="E492" s="142">
        <v>1.304</v>
      </c>
      <c r="F492" s="141">
        <v>2.25</v>
      </c>
      <c r="G492" s="135"/>
      <c r="H492" s="135"/>
      <c r="I492" s="134"/>
      <c r="J492" s="135"/>
      <c r="K492" s="135"/>
      <c r="L492" s="134"/>
      <c r="M492" s="135"/>
      <c r="N492" s="135"/>
      <c r="O492" s="134"/>
      <c r="P492" s="135"/>
      <c r="Q492" s="135"/>
      <c r="R492" s="134"/>
      <c r="S492" s="135"/>
      <c r="T492" s="135"/>
      <c r="U492" s="134"/>
      <c r="V492" s="135"/>
      <c r="W492" s="135"/>
      <c r="X492" s="134"/>
      <c r="Y492" s="135"/>
      <c r="Z492" s="135"/>
      <c r="AA492" s="134"/>
      <c r="AB492" s="135"/>
      <c r="AC492" s="135"/>
      <c r="AD492" s="134"/>
      <c r="AE492" s="135"/>
      <c r="AF492" s="135"/>
      <c r="AG492" s="134"/>
    </row>
    <row r="493" spans="1:33">
      <c r="A493" s="144" t="s">
        <v>345</v>
      </c>
      <c r="B493" s="135" t="s">
        <v>4688</v>
      </c>
      <c r="C493" s="143">
        <v>-496.35581375663611</v>
      </c>
      <c r="D493" s="143">
        <v>5822.7529932087255</v>
      </c>
      <c r="E493" s="142">
        <v>1.329</v>
      </c>
      <c r="F493" s="141">
        <v>2.2400000000000002</v>
      </c>
      <c r="G493" s="135"/>
      <c r="H493" s="135"/>
      <c r="I493" s="134"/>
      <c r="J493" s="135"/>
      <c r="K493" s="135"/>
      <c r="L493" s="134"/>
      <c r="M493" s="135"/>
      <c r="N493" s="135"/>
      <c r="O493" s="134"/>
      <c r="P493" s="135"/>
      <c r="Q493" s="135"/>
      <c r="R493" s="134"/>
      <c r="S493" s="135"/>
      <c r="T493" s="135"/>
      <c r="U493" s="134"/>
      <c r="V493" s="135"/>
      <c r="W493" s="135"/>
      <c r="X493" s="134"/>
      <c r="Y493" s="135"/>
      <c r="Z493" s="135"/>
      <c r="AA493" s="134"/>
      <c r="AB493" s="135"/>
      <c r="AC493" s="135"/>
      <c r="AD493" s="134"/>
      <c r="AE493" s="135"/>
      <c r="AF493" s="135"/>
      <c r="AG493" s="134"/>
    </row>
    <row r="494" spans="1:33">
      <c r="A494" s="144" t="s">
        <v>345</v>
      </c>
      <c r="B494" s="135" t="s">
        <v>4687</v>
      </c>
      <c r="C494" s="143">
        <v>-496.37877292044402</v>
      </c>
      <c r="D494" s="143">
        <v>5821.3416331975914</v>
      </c>
      <c r="E494" s="142">
        <v>1.2929999999999999</v>
      </c>
      <c r="F494" s="141">
        <v>2.238</v>
      </c>
      <c r="G494" s="135"/>
      <c r="H494" s="135"/>
      <c r="I494" s="134"/>
      <c r="J494" s="135"/>
      <c r="K494" s="135"/>
      <c r="L494" s="134"/>
      <c r="M494" s="135"/>
      <c r="N494" s="135"/>
      <c r="O494" s="134"/>
      <c r="P494" s="135"/>
      <c r="Q494" s="135"/>
      <c r="R494" s="134"/>
      <c r="S494" s="135"/>
      <c r="T494" s="135"/>
      <c r="U494" s="134"/>
      <c r="V494" s="135"/>
      <c r="W494" s="135"/>
      <c r="X494" s="134"/>
      <c r="Y494" s="135"/>
      <c r="Z494" s="135"/>
      <c r="AA494" s="134"/>
      <c r="AB494" s="135"/>
      <c r="AC494" s="135"/>
      <c r="AD494" s="134"/>
      <c r="AE494" s="135"/>
      <c r="AF494" s="135"/>
      <c r="AG494" s="134"/>
    </row>
    <row r="495" spans="1:33">
      <c r="A495" s="144" t="s">
        <v>345</v>
      </c>
      <c r="B495" s="135" t="s">
        <v>4686</v>
      </c>
      <c r="C495" s="143">
        <v>-496.28604598116652</v>
      </c>
      <c r="D495" s="143">
        <v>5819.8479888266174</v>
      </c>
      <c r="E495" s="142">
        <v>1.2929999999999999</v>
      </c>
      <c r="F495" s="141">
        <v>2.2389999999999999</v>
      </c>
      <c r="G495" s="135"/>
      <c r="H495" s="135"/>
      <c r="I495" s="134"/>
      <c r="J495" s="135"/>
      <c r="K495" s="135"/>
      <c r="L495" s="134"/>
      <c r="M495" s="135"/>
      <c r="N495" s="135"/>
      <c r="O495" s="134"/>
      <c r="P495" s="135"/>
      <c r="Q495" s="135"/>
      <c r="R495" s="134"/>
      <c r="S495" s="135"/>
      <c r="T495" s="135"/>
      <c r="U495" s="134"/>
      <c r="V495" s="135"/>
      <c r="W495" s="135"/>
      <c r="X495" s="134"/>
      <c r="Y495" s="135"/>
      <c r="Z495" s="135"/>
      <c r="AA495" s="134"/>
      <c r="AB495" s="135"/>
      <c r="AC495" s="135"/>
      <c r="AD495" s="134"/>
      <c r="AE495" s="135"/>
      <c r="AF495" s="135"/>
      <c r="AG495" s="134"/>
    </row>
    <row r="496" spans="1:33">
      <c r="A496" s="144" t="s">
        <v>345</v>
      </c>
      <c r="B496" s="135" t="s">
        <v>4685</v>
      </c>
      <c r="C496" s="143">
        <v>-496.15987667076212</v>
      </c>
      <c r="D496" s="143">
        <v>5818.8770882685549</v>
      </c>
      <c r="E496" s="142">
        <v>1.306</v>
      </c>
      <c r="F496" s="141">
        <v>2.2360000000000002</v>
      </c>
      <c r="G496" s="135"/>
      <c r="H496" s="135"/>
      <c r="I496" s="134"/>
      <c r="J496" s="135"/>
      <c r="K496" s="135"/>
      <c r="L496" s="134"/>
      <c r="M496" s="135"/>
      <c r="N496" s="135"/>
      <c r="O496" s="134"/>
      <c r="P496" s="135"/>
      <c r="Q496" s="135"/>
      <c r="R496" s="134"/>
      <c r="S496" s="135"/>
      <c r="T496" s="135"/>
      <c r="U496" s="134"/>
      <c r="V496" s="135"/>
      <c r="W496" s="135"/>
      <c r="X496" s="134"/>
      <c r="Y496" s="135"/>
      <c r="Z496" s="135"/>
      <c r="AA496" s="134"/>
      <c r="AB496" s="135"/>
      <c r="AC496" s="135"/>
      <c r="AD496" s="134"/>
      <c r="AE496" s="135"/>
      <c r="AF496" s="135"/>
      <c r="AG496" s="134"/>
    </row>
    <row r="497" spans="1:33">
      <c r="A497" s="144" t="s">
        <v>345</v>
      </c>
      <c r="B497" s="135" t="s">
        <v>4684</v>
      </c>
      <c r="C497" s="143">
        <v>-496.78605306021905</v>
      </c>
      <c r="D497" s="143">
        <v>5817.6675882778318</v>
      </c>
      <c r="E497" s="142">
        <v>1.3120000000000001</v>
      </c>
      <c r="F497" s="141">
        <v>2.242</v>
      </c>
      <c r="G497" s="135"/>
      <c r="H497" s="135"/>
      <c r="I497" s="134"/>
      <c r="J497" s="135"/>
      <c r="K497" s="135"/>
      <c r="L497" s="134"/>
      <c r="M497" s="135"/>
      <c r="N497" s="135"/>
      <c r="O497" s="134"/>
      <c r="P497" s="135"/>
      <c r="Q497" s="135"/>
      <c r="R497" s="134"/>
      <c r="S497" s="135"/>
      <c r="T497" s="135"/>
      <c r="U497" s="134"/>
      <c r="V497" s="135"/>
      <c r="W497" s="135"/>
      <c r="X497" s="134"/>
      <c r="Y497" s="135"/>
      <c r="Z497" s="135"/>
      <c r="AA497" s="134"/>
      <c r="AB497" s="135"/>
      <c r="AC497" s="135"/>
      <c r="AD497" s="134"/>
      <c r="AE497" s="135"/>
      <c r="AF497" s="135"/>
      <c r="AG497" s="134"/>
    </row>
    <row r="498" spans="1:33">
      <c r="A498" s="144" t="s">
        <v>345</v>
      </c>
      <c r="B498" s="135" t="s">
        <v>4683</v>
      </c>
      <c r="C498" s="143">
        <v>-496.8292650136151</v>
      </c>
      <c r="D498" s="143">
        <v>5816.6548579581022</v>
      </c>
      <c r="E498" s="142">
        <v>1.3220000000000001</v>
      </c>
      <c r="F498" s="141">
        <v>2.2410000000000001</v>
      </c>
      <c r="G498" s="135"/>
      <c r="H498" s="135"/>
      <c r="I498" s="134"/>
      <c r="J498" s="135"/>
      <c r="K498" s="135"/>
      <c r="L498" s="134"/>
      <c r="M498" s="135"/>
      <c r="N498" s="135"/>
      <c r="O498" s="134"/>
      <c r="P498" s="135"/>
      <c r="Q498" s="135"/>
      <c r="R498" s="134"/>
      <c r="S498" s="135"/>
      <c r="T498" s="135"/>
      <c r="U498" s="134"/>
      <c r="V498" s="135"/>
      <c r="W498" s="135"/>
      <c r="X498" s="134"/>
      <c r="Y498" s="135"/>
      <c r="Z498" s="135"/>
      <c r="AA498" s="134"/>
      <c r="AB498" s="135"/>
      <c r="AC498" s="135"/>
      <c r="AD498" s="134"/>
      <c r="AE498" s="135"/>
      <c r="AF498" s="135"/>
      <c r="AG498" s="134"/>
    </row>
    <row r="499" spans="1:33">
      <c r="A499" s="144" t="s">
        <v>345</v>
      </c>
      <c r="B499" s="135" t="s">
        <v>4682</v>
      </c>
      <c r="C499" s="143">
        <v>-496.6972886113457</v>
      </c>
      <c r="D499" s="143">
        <v>5816.2058377479698</v>
      </c>
      <c r="E499" s="142">
        <v>1.3109999999999999</v>
      </c>
      <c r="F499" s="141">
        <v>2.2309999999999999</v>
      </c>
      <c r="G499" s="135"/>
      <c r="H499" s="135"/>
      <c r="I499" s="134"/>
      <c r="J499" s="135"/>
      <c r="K499" s="135"/>
      <c r="L499" s="134"/>
      <c r="M499" s="135"/>
      <c r="N499" s="135"/>
      <c r="O499" s="134"/>
      <c r="P499" s="135"/>
      <c r="Q499" s="135"/>
      <c r="R499" s="134"/>
      <c r="S499" s="135"/>
      <c r="T499" s="135"/>
      <c r="U499" s="134"/>
      <c r="V499" s="135"/>
      <c r="W499" s="135"/>
      <c r="X499" s="134"/>
      <c r="Y499" s="135"/>
      <c r="Z499" s="135"/>
      <c r="AA499" s="134"/>
      <c r="AB499" s="135"/>
      <c r="AC499" s="135"/>
      <c r="AD499" s="134"/>
      <c r="AE499" s="135"/>
      <c r="AF499" s="135"/>
      <c r="AG499" s="134"/>
    </row>
    <row r="500" spans="1:33">
      <c r="A500" s="144" t="s">
        <v>345</v>
      </c>
      <c r="B500" s="135" t="s">
        <v>4681</v>
      </c>
      <c r="C500" s="143">
        <v>-496.69842550252952</v>
      </c>
      <c r="D500" s="143">
        <v>5815.3885358135112</v>
      </c>
      <c r="E500" s="142">
        <v>1.3160000000000001</v>
      </c>
      <c r="F500" s="141">
        <v>2.2389999999999999</v>
      </c>
      <c r="G500" s="135"/>
      <c r="H500" s="135"/>
      <c r="I500" s="134"/>
      <c r="J500" s="135"/>
      <c r="K500" s="135"/>
      <c r="L500" s="134"/>
      <c r="M500" s="135"/>
      <c r="N500" s="135"/>
      <c r="O500" s="134"/>
      <c r="P500" s="135"/>
      <c r="Q500" s="135"/>
      <c r="R500" s="134"/>
      <c r="S500" s="135"/>
      <c r="T500" s="135"/>
      <c r="U500" s="134"/>
      <c r="V500" s="135"/>
      <c r="W500" s="135"/>
      <c r="X500" s="134"/>
      <c r="Y500" s="135"/>
      <c r="Z500" s="135"/>
      <c r="AA500" s="134"/>
      <c r="AB500" s="135"/>
      <c r="AC500" s="135"/>
      <c r="AD500" s="134"/>
      <c r="AE500" s="135"/>
      <c r="AF500" s="135"/>
      <c r="AG500" s="134"/>
    </row>
    <row r="501" spans="1:33">
      <c r="A501" s="144" t="s">
        <v>345</v>
      </c>
      <c r="B501" s="135" t="s">
        <v>4680</v>
      </c>
      <c r="C501" s="143">
        <v>-496.84283721224875</v>
      </c>
      <c r="D501" s="143">
        <v>5814.5991689102912</v>
      </c>
      <c r="E501" s="142">
        <v>1.3009999999999999</v>
      </c>
      <c r="F501" s="141">
        <v>2.246</v>
      </c>
      <c r="G501" s="135"/>
      <c r="H501" s="135"/>
      <c r="I501" s="134"/>
      <c r="J501" s="135"/>
      <c r="K501" s="135"/>
      <c r="L501" s="134"/>
      <c r="M501" s="135"/>
      <c r="N501" s="135"/>
      <c r="O501" s="134"/>
      <c r="P501" s="135"/>
      <c r="Q501" s="135"/>
      <c r="R501" s="134"/>
      <c r="S501" s="135"/>
      <c r="T501" s="135"/>
      <c r="U501" s="134"/>
      <c r="V501" s="135"/>
      <c r="W501" s="135"/>
      <c r="X501" s="134"/>
      <c r="Y501" s="135"/>
      <c r="Z501" s="135"/>
      <c r="AA501" s="134"/>
      <c r="AB501" s="135"/>
      <c r="AC501" s="135"/>
      <c r="AD501" s="134"/>
      <c r="AE501" s="135"/>
      <c r="AF501" s="135"/>
      <c r="AG501" s="134"/>
    </row>
    <row r="502" spans="1:33">
      <c r="A502" s="144" t="s">
        <v>345</v>
      </c>
      <c r="B502" s="135" t="s">
        <v>4679</v>
      </c>
      <c r="C502" s="143">
        <v>-496.35938418863515</v>
      </c>
      <c r="D502" s="143">
        <v>5813.1498691563875</v>
      </c>
      <c r="E502" s="142">
        <v>1.2989999999999999</v>
      </c>
      <c r="F502" s="141">
        <v>2.2360000000000002</v>
      </c>
      <c r="G502" s="135"/>
      <c r="H502" s="135"/>
      <c r="I502" s="134"/>
      <c r="J502" s="135"/>
      <c r="K502" s="135"/>
      <c r="L502" s="134"/>
      <c r="M502" s="135"/>
      <c r="N502" s="135"/>
      <c r="O502" s="134"/>
      <c r="P502" s="135"/>
      <c r="Q502" s="135"/>
      <c r="R502" s="134"/>
      <c r="S502" s="135"/>
      <c r="T502" s="135"/>
      <c r="U502" s="134"/>
      <c r="V502" s="135"/>
      <c r="W502" s="135"/>
      <c r="X502" s="134"/>
      <c r="Y502" s="135"/>
      <c r="Z502" s="135"/>
      <c r="AA502" s="134"/>
      <c r="AB502" s="135"/>
      <c r="AC502" s="135"/>
      <c r="AD502" s="134"/>
      <c r="AE502" s="135"/>
      <c r="AF502" s="135"/>
      <c r="AG502" s="134"/>
    </row>
    <row r="503" spans="1:33">
      <c r="A503" s="144" t="s">
        <v>345</v>
      </c>
      <c r="B503" s="135" t="s">
        <v>4678</v>
      </c>
      <c r="C503" s="143">
        <v>-496.6473130779454</v>
      </c>
      <c r="D503" s="143">
        <v>5811.6915858469665</v>
      </c>
      <c r="E503" s="142">
        <v>1.3160000000000001</v>
      </c>
      <c r="F503" s="141">
        <v>2.2469999999999999</v>
      </c>
      <c r="G503" s="135"/>
      <c r="H503" s="135"/>
      <c r="I503" s="134"/>
      <c r="J503" s="135"/>
      <c r="K503" s="135"/>
      <c r="L503" s="134"/>
      <c r="M503" s="135"/>
      <c r="N503" s="135"/>
      <c r="O503" s="134"/>
      <c r="P503" s="135"/>
      <c r="Q503" s="135"/>
      <c r="R503" s="134"/>
      <c r="S503" s="135"/>
      <c r="T503" s="135"/>
      <c r="U503" s="134"/>
      <c r="V503" s="135"/>
      <c r="W503" s="135"/>
      <c r="X503" s="134"/>
      <c r="Y503" s="135"/>
      <c r="Z503" s="135"/>
      <c r="AA503" s="134"/>
      <c r="AB503" s="135"/>
      <c r="AC503" s="135"/>
      <c r="AD503" s="134"/>
      <c r="AE503" s="135"/>
      <c r="AF503" s="135"/>
      <c r="AG503" s="134"/>
    </row>
    <row r="504" spans="1:33">
      <c r="A504" s="144" t="s">
        <v>345</v>
      </c>
      <c r="B504" s="135" t="s">
        <v>4677</v>
      </c>
      <c r="C504" s="143">
        <v>-496.8405778889956</v>
      </c>
      <c r="D504" s="143">
        <v>5811.5764890565661</v>
      </c>
      <c r="E504" s="142">
        <v>1.2989999999999999</v>
      </c>
      <c r="F504" s="141">
        <v>2.238</v>
      </c>
      <c r="G504" s="135"/>
      <c r="H504" s="135"/>
      <c r="I504" s="134"/>
      <c r="J504" s="135"/>
      <c r="K504" s="135"/>
      <c r="L504" s="134"/>
      <c r="M504" s="135"/>
      <c r="N504" s="135"/>
      <c r="O504" s="134"/>
      <c r="P504" s="135"/>
      <c r="Q504" s="135"/>
      <c r="R504" s="134"/>
      <c r="S504" s="135"/>
      <c r="T504" s="135"/>
      <c r="U504" s="134"/>
      <c r="V504" s="135"/>
      <c r="W504" s="135"/>
      <c r="X504" s="134"/>
      <c r="Y504" s="135"/>
      <c r="Z504" s="135"/>
      <c r="AA504" s="134"/>
      <c r="AB504" s="135"/>
      <c r="AC504" s="135"/>
      <c r="AD504" s="134"/>
      <c r="AE504" s="135"/>
      <c r="AF504" s="135"/>
      <c r="AG504" s="134"/>
    </row>
    <row r="505" spans="1:33">
      <c r="A505" s="144" t="s">
        <v>345</v>
      </c>
      <c r="B505" s="135" t="s">
        <v>4676</v>
      </c>
      <c r="C505" s="143">
        <v>-496.38642054430079</v>
      </c>
      <c r="D505" s="143">
        <v>5809.6233473156344</v>
      </c>
      <c r="E505" s="142">
        <v>1.3069999999999999</v>
      </c>
      <c r="F505" s="141">
        <v>2.2330000000000001</v>
      </c>
      <c r="G505" s="135"/>
      <c r="H505" s="135"/>
      <c r="I505" s="134"/>
      <c r="J505" s="135"/>
      <c r="K505" s="135"/>
      <c r="L505" s="134"/>
      <c r="M505" s="135"/>
      <c r="N505" s="135"/>
      <c r="O505" s="134"/>
      <c r="P505" s="135"/>
      <c r="Q505" s="135"/>
      <c r="R505" s="134"/>
      <c r="S505" s="135"/>
      <c r="T505" s="135"/>
      <c r="U505" s="134"/>
      <c r="V505" s="135"/>
      <c r="W505" s="135"/>
      <c r="X505" s="134"/>
      <c r="Y505" s="135"/>
      <c r="Z505" s="135"/>
      <c r="AA505" s="134"/>
      <c r="AB505" s="135"/>
      <c r="AC505" s="135"/>
      <c r="AD505" s="134"/>
      <c r="AE505" s="135"/>
      <c r="AF505" s="135"/>
      <c r="AG505" s="134"/>
    </row>
    <row r="506" spans="1:33">
      <c r="A506" s="144" t="s">
        <v>345</v>
      </c>
      <c r="B506" s="135" t="s">
        <v>4675</v>
      </c>
      <c r="C506" s="143">
        <v>-496.00910186423692</v>
      </c>
      <c r="D506" s="143">
        <v>5809.1576534982687</v>
      </c>
      <c r="E506" s="142">
        <v>1.319</v>
      </c>
      <c r="F506" s="141">
        <v>2.2429999999999999</v>
      </c>
      <c r="G506" s="135"/>
      <c r="H506" s="135"/>
      <c r="I506" s="134"/>
      <c r="J506" s="135"/>
      <c r="K506" s="135"/>
      <c r="L506" s="134"/>
      <c r="M506" s="135"/>
      <c r="N506" s="135"/>
      <c r="O506" s="134"/>
      <c r="P506" s="135"/>
      <c r="Q506" s="135"/>
      <c r="R506" s="134"/>
      <c r="S506" s="135"/>
      <c r="T506" s="135"/>
      <c r="U506" s="134"/>
      <c r="V506" s="135"/>
      <c r="W506" s="135"/>
      <c r="X506" s="134"/>
      <c r="Y506" s="135"/>
      <c r="Z506" s="135"/>
      <c r="AA506" s="134"/>
      <c r="AB506" s="135"/>
      <c r="AC506" s="135"/>
      <c r="AD506" s="134"/>
      <c r="AE506" s="135"/>
      <c r="AF506" s="135"/>
      <c r="AG506" s="134"/>
    </row>
    <row r="507" spans="1:33">
      <c r="A507" s="144" t="s">
        <v>345</v>
      </c>
      <c r="B507" s="135" t="s">
        <v>4674</v>
      </c>
      <c r="C507" s="143">
        <v>-496.51473252658519</v>
      </c>
      <c r="D507" s="143">
        <v>5808.355279222098</v>
      </c>
      <c r="E507" s="142">
        <v>1.3129999999999999</v>
      </c>
      <c r="F507" s="141">
        <v>2.242</v>
      </c>
      <c r="G507" s="135"/>
      <c r="H507" s="135"/>
      <c r="I507" s="134"/>
      <c r="J507" s="135"/>
      <c r="K507" s="135"/>
      <c r="L507" s="134"/>
      <c r="M507" s="135"/>
      <c r="N507" s="135"/>
      <c r="O507" s="134"/>
      <c r="P507" s="135"/>
      <c r="Q507" s="135"/>
      <c r="R507" s="134"/>
      <c r="S507" s="135"/>
      <c r="T507" s="135"/>
      <c r="U507" s="134"/>
      <c r="V507" s="135"/>
      <c r="W507" s="135"/>
      <c r="X507" s="134"/>
      <c r="Y507" s="135"/>
      <c r="Z507" s="135"/>
      <c r="AA507" s="134"/>
      <c r="AB507" s="135"/>
      <c r="AC507" s="135"/>
      <c r="AD507" s="134"/>
      <c r="AE507" s="135"/>
      <c r="AF507" s="135"/>
      <c r="AG507" s="134"/>
    </row>
    <row r="508" spans="1:33">
      <c r="A508" s="144" t="s">
        <v>345</v>
      </c>
      <c r="B508" s="135" t="s">
        <v>4673</v>
      </c>
      <c r="C508" s="143">
        <v>-496.33786776941275</v>
      </c>
      <c r="D508" s="143">
        <v>5806.8443126193843</v>
      </c>
      <c r="E508" s="142">
        <v>1.3340000000000001</v>
      </c>
      <c r="F508" s="141">
        <v>2.2429999999999999</v>
      </c>
      <c r="G508" s="135"/>
      <c r="H508" s="135"/>
      <c r="I508" s="134"/>
      <c r="J508" s="135"/>
      <c r="K508" s="135"/>
      <c r="L508" s="134"/>
      <c r="M508" s="135"/>
      <c r="N508" s="135"/>
      <c r="O508" s="134"/>
      <c r="P508" s="135"/>
      <c r="Q508" s="135"/>
      <c r="R508" s="134"/>
      <c r="S508" s="135"/>
      <c r="T508" s="135"/>
      <c r="U508" s="134"/>
      <c r="V508" s="135"/>
      <c r="W508" s="135"/>
      <c r="X508" s="134"/>
      <c r="Y508" s="135"/>
      <c r="Z508" s="135"/>
      <c r="AA508" s="134"/>
      <c r="AB508" s="135"/>
      <c r="AC508" s="135"/>
      <c r="AD508" s="134"/>
      <c r="AE508" s="135"/>
      <c r="AF508" s="135"/>
      <c r="AG508" s="134"/>
    </row>
    <row r="509" spans="1:33">
      <c r="A509" s="144" t="s">
        <v>345</v>
      </c>
      <c r="B509" s="135" t="s">
        <v>4672</v>
      </c>
      <c r="C509" s="143">
        <v>-495.98788789105186</v>
      </c>
      <c r="D509" s="143">
        <v>5806.4161203953645</v>
      </c>
      <c r="E509" s="142">
        <v>1.325</v>
      </c>
      <c r="F509" s="141">
        <v>2.2480000000000002</v>
      </c>
      <c r="G509" s="135"/>
      <c r="H509" s="135"/>
      <c r="I509" s="134"/>
      <c r="J509" s="135"/>
      <c r="K509" s="135"/>
      <c r="L509" s="134"/>
      <c r="M509" s="135"/>
      <c r="N509" s="135"/>
      <c r="O509" s="134"/>
      <c r="P509" s="135"/>
      <c r="Q509" s="135"/>
      <c r="R509" s="134"/>
      <c r="S509" s="135"/>
      <c r="T509" s="135"/>
      <c r="U509" s="134"/>
      <c r="V509" s="135"/>
      <c r="W509" s="135"/>
      <c r="X509" s="134"/>
      <c r="Y509" s="135"/>
      <c r="Z509" s="135"/>
      <c r="AA509" s="134"/>
      <c r="AB509" s="135"/>
      <c r="AC509" s="135"/>
      <c r="AD509" s="134"/>
      <c r="AE509" s="135"/>
      <c r="AF509" s="135"/>
      <c r="AG509" s="134"/>
    </row>
    <row r="510" spans="1:33">
      <c r="A510" s="144" t="s">
        <v>345</v>
      </c>
      <c r="B510" s="135" t="s">
        <v>4671</v>
      </c>
      <c r="C510" s="143">
        <v>-496.32395170550717</v>
      </c>
      <c r="D510" s="143">
        <v>5805.2658148026067</v>
      </c>
      <c r="E510" s="142">
        <v>1.2869999999999999</v>
      </c>
      <c r="F510" s="141">
        <v>2.2330000000000001</v>
      </c>
      <c r="G510" s="135"/>
      <c r="H510" s="135"/>
      <c r="I510" s="134"/>
      <c r="J510" s="135"/>
      <c r="K510" s="135"/>
      <c r="L510" s="134"/>
      <c r="M510" s="135"/>
      <c r="N510" s="135"/>
      <c r="O510" s="134"/>
      <c r="P510" s="135"/>
      <c r="Q510" s="135"/>
      <c r="R510" s="134"/>
      <c r="S510" s="135"/>
      <c r="T510" s="135"/>
      <c r="U510" s="134"/>
      <c r="V510" s="135"/>
      <c r="W510" s="135"/>
      <c r="X510" s="134"/>
      <c r="Y510" s="135"/>
      <c r="Z510" s="135"/>
      <c r="AA510" s="134"/>
      <c r="AB510" s="135"/>
      <c r="AC510" s="135"/>
      <c r="AD510" s="134"/>
      <c r="AE510" s="135"/>
      <c r="AF510" s="135"/>
      <c r="AG510" s="134"/>
    </row>
    <row r="511" spans="1:33">
      <c r="A511" s="144" t="s">
        <v>345</v>
      </c>
      <c r="B511" s="135" t="s">
        <v>4670</v>
      </c>
      <c r="C511" s="143">
        <v>-496.58501232500345</v>
      </c>
      <c r="D511" s="143">
        <v>5805.2556815651787</v>
      </c>
      <c r="E511" s="142">
        <v>1.306</v>
      </c>
      <c r="F511" s="141">
        <v>2.2429999999999999</v>
      </c>
      <c r="G511" s="135"/>
      <c r="H511" s="135"/>
      <c r="I511" s="134"/>
      <c r="J511" s="135"/>
      <c r="K511" s="135"/>
      <c r="L511" s="134"/>
      <c r="M511" s="135"/>
      <c r="N511" s="135"/>
      <c r="O511" s="134"/>
      <c r="P511" s="135"/>
      <c r="Q511" s="135"/>
      <c r="R511" s="134"/>
      <c r="S511" s="135"/>
      <c r="T511" s="135"/>
      <c r="U511" s="134"/>
      <c r="V511" s="135"/>
      <c r="W511" s="135"/>
      <c r="X511" s="134"/>
      <c r="Y511" s="135"/>
      <c r="Z511" s="135"/>
      <c r="AA511" s="134"/>
      <c r="AB511" s="135"/>
      <c r="AC511" s="135"/>
      <c r="AD511" s="134"/>
      <c r="AE511" s="135"/>
      <c r="AF511" s="135"/>
      <c r="AG511" s="134"/>
    </row>
    <row r="512" spans="1:33">
      <c r="A512" s="144" t="s">
        <v>345</v>
      </c>
      <c r="B512" s="135" t="s">
        <v>4669</v>
      </c>
      <c r="C512" s="143">
        <v>-496.60477861332026</v>
      </c>
      <c r="D512" s="143">
        <v>5803.7668540808118</v>
      </c>
      <c r="E512" s="142">
        <v>1.3080000000000001</v>
      </c>
      <c r="F512" s="141">
        <v>2.2389999999999999</v>
      </c>
      <c r="G512" s="135"/>
      <c r="H512" s="135"/>
      <c r="I512" s="134"/>
      <c r="J512" s="135"/>
      <c r="K512" s="135"/>
      <c r="L512" s="134"/>
      <c r="M512" s="135"/>
      <c r="N512" s="135"/>
      <c r="O512" s="134"/>
      <c r="P512" s="135"/>
      <c r="Q512" s="135"/>
      <c r="R512" s="134"/>
      <c r="S512" s="135"/>
      <c r="T512" s="135"/>
      <c r="U512" s="134"/>
      <c r="V512" s="135"/>
      <c r="W512" s="135"/>
      <c r="X512" s="134"/>
      <c r="Y512" s="135"/>
      <c r="Z512" s="135"/>
      <c r="AA512" s="134"/>
      <c r="AB512" s="135"/>
      <c r="AC512" s="135"/>
      <c r="AD512" s="134"/>
      <c r="AE512" s="135"/>
      <c r="AF512" s="135"/>
      <c r="AG512" s="134"/>
    </row>
    <row r="513" spans="1:33">
      <c r="A513" s="144" t="s">
        <v>345</v>
      </c>
      <c r="B513" s="135" t="s">
        <v>4668</v>
      </c>
      <c r="C513" s="143">
        <v>-496.86229286874175</v>
      </c>
      <c r="D513" s="143">
        <v>5802.9263560933587</v>
      </c>
      <c r="E513" s="142">
        <v>1.3160000000000001</v>
      </c>
      <c r="F513" s="141">
        <v>2.2450000000000001</v>
      </c>
      <c r="G513" s="135"/>
      <c r="H513" s="135"/>
      <c r="I513" s="134"/>
      <c r="J513" s="135"/>
      <c r="K513" s="135"/>
      <c r="L513" s="134"/>
      <c r="M513" s="135"/>
      <c r="N513" s="135"/>
      <c r="O513" s="134"/>
      <c r="P513" s="135"/>
      <c r="Q513" s="135"/>
      <c r="R513" s="134"/>
      <c r="S513" s="135"/>
      <c r="T513" s="135"/>
      <c r="U513" s="134"/>
      <c r="V513" s="135"/>
      <c r="W513" s="135"/>
      <c r="X513" s="134"/>
      <c r="Y513" s="135"/>
      <c r="Z513" s="135"/>
      <c r="AA513" s="134"/>
      <c r="AB513" s="135"/>
      <c r="AC513" s="135"/>
      <c r="AD513" s="134"/>
      <c r="AE513" s="135"/>
      <c r="AF513" s="135"/>
      <c r="AG513" s="134"/>
    </row>
    <row r="514" spans="1:33">
      <c r="A514" s="144" t="s">
        <v>345</v>
      </c>
      <c r="B514" s="135" t="s">
        <v>4667</v>
      </c>
      <c r="C514" s="143">
        <v>-496.51827471222828</v>
      </c>
      <c r="D514" s="143">
        <v>5802.4733056010364</v>
      </c>
      <c r="E514" s="142">
        <v>1.3160000000000001</v>
      </c>
      <c r="F514" s="141">
        <v>2.2370000000000001</v>
      </c>
      <c r="G514" s="135"/>
      <c r="H514" s="135"/>
      <c r="I514" s="134"/>
      <c r="J514" s="135"/>
      <c r="K514" s="135"/>
      <c r="L514" s="134"/>
      <c r="M514" s="135"/>
      <c r="N514" s="135"/>
      <c r="O514" s="134"/>
      <c r="P514" s="135"/>
      <c r="Q514" s="135"/>
      <c r="R514" s="134"/>
      <c r="S514" s="135"/>
      <c r="T514" s="135"/>
      <c r="U514" s="134"/>
      <c r="V514" s="135"/>
      <c r="W514" s="135"/>
      <c r="X514" s="134"/>
      <c r="Y514" s="135"/>
      <c r="Z514" s="135"/>
      <c r="AA514" s="134"/>
      <c r="AB514" s="135"/>
      <c r="AC514" s="135"/>
      <c r="AD514" s="134"/>
      <c r="AE514" s="135"/>
      <c r="AF514" s="135"/>
      <c r="AG514" s="134"/>
    </row>
    <row r="515" spans="1:33">
      <c r="A515" s="144" t="s">
        <v>345</v>
      </c>
      <c r="B515" s="135" t="s">
        <v>4666</v>
      </c>
      <c r="C515" s="143">
        <v>-496.80815441781209</v>
      </c>
      <c r="D515" s="143">
        <v>5801.4712243227741</v>
      </c>
      <c r="E515" s="142">
        <v>1.274</v>
      </c>
      <c r="F515" s="141">
        <v>2.2389999999999999</v>
      </c>
      <c r="G515" s="135"/>
      <c r="H515" s="135"/>
      <c r="I515" s="134"/>
      <c r="J515" s="135"/>
      <c r="K515" s="135"/>
      <c r="L515" s="134"/>
      <c r="M515" s="135"/>
      <c r="N515" s="135"/>
      <c r="O515" s="134"/>
      <c r="P515" s="135"/>
      <c r="Q515" s="135"/>
      <c r="R515" s="134"/>
      <c r="S515" s="135"/>
      <c r="T515" s="135"/>
      <c r="U515" s="134"/>
      <c r="V515" s="135"/>
      <c r="W515" s="135"/>
      <c r="X515" s="134"/>
      <c r="Y515" s="135"/>
      <c r="Z515" s="135"/>
      <c r="AA515" s="134"/>
      <c r="AB515" s="135"/>
      <c r="AC515" s="135"/>
      <c r="AD515" s="134"/>
      <c r="AE515" s="135"/>
      <c r="AF515" s="135"/>
      <c r="AG515" s="134"/>
    </row>
    <row r="516" spans="1:33">
      <c r="A516" s="144" t="s">
        <v>345</v>
      </c>
      <c r="B516" s="135" t="s">
        <v>4665</v>
      </c>
      <c r="C516" s="143">
        <v>-496.44043637711616</v>
      </c>
      <c r="D516" s="143">
        <v>5801.1096382803989</v>
      </c>
      <c r="E516" s="142">
        <v>1.296</v>
      </c>
      <c r="F516" s="141">
        <v>2.2429999999999999</v>
      </c>
      <c r="G516" s="135"/>
      <c r="H516" s="135"/>
      <c r="I516" s="134"/>
      <c r="J516" s="135"/>
      <c r="K516" s="135"/>
      <c r="L516" s="134"/>
      <c r="M516" s="135"/>
      <c r="N516" s="135"/>
      <c r="O516" s="134"/>
      <c r="P516" s="135"/>
      <c r="Q516" s="135"/>
      <c r="R516" s="134"/>
      <c r="S516" s="135"/>
      <c r="T516" s="135"/>
      <c r="U516" s="134"/>
      <c r="V516" s="135"/>
      <c r="W516" s="135"/>
      <c r="X516" s="134"/>
      <c r="Y516" s="135"/>
      <c r="Z516" s="135"/>
      <c r="AA516" s="134"/>
      <c r="AB516" s="135"/>
      <c r="AC516" s="135"/>
      <c r="AD516" s="134"/>
      <c r="AE516" s="135"/>
      <c r="AF516" s="135"/>
      <c r="AG516" s="134"/>
    </row>
    <row r="517" spans="1:33">
      <c r="A517" s="144" t="s">
        <v>345</v>
      </c>
      <c r="B517" s="135" t="s">
        <v>4664</v>
      </c>
      <c r="C517" s="143">
        <v>-496.62395830987748</v>
      </c>
      <c r="D517" s="143">
        <v>5800.9250846789573</v>
      </c>
      <c r="E517" s="142">
        <v>1.3260000000000001</v>
      </c>
      <c r="F517" s="141">
        <v>2.2290000000000001</v>
      </c>
      <c r="G517" s="135"/>
      <c r="H517" s="135"/>
      <c r="I517" s="134"/>
      <c r="J517" s="135"/>
      <c r="K517" s="135"/>
      <c r="L517" s="134"/>
      <c r="M517" s="135"/>
      <c r="N517" s="135"/>
      <c r="O517" s="134"/>
      <c r="P517" s="135"/>
      <c r="Q517" s="135"/>
      <c r="R517" s="134"/>
      <c r="S517" s="135"/>
      <c r="T517" s="135"/>
      <c r="U517" s="134"/>
      <c r="V517" s="135"/>
      <c r="W517" s="135"/>
      <c r="X517" s="134"/>
      <c r="Y517" s="135"/>
      <c r="Z517" s="135"/>
      <c r="AA517" s="134"/>
      <c r="AB517" s="135"/>
      <c r="AC517" s="135"/>
      <c r="AD517" s="134"/>
      <c r="AE517" s="135"/>
      <c r="AF517" s="135"/>
      <c r="AG517" s="134"/>
    </row>
    <row r="518" spans="1:33">
      <c r="A518" s="144" t="s">
        <v>345</v>
      </c>
      <c r="B518" s="135" t="s">
        <v>4663</v>
      </c>
      <c r="C518" s="143">
        <v>-496.14927333281292</v>
      </c>
      <c r="D518" s="143">
        <v>5799.4167011522795</v>
      </c>
      <c r="E518" s="142">
        <v>1.321</v>
      </c>
      <c r="F518" s="141">
        <v>2.2490000000000001</v>
      </c>
      <c r="G518" s="135"/>
      <c r="H518" s="135"/>
      <c r="I518" s="134"/>
      <c r="J518" s="135"/>
      <c r="K518" s="135"/>
      <c r="L518" s="134"/>
      <c r="M518" s="135"/>
      <c r="N518" s="135"/>
      <c r="O518" s="134"/>
      <c r="P518" s="135"/>
      <c r="Q518" s="135"/>
      <c r="R518" s="134"/>
      <c r="S518" s="135"/>
      <c r="T518" s="135"/>
      <c r="U518" s="134"/>
      <c r="V518" s="135"/>
      <c r="W518" s="135"/>
      <c r="X518" s="134"/>
      <c r="Y518" s="135"/>
      <c r="Z518" s="135"/>
      <c r="AA518" s="134"/>
      <c r="AB518" s="135"/>
      <c r="AC518" s="135"/>
      <c r="AD518" s="134"/>
      <c r="AE518" s="135"/>
      <c r="AF518" s="135"/>
      <c r="AG518" s="134"/>
    </row>
    <row r="519" spans="1:33">
      <c r="A519" s="144" t="s">
        <v>345</v>
      </c>
      <c r="B519" s="135" t="s">
        <v>4662</v>
      </c>
      <c r="C519" s="143">
        <v>-496.33776976198828</v>
      </c>
      <c r="D519" s="143">
        <v>5798.4452402911611</v>
      </c>
      <c r="E519" s="142">
        <v>1.3129999999999999</v>
      </c>
      <c r="F519" s="141">
        <v>2.2469999999999999</v>
      </c>
      <c r="G519" s="135"/>
      <c r="H519" s="135"/>
      <c r="I519" s="134"/>
      <c r="J519" s="135"/>
      <c r="K519" s="135"/>
      <c r="L519" s="134"/>
      <c r="M519" s="135"/>
      <c r="N519" s="135"/>
      <c r="O519" s="134"/>
      <c r="P519" s="135"/>
      <c r="Q519" s="135"/>
      <c r="R519" s="134"/>
      <c r="S519" s="135"/>
      <c r="T519" s="135"/>
      <c r="U519" s="134"/>
      <c r="V519" s="135"/>
      <c r="W519" s="135"/>
      <c r="X519" s="134"/>
      <c r="Y519" s="135"/>
      <c r="Z519" s="135"/>
      <c r="AA519" s="134"/>
      <c r="AB519" s="135"/>
      <c r="AC519" s="135"/>
      <c r="AD519" s="134"/>
      <c r="AE519" s="135"/>
      <c r="AF519" s="135"/>
      <c r="AG519" s="134"/>
    </row>
    <row r="520" spans="1:33">
      <c r="A520" s="144" t="s">
        <v>345</v>
      </c>
      <c r="B520" s="135" t="s">
        <v>4661</v>
      </c>
      <c r="C520" s="143">
        <v>-496.85394858112039</v>
      </c>
      <c r="D520" s="143">
        <v>5797.9900611338089</v>
      </c>
      <c r="E520" s="142">
        <v>1.296</v>
      </c>
      <c r="F520" s="141">
        <v>2.238</v>
      </c>
      <c r="G520" s="135"/>
      <c r="H520" s="135"/>
      <c r="I520" s="134"/>
      <c r="J520" s="135"/>
      <c r="K520" s="135"/>
      <c r="L520" s="134"/>
      <c r="M520" s="135"/>
      <c r="N520" s="135"/>
      <c r="O520" s="134"/>
      <c r="P520" s="135"/>
      <c r="Q520" s="135"/>
      <c r="R520" s="134"/>
      <c r="S520" s="135"/>
      <c r="T520" s="135"/>
      <c r="U520" s="134"/>
      <c r="V520" s="135"/>
      <c r="W520" s="135"/>
      <c r="X520" s="134"/>
      <c r="Y520" s="135"/>
      <c r="Z520" s="135"/>
      <c r="AA520" s="134"/>
      <c r="AB520" s="135"/>
      <c r="AC520" s="135"/>
      <c r="AD520" s="134"/>
      <c r="AE520" s="135"/>
      <c r="AF520" s="135"/>
      <c r="AG520" s="134"/>
    </row>
    <row r="521" spans="1:33">
      <c r="A521" s="144" t="s">
        <v>345</v>
      </c>
      <c r="B521" s="135" t="s">
        <v>4660</v>
      </c>
      <c r="C521" s="143">
        <v>-496.73435511629651</v>
      </c>
      <c r="D521" s="143">
        <v>5797.9648835032822</v>
      </c>
      <c r="E521" s="142">
        <v>1.3160000000000001</v>
      </c>
      <c r="F521" s="141">
        <v>2.2480000000000002</v>
      </c>
      <c r="G521" s="135"/>
      <c r="H521" s="135"/>
      <c r="I521" s="134"/>
      <c r="J521" s="135"/>
      <c r="K521" s="135"/>
      <c r="L521" s="134"/>
      <c r="M521" s="135"/>
      <c r="N521" s="135"/>
      <c r="O521" s="134"/>
      <c r="P521" s="135"/>
      <c r="Q521" s="135"/>
      <c r="R521" s="134"/>
      <c r="S521" s="135"/>
      <c r="T521" s="135"/>
      <c r="U521" s="134"/>
      <c r="V521" s="135"/>
      <c r="W521" s="135"/>
      <c r="X521" s="134"/>
      <c r="Y521" s="135"/>
      <c r="Z521" s="135"/>
      <c r="AA521" s="134"/>
      <c r="AB521" s="135"/>
      <c r="AC521" s="135"/>
      <c r="AD521" s="134"/>
      <c r="AE521" s="135"/>
      <c r="AF521" s="135"/>
      <c r="AG521" s="134"/>
    </row>
    <row r="522" spans="1:33">
      <c r="A522" s="144" t="s">
        <v>345</v>
      </c>
      <c r="B522" s="135" t="s">
        <v>4659</v>
      </c>
      <c r="C522" s="143">
        <v>-496.45482248702041</v>
      </c>
      <c r="D522" s="143">
        <v>5796.5582674658554</v>
      </c>
      <c r="E522" s="142">
        <v>1.3169999999999999</v>
      </c>
      <c r="F522" s="141">
        <v>2.2519999999999998</v>
      </c>
      <c r="G522" s="135"/>
      <c r="H522" s="135"/>
      <c r="I522" s="134"/>
      <c r="J522" s="135"/>
      <c r="K522" s="135"/>
      <c r="L522" s="134"/>
      <c r="M522" s="135"/>
      <c r="N522" s="135"/>
      <c r="O522" s="134"/>
      <c r="P522" s="135"/>
      <c r="Q522" s="135"/>
      <c r="R522" s="134"/>
      <c r="S522" s="135"/>
      <c r="T522" s="135"/>
      <c r="U522" s="134"/>
      <c r="V522" s="135"/>
      <c r="W522" s="135"/>
      <c r="X522" s="134"/>
      <c r="Y522" s="135"/>
      <c r="Z522" s="135"/>
      <c r="AA522" s="134"/>
      <c r="AB522" s="135"/>
      <c r="AC522" s="135"/>
      <c r="AD522" s="134"/>
      <c r="AE522" s="135"/>
      <c r="AF522" s="135"/>
      <c r="AG522" s="134"/>
    </row>
    <row r="523" spans="1:33">
      <c r="A523" s="144" t="s">
        <v>345</v>
      </c>
      <c r="B523" s="135" t="s">
        <v>4658</v>
      </c>
      <c r="C523" s="143">
        <v>-496.57510674635444</v>
      </c>
      <c r="D523" s="143">
        <v>5795.3936298624985</v>
      </c>
      <c r="E523" s="142">
        <v>1.3029999999999999</v>
      </c>
      <c r="F523" s="141">
        <v>2.2469999999999999</v>
      </c>
      <c r="G523" s="135"/>
      <c r="H523" s="135"/>
      <c r="I523" s="134"/>
      <c r="J523" s="135"/>
      <c r="K523" s="135"/>
      <c r="L523" s="134"/>
      <c r="M523" s="135"/>
      <c r="N523" s="135"/>
      <c r="O523" s="134"/>
      <c r="P523" s="135"/>
      <c r="Q523" s="135"/>
      <c r="R523" s="134"/>
      <c r="S523" s="135"/>
      <c r="T523" s="135"/>
      <c r="U523" s="134"/>
      <c r="V523" s="135"/>
      <c r="W523" s="135"/>
      <c r="X523" s="134"/>
      <c r="Y523" s="135"/>
      <c r="Z523" s="135"/>
      <c r="AA523" s="134"/>
      <c r="AB523" s="135"/>
      <c r="AC523" s="135"/>
      <c r="AD523" s="134"/>
      <c r="AE523" s="135"/>
      <c r="AF523" s="135"/>
      <c r="AG523" s="134"/>
    </row>
    <row r="524" spans="1:33">
      <c r="A524" s="144" t="s">
        <v>345</v>
      </c>
      <c r="B524" s="135" t="s">
        <v>4657</v>
      </c>
      <c r="C524" s="143">
        <v>-496.57455485330746</v>
      </c>
      <c r="D524" s="143">
        <v>5794.638269349558</v>
      </c>
      <c r="E524" s="142">
        <v>1.286</v>
      </c>
      <c r="F524" s="141">
        <v>2.2330000000000001</v>
      </c>
      <c r="G524" s="135"/>
      <c r="H524" s="135"/>
      <c r="I524" s="134"/>
      <c r="J524" s="135"/>
      <c r="K524" s="135"/>
      <c r="L524" s="134"/>
      <c r="M524" s="135"/>
      <c r="N524" s="135"/>
      <c r="O524" s="134"/>
      <c r="P524" s="135"/>
      <c r="Q524" s="135"/>
      <c r="R524" s="134"/>
      <c r="S524" s="135"/>
      <c r="T524" s="135"/>
      <c r="U524" s="134"/>
      <c r="V524" s="135"/>
      <c r="W524" s="135"/>
      <c r="X524" s="134"/>
      <c r="Y524" s="135"/>
      <c r="Z524" s="135"/>
      <c r="AA524" s="134"/>
      <c r="AB524" s="135"/>
      <c r="AC524" s="135"/>
      <c r="AD524" s="134"/>
      <c r="AE524" s="135"/>
      <c r="AF524" s="135"/>
      <c r="AG524" s="134"/>
    </row>
    <row r="525" spans="1:33">
      <c r="A525" s="144" t="s">
        <v>345</v>
      </c>
      <c r="B525" s="135" t="s">
        <v>4656</v>
      </c>
      <c r="C525" s="143">
        <v>-496.64718113473606</v>
      </c>
      <c r="D525" s="143">
        <v>5792.9892941832004</v>
      </c>
      <c r="E525" s="142">
        <v>1.2829999999999999</v>
      </c>
      <c r="F525" s="141">
        <v>2.2360000000000002</v>
      </c>
      <c r="G525" s="135"/>
      <c r="H525" s="135"/>
      <c r="I525" s="134"/>
      <c r="J525" s="135"/>
      <c r="K525" s="135"/>
      <c r="L525" s="134"/>
      <c r="M525" s="135"/>
      <c r="N525" s="135"/>
      <c r="O525" s="134"/>
      <c r="P525" s="135"/>
      <c r="Q525" s="135"/>
      <c r="R525" s="134"/>
      <c r="S525" s="135"/>
      <c r="T525" s="135"/>
      <c r="U525" s="134"/>
      <c r="V525" s="135"/>
      <c r="W525" s="135"/>
      <c r="X525" s="134"/>
      <c r="Y525" s="135"/>
      <c r="Z525" s="135"/>
      <c r="AA525" s="134"/>
      <c r="AB525" s="135"/>
      <c r="AC525" s="135"/>
      <c r="AD525" s="134"/>
      <c r="AE525" s="135"/>
      <c r="AF525" s="135"/>
      <c r="AG525" s="134"/>
    </row>
    <row r="526" spans="1:33">
      <c r="A526" s="144" t="s">
        <v>345</v>
      </c>
      <c r="B526" s="135" t="s">
        <v>4655</v>
      </c>
      <c r="C526" s="143">
        <v>-496.57426635450315</v>
      </c>
      <c r="D526" s="143">
        <v>5791.5797260900317</v>
      </c>
      <c r="E526" s="142">
        <v>1.3009999999999999</v>
      </c>
      <c r="F526" s="141">
        <v>2.2440000000000002</v>
      </c>
      <c r="G526" s="135"/>
      <c r="H526" s="135"/>
      <c r="I526" s="134"/>
      <c r="J526" s="135"/>
      <c r="K526" s="135"/>
      <c r="L526" s="134"/>
      <c r="M526" s="135"/>
      <c r="N526" s="135"/>
      <c r="O526" s="134"/>
      <c r="P526" s="135"/>
      <c r="Q526" s="135"/>
      <c r="R526" s="134"/>
      <c r="S526" s="135"/>
      <c r="T526" s="135"/>
      <c r="U526" s="134"/>
      <c r="V526" s="135"/>
      <c r="W526" s="135"/>
      <c r="X526" s="134"/>
      <c r="Y526" s="135"/>
      <c r="Z526" s="135"/>
      <c r="AA526" s="134"/>
      <c r="AB526" s="135"/>
      <c r="AC526" s="135"/>
      <c r="AD526" s="134"/>
      <c r="AE526" s="135"/>
      <c r="AF526" s="135"/>
      <c r="AG526" s="134"/>
    </row>
    <row r="527" spans="1:33">
      <c r="A527" s="144" t="s">
        <v>345</v>
      </c>
      <c r="B527" s="135" t="s">
        <v>4654</v>
      </c>
      <c r="C527" s="143">
        <v>-496.30890085557974</v>
      </c>
      <c r="D527" s="143">
        <v>5790.5487153421618</v>
      </c>
      <c r="E527" s="142">
        <v>1.3029999999999999</v>
      </c>
      <c r="F527" s="141">
        <v>2.2429999999999999</v>
      </c>
      <c r="G527" s="135"/>
      <c r="H527" s="135"/>
      <c r="I527" s="134"/>
      <c r="J527" s="135"/>
      <c r="K527" s="135"/>
      <c r="L527" s="134"/>
      <c r="M527" s="135"/>
      <c r="N527" s="135"/>
      <c r="O527" s="134"/>
      <c r="P527" s="135"/>
      <c r="Q527" s="135"/>
      <c r="R527" s="134"/>
      <c r="S527" s="135"/>
      <c r="T527" s="135"/>
      <c r="U527" s="134"/>
      <c r="V527" s="135"/>
      <c r="W527" s="135"/>
      <c r="X527" s="134"/>
      <c r="Y527" s="135"/>
      <c r="Z527" s="135"/>
      <c r="AA527" s="134"/>
      <c r="AB527" s="135"/>
      <c r="AC527" s="135"/>
      <c r="AD527" s="134"/>
      <c r="AE527" s="135"/>
      <c r="AF527" s="135"/>
      <c r="AG527" s="134"/>
    </row>
    <row r="528" spans="1:33">
      <c r="A528" s="144" t="s">
        <v>345</v>
      </c>
      <c r="B528" s="135" t="s">
        <v>4653</v>
      </c>
      <c r="C528" s="143">
        <v>-496.16402337604836</v>
      </c>
      <c r="D528" s="143">
        <v>5789.0924021929495</v>
      </c>
      <c r="E528" s="142">
        <v>1.2909999999999999</v>
      </c>
      <c r="F528" s="141">
        <v>2.2410000000000001</v>
      </c>
      <c r="G528" s="135"/>
      <c r="H528" s="135"/>
      <c r="I528" s="134"/>
      <c r="J528" s="135"/>
      <c r="K528" s="135"/>
      <c r="L528" s="134"/>
      <c r="M528" s="135"/>
      <c r="N528" s="135"/>
      <c r="O528" s="134"/>
      <c r="P528" s="135"/>
      <c r="Q528" s="135"/>
      <c r="R528" s="134"/>
      <c r="S528" s="135"/>
      <c r="T528" s="135"/>
      <c r="U528" s="134"/>
      <c r="V528" s="135"/>
      <c r="W528" s="135"/>
      <c r="X528" s="134"/>
      <c r="Y528" s="135"/>
      <c r="Z528" s="135"/>
      <c r="AA528" s="134"/>
      <c r="AB528" s="135"/>
      <c r="AC528" s="135"/>
      <c r="AD528" s="134"/>
      <c r="AE528" s="135"/>
      <c r="AF528" s="135"/>
      <c r="AG528" s="134"/>
    </row>
    <row r="529" spans="1:33">
      <c r="A529" s="144" t="s">
        <v>345</v>
      </c>
      <c r="B529" s="135" t="s">
        <v>4652</v>
      </c>
      <c r="C529" s="143">
        <v>-496.14901984469202</v>
      </c>
      <c r="D529" s="143">
        <v>5787.1633261436073</v>
      </c>
      <c r="E529" s="142">
        <v>1.272</v>
      </c>
      <c r="F529" s="141">
        <v>2.242</v>
      </c>
      <c r="G529" s="135"/>
      <c r="H529" s="135"/>
      <c r="I529" s="134"/>
      <c r="J529" s="135"/>
      <c r="K529" s="135"/>
      <c r="L529" s="134"/>
      <c r="M529" s="135"/>
      <c r="N529" s="135"/>
      <c r="O529" s="134"/>
      <c r="P529" s="135"/>
      <c r="Q529" s="135"/>
      <c r="R529" s="134"/>
      <c r="S529" s="135"/>
      <c r="T529" s="135"/>
      <c r="U529" s="134"/>
      <c r="V529" s="135"/>
      <c r="W529" s="135"/>
      <c r="X529" s="134"/>
      <c r="Y529" s="135"/>
      <c r="Z529" s="135"/>
      <c r="AA529" s="134"/>
      <c r="AB529" s="135"/>
      <c r="AC529" s="135"/>
      <c r="AD529" s="134"/>
      <c r="AE529" s="135"/>
      <c r="AF529" s="135"/>
      <c r="AG529" s="134"/>
    </row>
    <row r="530" spans="1:33">
      <c r="A530" s="144" t="s">
        <v>345</v>
      </c>
      <c r="B530" s="135" t="s">
        <v>4651</v>
      </c>
      <c r="C530" s="143">
        <v>-496.35167603747414</v>
      </c>
      <c r="D530" s="143">
        <v>5785.5537650600345</v>
      </c>
      <c r="E530" s="142">
        <v>1.2909999999999999</v>
      </c>
      <c r="F530" s="141">
        <v>2.2309999999999999</v>
      </c>
      <c r="G530" s="135"/>
      <c r="H530" s="135"/>
      <c r="I530" s="134"/>
      <c r="J530" s="135"/>
      <c r="K530" s="135"/>
      <c r="L530" s="134"/>
      <c r="M530" s="135"/>
      <c r="N530" s="135"/>
      <c r="O530" s="134"/>
      <c r="P530" s="135"/>
      <c r="Q530" s="135"/>
      <c r="R530" s="134"/>
      <c r="S530" s="135"/>
      <c r="T530" s="135"/>
      <c r="U530" s="134"/>
      <c r="V530" s="135"/>
      <c r="W530" s="135"/>
      <c r="X530" s="134"/>
      <c r="Y530" s="135"/>
      <c r="Z530" s="135"/>
      <c r="AA530" s="134"/>
      <c r="AB530" s="135"/>
      <c r="AC530" s="135"/>
      <c r="AD530" s="134"/>
      <c r="AE530" s="135"/>
      <c r="AF530" s="135"/>
      <c r="AG530" s="134"/>
    </row>
    <row r="531" spans="1:33">
      <c r="A531" s="144" t="s">
        <v>345</v>
      </c>
      <c r="B531" s="135" t="s">
        <v>4650</v>
      </c>
      <c r="C531" s="143">
        <v>-496.46251982691973</v>
      </c>
      <c r="D531" s="143">
        <v>5785.2496118264435</v>
      </c>
      <c r="E531" s="142">
        <v>1.3029999999999999</v>
      </c>
      <c r="F531" s="141">
        <v>2.25</v>
      </c>
      <c r="G531" s="135"/>
      <c r="H531" s="135"/>
      <c r="I531" s="134"/>
      <c r="J531" s="135"/>
      <c r="K531" s="135"/>
      <c r="L531" s="134"/>
      <c r="M531" s="135"/>
      <c r="N531" s="135"/>
      <c r="O531" s="134"/>
      <c r="P531" s="135"/>
      <c r="Q531" s="135"/>
      <c r="R531" s="134"/>
      <c r="S531" s="135"/>
      <c r="T531" s="135"/>
      <c r="U531" s="134"/>
      <c r="V531" s="135"/>
      <c r="W531" s="135"/>
      <c r="X531" s="134"/>
      <c r="Y531" s="135"/>
      <c r="Z531" s="135"/>
      <c r="AA531" s="134"/>
      <c r="AB531" s="135"/>
      <c r="AC531" s="135"/>
      <c r="AD531" s="134"/>
      <c r="AE531" s="135"/>
      <c r="AF531" s="135"/>
      <c r="AG531" s="134"/>
    </row>
    <row r="532" spans="1:33">
      <c r="A532" s="144" t="s">
        <v>345</v>
      </c>
      <c r="B532" s="135" t="s">
        <v>4649</v>
      </c>
      <c r="C532" s="143">
        <v>-496.77861876075218</v>
      </c>
      <c r="D532" s="143">
        <v>5783.8896063634229</v>
      </c>
      <c r="E532" s="142">
        <v>1.3280000000000001</v>
      </c>
      <c r="F532" s="141">
        <v>2.2429999999999999</v>
      </c>
      <c r="G532" s="135"/>
      <c r="H532" s="135"/>
      <c r="I532" s="134"/>
      <c r="J532" s="135"/>
      <c r="K532" s="135"/>
      <c r="L532" s="134"/>
      <c r="M532" s="135"/>
      <c r="N532" s="135"/>
      <c r="O532" s="134"/>
      <c r="P532" s="135"/>
      <c r="Q532" s="135"/>
      <c r="R532" s="134"/>
      <c r="S532" s="135"/>
      <c r="T532" s="135"/>
      <c r="U532" s="134"/>
      <c r="V532" s="135"/>
      <c r="W532" s="135"/>
      <c r="X532" s="134"/>
      <c r="Y532" s="135"/>
      <c r="Z532" s="135"/>
      <c r="AA532" s="134"/>
      <c r="AB532" s="135"/>
      <c r="AC532" s="135"/>
      <c r="AD532" s="134"/>
      <c r="AE532" s="135"/>
      <c r="AF532" s="135"/>
      <c r="AG532" s="134"/>
    </row>
    <row r="533" spans="1:33">
      <c r="A533" s="144" t="s">
        <v>345</v>
      </c>
      <c r="B533" s="135" t="s">
        <v>4648</v>
      </c>
      <c r="C533" s="143">
        <v>-496.58365093176968</v>
      </c>
      <c r="D533" s="143">
        <v>5783.5262501622638</v>
      </c>
      <c r="E533" s="142">
        <v>1.3140000000000001</v>
      </c>
      <c r="F533" s="141">
        <v>2.2400000000000002</v>
      </c>
      <c r="G533" s="135"/>
      <c r="H533" s="135"/>
      <c r="I533" s="134"/>
      <c r="J533" s="135"/>
      <c r="K533" s="135"/>
      <c r="L533" s="134"/>
      <c r="M533" s="135"/>
      <c r="N533" s="135"/>
      <c r="O533" s="134"/>
      <c r="P533" s="135"/>
      <c r="Q533" s="135"/>
      <c r="R533" s="134"/>
      <c r="S533" s="135"/>
      <c r="T533" s="135"/>
      <c r="U533" s="134"/>
      <c r="V533" s="135"/>
      <c r="W533" s="135"/>
      <c r="X533" s="134"/>
      <c r="Y533" s="135"/>
      <c r="Z533" s="135"/>
      <c r="AA533" s="134"/>
      <c r="AB533" s="135"/>
      <c r="AC533" s="135"/>
      <c r="AD533" s="134"/>
      <c r="AE533" s="135"/>
      <c r="AF533" s="135"/>
      <c r="AG533" s="134"/>
    </row>
    <row r="534" spans="1:33">
      <c r="A534" s="144" t="s">
        <v>345</v>
      </c>
      <c r="B534" s="135" t="s">
        <v>4647</v>
      </c>
      <c r="C534" s="143">
        <v>-496.24264349000731</v>
      </c>
      <c r="D534" s="143">
        <v>5782.3867554684866</v>
      </c>
      <c r="E534" s="142">
        <v>1.3120000000000001</v>
      </c>
      <c r="F534" s="141">
        <v>2.2410000000000001</v>
      </c>
      <c r="G534" s="135"/>
      <c r="H534" s="135"/>
      <c r="I534" s="134"/>
      <c r="J534" s="135"/>
      <c r="K534" s="135"/>
      <c r="L534" s="134"/>
      <c r="M534" s="135"/>
      <c r="N534" s="135"/>
      <c r="O534" s="134"/>
      <c r="P534" s="135"/>
      <c r="Q534" s="135"/>
      <c r="R534" s="134"/>
      <c r="S534" s="135"/>
      <c r="T534" s="135"/>
      <c r="U534" s="134"/>
      <c r="V534" s="135"/>
      <c r="W534" s="135"/>
      <c r="X534" s="134"/>
      <c r="Y534" s="135"/>
      <c r="Z534" s="135"/>
      <c r="AA534" s="134"/>
      <c r="AB534" s="135"/>
      <c r="AC534" s="135"/>
      <c r="AD534" s="134"/>
      <c r="AE534" s="135"/>
      <c r="AF534" s="135"/>
      <c r="AG534" s="134"/>
    </row>
    <row r="535" spans="1:33">
      <c r="A535" s="144" t="s">
        <v>345</v>
      </c>
      <c r="B535" s="135" t="s">
        <v>4646</v>
      </c>
      <c r="C535" s="143">
        <v>-496.42223731100557</v>
      </c>
      <c r="D535" s="143">
        <v>5781.9168191449844</v>
      </c>
      <c r="E535" s="142">
        <v>1.3129999999999999</v>
      </c>
      <c r="F535" s="141">
        <v>2.2389999999999999</v>
      </c>
      <c r="G535" s="135"/>
      <c r="H535" s="135"/>
      <c r="I535" s="134"/>
      <c r="J535" s="135"/>
      <c r="K535" s="135"/>
      <c r="L535" s="134"/>
      <c r="M535" s="135"/>
      <c r="N535" s="135"/>
      <c r="O535" s="134"/>
      <c r="P535" s="135"/>
      <c r="Q535" s="135"/>
      <c r="R535" s="134"/>
      <c r="S535" s="135"/>
      <c r="T535" s="135"/>
      <c r="U535" s="134"/>
      <c r="V535" s="135"/>
      <c r="W535" s="135"/>
      <c r="X535" s="134"/>
      <c r="Y535" s="135"/>
      <c r="Z535" s="135"/>
      <c r="AA535" s="134"/>
      <c r="AB535" s="135"/>
      <c r="AC535" s="135"/>
      <c r="AD535" s="134"/>
      <c r="AE535" s="135"/>
      <c r="AF535" s="135"/>
      <c r="AG535" s="134"/>
    </row>
    <row r="536" spans="1:33">
      <c r="A536" s="144" t="s">
        <v>345</v>
      </c>
      <c r="B536" s="135" t="s">
        <v>4645</v>
      </c>
      <c r="C536" s="143">
        <v>-496.54730047753975</v>
      </c>
      <c r="D536" s="143">
        <v>5781.6767430645523</v>
      </c>
      <c r="E536" s="142">
        <v>1.2889999999999999</v>
      </c>
      <c r="F536" s="141">
        <v>2.2280000000000002</v>
      </c>
      <c r="G536" s="135"/>
      <c r="H536" s="135"/>
      <c r="I536" s="134"/>
      <c r="J536" s="135"/>
      <c r="K536" s="135"/>
      <c r="L536" s="134"/>
      <c r="M536" s="135"/>
      <c r="N536" s="135"/>
      <c r="O536" s="134"/>
      <c r="P536" s="135"/>
      <c r="Q536" s="135"/>
      <c r="R536" s="134"/>
      <c r="S536" s="135"/>
      <c r="T536" s="135"/>
      <c r="U536" s="134"/>
      <c r="V536" s="135"/>
      <c r="W536" s="135"/>
      <c r="X536" s="134"/>
      <c r="Y536" s="135"/>
      <c r="Z536" s="135"/>
      <c r="AA536" s="134"/>
      <c r="AB536" s="135"/>
      <c r="AC536" s="135"/>
      <c r="AD536" s="134"/>
      <c r="AE536" s="135"/>
      <c r="AF536" s="135"/>
      <c r="AG536" s="134"/>
    </row>
    <row r="537" spans="1:33">
      <c r="A537" s="144" t="s">
        <v>345</v>
      </c>
      <c r="B537" s="135" t="s">
        <v>4644</v>
      </c>
      <c r="C537" s="143">
        <v>-495.98555741598767</v>
      </c>
      <c r="D537" s="143">
        <v>5780.7631773216963</v>
      </c>
      <c r="E537" s="142">
        <v>1.323</v>
      </c>
      <c r="F537" s="141">
        <v>2.2330000000000001</v>
      </c>
      <c r="G537" s="135"/>
      <c r="H537" s="135"/>
      <c r="I537" s="134"/>
      <c r="J537" s="135"/>
      <c r="K537" s="135"/>
      <c r="L537" s="134"/>
      <c r="M537" s="135"/>
      <c r="N537" s="135"/>
      <c r="O537" s="134"/>
      <c r="P537" s="135"/>
      <c r="Q537" s="135"/>
      <c r="R537" s="134"/>
      <c r="S537" s="135"/>
      <c r="T537" s="135"/>
      <c r="U537" s="134"/>
      <c r="V537" s="135"/>
      <c r="W537" s="135"/>
      <c r="X537" s="134"/>
      <c r="Y537" s="135"/>
      <c r="Z537" s="135"/>
      <c r="AA537" s="134"/>
      <c r="AB537" s="135"/>
      <c r="AC537" s="135"/>
      <c r="AD537" s="134"/>
      <c r="AE537" s="135"/>
      <c r="AF537" s="135"/>
      <c r="AG537" s="134"/>
    </row>
    <row r="538" spans="1:33">
      <c r="A538" s="144" t="s">
        <v>345</v>
      </c>
      <c r="B538" s="135" t="s">
        <v>4643</v>
      </c>
      <c r="C538" s="143">
        <v>-496.61708675572885</v>
      </c>
      <c r="D538" s="143">
        <v>5780.3782972070076</v>
      </c>
      <c r="E538" s="142">
        <v>1.325</v>
      </c>
      <c r="F538" s="141">
        <v>2.238</v>
      </c>
      <c r="G538" s="135"/>
      <c r="H538" s="135"/>
      <c r="I538" s="134"/>
      <c r="J538" s="135"/>
      <c r="K538" s="135"/>
      <c r="L538" s="134"/>
      <c r="M538" s="135"/>
      <c r="N538" s="135"/>
      <c r="O538" s="134"/>
      <c r="P538" s="135"/>
      <c r="Q538" s="135"/>
      <c r="R538" s="134"/>
      <c r="S538" s="135"/>
      <c r="T538" s="135"/>
      <c r="U538" s="134"/>
      <c r="V538" s="135"/>
      <c r="W538" s="135"/>
      <c r="X538" s="134"/>
      <c r="Y538" s="135"/>
      <c r="Z538" s="135"/>
      <c r="AA538" s="134"/>
      <c r="AB538" s="135"/>
      <c r="AC538" s="135"/>
      <c r="AD538" s="134"/>
      <c r="AE538" s="135"/>
      <c r="AF538" s="135"/>
      <c r="AG538" s="134"/>
    </row>
    <row r="539" spans="1:33">
      <c r="A539" s="144" t="s">
        <v>345</v>
      </c>
      <c r="B539" s="135" t="s">
        <v>4642</v>
      </c>
      <c r="C539" s="143">
        <v>-496.82912640343983</v>
      </c>
      <c r="D539" s="143">
        <v>5779.534405415372</v>
      </c>
      <c r="E539" s="142">
        <v>1.3180000000000001</v>
      </c>
      <c r="F539" s="141">
        <v>2.2370000000000001</v>
      </c>
      <c r="G539" s="135"/>
      <c r="H539" s="135"/>
      <c r="I539" s="134"/>
      <c r="J539" s="135"/>
      <c r="K539" s="135"/>
      <c r="L539" s="134"/>
      <c r="M539" s="135"/>
      <c r="N539" s="135"/>
      <c r="O539" s="134"/>
      <c r="P539" s="135"/>
      <c r="Q539" s="135"/>
      <c r="R539" s="134"/>
      <c r="S539" s="135"/>
      <c r="T539" s="135"/>
      <c r="U539" s="134"/>
      <c r="V539" s="135"/>
      <c r="W539" s="135"/>
      <c r="X539" s="134"/>
      <c r="Y539" s="135"/>
      <c r="Z539" s="135"/>
      <c r="AA539" s="134"/>
      <c r="AB539" s="135"/>
      <c r="AC539" s="135"/>
      <c r="AD539" s="134"/>
      <c r="AE539" s="135"/>
      <c r="AF539" s="135"/>
      <c r="AG539" s="134"/>
    </row>
    <row r="540" spans="1:33">
      <c r="A540" s="144" t="s">
        <v>345</v>
      </c>
      <c r="B540" s="135" t="s">
        <v>4641</v>
      </c>
      <c r="C540" s="143">
        <v>-495.91452321845537</v>
      </c>
      <c r="D540" s="143">
        <v>5778.307158969762</v>
      </c>
      <c r="E540" s="142">
        <v>1.3009999999999999</v>
      </c>
      <c r="F540" s="141">
        <v>2.2290000000000001</v>
      </c>
      <c r="G540" s="135"/>
      <c r="H540" s="135"/>
      <c r="I540" s="134"/>
      <c r="J540" s="135"/>
      <c r="K540" s="135"/>
      <c r="L540" s="134"/>
      <c r="M540" s="135"/>
      <c r="N540" s="135"/>
      <c r="O540" s="134"/>
      <c r="P540" s="135"/>
      <c r="Q540" s="135"/>
      <c r="R540" s="134"/>
      <c r="S540" s="135"/>
      <c r="T540" s="135"/>
      <c r="U540" s="134"/>
      <c r="V540" s="135"/>
      <c r="W540" s="135"/>
      <c r="X540" s="134"/>
      <c r="Y540" s="135"/>
      <c r="Z540" s="135"/>
      <c r="AA540" s="134"/>
      <c r="AB540" s="135"/>
      <c r="AC540" s="135"/>
      <c r="AD540" s="134"/>
      <c r="AE540" s="135"/>
      <c r="AF540" s="135"/>
      <c r="AG540" s="134"/>
    </row>
    <row r="541" spans="1:33">
      <c r="A541" s="144" t="s">
        <v>345</v>
      </c>
      <c r="B541" s="135" t="s">
        <v>4640</v>
      </c>
      <c r="C541" s="143">
        <v>-495.90028736698264</v>
      </c>
      <c r="D541" s="143">
        <v>5776.7542113032032</v>
      </c>
      <c r="E541" s="142">
        <v>1.284</v>
      </c>
      <c r="F541" s="141">
        <v>2.2280000000000002</v>
      </c>
      <c r="G541" s="135"/>
      <c r="H541" s="135"/>
      <c r="I541" s="134"/>
      <c r="J541" s="135"/>
      <c r="K541" s="135"/>
      <c r="L541" s="134"/>
      <c r="M541" s="135"/>
      <c r="N541" s="135"/>
      <c r="O541" s="134"/>
      <c r="P541" s="135"/>
      <c r="Q541" s="135"/>
      <c r="R541" s="134"/>
      <c r="S541" s="135"/>
      <c r="T541" s="135"/>
      <c r="U541" s="134"/>
      <c r="V541" s="135"/>
      <c r="W541" s="135"/>
      <c r="X541" s="134"/>
      <c r="Y541" s="135"/>
      <c r="Z541" s="135"/>
      <c r="AA541" s="134"/>
      <c r="AB541" s="135"/>
      <c r="AC541" s="135"/>
      <c r="AD541" s="134"/>
      <c r="AE541" s="135"/>
      <c r="AF541" s="135"/>
      <c r="AG541" s="134"/>
    </row>
    <row r="542" spans="1:33">
      <c r="A542" s="144" t="s">
        <v>345</v>
      </c>
      <c r="B542" s="135" t="s">
        <v>4639</v>
      </c>
      <c r="C542" s="143">
        <v>-496.71434593076913</v>
      </c>
      <c r="D542" s="143">
        <v>5776.0121604871347</v>
      </c>
      <c r="E542" s="142">
        <v>1.2929999999999999</v>
      </c>
      <c r="F542" s="141">
        <v>2.234</v>
      </c>
      <c r="G542" s="135"/>
      <c r="H542" s="135"/>
      <c r="I542" s="134"/>
      <c r="J542" s="135"/>
      <c r="K542" s="135"/>
      <c r="L542" s="134"/>
      <c r="M542" s="135"/>
      <c r="N542" s="135"/>
      <c r="O542" s="134"/>
      <c r="P542" s="135"/>
      <c r="Q542" s="135"/>
      <c r="R542" s="134"/>
      <c r="S542" s="135"/>
      <c r="T542" s="135"/>
      <c r="U542" s="134"/>
      <c r="V542" s="135"/>
      <c r="W542" s="135"/>
      <c r="X542" s="134"/>
      <c r="Y542" s="135"/>
      <c r="Z542" s="135"/>
      <c r="AA542" s="134"/>
      <c r="AB542" s="135"/>
      <c r="AC542" s="135"/>
      <c r="AD542" s="134"/>
      <c r="AE542" s="135"/>
      <c r="AF542" s="135"/>
      <c r="AG542" s="134"/>
    </row>
    <row r="543" spans="1:33">
      <c r="A543" s="144" t="s">
        <v>345</v>
      </c>
      <c r="B543" s="135" t="s">
        <v>4638</v>
      </c>
      <c r="C543" s="143">
        <v>-496.09197137492379</v>
      </c>
      <c r="D543" s="143">
        <v>5775.5904287399107</v>
      </c>
      <c r="E543" s="142">
        <v>1.298</v>
      </c>
      <c r="F543" s="141">
        <v>2.2330000000000001</v>
      </c>
      <c r="G543" s="135"/>
      <c r="H543" s="135"/>
      <c r="I543" s="134"/>
      <c r="J543" s="135"/>
      <c r="K543" s="135"/>
      <c r="L543" s="134"/>
      <c r="M543" s="135"/>
      <c r="N543" s="135"/>
      <c r="O543" s="134"/>
      <c r="P543" s="135"/>
      <c r="Q543" s="135"/>
      <c r="R543" s="134"/>
      <c r="S543" s="135"/>
      <c r="T543" s="135"/>
      <c r="U543" s="134"/>
      <c r="V543" s="135"/>
      <c r="W543" s="135"/>
      <c r="X543" s="134"/>
      <c r="Y543" s="135"/>
      <c r="Z543" s="135"/>
      <c r="AA543" s="134"/>
      <c r="AB543" s="135"/>
      <c r="AC543" s="135"/>
      <c r="AD543" s="134"/>
      <c r="AE543" s="135"/>
      <c r="AF543" s="135"/>
      <c r="AG543" s="134"/>
    </row>
    <row r="544" spans="1:33">
      <c r="A544" s="144" t="s">
        <v>345</v>
      </c>
      <c r="B544" s="135" t="s">
        <v>4637</v>
      </c>
      <c r="C544" s="143">
        <v>-496.6869472458888</v>
      </c>
      <c r="D544" s="143">
        <v>5773.8015840321486</v>
      </c>
      <c r="E544" s="142">
        <v>1.331</v>
      </c>
      <c r="F544" s="141">
        <v>2.2530000000000001</v>
      </c>
      <c r="G544" s="135"/>
      <c r="H544" s="135"/>
      <c r="I544" s="134"/>
      <c r="J544" s="135"/>
      <c r="K544" s="135"/>
      <c r="L544" s="134"/>
      <c r="M544" s="135"/>
      <c r="N544" s="135"/>
      <c r="O544" s="134"/>
      <c r="P544" s="135"/>
      <c r="Q544" s="135"/>
      <c r="R544" s="134"/>
      <c r="S544" s="135"/>
      <c r="T544" s="135"/>
      <c r="U544" s="134"/>
      <c r="V544" s="135"/>
      <c r="W544" s="135"/>
      <c r="X544" s="134"/>
      <c r="Y544" s="135"/>
      <c r="Z544" s="135"/>
      <c r="AA544" s="134"/>
      <c r="AB544" s="135"/>
      <c r="AC544" s="135"/>
      <c r="AD544" s="134"/>
      <c r="AE544" s="135"/>
      <c r="AF544" s="135"/>
      <c r="AG544" s="134"/>
    </row>
    <row r="545" spans="1:33">
      <c r="A545" s="144" t="s">
        <v>345</v>
      </c>
      <c r="B545" s="135" t="s">
        <v>4636</v>
      </c>
      <c r="C545" s="143">
        <v>-496.8402837909444</v>
      </c>
      <c r="D545" s="143">
        <v>5771.9520188066854</v>
      </c>
      <c r="E545" s="142">
        <v>1.3260000000000001</v>
      </c>
      <c r="F545" s="141">
        <v>2.246</v>
      </c>
      <c r="G545" s="135"/>
      <c r="H545" s="135"/>
      <c r="I545" s="134"/>
      <c r="J545" s="135"/>
      <c r="K545" s="135"/>
      <c r="L545" s="134"/>
      <c r="M545" s="135"/>
      <c r="N545" s="135"/>
      <c r="O545" s="134"/>
      <c r="P545" s="135"/>
      <c r="Q545" s="135"/>
      <c r="R545" s="134"/>
      <c r="S545" s="135"/>
      <c r="T545" s="135"/>
      <c r="U545" s="134"/>
      <c r="V545" s="135"/>
      <c r="W545" s="135"/>
      <c r="X545" s="134"/>
      <c r="Y545" s="135"/>
      <c r="Z545" s="135"/>
      <c r="AA545" s="134"/>
      <c r="AB545" s="135"/>
      <c r="AC545" s="135"/>
      <c r="AD545" s="134"/>
      <c r="AE545" s="135"/>
      <c r="AF545" s="135"/>
      <c r="AG545" s="134"/>
    </row>
    <row r="546" spans="1:33">
      <c r="A546" s="144" t="s">
        <v>345</v>
      </c>
      <c r="B546" s="135" t="s">
        <v>4635</v>
      </c>
      <c r="C546" s="143">
        <v>-496.76124468443169</v>
      </c>
      <c r="D546" s="143">
        <v>5770.880798792964</v>
      </c>
      <c r="E546" s="142">
        <v>1.3089999999999999</v>
      </c>
      <c r="F546" s="141">
        <v>2.2309999999999999</v>
      </c>
      <c r="G546" s="135"/>
      <c r="H546" s="135"/>
      <c r="I546" s="134"/>
      <c r="J546" s="135"/>
      <c r="K546" s="135"/>
      <c r="L546" s="134"/>
      <c r="M546" s="135"/>
      <c r="N546" s="135"/>
      <c r="O546" s="134"/>
      <c r="P546" s="135"/>
      <c r="Q546" s="135"/>
      <c r="R546" s="134"/>
      <c r="S546" s="135"/>
      <c r="T546" s="135"/>
      <c r="U546" s="134"/>
      <c r="V546" s="135"/>
      <c r="W546" s="135"/>
      <c r="X546" s="134"/>
      <c r="Y546" s="135"/>
      <c r="Z546" s="135"/>
      <c r="AA546" s="134"/>
      <c r="AB546" s="135"/>
      <c r="AC546" s="135"/>
      <c r="AD546" s="134"/>
      <c r="AE546" s="135"/>
      <c r="AF546" s="135"/>
      <c r="AG546" s="134"/>
    </row>
    <row r="547" spans="1:33">
      <c r="A547" s="144" t="s">
        <v>345</v>
      </c>
      <c r="B547" s="135" t="s">
        <v>4634</v>
      </c>
      <c r="C547" s="143">
        <v>-496.59037777967575</v>
      </c>
      <c r="D547" s="143">
        <v>5770.1006408642861</v>
      </c>
      <c r="E547" s="142">
        <v>1.3029999999999999</v>
      </c>
      <c r="F547" s="141">
        <v>2.2389999999999999</v>
      </c>
      <c r="G547" s="135"/>
      <c r="H547" s="135"/>
      <c r="I547" s="134"/>
      <c r="J547" s="135"/>
      <c r="K547" s="135"/>
      <c r="L547" s="134"/>
      <c r="M547" s="135"/>
      <c r="N547" s="135"/>
      <c r="O547" s="134"/>
      <c r="P547" s="135"/>
      <c r="Q547" s="135"/>
      <c r="R547" s="134"/>
      <c r="S547" s="135"/>
      <c r="T547" s="135"/>
      <c r="U547" s="134"/>
      <c r="V547" s="135"/>
      <c r="W547" s="135"/>
      <c r="X547" s="134"/>
      <c r="Y547" s="135"/>
      <c r="Z547" s="135"/>
      <c r="AA547" s="134"/>
      <c r="AB547" s="135"/>
      <c r="AC547" s="135"/>
      <c r="AD547" s="134"/>
      <c r="AE547" s="135"/>
      <c r="AF547" s="135"/>
      <c r="AG547" s="134"/>
    </row>
    <row r="548" spans="1:33">
      <c r="A548" s="144" t="s">
        <v>345</v>
      </c>
      <c r="B548" s="135" t="s">
        <v>4633</v>
      </c>
      <c r="C548" s="143">
        <v>-496.129263948524</v>
      </c>
      <c r="D548" s="143">
        <v>5769.7531805170483</v>
      </c>
      <c r="E548" s="142">
        <v>1.294</v>
      </c>
      <c r="F548" s="141">
        <v>2.2389999999999999</v>
      </c>
      <c r="G548" s="135"/>
      <c r="H548" s="135"/>
      <c r="I548" s="134"/>
      <c r="J548" s="135"/>
      <c r="K548" s="135"/>
      <c r="L548" s="134"/>
      <c r="M548" s="135"/>
      <c r="N548" s="135"/>
      <c r="O548" s="134"/>
      <c r="P548" s="135"/>
      <c r="Q548" s="135"/>
      <c r="R548" s="134"/>
      <c r="S548" s="135"/>
      <c r="T548" s="135"/>
      <c r="U548" s="134"/>
      <c r="V548" s="135"/>
      <c r="W548" s="135"/>
      <c r="X548" s="134"/>
      <c r="Y548" s="135"/>
      <c r="Z548" s="135"/>
      <c r="AA548" s="134"/>
      <c r="AB548" s="135"/>
      <c r="AC548" s="135"/>
      <c r="AD548" s="134"/>
      <c r="AE548" s="135"/>
      <c r="AF548" s="135"/>
      <c r="AG548" s="134"/>
    </row>
    <row r="549" spans="1:33">
      <c r="A549" s="144" t="s">
        <v>345</v>
      </c>
      <c r="B549" s="135" t="s">
        <v>4632</v>
      </c>
      <c r="C549" s="143">
        <v>-496.02127888869239</v>
      </c>
      <c r="D549" s="143">
        <v>5768.5217049053263</v>
      </c>
      <c r="E549" s="142">
        <v>1.2949999999999999</v>
      </c>
      <c r="F549" s="141">
        <v>2.2370000000000001</v>
      </c>
      <c r="G549" s="135"/>
      <c r="H549" s="135"/>
      <c r="I549" s="134"/>
      <c r="J549" s="135"/>
      <c r="K549" s="135"/>
      <c r="L549" s="134"/>
      <c r="M549" s="135"/>
      <c r="N549" s="135"/>
      <c r="O549" s="134"/>
      <c r="P549" s="135"/>
      <c r="Q549" s="135"/>
      <c r="R549" s="134"/>
      <c r="S549" s="135"/>
      <c r="T549" s="135"/>
      <c r="U549" s="134"/>
      <c r="V549" s="135"/>
      <c r="W549" s="135"/>
      <c r="X549" s="134"/>
      <c r="Y549" s="135"/>
      <c r="Z549" s="135"/>
      <c r="AA549" s="134"/>
      <c r="AB549" s="135"/>
      <c r="AC549" s="135"/>
      <c r="AD549" s="134"/>
      <c r="AE549" s="135"/>
      <c r="AF549" s="135"/>
      <c r="AG549" s="134"/>
    </row>
    <row r="550" spans="1:33">
      <c r="A550" s="144" t="s">
        <v>345</v>
      </c>
      <c r="B550" s="135" t="s">
        <v>4631</v>
      </c>
      <c r="C550" s="143">
        <v>-496.87857065073393</v>
      </c>
      <c r="D550" s="143">
        <v>5767.6751005657625</v>
      </c>
      <c r="E550" s="142">
        <v>1.296</v>
      </c>
      <c r="F550" s="141">
        <v>2.2269999999999999</v>
      </c>
      <c r="G550" s="135"/>
      <c r="H550" s="135"/>
      <c r="I550" s="134"/>
      <c r="J550" s="135"/>
      <c r="K550" s="135"/>
      <c r="L550" s="134"/>
      <c r="M550" s="135"/>
      <c r="N550" s="135"/>
      <c r="O550" s="134"/>
      <c r="P550" s="135"/>
      <c r="Q550" s="135"/>
      <c r="R550" s="134"/>
      <c r="S550" s="135"/>
      <c r="T550" s="135"/>
      <c r="U550" s="134"/>
      <c r="V550" s="135"/>
      <c r="W550" s="135"/>
      <c r="X550" s="134"/>
      <c r="Y550" s="135"/>
      <c r="Z550" s="135"/>
      <c r="AA550" s="134"/>
      <c r="AB550" s="135"/>
      <c r="AC550" s="135"/>
      <c r="AD550" s="134"/>
      <c r="AE550" s="135"/>
      <c r="AF550" s="135"/>
      <c r="AG550" s="134"/>
    </row>
    <row r="551" spans="1:33">
      <c r="A551" s="144" t="s">
        <v>345</v>
      </c>
      <c r="B551" s="135" t="s">
        <v>4630</v>
      </c>
      <c r="C551" s="143">
        <v>-496.02022933412474</v>
      </c>
      <c r="D551" s="143">
        <v>5766.3630678310847</v>
      </c>
      <c r="E551" s="142">
        <v>1.2889999999999999</v>
      </c>
      <c r="F551" s="141">
        <v>2.2320000000000002</v>
      </c>
      <c r="G551" s="135"/>
      <c r="H551" s="135"/>
      <c r="I551" s="134"/>
      <c r="J551" s="135"/>
      <c r="K551" s="135"/>
      <c r="L551" s="134"/>
      <c r="M551" s="135"/>
      <c r="N551" s="135"/>
      <c r="O551" s="134"/>
      <c r="P551" s="135"/>
      <c r="Q551" s="135"/>
      <c r="R551" s="134"/>
      <c r="S551" s="135"/>
      <c r="T551" s="135"/>
      <c r="U551" s="134"/>
      <c r="V551" s="135"/>
      <c r="W551" s="135"/>
      <c r="X551" s="134"/>
      <c r="Y551" s="135"/>
      <c r="Z551" s="135"/>
      <c r="AA551" s="134"/>
      <c r="AB551" s="135"/>
      <c r="AC551" s="135"/>
      <c r="AD551" s="134"/>
      <c r="AE551" s="135"/>
      <c r="AF551" s="135"/>
      <c r="AG551" s="134"/>
    </row>
    <row r="552" spans="1:33">
      <c r="A552" s="144" t="s">
        <v>345</v>
      </c>
      <c r="B552" s="135" t="s">
        <v>4629</v>
      </c>
      <c r="C552" s="143">
        <v>-496.70648300672519</v>
      </c>
      <c r="D552" s="143">
        <v>5765.5285257411151</v>
      </c>
      <c r="E552" s="142">
        <v>1.3129999999999999</v>
      </c>
      <c r="F552" s="141">
        <v>2.2309999999999999</v>
      </c>
      <c r="G552" s="135"/>
      <c r="H552" s="135"/>
      <c r="I552" s="134"/>
      <c r="J552" s="135"/>
      <c r="K552" s="135"/>
      <c r="L552" s="134"/>
      <c r="M552" s="135"/>
      <c r="N552" s="135"/>
      <c r="O552" s="134"/>
      <c r="P552" s="135"/>
      <c r="Q552" s="135"/>
      <c r="R552" s="134"/>
      <c r="S552" s="135"/>
      <c r="T552" s="135"/>
      <c r="U552" s="134"/>
      <c r="V552" s="135"/>
      <c r="W552" s="135"/>
      <c r="X552" s="134"/>
      <c r="Y552" s="135"/>
      <c r="Z552" s="135"/>
      <c r="AA552" s="134"/>
      <c r="AB552" s="135"/>
      <c r="AC552" s="135"/>
      <c r="AD552" s="134"/>
      <c r="AE552" s="135"/>
      <c r="AF552" s="135"/>
      <c r="AG552" s="134"/>
    </row>
    <row r="553" spans="1:33">
      <c r="A553" s="144" t="s">
        <v>345</v>
      </c>
      <c r="B553" s="135" t="s">
        <v>4628</v>
      </c>
      <c r="C553" s="143">
        <v>-496.21745921885747</v>
      </c>
      <c r="D553" s="143">
        <v>5763.6858193050202</v>
      </c>
      <c r="E553" s="142">
        <v>1.3029999999999999</v>
      </c>
      <c r="F553" s="141">
        <v>2.2290000000000001</v>
      </c>
      <c r="G553" s="135"/>
      <c r="H553" s="135"/>
      <c r="I553" s="134"/>
      <c r="J553" s="135"/>
      <c r="K553" s="135"/>
      <c r="L553" s="134"/>
      <c r="M553" s="135"/>
      <c r="N553" s="135"/>
      <c r="O553" s="134"/>
      <c r="P553" s="135"/>
      <c r="Q553" s="135"/>
      <c r="R553" s="134"/>
      <c r="S553" s="135"/>
      <c r="T553" s="135"/>
      <c r="U553" s="134"/>
      <c r="V553" s="135"/>
      <c r="W553" s="135"/>
      <c r="X553" s="134"/>
      <c r="Y553" s="135"/>
      <c r="Z553" s="135"/>
      <c r="AA553" s="134"/>
      <c r="AB553" s="135"/>
      <c r="AC553" s="135"/>
      <c r="AD553" s="134"/>
      <c r="AE553" s="135"/>
      <c r="AF553" s="135"/>
      <c r="AG553" s="134"/>
    </row>
    <row r="554" spans="1:33">
      <c r="A554" s="144" t="s">
        <v>345</v>
      </c>
      <c r="B554" s="135" t="s">
        <v>4627</v>
      </c>
      <c r="C554" s="143">
        <v>-495.98797938867199</v>
      </c>
      <c r="D554" s="143">
        <v>5762.4160988322064</v>
      </c>
      <c r="E554" s="142">
        <v>1.323</v>
      </c>
      <c r="F554" s="141">
        <v>2.2160000000000002</v>
      </c>
      <c r="G554" s="135"/>
      <c r="H554" s="135"/>
      <c r="I554" s="134"/>
      <c r="J554" s="135"/>
      <c r="K554" s="135"/>
      <c r="L554" s="134"/>
      <c r="M554" s="135"/>
      <c r="N554" s="135"/>
      <c r="O554" s="134"/>
      <c r="P554" s="135"/>
      <c r="Q554" s="135"/>
      <c r="R554" s="134"/>
      <c r="S554" s="135"/>
      <c r="T554" s="135"/>
      <c r="U554" s="134"/>
      <c r="V554" s="135"/>
      <c r="W554" s="135"/>
      <c r="X554" s="134"/>
      <c r="Y554" s="135"/>
      <c r="Z554" s="135"/>
      <c r="AA554" s="134"/>
      <c r="AB554" s="135"/>
      <c r="AC554" s="135"/>
      <c r="AD554" s="134"/>
      <c r="AE554" s="135"/>
      <c r="AF554" s="135"/>
      <c r="AG554" s="134"/>
    </row>
    <row r="555" spans="1:33">
      <c r="A555" s="144" t="s">
        <v>345</v>
      </c>
      <c r="B555" s="135" t="s">
        <v>4626</v>
      </c>
      <c r="C555" s="143">
        <v>-496.44329164851518</v>
      </c>
      <c r="D555" s="143">
        <v>5761.6640977479638</v>
      </c>
      <c r="E555" s="142">
        <v>1.319</v>
      </c>
      <c r="F555" s="141">
        <v>2.2360000000000002</v>
      </c>
      <c r="G555" s="135"/>
      <c r="H555" s="135"/>
      <c r="I555" s="134"/>
      <c r="J555" s="135"/>
      <c r="K555" s="135"/>
      <c r="L555" s="134"/>
      <c r="M555" s="135"/>
      <c r="N555" s="135"/>
      <c r="O555" s="134"/>
      <c r="P555" s="135"/>
      <c r="Q555" s="135"/>
      <c r="R555" s="134"/>
      <c r="S555" s="135"/>
      <c r="T555" s="135"/>
      <c r="U555" s="134"/>
      <c r="V555" s="135"/>
      <c r="W555" s="135"/>
      <c r="X555" s="134"/>
      <c r="Y555" s="135"/>
      <c r="Z555" s="135"/>
      <c r="AA555" s="134"/>
      <c r="AB555" s="135"/>
      <c r="AC555" s="135"/>
      <c r="AD555" s="134"/>
      <c r="AE555" s="135"/>
      <c r="AF555" s="135"/>
      <c r="AG555" s="134"/>
    </row>
    <row r="556" spans="1:33">
      <c r="A556" s="144" t="s">
        <v>345</v>
      </c>
      <c r="B556" s="135" t="s">
        <v>4625</v>
      </c>
      <c r="C556" s="143">
        <v>-496.16937701609828</v>
      </c>
      <c r="D556" s="143">
        <v>5760.6064026176828</v>
      </c>
      <c r="E556" s="142">
        <v>1.3</v>
      </c>
      <c r="F556" s="141">
        <v>2.2189999999999999</v>
      </c>
      <c r="G556" s="135"/>
      <c r="H556" s="135"/>
      <c r="I556" s="134"/>
      <c r="J556" s="135"/>
      <c r="K556" s="135"/>
      <c r="L556" s="134"/>
      <c r="M556" s="135"/>
      <c r="N556" s="135"/>
      <c r="O556" s="134"/>
      <c r="P556" s="135"/>
      <c r="Q556" s="135"/>
      <c r="R556" s="134"/>
      <c r="S556" s="135"/>
      <c r="T556" s="135"/>
      <c r="U556" s="134"/>
      <c r="V556" s="135"/>
      <c r="W556" s="135"/>
      <c r="X556" s="134"/>
      <c r="Y556" s="135"/>
      <c r="Z556" s="135"/>
      <c r="AA556" s="134"/>
      <c r="AB556" s="135"/>
      <c r="AC556" s="135"/>
      <c r="AD556" s="134"/>
      <c r="AE556" s="135"/>
      <c r="AF556" s="135"/>
      <c r="AG556" s="134"/>
    </row>
    <row r="557" spans="1:33">
      <c r="A557" s="144" t="s">
        <v>345</v>
      </c>
      <c r="B557" s="135" t="s">
        <v>4624</v>
      </c>
      <c r="C557" s="143">
        <v>-496.24910531157502</v>
      </c>
      <c r="D557" s="143">
        <v>5758.9827370978555</v>
      </c>
      <c r="E557" s="142">
        <v>1.3049999999999999</v>
      </c>
      <c r="F557" s="141">
        <v>2.2290000000000001</v>
      </c>
      <c r="G557" s="135"/>
      <c r="H557" s="135"/>
      <c r="I557" s="134"/>
      <c r="J557" s="135"/>
      <c r="K557" s="135"/>
      <c r="L557" s="134"/>
      <c r="M557" s="135"/>
      <c r="N557" s="135"/>
      <c r="O557" s="134"/>
      <c r="P557" s="135"/>
      <c r="Q557" s="135"/>
      <c r="R557" s="134"/>
      <c r="S557" s="135"/>
      <c r="T557" s="135"/>
      <c r="U557" s="134"/>
      <c r="V557" s="135"/>
      <c r="W557" s="135"/>
      <c r="X557" s="134"/>
      <c r="Y557" s="135"/>
      <c r="Z557" s="135"/>
      <c r="AA557" s="134"/>
      <c r="AB557" s="135"/>
      <c r="AC557" s="135"/>
      <c r="AD557" s="134"/>
      <c r="AE557" s="135"/>
      <c r="AF557" s="135"/>
      <c r="AG557" s="134"/>
    </row>
    <row r="558" spans="1:33">
      <c r="A558" s="144" t="s">
        <v>345</v>
      </c>
      <c r="B558" s="135" t="s">
        <v>4623</v>
      </c>
      <c r="C558" s="143">
        <v>-496.04266760605981</v>
      </c>
      <c r="D558" s="143">
        <v>5757.4175527051011</v>
      </c>
      <c r="E558" s="142">
        <v>1.2889999999999999</v>
      </c>
      <c r="F558" s="141">
        <v>2.234</v>
      </c>
      <c r="G558" s="135"/>
      <c r="H558" s="135"/>
      <c r="I558" s="134"/>
      <c r="J558" s="135"/>
      <c r="K558" s="135"/>
      <c r="L558" s="134"/>
      <c r="M558" s="135"/>
      <c r="N558" s="135"/>
      <c r="O558" s="134"/>
      <c r="P558" s="135"/>
      <c r="Q558" s="135"/>
      <c r="R558" s="134"/>
      <c r="S558" s="135"/>
      <c r="T558" s="135"/>
      <c r="U558" s="134"/>
      <c r="V558" s="135"/>
      <c r="W558" s="135"/>
      <c r="X558" s="134"/>
      <c r="Y558" s="135"/>
      <c r="Z558" s="135"/>
      <c r="AA558" s="134"/>
      <c r="AB558" s="135"/>
      <c r="AC558" s="135"/>
      <c r="AD558" s="134"/>
      <c r="AE558" s="135"/>
      <c r="AF558" s="135"/>
      <c r="AG558" s="134"/>
    </row>
    <row r="559" spans="1:33">
      <c r="A559" s="144" t="s">
        <v>345</v>
      </c>
      <c r="B559" s="135" t="s">
        <v>4622</v>
      </c>
      <c r="C559" s="143">
        <v>-496.57447723401918</v>
      </c>
      <c r="D559" s="143">
        <v>5756.4395948677538</v>
      </c>
      <c r="E559" s="142">
        <v>1.3009999999999999</v>
      </c>
      <c r="F559" s="141">
        <v>2.242</v>
      </c>
      <c r="G559" s="135"/>
      <c r="H559" s="135"/>
      <c r="I559" s="134"/>
      <c r="J559" s="135"/>
      <c r="K559" s="135"/>
      <c r="L559" s="134"/>
      <c r="M559" s="135"/>
      <c r="N559" s="135"/>
      <c r="O559" s="134"/>
      <c r="P559" s="135"/>
      <c r="Q559" s="135"/>
      <c r="R559" s="134"/>
      <c r="S559" s="135"/>
      <c r="T559" s="135"/>
      <c r="U559" s="134"/>
      <c r="V559" s="135"/>
      <c r="W559" s="135"/>
      <c r="X559" s="134"/>
      <c r="Y559" s="135"/>
      <c r="Z559" s="135"/>
      <c r="AA559" s="134"/>
      <c r="AB559" s="135"/>
      <c r="AC559" s="135"/>
      <c r="AD559" s="134"/>
      <c r="AE559" s="135"/>
      <c r="AF559" s="135"/>
      <c r="AG559" s="134"/>
    </row>
    <row r="560" spans="1:33">
      <c r="A560" s="144" t="s">
        <v>345</v>
      </c>
      <c r="B560" s="135" t="s">
        <v>4621</v>
      </c>
      <c r="C560" s="143">
        <v>-495.93171739001906</v>
      </c>
      <c r="D560" s="143">
        <v>5754.743952010992</v>
      </c>
      <c r="E560" s="142">
        <v>1.3009999999999999</v>
      </c>
      <c r="F560" s="141">
        <v>2.238</v>
      </c>
      <c r="G560" s="135"/>
      <c r="H560" s="135"/>
      <c r="I560" s="134"/>
      <c r="J560" s="135"/>
      <c r="K560" s="135"/>
      <c r="L560" s="134"/>
      <c r="M560" s="135"/>
      <c r="N560" s="135"/>
      <c r="O560" s="134"/>
      <c r="P560" s="135"/>
      <c r="Q560" s="135"/>
      <c r="R560" s="134"/>
      <c r="S560" s="135"/>
      <c r="T560" s="135"/>
      <c r="U560" s="134"/>
      <c r="V560" s="135"/>
      <c r="W560" s="135"/>
      <c r="X560" s="134"/>
      <c r="Y560" s="135"/>
      <c r="Z560" s="135"/>
      <c r="AA560" s="134"/>
      <c r="AB560" s="135"/>
      <c r="AC560" s="135"/>
      <c r="AD560" s="134"/>
      <c r="AE560" s="135"/>
      <c r="AF560" s="135"/>
      <c r="AG560" s="134"/>
    </row>
    <row r="561" spans="1:33">
      <c r="A561" s="144" t="s">
        <v>345</v>
      </c>
      <c r="B561" s="135" t="s">
        <v>4620</v>
      </c>
      <c r="C561" s="143">
        <v>-496.7487327364924</v>
      </c>
      <c r="D561" s="143">
        <v>5754.5894396065314</v>
      </c>
      <c r="E561" s="142">
        <v>1.2949999999999999</v>
      </c>
      <c r="F561" s="141">
        <v>2.2280000000000002</v>
      </c>
      <c r="G561" s="135"/>
      <c r="H561" s="135"/>
      <c r="I561" s="134"/>
      <c r="J561" s="135"/>
      <c r="K561" s="135"/>
      <c r="L561" s="134"/>
      <c r="M561" s="135"/>
      <c r="N561" s="135"/>
      <c r="O561" s="134"/>
      <c r="P561" s="135"/>
      <c r="Q561" s="135"/>
      <c r="R561" s="134"/>
      <c r="S561" s="135"/>
      <c r="T561" s="135"/>
      <c r="U561" s="134"/>
      <c r="V561" s="135"/>
      <c r="W561" s="135"/>
      <c r="X561" s="134"/>
      <c r="Y561" s="135"/>
      <c r="Z561" s="135"/>
      <c r="AA561" s="134"/>
      <c r="AB561" s="135"/>
      <c r="AC561" s="135"/>
      <c r="AD561" s="134"/>
      <c r="AE561" s="135"/>
      <c r="AF561" s="135"/>
      <c r="AG561" s="134"/>
    </row>
    <row r="562" spans="1:33">
      <c r="A562" s="144" t="s">
        <v>345</v>
      </c>
      <c r="B562" s="135" t="s">
        <v>4619</v>
      </c>
      <c r="C562" s="143">
        <v>-496.49483379682471</v>
      </c>
      <c r="D562" s="143">
        <v>5752.7372067607794</v>
      </c>
      <c r="E562" s="142">
        <v>1.2909999999999999</v>
      </c>
      <c r="F562" s="141">
        <v>2.2360000000000002</v>
      </c>
      <c r="G562" s="135"/>
      <c r="H562" s="135"/>
      <c r="I562" s="134"/>
      <c r="J562" s="135"/>
      <c r="K562" s="135"/>
      <c r="L562" s="134"/>
      <c r="M562" s="135"/>
      <c r="N562" s="135"/>
      <c r="O562" s="134"/>
      <c r="P562" s="135"/>
      <c r="Q562" s="135"/>
      <c r="R562" s="134"/>
      <c r="S562" s="135"/>
      <c r="T562" s="135"/>
      <c r="U562" s="134"/>
      <c r="V562" s="135"/>
      <c r="W562" s="135"/>
      <c r="X562" s="134"/>
      <c r="Y562" s="135"/>
      <c r="Z562" s="135"/>
      <c r="AA562" s="134"/>
      <c r="AB562" s="135"/>
      <c r="AC562" s="135"/>
      <c r="AD562" s="134"/>
      <c r="AE562" s="135"/>
      <c r="AF562" s="135"/>
      <c r="AG562" s="134"/>
    </row>
    <row r="563" spans="1:33">
      <c r="A563" s="144" t="s">
        <v>345</v>
      </c>
      <c r="B563" s="135" t="s">
        <v>4618</v>
      </c>
      <c r="C563" s="143">
        <v>-496.58270302169421</v>
      </c>
      <c r="D563" s="143">
        <v>5751.1065909376339</v>
      </c>
      <c r="E563" s="142">
        <v>1.3129999999999999</v>
      </c>
      <c r="F563" s="141">
        <v>2.2290000000000001</v>
      </c>
      <c r="G563" s="135"/>
      <c r="H563" s="135"/>
      <c r="I563" s="134"/>
      <c r="J563" s="135"/>
      <c r="K563" s="135"/>
      <c r="L563" s="134"/>
      <c r="M563" s="135"/>
      <c r="N563" s="135"/>
      <c r="O563" s="134"/>
      <c r="P563" s="135"/>
      <c r="Q563" s="135"/>
      <c r="R563" s="134"/>
      <c r="S563" s="135"/>
      <c r="T563" s="135"/>
      <c r="U563" s="134"/>
      <c r="V563" s="135"/>
      <c r="W563" s="135"/>
      <c r="X563" s="134"/>
      <c r="Y563" s="135"/>
      <c r="Z563" s="135"/>
      <c r="AA563" s="134"/>
      <c r="AB563" s="135"/>
      <c r="AC563" s="135"/>
      <c r="AD563" s="134"/>
      <c r="AE563" s="135"/>
      <c r="AF563" s="135"/>
      <c r="AG563" s="134"/>
    </row>
    <row r="564" spans="1:33">
      <c r="A564" s="144" t="s">
        <v>345</v>
      </c>
      <c r="B564" s="135" t="s">
        <v>4617</v>
      </c>
      <c r="C564" s="143">
        <v>-496.09293970899569</v>
      </c>
      <c r="D564" s="143">
        <v>5750.0310368540358</v>
      </c>
      <c r="E564" s="142">
        <v>1.3089999999999999</v>
      </c>
      <c r="F564" s="141">
        <v>2.2229999999999999</v>
      </c>
      <c r="G564" s="135"/>
      <c r="H564" s="135"/>
      <c r="I564" s="134"/>
      <c r="J564" s="135"/>
      <c r="K564" s="135"/>
      <c r="L564" s="134"/>
      <c r="M564" s="135"/>
      <c r="N564" s="135"/>
      <c r="O564" s="134"/>
      <c r="P564" s="135"/>
      <c r="Q564" s="135"/>
      <c r="R564" s="134"/>
      <c r="S564" s="135"/>
      <c r="T564" s="135"/>
      <c r="U564" s="134"/>
      <c r="V564" s="135"/>
      <c r="W564" s="135"/>
      <c r="X564" s="134"/>
      <c r="Y564" s="135"/>
      <c r="Z564" s="135"/>
      <c r="AA564" s="134"/>
      <c r="AB564" s="135"/>
      <c r="AC564" s="135"/>
      <c r="AD564" s="134"/>
      <c r="AE564" s="135"/>
      <c r="AF564" s="135"/>
      <c r="AG564" s="134"/>
    </row>
    <row r="565" spans="1:33">
      <c r="A565" s="144" t="s">
        <v>345</v>
      </c>
      <c r="B565" s="135" t="s">
        <v>4616</v>
      </c>
      <c r="C565" s="143">
        <v>-496.8963492445352</v>
      </c>
      <c r="D565" s="143">
        <v>5749.8453032861808</v>
      </c>
      <c r="E565" s="142">
        <v>1.284</v>
      </c>
      <c r="F565" s="141">
        <v>2.226</v>
      </c>
      <c r="G565" s="135"/>
      <c r="H565" s="135"/>
      <c r="I565" s="134"/>
      <c r="J565" s="135"/>
      <c r="K565" s="135"/>
      <c r="L565" s="134"/>
      <c r="M565" s="135"/>
      <c r="N565" s="135"/>
      <c r="O565" s="134"/>
      <c r="P565" s="135"/>
      <c r="Q565" s="135"/>
      <c r="R565" s="134"/>
      <c r="S565" s="135"/>
      <c r="T565" s="135"/>
      <c r="U565" s="134"/>
      <c r="V565" s="135"/>
      <c r="W565" s="135"/>
      <c r="X565" s="134"/>
      <c r="Y565" s="135"/>
      <c r="Z565" s="135"/>
      <c r="AA565" s="134"/>
      <c r="AB565" s="135"/>
      <c r="AC565" s="135"/>
      <c r="AD565" s="134"/>
      <c r="AE565" s="135"/>
      <c r="AF565" s="135"/>
      <c r="AG565" s="134"/>
    </row>
    <row r="566" spans="1:33">
      <c r="A566" s="144" t="s">
        <v>345</v>
      </c>
      <c r="B566" s="135" t="s">
        <v>4615</v>
      </c>
      <c r="C566" s="143">
        <v>-496.77299940176329</v>
      </c>
      <c r="D566" s="143">
        <v>5749.842841741046</v>
      </c>
      <c r="E566" s="142">
        <v>1.3</v>
      </c>
      <c r="F566" s="141">
        <v>2.2400000000000002</v>
      </c>
      <c r="G566" s="135"/>
      <c r="H566" s="135"/>
      <c r="I566" s="134"/>
      <c r="J566" s="135"/>
      <c r="K566" s="135"/>
      <c r="L566" s="134"/>
      <c r="M566" s="135"/>
      <c r="N566" s="135"/>
      <c r="O566" s="134"/>
      <c r="P566" s="135"/>
      <c r="Q566" s="135"/>
      <c r="R566" s="134"/>
      <c r="S566" s="135"/>
      <c r="T566" s="135"/>
      <c r="U566" s="134"/>
      <c r="V566" s="135"/>
      <c r="W566" s="135"/>
      <c r="X566" s="134"/>
      <c r="Y566" s="135"/>
      <c r="Z566" s="135"/>
      <c r="AA566" s="134"/>
      <c r="AB566" s="135"/>
      <c r="AC566" s="135"/>
      <c r="AD566" s="134"/>
      <c r="AE566" s="135"/>
      <c r="AF566" s="135"/>
      <c r="AG566" s="134"/>
    </row>
    <row r="567" spans="1:33">
      <c r="A567" s="144" t="s">
        <v>345</v>
      </c>
      <c r="B567" s="135" t="s">
        <v>4614</v>
      </c>
      <c r="C567" s="143">
        <v>-496.66004812454833</v>
      </c>
      <c r="D567" s="143">
        <v>5749.6430002381494</v>
      </c>
      <c r="E567" s="142">
        <v>1.3180000000000001</v>
      </c>
      <c r="F567" s="141">
        <v>2.2370000000000001</v>
      </c>
      <c r="G567" s="135"/>
      <c r="H567" s="135"/>
      <c r="I567" s="134"/>
      <c r="J567" s="135"/>
      <c r="K567" s="135"/>
      <c r="L567" s="134"/>
      <c r="M567" s="135"/>
      <c r="N567" s="135"/>
      <c r="O567" s="134"/>
      <c r="P567" s="135"/>
      <c r="Q567" s="135"/>
      <c r="R567" s="134"/>
      <c r="S567" s="135"/>
      <c r="T567" s="135"/>
      <c r="U567" s="134"/>
      <c r="V567" s="135"/>
      <c r="W567" s="135"/>
      <c r="X567" s="134"/>
      <c r="Y567" s="135"/>
      <c r="Z567" s="135"/>
      <c r="AA567" s="134"/>
      <c r="AB567" s="135"/>
      <c r="AC567" s="135"/>
      <c r="AD567" s="134"/>
      <c r="AE567" s="135"/>
      <c r="AF567" s="135"/>
      <c r="AG567" s="134"/>
    </row>
    <row r="568" spans="1:33">
      <c r="A568" s="144" t="s">
        <v>345</v>
      </c>
      <c r="B568" s="135" t="s">
        <v>4613</v>
      </c>
      <c r="C568" s="143">
        <v>-496.76541700628104</v>
      </c>
      <c r="D568" s="143">
        <v>5748.2488268559728</v>
      </c>
      <c r="E568" s="142">
        <v>1.321</v>
      </c>
      <c r="F568" s="141">
        <v>2.2269999999999999</v>
      </c>
      <c r="G568" s="135"/>
      <c r="H568" s="135"/>
      <c r="I568" s="134"/>
      <c r="J568" s="135"/>
      <c r="K568" s="135"/>
      <c r="L568" s="134"/>
      <c r="M568" s="135"/>
      <c r="N568" s="135"/>
      <c r="O568" s="134"/>
      <c r="P568" s="135"/>
      <c r="Q568" s="135"/>
      <c r="R568" s="134"/>
      <c r="S568" s="135"/>
      <c r="T568" s="135"/>
      <c r="U568" s="134"/>
      <c r="V568" s="135"/>
      <c r="W568" s="135"/>
      <c r="X568" s="134"/>
      <c r="Y568" s="135"/>
      <c r="Z568" s="135"/>
      <c r="AA568" s="134"/>
      <c r="AB568" s="135"/>
      <c r="AC568" s="135"/>
      <c r="AD568" s="134"/>
      <c r="AE568" s="135"/>
      <c r="AF568" s="135"/>
      <c r="AG568" s="134"/>
    </row>
    <row r="569" spans="1:33">
      <c r="A569" s="144" t="s">
        <v>345</v>
      </c>
      <c r="B569" s="135" t="s">
        <v>4612</v>
      </c>
      <c r="C569" s="143">
        <v>-496.78352964878979</v>
      </c>
      <c r="D569" s="143">
        <v>5747.2833132198384</v>
      </c>
      <c r="E569" s="142">
        <v>1.294</v>
      </c>
      <c r="F569" s="141">
        <v>2.2410000000000001</v>
      </c>
      <c r="G569" s="135"/>
      <c r="H569" s="135"/>
      <c r="I569" s="134"/>
      <c r="J569" s="135"/>
      <c r="K569" s="135"/>
      <c r="L569" s="134"/>
      <c r="M569" s="135"/>
      <c r="N569" s="135"/>
      <c r="O569" s="134"/>
      <c r="P569" s="135"/>
      <c r="Q569" s="135"/>
      <c r="R569" s="134"/>
      <c r="S569" s="135"/>
      <c r="T569" s="135"/>
      <c r="U569" s="134"/>
      <c r="V569" s="135"/>
      <c r="W569" s="135"/>
      <c r="X569" s="134"/>
      <c r="Y569" s="135"/>
      <c r="Z569" s="135"/>
      <c r="AA569" s="134"/>
      <c r="AB569" s="135"/>
      <c r="AC569" s="135"/>
      <c r="AD569" s="134"/>
      <c r="AE569" s="135"/>
      <c r="AF569" s="135"/>
      <c r="AG569" s="134"/>
    </row>
    <row r="570" spans="1:33">
      <c r="A570" s="144" t="s">
        <v>345</v>
      </c>
      <c r="B570" s="135" t="s">
        <v>4611</v>
      </c>
      <c r="C570" s="143">
        <v>-496.87846571597703</v>
      </c>
      <c r="D570" s="143">
        <v>5746.3447715344082</v>
      </c>
      <c r="E570" s="142">
        <v>1.3009999999999999</v>
      </c>
      <c r="F570" s="141">
        <v>2.2400000000000002</v>
      </c>
      <c r="G570" s="135"/>
      <c r="H570" s="135"/>
      <c r="I570" s="134"/>
      <c r="J570" s="135"/>
      <c r="K570" s="135"/>
      <c r="L570" s="134"/>
      <c r="M570" s="135"/>
      <c r="N570" s="135"/>
      <c r="O570" s="134"/>
      <c r="P570" s="135"/>
      <c r="Q570" s="135"/>
      <c r="R570" s="134"/>
      <c r="S570" s="135"/>
      <c r="T570" s="135"/>
      <c r="U570" s="134"/>
      <c r="V570" s="135"/>
      <c r="W570" s="135"/>
      <c r="X570" s="134"/>
      <c r="Y570" s="135"/>
      <c r="Z570" s="135"/>
      <c r="AA570" s="134"/>
      <c r="AB570" s="135"/>
      <c r="AC570" s="135"/>
      <c r="AD570" s="134"/>
      <c r="AE570" s="135"/>
      <c r="AF570" s="135"/>
      <c r="AG570" s="134"/>
    </row>
    <row r="571" spans="1:33">
      <c r="A571" s="144" t="s">
        <v>345</v>
      </c>
      <c r="B571" s="135" t="s">
        <v>4610</v>
      </c>
      <c r="C571" s="143">
        <v>-496.76251892372545</v>
      </c>
      <c r="D571" s="143">
        <v>5745.3245260281146</v>
      </c>
      <c r="E571" s="142">
        <v>1.3029999999999999</v>
      </c>
      <c r="F571" s="141">
        <v>2.2410000000000001</v>
      </c>
      <c r="G571" s="135"/>
      <c r="H571" s="135"/>
      <c r="I571" s="134"/>
      <c r="J571" s="135"/>
      <c r="K571" s="135"/>
      <c r="L571" s="134"/>
      <c r="M571" s="135"/>
      <c r="N571" s="135"/>
      <c r="O571" s="134"/>
      <c r="P571" s="135"/>
      <c r="Q571" s="135"/>
      <c r="R571" s="134"/>
      <c r="S571" s="135"/>
      <c r="T571" s="135"/>
      <c r="U571" s="134"/>
      <c r="V571" s="135"/>
      <c r="W571" s="135"/>
      <c r="X571" s="134"/>
      <c r="Y571" s="135"/>
      <c r="Z571" s="135"/>
      <c r="AA571" s="134"/>
      <c r="AB571" s="135"/>
      <c r="AC571" s="135"/>
      <c r="AD571" s="134"/>
      <c r="AE571" s="135"/>
      <c r="AF571" s="135"/>
      <c r="AG571" s="134"/>
    </row>
    <row r="572" spans="1:33">
      <c r="A572" s="144" t="s">
        <v>345</v>
      </c>
      <c r="B572" s="135" t="s">
        <v>4609</v>
      </c>
      <c r="C572" s="143">
        <v>-496.44952858433408</v>
      </c>
      <c r="D572" s="143">
        <v>5744.5139398351894</v>
      </c>
      <c r="E572" s="142">
        <v>1.3109999999999999</v>
      </c>
      <c r="F572" s="141">
        <v>2.2410000000000001</v>
      </c>
      <c r="G572" s="135"/>
      <c r="H572" s="135"/>
      <c r="I572" s="134"/>
      <c r="J572" s="135"/>
      <c r="K572" s="135"/>
      <c r="L572" s="134"/>
      <c r="M572" s="135"/>
      <c r="N572" s="135"/>
      <c r="O572" s="134"/>
      <c r="P572" s="135"/>
      <c r="Q572" s="135"/>
      <c r="R572" s="134"/>
      <c r="S572" s="135"/>
      <c r="T572" s="135"/>
      <c r="U572" s="134"/>
      <c r="V572" s="135"/>
      <c r="W572" s="135"/>
      <c r="X572" s="134"/>
      <c r="Y572" s="135"/>
      <c r="Z572" s="135"/>
      <c r="AA572" s="134"/>
      <c r="AB572" s="135"/>
      <c r="AC572" s="135"/>
      <c r="AD572" s="134"/>
      <c r="AE572" s="135"/>
      <c r="AF572" s="135"/>
      <c r="AG572" s="134"/>
    </row>
    <row r="573" spans="1:33">
      <c r="A573" s="144" t="s">
        <v>345</v>
      </c>
      <c r="B573" s="135" t="s">
        <v>4608</v>
      </c>
      <c r="C573" s="143">
        <v>-496.19323814617087</v>
      </c>
      <c r="D573" s="143">
        <v>5742.6151672414844</v>
      </c>
      <c r="E573" s="142">
        <v>1.3009999999999999</v>
      </c>
      <c r="F573" s="141">
        <v>2.2400000000000002</v>
      </c>
      <c r="G573" s="135"/>
      <c r="H573" s="135"/>
      <c r="I573" s="134"/>
      <c r="J573" s="135"/>
      <c r="K573" s="135"/>
      <c r="L573" s="134"/>
      <c r="M573" s="135"/>
      <c r="N573" s="135"/>
      <c r="O573" s="134"/>
      <c r="P573" s="135"/>
      <c r="Q573" s="135"/>
      <c r="R573" s="134"/>
      <c r="S573" s="135"/>
      <c r="T573" s="135"/>
      <c r="U573" s="134"/>
      <c r="V573" s="135"/>
      <c r="W573" s="135"/>
      <c r="X573" s="134"/>
      <c r="Y573" s="135"/>
      <c r="Z573" s="135"/>
      <c r="AA573" s="134"/>
      <c r="AB573" s="135"/>
      <c r="AC573" s="135"/>
      <c r="AD573" s="134"/>
      <c r="AE573" s="135"/>
      <c r="AF573" s="135"/>
      <c r="AG573" s="134"/>
    </row>
    <row r="574" spans="1:33">
      <c r="A574" s="144" t="s">
        <v>345</v>
      </c>
      <c r="B574" s="135" t="s">
        <v>4607</v>
      </c>
      <c r="C574" s="143">
        <v>-496.34487458017503</v>
      </c>
      <c r="D574" s="143">
        <v>5742.591467536643</v>
      </c>
      <c r="E574" s="142">
        <v>1.2789999999999999</v>
      </c>
      <c r="F574" s="141">
        <v>2.2360000000000002</v>
      </c>
      <c r="G574" s="135"/>
      <c r="H574" s="135"/>
      <c r="I574" s="134"/>
      <c r="J574" s="135"/>
      <c r="K574" s="135"/>
      <c r="L574" s="134"/>
      <c r="M574" s="135"/>
      <c r="N574" s="135"/>
      <c r="O574" s="134"/>
      <c r="P574" s="135"/>
      <c r="Q574" s="135"/>
      <c r="R574" s="134"/>
      <c r="S574" s="135"/>
      <c r="T574" s="135"/>
      <c r="U574" s="134"/>
      <c r="V574" s="135"/>
      <c r="W574" s="135"/>
      <c r="X574" s="134"/>
      <c r="Y574" s="135"/>
      <c r="Z574" s="135"/>
      <c r="AA574" s="134"/>
      <c r="AB574" s="135"/>
      <c r="AC574" s="135"/>
      <c r="AD574" s="134"/>
      <c r="AE574" s="135"/>
      <c r="AF574" s="135"/>
      <c r="AG574" s="134"/>
    </row>
    <row r="575" spans="1:33">
      <c r="A575" s="144" t="s">
        <v>345</v>
      </c>
      <c r="B575" s="135" t="s">
        <v>4606</v>
      </c>
      <c r="C575" s="143">
        <v>-496.29738021687399</v>
      </c>
      <c r="D575" s="143">
        <v>5740.6838068217257</v>
      </c>
      <c r="E575" s="142">
        <v>1.304</v>
      </c>
      <c r="F575" s="141">
        <v>2.2309999999999999</v>
      </c>
      <c r="G575" s="135"/>
      <c r="H575" s="135"/>
      <c r="I575" s="134"/>
      <c r="J575" s="135"/>
      <c r="K575" s="135"/>
      <c r="L575" s="134"/>
      <c r="M575" s="135"/>
      <c r="N575" s="135"/>
      <c r="O575" s="134"/>
      <c r="P575" s="135"/>
      <c r="Q575" s="135"/>
      <c r="R575" s="134"/>
      <c r="S575" s="135"/>
      <c r="T575" s="135"/>
      <c r="U575" s="134"/>
      <c r="V575" s="135"/>
      <c r="W575" s="135"/>
      <c r="X575" s="134"/>
      <c r="Y575" s="135"/>
      <c r="Z575" s="135"/>
      <c r="AA575" s="134"/>
      <c r="AB575" s="135"/>
      <c r="AC575" s="135"/>
      <c r="AD575" s="134"/>
      <c r="AE575" s="135"/>
      <c r="AF575" s="135"/>
      <c r="AG575" s="134"/>
    </row>
    <row r="576" spans="1:33">
      <c r="A576" s="144" t="s">
        <v>345</v>
      </c>
      <c r="B576" s="135" t="s">
        <v>4605</v>
      </c>
      <c r="C576" s="143">
        <v>-495.9327623473115</v>
      </c>
      <c r="D576" s="143">
        <v>5740.2423034640633</v>
      </c>
      <c r="E576" s="142">
        <v>1.333</v>
      </c>
      <c r="F576" s="141">
        <v>2.2360000000000002</v>
      </c>
      <c r="G576" s="135"/>
      <c r="H576" s="135"/>
      <c r="I576" s="134"/>
      <c r="J576" s="135"/>
      <c r="K576" s="135"/>
      <c r="L576" s="134"/>
      <c r="M576" s="135"/>
      <c r="N576" s="135"/>
      <c r="O576" s="134"/>
      <c r="P576" s="135"/>
      <c r="Q576" s="135"/>
      <c r="R576" s="134"/>
      <c r="S576" s="135"/>
      <c r="T576" s="135"/>
      <c r="U576" s="134"/>
      <c r="V576" s="135"/>
      <c r="W576" s="135"/>
      <c r="X576" s="134"/>
      <c r="Y576" s="135"/>
      <c r="Z576" s="135"/>
      <c r="AA576" s="134"/>
      <c r="AB576" s="135"/>
      <c r="AC576" s="135"/>
      <c r="AD576" s="134"/>
      <c r="AE576" s="135"/>
      <c r="AF576" s="135"/>
      <c r="AG576" s="134"/>
    </row>
    <row r="577" spans="1:33">
      <c r="A577" s="144" t="s">
        <v>345</v>
      </c>
      <c r="B577" s="135" t="s">
        <v>4604</v>
      </c>
      <c r="C577" s="143">
        <v>-496.80373131925461</v>
      </c>
      <c r="D577" s="143">
        <v>5739.3714485641403</v>
      </c>
      <c r="E577" s="142">
        <v>1.3009999999999999</v>
      </c>
      <c r="F577" s="141">
        <v>2.238</v>
      </c>
      <c r="G577" s="135"/>
      <c r="H577" s="135"/>
      <c r="I577" s="134"/>
      <c r="J577" s="135"/>
      <c r="K577" s="135"/>
      <c r="L577" s="134"/>
      <c r="M577" s="135"/>
      <c r="N577" s="135"/>
      <c r="O577" s="134"/>
      <c r="P577" s="135"/>
      <c r="Q577" s="135"/>
      <c r="R577" s="134"/>
      <c r="S577" s="135"/>
      <c r="T577" s="135"/>
      <c r="U577" s="134"/>
      <c r="V577" s="135"/>
      <c r="W577" s="135"/>
      <c r="X577" s="134"/>
      <c r="Y577" s="135"/>
      <c r="Z577" s="135"/>
      <c r="AA577" s="134"/>
      <c r="AB577" s="135"/>
      <c r="AC577" s="135"/>
      <c r="AD577" s="134"/>
      <c r="AE577" s="135"/>
      <c r="AF577" s="135"/>
      <c r="AG577" s="134"/>
    </row>
    <row r="578" spans="1:33">
      <c r="A578" s="144" t="s">
        <v>345</v>
      </c>
      <c r="B578" s="135" t="s">
        <v>4603</v>
      </c>
      <c r="C578" s="143">
        <v>-496.22601928951173</v>
      </c>
      <c r="D578" s="143">
        <v>5737.4654675584243</v>
      </c>
      <c r="E578" s="142">
        <v>1.2989999999999999</v>
      </c>
      <c r="F578" s="141">
        <v>2.2450000000000001</v>
      </c>
      <c r="G578" s="135"/>
      <c r="H578" s="135"/>
      <c r="I578" s="134"/>
      <c r="J578" s="135"/>
      <c r="K578" s="135"/>
      <c r="L578" s="134"/>
      <c r="M578" s="135"/>
      <c r="N578" s="135"/>
      <c r="O578" s="134"/>
      <c r="P578" s="135"/>
      <c r="Q578" s="135"/>
      <c r="R578" s="134"/>
      <c r="S578" s="135"/>
      <c r="T578" s="135"/>
      <c r="U578" s="134"/>
      <c r="V578" s="135"/>
      <c r="W578" s="135"/>
      <c r="X578" s="134"/>
      <c r="Y578" s="135"/>
      <c r="Z578" s="135"/>
      <c r="AA578" s="134"/>
      <c r="AB578" s="135"/>
      <c r="AC578" s="135"/>
      <c r="AD578" s="134"/>
      <c r="AE578" s="135"/>
      <c r="AF578" s="135"/>
      <c r="AG578" s="134"/>
    </row>
    <row r="579" spans="1:33">
      <c r="A579" s="144" t="s">
        <v>345</v>
      </c>
      <c r="B579" s="135" t="s">
        <v>4602</v>
      </c>
      <c r="C579" s="143">
        <v>-496.76038270223103</v>
      </c>
      <c r="D579" s="143">
        <v>5735.8494531926772</v>
      </c>
      <c r="E579" s="142">
        <v>1.2829999999999999</v>
      </c>
      <c r="F579" s="141">
        <v>2.2480000000000002</v>
      </c>
      <c r="G579" s="135"/>
      <c r="H579" s="135"/>
      <c r="I579" s="134"/>
      <c r="J579" s="135"/>
      <c r="K579" s="135"/>
      <c r="L579" s="134"/>
      <c r="M579" s="135"/>
      <c r="N579" s="135"/>
      <c r="O579" s="134"/>
      <c r="P579" s="135"/>
      <c r="Q579" s="135"/>
      <c r="R579" s="134"/>
      <c r="S579" s="135"/>
      <c r="T579" s="135"/>
      <c r="U579" s="134"/>
      <c r="V579" s="135"/>
      <c r="W579" s="135"/>
      <c r="X579" s="134"/>
      <c r="Y579" s="135"/>
      <c r="Z579" s="135"/>
      <c r="AA579" s="134"/>
      <c r="AB579" s="135"/>
      <c r="AC579" s="135"/>
      <c r="AD579" s="134"/>
      <c r="AE579" s="135"/>
      <c r="AF579" s="135"/>
      <c r="AG579" s="134"/>
    </row>
    <row r="580" spans="1:33">
      <c r="A580" s="144" t="s">
        <v>345</v>
      </c>
      <c r="B580" s="135" t="s">
        <v>4601</v>
      </c>
      <c r="C580" s="143">
        <v>-496.63844009000746</v>
      </c>
      <c r="D580" s="143">
        <v>5734.1884275580851</v>
      </c>
      <c r="E580" s="142">
        <v>1.3160000000000001</v>
      </c>
      <c r="F580" s="141">
        <v>2.2440000000000002</v>
      </c>
      <c r="G580" s="135"/>
      <c r="H580" s="135"/>
      <c r="I580" s="134"/>
      <c r="J580" s="135"/>
      <c r="K580" s="135"/>
      <c r="L580" s="134"/>
      <c r="M580" s="135"/>
      <c r="N580" s="135"/>
      <c r="O580" s="134"/>
      <c r="P580" s="135"/>
      <c r="Q580" s="135"/>
      <c r="R580" s="134"/>
      <c r="S580" s="135"/>
      <c r="T580" s="135"/>
      <c r="U580" s="134"/>
      <c r="V580" s="135"/>
      <c r="W580" s="135"/>
      <c r="X580" s="134"/>
      <c r="Y580" s="135"/>
      <c r="Z580" s="135"/>
      <c r="AA580" s="134"/>
      <c r="AB580" s="135"/>
      <c r="AC580" s="135"/>
      <c r="AD580" s="134"/>
      <c r="AE580" s="135"/>
      <c r="AF580" s="135"/>
      <c r="AG580" s="134"/>
    </row>
    <row r="581" spans="1:33">
      <c r="A581" s="144" t="s">
        <v>345</v>
      </c>
      <c r="B581" s="135" t="s">
        <v>4600</v>
      </c>
      <c r="C581" s="143">
        <v>-496.45602485523284</v>
      </c>
      <c r="D581" s="143">
        <v>5733.6164861628649</v>
      </c>
      <c r="E581" s="142">
        <v>1.33</v>
      </c>
      <c r="F581" s="141">
        <v>2.2410000000000001</v>
      </c>
      <c r="G581" s="135"/>
      <c r="H581" s="135"/>
      <c r="I581" s="134"/>
      <c r="J581" s="135"/>
      <c r="K581" s="135"/>
      <c r="L581" s="134"/>
      <c r="M581" s="135"/>
      <c r="N581" s="135"/>
      <c r="O581" s="134"/>
      <c r="P581" s="135"/>
      <c r="Q581" s="135"/>
      <c r="R581" s="134"/>
      <c r="S581" s="135"/>
      <c r="T581" s="135"/>
      <c r="U581" s="134"/>
      <c r="V581" s="135"/>
      <c r="W581" s="135"/>
      <c r="X581" s="134"/>
      <c r="Y581" s="135"/>
      <c r="Z581" s="135"/>
      <c r="AA581" s="134"/>
      <c r="AB581" s="135"/>
      <c r="AC581" s="135"/>
      <c r="AD581" s="134"/>
      <c r="AE581" s="135"/>
      <c r="AF581" s="135"/>
      <c r="AG581" s="134"/>
    </row>
    <row r="582" spans="1:33">
      <c r="A582" s="144" t="s">
        <v>345</v>
      </c>
      <c r="B582" s="135" t="s">
        <v>4599</v>
      </c>
      <c r="C582" s="143">
        <v>-496.57546086349487</v>
      </c>
      <c r="D582" s="143">
        <v>5731.6737078507031</v>
      </c>
      <c r="E582" s="142">
        <v>1.304</v>
      </c>
      <c r="F582" s="141">
        <v>2.2360000000000002</v>
      </c>
      <c r="G582" s="135"/>
      <c r="H582" s="135"/>
      <c r="I582" s="134"/>
      <c r="J582" s="135"/>
      <c r="K582" s="135"/>
      <c r="L582" s="134"/>
      <c r="M582" s="135"/>
      <c r="N582" s="135"/>
      <c r="O582" s="134"/>
      <c r="P582" s="135"/>
      <c r="Q582" s="135"/>
      <c r="R582" s="134"/>
      <c r="S582" s="135"/>
      <c r="T582" s="135"/>
      <c r="U582" s="134"/>
      <c r="V582" s="135"/>
      <c r="W582" s="135"/>
      <c r="X582" s="134"/>
      <c r="Y582" s="135"/>
      <c r="Z582" s="135"/>
      <c r="AA582" s="134"/>
      <c r="AB582" s="135"/>
      <c r="AC582" s="135"/>
      <c r="AD582" s="134"/>
      <c r="AE582" s="135"/>
      <c r="AF582" s="135"/>
      <c r="AG582" s="134"/>
    </row>
    <row r="583" spans="1:33">
      <c r="A583" s="144" t="s">
        <v>345</v>
      </c>
      <c r="B583" s="135" t="s">
        <v>4598</v>
      </c>
      <c r="C583" s="143">
        <v>-496.03814396198118</v>
      </c>
      <c r="D583" s="143">
        <v>5731.1866213348439</v>
      </c>
      <c r="E583" s="142">
        <v>1.278</v>
      </c>
      <c r="F583" s="141">
        <v>2.2389999999999999</v>
      </c>
      <c r="G583" s="135"/>
      <c r="H583" s="135"/>
      <c r="I583" s="134"/>
      <c r="J583" s="135"/>
      <c r="K583" s="135"/>
      <c r="L583" s="134"/>
      <c r="M583" s="135"/>
      <c r="N583" s="135"/>
      <c r="O583" s="134"/>
      <c r="P583" s="135"/>
      <c r="Q583" s="135"/>
      <c r="R583" s="134"/>
      <c r="S583" s="135"/>
      <c r="T583" s="135"/>
      <c r="U583" s="134"/>
      <c r="V583" s="135"/>
      <c r="W583" s="135"/>
      <c r="X583" s="134"/>
      <c r="Y583" s="135"/>
      <c r="Z583" s="135"/>
      <c r="AA583" s="134"/>
      <c r="AB583" s="135"/>
      <c r="AC583" s="135"/>
      <c r="AD583" s="134"/>
      <c r="AE583" s="135"/>
      <c r="AF583" s="135"/>
      <c r="AG583" s="134"/>
    </row>
    <row r="584" spans="1:33">
      <c r="A584" s="144" t="s">
        <v>345</v>
      </c>
      <c r="B584" s="135" t="s">
        <v>4597</v>
      </c>
      <c r="C584" s="143">
        <v>-496.66455041934125</v>
      </c>
      <c r="D584" s="143">
        <v>5729.7700367307461</v>
      </c>
      <c r="E584" s="142">
        <v>1.292</v>
      </c>
      <c r="F584" s="141">
        <v>2.238</v>
      </c>
      <c r="G584" s="135"/>
      <c r="H584" s="135"/>
      <c r="I584" s="134"/>
      <c r="J584" s="135"/>
      <c r="K584" s="135"/>
      <c r="L584" s="134"/>
      <c r="M584" s="135"/>
      <c r="N584" s="135"/>
      <c r="O584" s="134"/>
      <c r="P584" s="135"/>
      <c r="Q584" s="135"/>
      <c r="R584" s="134"/>
      <c r="S584" s="135"/>
      <c r="T584" s="135"/>
      <c r="U584" s="134"/>
      <c r="V584" s="135"/>
      <c r="W584" s="135"/>
      <c r="X584" s="134"/>
      <c r="Y584" s="135"/>
      <c r="Z584" s="135"/>
      <c r="AA584" s="134"/>
      <c r="AB584" s="135"/>
      <c r="AC584" s="135"/>
      <c r="AD584" s="134"/>
      <c r="AE584" s="135"/>
      <c r="AF584" s="135"/>
      <c r="AG584" s="134"/>
    </row>
    <row r="585" spans="1:33">
      <c r="A585" s="144" t="s">
        <v>345</v>
      </c>
      <c r="B585" s="135" t="s">
        <v>4596</v>
      </c>
      <c r="C585" s="143">
        <v>-496.0779114956751</v>
      </c>
      <c r="D585" s="143">
        <v>5728.6468753228519</v>
      </c>
      <c r="E585" s="142">
        <v>1.321</v>
      </c>
      <c r="F585" s="141">
        <v>2.2450000000000001</v>
      </c>
      <c r="G585" s="135"/>
      <c r="H585" s="135"/>
      <c r="I585" s="134"/>
      <c r="J585" s="135"/>
      <c r="K585" s="135"/>
      <c r="L585" s="134"/>
      <c r="M585" s="135"/>
      <c r="N585" s="135"/>
      <c r="O585" s="134"/>
      <c r="P585" s="135"/>
      <c r="Q585" s="135"/>
      <c r="R585" s="134"/>
      <c r="S585" s="135"/>
      <c r="T585" s="135"/>
      <c r="U585" s="134"/>
      <c r="V585" s="135"/>
      <c r="W585" s="135"/>
      <c r="X585" s="134"/>
      <c r="Y585" s="135"/>
      <c r="Z585" s="135"/>
      <c r="AA585" s="134"/>
      <c r="AB585" s="135"/>
      <c r="AC585" s="135"/>
      <c r="AD585" s="134"/>
      <c r="AE585" s="135"/>
      <c r="AF585" s="135"/>
      <c r="AG585" s="134"/>
    </row>
    <row r="586" spans="1:33">
      <c r="A586" s="144" t="s">
        <v>345</v>
      </c>
      <c r="B586" s="135" t="s">
        <v>4595</v>
      </c>
      <c r="C586" s="143">
        <v>-496.1261022390492</v>
      </c>
      <c r="D586" s="143">
        <v>5727.4755382664243</v>
      </c>
      <c r="E586" s="142">
        <v>1.2869999999999999</v>
      </c>
      <c r="F586" s="141">
        <v>2.2440000000000002</v>
      </c>
      <c r="G586" s="135"/>
      <c r="H586" s="135"/>
      <c r="I586" s="134"/>
      <c r="J586" s="135"/>
      <c r="K586" s="135"/>
      <c r="L586" s="134"/>
      <c r="M586" s="135"/>
      <c r="N586" s="135"/>
      <c r="O586" s="134"/>
      <c r="P586" s="135"/>
      <c r="Q586" s="135"/>
      <c r="R586" s="134"/>
      <c r="S586" s="135"/>
      <c r="T586" s="135"/>
      <c r="U586" s="134"/>
      <c r="V586" s="135"/>
      <c r="W586" s="135"/>
      <c r="X586" s="134"/>
      <c r="Y586" s="135"/>
      <c r="Z586" s="135"/>
      <c r="AA586" s="134"/>
      <c r="AB586" s="135"/>
      <c r="AC586" s="135"/>
      <c r="AD586" s="134"/>
      <c r="AE586" s="135"/>
      <c r="AF586" s="135"/>
      <c r="AG586" s="134"/>
    </row>
    <row r="587" spans="1:33">
      <c r="A587" s="144" t="s">
        <v>345</v>
      </c>
      <c r="B587" s="135" t="s">
        <v>4594</v>
      </c>
      <c r="C587" s="143">
        <v>-496.0346369012309</v>
      </c>
      <c r="D587" s="143">
        <v>5726.8836979009402</v>
      </c>
      <c r="E587" s="142">
        <v>1.32</v>
      </c>
      <c r="F587" s="141">
        <v>2.2290000000000001</v>
      </c>
      <c r="G587" s="135"/>
      <c r="H587" s="135"/>
      <c r="I587" s="134"/>
      <c r="J587" s="135"/>
      <c r="K587" s="135"/>
      <c r="L587" s="134"/>
      <c r="M587" s="135"/>
      <c r="N587" s="135"/>
      <c r="O587" s="134"/>
      <c r="P587" s="135"/>
      <c r="Q587" s="135"/>
      <c r="R587" s="134"/>
      <c r="S587" s="135"/>
      <c r="T587" s="135"/>
      <c r="U587" s="134"/>
      <c r="V587" s="135"/>
      <c r="W587" s="135"/>
      <c r="X587" s="134"/>
      <c r="Y587" s="135"/>
      <c r="Z587" s="135"/>
      <c r="AA587" s="134"/>
      <c r="AB587" s="135"/>
      <c r="AC587" s="135"/>
      <c r="AD587" s="134"/>
      <c r="AE587" s="135"/>
      <c r="AF587" s="135"/>
      <c r="AG587" s="134"/>
    </row>
    <row r="588" spans="1:33">
      <c r="A588" s="144" t="s">
        <v>345</v>
      </c>
      <c r="B588" s="135" t="s">
        <v>4593</v>
      </c>
      <c r="C588" s="143">
        <v>-495.9153384397049</v>
      </c>
      <c r="D588" s="143">
        <v>5726.4434416166614</v>
      </c>
      <c r="E588" s="142">
        <v>1.31</v>
      </c>
      <c r="F588" s="141">
        <v>2.238</v>
      </c>
      <c r="G588" s="135"/>
      <c r="H588" s="135"/>
      <c r="I588" s="134"/>
      <c r="J588" s="135"/>
      <c r="K588" s="135"/>
      <c r="L588" s="134"/>
      <c r="M588" s="135"/>
      <c r="N588" s="135"/>
      <c r="O588" s="134"/>
      <c r="P588" s="135"/>
      <c r="Q588" s="135"/>
      <c r="R588" s="134"/>
      <c r="S588" s="135"/>
      <c r="T588" s="135"/>
      <c r="U588" s="134"/>
      <c r="V588" s="135"/>
      <c r="W588" s="135"/>
      <c r="X588" s="134"/>
      <c r="Y588" s="135"/>
      <c r="Z588" s="135"/>
      <c r="AA588" s="134"/>
      <c r="AB588" s="135"/>
      <c r="AC588" s="135"/>
      <c r="AD588" s="134"/>
      <c r="AE588" s="135"/>
      <c r="AF588" s="135"/>
      <c r="AG588" s="134"/>
    </row>
    <row r="589" spans="1:33">
      <c r="A589" s="144" t="s">
        <v>345</v>
      </c>
      <c r="B589" s="135" t="s">
        <v>4592</v>
      </c>
      <c r="C589" s="143">
        <v>-495.95816801076421</v>
      </c>
      <c r="D589" s="143">
        <v>5725.3875519424637</v>
      </c>
      <c r="E589" s="142">
        <v>1.31</v>
      </c>
      <c r="F589" s="141">
        <v>2.2410000000000001</v>
      </c>
      <c r="G589" s="135"/>
      <c r="H589" s="135"/>
      <c r="I589" s="134"/>
      <c r="J589" s="135"/>
      <c r="K589" s="135"/>
      <c r="L589" s="134"/>
      <c r="M589" s="135"/>
      <c r="N589" s="135"/>
      <c r="O589" s="134"/>
      <c r="P589" s="135"/>
      <c r="Q589" s="135"/>
      <c r="R589" s="134"/>
      <c r="S589" s="135"/>
      <c r="T589" s="135"/>
      <c r="U589" s="134"/>
      <c r="V589" s="135"/>
      <c r="W589" s="135"/>
      <c r="X589" s="134"/>
      <c r="Y589" s="135"/>
      <c r="Z589" s="135"/>
      <c r="AA589" s="134"/>
      <c r="AB589" s="135"/>
      <c r="AC589" s="135"/>
      <c r="AD589" s="134"/>
      <c r="AE589" s="135"/>
      <c r="AF589" s="135"/>
      <c r="AG589" s="134"/>
    </row>
    <row r="590" spans="1:33">
      <c r="A590" s="144" t="s">
        <v>345</v>
      </c>
      <c r="B590" s="135" t="s">
        <v>4591</v>
      </c>
      <c r="C590" s="143">
        <v>-496.48604589021954</v>
      </c>
      <c r="D590" s="143">
        <v>5723.425622356991</v>
      </c>
      <c r="E590" s="142">
        <v>1.3340000000000001</v>
      </c>
      <c r="F590" s="141">
        <v>2.2330000000000001</v>
      </c>
      <c r="G590" s="135"/>
      <c r="H590" s="135"/>
      <c r="I590" s="134"/>
      <c r="J590" s="135"/>
      <c r="K590" s="135"/>
      <c r="L590" s="134"/>
      <c r="M590" s="135"/>
      <c r="N590" s="135"/>
      <c r="O590" s="134"/>
      <c r="P590" s="135"/>
      <c r="Q590" s="135"/>
      <c r="R590" s="134"/>
      <c r="S590" s="135"/>
      <c r="T590" s="135"/>
      <c r="U590" s="134"/>
      <c r="V590" s="135"/>
      <c r="W590" s="135"/>
      <c r="X590" s="134"/>
      <c r="Y590" s="135"/>
      <c r="Z590" s="135"/>
      <c r="AA590" s="134"/>
      <c r="AB590" s="135"/>
      <c r="AC590" s="135"/>
      <c r="AD590" s="134"/>
      <c r="AE590" s="135"/>
      <c r="AF590" s="135"/>
      <c r="AG590" s="134"/>
    </row>
    <row r="591" spans="1:33">
      <c r="A591" s="144" t="s">
        <v>345</v>
      </c>
      <c r="B591" s="135" t="s">
        <v>4590</v>
      </c>
      <c r="C591" s="143">
        <v>-496.74769658401738</v>
      </c>
      <c r="D591" s="143">
        <v>5721.9151341567986</v>
      </c>
      <c r="E591" s="142">
        <v>1.33</v>
      </c>
      <c r="F591" s="141">
        <v>2.238</v>
      </c>
      <c r="G591" s="135"/>
      <c r="H591" s="135"/>
      <c r="I591" s="134"/>
      <c r="J591" s="135"/>
      <c r="K591" s="135"/>
      <c r="L591" s="134"/>
      <c r="M591" s="135"/>
      <c r="N591" s="135"/>
      <c r="O591" s="134"/>
      <c r="P591" s="135"/>
      <c r="Q591" s="135"/>
      <c r="R591" s="134"/>
      <c r="S591" s="135"/>
      <c r="T591" s="135"/>
      <c r="U591" s="134"/>
      <c r="V591" s="135"/>
      <c r="W591" s="135"/>
      <c r="X591" s="134"/>
      <c r="Y591" s="135"/>
      <c r="Z591" s="135"/>
      <c r="AA591" s="134"/>
      <c r="AB591" s="135"/>
      <c r="AC591" s="135"/>
      <c r="AD591" s="134"/>
      <c r="AE591" s="135"/>
      <c r="AF591" s="135"/>
      <c r="AG591" s="134"/>
    </row>
    <row r="592" spans="1:33">
      <c r="A592" s="144" t="s">
        <v>345</v>
      </c>
      <c r="B592" s="135" t="s">
        <v>4589</v>
      </c>
      <c r="C592" s="143">
        <v>-496.33858110128364</v>
      </c>
      <c r="D592" s="143">
        <v>5720.4821364309355</v>
      </c>
      <c r="E592" s="142">
        <v>1.306</v>
      </c>
      <c r="F592" s="141">
        <v>2.2530000000000001</v>
      </c>
      <c r="G592" s="135"/>
      <c r="H592" s="135"/>
      <c r="I592" s="134"/>
      <c r="J592" s="135"/>
      <c r="K592" s="135"/>
      <c r="L592" s="134"/>
      <c r="M592" s="135"/>
      <c r="N592" s="135"/>
      <c r="O592" s="134"/>
      <c r="P592" s="135"/>
      <c r="Q592" s="135"/>
      <c r="R592" s="134"/>
      <c r="S592" s="135"/>
      <c r="T592" s="135"/>
      <c r="U592" s="134"/>
      <c r="V592" s="135"/>
      <c r="W592" s="135"/>
      <c r="X592" s="134"/>
      <c r="Y592" s="135"/>
      <c r="Z592" s="135"/>
      <c r="AA592" s="134"/>
      <c r="AB592" s="135"/>
      <c r="AC592" s="135"/>
      <c r="AD592" s="134"/>
      <c r="AE592" s="135"/>
      <c r="AF592" s="135"/>
      <c r="AG592" s="134"/>
    </row>
    <row r="593" spans="1:33">
      <c r="A593" s="144" t="s">
        <v>345</v>
      </c>
      <c r="B593" s="135" t="s">
        <v>4588</v>
      </c>
      <c r="C593" s="143">
        <v>-496.32186255034082</v>
      </c>
      <c r="D593" s="143">
        <v>5719.3667569574054</v>
      </c>
      <c r="E593" s="142">
        <v>1.2909999999999999</v>
      </c>
      <c r="F593" s="141">
        <v>2.2469999999999999</v>
      </c>
      <c r="G593" s="135"/>
      <c r="H593" s="135"/>
      <c r="I593" s="134"/>
      <c r="J593" s="135"/>
      <c r="K593" s="135"/>
      <c r="L593" s="134"/>
      <c r="M593" s="135"/>
      <c r="N593" s="135"/>
      <c r="O593" s="134"/>
      <c r="P593" s="135"/>
      <c r="Q593" s="135"/>
      <c r="R593" s="134"/>
      <c r="S593" s="135"/>
      <c r="T593" s="135"/>
      <c r="U593" s="134"/>
      <c r="V593" s="135"/>
      <c r="W593" s="135"/>
      <c r="X593" s="134"/>
      <c r="Y593" s="135"/>
      <c r="Z593" s="135"/>
      <c r="AA593" s="134"/>
      <c r="AB593" s="135"/>
      <c r="AC593" s="135"/>
      <c r="AD593" s="134"/>
      <c r="AE593" s="135"/>
      <c r="AF593" s="135"/>
      <c r="AG593" s="134"/>
    </row>
    <row r="594" spans="1:33">
      <c r="A594" s="144" t="s">
        <v>345</v>
      </c>
      <c r="B594" s="135" t="s">
        <v>4587</v>
      </c>
      <c r="C594" s="143">
        <v>-496.71033712722777</v>
      </c>
      <c r="D594" s="143">
        <v>5717.6296986052994</v>
      </c>
      <c r="E594" s="142">
        <v>1.3069999999999999</v>
      </c>
      <c r="F594" s="141">
        <v>2.25</v>
      </c>
      <c r="G594" s="135"/>
      <c r="H594" s="135"/>
      <c r="I594" s="134"/>
      <c r="J594" s="135"/>
      <c r="K594" s="135"/>
      <c r="L594" s="134"/>
      <c r="M594" s="135"/>
      <c r="N594" s="135"/>
      <c r="O594" s="134"/>
      <c r="P594" s="135"/>
      <c r="Q594" s="135"/>
      <c r="R594" s="134"/>
      <c r="S594" s="135"/>
      <c r="T594" s="135"/>
      <c r="U594" s="134"/>
      <c r="V594" s="135"/>
      <c r="W594" s="135"/>
      <c r="X594" s="134"/>
      <c r="Y594" s="135"/>
      <c r="Z594" s="135"/>
      <c r="AA594" s="134"/>
      <c r="AB594" s="135"/>
      <c r="AC594" s="135"/>
      <c r="AD594" s="134"/>
      <c r="AE594" s="135"/>
      <c r="AF594" s="135"/>
      <c r="AG594" s="134"/>
    </row>
    <row r="595" spans="1:33">
      <c r="A595" s="144" t="s">
        <v>345</v>
      </c>
      <c r="B595" s="135" t="s">
        <v>4586</v>
      </c>
      <c r="C595" s="143">
        <v>-496.75577426836793</v>
      </c>
      <c r="D595" s="143">
        <v>5716.5076649911725</v>
      </c>
      <c r="E595" s="142">
        <v>1.3109999999999999</v>
      </c>
      <c r="F595" s="141">
        <v>2.2429999999999999</v>
      </c>
      <c r="G595" s="135"/>
      <c r="H595" s="135"/>
      <c r="I595" s="134"/>
      <c r="J595" s="135"/>
      <c r="K595" s="135"/>
      <c r="L595" s="134"/>
      <c r="M595" s="135"/>
      <c r="N595" s="135"/>
      <c r="O595" s="134"/>
      <c r="P595" s="135"/>
      <c r="Q595" s="135"/>
      <c r="R595" s="134"/>
      <c r="S595" s="135"/>
      <c r="T595" s="135"/>
      <c r="U595" s="134"/>
      <c r="V595" s="135"/>
      <c r="W595" s="135"/>
      <c r="X595" s="134"/>
      <c r="Y595" s="135"/>
      <c r="Z595" s="135"/>
      <c r="AA595" s="134"/>
      <c r="AB595" s="135"/>
      <c r="AC595" s="135"/>
      <c r="AD595" s="134"/>
      <c r="AE595" s="135"/>
      <c r="AF595" s="135"/>
      <c r="AG595" s="134"/>
    </row>
    <row r="596" spans="1:33">
      <c r="A596" s="144" t="s">
        <v>345</v>
      </c>
      <c r="B596" s="135" t="s">
        <v>4585</v>
      </c>
      <c r="C596" s="143">
        <v>-496.48820910801152</v>
      </c>
      <c r="D596" s="143">
        <v>5715.4702422032251</v>
      </c>
      <c r="E596" s="142">
        <v>1.319</v>
      </c>
      <c r="F596" s="141">
        <v>2.23</v>
      </c>
      <c r="G596" s="135"/>
      <c r="H596" s="135"/>
      <c r="I596" s="134"/>
      <c r="J596" s="135"/>
      <c r="K596" s="135"/>
      <c r="L596" s="134"/>
      <c r="M596" s="135"/>
      <c r="N596" s="135"/>
      <c r="O596" s="134"/>
      <c r="P596" s="135"/>
      <c r="Q596" s="135"/>
      <c r="R596" s="134"/>
      <c r="S596" s="135"/>
      <c r="T596" s="135"/>
      <c r="U596" s="134"/>
      <c r="V596" s="135"/>
      <c r="W596" s="135"/>
      <c r="X596" s="134"/>
      <c r="Y596" s="135"/>
      <c r="Z596" s="135"/>
      <c r="AA596" s="134"/>
      <c r="AB596" s="135"/>
      <c r="AC596" s="135"/>
      <c r="AD596" s="134"/>
      <c r="AE596" s="135"/>
      <c r="AF596" s="135"/>
      <c r="AG596" s="134"/>
    </row>
    <row r="597" spans="1:33">
      <c r="A597" s="144" t="s">
        <v>345</v>
      </c>
      <c r="B597" s="135" t="s">
        <v>4584</v>
      </c>
      <c r="C597" s="143">
        <v>-496.61271137274207</v>
      </c>
      <c r="D597" s="143">
        <v>5715.2053541291671</v>
      </c>
      <c r="E597" s="142">
        <v>1.2969999999999999</v>
      </c>
      <c r="F597" s="141">
        <v>2.2309999999999999</v>
      </c>
      <c r="G597" s="135"/>
      <c r="H597" s="135"/>
      <c r="I597" s="134"/>
      <c r="J597" s="135"/>
      <c r="K597" s="135"/>
      <c r="L597" s="134"/>
      <c r="M597" s="135"/>
      <c r="N597" s="135"/>
      <c r="O597" s="134"/>
      <c r="P597" s="135"/>
      <c r="Q597" s="135"/>
      <c r="R597" s="134"/>
      <c r="S597" s="135"/>
      <c r="T597" s="135"/>
      <c r="U597" s="134"/>
      <c r="V597" s="135"/>
      <c r="W597" s="135"/>
      <c r="X597" s="134"/>
      <c r="Y597" s="135"/>
      <c r="Z597" s="135"/>
      <c r="AA597" s="134"/>
      <c r="AB597" s="135"/>
      <c r="AC597" s="135"/>
      <c r="AD597" s="134"/>
      <c r="AE597" s="135"/>
      <c r="AF597" s="135"/>
      <c r="AG597" s="134"/>
    </row>
    <row r="598" spans="1:33">
      <c r="A598" s="144" t="s">
        <v>345</v>
      </c>
      <c r="B598" s="135" t="s">
        <v>4583</v>
      </c>
      <c r="C598" s="143">
        <v>-496.43784949805627</v>
      </c>
      <c r="D598" s="143">
        <v>5713.9578465297473</v>
      </c>
      <c r="E598" s="142">
        <v>1.296</v>
      </c>
      <c r="F598" s="141">
        <v>2.2170000000000001</v>
      </c>
      <c r="G598" s="135"/>
      <c r="H598" s="135"/>
      <c r="I598" s="134"/>
      <c r="J598" s="135"/>
      <c r="K598" s="135"/>
      <c r="L598" s="134"/>
      <c r="M598" s="135"/>
      <c r="N598" s="135"/>
      <c r="O598" s="134"/>
      <c r="P598" s="135"/>
      <c r="Q598" s="135"/>
      <c r="R598" s="134"/>
      <c r="S598" s="135"/>
      <c r="T598" s="135"/>
      <c r="U598" s="134"/>
      <c r="V598" s="135"/>
      <c r="W598" s="135"/>
      <c r="X598" s="134"/>
      <c r="Y598" s="135"/>
      <c r="Z598" s="135"/>
      <c r="AA598" s="134"/>
      <c r="AB598" s="135"/>
      <c r="AC598" s="135"/>
      <c r="AD598" s="134"/>
      <c r="AE598" s="135"/>
      <c r="AF598" s="135"/>
      <c r="AG598" s="134"/>
    </row>
    <row r="599" spans="1:33">
      <c r="A599" s="144" t="s">
        <v>345</v>
      </c>
      <c r="B599" s="135" t="s">
        <v>4582</v>
      </c>
      <c r="C599" s="143">
        <v>-495.94646602873854</v>
      </c>
      <c r="D599" s="143">
        <v>5712.973227000075</v>
      </c>
      <c r="E599" s="142">
        <v>1.298</v>
      </c>
      <c r="F599" s="141">
        <v>2.218</v>
      </c>
      <c r="G599" s="135"/>
      <c r="H599" s="135"/>
      <c r="I599" s="134"/>
      <c r="J599" s="135"/>
      <c r="K599" s="135"/>
      <c r="L599" s="134"/>
      <c r="M599" s="135"/>
      <c r="N599" s="135"/>
      <c r="O599" s="134"/>
      <c r="P599" s="135"/>
      <c r="Q599" s="135"/>
      <c r="R599" s="134"/>
      <c r="S599" s="135"/>
      <c r="T599" s="135"/>
      <c r="U599" s="134"/>
      <c r="V599" s="135"/>
      <c r="W599" s="135"/>
      <c r="X599" s="134"/>
      <c r="Y599" s="135"/>
      <c r="Z599" s="135"/>
      <c r="AA599" s="134"/>
      <c r="AB599" s="135"/>
      <c r="AC599" s="135"/>
      <c r="AD599" s="134"/>
      <c r="AE599" s="135"/>
      <c r="AF599" s="135"/>
      <c r="AG599" s="134"/>
    </row>
    <row r="600" spans="1:33">
      <c r="A600" s="144" t="s">
        <v>345</v>
      </c>
      <c r="B600" s="135" t="s">
        <v>4581</v>
      </c>
      <c r="C600" s="143">
        <v>-496.02408331196204</v>
      </c>
      <c r="D600" s="143">
        <v>5712.9364516843098</v>
      </c>
      <c r="E600" s="142">
        <v>1.294</v>
      </c>
      <c r="F600" s="141">
        <v>2.2200000000000002</v>
      </c>
      <c r="G600" s="135"/>
      <c r="H600" s="135"/>
      <c r="I600" s="134"/>
      <c r="J600" s="135"/>
      <c r="K600" s="135"/>
      <c r="L600" s="134"/>
      <c r="M600" s="135"/>
      <c r="N600" s="135"/>
      <c r="O600" s="134"/>
      <c r="P600" s="135"/>
      <c r="Q600" s="135"/>
      <c r="R600" s="134"/>
      <c r="S600" s="135"/>
      <c r="T600" s="135"/>
      <c r="U600" s="134"/>
      <c r="V600" s="135"/>
      <c r="W600" s="135"/>
      <c r="X600" s="134"/>
      <c r="Y600" s="135"/>
      <c r="Z600" s="135"/>
      <c r="AA600" s="134"/>
      <c r="AB600" s="135"/>
      <c r="AC600" s="135"/>
      <c r="AD600" s="134"/>
      <c r="AE600" s="135"/>
      <c r="AF600" s="135"/>
      <c r="AG600" s="134"/>
    </row>
    <row r="601" spans="1:33">
      <c r="A601" s="144" t="s">
        <v>345</v>
      </c>
      <c r="B601" s="135" t="s">
        <v>4580</v>
      </c>
      <c r="C601" s="143">
        <v>-496.15776692055601</v>
      </c>
      <c r="D601" s="143">
        <v>5712.5750514787987</v>
      </c>
      <c r="E601" s="142">
        <v>1.306</v>
      </c>
      <c r="F601" s="141">
        <v>2.2240000000000002</v>
      </c>
      <c r="G601" s="135"/>
      <c r="H601" s="135"/>
      <c r="I601" s="134"/>
      <c r="J601" s="135"/>
      <c r="K601" s="135"/>
      <c r="L601" s="134"/>
      <c r="M601" s="135"/>
      <c r="N601" s="135"/>
      <c r="O601" s="134"/>
      <c r="P601" s="135"/>
      <c r="Q601" s="135"/>
      <c r="R601" s="134"/>
      <c r="S601" s="135"/>
      <c r="T601" s="135"/>
      <c r="U601" s="134"/>
      <c r="V601" s="135"/>
      <c r="W601" s="135"/>
      <c r="X601" s="134"/>
      <c r="Y601" s="135"/>
      <c r="Z601" s="135"/>
      <c r="AA601" s="134"/>
      <c r="AB601" s="135"/>
      <c r="AC601" s="135"/>
      <c r="AD601" s="134"/>
      <c r="AE601" s="135"/>
      <c r="AF601" s="135"/>
      <c r="AG601" s="134"/>
    </row>
    <row r="602" spans="1:33">
      <c r="A602" s="144" t="s">
        <v>345</v>
      </c>
      <c r="B602" s="135" t="s">
        <v>4579</v>
      </c>
      <c r="C602" s="143">
        <v>-495.9110959403219</v>
      </c>
      <c r="D602" s="143">
        <v>5711.6327410834947</v>
      </c>
      <c r="E602" s="142">
        <v>1.2729999999999999</v>
      </c>
      <c r="F602" s="141">
        <v>2.234</v>
      </c>
      <c r="G602" s="135"/>
      <c r="H602" s="135"/>
      <c r="I602" s="134"/>
      <c r="J602" s="135"/>
      <c r="K602" s="135"/>
      <c r="L602" s="134"/>
      <c r="M602" s="135"/>
      <c r="N602" s="135"/>
      <c r="O602" s="134"/>
      <c r="P602" s="135"/>
      <c r="Q602" s="135"/>
      <c r="R602" s="134"/>
      <c r="S602" s="135"/>
      <c r="T602" s="135"/>
      <c r="U602" s="134"/>
      <c r="V602" s="135"/>
      <c r="W602" s="135"/>
      <c r="X602" s="134"/>
      <c r="Y602" s="135"/>
      <c r="Z602" s="135"/>
      <c r="AA602" s="134"/>
      <c r="AB602" s="135"/>
      <c r="AC602" s="135"/>
      <c r="AD602" s="134"/>
      <c r="AE602" s="135"/>
      <c r="AF602" s="135"/>
      <c r="AG602" s="134"/>
    </row>
    <row r="603" spans="1:33">
      <c r="A603" s="144" t="s">
        <v>345</v>
      </c>
      <c r="B603" s="135" t="s">
        <v>4578</v>
      </c>
      <c r="C603" s="143">
        <v>-495.98052718044408</v>
      </c>
      <c r="D603" s="143">
        <v>5710.7324571797317</v>
      </c>
      <c r="E603" s="142">
        <v>1.296</v>
      </c>
      <c r="F603" s="141">
        <v>2.2090000000000001</v>
      </c>
      <c r="G603" s="135"/>
      <c r="H603" s="135"/>
      <c r="I603" s="134"/>
      <c r="J603" s="135"/>
      <c r="K603" s="135"/>
      <c r="L603" s="134"/>
      <c r="M603" s="135"/>
      <c r="N603" s="135"/>
      <c r="O603" s="134"/>
      <c r="P603" s="135"/>
      <c r="Q603" s="135"/>
      <c r="R603" s="134"/>
      <c r="S603" s="135"/>
      <c r="T603" s="135"/>
      <c r="U603" s="134"/>
      <c r="V603" s="135"/>
      <c r="W603" s="135"/>
      <c r="X603" s="134"/>
      <c r="Y603" s="135"/>
      <c r="Z603" s="135"/>
      <c r="AA603" s="134"/>
      <c r="AB603" s="135"/>
      <c r="AC603" s="135"/>
      <c r="AD603" s="134"/>
      <c r="AE603" s="135"/>
      <c r="AF603" s="135"/>
      <c r="AG603" s="134"/>
    </row>
    <row r="604" spans="1:33">
      <c r="A604" s="144" t="s">
        <v>345</v>
      </c>
      <c r="B604" s="135" t="s">
        <v>4577</v>
      </c>
      <c r="C604" s="143">
        <v>-496.61738186784697</v>
      </c>
      <c r="D604" s="143">
        <v>5710.4610550863254</v>
      </c>
      <c r="E604" s="142">
        <v>1.302</v>
      </c>
      <c r="F604" s="141">
        <v>2.2320000000000002</v>
      </c>
      <c r="G604" s="135"/>
      <c r="H604" s="135"/>
      <c r="I604" s="134"/>
      <c r="J604" s="135"/>
      <c r="K604" s="135"/>
      <c r="L604" s="134"/>
      <c r="M604" s="135"/>
      <c r="N604" s="135"/>
      <c r="O604" s="134"/>
      <c r="P604" s="135"/>
      <c r="Q604" s="135"/>
      <c r="R604" s="134"/>
      <c r="S604" s="135"/>
      <c r="T604" s="135"/>
      <c r="U604" s="134"/>
      <c r="V604" s="135"/>
      <c r="W604" s="135"/>
      <c r="X604" s="134"/>
      <c r="Y604" s="135"/>
      <c r="Z604" s="135"/>
      <c r="AA604" s="134"/>
      <c r="AB604" s="135"/>
      <c r="AC604" s="135"/>
      <c r="AD604" s="134"/>
      <c r="AE604" s="135"/>
      <c r="AF604" s="135"/>
      <c r="AG604" s="134"/>
    </row>
    <row r="605" spans="1:33">
      <c r="A605" s="144" t="s">
        <v>345</v>
      </c>
      <c r="B605" s="135" t="s">
        <v>4576</v>
      </c>
      <c r="C605" s="143">
        <v>-496.26045961028547</v>
      </c>
      <c r="D605" s="143">
        <v>5708.7018686464198</v>
      </c>
      <c r="E605" s="142">
        <v>1.286</v>
      </c>
      <c r="F605" s="141">
        <v>2.2290000000000001</v>
      </c>
      <c r="G605" s="135"/>
      <c r="H605" s="135"/>
      <c r="I605" s="134"/>
      <c r="J605" s="135"/>
      <c r="K605" s="135"/>
      <c r="L605" s="134"/>
      <c r="M605" s="135"/>
      <c r="N605" s="135"/>
      <c r="O605" s="134"/>
      <c r="P605" s="135"/>
      <c r="Q605" s="135"/>
      <c r="R605" s="134"/>
      <c r="S605" s="135"/>
      <c r="T605" s="135"/>
      <c r="U605" s="134"/>
      <c r="V605" s="135"/>
      <c r="W605" s="135"/>
      <c r="X605" s="134"/>
      <c r="Y605" s="135"/>
      <c r="Z605" s="135"/>
      <c r="AA605" s="134"/>
      <c r="AB605" s="135"/>
      <c r="AC605" s="135"/>
      <c r="AD605" s="134"/>
      <c r="AE605" s="135"/>
      <c r="AF605" s="135"/>
      <c r="AG605" s="134"/>
    </row>
    <row r="606" spans="1:33">
      <c r="A606" s="144" t="s">
        <v>345</v>
      </c>
      <c r="B606" s="135" t="s">
        <v>4575</v>
      </c>
      <c r="C606" s="143">
        <v>-496.03470051482009</v>
      </c>
      <c r="D606" s="143">
        <v>5707.04488518784</v>
      </c>
      <c r="E606" s="142">
        <v>1.302</v>
      </c>
      <c r="F606" s="141">
        <v>2.2210000000000001</v>
      </c>
      <c r="G606" s="135"/>
      <c r="H606" s="135"/>
      <c r="I606" s="134"/>
      <c r="J606" s="135"/>
      <c r="K606" s="135"/>
      <c r="L606" s="134"/>
      <c r="M606" s="135"/>
      <c r="N606" s="135"/>
      <c r="O606" s="134"/>
      <c r="P606" s="135"/>
      <c r="Q606" s="135"/>
      <c r="R606" s="134"/>
      <c r="S606" s="135"/>
      <c r="T606" s="135"/>
      <c r="U606" s="134"/>
      <c r="V606" s="135"/>
      <c r="W606" s="135"/>
      <c r="X606" s="134"/>
      <c r="Y606" s="135"/>
      <c r="Z606" s="135"/>
      <c r="AA606" s="134"/>
      <c r="AB606" s="135"/>
      <c r="AC606" s="135"/>
      <c r="AD606" s="134"/>
      <c r="AE606" s="135"/>
      <c r="AF606" s="135"/>
      <c r="AG606" s="134"/>
    </row>
    <row r="607" spans="1:33">
      <c r="A607" s="144" t="s">
        <v>345</v>
      </c>
      <c r="B607" s="135" t="s">
        <v>4574</v>
      </c>
      <c r="C607" s="143">
        <v>-496.06896988852094</v>
      </c>
      <c r="D607" s="143">
        <v>5707.0302612111664</v>
      </c>
      <c r="E607" s="142">
        <v>1.272</v>
      </c>
      <c r="F607" s="141">
        <v>2.2330000000000001</v>
      </c>
      <c r="G607" s="135"/>
      <c r="H607" s="135"/>
      <c r="I607" s="134"/>
      <c r="J607" s="135"/>
      <c r="K607" s="135"/>
      <c r="L607" s="134"/>
      <c r="M607" s="135"/>
      <c r="N607" s="135"/>
      <c r="O607" s="134"/>
      <c r="P607" s="135"/>
      <c r="Q607" s="135"/>
      <c r="R607" s="134"/>
      <c r="S607" s="135"/>
      <c r="T607" s="135"/>
      <c r="U607" s="134"/>
      <c r="V607" s="135"/>
      <c r="W607" s="135"/>
      <c r="X607" s="134"/>
      <c r="Y607" s="135"/>
      <c r="Z607" s="135"/>
      <c r="AA607" s="134"/>
      <c r="AB607" s="135"/>
      <c r="AC607" s="135"/>
      <c r="AD607" s="134"/>
      <c r="AE607" s="135"/>
      <c r="AF607" s="135"/>
      <c r="AG607" s="134"/>
    </row>
    <row r="608" spans="1:33">
      <c r="A608" s="144" t="s">
        <v>345</v>
      </c>
      <c r="B608" s="135" t="s">
        <v>4573</v>
      </c>
      <c r="C608" s="143">
        <v>-496.78076964591196</v>
      </c>
      <c r="D608" s="143">
        <v>5705.3923958733749</v>
      </c>
      <c r="E608" s="142">
        <v>1.2869999999999999</v>
      </c>
      <c r="F608" s="141">
        <v>2.214</v>
      </c>
      <c r="G608" s="135"/>
      <c r="H608" s="135"/>
      <c r="I608" s="134"/>
      <c r="J608" s="135"/>
      <c r="K608" s="135"/>
      <c r="L608" s="134"/>
      <c r="M608" s="135"/>
      <c r="N608" s="135"/>
      <c r="O608" s="134"/>
      <c r="P608" s="135"/>
      <c r="Q608" s="135"/>
      <c r="R608" s="134"/>
      <c r="S608" s="135"/>
      <c r="T608" s="135"/>
      <c r="U608" s="134"/>
      <c r="V608" s="135"/>
      <c r="W608" s="135"/>
      <c r="X608" s="134"/>
      <c r="Y608" s="135"/>
      <c r="Z608" s="135"/>
      <c r="AA608" s="134"/>
      <c r="AB608" s="135"/>
      <c r="AC608" s="135"/>
      <c r="AD608" s="134"/>
      <c r="AE608" s="135"/>
      <c r="AF608" s="135"/>
      <c r="AG608" s="134"/>
    </row>
    <row r="609" spans="1:33">
      <c r="A609" s="144" t="s">
        <v>345</v>
      </c>
      <c r="B609" s="135" t="s">
        <v>4572</v>
      </c>
      <c r="C609" s="143">
        <v>-496.09371348781264</v>
      </c>
      <c r="D609" s="143">
        <v>5704.6285237748607</v>
      </c>
      <c r="E609" s="142">
        <v>1.288</v>
      </c>
      <c r="F609" s="141">
        <v>2.2330000000000001</v>
      </c>
      <c r="G609" s="135"/>
      <c r="H609" s="135"/>
      <c r="I609" s="134"/>
      <c r="J609" s="135"/>
      <c r="K609" s="135"/>
      <c r="L609" s="134"/>
      <c r="M609" s="135"/>
      <c r="N609" s="135"/>
      <c r="O609" s="134"/>
      <c r="P609" s="135"/>
      <c r="Q609" s="135"/>
      <c r="R609" s="134"/>
      <c r="S609" s="135"/>
      <c r="T609" s="135"/>
      <c r="U609" s="134"/>
      <c r="V609" s="135"/>
      <c r="W609" s="135"/>
      <c r="X609" s="134"/>
      <c r="Y609" s="135"/>
      <c r="Z609" s="135"/>
      <c r="AA609" s="134"/>
      <c r="AB609" s="135"/>
      <c r="AC609" s="135"/>
      <c r="AD609" s="134"/>
      <c r="AE609" s="135"/>
      <c r="AF609" s="135"/>
      <c r="AG609" s="134"/>
    </row>
    <row r="610" spans="1:33">
      <c r="A610" s="144" t="s">
        <v>345</v>
      </c>
      <c r="B610" s="135" t="s">
        <v>4571</v>
      </c>
      <c r="C610" s="143">
        <v>-496.08618673846883</v>
      </c>
      <c r="D610" s="143">
        <v>5704.1689228107334</v>
      </c>
      <c r="E610" s="142">
        <v>1.292</v>
      </c>
      <c r="F610" s="141">
        <v>2.2309999999999999</v>
      </c>
      <c r="G610" s="135"/>
      <c r="H610" s="135"/>
      <c r="I610" s="134"/>
      <c r="J610" s="135"/>
      <c r="K610" s="135"/>
      <c r="L610" s="134"/>
      <c r="M610" s="135"/>
      <c r="N610" s="135"/>
      <c r="O610" s="134"/>
      <c r="P610" s="135"/>
      <c r="Q610" s="135"/>
      <c r="R610" s="134"/>
      <c r="S610" s="135"/>
      <c r="T610" s="135"/>
      <c r="U610" s="134"/>
      <c r="V610" s="135"/>
      <c r="W610" s="135"/>
      <c r="X610" s="134"/>
      <c r="Y610" s="135"/>
      <c r="Z610" s="135"/>
      <c r="AA610" s="134"/>
      <c r="AB610" s="135"/>
      <c r="AC610" s="135"/>
      <c r="AD610" s="134"/>
      <c r="AE610" s="135"/>
      <c r="AF610" s="135"/>
      <c r="AG610" s="134"/>
    </row>
    <row r="611" spans="1:33">
      <c r="A611" s="144" t="s">
        <v>345</v>
      </c>
      <c r="B611" s="135" t="s">
        <v>4570</v>
      </c>
      <c r="C611" s="143">
        <v>-496.49234318394474</v>
      </c>
      <c r="D611" s="143">
        <v>5702.4633749199265</v>
      </c>
      <c r="E611" s="142">
        <v>1.286</v>
      </c>
      <c r="F611" s="141">
        <v>2.218</v>
      </c>
      <c r="G611" s="135"/>
      <c r="H611" s="135"/>
      <c r="I611" s="134"/>
      <c r="J611" s="135"/>
      <c r="K611" s="135"/>
      <c r="L611" s="134"/>
      <c r="M611" s="135"/>
      <c r="N611" s="135"/>
      <c r="O611" s="134"/>
      <c r="P611" s="135"/>
      <c r="Q611" s="135"/>
      <c r="R611" s="134"/>
      <c r="S611" s="135"/>
      <c r="T611" s="135"/>
      <c r="U611" s="134"/>
      <c r="V611" s="135"/>
      <c r="W611" s="135"/>
      <c r="X611" s="134"/>
      <c r="Y611" s="135"/>
      <c r="Z611" s="135"/>
      <c r="AA611" s="134"/>
      <c r="AB611" s="135"/>
      <c r="AC611" s="135"/>
      <c r="AD611" s="134"/>
      <c r="AE611" s="135"/>
      <c r="AF611" s="135"/>
      <c r="AG611" s="134"/>
    </row>
    <row r="612" spans="1:33">
      <c r="A612" s="144" t="s">
        <v>345</v>
      </c>
      <c r="B612" s="135" t="s">
        <v>4569</v>
      </c>
      <c r="C612" s="143">
        <v>-496.54119278283918</v>
      </c>
      <c r="D612" s="143">
        <v>5701.3224774504042</v>
      </c>
      <c r="E612" s="142">
        <v>1.2909999999999999</v>
      </c>
      <c r="F612" s="141">
        <v>2.218</v>
      </c>
      <c r="G612" s="135"/>
      <c r="H612" s="135"/>
      <c r="I612" s="134"/>
      <c r="J612" s="135"/>
      <c r="K612" s="135"/>
      <c r="L612" s="134"/>
      <c r="M612" s="135"/>
      <c r="N612" s="135"/>
      <c r="O612" s="134"/>
      <c r="P612" s="135"/>
      <c r="Q612" s="135"/>
      <c r="R612" s="134"/>
      <c r="S612" s="135"/>
      <c r="T612" s="135"/>
      <c r="U612" s="134"/>
      <c r="V612" s="135"/>
      <c r="W612" s="135"/>
      <c r="X612" s="134"/>
      <c r="Y612" s="135"/>
      <c r="Z612" s="135"/>
      <c r="AA612" s="134"/>
      <c r="AB612" s="135"/>
      <c r="AC612" s="135"/>
      <c r="AD612" s="134"/>
      <c r="AE612" s="135"/>
      <c r="AF612" s="135"/>
      <c r="AG612" s="134"/>
    </row>
    <row r="613" spans="1:33">
      <c r="A613" s="144" t="s">
        <v>345</v>
      </c>
      <c r="B613" s="135" t="s">
        <v>4568</v>
      </c>
      <c r="C613" s="143">
        <v>-496.70518619761947</v>
      </c>
      <c r="D613" s="143">
        <v>5699.8019995748027</v>
      </c>
      <c r="E613" s="142">
        <v>1.276</v>
      </c>
      <c r="F613" s="141">
        <v>2.2210000000000001</v>
      </c>
      <c r="G613" s="135"/>
      <c r="H613" s="135"/>
      <c r="I613" s="134"/>
      <c r="J613" s="135"/>
      <c r="K613" s="135"/>
      <c r="L613" s="134"/>
      <c r="M613" s="135"/>
      <c r="N613" s="135"/>
      <c r="O613" s="134"/>
      <c r="P613" s="135"/>
      <c r="Q613" s="135"/>
      <c r="R613" s="134"/>
      <c r="S613" s="135"/>
      <c r="T613" s="135"/>
      <c r="U613" s="134"/>
      <c r="V613" s="135"/>
      <c r="W613" s="135"/>
      <c r="X613" s="134"/>
      <c r="Y613" s="135"/>
      <c r="Z613" s="135"/>
      <c r="AA613" s="134"/>
      <c r="AB613" s="135"/>
      <c r="AC613" s="135"/>
      <c r="AD613" s="134"/>
      <c r="AE613" s="135"/>
      <c r="AF613" s="135"/>
      <c r="AG613" s="134"/>
    </row>
    <row r="614" spans="1:33">
      <c r="A614" s="144" t="s">
        <v>345</v>
      </c>
      <c r="B614" s="135" t="s">
        <v>4567</v>
      </c>
      <c r="C614" s="143">
        <v>-496.59537909475756</v>
      </c>
      <c r="D614" s="143">
        <v>5698.236012375376</v>
      </c>
      <c r="E614" s="142">
        <v>1.3049999999999999</v>
      </c>
      <c r="F614" s="141">
        <v>2.2229999999999999</v>
      </c>
      <c r="G614" s="135"/>
      <c r="H614" s="135"/>
      <c r="I614" s="134"/>
      <c r="J614" s="135"/>
      <c r="K614" s="135"/>
      <c r="L614" s="134"/>
      <c r="M614" s="135"/>
      <c r="N614" s="135"/>
      <c r="O614" s="134"/>
      <c r="P614" s="135"/>
      <c r="Q614" s="135"/>
      <c r="R614" s="134"/>
      <c r="S614" s="135"/>
      <c r="T614" s="135"/>
      <c r="U614" s="134"/>
      <c r="V614" s="135"/>
      <c r="W614" s="135"/>
      <c r="X614" s="134"/>
      <c r="Y614" s="135"/>
      <c r="Z614" s="135"/>
      <c r="AA614" s="134"/>
      <c r="AB614" s="135"/>
      <c r="AC614" s="135"/>
      <c r="AD614" s="134"/>
      <c r="AE614" s="135"/>
      <c r="AF614" s="135"/>
      <c r="AG614" s="134"/>
    </row>
    <row r="615" spans="1:33">
      <c r="A615" s="144" t="s">
        <v>345</v>
      </c>
      <c r="B615" s="135" t="s">
        <v>4566</v>
      </c>
      <c r="C615" s="143">
        <v>-496.74449336652248</v>
      </c>
      <c r="D615" s="143">
        <v>5697.3491590384947</v>
      </c>
      <c r="E615" s="142">
        <v>1.2889999999999999</v>
      </c>
      <c r="F615" s="141">
        <v>2.2210000000000001</v>
      </c>
      <c r="G615" s="135"/>
      <c r="H615" s="135"/>
      <c r="I615" s="134"/>
      <c r="J615" s="135"/>
      <c r="K615" s="135"/>
      <c r="L615" s="134"/>
      <c r="M615" s="135"/>
      <c r="N615" s="135"/>
      <c r="O615" s="134"/>
      <c r="P615" s="135"/>
      <c r="Q615" s="135"/>
      <c r="R615" s="134"/>
      <c r="S615" s="135"/>
      <c r="T615" s="135"/>
      <c r="U615" s="134"/>
      <c r="V615" s="135"/>
      <c r="W615" s="135"/>
      <c r="X615" s="134"/>
      <c r="Y615" s="135"/>
      <c r="Z615" s="135"/>
      <c r="AA615" s="134"/>
      <c r="AB615" s="135"/>
      <c r="AC615" s="135"/>
      <c r="AD615" s="134"/>
      <c r="AE615" s="135"/>
      <c r="AF615" s="135"/>
      <c r="AG615" s="134"/>
    </row>
    <row r="616" spans="1:33">
      <c r="A616" s="144" t="s">
        <v>345</v>
      </c>
      <c r="B616" s="135" t="s">
        <v>4565</v>
      </c>
      <c r="C616" s="143">
        <v>-496.19588439915822</v>
      </c>
      <c r="D616" s="143">
        <v>5696.8591085822763</v>
      </c>
      <c r="E616" s="142">
        <v>1.3029999999999999</v>
      </c>
      <c r="F616" s="141">
        <v>2.2210000000000001</v>
      </c>
      <c r="G616" s="135"/>
      <c r="H616" s="135"/>
      <c r="I616" s="134"/>
      <c r="J616" s="135"/>
      <c r="K616" s="135"/>
      <c r="L616" s="134"/>
      <c r="M616" s="135"/>
      <c r="N616" s="135"/>
      <c r="O616" s="134"/>
      <c r="P616" s="135"/>
      <c r="Q616" s="135"/>
      <c r="R616" s="134"/>
      <c r="S616" s="135"/>
      <c r="T616" s="135"/>
      <c r="U616" s="134"/>
      <c r="V616" s="135"/>
      <c r="W616" s="135"/>
      <c r="X616" s="134"/>
      <c r="Y616" s="135"/>
      <c r="Z616" s="135"/>
      <c r="AA616" s="134"/>
      <c r="AB616" s="135"/>
      <c r="AC616" s="135"/>
      <c r="AD616" s="134"/>
      <c r="AE616" s="135"/>
      <c r="AF616" s="135"/>
      <c r="AG616" s="134"/>
    </row>
    <row r="617" spans="1:33">
      <c r="A617" s="144" t="s">
        <v>345</v>
      </c>
      <c r="B617" s="135" t="s">
        <v>4564</v>
      </c>
      <c r="C617" s="143">
        <v>-495.97355716269686</v>
      </c>
      <c r="D617" s="143">
        <v>5696.6174345618729</v>
      </c>
      <c r="E617" s="142">
        <v>1.2989999999999999</v>
      </c>
      <c r="F617" s="141">
        <v>2.2200000000000002</v>
      </c>
      <c r="G617" s="135"/>
      <c r="H617" s="135"/>
      <c r="I617" s="134"/>
      <c r="J617" s="135"/>
      <c r="K617" s="135"/>
      <c r="L617" s="134"/>
      <c r="M617" s="135"/>
      <c r="N617" s="135"/>
      <c r="O617" s="134"/>
      <c r="P617" s="135"/>
      <c r="Q617" s="135"/>
      <c r="R617" s="134"/>
      <c r="S617" s="135"/>
      <c r="T617" s="135"/>
      <c r="U617" s="134"/>
      <c r="V617" s="135"/>
      <c r="W617" s="135"/>
      <c r="X617" s="134"/>
      <c r="Y617" s="135"/>
      <c r="Z617" s="135"/>
      <c r="AA617" s="134"/>
      <c r="AB617" s="135"/>
      <c r="AC617" s="135"/>
      <c r="AD617" s="134"/>
      <c r="AE617" s="135"/>
      <c r="AF617" s="135"/>
      <c r="AG617" s="134"/>
    </row>
    <row r="618" spans="1:33">
      <c r="A618" s="144" t="s">
        <v>345</v>
      </c>
      <c r="B618" s="135" t="s">
        <v>4563</v>
      </c>
      <c r="C618" s="143">
        <v>-495.94702779031422</v>
      </c>
      <c r="D618" s="143">
        <v>5695.3312804607594</v>
      </c>
      <c r="E618" s="142">
        <v>1.2789999999999999</v>
      </c>
      <c r="F618" s="141">
        <v>2.2149999999999999</v>
      </c>
      <c r="G618" s="135"/>
      <c r="H618" s="135"/>
      <c r="I618" s="134"/>
      <c r="J618" s="135"/>
      <c r="K618" s="135"/>
      <c r="L618" s="134"/>
      <c r="M618" s="135"/>
      <c r="N618" s="135"/>
      <c r="O618" s="134"/>
      <c r="P618" s="135"/>
      <c r="Q618" s="135"/>
      <c r="R618" s="134"/>
      <c r="S618" s="135"/>
      <c r="T618" s="135"/>
      <c r="U618" s="134"/>
      <c r="V618" s="135"/>
      <c r="W618" s="135"/>
      <c r="X618" s="134"/>
      <c r="Y618" s="135"/>
      <c r="Z618" s="135"/>
      <c r="AA618" s="134"/>
      <c r="AB618" s="135"/>
      <c r="AC618" s="135"/>
      <c r="AD618" s="134"/>
      <c r="AE618" s="135"/>
      <c r="AF618" s="135"/>
      <c r="AG618" s="134"/>
    </row>
    <row r="619" spans="1:33">
      <c r="A619" s="144" t="s">
        <v>345</v>
      </c>
      <c r="B619" s="135" t="s">
        <v>4562</v>
      </c>
      <c r="C619" s="143">
        <v>-496.30643928176198</v>
      </c>
      <c r="D619" s="143">
        <v>5694.8948066780404</v>
      </c>
      <c r="E619" s="142">
        <v>1.2789999999999999</v>
      </c>
      <c r="F619" s="141">
        <v>2.2290000000000001</v>
      </c>
      <c r="G619" s="135"/>
      <c r="H619" s="135"/>
      <c r="I619" s="134"/>
      <c r="J619" s="135"/>
      <c r="K619" s="135"/>
      <c r="L619" s="134"/>
      <c r="M619" s="135"/>
      <c r="N619" s="135"/>
      <c r="O619" s="134"/>
      <c r="P619" s="135"/>
      <c r="Q619" s="135"/>
      <c r="R619" s="134"/>
      <c r="S619" s="135"/>
      <c r="T619" s="135"/>
      <c r="U619" s="134"/>
      <c r="V619" s="135"/>
      <c r="W619" s="135"/>
      <c r="X619" s="134"/>
      <c r="Y619" s="135"/>
      <c r="Z619" s="135"/>
      <c r="AA619" s="134"/>
      <c r="AB619" s="135"/>
      <c r="AC619" s="135"/>
      <c r="AD619" s="134"/>
      <c r="AE619" s="135"/>
      <c r="AF619" s="135"/>
      <c r="AG619" s="134"/>
    </row>
    <row r="620" spans="1:33">
      <c r="A620" s="144" t="s">
        <v>345</v>
      </c>
      <c r="B620" s="135" t="s">
        <v>4561</v>
      </c>
      <c r="C620" s="143">
        <v>-496.11468293529475</v>
      </c>
      <c r="D620" s="143">
        <v>5693.1315137752727</v>
      </c>
      <c r="E620" s="142">
        <v>1.3160000000000001</v>
      </c>
      <c r="F620" s="141">
        <v>2.2170000000000001</v>
      </c>
      <c r="G620" s="135"/>
      <c r="H620" s="135"/>
      <c r="I620" s="134"/>
      <c r="J620" s="135"/>
      <c r="K620" s="135"/>
      <c r="L620" s="134"/>
      <c r="M620" s="135"/>
      <c r="N620" s="135"/>
      <c r="O620" s="134"/>
      <c r="P620" s="135"/>
      <c r="Q620" s="135"/>
      <c r="R620" s="134"/>
      <c r="S620" s="135"/>
      <c r="T620" s="135"/>
      <c r="U620" s="134"/>
      <c r="V620" s="135"/>
      <c r="W620" s="135"/>
      <c r="X620" s="134"/>
      <c r="Y620" s="135"/>
      <c r="Z620" s="135"/>
      <c r="AA620" s="134"/>
      <c r="AB620" s="135"/>
      <c r="AC620" s="135"/>
      <c r="AD620" s="134"/>
      <c r="AE620" s="135"/>
      <c r="AF620" s="135"/>
      <c r="AG620" s="134"/>
    </row>
    <row r="621" spans="1:33">
      <c r="A621" s="144" t="s">
        <v>345</v>
      </c>
      <c r="B621" s="135" t="s">
        <v>4560</v>
      </c>
      <c r="C621" s="143">
        <v>-496.45641833577827</v>
      </c>
      <c r="D621" s="143">
        <v>5692.1778441401875</v>
      </c>
      <c r="E621" s="142">
        <v>1.319</v>
      </c>
      <c r="F621" s="141">
        <v>2.2360000000000002</v>
      </c>
      <c r="G621" s="135"/>
      <c r="H621" s="135"/>
      <c r="I621" s="134"/>
      <c r="J621" s="135"/>
      <c r="K621" s="135"/>
      <c r="L621" s="134"/>
      <c r="M621" s="135"/>
      <c r="N621" s="135"/>
      <c r="O621" s="134"/>
      <c r="P621" s="135"/>
      <c r="Q621" s="135"/>
      <c r="R621" s="134"/>
      <c r="S621" s="135"/>
      <c r="T621" s="135"/>
      <c r="U621" s="134"/>
      <c r="V621" s="135"/>
      <c r="W621" s="135"/>
      <c r="X621" s="134"/>
      <c r="Y621" s="135"/>
      <c r="Z621" s="135"/>
      <c r="AA621" s="134"/>
      <c r="AB621" s="135"/>
      <c r="AC621" s="135"/>
      <c r="AD621" s="134"/>
      <c r="AE621" s="135"/>
      <c r="AF621" s="135"/>
      <c r="AG621" s="134"/>
    </row>
    <row r="622" spans="1:33">
      <c r="A622" s="144" t="s">
        <v>345</v>
      </c>
      <c r="B622" s="135" t="s">
        <v>4559</v>
      </c>
      <c r="C622" s="143">
        <v>-496.10107734866045</v>
      </c>
      <c r="D622" s="143">
        <v>5691.9323497138093</v>
      </c>
      <c r="E622" s="142">
        <v>1.2629999999999999</v>
      </c>
      <c r="F622" s="141">
        <v>2.23</v>
      </c>
      <c r="G622" s="135"/>
      <c r="H622" s="135"/>
      <c r="I622" s="134"/>
      <c r="J622" s="135"/>
      <c r="K622" s="135"/>
      <c r="L622" s="134"/>
      <c r="M622" s="135"/>
      <c r="N622" s="135"/>
      <c r="O622" s="134"/>
      <c r="P622" s="135"/>
      <c r="Q622" s="135"/>
      <c r="R622" s="134"/>
      <c r="S622" s="135"/>
      <c r="T622" s="135"/>
      <c r="U622" s="134"/>
      <c r="V622" s="135"/>
      <c r="W622" s="135"/>
      <c r="X622" s="134"/>
      <c r="Y622" s="135"/>
      <c r="Z622" s="135"/>
      <c r="AA622" s="134"/>
      <c r="AB622" s="135"/>
      <c r="AC622" s="135"/>
      <c r="AD622" s="134"/>
      <c r="AE622" s="135"/>
      <c r="AF622" s="135"/>
      <c r="AG622" s="134"/>
    </row>
    <row r="623" spans="1:33">
      <c r="A623" s="144" t="s">
        <v>345</v>
      </c>
      <c r="B623" s="135" t="s">
        <v>4558</v>
      </c>
      <c r="C623" s="143">
        <v>-496.33545171808271</v>
      </c>
      <c r="D623" s="143">
        <v>5690.5693124154468</v>
      </c>
      <c r="E623" s="142">
        <v>1.266</v>
      </c>
      <c r="F623" s="141">
        <v>2.2280000000000002</v>
      </c>
      <c r="G623" s="135"/>
      <c r="H623" s="135"/>
      <c r="I623" s="134"/>
      <c r="J623" s="135"/>
      <c r="K623" s="135"/>
      <c r="L623" s="134"/>
      <c r="M623" s="135"/>
      <c r="N623" s="135"/>
      <c r="O623" s="134"/>
      <c r="P623" s="135"/>
      <c r="Q623" s="135"/>
      <c r="R623" s="134"/>
      <c r="S623" s="135"/>
      <c r="T623" s="135"/>
      <c r="U623" s="134"/>
      <c r="V623" s="135"/>
      <c r="W623" s="135"/>
      <c r="X623" s="134"/>
      <c r="Y623" s="135"/>
      <c r="Z623" s="135"/>
      <c r="AA623" s="134"/>
      <c r="AB623" s="135"/>
      <c r="AC623" s="135"/>
      <c r="AD623" s="134"/>
      <c r="AE623" s="135"/>
      <c r="AF623" s="135"/>
      <c r="AG623" s="134"/>
    </row>
    <row r="624" spans="1:33">
      <c r="A624" s="144" t="s">
        <v>345</v>
      </c>
      <c r="B624" s="135" t="s">
        <v>4557</v>
      </c>
      <c r="C624" s="143">
        <v>-496.81573492720577</v>
      </c>
      <c r="D624" s="143">
        <v>5689.222713184422</v>
      </c>
      <c r="E624" s="142">
        <v>1.2849999999999999</v>
      </c>
      <c r="F624" s="141">
        <v>2.2309999999999999</v>
      </c>
      <c r="G624" s="135"/>
      <c r="H624" s="135"/>
      <c r="I624" s="134"/>
      <c r="J624" s="135"/>
      <c r="K624" s="135"/>
      <c r="L624" s="134"/>
      <c r="M624" s="135"/>
      <c r="N624" s="135"/>
      <c r="O624" s="134"/>
      <c r="P624" s="135"/>
      <c r="Q624" s="135"/>
      <c r="R624" s="134"/>
      <c r="S624" s="135"/>
      <c r="T624" s="135"/>
      <c r="U624" s="134"/>
      <c r="V624" s="135"/>
      <c r="W624" s="135"/>
      <c r="X624" s="134"/>
      <c r="Y624" s="135"/>
      <c r="Z624" s="135"/>
      <c r="AA624" s="134"/>
      <c r="AB624" s="135"/>
      <c r="AC624" s="135"/>
      <c r="AD624" s="134"/>
      <c r="AE624" s="135"/>
      <c r="AF624" s="135"/>
      <c r="AG624" s="134"/>
    </row>
    <row r="625" spans="1:33">
      <c r="A625" s="144" t="s">
        <v>345</v>
      </c>
      <c r="B625" s="135" t="s">
        <v>4556</v>
      </c>
      <c r="C625" s="143">
        <v>-496.15040243965632</v>
      </c>
      <c r="D625" s="143">
        <v>5687.5269671575888</v>
      </c>
      <c r="E625" s="142">
        <v>1.3080000000000001</v>
      </c>
      <c r="F625" s="141">
        <v>2.2210000000000001</v>
      </c>
      <c r="G625" s="135"/>
      <c r="H625" s="135"/>
      <c r="I625" s="134"/>
      <c r="J625" s="135"/>
      <c r="K625" s="135"/>
      <c r="L625" s="134"/>
      <c r="M625" s="135"/>
      <c r="N625" s="135"/>
      <c r="O625" s="134"/>
      <c r="P625" s="135"/>
      <c r="Q625" s="135"/>
      <c r="R625" s="134"/>
      <c r="S625" s="135"/>
      <c r="T625" s="135"/>
      <c r="U625" s="134"/>
      <c r="V625" s="135"/>
      <c r="W625" s="135"/>
      <c r="X625" s="134"/>
      <c r="Y625" s="135"/>
      <c r="Z625" s="135"/>
      <c r="AA625" s="134"/>
      <c r="AB625" s="135"/>
      <c r="AC625" s="135"/>
      <c r="AD625" s="134"/>
      <c r="AE625" s="135"/>
      <c r="AF625" s="135"/>
      <c r="AG625" s="134"/>
    </row>
    <row r="626" spans="1:33">
      <c r="A626" s="144" t="s">
        <v>345</v>
      </c>
      <c r="B626" s="135" t="s">
        <v>4555</v>
      </c>
      <c r="C626" s="143">
        <v>-495.97530004374374</v>
      </c>
      <c r="D626" s="143">
        <v>5686.3149554636439</v>
      </c>
      <c r="E626" s="142">
        <v>1.2829999999999999</v>
      </c>
      <c r="F626" s="141">
        <v>2.234</v>
      </c>
      <c r="G626" s="135"/>
      <c r="H626" s="135"/>
      <c r="I626" s="134"/>
      <c r="J626" s="135"/>
      <c r="K626" s="135"/>
      <c r="L626" s="134"/>
      <c r="M626" s="135"/>
      <c r="N626" s="135"/>
      <c r="O626" s="134"/>
      <c r="P626" s="135"/>
      <c r="Q626" s="135"/>
      <c r="R626" s="134"/>
      <c r="S626" s="135"/>
      <c r="T626" s="135"/>
      <c r="U626" s="134"/>
      <c r="V626" s="135"/>
      <c r="W626" s="135"/>
      <c r="X626" s="134"/>
      <c r="Y626" s="135"/>
      <c r="Z626" s="135"/>
      <c r="AA626" s="134"/>
      <c r="AB626" s="135"/>
      <c r="AC626" s="135"/>
      <c r="AD626" s="134"/>
      <c r="AE626" s="135"/>
      <c r="AF626" s="135"/>
      <c r="AG626" s="134"/>
    </row>
    <row r="627" spans="1:33">
      <c r="A627" s="144" t="s">
        <v>345</v>
      </c>
      <c r="B627" s="135" t="s">
        <v>4554</v>
      </c>
      <c r="C627" s="143">
        <v>-496.20759309335688</v>
      </c>
      <c r="D627" s="143">
        <v>5685.7802010043197</v>
      </c>
      <c r="E627" s="142">
        <v>1.2989999999999999</v>
      </c>
      <c r="F627" s="141">
        <v>2.2330000000000001</v>
      </c>
      <c r="G627" s="135"/>
      <c r="H627" s="135"/>
      <c r="I627" s="134"/>
      <c r="J627" s="135"/>
      <c r="K627" s="135"/>
      <c r="L627" s="134"/>
      <c r="M627" s="135"/>
      <c r="N627" s="135"/>
      <c r="O627" s="134"/>
      <c r="P627" s="135"/>
      <c r="Q627" s="135"/>
      <c r="R627" s="134"/>
      <c r="S627" s="135"/>
      <c r="T627" s="135"/>
      <c r="U627" s="134"/>
      <c r="V627" s="135"/>
      <c r="W627" s="135"/>
      <c r="X627" s="134"/>
      <c r="Y627" s="135"/>
      <c r="Z627" s="135"/>
      <c r="AA627" s="134"/>
      <c r="AB627" s="135"/>
      <c r="AC627" s="135"/>
      <c r="AD627" s="134"/>
      <c r="AE627" s="135"/>
      <c r="AF627" s="135"/>
      <c r="AG627" s="134"/>
    </row>
    <row r="628" spans="1:33">
      <c r="A628" s="144" t="s">
        <v>345</v>
      </c>
      <c r="B628" s="135" t="s">
        <v>4553</v>
      </c>
      <c r="C628" s="143">
        <v>-496.05488530394689</v>
      </c>
      <c r="D628" s="143">
        <v>5685.6463583156665</v>
      </c>
      <c r="E628" s="142">
        <v>1.294</v>
      </c>
      <c r="F628" s="141">
        <v>2.2360000000000002</v>
      </c>
      <c r="G628" s="135"/>
      <c r="H628" s="135"/>
      <c r="I628" s="134"/>
      <c r="J628" s="135"/>
      <c r="K628" s="135"/>
      <c r="L628" s="134"/>
      <c r="M628" s="135"/>
      <c r="N628" s="135"/>
      <c r="O628" s="134"/>
      <c r="P628" s="135"/>
      <c r="Q628" s="135"/>
      <c r="R628" s="134"/>
      <c r="S628" s="135"/>
      <c r="T628" s="135"/>
      <c r="U628" s="134"/>
      <c r="V628" s="135"/>
      <c r="W628" s="135"/>
      <c r="X628" s="134"/>
      <c r="Y628" s="135"/>
      <c r="Z628" s="135"/>
      <c r="AA628" s="134"/>
      <c r="AB628" s="135"/>
      <c r="AC628" s="135"/>
      <c r="AD628" s="134"/>
      <c r="AE628" s="135"/>
      <c r="AF628" s="135"/>
      <c r="AG628" s="134"/>
    </row>
    <row r="629" spans="1:33">
      <c r="A629" s="144" t="s">
        <v>345</v>
      </c>
      <c r="B629" s="135" t="s">
        <v>4552</v>
      </c>
      <c r="C629" s="143">
        <v>-496.28175158423812</v>
      </c>
      <c r="D629" s="143">
        <v>5684.9368201352636</v>
      </c>
      <c r="E629" s="142">
        <v>1.2729999999999999</v>
      </c>
      <c r="F629" s="141">
        <v>2.2240000000000002</v>
      </c>
      <c r="G629" s="135"/>
      <c r="H629" s="135"/>
      <c r="I629" s="134"/>
      <c r="J629" s="135"/>
      <c r="K629" s="135"/>
      <c r="L629" s="134"/>
      <c r="M629" s="135"/>
      <c r="N629" s="135"/>
      <c r="O629" s="134"/>
      <c r="P629" s="135"/>
      <c r="Q629" s="135"/>
      <c r="R629" s="134"/>
      <c r="S629" s="135"/>
      <c r="T629" s="135"/>
      <c r="U629" s="134"/>
      <c r="V629" s="135"/>
      <c r="W629" s="135"/>
      <c r="X629" s="134"/>
      <c r="Y629" s="135"/>
      <c r="Z629" s="135"/>
      <c r="AA629" s="134"/>
      <c r="AB629" s="135"/>
      <c r="AC629" s="135"/>
      <c r="AD629" s="134"/>
      <c r="AE629" s="135"/>
      <c r="AF629" s="135"/>
      <c r="AG629" s="134"/>
    </row>
    <row r="630" spans="1:33">
      <c r="A630" s="144" t="s">
        <v>345</v>
      </c>
      <c r="B630" s="135" t="s">
        <v>4551</v>
      </c>
      <c r="C630" s="143">
        <v>-496.83224360843803</v>
      </c>
      <c r="D630" s="143">
        <v>5683.798519825209</v>
      </c>
      <c r="E630" s="142">
        <v>1.2889999999999999</v>
      </c>
      <c r="F630" s="141">
        <v>2.23</v>
      </c>
      <c r="G630" s="135"/>
      <c r="H630" s="135"/>
      <c r="I630" s="134"/>
      <c r="J630" s="135"/>
      <c r="K630" s="135"/>
      <c r="L630" s="134"/>
      <c r="M630" s="135"/>
      <c r="N630" s="135"/>
      <c r="O630" s="134"/>
      <c r="P630" s="135"/>
      <c r="Q630" s="135"/>
      <c r="R630" s="134"/>
      <c r="S630" s="135"/>
      <c r="T630" s="135"/>
      <c r="U630" s="134"/>
      <c r="V630" s="135"/>
      <c r="W630" s="135"/>
      <c r="X630" s="134"/>
      <c r="Y630" s="135"/>
      <c r="Z630" s="135"/>
      <c r="AA630" s="134"/>
      <c r="AB630" s="135"/>
      <c r="AC630" s="135"/>
      <c r="AD630" s="134"/>
      <c r="AE630" s="135"/>
      <c r="AF630" s="135"/>
      <c r="AG630" s="134"/>
    </row>
    <row r="631" spans="1:33">
      <c r="A631" s="144" t="s">
        <v>345</v>
      </c>
      <c r="B631" s="135" t="s">
        <v>4550</v>
      </c>
      <c r="C631" s="143">
        <v>-496.68892544175657</v>
      </c>
      <c r="D631" s="143">
        <v>5682.4747760813862</v>
      </c>
      <c r="E631" s="142">
        <v>1.266</v>
      </c>
      <c r="F631" s="141">
        <v>2.2309999999999999</v>
      </c>
      <c r="G631" s="135"/>
      <c r="H631" s="135"/>
      <c r="I631" s="134"/>
      <c r="J631" s="135"/>
      <c r="K631" s="135"/>
      <c r="L631" s="134"/>
      <c r="M631" s="135"/>
      <c r="N631" s="135"/>
      <c r="O631" s="134"/>
      <c r="P631" s="135"/>
      <c r="Q631" s="135"/>
      <c r="R631" s="134"/>
      <c r="S631" s="135"/>
      <c r="T631" s="135"/>
      <c r="U631" s="134"/>
      <c r="V631" s="135"/>
      <c r="W631" s="135"/>
      <c r="X631" s="134"/>
      <c r="Y631" s="135"/>
      <c r="Z631" s="135"/>
      <c r="AA631" s="134"/>
      <c r="AB631" s="135"/>
      <c r="AC631" s="135"/>
      <c r="AD631" s="134"/>
      <c r="AE631" s="135"/>
      <c r="AF631" s="135"/>
      <c r="AG631" s="134"/>
    </row>
    <row r="632" spans="1:33">
      <c r="A632" s="144" t="s">
        <v>345</v>
      </c>
      <c r="B632" s="135" t="s">
        <v>4549</v>
      </c>
      <c r="C632" s="143">
        <v>-496.79734529403675</v>
      </c>
      <c r="D632" s="143">
        <v>5681.4039755825188</v>
      </c>
      <c r="E632" s="142">
        <v>1.3129999999999999</v>
      </c>
      <c r="F632" s="141">
        <v>2.2290000000000001</v>
      </c>
      <c r="G632" s="135"/>
      <c r="H632" s="135"/>
      <c r="I632" s="134"/>
      <c r="J632" s="135"/>
      <c r="K632" s="135"/>
      <c r="L632" s="134"/>
      <c r="M632" s="135"/>
      <c r="N632" s="135"/>
      <c r="O632" s="134"/>
      <c r="P632" s="135"/>
      <c r="Q632" s="135"/>
      <c r="R632" s="134"/>
      <c r="S632" s="135"/>
      <c r="T632" s="135"/>
      <c r="U632" s="134"/>
      <c r="V632" s="135"/>
      <c r="W632" s="135"/>
      <c r="X632" s="134"/>
      <c r="Y632" s="135"/>
      <c r="Z632" s="135"/>
      <c r="AA632" s="134"/>
      <c r="AB632" s="135"/>
      <c r="AC632" s="135"/>
      <c r="AD632" s="134"/>
      <c r="AE632" s="135"/>
      <c r="AF632" s="135"/>
      <c r="AG632" s="134"/>
    </row>
    <row r="633" spans="1:33">
      <c r="A633" s="144" t="s">
        <v>345</v>
      </c>
      <c r="B633" s="135" t="s">
        <v>4548</v>
      </c>
      <c r="C633" s="143">
        <v>-496.38931669646161</v>
      </c>
      <c r="D633" s="143">
        <v>5680.2543341364735</v>
      </c>
      <c r="E633" s="142">
        <v>1.2889999999999999</v>
      </c>
      <c r="F633" s="141">
        <v>2.2370000000000001</v>
      </c>
      <c r="G633" s="135"/>
      <c r="H633" s="135"/>
      <c r="I633" s="134"/>
      <c r="J633" s="135"/>
      <c r="K633" s="135"/>
      <c r="L633" s="134"/>
      <c r="M633" s="135"/>
      <c r="N633" s="135"/>
      <c r="O633" s="134"/>
      <c r="P633" s="135"/>
      <c r="Q633" s="135"/>
      <c r="R633" s="134"/>
      <c r="S633" s="135"/>
      <c r="T633" s="135"/>
      <c r="U633" s="134"/>
      <c r="V633" s="135"/>
      <c r="W633" s="135"/>
      <c r="X633" s="134"/>
      <c r="Y633" s="135"/>
      <c r="Z633" s="135"/>
      <c r="AA633" s="134"/>
      <c r="AB633" s="135"/>
      <c r="AC633" s="135"/>
      <c r="AD633" s="134"/>
      <c r="AE633" s="135"/>
      <c r="AF633" s="135"/>
      <c r="AG633" s="134"/>
    </row>
    <row r="634" spans="1:33">
      <c r="A634" s="144" t="s">
        <v>345</v>
      </c>
      <c r="B634" s="135" t="s">
        <v>4547</v>
      </c>
      <c r="C634" s="143">
        <v>-496.04227683482213</v>
      </c>
      <c r="D634" s="143">
        <v>5678.4877573467666</v>
      </c>
      <c r="E634" s="142">
        <v>1.3080000000000001</v>
      </c>
      <c r="F634" s="141">
        <v>2.2370000000000001</v>
      </c>
      <c r="G634" s="135"/>
      <c r="H634" s="135"/>
      <c r="I634" s="134"/>
      <c r="J634" s="135"/>
      <c r="K634" s="135"/>
      <c r="L634" s="134"/>
      <c r="M634" s="135"/>
      <c r="N634" s="135"/>
      <c r="O634" s="134"/>
      <c r="P634" s="135"/>
      <c r="Q634" s="135"/>
      <c r="R634" s="134"/>
      <c r="S634" s="135"/>
      <c r="T634" s="135"/>
      <c r="U634" s="134"/>
      <c r="V634" s="135"/>
      <c r="W634" s="135"/>
      <c r="X634" s="134"/>
      <c r="Y634" s="135"/>
      <c r="Z634" s="135"/>
      <c r="AA634" s="134"/>
      <c r="AB634" s="135"/>
      <c r="AC634" s="135"/>
      <c r="AD634" s="134"/>
      <c r="AE634" s="135"/>
      <c r="AF634" s="135"/>
      <c r="AG634" s="134"/>
    </row>
    <row r="635" spans="1:33">
      <c r="A635" s="144" t="s">
        <v>345</v>
      </c>
      <c r="B635" s="135" t="s">
        <v>4546</v>
      </c>
      <c r="C635" s="143">
        <v>-496.30798004069993</v>
      </c>
      <c r="D635" s="143">
        <v>5678.1540034065065</v>
      </c>
      <c r="E635" s="142">
        <v>1.2929999999999999</v>
      </c>
      <c r="F635" s="141">
        <v>2.238</v>
      </c>
      <c r="G635" s="135"/>
      <c r="H635" s="135"/>
      <c r="I635" s="134"/>
      <c r="J635" s="135"/>
      <c r="K635" s="135"/>
      <c r="L635" s="134"/>
      <c r="M635" s="135"/>
      <c r="N635" s="135"/>
      <c r="O635" s="134"/>
      <c r="P635" s="135"/>
      <c r="Q635" s="135"/>
      <c r="R635" s="134"/>
      <c r="S635" s="135"/>
      <c r="T635" s="135"/>
      <c r="U635" s="134"/>
      <c r="V635" s="135"/>
      <c r="W635" s="135"/>
      <c r="X635" s="134"/>
      <c r="Y635" s="135"/>
      <c r="Z635" s="135"/>
      <c r="AA635" s="134"/>
      <c r="AB635" s="135"/>
      <c r="AC635" s="135"/>
      <c r="AD635" s="134"/>
      <c r="AE635" s="135"/>
      <c r="AF635" s="135"/>
      <c r="AG635" s="134"/>
    </row>
    <row r="636" spans="1:33">
      <c r="A636" s="144" t="s">
        <v>345</v>
      </c>
      <c r="B636" s="135" t="s">
        <v>4545</v>
      </c>
      <c r="C636" s="143">
        <v>-496.76846677279667</v>
      </c>
      <c r="D636" s="143">
        <v>5676.3335662501931</v>
      </c>
      <c r="E636" s="142">
        <v>1.3180000000000001</v>
      </c>
      <c r="F636" s="141">
        <v>2.2189999999999999</v>
      </c>
      <c r="G636" s="135"/>
      <c r="H636" s="135"/>
      <c r="I636" s="134"/>
      <c r="J636" s="135"/>
      <c r="K636" s="135"/>
      <c r="L636" s="134"/>
      <c r="M636" s="135"/>
      <c r="N636" s="135"/>
      <c r="O636" s="134"/>
      <c r="P636" s="135"/>
      <c r="Q636" s="135"/>
      <c r="R636" s="134"/>
      <c r="S636" s="135"/>
      <c r="T636" s="135"/>
      <c r="U636" s="134"/>
      <c r="V636" s="135"/>
      <c r="W636" s="135"/>
      <c r="X636" s="134"/>
      <c r="Y636" s="135"/>
      <c r="Z636" s="135"/>
      <c r="AA636" s="134"/>
      <c r="AB636" s="135"/>
      <c r="AC636" s="135"/>
      <c r="AD636" s="134"/>
      <c r="AE636" s="135"/>
      <c r="AF636" s="135"/>
      <c r="AG636" s="134"/>
    </row>
    <row r="637" spans="1:33">
      <c r="A637" s="144" t="s">
        <v>345</v>
      </c>
      <c r="B637" s="135" t="s">
        <v>4544</v>
      </c>
      <c r="C637" s="143">
        <v>-496.69083470038089</v>
      </c>
      <c r="D637" s="143">
        <v>5676.2812330901143</v>
      </c>
      <c r="E637" s="142">
        <v>1.294</v>
      </c>
      <c r="F637" s="141">
        <v>2.2309999999999999</v>
      </c>
      <c r="G637" s="135"/>
      <c r="H637" s="135"/>
      <c r="I637" s="134"/>
      <c r="J637" s="135"/>
      <c r="K637" s="135"/>
      <c r="L637" s="134"/>
      <c r="M637" s="135"/>
      <c r="N637" s="135"/>
      <c r="O637" s="134"/>
      <c r="P637" s="135"/>
      <c r="Q637" s="135"/>
      <c r="R637" s="134"/>
      <c r="S637" s="135"/>
      <c r="T637" s="135"/>
      <c r="U637" s="134"/>
      <c r="V637" s="135"/>
      <c r="W637" s="135"/>
      <c r="X637" s="134"/>
      <c r="Y637" s="135"/>
      <c r="Z637" s="135"/>
      <c r="AA637" s="134"/>
      <c r="AB637" s="135"/>
      <c r="AC637" s="135"/>
      <c r="AD637" s="134"/>
      <c r="AE637" s="135"/>
      <c r="AF637" s="135"/>
      <c r="AG637" s="134"/>
    </row>
    <row r="638" spans="1:33">
      <c r="A638" s="144" t="s">
        <v>345</v>
      </c>
      <c r="B638" s="135" t="s">
        <v>4543</v>
      </c>
      <c r="C638" s="143">
        <v>-496.70377701659561</v>
      </c>
      <c r="D638" s="143">
        <v>5675.2515907434963</v>
      </c>
      <c r="E638" s="142">
        <v>1.3049999999999999</v>
      </c>
      <c r="F638" s="141">
        <v>2.2309999999999999</v>
      </c>
      <c r="G638" s="135"/>
      <c r="H638" s="135"/>
      <c r="I638" s="134"/>
      <c r="J638" s="135"/>
      <c r="K638" s="135"/>
      <c r="L638" s="134"/>
      <c r="M638" s="135"/>
      <c r="N638" s="135"/>
      <c r="O638" s="134"/>
      <c r="P638" s="135"/>
      <c r="Q638" s="135"/>
      <c r="R638" s="134"/>
      <c r="S638" s="135"/>
      <c r="T638" s="135"/>
      <c r="U638" s="134"/>
      <c r="V638" s="135"/>
      <c r="W638" s="135"/>
      <c r="X638" s="134"/>
      <c r="Y638" s="135"/>
      <c r="Z638" s="135"/>
      <c r="AA638" s="134"/>
      <c r="AB638" s="135"/>
      <c r="AC638" s="135"/>
      <c r="AD638" s="134"/>
      <c r="AE638" s="135"/>
      <c r="AF638" s="135"/>
      <c r="AG638" s="134"/>
    </row>
    <row r="639" spans="1:33">
      <c r="A639" s="144" t="s">
        <v>345</v>
      </c>
      <c r="B639" s="135" t="s">
        <v>4542</v>
      </c>
      <c r="C639" s="143">
        <v>-496.61783501151922</v>
      </c>
      <c r="D639" s="143">
        <v>5675.0184193083733</v>
      </c>
      <c r="E639" s="142">
        <v>1.3009999999999999</v>
      </c>
      <c r="F639" s="141">
        <v>2.238</v>
      </c>
      <c r="G639" s="135"/>
      <c r="H639" s="135"/>
      <c r="I639" s="134"/>
      <c r="J639" s="135"/>
      <c r="K639" s="135"/>
      <c r="L639" s="134"/>
      <c r="M639" s="135"/>
      <c r="N639" s="135"/>
      <c r="O639" s="134"/>
      <c r="P639" s="135"/>
      <c r="Q639" s="135"/>
      <c r="R639" s="134"/>
      <c r="S639" s="135"/>
      <c r="T639" s="135"/>
      <c r="U639" s="134"/>
      <c r="V639" s="135"/>
      <c r="W639" s="135"/>
      <c r="X639" s="134"/>
      <c r="Y639" s="135"/>
      <c r="Z639" s="135"/>
      <c r="AA639" s="134"/>
      <c r="AB639" s="135"/>
      <c r="AC639" s="135"/>
      <c r="AD639" s="134"/>
      <c r="AE639" s="135"/>
      <c r="AF639" s="135"/>
      <c r="AG639" s="134"/>
    </row>
    <row r="640" spans="1:33">
      <c r="A640" s="144" t="s">
        <v>345</v>
      </c>
      <c r="B640" s="135" t="s">
        <v>4541</v>
      </c>
      <c r="C640" s="143">
        <v>-496.89535883528765</v>
      </c>
      <c r="D640" s="143">
        <v>5674.8105448455271</v>
      </c>
      <c r="E640" s="142">
        <v>1.2989999999999999</v>
      </c>
      <c r="F640" s="141">
        <v>2.238</v>
      </c>
      <c r="G640" s="135"/>
      <c r="H640" s="135"/>
      <c r="I640" s="134"/>
      <c r="J640" s="135"/>
      <c r="K640" s="135"/>
      <c r="L640" s="134"/>
      <c r="M640" s="135"/>
      <c r="N640" s="135"/>
      <c r="O640" s="134"/>
      <c r="P640" s="135"/>
      <c r="Q640" s="135"/>
      <c r="R640" s="134"/>
      <c r="S640" s="135"/>
      <c r="T640" s="135"/>
      <c r="U640" s="134"/>
      <c r="V640" s="135"/>
      <c r="W640" s="135"/>
      <c r="X640" s="134"/>
      <c r="Y640" s="135"/>
      <c r="Z640" s="135"/>
      <c r="AA640" s="134"/>
      <c r="AB640" s="135"/>
      <c r="AC640" s="135"/>
      <c r="AD640" s="134"/>
      <c r="AE640" s="135"/>
      <c r="AF640" s="135"/>
      <c r="AG640" s="134"/>
    </row>
    <row r="641" spans="1:33">
      <c r="A641" s="144" t="s">
        <v>345</v>
      </c>
      <c r="B641" s="135" t="s">
        <v>4540</v>
      </c>
      <c r="C641" s="143">
        <v>-496.39778176486203</v>
      </c>
      <c r="D641" s="143">
        <v>5674.5811182625021</v>
      </c>
      <c r="E641" s="142">
        <v>1.2989999999999999</v>
      </c>
      <c r="F641" s="141">
        <v>2.2330000000000001</v>
      </c>
      <c r="G641" s="135"/>
      <c r="H641" s="135"/>
      <c r="I641" s="134"/>
      <c r="J641" s="135"/>
      <c r="K641" s="135"/>
      <c r="L641" s="134"/>
      <c r="M641" s="135"/>
      <c r="N641" s="135"/>
      <c r="O641" s="134"/>
      <c r="P641" s="135"/>
      <c r="Q641" s="135"/>
      <c r="R641" s="134"/>
      <c r="S641" s="135"/>
      <c r="T641" s="135"/>
      <c r="U641" s="134"/>
      <c r="V641" s="135"/>
      <c r="W641" s="135"/>
      <c r="X641" s="134"/>
      <c r="Y641" s="135"/>
      <c r="Z641" s="135"/>
      <c r="AA641" s="134"/>
      <c r="AB641" s="135"/>
      <c r="AC641" s="135"/>
      <c r="AD641" s="134"/>
      <c r="AE641" s="135"/>
      <c r="AF641" s="135"/>
      <c r="AG641" s="134"/>
    </row>
    <row r="642" spans="1:33">
      <c r="A642" s="144" t="s">
        <v>345</v>
      </c>
      <c r="B642" s="135" t="s">
        <v>4539</v>
      </c>
      <c r="C642" s="143">
        <v>-496.07190145661883</v>
      </c>
      <c r="D642" s="143">
        <v>5673.6026745460003</v>
      </c>
      <c r="E642" s="142">
        <v>1.296</v>
      </c>
      <c r="F642" s="141">
        <v>2.2229999999999999</v>
      </c>
      <c r="G642" s="135"/>
      <c r="H642" s="135"/>
      <c r="I642" s="134"/>
      <c r="J642" s="135"/>
      <c r="K642" s="135"/>
      <c r="L642" s="134"/>
      <c r="M642" s="135"/>
      <c r="N642" s="135"/>
      <c r="O642" s="134"/>
      <c r="P642" s="135"/>
      <c r="Q642" s="135"/>
      <c r="R642" s="134"/>
      <c r="S642" s="135"/>
      <c r="T642" s="135"/>
      <c r="U642" s="134"/>
      <c r="V642" s="135"/>
      <c r="W642" s="135"/>
      <c r="X642" s="134"/>
      <c r="Y642" s="135"/>
      <c r="Z642" s="135"/>
      <c r="AA642" s="134"/>
      <c r="AB642" s="135"/>
      <c r="AC642" s="135"/>
      <c r="AD642" s="134"/>
      <c r="AE642" s="135"/>
      <c r="AF642" s="135"/>
      <c r="AG642" s="134"/>
    </row>
    <row r="643" spans="1:33">
      <c r="A643" s="144" t="s">
        <v>345</v>
      </c>
      <c r="B643" s="135" t="s">
        <v>4538</v>
      </c>
      <c r="C643" s="143">
        <v>-496.41658281608125</v>
      </c>
      <c r="D643" s="143">
        <v>5673.2355484436439</v>
      </c>
      <c r="E643" s="142">
        <v>1.302</v>
      </c>
      <c r="F643" s="141">
        <v>2.2330000000000001</v>
      </c>
      <c r="G643" s="135"/>
      <c r="H643" s="135"/>
      <c r="I643" s="134"/>
      <c r="J643" s="135"/>
      <c r="K643" s="135"/>
      <c r="L643" s="134"/>
      <c r="M643" s="135"/>
      <c r="N643" s="135"/>
      <c r="O643" s="134"/>
      <c r="P643" s="135"/>
      <c r="Q643" s="135"/>
      <c r="R643" s="134"/>
      <c r="S643" s="135"/>
      <c r="T643" s="135"/>
      <c r="U643" s="134"/>
      <c r="V643" s="135"/>
      <c r="W643" s="135"/>
      <c r="X643" s="134"/>
      <c r="Y643" s="135"/>
      <c r="Z643" s="135"/>
      <c r="AA643" s="134"/>
      <c r="AB643" s="135"/>
      <c r="AC643" s="135"/>
      <c r="AD643" s="134"/>
      <c r="AE643" s="135"/>
      <c r="AF643" s="135"/>
      <c r="AG643" s="134"/>
    </row>
    <row r="644" spans="1:33">
      <c r="A644" s="144" t="s">
        <v>345</v>
      </c>
      <c r="B644" s="135" t="s">
        <v>4537</v>
      </c>
      <c r="C644" s="143">
        <v>-496.1571256137085</v>
      </c>
      <c r="D644" s="143">
        <v>5671.9786724032374</v>
      </c>
      <c r="E644" s="142">
        <v>1.28</v>
      </c>
      <c r="F644" s="141">
        <v>2.2210000000000001</v>
      </c>
      <c r="G644" s="135"/>
      <c r="H644" s="135"/>
      <c r="I644" s="134"/>
      <c r="J644" s="135"/>
      <c r="K644" s="135"/>
      <c r="L644" s="134"/>
      <c r="M644" s="135"/>
      <c r="N644" s="135"/>
      <c r="O644" s="134"/>
      <c r="P644" s="135"/>
      <c r="Q644" s="135"/>
      <c r="R644" s="134"/>
      <c r="S644" s="135"/>
      <c r="T644" s="135"/>
      <c r="U644" s="134"/>
      <c r="V644" s="135"/>
      <c r="W644" s="135"/>
      <c r="X644" s="134"/>
      <c r="Y644" s="135"/>
      <c r="Z644" s="135"/>
      <c r="AA644" s="134"/>
      <c r="AB644" s="135"/>
      <c r="AC644" s="135"/>
      <c r="AD644" s="134"/>
      <c r="AE644" s="135"/>
      <c r="AF644" s="135"/>
      <c r="AG644" s="134"/>
    </row>
    <row r="645" spans="1:33">
      <c r="A645" s="144" t="s">
        <v>345</v>
      </c>
      <c r="B645" s="135" t="s">
        <v>4536</v>
      </c>
      <c r="C645" s="143">
        <v>-496.07505594066652</v>
      </c>
      <c r="D645" s="143">
        <v>5670.0601869651136</v>
      </c>
      <c r="E645" s="142">
        <v>1.2889999999999999</v>
      </c>
      <c r="F645" s="141">
        <v>2.2120000000000002</v>
      </c>
      <c r="G645" s="135"/>
      <c r="H645" s="135"/>
      <c r="I645" s="134"/>
      <c r="J645" s="135"/>
      <c r="K645" s="135"/>
      <c r="L645" s="134"/>
      <c r="M645" s="135"/>
      <c r="N645" s="135"/>
      <c r="O645" s="134"/>
      <c r="P645" s="135"/>
      <c r="Q645" s="135"/>
      <c r="R645" s="134"/>
      <c r="S645" s="135"/>
      <c r="T645" s="135"/>
      <c r="U645" s="134"/>
      <c r="V645" s="135"/>
      <c r="W645" s="135"/>
      <c r="X645" s="134"/>
      <c r="Y645" s="135"/>
      <c r="Z645" s="135"/>
      <c r="AA645" s="134"/>
      <c r="AB645" s="135"/>
      <c r="AC645" s="135"/>
      <c r="AD645" s="134"/>
      <c r="AE645" s="135"/>
      <c r="AF645" s="135"/>
      <c r="AG645" s="134"/>
    </row>
    <row r="646" spans="1:33">
      <c r="A646" s="144" t="s">
        <v>345</v>
      </c>
      <c r="B646" s="135" t="s">
        <v>4535</v>
      </c>
      <c r="C646" s="143">
        <v>-496.13810765620696</v>
      </c>
      <c r="D646" s="143">
        <v>5669.2228228348731</v>
      </c>
      <c r="E646" s="142">
        <v>1.3140000000000001</v>
      </c>
      <c r="F646" s="141">
        <v>2.2269999999999999</v>
      </c>
      <c r="G646" s="135"/>
      <c r="H646" s="135"/>
      <c r="I646" s="134"/>
      <c r="J646" s="135"/>
      <c r="K646" s="135"/>
      <c r="L646" s="134"/>
      <c r="M646" s="135"/>
      <c r="N646" s="135"/>
      <c r="O646" s="134"/>
      <c r="P646" s="135"/>
      <c r="Q646" s="135"/>
      <c r="R646" s="134"/>
      <c r="S646" s="135"/>
      <c r="T646" s="135"/>
      <c r="U646" s="134"/>
      <c r="V646" s="135"/>
      <c r="W646" s="135"/>
      <c r="X646" s="134"/>
      <c r="Y646" s="135"/>
      <c r="Z646" s="135"/>
      <c r="AA646" s="134"/>
      <c r="AB646" s="135"/>
      <c r="AC646" s="135"/>
      <c r="AD646" s="134"/>
      <c r="AE646" s="135"/>
      <c r="AF646" s="135"/>
      <c r="AG646" s="134"/>
    </row>
    <row r="647" spans="1:33">
      <c r="A647" s="144" t="s">
        <v>345</v>
      </c>
      <c r="B647" s="135" t="s">
        <v>4534</v>
      </c>
      <c r="C647" s="143">
        <v>-496.18777548669175</v>
      </c>
      <c r="D647" s="143">
        <v>5668.7001773928787</v>
      </c>
      <c r="E647" s="142">
        <v>1.327</v>
      </c>
      <c r="F647" s="141">
        <v>2.218</v>
      </c>
      <c r="G647" s="135"/>
      <c r="H647" s="135"/>
      <c r="I647" s="134"/>
      <c r="J647" s="135"/>
      <c r="K647" s="135"/>
      <c r="L647" s="134"/>
      <c r="M647" s="135"/>
      <c r="N647" s="135"/>
      <c r="O647" s="134"/>
      <c r="P647" s="135"/>
      <c r="Q647" s="135"/>
      <c r="R647" s="134"/>
      <c r="S647" s="135"/>
      <c r="T647" s="135"/>
      <c r="U647" s="134"/>
      <c r="V647" s="135"/>
      <c r="W647" s="135"/>
      <c r="X647" s="134"/>
      <c r="Y647" s="135"/>
      <c r="Z647" s="135"/>
      <c r="AA647" s="134"/>
      <c r="AB647" s="135"/>
      <c r="AC647" s="135"/>
      <c r="AD647" s="134"/>
      <c r="AE647" s="135"/>
      <c r="AF647" s="135"/>
      <c r="AG647" s="134"/>
    </row>
    <row r="648" spans="1:33">
      <c r="A648" s="144" t="s">
        <v>345</v>
      </c>
      <c r="B648" s="135" t="s">
        <v>4533</v>
      </c>
      <c r="C648" s="143">
        <v>-496.82379228805928</v>
      </c>
      <c r="D648" s="143">
        <v>5667.8921454138244</v>
      </c>
      <c r="E648" s="142">
        <v>1.3069999999999999</v>
      </c>
      <c r="F648" s="141">
        <v>2.238</v>
      </c>
      <c r="G648" s="135"/>
      <c r="H648" s="135"/>
      <c r="I648" s="134"/>
      <c r="J648" s="135"/>
      <c r="K648" s="135"/>
      <c r="L648" s="134"/>
      <c r="M648" s="135"/>
      <c r="N648" s="135"/>
      <c r="O648" s="134"/>
      <c r="P648" s="135"/>
      <c r="Q648" s="135"/>
      <c r="R648" s="134"/>
      <c r="S648" s="135"/>
      <c r="T648" s="135"/>
      <c r="U648" s="134"/>
      <c r="V648" s="135"/>
      <c r="W648" s="135"/>
      <c r="X648" s="134"/>
      <c r="Y648" s="135"/>
      <c r="Z648" s="135"/>
      <c r="AA648" s="134"/>
      <c r="AB648" s="135"/>
      <c r="AC648" s="135"/>
      <c r="AD648" s="134"/>
      <c r="AE648" s="135"/>
      <c r="AF648" s="135"/>
      <c r="AG648" s="134"/>
    </row>
    <row r="649" spans="1:33">
      <c r="A649" s="144" t="s">
        <v>345</v>
      </c>
      <c r="B649" s="135" t="s">
        <v>4532</v>
      </c>
      <c r="C649" s="143">
        <v>-496.57367093594331</v>
      </c>
      <c r="D649" s="143">
        <v>5666.9898570120295</v>
      </c>
      <c r="E649" s="142">
        <v>1.3129999999999999</v>
      </c>
      <c r="F649" s="141">
        <v>2.214</v>
      </c>
      <c r="G649" s="135"/>
      <c r="H649" s="135"/>
      <c r="I649" s="134"/>
      <c r="J649" s="135"/>
      <c r="K649" s="135"/>
      <c r="L649" s="134"/>
      <c r="M649" s="135"/>
      <c r="N649" s="135"/>
      <c r="O649" s="134"/>
      <c r="P649" s="135"/>
      <c r="Q649" s="135"/>
      <c r="R649" s="134"/>
      <c r="S649" s="135"/>
      <c r="T649" s="135"/>
      <c r="U649" s="134"/>
      <c r="V649" s="135"/>
      <c r="W649" s="135"/>
      <c r="X649" s="134"/>
      <c r="Y649" s="135"/>
      <c r="Z649" s="135"/>
      <c r="AA649" s="134"/>
      <c r="AB649" s="135"/>
      <c r="AC649" s="135"/>
      <c r="AD649" s="134"/>
      <c r="AE649" s="135"/>
      <c r="AF649" s="135"/>
      <c r="AG649" s="134"/>
    </row>
    <row r="650" spans="1:33">
      <c r="A650" s="144" t="s">
        <v>345</v>
      </c>
      <c r="B650" s="135" t="s">
        <v>4531</v>
      </c>
      <c r="C650" s="143">
        <v>-496.59741377455174</v>
      </c>
      <c r="D650" s="143">
        <v>5666.6238545495653</v>
      </c>
      <c r="E650" s="142">
        <v>1.286</v>
      </c>
      <c r="F650" s="141">
        <v>2.2290000000000001</v>
      </c>
      <c r="G650" s="135"/>
      <c r="H650" s="135"/>
      <c r="I650" s="134"/>
      <c r="J650" s="135"/>
      <c r="K650" s="135"/>
      <c r="L650" s="134"/>
      <c r="M650" s="135"/>
      <c r="N650" s="135"/>
      <c r="O650" s="134"/>
      <c r="P650" s="135"/>
      <c r="Q650" s="135"/>
      <c r="R650" s="134"/>
      <c r="S650" s="135"/>
      <c r="T650" s="135"/>
      <c r="U650" s="134"/>
      <c r="V650" s="135"/>
      <c r="W650" s="135"/>
      <c r="X650" s="134"/>
      <c r="Y650" s="135"/>
      <c r="Z650" s="135"/>
      <c r="AA650" s="134"/>
      <c r="AB650" s="135"/>
      <c r="AC650" s="135"/>
      <c r="AD650" s="134"/>
      <c r="AE650" s="135"/>
      <c r="AF650" s="135"/>
      <c r="AG650" s="134"/>
    </row>
    <row r="651" spans="1:33">
      <c r="A651" s="144" t="s">
        <v>345</v>
      </c>
      <c r="B651" s="135" t="s">
        <v>4530</v>
      </c>
      <c r="C651" s="143">
        <v>-496.10486136163087</v>
      </c>
      <c r="D651" s="143">
        <v>5665.7862530731563</v>
      </c>
      <c r="E651" s="142">
        <v>1.2929999999999999</v>
      </c>
      <c r="F651" s="141">
        <v>2.2250000000000001</v>
      </c>
      <c r="G651" s="135"/>
      <c r="H651" s="135"/>
      <c r="I651" s="134"/>
      <c r="J651" s="135"/>
      <c r="K651" s="135"/>
      <c r="L651" s="134"/>
      <c r="M651" s="135"/>
      <c r="N651" s="135"/>
      <c r="O651" s="134"/>
      <c r="P651" s="135"/>
      <c r="Q651" s="135"/>
      <c r="R651" s="134"/>
      <c r="S651" s="135"/>
      <c r="T651" s="135"/>
      <c r="U651" s="134"/>
      <c r="V651" s="135"/>
      <c r="W651" s="135"/>
      <c r="X651" s="134"/>
      <c r="Y651" s="135"/>
      <c r="Z651" s="135"/>
      <c r="AA651" s="134"/>
      <c r="AB651" s="135"/>
      <c r="AC651" s="135"/>
      <c r="AD651" s="134"/>
      <c r="AE651" s="135"/>
      <c r="AF651" s="135"/>
      <c r="AG651" s="134"/>
    </row>
    <row r="652" spans="1:33">
      <c r="A652" s="144" t="s">
        <v>345</v>
      </c>
      <c r="B652" s="135" t="s">
        <v>4529</v>
      </c>
      <c r="C652" s="143">
        <v>-496.72200549940823</v>
      </c>
      <c r="D652" s="143">
        <v>5664.2339745931004</v>
      </c>
      <c r="E652" s="142">
        <v>1.2889999999999999</v>
      </c>
      <c r="F652" s="141">
        <v>2.2160000000000002</v>
      </c>
      <c r="G652" s="135"/>
      <c r="H652" s="135"/>
      <c r="I652" s="134"/>
      <c r="J652" s="135"/>
      <c r="K652" s="135"/>
      <c r="L652" s="134"/>
      <c r="M652" s="135"/>
      <c r="N652" s="135"/>
      <c r="O652" s="134"/>
      <c r="P652" s="135"/>
      <c r="Q652" s="135"/>
      <c r="R652" s="134"/>
      <c r="S652" s="135"/>
      <c r="T652" s="135"/>
      <c r="U652" s="134"/>
      <c r="V652" s="135"/>
      <c r="W652" s="135"/>
      <c r="X652" s="134"/>
      <c r="Y652" s="135"/>
      <c r="Z652" s="135"/>
      <c r="AA652" s="134"/>
      <c r="AB652" s="135"/>
      <c r="AC652" s="135"/>
      <c r="AD652" s="134"/>
      <c r="AE652" s="135"/>
      <c r="AF652" s="135"/>
      <c r="AG652" s="134"/>
    </row>
    <row r="653" spans="1:33">
      <c r="A653" s="144" t="s">
        <v>345</v>
      </c>
      <c r="B653" s="135" t="s">
        <v>4528</v>
      </c>
      <c r="C653" s="143">
        <v>-496.59496802276072</v>
      </c>
      <c r="D653" s="143">
        <v>5663.511872098381</v>
      </c>
      <c r="E653" s="142">
        <v>1.298</v>
      </c>
      <c r="F653" s="141">
        <v>2.2200000000000002</v>
      </c>
      <c r="G653" s="135"/>
      <c r="H653" s="135"/>
      <c r="I653" s="134"/>
      <c r="J653" s="135"/>
      <c r="K653" s="135"/>
      <c r="L653" s="134"/>
      <c r="M653" s="135"/>
      <c r="N653" s="135"/>
      <c r="O653" s="134"/>
      <c r="P653" s="135"/>
      <c r="Q653" s="135"/>
      <c r="R653" s="134"/>
      <c r="S653" s="135"/>
      <c r="T653" s="135"/>
      <c r="U653" s="134"/>
      <c r="V653" s="135"/>
      <c r="W653" s="135"/>
      <c r="X653" s="134"/>
      <c r="Y653" s="135"/>
      <c r="Z653" s="135"/>
      <c r="AA653" s="134"/>
      <c r="AB653" s="135"/>
      <c r="AC653" s="135"/>
      <c r="AD653" s="134"/>
      <c r="AE653" s="135"/>
      <c r="AF653" s="135"/>
      <c r="AG653" s="134"/>
    </row>
    <row r="654" spans="1:33">
      <c r="A654" s="144" t="s">
        <v>345</v>
      </c>
      <c r="B654" s="135" t="s">
        <v>4527</v>
      </c>
      <c r="C654" s="143">
        <v>-496.04195964936338</v>
      </c>
      <c r="D654" s="143">
        <v>5661.5687281660094</v>
      </c>
      <c r="E654" s="142">
        <v>1.3120000000000001</v>
      </c>
      <c r="F654" s="141">
        <v>2.218</v>
      </c>
      <c r="G654" s="135"/>
      <c r="H654" s="135"/>
      <c r="I654" s="134"/>
      <c r="J654" s="135"/>
      <c r="K654" s="135"/>
      <c r="L654" s="134"/>
      <c r="M654" s="135"/>
      <c r="N654" s="135"/>
      <c r="O654" s="134"/>
      <c r="P654" s="135"/>
      <c r="Q654" s="135"/>
      <c r="R654" s="134"/>
      <c r="S654" s="135"/>
      <c r="T654" s="135"/>
      <c r="U654" s="134"/>
      <c r="V654" s="135"/>
      <c r="W654" s="135"/>
      <c r="X654" s="134"/>
      <c r="Y654" s="135"/>
      <c r="Z654" s="135"/>
      <c r="AA654" s="134"/>
      <c r="AB654" s="135"/>
      <c r="AC654" s="135"/>
      <c r="AD654" s="134"/>
      <c r="AE654" s="135"/>
      <c r="AF654" s="135"/>
      <c r="AG654" s="134"/>
    </row>
    <row r="655" spans="1:33">
      <c r="A655" s="144" t="s">
        <v>345</v>
      </c>
      <c r="B655" s="135" t="s">
        <v>4526</v>
      </c>
      <c r="C655" s="143">
        <v>-496.31917662859564</v>
      </c>
      <c r="D655" s="143">
        <v>5660.1403080095815</v>
      </c>
      <c r="E655" s="142">
        <v>1.319</v>
      </c>
      <c r="F655" s="141">
        <v>2.2330000000000001</v>
      </c>
      <c r="G655" s="135"/>
      <c r="H655" s="135"/>
      <c r="I655" s="134"/>
      <c r="J655" s="135"/>
      <c r="K655" s="135"/>
      <c r="L655" s="134"/>
      <c r="M655" s="135"/>
      <c r="N655" s="135"/>
      <c r="O655" s="134"/>
      <c r="P655" s="135"/>
      <c r="Q655" s="135"/>
      <c r="R655" s="134"/>
      <c r="S655" s="135"/>
      <c r="T655" s="135"/>
      <c r="U655" s="134"/>
      <c r="V655" s="135"/>
      <c r="W655" s="135"/>
      <c r="X655" s="134"/>
      <c r="Y655" s="135"/>
      <c r="Z655" s="135"/>
      <c r="AA655" s="134"/>
      <c r="AB655" s="135"/>
      <c r="AC655" s="135"/>
      <c r="AD655" s="134"/>
      <c r="AE655" s="135"/>
      <c r="AF655" s="135"/>
      <c r="AG655" s="134"/>
    </row>
    <row r="656" spans="1:33">
      <c r="A656" s="144" t="s">
        <v>345</v>
      </c>
      <c r="B656" s="135" t="s">
        <v>4525</v>
      </c>
      <c r="C656" s="143">
        <v>-496.63574004120255</v>
      </c>
      <c r="D656" s="143">
        <v>5659.2922175107415</v>
      </c>
      <c r="E656" s="142">
        <v>1.294</v>
      </c>
      <c r="F656" s="141">
        <v>2.2330000000000001</v>
      </c>
      <c r="G656" s="135"/>
      <c r="H656" s="135"/>
      <c r="I656" s="134"/>
      <c r="J656" s="135"/>
      <c r="K656" s="135"/>
      <c r="L656" s="134"/>
      <c r="M656" s="135"/>
      <c r="N656" s="135"/>
      <c r="O656" s="134"/>
      <c r="P656" s="135"/>
      <c r="Q656" s="135"/>
      <c r="R656" s="134"/>
      <c r="S656" s="135"/>
      <c r="T656" s="135"/>
      <c r="U656" s="134"/>
      <c r="V656" s="135"/>
      <c r="W656" s="135"/>
      <c r="X656" s="134"/>
      <c r="Y656" s="135"/>
      <c r="Z656" s="135"/>
      <c r="AA656" s="134"/>
      <c r="AB656" s="135"/>
      <c r="AC656" s="135"/>
      <c r="AD656" s="134"/>
      <c r="AE656" s="135"/>
      <c r="AF656" s="135"/>
      <c r="AG656" s="134"/>
    </row>
    <row r="657" spans="1:33">
      <c r="A657" s="144" t="s">
        <v>345</v>
      </c>
      <c r="B657" s="135" t="s">
        <v>4524</v>
      </c>
      <c r="C657" s="143">
        <v>-496.64276536216846</v>
      </c>
      <c r="D657" s="143">
        <v>5658.0850134808079</v>
      </c>
      <c r="E657" s="142">
        <v>1.2909999999999999</v>
      </c>
      <c r="F657" s="141">
        <v>2.2269999999999999</v>
      </c>
      <c r="G657" s="135"/>
      <c r="H657" s="135"/>
      <c r="I657" s="134"/>
      <c r="J657" s="135"/>
      <c r="K657" s="135"/>
      <c r="L657" s="134"/>
      <c r="M657" s="135"/>
      <c r="N657" s="135"/>
      <c r="O657" s="134"/>
      <c r="P657" s="135"/>
      <c r="Q657" s="135"/>
      <c r="R657" s="134"/>
      <c r="S657" s="135"/>
      <c r="T657" s="135"/>
      <c r="U657" s="134"/>
      <c r="V657" s="135"/>
      <c r="W657" s="135"/>
      <c r="X657" s="134"/>
      <c r="Y657" s="135"/>
      <c r="Z657" s="135"/>
      <c r="AA657" s="134"/>
      <c r="AB657" s="135"/>
      <c r="AC657" s="135"/>
      <c r="AD657" s="134"/>
      <c r="AE657" s="135"/>
      <c r="AF657" s="135"/>
      <c r="AG657" s="134"/>
    </row>
    <row r="658" spans="1:33">
      <c r="A658" s="144" t="s">
        <v>345</v>
      </c>
      <c r="B658" s="135" t="s">
        <v>4523</v>
      </c>
      <c r="C658" s="143">
        <v>-496.01219294511401</v>
      </c>
      <c r="D658" s="143">
        <v>5656.9980176919789</v>
      </c>
      <c r="E658" s="142">
        <v>1.2929999999999999</v>
      </c>
      <c r="F658" s="141">
        <v>2.2360000000000002</v>
      </c>
      <c r="G658" s="135"/>
      <c r="H658" s="135"/>
      <c r="I658" s="134"/>
      <c r="J658" s="135"/>
      <c r="K658" s="135"/>
      <c r="L658" s="134"/>
      <c r="M658" s="135"/>
      <c r="N658" s="135"/>
      <c r="O658" s="134"/>
      <c r="P658" s="135"/>
      <c r="Q658" s="135"/>
      <c r="R658" s="134"/>
      <c r="S658" s="135"/>
      <c r="T658" s="135"/>
      <c r="U658" s="134"/>
      <c r="V658" s="135"/>
      <c r="W658" s="135"/>
      <c r="X658" s="134"/>
      <c r="Y658" s="135"/>
      <c r="Z658" s="135"/>
      <c r="AA658" s="134"/>
      <c r="AB658" s="135"/>
      <c r="AC658" s="135"/>
      <c r="AD658" s="134"/>
      <c r="AE658" s="135"/>
      <c r="AF658" s="135"/>
      <c r="AG658" s="134"/>
    </row>
    <row r="659" spans="1:33">
      <c r="A659" s="144" t="s">
        <v>345</v>
      </c>
      <c r="B659" s="135" t="s">
        <v>4522</v>
      </c>
      <c r="C659" s="143">
        <v>-496.89234499845969</v>
      </c>
      <c r="D659" s="143">
        <v>5656.1771688592353</v>
      </c>
      <c r="E659" s="142">
        <v>1.321</v>
      </c>
      <c r="F659" s="141">
        <v>2.2429999999999999</v>
      </c>
      <c r="G659" s="135"/>
      <c r="H659" s="135"/>
      <c r="I659" s="134"/>
      <c r="J659" s="135"/>
      <c r="K659" s="135"/>
      <c r="L659" s="134"/>
      <c r="M659" s="135"/>
      <c r="N659" s="135"/>
      <c r="O659" s="134"/>
      <c r="P659" s="135"/>
      <c r="Q659" s="135"/>
      <c r="R659" s="134"/>
      <c r="S659" s="135"/>
      <c r="T659" s="135"/>
      <c r="U659" s="134"/>
      <c r="V659" s="135"/>
      <c r="W659" s="135"/>
      <c r="X659" s="134"/>
      <c r="Y659" s="135"/>
      <c r="Z659" s="135"/>
      <c r="AA659" s="134"/>
      <c r="AB659" s="135"/>
      <c r="AC659" s="135"/>
      <c r="AD659" s="134"/>
      <c r="AE659" s="135"/>
      <c r="AF659" s="135"/>
      <c r="AG659" s="134"/>
    </row>
    <row r="660" spans="1:33">
      <c r="A660" s="144" t="s">
        <v>345</v>
      </c>
      <c r="B660" s="135" t="s">
        <v>4521</v>
      </c>
      <c r="C660" s="143">
        <v>-496.64687489669325</v>
      </c>
      <c r="D660" s="143">
        <v>5654.4762687151233</v>
      </c>
      <c r="E660" s="142">
        <v>1.2789999999999999</v>
      </c>
      <c r="F660" s="141">
        <v>2.2210000000000001</v>
      </c>
      <c r="G660" s="135"/>
      <c r="H660" s="135"/>
      <c r="I660" s="134"/>
      <c r="J660" s="135"/>
      <c r="K660" s="135"/>
      <c r="L660" s="134"/>
      <c r="M660" s="135"/>
      <c r="N660" s="135"/>
      <c r="O660" s="134"/>
      <c r="P660" s="135"/>
      <c r="Q660" s="135"/>
      <c r="R660" s="134"/>
      <c r="S660" s="135"/>
      <c r="T660" s="135"/>
      <c r="U660" s="134"/>
      <c r="V660" s="135"/>
      <c r="W660" s="135"/>
      <c r="X660" s="134"/>
      <c r="Y660" s="135"/>
      <c r="Z660" s="135"/>
      <c r="AA660" s="134"/>
      <c r="AB660" s="135"/>
      <c r="AC660" s="135"/>
      <c r="AD660" s="134"/>
      <c r="AE660" s="135"/>
      <c r="AF660" s="135"/>
      <c r="AG660" s="134"/>
    </row>
    <row r="661" spans="1:33">
      <c r="A661" s="144" t="s">
        <v>345</v>
      </c>
      <c r="B661" s="135" t="s">
        <v>4520</v>
      </c>
      <c r="C661" s="143">
        <v>-496.34226202521461</v>
      </c>
      <c r="D661" s="143">
        <v>5654.0068652940745</v>
      </c>
      <c r="E661" s="142">
        <v>1.304</v>
      </c>
      <c r="F661" s="141">
        <v>2.2330000000000001</v>
      </c>
      <c r="G661" s="135"/>
      <c r="H661" s="135"/>
      <c r="I661" s="134"/>
      <c r="J661" s="135"/>
      <c r="K661" s="135"/>
      <c r="L661" s="134"/>
      <c r="M661" s="135"/>
      <c r="N661" s="135"/>
      <c r="O661" s="134"/>
      <c r="P661" s="135"/>
      <c r="Q661" s="135"/>
      <c r="R661" s="134"/>
      <c r="S661" s="135"/>
      <c r="T661" s="135"/>
      <c r="U661" s="134"/>
      <c r="V661" s="135"/>
      <c r="W661" s="135"/>
      <c r="X661" s="134"/>
      <c r="Y661" s="135"/>
      <c r="Z661" s="135"/>
      <c r="AA661" s="134"/>
      <c r="AB661" s="135"/>
      <c r="AC661" s="135"/>
      <c r="AD661" s="134"/>
      <c r="AE661" s="135"/>
      <c r="AF661" s="135"/>
      <c r="AG661" s="134"/>
    </row>
    <row r="662" spans="1:33">
      <c r="A662" s="144" t="s">
        <v>345</v>
      </c>
      <c r="B662" s="135" t="s">
        <v>4519</v>
      </c>
      <c r="C662" s="143">
        <v>-496.48072057648733</v>
      </c>
      <c r="D662" s="143">
        <v>5653.1348743340932</v>
      </c>
      <c r="E662" s="142">
        <v>1.2909999999999999</v>
      </c>
      <c r="F662" s="141">
        <v>2.2309999999999999</v>
      </c>
      <c r="G662" s="135"/>
      <c r="H662" s="135"/>
      <c r="I662" s="134"/>
      <c r="J662" s="135"/>
      <c r="K662" s="135"/>
      <c r="L662" s="134"/>
      <c r="M662" s="135"/>
      <c r="N662" s="135"/>
      <c r="O662" s="134"/>
      <c r="P662" s="135"/>
      <c r="Q662" s="135"/>
      <c r="R662" s="134"/>
      <c r="S662" s="135"/>
      <c r="T662" s="135"/>
      <c r="U662" s="134"/>
      <c r="V662" s="135"/>
      <c r="W662" s="135"/>
      <c r="X662" s="134"/>
      <c r="Y662" s="135"/>
      <c r="Z662" s="135"/>
      <c r="AA662" s="134"/>
      <c r="AB662" s="135"/>
      <c r="AC662" s="135"/>
      <c r="AD662" s="134"/>
      <c r="AE662" s="135"/>
      <c r="AF662" s="135"/>
      <c r="AG662" s="134"/>
    </row>
    <row r="663" spans="1:33">
      <c r="A663" s="144" t="s">
        <v>345</v>
      </c>
      <c r="B663" s="135" t="s">
        <v>4518</v>
      </c>
      <c r="C663" s="143">
        <v>-496.23221908175873</v>
      </c>
      <c r="D663" s="143">
        <v>5651.881067546833</v>
      </c>
      <c r="E663" s="142">
        <v>1.3009999999999999</v>
      </c>
      <c r="F663" s="141">
        <v>2.2250000000000001</v>
      </c>
      <c r="G663" s="135"/>
      <c r="H663" s="135"/>
      <c r="I663" s="134"/>
      <c r="J663" s="135"/>
      <c r="K663" s="135"/>
      <c r="L663" s="134"/>
      <c r="M663" s="135"/>
      <c r="N663" s="135"/>
      <c r="O663" s="134"/>
      <c r="P663" s="135"/>
      <c r="Q663" s="135"/>
      <c r="R663" s="134"/>
      <c r="S663" s="135"/>
      <c r="T663" s="135"/>
      <c r="U663" s="134"/>
      <c r="V663" s="135"/>
      <c r="W663" s="135"/>
      <c r="X663" s="134"/>
      <c r="Y663" s="135"/>
      <c r="Z663" s="135"/>
      <c r="AA663" s="134"/>
      <c r="AB663" s="135"/>
      <c r="AC663" s="135"/>
      <c r="AD663" s="134"/>
      <c r="AE663" s="135"/>
      <c r="AF663" s="135"/>
      <c r="AG663" s="134"/>
    </row>
    <row r="664" spans="1:33">
      <c r="A664" s="144" t="s">
        <v>345</v>
      </c>
      <c r="B664" s="135" t="s">
        <v>4517</v>
      </c>
      <c r="C664" s="143">
        <v>-496.22610113829398</v>
      </c>
      <c r="D664" s="143">
        <v>5650.4875468476284</v>
      </c>
      <c r="E664" s="142">
        <v>1.2909999999999999</v>
      </c>
      <c r="F664" s="141">
        <v>2.2389999999999999</v>
      </c>
      <c r="G664" s="135"/>
      <c r="H664" s="135"/>
      <c r="I664" s="134"/>
      <c r="J664" s="135"/>
      <c r="K664" s="135"/>
      <c r="L664" s="134"/>
      <c r="M664" s="135"/>
      <c r="N664" s="135"/>
      <c r="O664" s="134"/>
      <c r="P664" s="135"/>
      <c r="Q664" s="135"/>
      <c r="R664" s="134"/>
      <c r="S664" s="135"/>
      <c r="T664" s="135"/>
      <c r="U664" s="134"/>
      <c r="V664" s="135"/>
      <c r="W664" s="135"/>
      <c r="X664" s="134"/>
      <c r="Y664" s="135"/>
      <c r="Z664" s="135"/>
      <c r="AA664" s="134"/>
      <c r="AB664" s="135"/>
      <c r="AC664" s="135"/>
      <c r="AD664" s="134"/>
      <c r="AE664" s="135"/>
      <c r="AF664" s="135"/>
      <c r="AG664" s="134"/>
    </row>
    <row r="665" spans="1:33">
      <c r="A665" s="144" t="s">
        <v>345</v>
      </c>
      <c r="B665" s="135" t="s">
        <v>4516</v>
      </c>
      <c r="C665" s="143">
        <v>-496.7341217994919</v>
      </c>
      <c r="D665" s="143">
        <v>5650.4626445087933</v>
      </c>
      <c r="E665" s="142">
        <v>1.319</v>
      </c>
      <c r="F665" s="141">
        <v>2.234</v>
      </c>
      <c r="G665" s="135"/>
      <c r="H665" s="135"/>
      <c r="I665" s="134"/>
      <c r="J665" s="135"/>
      <c r="K665" s="135"/>
      <c r="L665" s="134"/>
      <c r="M665" s="135"/>
      <c r="N665" s="135"/>
      <c r="O665" s="134"/>
      <c r="P665" s="135"/>
      <c r="Q665" s="135"/>
      <c r="R665" s="134"/>
      <c r="S665" s="135"/>
      <c r="T665" s="135"/>
      <c r="U665" s="134"/>
      <c r="V665" s="135"/>
      <c r="W665" s="135"/>
      <c r="X665" s="134"/>
      <c r="Y665" s="135"/>
      <c r="Z665" s="135"/>
      <c r="AA665" s="134"/>
      <c r="AB665" s="135"/>
      <c r="AC665" s="135"/>
      <c r="AD665" s="134"/>
      <c r="AE665" s="135"/>
      <c r="AF665" s="135"/>
      <c r="AG665" s="134"/>
    </row>
    <row r="666" spans="1:33">
      <c r="A666" s="144" t="s">
        <v>345</v>
      </c>
      <c r="B666" s="135" t="s">
        <v>4515</v>
      </c>
      <c r="C666" s="143">
        <v>-495.90842176547528</v>
      </c>
      <c r="D666" s="143">
        <v>5649.2767162832224</v>
      </c>
      <c r="E666" s="142">
        <v>1.2709999999999999</v>
      </c>
      <c r="F666" s="141">
        <v>2.2330000000000001</v>
      </c>
      <c r="G666" s="135"/>
      <c r="H666" s="135"/>
      <c r="I666" s="134"/>
      <c r="J666" s="135"/>
      <c r="K666" s="135"/>
      <c r="L666" s="134"/>
      <c r="M666" s="135"/>
      <c r="N666" s="135"/>
      <c r="O666" s="134"/>
      <c r="P666" s="135"/>
      <c r="Q666" s="135"/>
      <c r="R666" s="134"/>
      <c r="S666" s="135"/>
      <c r="T666" s="135"/>
      <c r="U666" s="134"/>
      <c r="V666" s="135"/>
      <c r="W666" s="135"/>
      <c r="X666" s="134"/>
      <c r="Y666" s="135"/>
      <c r="Z666" s="135"/>
      <c r="AA666" s="134"/>
      <c r="AB666" s="135"/>
      <c r="AC666" s="135"/>
      <c r="AD666" s="134"/>
      <c r="AE666" s="135"/>
      <c r="AF666" s="135"/>
      <c r="AG666" s="134"/>
    </row>
    <row r="667" spans="1:33">
      <c r="A667" s="144" t="s">
        <v>345</v>
      </c>
      <c r="B667" s="135" t="s">
        <v>4514</v>
      </c>
      <c r="C667" s="143">
        <v>-496.12908469964128</v>
      </c>
      <c r="D667" s="143">
        <v>5647.8986163780319</v>
      </c>
      <c r="E667" s="142">
        <v>1.3029999999999999</v>
      </c>
      <c r="F667" s="141">
        <v>2.2189999999999999</v>
      </c>
      <c r="G667" s="135"/>
      <c r="H667" s="135"/>
      <c r="I667" s="134"/>
      <c r="J667" s="135"/>
      <c r="K667" s="135"/>
      <c r="L667" s="134"/>
      <c r="M667" s="135"/>
      <c r="N667" s="135"/>
      <c r="O667" s="134"/>
      <c r="P667" s="135"/>
      <c r="Q667" s="135"/>
      <c r="R667" s="134"/>
      <c r="S667" s="135"/>
      <c r="T667" s="135"/>
      <c r="U667" s="134"/>
      <c r="V667" s="135"/>
      <c r="W667" s="135"/>
      <c r="X667" s="134"/>
      <c r="Y667" s="135"/>
      <c r="Z667" s="135"/>
      <c r="AA667" s="134"/>
      <c r="AB667" s="135"/>
      <c r="AC667" s="135"/>
      <c r="AD667" s="134"/>
      <c r="AE667" s="135"/>
      <c r="AF667" s="135"/>
      <c r="AG667" s="134"/>
    </row>
    <row r="668" spans="1:33">
      <c r="A668" s="144" t="s">
        <v>345</v>
      </c>
      <c r="B668" s="135" t="s">
        <v>4513</v>
      </c>
      <c r="C668" s="143">
        <v>-496.38065904953191</v>
      </c>
      <c r="D668" s="143">
        <v>5646.9720292899237</v>
      </c>
      <c r="E668" s="142">
        <v>1.278</v>
      </c>
      <c r="F668" s="141">
        <v>2.2229999999999999</v>
      </c>
      <c r="G668" s="135"/>
      <c r="H668" s="135"/>
      <c r="I668" s="134"/>
      <c r="J668" s="135"/>
      <c r="K668" s="135"/>
      <c r="L668" s="134"/>
      <c r="M668" s="135"/>
      <c r="N668" s="135"/>
      <c r="O668" s="134"/>
      <c r="P668" s="135"/>
      <c r="Q668" s="135"/>
      <c r="R668" s="134"/>
      <c r="S668" s="135"/>
      <c r="T668" s="135"/>
      <c r="U668" s="134"/>
      <c r="V668" s="135"/>
      <c r="W668" s="135"/>
      <c r="X668" s="134"/>
      <c r="Y668" s="135"/>
      <c r="Z668" s="135"/>
      <c r="AA668" s="134"/>
      <c r="AB668" s="135"/>
      <c r="AC668" s="135"/>
      <c r="AD668" s="134"/>
      <c r="AE668" s="135"/>
      <c r="AF668" s="135"/>
      <c r="AG668" s="134"/>
    </row>
    <row r="669" spans="1:33">
      <c r="A669" s="144" t="s">
        <v>345</v>
      </c>
      <c r="B669" s="135" t="s">
        <v>4512</v>
      </c>
      <c r="C669" s="143">
        <v>-496.43661814973649</v>
      </c>
      <c r="D669" s="143">
        <v>5645.4997420280852</v>
      </c>
      <c r="E669" s="142">
        <v>1.2809999999999999</v>
      </c>
      <c r="F669" s="141">
        <v>2.2309999999999999</v>
      </c>
      <c r="G669" s="135"/>
      <c r="H669" s="135"/>
      <c r="I669" s="134"/>
      <c r="J669" s="135"/>
      <c r="K669" s="135"/>
      <c r="L669" s="134"/>
      <c r="M669" s="135"/>
      <c r="N669" s="135"/>
      <c r="O669" s="134"/>
      <c r="P669" s="135"/>
      <c r="Q669" s="135"/>
      <c r="R669" s="134"/>
      <c r="S669" s="135"/>
      <c r="T669" s="135"/>
      <c r="U669" s="134"/>
      <c r="V669" s="135"/>
      <c r="W669" s="135"/>
      <c r="X669" s="134"/>
      <c r="Y669" s="135"/>
      <c r="Z669" s="135"/>
      <c r="AA669" s="134"/>
      <c r="AB669" s="135"/>
      <c r="AC669" s="135"/>
      <c r="AD669" s="134"/>
      <c r="AE669" s="135"/>
      <c r="AF669" s="135"/>
      <c r="AG669" s="134"/>
    </row>
    <row r="670" spans="1:33">
      <c r="A670" s="144" t="s">
        <v>345</v>
      </c>
      <c r="B670" s="135" t="s">
        <v>4511</v>
      </c>
      <c r="C670" s="143">
        <v>-496.46578486965518</v>
      </c>
      <c r="D670" s="143">
        <v>5644.089507333154</v>
      </c>
      <c r="E670" s="142">
        <v>1.282</v>
      </c>
      <c r="F670" s="141">
        <v>2.226</v>
      </c>
      <c r="G670" s="135"/>
      <c r="H670" s="135"/>
      <c r="I670" s="134"/>
      <c r="J670" s="135"/>
      <c r="K670" s="135"/>
      <c r="L670" s="134"/>
      <c r="M670" s="135"/>
      <c r="N670" s="135"/>
      <c r="O670" s="134"/>
      <c r="P670" s="135"/>
      <c r="Q670" s="135"/>
      <c r="R670" s="134"/>
      <c r="S670" s="135"/>
      <c r="T670" s="135"/>
      <c r="U670" s="134"/>
      <c r="V670" s="135"/>
      <c r="W670" s="135"/>
      <c r="X670" s="134"/>
      <c r="Y670" s="135"/>
      <c r="Z670" s="135"/>
      <c r="AA670" s="134"/>
      <c r="AB670" s="135"/>
      <c r="AC670" s="135"/>
      <c r="AD670" s="134"/>
      <c r="AE670" s="135"/>
      <c r="AF670" s="135"/>
      <c r="AG670" s="134"/>
    </row>
    <row r="671" spans="1:33">
      <c r="A671" s="144" t="s">
        <v>345</v>
      </c>
      <c r="B671" s="135" t="s">
        <v>4510</v>
      </c>
      <c r="C671" s="143">
        <v>-496.03250286168247</v>
      </c>
      <c r="D671" s="143">
        <v>5642.2477331556038</v>
      </c>
      <c r="E671" s="142">
        <v>1.3029999999999999</v>
      </c>
      <c r="F671" s="141">
        <v>2.234</v>
      </c>
      <c r="G671" s="135"/>
      <c r="H671" s="135"/>
      <c r="I671" s="134"/>
      <c r="J671" s="135"/>
      <c r="K671" s="135"/>
      <c r="L671" s="134"/>
      <c r="M671" s="135"/>
      <c r="N671" s="135"/>
      <c r="O671" s="134"/>
      <c r="P671" s="135"/>
      <c r="Q671" s="135"/>
      <c r="R671" s="134"/>
      <c r="S671" s="135"/>
      <c r="T671" s="135"/>
      <c r="U671" s="134"/>
      <c r="V671" s="135"/>
      <c r="W671" s="135"/>
      <c r="X671" s="134"/>
      <c r="Y671" s="135"/>
      <c r="Z671" s="135"/>
      <c r="AA671" s="134"/>
      <c r="AB671" s="135"/>
      <c r="AC671" s="135"/>
      <c r="AD671" s="134"/>
      <c r="AE671" s="135"/>
      <c r="AF671" s="135"/>
      <c r="AG671" s="134"/>
    </row>
    <row r="672" spans="1:33">
      <c r="A672" s="144" t="s">
        <v>345</v>
      </c>
      <c r="B672" s="135" t="s">
        <v>4509</v>
      </c>
      <c r="C672" s="143">
        <v>-496.73564236591511</v>
      </c>
      <c r="D672" s="143">
        <v>5641.1044111680703</v>
      </c>
      <c r="E672" s="142">
        <v>1.3089999999999999</v>
      </c>
      <c r="F672" s="141">
        <v>2.218</v>
      </c>
      <c r="G672" s="135"/>
      <c r="H672" s="135"/>
      <c r="I672" s="134"/>
      <c r="J672" s="135"/>
      <c r="K672" s="135"/>
      <c r="L672" s="134"/>
      <c r="M672" s="135"/>
      <c r="N672" s="135"/>
      <c r="O672" s="134"/>
      <c r="P672" s="135"/>
      <c r="Q672" s="135"/>
      <c r="R672" s="134"/>
      <c r="S672" s="135"/>
      <c r="T672" s="135"/>
      <c r="U672" s="134"/>
      <c r="V672" s="135"/>
      <c r="W672" s="135"/>
      <c r="X672" s="134"/>
      <c r="Y672" s="135"/>
      <c r="Z672" s="135"/>
      <c r="AA672" s="134"/>
      <c r="AB672" s="135"/>
      <c r="AC672" s="135"/>
      <c r="AD672" s="134"/>
      <c r="AE672" s="135"/>
      <c r="AF672" s="135"/>
      <c r="AG672" s="134"/>
    </row>
    <row r="673" spans="1:33">
      <c r="A673" s="144" t="s">
        <v>345</v>
      </c>
      <c r="B673" s="135" t="s">
        <v>4508</v>
      </c>
      <c r="C673" s="143">
        <v>-496.27747611398411</v>
      </c>
      <c r="D673" s="143">
        <v>5639.2503407908316</v>
      </c>
      <c r="E673" s="142">
        <v>1.2949999999999999</v>
      </c>
      <c r="F673" s="141">
        <v>2.2309999999999999</v>
      </c>
      <c r="G673" s="135"/>
      <c r="H673" s="135"/>
      <c r="I673" s="134"/>
      <c r="J673" s="135"/>
      <c r="K673" s="135"/>
      <c r="L673" s="134"/>
      <c r="M673" s="135"/>
      <c r="N673" s="135"/>
      <c r="O673" s="134"/>
      <c r="P673" s="135"/>
      <c r="Q673" s="135"/>
      <c r="R673" s="134"/>
      <c r="S673" s="135"/>
      <c r="T673" s="135"/>
      <c r="U673" s="134"/>
      <c r="V673" s="135"/>
      <c r="W673" s="135"/>
      <c r="X673" s="134"/>
      <c r="Y673" s="135"/>
      <c r="Z673" s="135"/>
      <c r="AA673" s="134"/>
      <c r="AB673" s="135"/>
      <c r="AC673" s="135"/>
      <c r="AD673" s="134"/>
      <c r="AE673" s="135"/>
      <c r="AF673" s="135"/>
      <c r="AG673" s="134"/>
    </row>
    <row r="674" spans="1:33">
      <c r="A674" s="144" t="s">
        <v>345</v>
      </c>
      <c r="B674" s="135" t="s">
        <v>4507</v>
      </c>
      <c r="C674" s="143">
        <v>-496.38215841799058</v>
      </c>
      <c r="D674" s="143">
        <v>5639.0753272112688</v>
      </c>
      <c r="E674" s="142">
        <v>1.304</v>
      </c>
      <c r="F674" s="141">
        <v>2.2229999999999999</v>
      </c>
      <c r="G674" s="135"/>
      <c r="H674" s="135"/>
      <c r="I674" s="134"/>
      <c r="J674" s="135"/>
      <c r="K674" s="135"/>
      <c r="L674" s="134"/>
      <c r="M674" s="135"/>
      <c r="N674" s="135"/>
      <c r="O674" s="134"/>
      <c r="P674" s="135"/>
      <c r="Q674" s="135"/>
      <c r="R674" s="134"/>
      <c r="S674" s="135"/>
      <c r="T674" s="135"/>
      <c r="U674" s="134"/>
      <c r="V674" s="135"/>
      <c r="W674" s="135"/>
      <c r="X674" s="134"/>
      <c r="Y674" s="135"/>
      <c r="Z674" s="135"/>
      <c r="AA674" s="134"/>
      <c r="AB674" s="135"/>
      <c r="AC674" s="135"/>
      <c r="AD674" s="134"/>
      <c r="AE674" s="135"/>
      <c r="AF674" s="135"/>
      <c r="AG674" s="134"/>
    </row>
    <row r="675" spans="1:33">
      <c r="A675" s="144" t="s">
        <v>345</v>
      </c>
      <c r="B675" s="135" t="s">
        <v>4506</v>
      </c>
      <c r="C675" s="143">
        <v>-496.84416377386049</v>
      </c>
      <c r="D675" s="143">
        <v>5637.4998242871861</v>
      </c>
      <c r="E675" s="142">
        <v>1.298</v>
      </c>
      <c r="F675" s="141">
        <v>2.226</v>
      </c>
      <c r="G675" s="135"/>
      <c r="H675" s="135"/>
      <c r="I675" s="134"/>
      <c r="J675" s="135"/>
      <c r="K675" s="135"/>
      <c r="L675" s="134"/>
      <c r="M675" s="135"/>
      <c r="N675" s="135"/>
      <c r="O675" s="134"/>
      <c r="P675" s="135"/>
      <c r="Q675" s="135"/>
      <c r="R675" s="134"/>
      <c r="S675" s="135"/>
      <c r="T675" s="135"/>
      <c r="U675" s="134"/>
      <c r="V675" s="135"/>
      <c r="W675" s="135"/>
      <c r="X675" s="134"/>
      <c r="Y675" s="135"/>
      <c r="Z675" s="135"/>
      <c r="AA675" s="134"/>
      <c r="AB675" s="135"/>
      <c r="AC675" s="135"/>
      <c r="AD675" s="134"/>
      <c r="AE675" s="135"/>
      <c r="AF675" s="135"/>
      <c r="AG675" s="134"/>
    </row>
    <row r="676" spans="1:33">
      <c r="A676" s="144" t="s">
        <v>345</v>
      </c>
      <c r="B676" s="135" t="s">
        <v>4505</v>
      </c>
      <c r="C676" s="143">
        <v>-496.46270578712608</v>
      </c>
      <c r="D676" s="143">
        <v>5636.0728183392057</v>
      </c>
      <c r="E676" s="142">
        <v>1.3080000000000001</v>
      </c>
      <c r="F676" s="141">
        <v>2.2210000000000001</v>
      </c>
      <c r="G676" s="135"/>
      <c r="H676" s="135"/>
      <c r="I676" s="134"/>
      <c r="J676" s="135"/>
      <c r="K676" s="135"/>
      <c r="L676" s="134"/>
      <c r="M676" s="135"/>
      <c r="N676" s="135"/>
      <c r="O676" s="134"/>
      <c r="P676" s="135"/>
      <c r="Q676" s="135"/>
      <c r="R676" s="134"/>
      <c r="S676" s="135"/>
      <c r="T676" s="135"/>
      <c r="U676" s="134"/>
      <c r="V676" s="135"/>
      <c r="W676" s="135"/>
      <c r="X676" s="134"/>
      <c r="Y676" s="135"/>
      <c r="Z676" s="135"/>
      <c r="AA676" s="134"/>
      <c r="AB676" s="135"/>
      <c r="AC676" s="135"/>
      <c r="AD676" s="134"/>
      <c r="AE676" s="135"/>
      <c r="AF676" s="135"/>
      <c r="AG676" s="134"/>
    </row>
    <row r="677" spans="1:33">
      <c r="A677" s="144" t="s">
        <v>345</v>
      </c>
      <c r="B677" s="135" t="s">
        <v>4504</v>
      </c>
      <c r="C677" s="143">
        <v>-496.31556900991524</v>
      </c>
      <c r="D677" s="143">
        <v>5634.2542500407135</v>
      </c>
      <c r="E677" s="142">
        <v>1.282</v>
      </c>
      <c r="F677" s="141">
        <v>2.2370000000000001</v>
      </c>
      <c r="G677" s="135"/>
      <c r="H677" s="135"/>
      <c r="I677" s="134"/>
      <c r="J677" s="135"/>
      <c r="K677" s="135"/>
      <c r="L677" s="134"/>
      <c r="M677" s="135"/>
      <c r="N677" s="135"/>
      <c r="O677" s="134"/>
      <c r="P677" s="135"/>
      <c r="Q677" s="135"/>
      <c r="R677" s="134"/>
      <c r="S677" s="135"/>
      <c r="T677" s="135"/>
      <c r="U677" s="134"/>
      <c r="V677" s="135"/>
      <c r="W677" s="135"/>
      <c r="X677" s="134"/>
      <c r="Y677" s="135"/>
      <c r="Z677" s="135"/>
      <c r="AA677" s="134"/>
      <c r="AB677" s="135"/>
      <c r="AC677" s="135"/>
      <c r="AD677" s="134"/>
      <c r="AE677" s="135"/>
      <c r="AF677" s="135"/>
      <c r="AG677" s="134"/>
    </row>
    <row r="678" spans="1:33">
      <c r="A678" s="144" t="s">
        <v>345</v>
      </c>
      <c r="B678" s="135" t="s">
        <v>4503</v>
      </c>
      <c r="C678" s="143">
        <v>-495.92682530112864</v>
      </c>
      <c r="D678" s="143">
        <v>5633.7095340176975</v>
      </c>
      <c r="E678" s="142">
        <v>1.302</v>
      </c>
      <c r="F678" s="141">
        <v>2.2360000000000002</v>
      </c>
      <c r="G678" s="135"/>
      <c r="H678" s="135"/>
      <c r="I678" s="134"/>
      <c r="J678" s="135"/>
      <c r="K678" s="135"/>
      <c r="L678" s="134"/>
      <c r="M678" s="135"/>
      <c r="N678" s="135"/>
      <c r="O678" s="134"/>
      <c r="P678" s="135"/>
      <c r="Q678" s="135"/>
      <c r="R678" s="134"/>
      <c r="S678" s="135"/>
      <c r="T678" s="135"/>
      <c r="U678" s="134"/>
      <c r="V678" s="135"/>
      <c r="W678" s="135"/>
      <c r="X678" s="134"/>
      <c r="Y678" s="135"/>
      <c r="Z678" s="135"/>
      <c r="AA678" s="134"/>
      <c r="AB678" s="135"/>
      <c r="AC678" s="135"/>
      <c r="AD678" s="134"/>
      <c r="AE678" s="135"/>
      <c r="AF678" s="135"/>
      <c r="AG678" s="134"/>
    </row>
    <row r="679" spans="1:33">
      <c r="A679" s="144" t="s">
        <v>345</v>
      </c>
      <c r="B679" s="135" t="s">
        <v>4502</v>
      </c>
      <c r="C679" s="143">
        <v>-496.16136335404235</v>
      </c>
      <c r="D679" s="143">
        <v>5631.8664500568148</v>
      </c>
      <c r="E679" s="142">
        <v>1.3140000000000001</v>
      </c>
      <c r="F679" s="141">
        <v>2.2360000000000002</v>
      </c>
      <c r="G679" s="135"/>
      <c r="H679" s="135"/>
      <c r="I679" s="134"/>
      <c r="J679" s="135"/>
      <c r="K679" s="135"/>
      <c r="L679" s="134"/>
      <c r="M679" s="135"/>
      <c r="N679" s="135"/>
      <c r="O679" s="134"/>
      <c r="P679" s="135"/>
      <c r="Q679" s="135"/>
      <c r="R679" s="134"/>
      <c r="S679" s="135"/>
      <c r="T679" s="135"/>
      <c r="U679" s="134"/>
      <c r="V679" s="135"/>
      <c r="W679" s="135"/>
      <c r="X679" s="134"/>
      <c r="Y679" s="135"/>
      <c r="Z679" s="135"/>
      <c r="AA679" s="134"/>
      <c r="AB679" s="135"/>
      <c r="AC679" s="135"/>
      <c r="AD679" s="134"/>
      <c r="AE679" s="135"/>
      <c r="AF679" s="135"/>
      <c r="AG679" s="134"/>
    </row>
    <row r="680" spans="1:33">
      <c r="A680" s="144" t="s">
        <v>345</v>
      </c>
      <c r="B680" s="135" t="s">
        <v>4501</v>
      </c>
      <c r="C680" s="143">
        <v>-496.33416927325038</v>
      </c>
      <c r="D680" s="143">
        <v>5630.5269019390762</v>
      </c>
      <c r="E680" s="142">
        <v>1.28</v>
      </c>
      <c r="F680" s="141">
        <v>2.23</v>
      </c>
      <c r="G680" s="135"/>
      <c r="H680" s="135"/>
      <c r="I680" s="134"/>
      <c r="J680" s="135"/>
      <c r="K680" s="135"/>
      <c r="L680" s="134"/>
      <c r="M680" s="135"/>
      <c r="N680" s="135"/>
      <c r="O680" s="134"/>
      <c r="P680" s="135"/>
      <c r="Q680" s="135"/>
      <c r="R680" s="134"/>
      <c r="S680" s="135"/>
      <c r="T680" s="135"/>
      <c r="U680" s="134"/>
      <c r="V680" s="135"/>
      <c r="W680" s="135"/>
      <c r="X680" s="134"/>
      <c r="Y680" s="135"/>
      <c r="Z680" s="135"/>
      <c r="AA680" s="134"/>
      <c r="AB680" s="135"/>
      <c r="AC680" s="135"/>
      <c r="AD680" s="134"/>
      <c r="AE680" s="135"/>
      <c r="AF680" s="135"/>
      <c r="AG680" s="134"/>
    </row>
    <row r="681" spans="1:33">
      <c r="A681" s="144" t="s">
        <v>345</v>
      </c>
      <c r="B681" s="135" t="s">
        <v>4500</v>
      </c>
      <c r="C681" s="143">
        <v>-496.1489381642221</v>
      </c>
      <c r="D681" s="143">
        <v>5628.6311066412954</v>
      </c>
      <c r="E681" s="142">
        <v>1.2949999999999999</v>
      </c>
      <c r="F681" s="141">
        <v>2.2410000000000001</v>
      </c>
      <c r="G681" s="135"/>
      <c r="H681" s="135"/>
      <c r="I681" s="134"/>
      <c r="J681" s="135"/>
      <c r="K681" s="135"/>
      <c r="L681" s="134"/>
      <c r="M681" s="135"/>
      <c r="N681" s="135"/>
      <c r="O681" s="134"/>
      <c r="P681" s="135"/>
      <c r="Q681" s="135"/>
      <c r="R681" s="134"/>
      <c r="S681" s="135"/>
      <c r="T681" s="135"/>
      <c r="U681" s="134"/>
      <c r="V681" s="135"/>
      <c r="W681" s="135"/>
      <c r="X681" s="134"/>
      <c r="Y681" s="135"/>
      <c r="Z681" s="135"/>
      <c r="AA681" s="134"/>
      <c r="AB681" s="135"/>
      <c r="AC681" s="135"/>
      <c r="AD681" s="134"/>
      <c r="AE681" s="135"/>
      <c r="AF681" s="135"/>
      <c r="AG681" s="134"/>
    </row>
    <row r="682" spans="1:33">
      <c r="A682" s="144" t="s">
        <v>345</v>
      </c>
      <c r="B682" s="135" t="s">
        <v>4499</v>
      </c>
      <c r="C682" s="143">
        <v>-496.89783315989484</v>
      </c>
      <c r="D682" s="143">
        <v>5627.0752143598575</v>
      </c>
      <c r="E682" s="142">
        <v>1.304</v>
      </c>
      <c r="F682" s="141">
        <v>2.2440000000000002</v>
      </c>
      <c r="G682" s="135"/>
      <c r="H682" s="135"/>
      <c r="I682" s="134"/>
      <c r="J682" s="135"/>
      <c r="K682" s="135"/>
      <c r="L682" s="134"/>
      <c r="M682" s="135"/>
      <c r="N682" s="135"/>
      <c r="O682" s="134"/>
      <c r="P682" s="135"/>
      <c r="Q682" s="135"/>
      <c r="R682" s="134"/>
      <c r="S682" s="135"/>
      <c r="T682" s="135"/>
      <c r="U682" s="134"/>
      <c r="V682" s="135"/>
      <c r="W682" s="135"/>
      <c r="X682" s="134"/>
      <c r="Y682" s="135"/>
      <c r="Z682" s="135"/>
      <c r="AA682" s="134"/>
      <c r="AB682" s="135"/>
      <c r="AC682" s="135"/>
      <c r="AD682" s="134"/>
      <c r="AE682" s="135"/>
      <c r="AF682" s="135"/>
      <c r="AG682" s="134"/>
    </row>
    <row r="683" spans="1:33">
      <c r="A683" s="144" t="s">
        <v>345</v>
      </c>
      <c r="B683" s="135" t="s">
        <v>4498</v>
      </c>
      <c r="C683" s="143">
        <v>-496.07049224571495</v>
      </c>
      <c r="D683" s="143">
        <v>5626.7033900940405</v>
      </c>
      <c r="E683" s="142">
        <v>1.294</v>
      </c>
      <c r="F683" s="141">
        <v>2.234</v>
      </c>
      <c r="G683" s="135"/>
      <c r="H683" s="135"/>
      <c r="I683" s="134"/>
      <c r="J683" s="135"/>
      <c r="K683" s="135"/>
      <c r="L683" s="134"/>
      <c r="M683" s="135"/>
      <c r="N683" s="135"/>
      <c r="O683" s="134"/>
      <c r="P683" s="135"/>
      <c r="Q683" s="135"/>
      <c r="R683" s="134"/>
      <c r="S683" s="135"/>
      <c r="T683" s="135"/>
      <c r="U683" s="134"/>
      <c r="V683" s="135"/>
      <c r="W683" s="135"/>
      <c r="X683" s="134"/>
      <c r="Y683" s="135"/>
      <c r="Z683" s="135"/>
      <c r="AA683" s="134"/>
      <c r="AB683" s="135"/>
      <c r="AC683" s="135"/>
      <c r="AD683" s="134"/>
      <c r="AE683" s="135"/>
      <c r="AF683" s="135"/>
      <c r="AG683" s="134"/>
    </row>
    <row r="684" spans="1:33">
      <c r="A684" s="144" t="s">
        <v>345</v>
      </c>
      <c r="B684" s="135" t="s">
        <v>4497</v>
      </c>
      <c r="C684" s="143">
        <v>-496.23227692308677</v>
      </c>
      <c r="D684" s="143">
        <v>5625.4017097868355</v>
      </c>
      <c r="E684" s="142">
        <v>1.296</v>
      </c>
      <c r="F684" s="141">
        <v>2.2330000000000001</v>
      </c>
      <c r="G684" s="135"/>
      <c r="H684" s="135"/>
      <c r="I684" s="134"/>
      <c r="J684" s="135"/>
      <c r="K684" s="135"/>
      <c r="L684" s="134"/>
      <c r="M684" s="135"/>
      <c r="N684" s="135"/>
      <c r="O684" s="134"/>
      <c r="P684" s="135"/>
      <c r="Q684" s="135"/>
      <c r="R684" s="134"/>
      <c r="S684" s="135"/>
      <c r="T684" s="135"/>
      <c r="U684" s="134"/>
      <c r="V684" s="135"/>
      <c r="W684" s="135"/>
      <c r="X684" s="134"/>
      <c r="Y684" s="135"/>
      <c r="Z684" s="135"/>
      <c r="AA684" s="134"/>
      <c r="AB684" s="135"/>
      <c r="AC684" s="135"/>
      <c r="AD684" s="134"/>
      <c r="AE684" s="135"/>
      <c r="AF684" s="135"/>
      <c r="AG684" s="134"/>
    </row>
    <row r="685" spans="1:33">
      <c r="A685" s="144" t="s">
        <v>345</v>
      </c>
      <c r="B685" s="135" t="s">
        <v>4496</v>
      </c>
      <c r="C685" s="143">
        <v>-495.91765309848012</v>
      </c>
      <c r="D685" s="143">
        <v>5624.4230983031421</v>
      </c>
      <c r="E685" s="142">
        <v>1.298</v>
      </c>
      <c r="F685" s="141">
        <v>2.2349999999999999</v>
      </c>
      <c r="G685" s="135"/>
      <c r="H685" s="135"/>
      <c r="I685" s="134"/>
      <c r="J685" s="135"/>
      <c r="K685" s="135"/>
      <c r="L685" s="134"/>
      <c r="M685" s="135"/>
      <c r="N685" s="135"/>
      <c r="O685" s="134"/>
      <c r="P685" s="135"/>
      <c r="Q685" s="135"/>
      <c r="R685" s="134"/>
      <c r="S685" s="135"/>
      <c r="T685" s="135"/>
      <c r="U685" s="134"/>
      <c r="V685" s="135"/>
      <c r="W685" s="135"/>
      <c r="X685" s="134"/>
      <c r="Y685" s="135"/>
      <c r="Z685" s="135"/>
      <c r="AA685" s="134"/>
      <c r="AB685" s="135"/>
      <c r="AC685" s="135"/>
      <c r="AD685" s="134"/>
      <c r="AE685" s="135"/>
      <c r="AF685" s="135"/>
      <c r="AG685" s="134"/>
    </row>
    <row r="686" spans="1:33">
      <c r="A686" s="144" t="s">
        <v>345</v>
      </c>
      <c r="B686" s="135" t="s">
        <v>4495</v>
      </c>
      <c r="C686" s="143">
        <v>-496.59960819131732</v>
      </c>
      <c r="D686" s="143">
        <v>5623.5734208881759</v>
      </c>
      <c r="E686" s="142">
        <v>1.31</v>
      </c>
      <c r="F686" s="141">
        <v>2.234</v>
      </c>
      <c r="G686" s="135"/>
      <c r="H686" s="135"/>
      <c r="I686" s="134"/>
      <c r="J686" s="135"/>
      <c r="K686" s="135"/>
      <c r="L686" s="134"/>
      <c r="M686" s="135"/>
      <c r="N686" s="135"/>
      <c r="O686" s="134"/>
      <c r="P686" s="135"/>
      <c r="Q686" s="135"/>
      <c r="R686" s="134"/>
      <c r="S686" s="135"/>
      <c r="T686" s="135"/>
      <c r="U686" s="134"/>
      <c r="V686" s="135"/>
      <c r="W686" s="135"/>
      <c r="X686" s="134"/>
      <c r="Y686" s="135"/>
      <c r="Z686" s="135"/>
      <c r="AA686" s="134"/>
      <c r="AB686" s="135"/>
      <c r="AC686" s="135"/>
      <c r="AD686" s="134"/>
      <c r="AE686" s="135"/>
      <c r="AF686" s="135"/>
      <c r="AG686" s="134"/>
    </row>
    <row r="687" spans="1:33">
      <c r="A687" s="144" t="s">
        <v>345</v>
      </c>
      <c r="B687" s="135" t="s">
        <v>4494</v>
      </c>
      <c r="C687" s="143">
        <v>-496.89007620036512</v>
      </c>
      <c r="D687" s="143">
        <v>5623.0753880592174</v>
      </c>
      <c r="E687" s="142">
        <v>1.2989999999999999</v>
      </c>
      <c r="F687" s="141">
        <v>2.2269999999999999</v>
      </c>
      <c r="G687" s="135"/>
      <c r="H687" s="135"/>
      <c r="I687" s="134"/>
      <c r="J687" s="135"/>
      <c r="K687" s="135"/>
      <c r="L687" s="134"/>
      <c r="M687" s="135"/>
      <c r="N687" s="135"/>
      <c r="O687" s="134"/>
      <c r="P687" s="135"/>
      <c r="Q687" s="135"/>
      <c r="R687" s="134"/>
      <c r="S687" s="135"/>
      <c r="T687" s="135"/>
      <c r="U687" s="134"/>
      <c r="V687" s="135"/>
      <c r="W687" s="135"/>
      <c r="X687" s="134"/>
      <c r="Y687" s="135"/>
      <c r="Z687" s="135"/>
      <c r="AA687" s="134"/>
      <c r="AB687" s="135"/>
      <c r="AC687" s="135"/>
      <c r="AD687" s="134"/>
      <c r="AE687" s="135"/>
      <c r="AF687" s="135"/>
      <c r="AG687" s="134"/>
    </row>
    <row r="688" spans="1:33">
      <c r="A688" s="144" t="s">
        <v>345</v>
      </c>
      <c r="B688" s="135" t="s">
        <v>4493</v>
      </c>
      <c r="C688" s="143">
        <v>-496.28556306221606</v>
      </c>
      <c r="D688" s="143">
        <v>5622.6965501629447</v>
      </c>
      <c r="E688" s="142">
        <v>1.2929999999999999</v>
      </c>
      <c r="F688" s="141">
        <v>2.2290000000000001</v>
      </c>
      <c r="G688" s="135"/>
      <c r="H688" s="135"/>
      <c r="I688" s="134"/>
      <c r="J688" s="135"/>
      <c r="K688" s="135"/>
      <c r="L688" s="134"/>
      <c r="M688" s="135"/>
      <c r="N688" s="135"/>
      <c r="O688" s="134"/>
      <c r="P688" s="135"/>
      <c r="Q688" s="135"/>
      <c r="R688" s="134"/>
      <c r="S688" s="135"/>
      <c r="T688" s="135"/>
      <c r="U688" s="134"/>
      <c r="V688" s="135"/>
      <c r="W688" s="135"/>
      <c r="X688" s="134"/>
      <c r="Y688" s="135"/>
      <c r="Z688" s="135"/>
      <c r="AA688" s="134"/>
      <c r="AB688" s="135"/>
      <c r="AC688" s="135"/>
      <c r="AD688" s="134"/>
      <c r="AE688" s="135"/>
      <c r="AF688" s="135"/>
      <c r="AG688" s="134"/>
    </row>
    <row r="689" spans="1:33">
      <c r="A689" s="144" t="s">
        <v>345</v>
      </c>
      <c r="B689" s="135" t="s">
        <v>4492</v>
      </c>
      <c r="C689" s="143">
        <v>-496.05659162233547</v>
      </c>
      <c r="D689" s="143">
        <v>5621.2451658443424</v>
      </c>
      <c r="E689" s="142">
        <v>1.3260000000000001</v>
      </c>
      <c r="F689" s="141">
        <v>2.2290000000000001</v>
      </c>
      <c r="G689" s="135"/>
      <c r="H689" s="135"/>
      <c r="I689" s="134"/>
      <c r="J689" s="135"/>
      <c r="K689" s="135"/>
      <c r="L689" s="134"/>
      <c r="M689" s="135"/>
      <c r="N689" s="135"/>
      <c r="O689" s="134"/>
      <c r="P689" s="135"/>
      <c r="Q689" s="135"/>
      <c r="R689" s="134"/>
      <c r="S689" s="135"/>
      <c r="T689" s="135"/>
      <c r="U689" s="134"/>
      <c r="V689" s="135"/>
      <c r="W689" s="135"/>
      <c r="X689" s="134"/>
      <c r="Y689" s="135"/>
      <c r="Z689" s="135"/>
      <c r="AA689" s="134"/>
      <c r="AB689" s="135"/>
      <c r="AC689" s="135"/>
      <c r="AD689" s="134"/>
      <c r="AE689" s="135"/>
      <c r="AF689" s="135"/>
      <c r="AG689" s="134"/>
    </row>
    <row r="690" spans="1:33">
      <c r="A690" s="144" t="s">
        <v>345</v>
      </c>
      <c r="B690" s="135" t="s">
        <v>4491</v>
      </c>
      <c r="C690" s="143">
        <v>-496.11001202395011</v>
      </c>
      <c r="D690" s="143">
        <v>5619.491333050606</v>
      </c>
      <c r="E690" s="142">
        <v>1.3</v>
      </c>
      <c r="F690" s="141">
        <v>2.2250000000000001</v>
      </c>
      <c r="G690" s="135"/>
      <c r="H690" s="135"/>
      <c r="I690" s="134"/>
      <c r="J690" s="135"/>
      <c r="K690" s="135"/>
      <c r="L690" s="134"/>
      <c r="M690" s="135"/>
      <c r="N690" s="135"/>
      <c r="O690" s="134"/>
      <c r="P690" s="135"/>
      <c r="Q690" s="135"/>
      <c r="R690" s="134"/>
      <c r="S690" s="135"/>
      <c r="T690" s="135"/>
      <c r="U690" s="134"/>
      <c r="V690" s="135"/>
      <c r="W690" s="135"/>
      <c r="X690" s="134"/>
      <c r="Y690" s="135"/>
      <c r="Z690" s="135"/>
      <c r="AA690" s="134"/>
      <c r="AB690" s="135"/>
      <c r="AC690" s="135"/>
      <c r="AD690" s="134"/>
      <c r="AE690" s="135"/>
      <c r="AF690" s="135"/>
      <c r="AG690" s="134"/>
    </row>
    <row r="691" spans="1:33">
      <c r="A691" s="144" t="s">
        <v>345</v>
      </c>
      <c r="B691" s="135" t="s">
        <v>4490</v>
      </c>
      <c r="C691" s="143">
        <v>-496.51625062203789</v>
      </c>
      <c r="D691" s="143">
        <v>5618.823874509857</v>
      </c>
      <c r="E691" s="142">
        <v>1.3080000000000001</v>
      </c>
      <c r="F691" s="141">
        <v>2.2210000000000001</v>
      </c>
      <c r="G691" s="135"/>
      <c r="H691" s="135"/>
      <c r="I691" s="134"/>
      <c r="J691" s="135"/>
      <c r="K691" s="135"/>
      <c r="L691" s="134"/>
      <c r="M691" s="135"/>
      <c r="N691" s="135"/>
      <c r="O691" s="134"/>
      <c r="P691" s="135"/>
      <c r="Q691" s="135"/>
      <c r="R691" s="134"/>
      <c r="S691" s="135"/>
      <c r="T691" s="135"/>
      <c r="U691" s="134"/>
      <c r="V691" s="135"/>
      <c r="W691" s="135"/>
      <c r="X691" s="134"/>
      <c r="Y691" s="135"/>
      <c r="Z691" s="135"/>
      <c r="AA691" s="134"/>
      <c r="AB691" s="135"/>
      <c r="AC691" s="135"/>
      <c r="AD691" s="134"/>
      <c r="AE691" s="135"/>
      <c r="AF691" s="135"/>
      <c r="AG691" s="134"/>
    </row>
    <row r="692" spans="1:33">
      <c r="A692" s="144" t="s">
        <v>345</v>
      </c>
      <c r="B692" s="135" t="s">
        <v>4489</v>
      </c>
      <c r="C692" s="143">
        <v>-496.19432013855675</v>
      </c>
      <c r="D692" s="143">
        <v>5617.0712863945473</v>
      </c>
      <c r="E692" s="142">
        <v>1.288</v>
      </c>
      <c r="F692" s="141">
        <v>2.2440000000000002</v>
      </c>
      <c r="G692" s="135"/>
      <c r="H692" s="135"/>
      <c r="I692" s="134"/>
      <c r="J692" s="135"/>
      <c r="K692" s="135"/>
      <c r="L692" s="134"/>
      <c r="M692" s="135"/>
      <c r="N692" s="135"/>
      <c r="O692" s="134"/>
      <c r="P692" s="135"/>
      <c r="Q692" s="135"/>
      <c r="R692" s="134"/>
      <c r="S692" s="135"/>
      <c r="T692" s="135"/>
      <c r="U692" s="134"/>
      <c r="V692" s="135"/>
      <c r="W692" s="135"/>
      <c r="X692" s="134"/>
      <c r="Y692" s="135"/>
      <c r="Z692" s="135"/>
      <c r="AA692" s="134"/>
      <c r="AB692" s="135"/>
      <c r="AC692" s="135"/>
      <c r="AD692" s="134"/>
      <c r="AE692" s="135"/>
      <c r="AF692" s="135"/>
      <c r="AG692" s="134"/>
    </row>
    <row r="693" spans="1:33">
      <c r="A693" s="144" t="s">
        <v>345</v>
      </c>
      <c r="B693" s="135" t="s">
        <v>4488</v>
      </c>
      <c r="C693" s="143">
        <v>-496.44302114994292</v>
      </c>
      <c r="D693" s="143">
        <v>5615.7884566647081</v>
      </c>
      <c r="E693" s="142">
        <v>1.2969999999999999</v>
      </c>
      <c r="F693" s="141">
        <v>2.2370000000000001</v>
      </c>
      <c r="G693" s="135"/>
      <c r="H693" s="135"/>
      <c r="I693" s="134"/>
      <c r="J693" s="135"/>
      <c r="K693" s="135"/>
      <c r="L693" s="134"/>
      <c r="M693" s="135"/>
      <c r="N693" s="135"/>
      <c r="O693" s="134"/>
      <c r="P693" s="135"/>
      <c r="Q693" s="135"/>
      <c r="R693" s="134"/>
      <c r="S693" s="135"/>
      <c r="T693" s="135"/>
      <c r="U693" s="134"/>
      <c r="V693" s="135"/>
      <c r="W693" s="135"/>
      <c r="X693" s="134"/>
      <c r="Y693" s="135"/>
      <c r="Z693" s="135"/>
      <c r="AA693" s="134"/>
      <c r="AB693" s="135"/>
      <c r="AC693" s="135"/>
      <c r="AD693" s="134"/>
      <c r="AE693" s="135"/>
      <c r="AF693" s="135"/>
      <c r="AG693" s="134"/>
    </row>
    <row r="694" spans="1:33">
      <c r="A694" s="144" t="s">
        <v>345</v>
      </c>
      <c r="B694" s="135" t="s">
        <v>4487</v>
      </c>
      <c r="C694" s="143">
        <v>-496.07344017194663</v>
      </c>
      <c r="D694" s="143">
        <v>5614.3616344681577</v>
      </c>
      <c r="E694" s="142">
        <v>1.306</v>
      </c>
      <c r="F694" s="141">
        <v>2.2410000000000001</v>
      </c>
      <c r="G694" s="135"/>
      <c r="H694" s="135"/>
      <c r="I694" s="134"/>
      <c r="J694" s="135"/>
      <c r="K694" s="135"/>
      <c r="L694" s="134"/>
      <c r="M694" s="135"/>
      <c r="N694" s="135"/>
      <c r="O694" s="134"/>
      <c r="P694" s="135"/>
      <c r="Q694" s="135"/>
      <c r="R694" s="134"/>
      <c r="S694" s="135"/>
      <c r="T694" s="135"/>
      <c r="U694" s="134"/>
      <c r="V694" s="135"/>
      <c r="W694" s="135"/>
      <c r="X694" s="134"/>
      <c r="Y694" s="135"/>
      <c r="Z694" s="135"/>
      <c r="AA694" s="134"/>
      <c r="AB694" s="135"/>
      <c r="AC694" s="135"/>
      <c r="AD694" s="134"/>
      <c r="AE694" s="135"/>
      <c r="AF694" s="135"/>
      <c r="AG694" s="134"/>
    </row>
    <row r="695" spans="1:33">
      <c r="A695" s="144" t="s">
        <v>345</v>
      </c>
      <c r="B695" s="135" t="s">
        <v>4486</v>
      </c>
      <c r="C695" s="143">
        <v>-496.05283797852252</v>
      </c>
      <c r="D695" s="143">
        <v>5614.2589609922716</v>
      </c>
      <c r="E695" s="142">
        <v>1.319</v>
      </c>
      <c r="F695" s="141">
        <v>2.25</v>
      </c>
      <c r="G695" s="135"/>
      <c r="H695" s="135"/>
      <c r="I695" s="134"/>
      <c r="J695" s="135"/>
      <c r="K695" s="135"/>
      <c r="L695" s="134"/>
      <c r="M695" s="135"/>
      <c r="N695" s="135"/>
      <c r="O695" s="134"/>
      <c r="P695" s="135"/>
      <c r="Q695" s="135"/>
      <c r="R695" s="134"/>
      <c r="S695" s="135"/>
      <c r="T695" s="135"/>
      <c r="U695" s="134"/>
      <c r="V695" s="135"/>
      <c r="W695" s="135"/>
      <c r="X695" s="134"/>
      <c r="Y695" s="135"/>
      <c r="Z695" s="135"/>
      <c r="AA695" s="134"/>
      <c r="AB695" s="135"/>
      <c r="AC695" s="135"/>
      <c r="AD695" s="134"/>
      <c r="AE695" s="135"/>
      <c r="AF695" s="135"/>
      <c r="AG695" s="134"/>
    </row>
    <row r="696" spans="1:33">
      <c r="A696" s="144" t="s">
        <v>345</v>
      </c>
      <c r="B696" s="135" t="s">
        <v>4485</v>
      </c>
      <c r="C696" s="143">
        <v>-496.69813090613167</v>
      </c>
      <c r="D696" s="143">
        <v>5613.0615400462539</v>
      </c>
      <c r="E696" s="142">
        <v>1.33</v>
      </c>
      <c r="F696" s="141">
        <v>2.238</v>
      </c>
      <c r="G696" s="135"/>
      <c r="H696" s="135"/>
      <c r="I696" s="134"/>
      <c r="J696" s="135"/>
      <c r="K696" s="135"/>
      <c r="L696" s="134"/>
      <c r="M696" s="135"/>
      <c r="N696" s="135"/>
      <c r="O696" s="134"/>
      <c r="P696" s="135"/>
      <c r="Q696" s="135"/>
      <c r="R696" s="134"/>
      <c r="S696" s="135"/>
      <c r="T696" s="135"/>
      <c r="U696" s="134"/>
      <c r="V696" s="135"/>
      <c r="W696" s="135"/>
      <c r="X696" s="134"/>
      <c r="Y696" s="135"/>
      <c r="Z696" s="135"/>
      <c r="AA696" s="134"/>
      <c r="AB696" s="135"/>
      <c r="AC696" s="135"/>
      <c r="AD696" s="134"/>
      <c r="AE696" s="135"/>
      <c r="AF696" s="135"/>
      <c r="AG696" s="134"/>
    </row>
    <row r="697" spans="1:33">
      <c r="A697" s="144" t="s">
        <v>345</v>
      </c>
      <c r="B697" s="135" t="s">
        <v>4484</v>
      </c>
      <c r="C697" s="143">
        <v>-496.66912386693554</v>
      </c>
      <c r="D697" s="143">
        <v>5611.4582423844713</v>
      </c>
      <c r="E697" s="142">
        <v>1.2929999999999999</v>
      </c>
      <c r="F697" s="141">
        <v>2.2240000000000002</v>
      </c>
      <c r="G697" s="135"/>
      <c r="H697" s="135"/>
      <c r="I697" s="134"/>
      <c r="J697" s="135"/>
      <c r="K697" s="135"/>
      <c r="L697" s="134"/>
      <c r="M697" s="135"/>
      <c r="N697" s="135"/>
      <c r="O697" s="134"/>
      <c r="P697" s="135"/>
      <c r="Q697" s="135"/>
      <c r="R697" s="134"/>
      <c r="S697" s="135"/>
      <c r="T697" s="135"/>
      <c r="U697" s="134"/>
      <c r="V697" s="135"/>
      <c r="W697" s="135"/>
      <c r="X697" s="134"/>
      <c r="Y697" s="135"/>
      <c r="Z697" s="135"/>
      <c r="AA697" s="134"/>
      <c r="AB697" s="135"/>
      <c r="AC697" s="135"/>
      <c r="AD697" s="134"/>
      <c r="AE697" s="135"/>
      <c r="AF697" s="135"/>
      <c r="AG697" s="134"/>
    </row>
    <row r="698" spans="1:33">
      <c r="A698" s="144" t="s">
        <v>345</v>
      </c>
      <c r="B698" s="135" t="s">
        <v>4483</v>
      </c>
      <c r="C698" s="143">
        <v>-496.09002254452292</v>
      </c>
      <c r="D698" s="143">
        <v>5610.793940150279</v>
      </c>
      <c r="E698" s="142">
        <v>1.3080000000000001</v>
      </c>
      <c r="F698" s="141">
        <v>2.242</v>
      </c>
      <c r="G698" s="135"/>
      <c r="H698" s="135"/>
      <c r="I698" s="134"/>
      <c r="J698" s="135"/>
      <c r="K698" s="135"/>
      <c r="L698" s="134"/>
      <c r="M698" s="135"/>
      <c r="N698" s="135"/>
      <c r="O698" s="134"/>
      <c r="P698" s="135"/>
      <c r="Q698" s="135"/>
      <c r="R698" s="134"/>
      <c r="S698" s="135"/>
      <c r="T698" s="135"/>
      <c r="U698" s="134"/>
      <c r="V698" s="135"/>
      <c r="W698" s="135"/>
      <c r="X698" s="134"/>
      <c r="Y698" s="135"/>
      <c r="Z698" s="135"/>
      <c r="AA698" s="134"/>
      <c r="AB698" s="135"/>
      <c r="AC698" s="135"/>
      <c r="AD698" s="134"/>
      <c r="AE698" s="135"/>
      <c r="AF698" s="135"/>
      <c r="AG698" s="134"/>
    </row>
    <row r="699" spans="1:33">
      <c r="A699" s="144" t="s">
        <v>345</v>
      </c>
      <c r="B699" s="135" t="s">
        <v>4482</v>
      </c>
      <c r="C699" s="143">
        <v>-496.6750907846212</v>
      </c>
      <c r="D699" s="143">
        <v>5609.2456021188909</v>
      </c>
      <c r="E699" s="142">
        <v>1.34</v>
      </c>
      <c r="F699" s="141">
        <v>2.2370000000000001</v>
      </c>
      <c r="G699" s="135"/>
      <c r="H699" s="135"/>
      <c r="I699" s="134"/>
      <c r="J699" s="135"/>
      <c r="K699" s="135"/>
      <c r="L699" s="134"/>
      <c r="M699" s="135"/>
      <c r="N699" s="135"/>
      <c r="O699" s="134"/>
      <c r="P699" s="135"/>
      <c r="Q699" s="135"/>
      <c r="R699" s="134"/>
      <c r="S699" s="135"/>
      <c r="T699" s="135"/>
      <c r="U699" s="134"/>
      <c r="V699" s="135"/>
      <c r="W699" s="135"/>
      <c r="X699" s="134"/>
      <c r="Y699" s="135"/>
      <c r="Z699" s="135"/>
      <c r="AA699" s="134"/>
      <c r="AB699" s="135"/>
      <c r="AC699" s="135"/>
      <c r="AD699" s="134"/>
      <c r="AE699" s="135"/>
      <c r="AF699" s="135"/>
      <c r="AG699" s="134"/>
    </row>
    <row r="700" spans="1:33">
      <c r="A700" s="144" t="s">
        <v>345</v>
      </c>
      <c r="B700" s="135" t="s">
        <v>4481</v>
      </c>
      <c r="C700" s="143">
        <v>-496.65704810564978</v>
      </c>
      <c r="D700" s="143">
        <v>5607.4752058593876</v>
      </c>
      <c r="E700" s="142">
        <v>1.3129999999999999</v>
      </c>
      <c r="F700" s="141">
        <v>2.242</v>
      </c>
      <c r="G700" s="135"/>
      <c r="H700" s="135"/>
      <c r="I700" s="134"/>
      <c r="J700" s="135"/>
      <c r="K700" s="135"/>
      <c r="L700" s="134"/>
      <c r="M700" s="135"/>
      <c r="N700" s="135"/>
      <c r="O700" s="134"/>
      <c r="P700" s="135"/>
      <c r="Q700" s="135"/>
      <c r="R700" s="134"/>
      <c r="S700" s="135"/>
      <c r="T700" s="135"/>
      <c r="U700" s="134"/>
      <c r="V700" s="135"/>
      <c r="W700" s="135"/>
      <c r="X700" s="134"/>
      <c r="Y700" s="135"/>
      <c r="Z700" s="135"/>
      <c r="AA700" s="134"/>
      <c r="AB700" s="135"/>
      <c r="AC700" s="135"/>
      <c r="AD700" s="134"/>
      <c r="AE700" s="135"/>
      <c r="AF700" s="135"/>
      <c r="AG700" s="134"/>
    </row>
    <row r="701" spans="1:33">
      <c r="A701" s="144" t="s">
        <v>345</v>
      </c>
      <c r="B701" s="135" t="s">
        <v>4480</v>
      </c>
      <c r="C701" s="143">
        <v>-496.464461232894</v>
      </c>
      <c r="D701" s="143">
        <v>5605.7126813126106</v>
      </c>
      <c r="E701" s="142">
        <v>1.2809999999999999</v>
      </c>
      <c r="F701" s="141">
        <v>2.23</v>
      </c>
      <c r="G701" s="135"/>
      <c r="H701" s="135"/>
      <c r="I701" s="134"/>
      <c r="J701" s="135"/>
      <c r="K701" s="135"/>
      <c r="L701" s="134"/>
      <c r="M701" s="135"/>
      <c r="N701" s="135"/>
      <c r="O701" s="134"/>
      <c r="P701" s="135"/>
      <c r="Q701" s="135"/>
      <c r="R701" s="134"/>
      <c r="S701" s="135"/>
      <c r="T701" s="135"/>
      <c r="U701" s="134"/>
      <c r="V701" s="135"/>
      <c r="W701" s="135"/>
      <c r="X701" s="134"/>
      <c r="Y701" s="135"/>
      <c r="Z701" s="135"/>
      <c r="AA701" s="134"/>
      <c r="AB701" s="135"/>
      <c r="AC701" s="135"/>
      <c r="AD701" s="134"/>
      <c r="AE701" s="135"/>
      <c r="AF701" s="135"/>
      <c r="AG701" s="134"/>
    </row>
    <row r="702" spans="1:33">
      <c r="A702" s="144" t="s">
        <v>345</v>
      </c>
      <c r="B702" s="135" t="s">
        <v>4479</v>
      </c>
      <c r="C702" s="143">
        <v>-496.43466772866412</v>
      </c>
      <c r="D702" s="143">
        <v>5605.1503311936194</v>
      </c>
      <c r="E702" s="142">
        <v>1.3029999999999999</v>
      </c>
      <c r="F702" s="141">
        <v>2.2280000000000002</v>
      </c>
      <c r="G702" s="135"/>
      <c r="H702" s="135"/>
      <c r="I702" s="134"/>
      <c r="J702" s="135"/>
      <c r="K702" s="135"/>
      <c r="L702" s="134"/>
      <c r="M702" s="135"/>
      <c r="N702" s="135"/>
      <c r="O702" s="134"/>
      <c r="P702" s="135"/>
      <c r="Q702" s="135"/>
      <c r="R702" s="134"/>
      <c r="S702" s="135"/>
      <c r="T702" s="135"/>
      <c r="U702" s="134"/>
      <c r="V702" s="135"/>
      <c r="W702" s="135"/>
      <c r="X702" s="134"/>
      <c r="Y702" s="135"/>
      <c r="Z702" s="135"/>
      <c r="AA702" s="134"/>
      <c r="AB702" s="135"/>
      <c r="AC702" s="135"/>
      <c r="AD702" s="134"/>
      <c r="AE702" s="135"/>
      <c r="AF702" s="135"/>
      <c r="AG702" s="134"/>
    </row>
    <row r="703" spans="1:33">
      <c r="A703" s="144" t="s">
        <v>345</v>
      </c>
      <c r="B703" s="135" t="s">
        <v>4478</v>
      </c>
      <c r="C703" s="143">
        <v>-495.90784600821587</v>
      </c>
      <c r="D703" s="143">
        <v>5603.2678341055162</v>
      </c>
      <c r="E703" s="142">
        <v>1.3240000000000001</v>
      </c>
      <c r="F703" s="141">
        <v>2.2349999999999999</v>
      </c>
      <c r="G703" s="135"/>
      <c r="H703" s="135"/>
      <c r="I703" s="134"/>
      <c r="J703" s="135"/>
      <c r="K703" s="135"/>
      <c r="L703" s="134"/>
      <c r="M703" s="135"/>
      <c r="N703" s="135"/>
      <c r="O703" s="134"/>
      <c r="P703" s="135"/>
      <c r="Q703" s="135"/>
      <c r="R703" s="134"/>
      <c r="S703" s="135"/>
      <c r="T703" s="135"/>
      <c r="U703" s="134"/>
      <c r="V703" s="135"/>
      <c r="W703" s="135"/>
      <c r="X703" s="134"/>
      <c r="Y703" s="135"/>
      <c r="Z703" s="135"/>
      <c r="AA703" s="134"/>
      <c r="AB703" s="135"/>
      <c r="AC703" s="135"/>
      <c r="AD703" s="134"/>
      <c r="AE703" s="135"/>
      <c r="AF703" s="135"/>
      <c r="AG703" s="134"/>
    </row>
    <row r="704" spans="1:33">
      <c r="A704" s="144" t="s">
        <v>345</v>
      </c>
      <c r="B704" s="135" t="s">
        <v>4477</v>
      </c>
      <c r="C704" s="143">
        <v>-496.30811609396864</v>
      </c>
      <c r="D704" s="143">
        <v>5601.6494885414286</v>
      </c>
      <c r="E704" s="142">
        <v>1.3360000000000001</v>
      </c>
      <c r="F704" s="141">
        <v>2.2309999999999999</v>
      </c>
      <c r="G704" s="135"/>
      <c r="H704" s="135"/>
      <c r="I704" s="134"/>
      <c r="J704" s="135"/>
      <c r="K704" s="135"/>
      <c r="L704" s="134"/>
      <c r="M704" s="135"/>
      <c r="N704" s="135"/>
      <c r="O704" s="134"/>
      <c r="P704" s="135"/>
      <c r="Q704" s="135"/>
      <c r="R704" s="134"/>
      <c r="S704" s="135"/>
      <c r="T704" s="135"/>
      <c r="U704" s="134"/>
      <c r="V704" s="135"/>
      <c r="W704" s="135"/>
      <c r="X704" s="134"/>
      <c r="Y704" s="135"/>
      <c r="Z704" s="135"/>
      <c r="AA704" s="134"/>
      <c r="AB704" s="135"/>
      <c r="AC704" s="135"/>
      <c r="AD704" s="134"/>
      <c r="AE704" s="135"/>
      <c r="AF704" s="135"/>
      <c r="AG704" s="134"/>
    </row>
    <row r="705" spans="1:33">
      <c r="A705" s="144" t="s">
        <v>345</v>
      </c>
      <c r="B705" s="135" t="s">
        <v>4476</v>
      </c>
      <c r="C705" s="143">
        <v>-496.23548945442616</v>
      </c>
      <c r="D705" s="143">
        <v>5601.4774541303941</v>
      </c>
      <c r="E705" s="142">
        <v>1.3160000000000001</v>
      </c>
      <c r="F705" s="141">
        <v>2.2320000000000002</v>
      </c>
      <c r="G705" s="135"/>
      <c r="H705" s="135"/>
      <c r="I705" s="134"/>
      <c r="J705" s="135"/>
      <c r="K705" s="135"/>
      <c r="L705" s="134"/>
      <c r="M705" s="135"/>
      <c r="N705" s="135"/>
      <c r="O705" s="134"/>
      <c r="P705" s="135"/>
      <c r="Q705" s="135"/>
      <c r="R705" s="134"/>
      <c r="S705" s="135"/>
      <c r="T705" s="135"/>
      <c r="U705" s="134"/>
      <c r="V705" s="135"/>
      <c r="W705" s="135"/>
      <c r="X705" s="134"/>
      <c r="Y705" s="135"/>
      <c r="Z705" s="135"/>
      <c r="AA705" s="134"/>
      <c r="AB705" s="135"/>
      <c r="AC705" s="135"/>
      <c r="AD705" s="134"/>
      <c r="AE705" s="135"/>
      <c r="AF705" s="135"/>
      <c r="AG705" s="134"/>
    </row>
    <row r="706" spans="1:33">
      <c r="A706" s="144" t="s">
        <v>345</v>
      </c>
      <c r="B706" s="135" t="s">
        <v>4475</v>
      </c>
      <c r="C706" s="143">
        <v>-496.02211205656209</v>
      </c>
      <c r="D706" s="143">
        <v>5601.0776752400598</v>
      </c>
      <c r="E706" s="142">
        <v>1.3029999999999999</v>
      </c>
      <c r="F706" s="141">
        <v>2.2290000000000001</v>
      </c>
      <c r="G706" s="135"/>
      <c r="H706" s="135"/>
      <c r="I706" s="134"/>
      <c r="J706" s="135"/>
      <c r="K706" s="135"/>
      <c r="L706" s="134"/>
      <c r="M706" s="135"/>
      <c r="N706" s="135"/>
      <c r="O706" s="134"/>
      <c r="P706" s="135"/>
      <c r="Q706" s="135"/>
      <c r="R706" s="134"/>
      <c r="S706" s="135"/>
      <c r="T706" s="135"/>
      <c r="U706" s="134"/>
      <c r="V706" s="135"/>
      <c r="W706" s="135"/>
      <c r="X706" s="134"/>
      <c r="Y706" s="135"/>
      <c r="Z706" s="135"/>
      <c r="AA706" s="134"/>
      <c r="AB706" s="135"/>
      <c r="AC706" s="135"/>
      <c r="AD706" s="134"/>
      <c r="AE706" s="135"/>
      <c r="AF706" s="135"/>
      <c r="AG706" s="134"/>
    </row>
    <row r="707" spans="1:33">
      <c r="A707" s="144" t="s">
        <v>345</v>
      </c>
      <c r="B707" s="135" t="s">
        <v>4474</v>
      </c>
      <c r="C707" s="143">
        <v>-496.10920476923519</v>
      </c>
      <c r="D707" s="143">
        <v>5599.3013485466754</v>
      </c>
      <c r="E707" s="142">
        <v>1.268</v>
      </c>
      <c r="F707" s="141">
        <v>2.2360000000000002</v>
      </c>
      <c r="G707" s="135"/>
      <c r="H707" s="135"/>
      <c r="I707" s="134"/>
      <c r="J707" s="135"/>
      <c r="K707" s="135"/>
      <c r="L707" s="134"/>
      <c r="M707" s="135"/>
      <c r="N707" s="135"/>
      <c r="O707" s="134"/>
      <c r="P707" s="135"/>
      <c r="Q707" s="135"/>
      <c r="R707" s="134"/>
      <c r="S707" s="135"/>
      <c r="T707" s="135"/>
      <c r="U707" s="134"/>
      <c r="V707" s="135"/>
      <c r="W707" s="135"/>
      <c r="X707" s="134"/>
      <c r="Y707" s="135"/>
      <c r="Z707" s="135"/>
      <c r="AA707" s="134"/>
      <c r="AB707" s="135"/>
      <c r="AC707" s="135"/>
      <c r="AD707" s="134"/>
      <c r="AE707" s="135"/>
      <c r="AF707" s="135"/>
      <c r="AG707" s="134"/>
    </row>
    <row r="708" spans="1:33">
      <c r="A708" s="144" t="s">
        <v>345</v>
      </c>
      <c r="B708" s="135" t="s">
        <v>4473</v>
      </c>
      <c r="C708" s="143">
        <v>-496.13951297344698</v>
      </c>
      <c r="D708" s="143">
        <v>5598.7869487993794</v>
      </c>
      <c r="E708" s="142">
        <v>1.2969999999999999</v>
      </c>
      <c r="F708" s="141">
        <v>2.238</v>
      </c>
      <c r="G708" s="135"/>
      <c r="H708" s="135"/>
      <c r="I708" s="134"/>
      <c r="J708" s="135"/>
      <c r="K708" s="135"/>
      <c r="L708" s="134"/>
      <c r="M708" s="135"/>
      <c r="N708" s="135"/>
      <c r="O708" s="134"/>
      <c r="P708" s="135"/>
      <c r="Q708" s="135"/>
      <c r="R708" s="134"/>
      <c r="S708" s="135"/>
      <c r="T708" s="135"/>
      <c r="U708" s="134"/>
      <c r="V708" s="135"/>
      <c r="W708" s="135"/>
      <c r="X708" s="134"/>
      <c r="Y708" s="135"/>
      <c r="Z708" s="135"/>
      <c r="AA708" s="134"/>
      <c r="AB708" s="135"/>
      <c r="AC708" s="135"/>
      <c r="AD708" s="134"/>
      <c r="AE708" s="135"/>
      <c r="AF708" s="135"/>
      <c r="AG708" s="134"/>
    </row>
    <row r="709" spans="1:33">
      <c r="A709" s="144" t="s">
        <v>345</v>
      </c>
      <c r="B709" s="135" t="s">
        <v>4472</v>
      </c>
      <c r="C709" s="143">
        <v>-496.02502879801176</v>
      </c>
      <c r="D709" s="143">
        <v>5598.6251669388439</v>
      </c>
      <c r="E709" s="142">
        <v>1.323</v>
      </c>
      <c r="F709" s="141">
        <v>2.2509999999999999</v>
      </c>
      <c r="G709" s="135"/>
      <c r="H709" s="135"/>
      <c r="I709" s="134"/>
      <c r="J709" s="135"/>
      <c r="K709" s="135"/>
      <c r="L709" s="134"/>
      <c r="M709" s="135"/>
      <c r="N709" s="135"/>
      <c r="O709" s="134"/>
      <c r="P709" s="135"/>
      <c r="Q709" s="135"/>
      <c r="R709" s="134"/>
      <c r="S709" s="135"/>
      <c r="T709" s="135"/>
      <c r="U709" s="134"/>
      <c r="V709" s="135"/>
      <c r="W709" s="135"/>
      <c r="X709" s="134"/>
      <c r="Y709" s="135"/>
      <c r="Z709" s="135"/>
      <c r="AA709" s="134"/>
      <c r="AB709" s="135"/>
      <c r="AC709" s="135"/>
      <c r="AD709" s="134"/>
      <c r="AE709" s="135"/>
      <c r="AF709" s="135"/>
      <c r="AG709" s="134"/>
    </row>
    <row r="710" spans="1:33">
      <c r="A710" s="144" t="s">
        <v>345</v>
      </c>
      <c r="B710" s="135" t="s">
        <v>4471</v>
      </c>
      <c r="C710" s="143">
        <v>-496.81614404996799</v>
      </c>
      <c r="D710" s="143">
        <v>5598.285867559498</v>
      </c>
      <c r="E710" s="142">
        <v>1.321</v>
      </c>
      <c r="F710" s="141">
        <v>2.2469999999999999</v>
      </c>
      <c r="G710" s="135"/>
      <c r="H710" s="135"/>
      <c r="I710" s="134"/>
      <c r="J710" s="135"/>
      <c r="K710" s="135"/>
      <c r="L710" s="134"/>
      <c r="M710" s="135"/>
      <c r="N710" s="135"/>
      <c r="O710" s="134"/>
      <c r="P710" s="135"/>
      <c r="Q710" s="135"/>
      <c r="R710" s="134"/>
      <c r="S710" s="135"/>
      <c r="T710" s="135"/>
      <c r="U710" s="134"/>
      <c r="V710" s="135"/>
      <c r="W710" s="135"/>
      <c r="X710" s="134"/>
      <c r="Y710" s="135"/>
      <c r="Z710" s="135"/>
      <c r="AA710" s="134"/>
      <c r="AB710" s="135"/>
      <c r="AC710" s="135"/>
      <c r="AD710" s="134"/>
      <c r="AE710" s="135"/>
      <c r="AF710" s="135"/>
      <c r="AG710" s="134"/>
    </row>
    <row r="711" spans="1:33">
      <c r="A711" s="144" t="s">
        <v>345</v>
      </c>
      <c r="B711" s="135" t="s">
        <v>4470</v>
      </c>
      <c r="C711" s="143">
        <v>-496.46912448823423</v>
      </c>
      <c r="D711" s="143">
        <v>5597.712838109529</v>
      </c>
      <c r="E711" s="142">
        <v>1.2989999999999999</v>
      </c>
      <c r="F711" s="141">
        <v>2.2429999999999999</v>
      </c>
      <c r="G711" s="135"/>
      <c r="H711" s="135"/>
      <c r="I711" s="134"/>
      <c r="J711" s="135"/>
      <c r="K711" s="135"/>
      <c r="L711" s="134"/>
      <c r="M711" s="135"/>
      <c r="N711" s="135"/>
      <c r="O711" s="134"/>
      <c r="P711" s="135"/>
      <c r="Q711" s="135"/>
      <c r="R711" s="134"/>
      <c r="S711" s="135"/>
      <c r="T711" s="135"/>
      <c r="U711" s="134"/>
      <c r="V711" s="135"/>
      <c r="W711" s="135"/>
      <c r="X711" s="134"/>
      <c r="Y711" s="135"/>
      <c r="Z711" s="135"/>
      <c r="AA711" s="134"/>
      <c r="AB711" s="135"/>
      <c r="AC711" s="135"/>
      <c r="AD711" s="134"/>
      <c r="AE711" s="135"/>
      <c r="AF711" s="135"/>
      <c r="AG711" s="134"/>
    </row>
    <row r="712" spans="1:33">
      <c r="A712" s="144" t="s">
        <v>345</v>
      </c>
      <c r="B712" s="135" t="s">
        <v>4469</v>
      </c>
      <c r="C712" s="143">
        <v>-496.05384504181342</v>
      </c>
      <c r="D712" s="143">
        <v>5596.1987850180849</v>
      </c>
      <c r="E712" s="142">
        <v>1.3120000000000001</v>
      </c>
      <c r="F712" s="141">
        <v>2.2469999999999999</v>
      </c>
      <c r="G712" s="135"/>
      <c r="H712" s="135"/>
      <c r="I712" s="134"/>
      <c r="J712" s="135"/>
      <c r="K712" s="135"/>
      <c r="L712" s="134"/>
      <c r="M712" s="135"/>
      <c r="N712" s="135"/>
      <c r="O712" s="134"/>
      <c r="P712" s="135"/>
      <c r="Q712" s="135"/>
      <c r="R712" s="134"/>
      <c r="S712" s="135"/>
      <c r="T712" s="135"/>
      <c r="U712" s="134"/>
      <c r="V712" s="135"/>
      <c r="W712" s="135"/>
      <c r="X712" s="134"/>
      <c r="Y712" s="135"/>
      <c r="Z712" s="135"/>
      <c r="AA712" s="134"/>
      <c r="AB712" s="135"/>
      <c r="AC712" s="135"/>
      <c r="AD712" s="134"/>
      <c r="AE712" s="135"/>
      <c r="AF712" s="135"/>
      <c r="AG712" s="134"/>
    </row>
    <row r="713" spans="1:33">
      <c r="A713" s="144" t="s">
        <v>345</v>
      </c>
      <c r="B713" s="135" t="s">
        <v>4468</v>
      </c>
      <c r="C713" s="143">
        <v>-496.77461107702561</v>
      </c>
      <c r="D713" s="143">
        <v>5594.9117863649499</v>
      </c>
      <c r="E713" s="142">
        <v>1.306</v>
      </c>
      <c r="F713" s="141">
        <v>2.2349999999999999</v>
      </c>
      <c r="G713" s="135"/>
      <c r="H713" s="135"/>
      <c r="I713" s="134"/>
      <c r="J713" s="135"/>
      <c r="K713" s="135"/>
      <c r="L713" s="134"/>
      <c r="M713" s="135"/>
      <c r="N713" s="135"/>
      <c r="O713" s="134"/>
      <c r="P713" s="135"/>
      <c r="Q713" s="135"/>
      <c r="R713" s="134"/>
      <c r="S713" s="135"/>
      <c r="T713" s="135"/>
      <c r="U713" s="134"/>
      <c r="V713" s="135"/>
      <c r="W713" s="135"/>
      <c r="X713" s="134"/>
      <c r="Y713" s="135"/>
      <c r="Z713" s="135"/>
      <c r="AA713" s="134"/>
      <c r="AB713" s="135"/>
      <c r="AC713" s="135"/>
      <c r="AD713" s="134"/>
      <c r="AE713" s="135"/>
      <c r="AF713" s="135"/>
      <c r="AG713" s="134"/>
    </row>
    <row r="714" spans="1:33">
      <c r="A714" s="144" t="s">
        <v>345</v>
      </c>
      <c r="B714" s="135" t="s">
        <v>4467</v>
      </c>
      <c r="C714" s="143">
        <v>-496.82879425584213</v>
      </c>
      <c r="D714" s="143">
        <v>5593.5841038293329</v>
      </c>
      <c r="E714" s="142">
        <v>1.306</v>
      </c>
      <c r="F714" s="141">
        <v>2.246</v>
      </c>
      <c r="G714" s="135"/>
      <c r="H714" s="135"/>
      <c r="I714" s="134"/>
      <c r="J714" s="135"/>
      <c r="K714" s="135"/>
      <c r="L714" s="134"/>
      <c r="M714" s="135"/>
      <c r="N714" s="135"/>
      <c r="O714" s="134"/>
      <c r="P714" s="135"/>
      <c r="Q714" s="135"/>
      <c r="R714" s="134"/>
      <c r="S714" s="135"/>
      <c r="T714" s="135"/>
      <c r="U714" s="134"/>
      <c r="V714" s="135"/>
      <c r="W714" s="135"/>
      <c r="X714" s="134"/>
      <c r="Y714" s="135"/>
      <c r="Z714" s="135"/>
      <c r="AA714" s="134"/>
      <c r="AB714" s="135"/>
      <c r="AC714" s="135"/>
      <c r="AD714" s="134"/>
      <c r="AE714" s="135"/>
      <c r="AF714" s="135"/>
      <c r="AG714" s="134"/>
    </row>
    <row r="715" spans="1:33">
      <c r="A715" s="144" t="s">
        <v>345</v>
      </c>
      <c r="B715" s="135" t="s">
        <v>4466</v>
      </c>
      <c r="C715" s="143">
        <v>-496.31347198946963</v>
      </c>
      <c r="D715" s="143">
        <v>5591.9111990592146</v>
      </c>
      <c r="E715" s="142">
        <v>1.3169999999999999</v>
      </c>
      <c r="F715" s="141">
        <v>2.2570000000000001</v>
      </c>
      <c r="G715" s="135"/>
      <c r="H715" s="135"/>
      <c r="I715" s="134"/>
      <c r="J715" s="135"/>
      <c r="K715" s="135"/>
      <c r="L715" s="134"/>
      <c r="M715" s="135"/>
      <c r="N715" s="135"/>
      <c r="O715" s="134"/>
      <c r="P715" s="135"/>
      <c r="Q715" s="135"/>
      <c r="R715" s="134"/>
      <c r="S715" s="135"/>
      <c r="T715" s="135"/>
      <c r="U715" s="134"/>
      <c r="V715" s="135"/>
      <c r="W715" s="135"/>
      <c r="X715" s="134"/>
      <c r="Y715" s="135"/>
      <c r="Z715" s="135"/>
      <c r="AA715" s="134"/>
      <c r="AB715" s="135"/>
      <c r="AC715" s="135"/>
      <c r="AD715" s="134"/>
      <c r="AE715" s="135"/>
      <c r="AF715" s="135"/>
      <c r="AG715" s="134"/>
    </row>
    <row r="716" spans="1:33">
      <c r="A716" s="144" t="s">
        <v>345</v>
      </c>
      <c r="B716" s="135" t="s">
        <v>4465</v>
      </c>
      <c r="C716" s="143">
        <v>-496.60924097819583</v>
      </c>
      <c r="D716" s="143">
        <v>5591.6435364021672</v>
      </c>
      <c r="E716" s="142">
        <v>1.3160000000000001</v>
      </c>
      <c r="F716" s="141">
        <v>2.238</v>
      </c>
      <c r="G716" s="135"/>
      <c r="H716" s="135"/>
      <c r="I716" s="134"/>
      <c r="J716" s="135"/>
      <c r="K716" s="135"/>
      <c r="L716" s="134"/>
      <c r="M716" s="135"/>
      <c r="N716" s="135"/>
      <c r="O716" s="134"/>
      <c r="P716" s="135"/>
      <c r="Q716" s="135"/>
      <c r="R716" s="134"/>
      <c r="S716" s="135"/>
      <c r="T716" s="135"/>
      <c r="U716" s="134"/>
      <c r="V716" s="135"/>
      <c r="W716" s="135"/>
      <c r="X716" s="134"/>
      <c r="Y716" s="135"/>
      <c r="Z716" s="135"/>
      <c r="AA716" s="134"/>
      <c r="AB716" s="135"/>
      <c r="AC716" s="135"/>
      <c r="AD716" s="134"/>
      <c r="AE716" s="135"/>
      <c r="AF716" s="135"/>
      <c r="AG716" s="134"/>
    </row>
    <row r="717" spans="1:33">
      <c r="A717" s="144" t="s">
        <v>345</v>
      </c>
      <c r="B717" s="135" t="s">
        <v>4464</v>
      </c>
      <c r="C717" s="143">
        <v>-496.03309285315856</v>
      </c>
      <c r="D717" s="143">
        <v>5590.0181520833166</v>
      </c>
      <c r="E717" s="142">
        <v>1.3009999999999999</v>
      </c>
      <c r="F717" s="141">
        <v>2.2320000000000002</v>
      </c>
      <c r="G717" s="135"/>
      <c r="H717" s="135"/>
      <c r="I717" s="134"/>
      <c r="J717" s="135"/>
      <c r="K717" s="135"/>
      <c r="L717" s="134"/>
      <c r="M717" s="135"/>
      <c r="N717" s="135"/>
      <c r="O717" s="134"/>
      <c r="P717" s="135"/>
      <c r="Q717" s="135"/>
      <c r="R717" s="134"/>
      <c r="S717" s="135"/>
      <c r="T717" s="135"/>
      <c r="U717" s="134"/>
      <c r="V717" s="135"/>
      <c r="W717" s="135"/>
      <c r="X717" s="134"/>
      <c r="Y717" s="135"/>
      <c r="Z717" s="135"/>
      <c r="AA717" s="134"/>
      <c r="AB717" s="135"/>
      <c r="AC717" s="135"/>
      <c r="AD717" s="134"/>
      <c r="AE717" s="135"/>
      <c r="AF717" s="135"/>
      <c r="AG717" s="134"/>
    </row>
    <row r="718" spans="1:33">
      <c r="A718" s="144" t="s">
        <v>345</v>
      </c>
      <c r="B718" s="135" t="s">
        <v>4463</v>
      </c>
      <c r="C718" s="143">
        <v>-495.9558420309645</v>
      </c>
      <c r="D718" s="143">
        <v>5588.6949578901003</v>
      </c>
      <c r="E718" s="142">
        <v>1.3240000000000001</v>
      </c>
      <c r="F718" s="141">
        <v>2.2480000000000002</v>
      </c>
      <c r="G718" s="135"/>
      <c r="H718" s="135"/>
      <c r="I718" s="134"/>
      <c r="J718" s="135"/>
      <c r="K718" s="135"/>
      <c r="L718" s="134"/>
      <c r="M718" s="135"/>
      <c r="N718" s="135"/>
      <c r="O718" s="134"/>
      <c r="P718" s="135"/>
      <c r="Q718" s="135"/>
      <c r="R718" s="134"/>
      <c r="S718" s="135"/>
      <c r="T718" s="135"/>
      <c r="U718" s="134"/>
      <c r="V718" s="135"/>
      <c r="W718" s="135"/>
      <c r="X718" s="134"/>
      <c r="Y718" s="135"/>
      <c r="Z718" s="135"/>
      <c r="AA718" s="134"/>
      <c r="AB718" s="135"/>
      <c r="AC718" s="135"/>
      <c r="AD718" s="134"/>
      <c r="AE718" s="135"/>
      <c r="AF718" s="135"/>
      <c r="AG718" s="134"/>
    </row>
    <row r="719" spans="1:33">
      <c r="A719" s="144" t="s">
        <v>345</v>
      </c>
      <c r="B719" s="135" t="s">
        <v>4462</v>
      </c>
      <c r="C719" s="143">
        <v>-496.1170281993883</v>
      </c>
      <c r="D719" s="143">
        <v>5587.3708700405205</v>
      </c>
      <c r="E719" s="142">
        <v>1.3260000000000001</v>
      </c>
      <c r="F719" s="141">
        <v>2.2519999999999998</v>
      </c>
      <c r="G719" s="135"/>
      <c r="H719" s="135"/>
      <c r="I719" s="134"/>
      <c r="J719" s="135"/>
      <c r="K719" s="135"/>
      <c r="L719" s="134"/>
      <c r="M719" s="135"/>
      <c r="N719" s="135"/>
      <c r="O719" s="134"/>
      <c r="P719" s="135"/>
      <c r="Q719" s="135"/>
      <c r="R719" s="134"/>
      <c r="S719" s="135"/>
      <c r="T719" s="135"/>
      <c r="U719" s="134"/>
      <c r="V719" s="135"/>
      <c r="W719" s="135"/>
      <c r="X719" s="134"/>
      <c r="Y719" s="135"/>
      <c r="Z719" s="135"/>
      <c r="AA719" s="134"/>
      <c r="AB719" s="135"/>
      <c r="AC719" s="135"/>
      <c r="AD719" s="134"/>
      <c r="AE719" s="135"/>
      <c r="AF719" s="135"/>
      <c r="AG719" s="134"/>
    </row>
    <row r="720" spans="1:33">
      <c r="A720" s="144" t="s">
        <v>345</v>
      </c>
      <c r="B720" s="135" t="s">
        <v>4461</v>
      </c>
      <c r="C720" s="143">
        <v>-496.63217638695227</v>
      </c>
      <c r="D720" s="143">
        <v>5586.6377699222767</v>
      </c>
      <c r="E720" s="142">
        <v>1.3080000000000001</v>
      </c>
      <c r="F720" s="141">
        <v>2.2490000000000001</v>
      </c>
      <c r="G720" s="135"/>
      <c r="H720" s="135"/>
      <c r="I720" s="134"/>
      <c r="J720" s="135"/>
      <c r="K720" s="135"/>
      <c r="L720" s="134"/>
      <c r="M720" s="135"/>
      <c r="N720" s="135"/>
      <c r="O720" s="134"/>
      <c r="P720" s="135"/>
      <c r="Q720" s="135"/>
      <c r="R720" s="134"/>
      <c r="S720" s="135"/>
      <c r="T720" s="135"/>
      <c r="U720" s="134"/>
      <c r="V720" s="135"/>
      <c r="W720" s="135"/>
      <c r="X720" s="134"/>
      <c r="Y720" s="135"/>
      <c r="Z720" s="135"/>
      <c r="AA720" s="134"/>
      <c r="AB720" s="135"/>
      <c r="AC720" s="135"/>
      <c r="AD720" s="134"/>
      <c r="AE720" s="135"/>
      <c r="AF720" s="135"/>
      <c r="AG720" s="134"/>
    </row>
    <row r="721" spans="1:33">
      <c r="A721" s="144" t="s">
        <v>345</v>
      </c>
      <c r="B721" s="135" t="s">
        <v>4460</v>
      </c>
      <c r="C721" s="143">
        <v>-496.74996752966604</v>
      </c>
      <c r="D721" s="143">
        <v>5585.2924213258402</v>
      </c>
      <c r="E721" s="142">
        <v>1.296</v>
      </c>
      <c r="F721" s="141">
        <v>2.242</v>
      </c>
      <c r="G721" s="135"/>
      <c r="H721" s="135"/>
      <c r="I721" s="134"/>
      <c r="J721" s="135"/>
      <c r="K721" s="135"/>
      <c r="L721" s="134"/>
      <c r="M721" s="135"/>
      <c r="N721" s="135"/>
      <c r="O721" s="134"/>
      <c r="P721" s="135"/>
      <c r="Q721" s="135"/>
      <c r="R721" s="134"/>
      <c r="S721" s="135"/>
      <c r="T721" s="135"/>
      <c r="U721" s="134"/>
      <c r="V721" s="135"/>
      <c r="W721" s="135"/>
      <c r="X721" s="134"/>
      <c r="Y721" s="135"/>
      <c r="Z721" s="135"/>
      <c r="AA721" s="134"/>
      <c r="AB721" s="135"/>
      <c r="AC721" s="135"/>
      <c r="AD721" s="134"/>
      <c r="AE721" s="135"/>
      <c r="AF721" s="135"/>
      <c r="AG721" s="134"/>
    </row>
    <row r="722" spans="1:33">
      <c r="A722" s="144" t="s">
        <v>345</v>
      </c>
      <c r="B722" s="135" t="s">
        <v>4459</v>
      </c>
      <c r="C722" s="143">
        <v>-496.28186711096163</v>
      </c>
      <c r="D722" s="143">
        <v>5583.4873654764488</v>
      </c>
      <c r="E722" s="142">
        <v>1.3280000000000001</v>
      </c>
      <c r="F722" s="141">
        <v>2.25</v>
      </c>
      <c r="G722" s="135"/>
      <c r="H722" s="135"/>
      <c r="I722" s="134"/>
      <c r="J722" s="135"/>
      <c r="K722" s="135"/>
      <c r="L722" s="134"/>
      <c r="M722" s="135"/>
      <c r="N722" s="135"/>
      <c r="O722" s="134"/>
      <c r="P722" s="135"/>
      <c r="Q722" s="135"/>
      <c r="R722" s="134"/>
      <c r="S722" s="135"/>
      <c r="T722" s="135"/>
      <c r="U722" s="134"/>
      <c r="V722" s="135"/>
      <c r="W722" s="135"/>
      <c r="X722" s="134"/>
      <c r="Y722" s="135"/>
      <c r="Z722" s="135"/>
      <c r="AA722" s="134"/>
      <c r="AB722" s="135"/>
      <c r="AC722" s="135"/>
      <c r="AD722" s="134"/>
      <c r="AE722" s="135"/>
      <c r="AF722" s="135"/>
      <c r="AG722" s="134"/>
    </row>
    <row r="723" spans="1:33">
      <c r="A723" s="144" t="s">
        <v>345</v>
      </c>
      <c r="B723" s="135" t="s">
        <v>4458</v>
      </c>
      <c r="C723" s="143">
        <v>-496.7543771389802</v>
      </c>
      <c r="D723" s="143">
        <v>5582.23511657978</v>
      </c>
      <c r="E723" s="142">
        <v>1.3180000000000001</v>
      </c>
      <c r="F723" s="141">
        <v>2.2360000000000002</v>
      </c>
      <c r="G723" s="135"/>
      <c r="H723" s="135"/>
      <c r="I723" s="134"/>
      <c r="J723" s="135"/>
      <c r="K723" s="135"/>
      <c r="L723" s="134"/>
      <c r="M723" s="135"/>
      <c r="N723" s="135"/>
      <c r="O723" s="134"/>
      <c r="P723" s="135"/>
      <c r="Q723" s="135"/>
      <c r="R723" s="134"/>
      <c r="S723" s="135"/>
      <c r="T723" s="135"/>
      <c r="U723" s="134"/>
      <c r="V723" s="135"/>
      <c r="W723" s="135"/>
      <c r="X723" s="134"/>
      <c r="Y723" s="135"/>
      <c r="Z723" s="135"/>
      <c r="AA723" s="134"/>
      <c r="AB723" s="135"/>
      <c r="AC723" s="135"/>
      <c r="AD723" s="134"/>
      <c r="AE723" s="135"/>
      <c r="AF723" s="135"/>
      <c r="AG723" s="134"/>
    </row>
    <row r="724" spans="1:33">
      <c r="A724" s="144" t="s">
        <v>345</v>
      </c>
      <c r="B724" s="135" t="s">
        <v>4457</v>
      </c>
      <c r="C724" s="143">
        <v>-495.91654092552926</v>
      </c>
      <c r="D724" s="143">
        <v>5581.9220241670373</v>
      </c>
      <c r="E724" s="142">
        <v>1.3280000000000001</v>
      </c>
      <c r="F724" s="141">
        <v>2.2480000000000002</v>
      </c>
      <c r="G724" s="135"/>
      <c r="H724" s="135"/>
      <c r="I724" s="134"/>
      <c r="J724" s="135"/>
      <c r="K724" s="135"/>
      <c r="L724" s="134"/>
      <c r="M724" s="135"/>
      <c r="N724" s="135"/>
      <c r="O724" s="134"/>
      <c r="P724" s="135"/>
      <c r="Q724" s="135"/>
      <c r="R724" s="134"/>
      <c r="S724" s="135"/>
      <c r="T724" s="135"/>
      <c r="U724" s="134"/>
      <c r="V724" s="135"/>
      <c r="W724" s="135"/>
      <c r="X724" s="134"/>
      <c r="Y724" s="135"/>
      <c r="Z724" s="135"/>
      <c r="AA724" s="134"/>
      <c r="AB724" s="135"/>
      <c r="AC724" s="135"/>
      <c r="AD724" s="134"/>
      <c r="AE724" s="135"/>
      <c r="AF724" s="135"/>
      <c r="AG724" s="134"/>
    </row>
    <row r="725" spans="1:33">
      <c r="A725" s="144" t="s">
        <v>345</v>
      </c>
      <c r="B725" s="135" t="s">
        <v>4456</v>
      </c>
      <c r="C725" s="143">
        <v>-495.98429698907682</v>
      </c>
      <c r="D725" s="143">
        <v>5579.9576998880166</v>
      </c>
      <c r="E725" s="142">
        <v>1.3009999999999999</v>
      </c>
      <c r="F725" s="141">
        <v>2.2480000000000002</v>
      </c>
      <c r="G725" s="135"/>
      <c r="H725" s="135"/>
      <c r="I725" s="134"/>
      <c r="J725" s="135"/>
      <c r="K725" s="135"/>
      <c r="L725" s="134"/>
      <c r="M725" s="135"/>
      <c r="N725" s="135"/>
      <c r="O725" s="134"/>
      <c r="P725" s="135"/>
      <c r="Q725" s="135"/>
      <c r="R725" s="134"/>
      <c r="S725" s="135"/>
      <c r="T725" s="135"/>
      <c r="U725" s="134"/>
      <c r="V725" s="135"/>
      <c r="W725" s="135"/>
      <c r="X725" s="134"/>
      <c r="Y725" s="135"/>
      <c r="Z725" s="135"/>
      <c r="AA725" s="134"/>
      <c r="AB725" s="135"/>
      <c r="AC725" s="135"/>
      <c r="AD725" s="134"/>
      <c r="AE725" s="135"/>
      <c r="AF725" s="135"/>
      <c r="AG725" s="134"/>
    </row>
    <row r="726" spans="1:33">
      <c r="A726" s="144" t="s">
        <v>345</v>
      </c>
      <c r="B726" s="135" t="s">
        <v>4455</v>
      </c>
      <c r="C726" s="143">
        <v>-496.27776419341092</v>
      </c>
      <c r="D726" s="143">
        <v>5578.280391883316</v>
      </c>
      <c r="E726" s="142">
        <v>1.331</v>
      </c>
      <c r="F726" s="141">
        <v>2.2410000000000001</v>
      </c>
      <c r="G726" s="135"/>
      <c r="H726" s="135"/>
      <c r="I726" s="134"/>
      <c r="J726" s="135"/>
      <c r="K726" s="135"/>
      <c r="L726" s="134"/>
      <c r="M726" s="135"/>
      <c r="N726" s="135"/>
      <c r="O726" s="134"/>
      <c r="P726" s="135"/>
      <c r="Q726" s="135"/>
      <c r="R726" s="134"/>
      <c r="S726" s="135"/>
      <c r="T726" s="135"/>
      <c r="U726" s="134"/>
      <c r="V726" s="135"/>
      <c r="W726" s="135"/>
      <c r="X726" s="134"/>
      <c r="Y726" s="135"/>
      <c r="Z726" s="135"/>
      <c r="AA726" s="134"/>
      <c r="AB726" s="135"/>
      <c r="AC726" s="135"/>
      <c r="AD726" s="134"/>
      <c r="AE726" s="135"/>
      <c r="AF726" s="135"/>
      <c r="AG726" s="134"/>
    </row>
    <row r="727" spans="1:33">
      <c r="A727" s="144" t="s">
        <v>345</v>
      </c>
      <c r="B727" s="135" t="s">
        <v>4454</v>
      </c>
      <c r="C727" s="143">
        <v>-496.60189836956641</v>
      </c>
      <c r="D727" s="143">
        <v>5578.1296619280838</v>
      </c>
      <c r="E727" s="142">
        <v>1.3440000000000001</v>
      </c>
      <c r="F727" s="141">
        <v>2.2240000000000002</v>
      </c>
      <c r="G727" s="135"/>
      <c r="H727" s="135"/>
      <c r="I727" s="134"/>
      <c r="J727" s="135"/>
      <c r="K727" s="135"/>
      <c r="L727" s="134"/>
      <c r="M727" s="135"/>
      <c r="N727" s="135"/>
      <c r="O727" s="134"/>
      <c r="P727" s="135"/>
      <c r="Q727" s="135"/>
      <c r="R727" s="134"/>
      <c r="S727" s="135"/>
      <c r="T727" s="135"/>
      <c r="U727" s="134"/>
      <c r="V727" s="135"/>
      <c r="W727" s="135"/>
      <c r="X727" s="134"/>
      <c r="Y727" s="135"/>
      <c r="Z727" s="135"/>
      <c r="AA727" s="134"/>
      <c r="AB727" s="135"/>
      <c r="AC727" s="135"/>
      <c r="AD727" s="134"/>
      <c r="AE727" s="135"/>
      <c r="AF727" s="135"/>
      <c r="AG727" s="134"/>
    </row>
    <row r="728" spans="1:33">
      <c r="A728" s="144" t="s">
        <v>345</v>
      </c>
      <c r="B728" s="135" t="s">
        <v>4453</v>
      </c>
      <c r="C728" s="143">
        <v>-496.13362951888621</v>
      </c>
      <c r="D728" s="143">
        <v>5576.8415725847399</v>
      </c>
      <c r="E728" s="142">
        <v>1.306</v>
      </c>
      <c r="F728" s="141">
        <v>2.2410000000000001</v>
      </c>
      <c r="G728" s="135"/>
      <c r="H728" s="135"/>
      <c r="I728" s="134"/>
      <c r="J728" s="135"/>
      <c r="K728" s="135"/>
      <c r="L728" s="134"/>
      <c r="M728" s="135"/>
      <c r="N728" s="135"/>
      <c r="O728" s="134"/>
      <c r="P728" s="135"/>
      <c r="Q728" s="135"/>
      <c r="R728" s="134"/>
      <c r="S728" s="135"/>
      <c r="T728" s="135"/>
      <c r="U728" s="134"/>
      <c r="V728" s="135"/>
      <c r="W728" s="135"/>
      <c r="X728" s="134"/>
      <c r="Y728" s="135"/>
      <c r="Z728" s="135"/>
      <c r="AA728" s="134"/>
      <c r="AB728" s="135"/>
      <c r="AC728" s="135"/>
      <c r="AD728" s="134"/>
      <c r="AE728" s="135"/>
      <c r="AF728" s="135"/>
      <c r="AG728" s="134"/>
    </row>
    <row r="729" spans="1:33">
      <c r="A729" s="144" t="s">
        <v>345</v>
      </c>
      <c r="B729" s="135" t="s">
        <v>4452</v>
      </c>
      <c r="C729" s="143">
        <v>-496.35933140260306</v>
      </c>
      <c r="D729" s="143">
        <v>5576.4881136554559</v>
      </c>
      <c r="E729" s="142">
        <v>1.3120000000000001</v>
      </c>
      <c r="F729" s="141">
        <v>2.2509999999999999</v>
      </c>
      <c r="G729" s="135"/>
      <c r="H729" s="135"/>
      <c r="I729" s="134"/>
      <c r="J729" s="135"/>
      <c r="K729" s="135"/>
      <c r="L729" s="134"/>
      <c r="M729" s="135"/>
      <c r="N729" s="135"/>
      <c r="O729" s="134"/>
      <c r="P729" s="135"/>
      <c r="Q729" s="135"/>
      <c r="R729" s="134"/>
      <c r="S729" s="135"/>
      <c r="T729" s="135"/>
      <c r="U729" s="134"/>
      <c r="V729" s="135"/>
      <c r="W729" s="135"/>
      <c r="X729" s="134"/>
      <c r="Y729" s="135"/>
      <c r="Z729" s="135"/>
      <c r="AA729" s="134"/>
      <c r="AB729" s="135"/>
      <c r="AC729" s="135"/>
      <c r="AD729" s="134"/>
      <c r="AE729" s="135"/>
      <c r="AF729" s="135"/>
      <c r="AG729" s="134"/>
    </row>
    <row r="730" spans="1:33">
      <c r="A730" s="144" t="s">
        <v>345</v>
      </c>
      <c r="B730" s="135" t="s">
        <v>4451</v>
      </c>
      <c r="C730" s="143">
        <v>-495.97677149251291</v>
      </c>
      <c r="D730" s="143">
        <v>5576.3615729494195</v>
      </c>
      <c r="E730" s="142">
        <v>1.32</v>
      </c>
      <c r="F730" s="141">
        <v>2.2389999999999999</v>
      </c>
      <c r="G730" s="135"/>
      <c r="H730" s="135"/>
      <c r="I730" s="134"/>
      <c r="J730" s="135"/>
      <c r="K730" s="135"/>
      <c r="L730" s="134"/>
      <c r="M730" s="135"/>
      <c r="N730" s="135"/>
      <c r="O730" s="134"/>
      <c r="P730" s="135"/>
      <c r="Q730" s="135"/>
      <c r="R730" s="134"/>
      <c r="S730" s="135"/>
      <c r="T730" s="135"/>
      <c r="U730" s="134"/>
      <c r="V730" s="135"/>
      <c r="W730" s="135"/>
      <c r="X730" s="134"/>
      <c r="Y730" s="135"/>
      <c r="Z730" s="135"/>
      <c r="AA730" s="134"/>
      <c r="AB730" s="135"/>
      <c r="AC730" s="135"/>
      <c r="AD730" s="134"/>
      <c r="AE730" s="135"/>
      <c r="AF730" s="135"/>
      <c r="AG730" s="134"/>
    </row>
    <row r="731" spans="1:33">
      <c r="A731" s="144" t="s">
        <v>345</v>
      </c>
      <c r="B731" s="135" t="s">
        <v>4450</v>
      </c>
      <c r="C731" s="143">
        <v>-496.57463776432326</v>
      </c>
      <c r="D731" s="143">
        <v>5576.1253221097568</v>
      </c>
      <c r="E731" s="142">
        <v>1.3160000000000001</v>
      </c>
      <c r="F731" s="141">
        <v>2.2309999999999999</v>
      </c>
      <c r="G731" s="135"/>
      <c r="H731" s="135"/>
      <c r="I731" s="134"/>
      <c r="J731" s="135"/>
      <c r="K731" s="135"/>
      <c r="L731" s="134"/>
      <c r="M731" s="135"/>
      <c r="N731" s="135"/>
      <c r="O731" s="134"/>
      <c r="P731" s="135"/>
      <c r="Q731" s="135"/>
      <c r="R731" s="134"/>
      <c r="S731" s="135"/>
      <c r="T731" s="135"/>
      <c r="U731" s="134"/>
      <c r="V731" s="135"/>
      <c r="W731" s="135"/>
      <c r="X731" s="134"/>
      <c r="Y731" s="135"/>
      <c r="Z731" s="135"/>
      <c r="AA731" s="134"/>
      <c r="AB731" s="135"/>
      <c r="AC731" s="135"/>
      <c r="AD731" s="134"/>
      <c r="AE731" s="135"/>
      <c r="AF731" s="135"/>
      <c r="AG731" s="134"/>
    </row>
    <row r="732" spans="1:33">
      <c r="A732" s="144" t="s">
        <v>345</v>
      </c>
      <c r="B732" s="135" t="s">
        <v>4449</v>
      </c>
      <c r="C732" s="143">
        <v>-496.09788912027324</v>
      </c>
      <c r="D732" s="143">
        <v>5576.0311937729639</v>
      </c>
      <c r="E732" s="142">
        <v>1.319</v>
      </c>
      <c r="F732" s="141">
        <v>2.2280000000000002</v>
      </c>
      <c r="G732" s="135"/>
      <c r="H732" s="135"/>
      <c r="I732" s="134"/>
      <c r="J732" s="135"/>
      <c r="K732" s="135"/>
      <c r="L732" s="134"/>
      <c r="M732" s="135"/>
      <c r="N732" s="135"/>
      <c r="O732" s="134"/>
      <c r="P732" s="135"/>
      <c r="Q732" s="135"/>
      <c r="R732" s="134"/>
      <c r="S732" s="135"/>
      <c r="T732" s="135"/>
      <c r="U732" s="134"/>
      <c r="V732" s="135"/>
      <c r="W732" s="135"/>
      <c r="X732" s="134"/>
      <c r="Y732" s="135"/>
      <c r="Z732" s="135"/>
      <c r="AA732" s="134"/>
      <c r="AB732" s="135"/>
      <c r="AC732" s="135"/>
      <c r="AD732" s="134"/>
      <c r="AE732" s="135"/>
      <c r="AF732" s="135"/>
      <c r="AG732" s="134"/>
    </row>
    <row r="733" spans="1:33">
      <c r="A733" s="144" t="s">
        <v>345</v>
      </c>
      <c r="B733" s="135" t="s">
        <v>4448</v>
      </c>
      <c r="C733" s="143">
        <v>-495.95161738697806</v>
      </c>
      <c r="D733" s="143">
        <v>5574.4728968635727</v>
      </c>
      <c r="E733" s="142">
        <v>1.2929999999999999</v>
      </c>
      <c r="F733" s="141">
        <v>2.234</v>
      </c>
      <c r="G733" s="135"/>
      <c r="H733" s="135"/>
      <c r="I733" s="134"/>
      <c r="J733" s="135"/>
      <c r="K733" s="135"/>
      <c r="L733" s="134"/>
      <c r="M733" s="135"/>
      <c r="N733" s="135"/>
      <c r="O733" s="134"/>
      <c r="P733" s="135"/>
      <c r="Q733" s="135"/>
      <c r="R733" s="134"/>
      <c r="S733" s="135"/>
      <c r="T733" s="135"/>
      <c r="U733" s="134"/>
      <c r="V733" s="135"/>
      <c r="W733" s="135"/>
      <c r="X733" s="134"/>
      <c r="Y733" s="135"/>
      <c r="Z733" s="135"/>
      <c r="AA733" s="134"/>
      <c r="AB733" s="135"/>
      <c r="AC733" s="135"/>
      <c r="AD733" s="134"/>
      <c r="AE733" s="135"/>
      <c r="AF733" s="135"/>
      <c r="AG733" s="134"/>
    </row>
    <row r="734" spans="1:33">
      <c r="A734" s="144" t="s">
        <v>345</v>
      </c>
      <c r="B734" s="135" t="s">
        <v>4447</v>
      </c>
      <c r="C734" s="143">
        <v>-496.89650997322605</v>
      </c>
      <c r="D734" s="143">
        <v>5574.3300068222134</v>
      </c>
      <c r="E734" s="142">
        <v>1.3080000000000001</v>
      </c>
      <c r="F734" s="141">
        <v>2.226</v>
      </c>
      <c r="G734" s="135"/>
      <c r="H734" s="135"/>
      <c r="I734" s="134"/>
      <c r="J734" s="135"/>
      <c r="K734" s="135"/>
      <c r="L734" s="134"/>
      <c r="M734" s="135"/>
      <c r="N734" s="135"/>
      <c r="O734" s="134"/>
      <c r="P734" s="135"/>
      <c r="Q734" s="135"/>
      <c r="R734" s="134"/>
      <c r="S734" s="135"/>
      <c r="T734" s="135"/>
      <c r="U734" s="134"/>
      <c r="V734" s="135"/>
      <c r="W734" s="135"/>
      <c r="X734" s="134"/>
      <c r="Y734" s="135"/>
      <c r="Z734" s="135"/>
      <c r="AA734" s="134"/>
      <c r="AB734" s="135"/>
      <c r="AC734" s="135"/>
      <c r="AD734" s="134"/>
      <c r="AE734" s="135"/>
      <c r="AF734" s="135"/>
      <c r="AG734" s="134"/>
    </row>
    <row r="735" spans="1:33">
      <c r="A735" s="144" t="s">
        <v>345</v>
      </c>
      <c r="B735" s="135" t="s">
        <v>4446</v>
      </c>
      <c r="C735" s="143">
        <v>-496.10822850912405</v>
      </c>
      <c r="D735" s="143">
        <v>5573.4228707454713</v>
      </c>
      <c r="E735" s="142">
        <v>1.2929999999999999</v>
      </c>
      <c r="F735" s="141">
        <v>2.2290000000000001</v>
      </c>
      <c r="G735" s="135"/>
      <c r="H735" s="135"/>
      <c r="I735" s="134"/>
      <c r="J735" s="135"/>
      <c r="K735" s="135"/>
      <c r="L735" s="134"/>
      <c r="M735" s="135"/>
      <c r="N735" s="135"/>
      <c r="O735" s="134"/>
      <c r="P735" s="135"/>
      <c r="Q735" s="135"/>
      <c r="R735" s="134"/>
      <c r="S735" s="135"/>
      <c r="T735" s="135"/>
      <c r="U735" s="134"/>
      <c r="V735" s="135"/>
      <c r="W735" s="135"/>
      <c r="X735" s="134"/>
      <c r="Y735" s="135"/>
      <c r="Z735" s="135"/>
      <c r="AA735" s="134"/>
      <c r="AB735" s="135"/>
      <c r="AC735" s="135"/>
      <c r="AD735" s="134"/>
      <c r="AE735" s="135"/>
      <c r="AF735" s="135"/>
      <c r="AG735" s="134"/>
    </row>
    <row r="736" spans="1:33">
      <c r="A736" s="144" t="s">
        <v>345</v>
      </c>
      <c r="B736" s="135" t="s">
        <v>4445</v>
      </c>
      <c r="C736" s="143">
        <v>-496.77017260930268</v>
      </c>
      <c r="D736" s="143">
        <v>5573.4003938740289</v>
      </c>
      <c r="E736" s="142">
        <v>1.3029999999999999</v>
      </c>
      <c r="F736" s="141">
        <v>2.2290000000000001</v>
      </c>
      <c r="G736" s="135"/>
      <c r="H736" s="135"/>
      <c r="I736" s="134"/>
      <c r="J736" s="135"/>
      <c r="K736" s="135"/>
      <c r="L736" s="134"/>
      <c r="M736" s="135"/>
      <c r="N736" s="135"/>
      <c r="O736" s="134"/>
      <c r="P736" s="135"/>
      <c r="Q736" s="135"/>
      <c r="R736" s="134"/>
      <c r="S736" s="135"/>
      <c r="T736" s="135"/>
      <c r="U736" s="134"/>
      <c r="V736" s="135"/>
      <c r="W736" s="135"/>
      <c r="X736" s="134"/>
      <c r="Y736" s="135"/>
      <c r="Z736" s="135"/>
      <c r="AA736" s="134"/>
      <c r="AB736" s="135"/>
      <c r="AC736" s="135"/>
      <c r="AD736" s="134"/>
      <c r="AE736" s="135"/>
      <c r="AF736" s="135"/>
      <c r="AG736" s="134"/>
    </row>
    <row r="737" spans="1:33">
      <c r="A737" s="144" t="s">
        <v>345</v>
      </c>
      <c r="B737" s="135" t="s">
        <v>4444</v>
      </c>
      <c r="C737" s="143">
        <v>-496.64925552524863</v>
      </c>
      <c r="D737" s="143">
        <v>5572.1155323867497</v>
      </c>
      <c r="E737" s="142">
        <v>1.296</v>
      </c>
      <c r="F737" s="141">
        <v>2.2189999999999999</v>
      </c>
      <c r="G737" s="135"/>
      <c r="H737" s="135"/>
      <c r="I737" s="134"/>
      <c r="J737" s="135"/>
      <c r="K737" s="135"/>
      <c r="L737" s="134"/>
      <c r="M737" s="135"/>
      <c r="N737" s="135"/>
      <c r="O737" s="134"/>
      <c r="P737" s="135"/>
      <c r="Q737" s="135"/>
      <c r="R737" s="134"/>
      <c r="S737" s="135"/>
      <c r="T737" s="135"/>
      <c r="U737" s="134"/>
      <c r="V737" s="135"/>
      <c r="W737" s="135"/>
      <c r="X737" s="134"/>
      <c r="Y737" s="135"/>
      <c r="Z737" s="135"/>
      <c r="AA737" s="134"/>
      <c r="AB737" s="135"/>
      <c r="AC737" s="135"/>
      <c r="AD737" s="134"/>
      <c r="AE737" s="135"/>
      <c r="AF737" s="135"/>
      <c r="AG737" s="134"/>
    </row>
    <row r="738" spans="1:33">
      <c r="A738" s="144" t="s">
        <v>345</v>
      </c>
      <c r="B738" s="135" t="s">
        <v>4443</v>
      </c>
      <c r="C738" s="143">
        <v>-496.5963569470257</v>
      </c>
      <c r="D738" s="143">
        <v>5571.3007487509021</v>
      </c>
      <c r="E738" s="142">
        <v>1.306</v>
      </c>
      <c r="F738" s="141">
        <v>2.2290000000000001</v>
      </c>
      <c r="G738" s="135"/>
      <c r="H738" s="135"/>
      <c r="I738" s="134"/>
      <c r="J738" s="135"/>
      <c r="K738" s="135"/>
      <c r="L738" s="134"/>
      <c r="M738" s="135"/>
      <c r="N738" s="135"/>
      <c r="O738" s="134"/>
      <c r="P738" s="135"/>
      <c r="Q738" s="135"/>
      <c r="R738" s="134"/>
      <c r="S738" s="135"/>
      <c r="T738" s="135"/>
      <c r="U738" s="134"/>
      <c r="V738" s="135"/>
      <c r="W738" s="135"/>
      <c r="X738" s="134"/>
      <c r="Y738" s="135"/>
      <c r="Z738" s="135"/>
      <c r="AA738" s="134"/>
      <c r="AB738" s="135"/>
      <c r="AC738" s="135"/>
      <c r="AD738" s="134"/>
      <c r="AE738" s="135"/>
      <c r="AF738" s="135"/>
      <c r="AG738" s="134"/>
    </row>
    <row r="739" spans="1:33">
      <c r="A739" s="144" t="s">
        <v>345</v>
      </c>
      <c r="B739" s="135" t="s">
        <v>4442</v>
      </c>
      <c r="C739" s="143">
        <v>-496.28934919841936</v>
      </c>
      <c r="D739" s="143">
        <v>5569.9795300033811</v>
      </c>
      <c r="E739" s="142">
        <v>1.3029999999999999</v>
      </c>
      <c r="F739" s="141">
        <v>2.2210000000000001</v>
      </c>
      <c r="G739" s="135"/>
      <c r="H739" s="135"/>
      <c r="I739" s="134"/>
      <c r="J739" s="135"/>
      <c r="K739" s="135"/>
      <c r="L739" s="134"/>
      <c r="M739" s="135"/>
      <c r="N739" s="135"/>
      <c r="O739" s="134"/>
      <c r="P739" s="135"/>
      <c r="Q739" s="135"/>
      <c r="R739" s="134"/>
      <c r="S739" s="135"/>
      <c r="T739" s="135"/>
      <c r="U739" s="134"/>
      <c r="V739" s="135"/>
      <c r="W739" s="135"/>
      <c r="X739" s="134"/>
      <c r="Y739" s="135"/>
      <c r="Z739" s="135"/>
      <c r="AA739" s="134"/>
      <c r="AB739" s="135"/>
      <c r="AC739" s="135"/>
      <c r="AD739" s="134"/>
      <c r="AE739" s="135"/>
      <c r="AF739" s="135"/>
      <c r="AG739" s="134"/>
    </row>
    <row r="740" spans="1:33">
      <c r="A740" s="144" t="s">
        <v>345</v>
      </c>
      <c r="B740" s="135" t="s">
        <v>4441</v>
      </c>
      <c r="C740" s="143">
        <v>-496.22941525210024</v>
      </c>
      <c r="D740" s="143">
        <v>5568.2131564928404</v>
      </c>
      <c r="E740" s="142">
        <v>1.2829999999999999</v>
      </c>
      <c r="F740" s="141">
        <v>2.2210000000000001</v>
      </c>
      <c r="G740" s="135"/>
      <c r="H740" s="135"/>
      <c r="I740" s="134"/>
      <c r="J740" s="135"/>
      <c r="K740" s="135"/>
      <c r="L740" s="134"/>
      <c r="M740" s="135"/>
      <c r="N740" s="135"/>
      <c r="O740" s="134"/>
      <c r="P740" s="135"/>
      <c r="Q740" s="135"/>
      <c r="R740" s="134"/>
      <c r="S740" s="135"/>
      <c r="T740" s="135"/>
      <c r="U740" s="134"/>
      <c r="V740" s="135"/>
      <c r="W740" s="135"/>
      <c r="X740" s="134"/>
      <c r="Y740" s="135"/>
      <c r="Z740" s="135"/>
      <c r="AA740" s="134"/>
      <c r="AB740" s="135"/>
      <c r="AC740" s="135"/>
      <c r="AD740" s="134"/>
      <c r="AE740" s="135"/>
      <c r="AF740" s="135"/>
      <c r="AG740" s="134"/>
    </row>
    <row r="741" spans="1:33">
      <c r="A741" s="144" t="s">
        <v>345</v>
      </c>
      <c r="B741" s="135" t="s">
        <v>4440</v>
      </c>
      <c r="C741" s="143">
        <v>-496.63596368928563</v>
      </c>
      <c r="D741" s="143">
        <v>5567.2221381082518</v>
      </c>
      <c r="E741" s="142">
        <v>1.288</v>
      </c>
      <c r="F741" s="141">
        <v>2.2229999999999999</v>
      </c>
      <c r="G741" s="135"/>
      <c r="H741" s="135"/>
      <c r="I741" s="134"/>
      <c r="J741" s="135"/>
      <c r="K741" s="135"/>
      <c r="L741" s="134"/>
      <c r="M741" s="135"/>
      <c r="N741" s="135"/>
      <c r="O741" s="134"/>
      <c r="P741" s="135"/>
      <c r="Q741" s="135"/>
      <c r="R741" s="134"/>
      <c r="S741" s="135"/>
      <c r="T741" s="135"/>
      <c r="U741" s="134"/>
      <c r="V741" s="135"/>
      <c r="W741" s="135"/>
      <c r="X741" s="134"/>
      <c r="Y741" s="135"/>
      <c r="Z741" s="135"/>
      <c r="AA741" s="134"/>
      <c r="AB741" s="135"/>
      <c r="AC741" s="135"/>
      <c r="AD741" s="134"/>
      <c r="AE741" s="135"/>
      <c r="AF741" s="135"/>
      <c r="AG741" s="134"/>
    </row>
    <row r="742" spans="1:33">
      <c r="A742" s="144" t="s">
        <v>345</v>
      </c>
      <c r="B742" s="135" t="s">
        <v>4439</v>
      </c>
      <c r="C742" s="143">
        <v>-496.89999132667305</v>
      </c>
      <c r="D742" s="143">
        <v>5566.5365139805408</v>
      </c>
      <c r="E742" s="142">
        <v>1.2849999999999999</v>
      </c>
      <c r="F742" s="141">
        <v>2.2309999999999999</v>
      </c>
      <c r="G742" s="135"/>
      <c r="H742" s="135"/>
      <c r="I742" s="134"/>
      <c r="J742" s="135"/>
      <c r="K742" s="135"/>
      <c r="L742" s="134"/>
      <c r="M742" s="135"/>
      <c r="N742" s="135"/>
      <c r="O742" s="134"/>
      <c r="P742" s="135"/>
      <c r="Q742" s="135"/>
      <c r="R742" s="134"/>
      <c r="S742" s="135"/>
      <c r="T742" s="135"/>
      <c r="U742" s="134"/>
      <c r="V742" s="135"/>
      <c r="W742" s="135"/>
      <c r="X742" s="134"/>
      <c r="Y742" s="135"/>
      <c r="Z742" s="135"/>
      <c r="AA742" s="134"/>
      <c r="AB742" s="135"/>
      <c r="AC742" s="135"/>
      <c r="AD742" s="134"/>
      <c r="AE742" s="135"/>
      <c r="AF742" s="135"/>
      <c r="AG742" s="134"/>
    </row>
    <row r="743" spans="1:33">
      <c r="A743" s="144" t="s">
        <v>345</v>
      </c>
      <c r="B743" s="135" t="s">
        <v>4438</v>
      </c>
      <c r="C743" s="143">
        <v>-496.32329545259699</v>
      </c>
      <c r="D743" s="143">
        <v>5565.064894783457</v>
      </c>
      <c r="E743" s="142">
        <v>1.3049999999999999</v>
      </c>
      <c r="F743" s="141">
        <v>2.2309999999999999</v>
      </c>
      <c r="G743" s="135"/>
      <c r="H743" s="135"/>
      <c r="I743" s="134"/>
      <c r="J743" s="135"/>
      <c r="K743" s="135"/>
      <c r="L743" s="134"/>
      <c r="M743" s="135"/>
      <c r="N743" s="135"/>
      <c r="O743" s="134"/>
      <c r="P743" s="135"/>
      <c r="Q743" s="135"/>
      <c r="R743" s="134"/>
      <c r="S743" s="135"/>
      <c r="T743" s="135"/>
      <c r="U743" s="134"/>
      <c r="V743" s="135"/>
      <c r="W743" s="135"/>
      <c r="X743" s="134"/>
      <c r="Y743" s="135"/>
      <c r="Z743" s="135"/>
      <c r="AA743" s="134"/>
      <c r="AB743" s="135"/>
      <c r="AC743" s="135"/>
      <c r="AD743" s="134"/>
      <c r="AE743" s="135"/>
      <c r="AF743" s="135"/>
      <c r="AG743" s="134"/>
    </row>
    <row r="744" spans="1:33">
      <c r="A744" s="144" t="s">
        <v>345</v>
      </c>
      <c r="B744" s="135" t="s">
        <v>4437</v>
      </c>
      <c r="C744" s="143">
        <v>-496.3522841443214</v>
      </c>
      <c r="D744" s="143">
        <v>5564.4764831114562</v>
      </c>
      <c r="E744" s="142">
        <v>1.264</v>
      </c>
      <c r="F744" s="141">
        <v>2.226</v>
      </c>
      <c r="G744" s="135"/>
      <c r="H744" s="135"/>
      <c r="I744" s="134"/>
      <c r="J744" s="135"/>
      <c r="K744" s="135"/>
      <c r="L744" s="134"/>
      <c r="M744" s="135"/>
      <c r="N744" s="135"/>
      <c r="O744" s="134"/>
      <c r="P744" s="135"/>
      <c r="Q744" s="135"/>
      <c r="R744" s="134"/>
      <c r="S744" s="135"/>
      <c r="T744" s="135"/>
      <c r="U744" s="134"/>
      <c r="V744" s="135"/>
      <c r="W744" s="135"/>
      <c r="X744" s="134"/>
      <c r="Y744" s="135"/>
      <c r="Z744" s="135"/>
      <c r="AA744" s="134"/>
      <c r="AB744" s="135"/>
      <c r="AC744" s="135"/>
      <c r="AD744" s="134"/>
      <c r="AE744" s="135"/>
      <c r="AF744" s="135"/>
      <c r="AG744" s="134"/>
    </row>
    <row r="745" spans="1:33">
      <c r="A745" s="144" t="s">
        <v>345</v>
      </c>
      <c r="B745" s="135" t="s">
        <v>4436</v>
      </c>
      <c r="C745" s="143">
        <v>-496.41189675438983</v>
      </c>
      <c r="D745" s="143">
        <v>5563.1378489268391</v>
      </c>
      <c r="E745" s="142">
        <v>1.2889999999999999</v>
      </c>
      <c r="F745" s="141">
        <v>2.2229999999999999</v>
      </c>
      <c r="G745" s="135"/>
      <c r="H745" s="135"/>
      <c r="I745" s="134"/>
      <c r="J745" s="135"/>
      <c r="K745" s="135"/>
      <c r="L745" s="134"/>
      <c r="M745" s="135"/>
      <c r="N745" s="135"/>
      <c r="O745" s="134"/>
      <c r="P745" s="135"/>
      <c r="Q745" s="135"/>
      <c r="R745" s="134"/>
      <c r="S745" s="135"/>
      <c r="T745" s="135"/>
      <c r="U745" s="134"/>
      <c r="V745" s="135"/>
      <c r="W745" s="135"/>
      <c r="X745" s="134"/>
      <c r="Y745" s="135"/>
      <c r="Z745" s="135"/>
      <c r="AA745" s="134"/>
      <c r="AB745" s="135"/>
      <c r="AC745" s="135"/>
      <c r="AD745" s="134"/>
      <c r="AE745" s="135"/>
      <c r="AF745" s="135"/>
      <c r="AG745" s="134"/>
    </row>
    <row r="746" spans="1:33">
      <c r="A746" s="144" t="s">
        <v>345</v>
      </c>
      <c r="B746" s="135" t="s">
        <v>4435</v>
      </c>
      <c r="C746" s="143">
        <v>-496.09003513945913</v>
      </c>
      <c r="D746" s="143">
        <v>5563.123724021455</v>
      </c>
      <c r="E746" s="142">
        <v>1.3009999999999999</v>
      </c>
      <c r="F746" s="141">
        <v>2.2200000000000002</v>
      </c>
      <c r="G746" s="135"/>
      <c r="H746" s="135"/>
      <c r="I746" s="134"/>
      <c r="J746" s="135"/>
      <c r="K746" s="135"/>
      <c r="L746" s="134"/>
      <c r="M746" s="135"/>
      <c r="N746" s="135"/>
      <c r="O746" s="134"/>
      <c r="P746" s="135"/>
      <c r="Q746" s="135"/>
      <c r="R746" s="134"/>
      <c r="S746" s="135"/>
      <c r="T746" s="135"/>
      <c r="U746" s="134"/>
      <c r="V746" s="135"/>
      <c r="W746" s="135"/>
      <c r="X746" s="134"/>
      <c r="Y746" s="135"/>
      <c r="Z746" s="135"/>
      <c r="AA746" s="134"/>
      <c r="AB746" s="135"/>
      <c r="AC746" s="135"/>
      <c r="AD746" s="134"/>
      <c r="AE746" s="135"/>
      <c r="AF746" s="135"/>
      <c r="AG746" s="134"/>
    </row>
    <row r="747" spans="1:33">
      <c r="A747" s="144" t="s">
        <v>345</v>
      </c>
      <c r="B747" s="135" t="s">
        <v>4434</v>
      </c>
      <c r="C747" s="143">
        <v>-496.76637897956726</v>
      </c>
      <c r="D747" s="143">
        <v>5562.7870532346951</v>
      </c>
      <c r="E747" s="142">
        <v>1.3089999999999999</v>
      </c>
      <c r="F747" s="141">
        <v>2.234</v>
      </c>
      <c r="G747" s="135"/>
      <c r="H747" s="135"/>
      <c r="I747" s="134"/>
      <c r="J747" s="135"/>
      <c r="K747" s="135"/>
      <c r="L747" s="134"/>
      <c r="M747" s="135"/>
      <c r="N747" s="135"/>
      <c r="O747" s="134"/>
      <c r="P747" s="135"/>
      <c r="Q747" s="135"/>
      <c r="R747" s="134"/>
      <c r="S747" s="135"/>
      <c r="T747" s="135"/>
      <c r="U747" s="134"/>
      <c r="V747" s="135"/>
      <c r="W747" s="135"/>
      <c r="X747" s="134"/>
      <c r="Y747" s="135"/>
      <c r="Z747" s="135"/>
      <c r="AA747" s="134"/>
      <c r="AB747" s="135"/>
      <c r="AC747" s="135"/>
      <c r="AD747" s="134"/>
      <c r="AE747" s="135"/>
      <c r="AF747" s="135"/>
      <c r="AG747" s="134"/>
    </row>
    <row r="748" spans="1:33">
      <c r="A748" s="144" t="s">
        <v>345</v>
      </c>
      <c r="B748" s="135" t="s">
        <v>4433</v>
      </c>
      <c r="C748" s="143">
        <v>-496.53921817496865</v>
      </c>
      <c r="D748" s="143">
        <v>5562.2978931298439</v>
      </c>
      <c r="E748" s="142">
        <v>1.2929999999999999</v>
      </c>
      <c r="F748" s="141">
        <v>2.2170000000000001</v>
      </c>
      <c r="G748" s="135"/>
      <c r="H748" s="135"/>
      <c r="I748" s="134"/>
      <c r="J748" s="135"/>
      <c r="K748" s="135"/>
      <c r="L748" s="134"/>
      <c r="M748" s="135"/>
      <c r="N748" s="135"/>
      <c r="O748" s="134"/>
      <c r="P748" s="135"/>
      <c r="Q748" s="135"/>
      <c r="R748" s="134"/>
      <c r="S748" s="135"/>
      <c r="T748" s="135"/>
      <c r="U748" s="134"/>
      <c r="V748" s="135"/>
      <c r="W748" s="135"/>
      <c r="X748" s="134"/>
      <c r="Y748" s="135"/>
      <c r="Z748" s="135"/>
      <c r="AA748" s="134"/>
      <c r="AB748" s="135"/>
      <c r="AC748" s="135"/>
      <c r="AD748" s="134"/>
      <c r="AE748" s="135"/>
      <c r="AF748" s="135"/>
      <c r="AG748" s="134"/>
    </row>
    <row r="749" spans="1:33">
      <c r="A749" s="144" t="s">
        <v>345</v>
      </c>
      <c r="B749" s="135" t="s">
        <v>4432</v>
      </c>
      <c r="C749" s="143">
        <v>-496.63045810090432</v>
      </c>
      <c r="D749" s="143">
        <v>5560.3780937539286</v>
      </c>
      <c r="E749" s="142">
        <v>1.2929999999999999</v>
      </c>
      <c r="F749" s="141">
        <v>2.23</v>
      </c>
      <c r="G749" s="135"/>
      <c r="H749" s="135"/>
      <c r="I749" s="134"/>
      <c r="J749" s="135"/>
      <c r="K749" s="135"/>
      <c r="L749" s="134"/>
      <c r="M749" s="135"/>
      <c r="N749" s="135"/>
      <c r="O749" s="134"/>
      <c r="P749" s="135"/>
      <c r="Q749" s="135"/>
      <c r="R749" s="134"/>
      <c r="S749" s="135"/>
      <c r="T749" s="135"/>
      <c r="U749" s="134"/>
      <c r="V749" s="135"/>
      <c r="W749" s="135"/>
      <c r="X749" s="134"/>
      <c r="Y749" s="135"/>
      <c r="Z749" s="135"/>
      <c r="AA749" s="134"/>
      <c r="AB749" s="135"/>
      <c r="AC749" s="135"/>
      <c r="AD749" s="134"/>
      <c r="AE749" s="135"/>
      <c r="AF749" s="135"/>
      <c r="AG749" s="134"/>
    </row>
    <row r="750" spans="1:33">
      <c r="A750" s="144" t="s">
        <v>345</v>
      </c>
      <c r="B750" s="135" t="s">
        <v>4431</v>
      </c>
      <c r="C750" s="143">
        <v>-496.67696866476507</v>
      </c>
      <c r="D750" s="143">
        <v>5559.413543196596</v>
      </c>
      <c r="E750" s="142">
        <v>1.3080000000000001</v>
      </c>
      <c r="F750" s="141">
        <v>2.2280000000000002</v>
      </c>
      <c r="G750" s="135"/>
      <c r="H750" s="135"/>
      <c r="I750" s="134"/>
      <c r="J750" s="135"/>
      <c r="K750" s="135"/>
      <c r="L750" s="134"/>
      <c r="M750" s="135"/>
      <c r="N750" s="135"/>
      <c r="O750" s="134"/>
      <c r="P750" s="135"/>
      <c r="Q750" s="135"/>
      <c r="R750" s="134"/>
      <c r="S750" s="135"/>
      <c r="T750" s="135"/>
      <c r="U750" s="134"/>
      <c r="V750" s="135"/>
      <c r="W750" s="135"/>
      <c r="X750" s="134"/>
      <c r="Y750" s="135"/>
      <c r="Z750" s="135"/>
      <c r="AA750" s="134"/>
      <c r="AB750" s="135"/>
      <c r="AC750" s="135"/>
      <c r="AD750" s="134"/>
      <c r="AE750" s="135"/>
      <c r="AF750" s="135"/>
      <c r="AG750" s="134"/>
    </row>
    <row r="751" spans="1:33">
      <c r="A751" s="144" t="s">
        <v>345</v>
      </c>
      <c r="B751" s="135" t="s">
        <v>4430</v>
      </c>
      <c r="C751" s="143">
        <v>-496.54669855084171</v>
      </c>
      <c r="D751" s="143">
        <v>5558.8691372827152</v>
      </c>
      <c r="E751" s="142">
        <v>1.296</v>
      </c>
      <c r="F751" s="141">
        <v>2.2229999999999999</v>
      </c>
      <c r="G751" s="135"/>
      <c r="H751" s="135"/>
      <c r="I751" s="134"/>
      <c r="J751" s="135"/>
      <c r="K751" s="135"/>
      <c r="L751" s="134"/>
      <c r="M751" s="135"/>
      <c r="N751" s="135"/>
      <c r="O751" s="134"/>
      <c r="P751" s="135"/>
      <c r="Q751" s="135"/>
      <c r="R751" s="134"/>
      <c r="S751" s="135"/>
      <c r="T751" s="135"/>
      <c r="U751" s="134"/>
      <c r="V751" s="135"/>
      <c r="W751" s="135"/>
      <c r="X751" s="134"/>
      <c r="Y751" s="135"/>
      <c r="Z751" s="135"/>
      <c r="AA751" s="134"/>
      <c r="AB751" s="135"/>
      <c r="AC751" s="135"/>
      <c r="AD751" s="134"/>
      <c r="AE751" s="135"/>
      <c r="AF751" s="135"/>
      <c r="AG751" s="134"/>
    </row>
    <row r="752" spans="1:33">
      <c r="A752" s="144" t="s">
        <v>345</v>
      </c>
      <c r="B752" s="135" t="s">
        <v>4429</v>
      </c>
      <c r="C752" s="143">
        <v>-496.01705501059598</v>
      </c>
      <c r="D752" s="143">
        <v>5557.5299942126458</v>
      </c>
      <c r="E752" s="142">
        <v>1.306</v>
      </c>
      <c r="F752" s="141">
        <v>2.206</v>
      </c>
      <c r="G752" s="135"/>
      <c r="H752" s="135"/>
      <c r="I752" s="134"/>
      <c r="J752" s="135"/>
      <c r="K752" s="135"/>
      <c r="L752" s="134"/>
      <c r="M752" s="135"/>
      <c r="N752" s="135"/>
      <c r="O752" s="134"/>
      <c r="P752" s="135"/>
      <c r="Q752" s="135"/>
      <c r="R752" s="134"/>
      <c r="S752" s="135"/>
      <c r="T752" s="135"/>
      <c r="U752" s="134"/>
      <c r="V752" s="135"/>
      <c r="W752" s="135"/>
      <c r="X752" s="134"/>
      <c r="Y752" s="135"/>
      <c r="Z752" s="135"/>
      <c r="AA752" s="134"/>
      <c r="AB752" s="135"/>
      <c r="AC752" s="135"/>
      <c r="AD752" s="134"/>
      <c r="AE752" s="135"/>
      <c r="AF752" s="135"/>
      <c r="AG752" s="134"/>
    </row>
    <row r="753" spans="1:33">
      <c r="A753" s="144" t="s">
        <v>345</v>
      </c>
      <c r="B753" s="135" t="s">
        <v>4428</v>
      </c>
      <c r="C753" s="143">
        <v>-495.91626511580137</v>
      </c>
      <c r="D753" s="143">
        <v>5556.8914831173342</v>
      </c>
      <c r="E753" s="142">
        <v>1.304</v>
      </c>
      <c r="F753" s="141">
        <v>2.2229999999999999</v>
      </c>
      <c r="G753" s="135"/>
      <c r="H753" s="135"/>
      <c r="I753" s="134"/>
      <c r="J753" s="135"/>
      <c r="K753" s="135"/>
      <c r="L753" s="134"/>
      <c r="M753" s="135"/>
      <c r="N753" s="135"/>
      <c r="O753" s="134"/>
      <c r="P753" s="135"/>
      <c r="Q753" s="135"/>
      <c r="R753" s="134"/>
      <c r="S753" s="135"/>
      <c r="T753" s="135"/>
      <c r="U753" s="134"/>
      <c r="V753" s="135"/>
      <c r="W753" s="135"/>
      <c r="X753" s="134"/>
      <c r="Y753" s="135"/>
      <c r="Z753" s="135"/>
      <c r="AA753" s="134"/>
      <c r="AB753" s="135"/>
      <c r="AC753" s="135"/>
      <c r="AD753" s="134"/>
      <c r="AE753" s="135"/>
      <c r="AF753" s="135"/>
      <c r="AG753" s="134"/>
    </row>
    <row r="754" spans="1:33">
      <c r="A754" s="144" t="s">
        <v>345</v>
      </c>
      <c r="B754" s="135" t="s">
        <v>4427</v>
      </c>
      <c r="C754" s="143">
        <v>-496.3183072859436</v>
      </c>
      <c r="D754" s="143">
        <v>5555.7865919947653</v>
      </c>
      <c r="E754" s="142">
        <v>1.321</v>
      </c>
      <c r="F754" s="141">
        <v>2.234</v>
      </c>
      <c r="G754" s="135"/>
      <c r="H754" s="135"/>
      <c r="I754" s="134"/>
      <c r="J754" s="135"/>
      <c r="K754" s="135"/>
      <c r="L754" s="134"/>
      <c r="M754" s="135"/>
      <c r="N754" s="135"/>
      <c r="O754" s="134"/>
      <c r="P754" s="135"/>
      <c r="Q754" s="135"/>
      <c r="R754" s="134"/>
      <c r="S754" s="135"/>
      <c r="T754" s="135"/>
      <c r="U754" s="134"/>
      <c r="V754" s="135"/>
      <c r="W754" s="135"/>
      <c r="X754" s="134"/>
      <c r="Y754" s="135"/>
      <c r="Z754" s="135"/>
      <c r="AA754" s="134"/>
      <c r="AB754" s="135"/>
      <c r="AC754" s="135"/>
      <c r="AD754" s="134"/>
      <c r="AE754" s="135"/>
      <c r="AF754" s="135"/>
      <c r="AG754" s="134"/>
    </row>
    <row r="755" spans="1:33">
      <c r="A755" s="144" t="s">
        <v>345</v>
      </c>
      <c r="B755" s="135" t="s">
        <v>4426</v>
      </c>
      <c r="C755" s="143">
        <v>-496.56500575070629</v>
      </c>
      <c r="D755" s="143">
        <v>5554.518941016463</v>
      </c>
      <c r="E755" s="142">
        <v>1.323</v>
      </c>
      <c r="F755" s="141">
        <v>2.2290000000000001</v>
      </c>
      <c r="G755" s="135"/>
      <c r="H755" s="135"/>
      <c r="I755" s="134"/>
      <c r="J755" s="135"/>
      <c r="K755" s="135"/>
      <c r="L755" s="134"/>
      <c r="M755" s="135"/>
      <c r="N755" s="135"/>
      <c r="O755" s="134"/>
      <c r="P755" s="135"/>
      <c r="Q755" s="135"/>
      <c r="R755" s="134"/>
      <c r="S755" s="135"/>
      <c r="T755" s="135"/>
      <c r="U755" s="134"/>
      <c r="V755" s="135"/>
      <c r="W755" s="135"/>
      <c r="X755" s="134"/>
      <c r="Y755" s="135"/>
      <c r="Z755" s="135"/>
      <c r="AA755" s="134"/>
      <c r="AB755" s="135"/>
      <c r="AC755" s="135"/>
      <c r="AD755" s="134"/>
      <c r="AE755" s="135"/>
      <c r="AF755" s="135"/>
      <c r="AG755" s="134"/>
    </row>
    <row r="756" spans="1:33">
      <c r="A756" s="144" t="s">
        <v>345</v>
      </c>
      <c r="B756" s="135" t="s">
        <v>4425</v>
      </c>
      <c r="C756" s="143">
        <v>-495.97983069559325</v>
      </c>
      <c r="D756" s="143">
        <v>5553.499670148758</v>
      </c>
      <c r="E756" s="142">
        <v>1.276</v>
      </c>
      <c r="F756" s="141">
        <v>2.234</v>
      </c>
      <c r="G756" s="135"/>
      <c r="H756" s="135"/>
      <c r="I756" s="134"/>
      <c r="J756" s="135"/>
      <c r="K756" s="135"/>
      <c r="L756" s="134"/>
      <c r="M756" s="135"/>
      <c r="N756" s="135"/>
      <c r="O756" s="134"/>
      <c r="P756" s="135"/>
      <c r="Q756" s="135"/>
      <c r="R756" s="134"/>
      <c r="S756" s="135"/>
      <c r="T756" s="135"/>
      <c r="U756" s="134"/>
      <c r="V756" s="135"/>
      <c r="W756" s="135"/>
      <c r="X756" s="134"/>
      <c r="Y756" s="135"/>
      <c r="Z756" s="135"/>
      <c r="AA756" s="134"/>
      <c r="AB756" s="135"/>
      <c r="AC756" s="135"/>
      <c r="AD756" s="134"/>
      <c r="AE756" s="135"/>
      <c r="AF756" s="135"/>
      <c r="AG756" s="134"/>
    </row>
    <row r="757" spans="1:33">
      <c r="A757" s="144" t="s">
        <v>345</v>
      </c>
      <c r="B757" s="135" t="s">
        <v>4424</v>
      </c>
      <c r="C757" s="143">
        <v>-495.94123870486675</v>
      </c>
      <c r="D757" s="143">
        <v>5553.3286390618232</v>
      </c>
      <c r="E757" s="142">
        <v>1.3080000000000001</v>
      </c>
      <c r="F757" s="141">
        <v>2.2269999999999999</v>
      </c>
      <c r="G757" s="135"/>
      <c r="H757" s="135"/>
      <c r="I757" s="134"/>
      <c r="J757" s="135"/>
      <c r="K757" s="135"/>
      <c r="L757" s="134"/>
      <c r="M757" s="135"/>
      <c r="N757" s="135"/>
      <c r="O757" s="134"/>
      <c r="P757" s="135"/>
      <c r="Q757" s="135"/>
      <c r="R757" s="134"/>
      <c r="S757" s="135"/>
      <c r="T757" s="135"/>
      <c r="U757" s="134"/>
      <c r="V757" s="135"/>
      <c r="W757" s="135"/>
      <c r="X757" s="134"/>
      <c r="Y757" s="135"/>
      <c r="Z757" s="135"/>
      <c r="AA757" s="134"/>
      <c r="AB757" s="135"/>
      <c r="AC757" s="135"/>
      <c r="AD757" s="134"/>
      <c r="AE757" s="135"/>
      <c r="AF757" s="135"/>
      <c r="AG757" s="134"/>
    </row>
    <row r="758" spans="1:33">
      <c r="A758" s="144" t="s">
        <v>345</v>
      </c>
      <c r="B758" s="135" t="s">
        <v>4423</v>
      </c>
      <c r="C758" s="143">
        <v>-496.05280071609786</v>
      </c>
      <c r="D758" s="143">
        <v>5552.9362244378672</v>
      </c>
      <c r="E758" s="142">
        <v>1.2849999999999999</v>
      </c>
      <c r="F758" s="141">
        <v>2.234</v>
      </c>
      <c r="G758" s="135"/>
      <c r="H758" s="135"/>
      <c r="I758" s="134"/>
      <c r="J758" s="135"/>
      <c r="K758" s="135"/>
      <c r="L758" s="134"/>
      <c r="M758" s="135"/>
      <c r="N758" s="135"/>
      <c r="O758" s="134"/>
      <c r="P758" s="135"/>
      <c r="Q758" s="135"/>
      <c r="R758" s="134"/>
      <c r="S758" s="135"/>
      <c r="T758" s="135"/>
      <c r="U758" s="134"/>
      <c r="V758" s="135"/>
      <c r="W758" s="135"/>
      <c r="X758" s="134"/>
      <c r="Y758" s="135"/>
      <c r="Z758" s="135"/>
      <c r="AA758" s="134"/>
      <c r="AB758" s="135"/>
      <c r="AC758" s="135"/>
      <c r="AD758" s="134"/>
      <c r="AE758" s="135"/>
      <c r="AF758" s="135"/>
      <c r="AG758" s="134"/>
    </row>
    <row r="759" spans="1:33">
      <c r="A759" s="144" t="s">
        <v>345</v>
      </c>
      <c r="B759" s="135" t="s">
        <v>4422</v>
      </c>
      <c r="C759" s="143">
        <v>-496.40747426183452</v>
      </c>
      <c r="D759" s="143">
        <v>5552.0524556921127</v>
      </c>
      <c r="E759" s="142">
        <v>1.3009999999999999</v>
      </c>
      <c r="F759" s="141">
        <v>2.2189999999999999</v>
      </c>
      <c r="G759" s="135"/>
      <c r="H759" s="135"/>
      <c r="I759" s="134"/>
      <c r="J759" s="135"/>
      <c r="K759" s="135"/>
      <c r="L759" s="134"/>
      <c r="M759" s="135"/>
      <c r="N759" s="135"/>
      <c r="O759" s="134"/>
      <c r="P759" s="135"/>
      <c r="Q759" s="135"/>
      <c r="R759" s="134"/>
      <c r="S759" s="135"/>
      <c r="T759" s="135"/>
      <c r="U759" s="134"/>
      <c r="V759" s="135"/>
      <c r="W759" s="135"/>
      <c r="X759" s="134"/>
      <c r="Y759" s="135"/>
      <c r="Z759" s="135"/>
      <c r="AA759" s="134"/>
      <c r="AB759" s="135"/>
      <c r="AC759" s="135"/>
      <c r="AD759" s="134"/>
      <c r="AE759" s="135"/>
      <c r="AF759" s="135"/>
      <c r="AG759" s="134"/>
    </row>
    <row r="760" spans="1:33">
      <c r="A760" s="144" t="s">
        <v>345</v>
      </c>
      <c r="B760" s="135" t="s">
        <v>4421</v>
      </c>
      <c r="C760" s="143">
        <v>-496.87912935856758</v>
      </c>
      <c r="D760" s="143">
        <v>5551.0953338382697</v>
      </c>
      <c r="E760" s="142">
        <v>1.284</v>
      </c>
      <c r="F760" s="141">
        <v>2.2330000000000001</v>
      </c>
      <c r="G760" s="135"/>
      <c r="H760" s="135"/>
      <c r="I760" s="134"/>
      <c r="J760" s="135"/>
      <c r="K760" s="135"/>
      <c r="L760" s="134"/>
      <c r="M760" s="135"/>
      <c r="N760" s="135"/>
      <c r="O760" s="134"/>
      <c r="P760" s="135"/>
      <c r="Q760" s="135"/>
      <c r="R760" s="134"/>
      <c r="S760" s="135"/>
      <c r="T760" s="135"/>
      <c r="U760" s="134"/>
      <c r="V760" s="135"/>
      <c r="W760" s="135"/>
      <c r="X760" s="134"/>
      <c r="Y760" s="135"/>
      <c r="Z760" s="135"/>
      <c r="AA760" s="134"/>
      <c r="AB760" s="135"/>
      <c r="AC760" s="135"/>
      <c r="AD760" s="134"/>
      <c r="AE760" s="135"/>
      <c r="AF760" s="135"/>
      <c r="AG760" s="134"/>
    </row>
    <row r="761" spans="1:33">
      <c r="A761" s="144" t="s">
        <v>345</v>
      </c>
      <c r="B761" s="135" t="s">
        <v>4420</v>
      </c>
      <c r="C761" s="143">
        <v>-496.83930648254483</v>
      </c>
      <c r="D761" s="143">
        <v>5550.8083583435155</v>
      </c>
      <c r="E761" s="142">
        <v>1.2989999999999999</v>
      </c>
      <c r="F761" s="141">
        <v>2.2189999999999999</v>
      </c>
      <c r="G761" s="135"/>
      <c r="H761" s="135"/>
      <c r="I761" s="134"/>
      <c r="J761" s="135"/>
      <c r="K761" s="135"/>
      <c r="L761" s="134"/>
      <c r="M761" s="135"/>
      <c r="N761" s="135"/>
      <c r="O761" s="134"/>
      <c r="P761" s="135"/>
      <c r="Q761" s="135"/>
      <c r="R761" s="134"/>
      <c r="S761" s="135"/>
      <c r="T761" s="135"/>
      <c r="U761" s="134"/>
      <c r="V761" s="135"/>
      <c r="W761" s="135"/>
      <c r="X761" s="134"/>
      <c r="Y761" s="135"/>
      <c r="Z761" s="135"/>
      <c r="AA761" s="134"/>
      <c r="AB761" s="135"/>
      <c r="AC761" s="135"/>
      <c r="AD761" s="134"/>
      <c r="AE761" s="135"/>
      <c r="AF761" s="135"/>
      <c r="AG761" s="134"/>
    </row>
    <row r="762" spans="1:33">
      <c r="A762" s="144" t="s">
        <v>345</v>
      </c>
      <c r="B762" s="135" t="s">
        <v>4419</v>
      </c>
      <c r="C762" s="143">
        <v>-495.93882639283771</v>
      </c>
      <c r="D762" s="143">
        <v>5550.3622827391109</v>
      </c>
      <c r="E762" s="142">
        <v>1.3129999999999999</v>
      </c>
      <c r="F762" s="141">
        <v>2.2229999999999999</v>
      </c>
      <c r="G762" s="135"/>
      <c r="H762" s="135"/>
      <c r="I762" s="134"/>
      <c r="J762" s="135"/>
      <c r="K762" s="135"/>
      <c r="L762" s="134"/>
      <c r="M762" s="135"/>
      <c r="N762" s="135"/>
      <c r="O762" s="134"/>
      <c r="P762" s="135"/>
      <c r="Q762" s="135"/>
      <c r="R762" s="134"/>
      <c r="S762" s="135"/>
      <c r="T762" s="135"/>
      <c r="U762" s="134"/>
      <c r="V762" s="135"/>
      <c r="W762" s="135"/>
      <c r="X762" s="134"/>
      <c r="Y762" s="135"/>
      <c r="Z762" s="135"/>
      <c r="AA762" s="134"/>
      <c r="AB762" s="135"/>
      <c r="AC762" s="135"/>
      <c r="AD762" s="134"/>
      <c r="AE762" s="135"/>
      <c r="AF762" s="135"/>
      <c r="AG762" s="134"/>
    </row>
    <row r="763" spans="1:33">
      <c r="A763" s="144" t="s">
        <v>345</v>
      </c>
      <c r="B763" s="135" t="s">
        <v>4418</v>
      </c>
      <c r="C763" s="143">
        <v>-496.44952216751796</v>
      </c>
      <c r="D763" s="143">
        <v>5549.6492819212208</v>
      </c>
      <c r="E763" s="142">
        <v>1.302</v>
      </c>
      <c r="F763" s="141">
        <v>2.2290000000000001</v>
      </c>
      <c r="G763" s="135"/>
      <c r="H763" s="135"/>
      <c r="I763" s="134"/>
      <c r="J763" s="135"/>
      <c r="K763" s="135"/>
      <c r="L763" s="134"/>
      <c r="M763" s="135"/>
      <c r="N763" s="135"/>
      <c r="O763" s="134"/>
      <c r="P763" s="135"/>
      <c r="Q763" s="135"/>
      <c r="R763" s="134"/>
      <c r="S763" s="135"/>
      <c r="T763" s="135"/>
      <c r="U763" s="134"/>
      <c r="V763" s="135"/>
      <c r="W763" s="135"/>
      <c r="X763" s="134"/>
      <c r="Y763" s="135"/>
      <c r="Z763" s="135"/>
      <c r="AA763" s="134"/>
      <c r="AB763" s="135"/>
      <c r="AC763" s="135"/>
      <c r="AD763" s="134"/>
      <c r="AE763" s="135"/>
      <c r="AF763" s="135"/>
      <c r="AG763" s="134"/>
    </row>
    <row r="764" spans="1:33">
      <c r="A764" s="144" t="s">
        <v>345</v>
      </c>
      <c r="B764" s="135" t="s">
        <v>4417</v>
      </c>
      <c r="C764" s="143">
        <v>-496.51610725193825</v>
      </c>
      <c r="D764" s="143">
        <v>5548.4119007077461</v>
      </c>
      <c r="E764" s="142">
        <v>1.3049999999999999</v>
      </c>
      <c r="F764" s="141">
        <v>2.2290000000000001</v>
      </c>
      <c r="G764" s="135"/>
      <c r="H764" s="135"/>
      <c r="I764" s="134"/>
      <c r="J764" s="135"/>
      <c r="K764" s="135"/>
      <c r="L764" s="134"/>
      <c r="M764" s="135"/>
      <c r="N764" s="135"/>
      <c r="O764" s="134"/>
      <c r="P764" s="135"/>
      <c r="Q764" s="135"/>
      <c r="R764" s="134"/>
      <c r="S764" s="135"/>
      <c r="T764" s="135"/>
      <c r="U764" s="134"/>
      <c r="V764" s="135"/>
      <c r="W764" s="135"/>
      <c r="X764" s="134"/>
      <c r="Y764" s="135"/>
      <c r="Z764" s="135"/>
      <c r="AA764" s="134"/>
      <c r="AB764" s="135"/>
      <c r="AC764" s="135"/>
      <c r="AD764" s="134"/>
      <c r="AE764" s="135"/>
      <c r="AF764" s="135"/>
      <c r="AG764" s="134"/>
    </row>
    <row r="765" spans="1:33">
      <c r="A765" s="144" t="s">
        <v>345</v>
      </c>
      <c r="B765" s="135" t="s">
        <v>4416</v>
      </c>
      <c r="C765" s="143">
        <v>-496.68334379644676</v>
      </c>
      <c r="D765" s="143">
        <v>5546.4258046804307</v>
      </c>
      <c r="E765" s="142">
        <v>1.2929999999999999</v>
      </c>
      <c r="F765" s="141">
        <v>2.226</v>
      </c>
      <c r="G765" s="135"/>
      <c r="H765" s="135"/>
      <c r="I765" s="134"/>
      <c r="J765" s="135"/>
      <c r="K765" s="135"/>
      <c r="L765" s="134"/>
      <c r="M765" s="135"/>
      <c r="N765" s="135"/>
      <c r="O765" s="134"/>
      <c r="P765" s="135"/>
      <c r="Q765" s="135"/>
      <c r="R765" s="134"/>
      <c r="S765" s="135"/>
      <c r="T765" s="135"/>
      <c r="U765" s="134"/>
      <c r="V765" s="135"/>
      <c r="W765" s="135"/>
      <c r="X765" s="134"/>
      <c r="Y765" s="135"/>
      <c r="Z765" s="135"/>
      <c r="AA765" s="134"/>
      <c r="AB765" s="135"/>
      <c r="AC765" s="135"/>
      <c r="AD765" s="134"/>
      <c r="AE765" s="135"/>
      <c r="AF765" s="135"/>
      <c r="AG765" s="134"/>
    </row>
    <row r="766" spans="1:33">
      <c r="A766" s="144" t="s">
        <v>345</v>
      </c>
      <c r="B766" s="135" t="s">
        <v>4415</v>
      </c>
      <c r="C766" s="143">
        <v>-496.65021940149694</v>
      </c>
      <c r="D766" s="143">
        <v>5545.719319280327</v>
      </c>
      <c r="E766" s="142">
        <v>1.3169999999999999</v>
      </c>
      <c r="F766" s="141">
        <v>2.2240000000000002</v>
      </c>
      <c r="G766" s="135"/>
      <c r="H766" s="135"/>
      <c r="I766" s="134"/>
      <c r="J766" s="135"/>
      <c r="K766" s="135"/>
      <c r="L766" s="134"/>
      <c r="M766" s="135"/>
      <c r="N766" s="135"/>
      <c r="O766" s="134"/>
      <c r="P766" s="135"/>
      <c r="Q766" s="135"/>
      <c r="R766" s="134"/>
      <c r="S766" s="135"/>
      <c r="T766" s="135"/>
      <c r="U766" s="134"/>
      <c r="V766" s="135"/>
      <c r="W766" s="135"/>
      <c r="X766" s="134"/>
      <c r="Y766" s="135"/>
      <c r="Z766" s="135"/>
      <c r="AA766" s="134"/>
      <c r="AB766" s="135"/>
      <c r="AC766" s="135"/>
      <c r="AD766" s="134"/>
      <c r="AE766" s="135"/>
      <c r="AF766" s="135"/>
      <c r="AG766" s="134"/>
    </row>
    <row r="767" spans="1:33">
      <c r="A767" s="144" t="s">
        <v>345</v>
      </c>
      <c r="B767" s="135" t="s">
        <v>4414</v>
      </c>
      <c r="C767" s="143">
        <v>-495.90924315737402</v>
      </c>
      <c r="D767" s="143">
        <v>5544.2751649878801</v>
      </c>
      <c r="E767" s="142">
        <v>1.2909999999999999</v>
      </c>
      <c r="F767" s="141">
        <v>2.2250000000000001</v>
      </c>
      <c r="G767" s="135"/>
      <c r="H767" s="135"/>
      <c r="I767" s="134"/>
      <c r="J767" s="135"/>
      <c r="K767" s="135"/>
      <c r="L767" s="134"/>
      <c r="M767" s="135"/>
      <c r="N767" s="135"/>
      <c r="O767" s="134"/>
      <c r="P767" s="135"/>
      <c r="Q767" s="135"/>
      <c r="R767" s="134"/>
      <c r="S767" s="135"/>
      <c r="T767" s="135"/>
      <c r="U767" s="134"/>
      <c r="V767" s="135"/>
      <c r="W767" s="135"/>
      <c r="X767" s="134"/>
      <c r="Y767" s="135"/>
      <c r="Z767" s="135"/>
      <c r="AA767" s="134"/>
      <c r="AB767" s="135"/>
      <c r="AC767" s="135"/>
      <c r="AD767" s="134"/>
      <c r="AE767" s="135"/>
      <c r="AF767" s="135"/>
      <c r="AG767" s="134"/>
    </row>
    <row r="768" spans="1:33">
      <c r="A768" s="144" t="s">
        <v>345</v>
      </c>
      <c r="B768" s="135" t="s">
        <v>4413</v>
      </c>
      <c r="C768" s="143">
        <v>-496.67495241091882</v>
      </c>
      <c r="D768" s="143">
        <v>5542.3753578615433</v>
      </c>
      <c r="E768" s="142">
        <v>1.2929999999999999</v>
      </c>
      <c r="F768" s="141">
        <v>2.214</v>
      </c>
      <c r="G768" s="135"/>
      <c r="H768" s="135"/>
      <c r="I768" s="134"/>
      <c r="J768" s="135"/>
      <c r="K768" s="135"/>
      <c r="L768" s="134"/>
      <c r="M768" s="135"/>
      <c r="N768" s="135"/>
      <c r="O768" s="134"/>
      <c r="P768" s="135"/>
      <c r="Q768" s="135"/>
      <c r="R768" s="134"/>
      <c r="S768" s="135"/>
      <c r="T768" s="135"/>
      <c r="U768" s="134"/>
      <c r="V768" s="135"/>
      <c r="W768" s="135"/>
      <c r="X768" s="134"/>
      <c r="Y768" s="135"/>
      <c r="Z768" s="135"/>
      <c r="AA768" s="134"/>
      <c r="AB768" s="135"/>
      <c r="AC768" s="135"/>
      <c r="AD768" s="134"/>
      <c r="AE768" s="135"/>
      <c r="AF768" s="135"/>
      <c r="AG768" s="134"/>
    </row>
    <row r="769" spans="1:33">
      <c r="A769" s="144" t="s">
        <v>345</v>
      </c>
      <c r="B769" s="135" t="s">
        <v>4412</v>
      </c>
      <c r="C769" s="143">
        <v>-496.1619922339757</v>
      </c>
      <c r="D769" s="143">
        <v>5542.2164722178059</v>
      </c>
      <c r="E769" s="142">
        <v>1.323</v>
      </c>
      <c r="F769" s="141">
        <v>2.2469999999999999</v>
      </c>
      <c r="G769" s="135"/>
      <c r="H769" s="135"/>
      <c r="I769" s="134"/>
      <c r="J769" s="135"/>
      <c r="K769" s="135"/>
      <c r="L769" s="134"/>
      <c r="M769" s="135"/>
      <c r="N769" s="135"/>
      <c r="O769" s="134"/>
      <c r="P769" s="135"/>
      <c r="Q769" s="135"/>
      <c r="R769" s="134"/>
      <c r="S769" s="135"/>
      <c r="T769" s="135"/>
      <c r="U769" s="134"/>
      <c r="V769" s="135"/>
      <c r="W769" s="135"/>
      <c r="X769" s="134"/>
      <c r="Y769" s="135"/>
      <c r="Z769" s="135"/>
      <c r="AA769" s="134"/>
      <c r="AB769" s="135"/>
      <c r="AC769" s="135"/>
      <c r="AD769" s="134"/>
      <c r="AE769" s="135"/>
      <c r="AF769" s="135"/>
      <c r="AG769" s="134"/>
    </row>
    <row r="770" spans="1:33">
      <c r="A770" s="144" t="s">
        <v>345</v>
      </c>
      <c r="B770" s="135" t="s">
        <v>4411</v>
      </c>
      <c r="C770" s="143">
        <v>-496.83879601825907</v>
      </c>
      <c r="D770" s="143">
        <v>5542.1176761321985</v>
      </c>
      <c r="E770" s="142">
        <v>1.292</v>
      </c>
      <c r="F770" s="141">
        <v>2.2360000000000002</v>
      </c>
      <c r="G770" s="135"/>
      <c r="H770" s="135"/>
      <c r="I770" s="134"/>
      <c r="J770" s="135"/>
      <c r="K770" s="135"/>
      <c r="L770" s="134"/>
      <c r="M770" s="135"/>
      <c r="N770" s="135"/>
      <c r="O770" s="134"/>
      <c r="P770" s="135"/>
      <c r="Q770" s="135"/>
      <c r="R770" s="134"/>
      <c r="S770" s="135"/>
      <c r="T770" s="135"/>
      <c r="U770" s="134"/>
      <c r="V770" s="135"/>
      <c r="W770" s="135"/>
      <c r="X770" s="134"/>
      <c r="Y770" s="135"/>
      <c r="Z770" s="135"/>
      <c r="AA770" s="134"/>
      <c r="AB770" s="135"/>
      <c r="AC770" s="135"/>
      <c r="AD770" s="134"/>
      <c r="AE770" s="135"/>
      <c r="AF770" s="135"/>
      <c r="AG770" s="134"/>
    </row>
    <row r="771" spans="1:33">
      <c r="A771" s="144" t="s">
        <v>345</v>
      </c>
      <c r="B771" s="135" t="s">
        <v>4410</v>
      </c>
      <c r="C771" s="143">
        <v>-496.51623549774348</v>
      </c>
      <c r="D771" s="143">
        <v>5540.6787697579584</v>
      </c>
      <c r="E771" s="142">
        <v>1.298</v>
      </c>
      <c r="F771" s="141">
        <v>2.234</v>
      </c>
      <c r="G771" s="135"/>
      <c r="H771" s="135"/>
      <c r="I771" s="134"/>
      <c r="J771" s="135"/>
      <c r="K771" s="135"/>
      <c r="L771" s="134"/>
      <c r="M771" s="135"/>
      <c r="N771" s="135"/>
      <c r="O771" s="134"/>
      <c r="P771" s="135"/>
      <c r="Q771" s="135"/>
      <c r="R771" s="134"/>
      <c r="S771" s="135"/>
      <c r="T771" s="135"/>
      <c r="U771" s="134"/>
      <c r="V771" s="135"/>
      <c r="W771" s="135"/>
      <c r="X771" s="134"/>
      <c r="Y771" s="135"/>
      <c r="Z771" s="135"/>
      <c r="AA771" s="134"/>
      <c r="AB771" s="135"/>
      <c r="AC771" s="135"/>
      <c r="AD771" s="134"/>
      <c r="AE771" s="135"/>
      <c r="AF771" s="135"/>
      <c r="AG771" s="134"/>
    </row>
    <row r="772" spans="1:33">
      <c r="A772" s="144" t="s">
        <v>345</v>
      </c>
      <c r="B772" s="135" t="s">
        <v>4409</v>
      </c>
      <c r="C772" s="143">
        <v>-496.16154762096249</v>
      </c>
      <c r="D772" s="143">
        <v>5540.6425795292316</v>
      </c>
      <c r="E772" s="142">
        <v>1.288</v>
      </c>
      <c r="F772" s="141">
        <v>2.2330000000000001</v>
      </c>
      <c r="G772" s="135"/>
      <c r="H772" s="135"/>
      <c r="I772" s="134"/>
      <c r="J772" s="135"/>
      <c r="K772" s="135"/>
      <c r="L772" s="134"/>
      <c r="M772" s="135"/>
      <c r="N772" s="135"/>
      <c r="O772" s="134"/>
      <c r="P772" s="135"/>
      <c r="Q772" s="135"/>
      <c r="R772" s="134"/>
      <c r="S772" s="135"/>
      <c r="T772" s="135"/>
      <c r="U772" s="134"/>
      <c r="V772" s="135"/>
      <c r="W772" s="135"/>
      <c r="X772" s="134"/>
      <c r="Y772" s="135"/>
      <c r="Z772" s="135"/>
      <c r="AA772" s="134"/>
      <c r="AB772" s="135"/>
      <c r="AC772" s="135"/>
      <c r="AD772" s="134"/>
      <c r="AE772" s="135"/>
      <c r="AF772" s="135"/>
      <c r="AG772" s="134"/>
    </row>
    <row r="773" spans="1:33">
      <c r="A773" s="144" t="s">
        <v>345</v>
      </c>
      <c r="B773" s="135" t="s">
        <v>4408</v>
      </c>
      <c r="C773" s="143">
        <v>-496.26193733668902</v>
      </c>
      <c r="D773" s="143">
        <v>5538.7409105703991</v>
      </c>
      <c r="E773" s="142">
        <v>1.3069999999999999</v>
      </c>
      <c r="F773" s="141">
        <v>2.2189999999999999</v>
      </c>
      <c r="G773" s="135"/>
      <c r="H773" s="135"/>
      <c r="I773" s="134"/>
      <c r="J773" s="135"/>
      <c r="K773" s="135"/>
      <c r="L773" s="134"/>
      <c r="M773" s="135"/>
      <c r="N773" s="135"/>
      <c r="O773" s="134"/>
      <c r="P773" s="135"/>
      <c r="Q773" s="135"/>
      <c r="R773" s="134"/>
      <c r="S773" s="135"/>
      <c r="T773" s="135"/>
      <c r="U773" s="134"/>
      <c r="V773" s="135"/>
      <c r="W773" s="135"/>
      <c r="X773" s="134"/>
      <c r="Y773" s="135"/>
      <c r="Z773" s="135"/>
      <c r="AA773" s="134"/>
      <c r="AB773" s="135"/>
      <c r="AC773" s="135"/>
      <c r="AD773" s="134"/>
      <c r="AE773" s="135"/>
      <c r="AF773" s="135"/>
      <c r="AG773" s="134"/>
    </row>
    <row r="774" spans="1:33">
      <c r="A774" s="144" t="s">
        <v>345</v>
      </c>
      <c r="B774" s="135" t="s">
        <v>4407</v>
      </c>
      <c r="C774" s="143">
        <v>-496.15686359748906</v>
      </c>
      <c r="D774" s="143">
        <v>5538.1795319104331</v>
      </c>
      <c r="E774" s="142">
        <v>1.292</v>
      </c>
      <c r="F774" s="141">
        <v>2.2429999999999999</v>
      </c>
      <c r="G774" s="135"/>
      <c r="H774" s="135"/>
      <c r="I774" s="134"/>
      <c r="J774" s="135"/>
      <c r="K774" s="135"/>
      <c r="L774" s="134"/>
      <c r="M774" s="135"/>
      <c r="N774" s="135"/>
      <c r="O774" s="134"/>
      <c r="P774" s="135"/>
      <c r="Q774" s="135"/>
      <c r="R774" s="134"/>
      <c r="S774" s="135"/>
      <c r="T774" s="135"/>
      <c r="U774" s="134"/>
      <c r="V774" s="135"/>
      <c r="W774" s="135"/>
      <c r="X774" s="134"/>
      <c r="Y774" s="135"/>
      <c r="Z774" s="135"/>
      <c r="AA774" s="134"/>
      <c r="AB774" s="135"/>
      <c r="AC774" s="135"/>
      <c r="AD774" s="134"/>
      <c r="AE774" s="135"/>
      <c r="AF774" s="135"/>
      <c r="AG774" s="134"/>
    </row>
    <row r="775" spans="1:33">
      <c r="A775" s="144" t="s">
        <v>345</v>
      </c>
      <c r="B775" s="135" t="s">
        <v>4406</v>
      </c>
      <c r="C775" s="143">
        <v>-496.05710853190033</v>
      </c>
      <c r="D775" s="143">
        <v>5537.8323976548745</v>
      </c>
      <c r="E775" s="142">
        <v>1.2929999999999999</v>
      </c>
      <c r="F775" s="141">
        <v>2.2330000000000001</v>
      </c>
      <c r="G775" s="135"/>
      <c r="H775" s="135"/>
      <c r="I775" s="134"/>
      <c r="J775" s="135"/>
      <c r="K775" s="135"/>
      <c r="L775" s="134"/>
      <c r="M775" s="135"/>
      <c r="N775" s="135"/>
      <c r="O775" s="134"/>
      <c r="P775" s="135"/>
      <c r="Q775" s="135"/>
      <c r="R775" s="134"/>
      <c r="S775" s="135"/>
      <c r="T775" s="135"/>
      <c r="U775" s="134"/>
      <c r="V775" s="135"/>
      <c r="W775" s="135"/>
      <c r="X775" s="134"/>
      <c r="Y775" s="135"/>
      <c r="Z775" s="135"/>
      <c r="AA775" s="134"/>
      <c r="AB775" s="135"/>
      <c r="AC775" s="135"/>
      <c r="AD775" s="134"/>
      <c r="AE775" s="135"/>
      <c r="AF775" s="135"/>
      <c r="AG775" s="134"/>
    </row>
    <row r="776" spans="1:33">
      <c r="A776" s="144" t="s">
        <v>345</v>
      </c>
      <c r="B776" s="135" t="s">
        <v>4405</v>
      </c>
      <c r="C776" s="143">
        <v>-496.72979018648118</v>
      </c>
      <c r="D776" s="143">
        <v>5536.8426244858965</v>
      </c>
      <c r="E776" s="142">
        <v>1.296</v>
      </c>
      <c r="F776" s="141">
        <v>2.2229999999999999</v>
      </c>
      <c r="G776" s="135"/>
      <c r="H776" s="135"/>
      <c r="I776" s="134"/>
      <c r="J776" s="135"/>
      <c r="K776" s="135"/>
      <c r="L776" s="134"/>
      <c r="M776" s="135"/>
      <c r="N776" s="135"/>
      <c r="O776" s="134"/>
      <c r="P776" s="135"/>
      <c r="Q776" s="135"/>
      <c r="R776" s="134"/>
      <c r="S776" s="135"/>
      <c r="T776" s="135"/>
      <c r="U776" s="134"/>
      <c r="V776" s="135"/>
      <c r="W776" s="135"/>
      <c r="X776" s="134"/>
      <c r="Y776" s="135"/>
      <c r="Z776" s="135"/>
      <c r="AA776" s="134"/>
      <c r="AB776" s="135"/>
      <c r="AC776" s="135"/>
      <c r="AD776" s="134"/>
      <c r="AE776" s="135"/>
      <c r="AF776" s="135"/>
      <c r="AG776" s="134"/>
    </row>
    <row r="777" spans="1:33">
      <c r="A777" s="144" t="s">
        <v>345</v>
      </c>
      <c r="B777" s="135" t="s">
        <v>4404</v>
      </c>
      <c r="C777" s="143">
        <v>-496.3774425724078</v>
      </c>
      <c r="D777" s="143">
        <v>5536.3325805588083</v>
      </c>
      <c r="E777" s="142">
        <v>1.2929999999999999</v>
      </c>
      <c r="F777" s="141">
        <v>2.2349999999999999</v>
      </c>
      <c r="G777" s="135"/>
      <c r="H777" s="135"/>
      <c r="I777" s="134"/>
      <c r="J777" s="135"/>
      <c r="K777" s="135"/>
      <c r="L777" s="134"/>
      <c r="M777" s="135"/>
      <c r="N777" s="135"/>
      <c r="O777" s="134"/>
      <c r="P777" s="135"/>
      <c r="Q777" s="135"/>
      <c r="R777" s="134"/>
      <c r="S777" s="135"/>
      <c r="T777" s="135"/>
      <c r="U777" s="134"/>
      <c r="V777" s="135"/>
      <c r="W777" s="135"/>
      <c r="X777" s="134"/>
      <c r="Y777" s="135"/>
      <c r="Z777" s="135"/>
      <c r="AA777" s="134"/>
      <c r="AB777" s="135"/>
      <c r="AC777" s="135"/>
      <c r="AD777" s="134"/>
      <c r="AE777" s="135"/>
      <c r="AF777" s="135"/>
      <c r="AG777" s="134"/>
    </row>
    <row r="778" spans="1:33">
      <c r="A778" s="144" t="s">
        <v>345</v>
      </c>
      <c r="B778" s="135" t="s">
        <v>4403</v>
      </c>
      <c r="C778" s="143">
        <v>-496.44579305927562</v>
      </c>
      <c r="D778" s="143">
        <v>5534.4450880796248</v>
      </c>
      <c r="E778" s="142">
        <v>1.3160000000000001</v>
      </c>
      <c r="F778" s="141">
        <v>2.2229999999999999</v>
      </c>
      <c r="G778" s="135"/>
      <c r="H778" s="135"/>
      <c r="I778" s="134"/>
      <c r="J778" s="135"/>
      <c r="K778" s="135"/>
      <c r="L778" s="134"/>
      <c r="M778" s="135"/>
      <c r="N778" s="135"/>
      <c r="O778" s="134"/>
      <c r="P778" s="135"/>
      <c r="Q778" s="135"/>
      <c r="R778" s="134"/>
      <c r="S778" s="135"/>
      <c r="T778" s="135"/>
      <c r="U778" s="134"/>
      <c r="V778" s="135"/>
      <c r="W778" s="135"/>
      <c r="X778" s="134"/>
      <c r="Y778" s="135"/>
      <c r="Z778" s="135"/>
      <c r="AA778" s="134"/>
      <c r="AB778" s="135"/>
      <c r="AC778" s="135"/>
      <c r="AD778" s="134"/>
      <c r="AE778" s="135"/>
      <c r="AF778" s="135"/>
      <c r="AG778" s="134"/>
    </row>
    <row r="779" spans="1:33">
      <c r="A779" s="144" t="s">
        <v>345</v>
      </c>
      <c r="B779" s="135" t="s">
        <v>4402</v>
      </c>
      <c r="C779" s="143">
        <v>-496.20158444614168</v>
      </c>
      <c r="D779" s="143">
        <v>5534.3698742706556</v>
      </c>
      <c r="E779" s="142">
        <v>1.2909999999999999</v>
      </c>
      <c r="F779" s="141">
        <v>2.2240000000000002</v>
      </c>
      <c r="G779" s="135"/>
      <c r="H779" s="135"/>
      <c r="I779" s="134"/>
      <c r="J779" s="135"/>
      <c r="K779" s="135"/>
      <c r="L779" s="134"/>
      <c r="M779" s="135"/>
      <c r="N779" s="135"/>
      <c r="O779" s="134"/>
      <c r="P779" s="135"/>
      <c r="Q779" s="135"/>
      <c r="R779" s="134"/>
      <c r="S779" s="135"/>
      <c r="T779" s="135"/>
      <c r="U779" s="134"/>
      <c r="V779" s="135"/>
      <c r="W779" s="135"/>
      <c r="X779" s="134"/>
      <c r="Y779" s="135"/>
      <c r="Z779" s="135"/>
      <c r="AA779" s="134"/>
      <c r="AB779" s="135"/>
      <c r="AC779" s="135"/>
      <c r="AD779" s="134"/>
      <c r="AE779" s="135"/>
      <c r="AF779" s="135"/>
      <c r="AG779" s="134"/>
    </row>
    <row r="780" spans="1:33">
      <c r="A780" s="144" t="s">
        <v>345</v>
      </c>
      <c r="B780" s="135" t="s">
        <v>4401</v>
      </c>
      <c r="C780" s="143">
        <v>-496.54978909310046</v>
      </c>
      <c r="D780" s="143">
        <v>5533.431968146816</v>
      </c>
      <c r="E780" s="142">
        <v>1.306</v>
      </c>
      <c r="F780" s="141">
        <v>2.2290000000000001</v>
      </c>
      <c r="G780" s="135"/>
      <c r="H780" s="135"/>
      <c r="I780" s="134"/>
      <c r="J780" s="135"/>
      <c r="K780" s="135"/>
      <c r="L780" s="134"/>
      <c r="M780" s="135"/>
      <c r="N780" s="135"/>
      <c r="O780" s="134"/>
      <c r="P780" s="135"/>
      <c r="Q780" s="135"/>
      <c r="R780" s="134"/>
      <c r="S780" s="135"/>
      <c r="T780" s="135"/>
      <c r="U780" s="134"/>
      <c r="V780" s="135"/>
      <c r="W780" s="135"/>
      <c r="X780" s="134"/>
      <c r="Y780" s="135"/>
      <c r="Z780" s="135"/>
      <c r="AA780" s="134"/>
      <c r="AB780" s="135"/>
      <c r="AC780" s="135"/>
      <c r="AD780" s="134"/>
      <c r="AE780" s="135"/>
      <c r="AF780" s="135"/>
      <c r="AG780" s="134"/>
    </row>
    <row r="781" spans="1:33">
      <c r="A781" s="144" t="s">
        <v>345</v>
      </c>
      <c r="B781" s="135" t="s">
        <v>4400</v>
      </c>
      <c r="C781" s="143">
        <v>-496.2473360106045</v>
      </c>
      <c r="D781" s="143">
        <v>5531.6154896234111</v>
      </c>
      <c r="E781" s="142">
        <v>1.3129999999999999</v>
      </c>
      <c r="F781" s="141">
        <v>2.2410000000000001</v>
      </c>
      <c r="G781" s="135"/>
      <c r="H781" s="135"/>
      <c r="I781" s="134"/>
      <c r="J781" s="135"/>
      <c r="K781" s="135"/>
      <c r="L781" s="134"/>
      <c r="M781" s="135"/>
      <c r="N781" s="135"/>
      <c r="O781" s="134"/>
      <c r="P781" s="135"/>
      <c r="Q781" s="135"/>
      <c r="R781" s="134"/>
      <c r="S781" s="135"/>
      <c r="T781" s="135"/>
      <c r="U781" s="134"/>
      <c r="V781" s="135"/>
      <c r="W781" s="135"/>
      <c r="X781" s="134"/>
      <c r="Y781" s="135"/>
      <c r="Z781" s="135"/>
      <c r="AA781" s="134"/>
      <c r="AB781" s="135"/>
      <c r="AC781" s="135"/>
      <c r="AD781" s="134"/>
      <c r="AE781" s="135"/>
      <c r="AF781" s="135"/>
      <c r="AG781" s="134"/>
    </row>
    <row r="782" spans="1:33">
      <c r="A782" s="144" t="s">
        <v>345</v>
      </c>
      <c r="B782" s="135" t="s">
        <v>4399</v>
      </c>
      <c r="C782" s="143">
        <v>-496.73345133593193</v>
      </c>
      <c r="D782" s="143">
        <v>5530.8119490893287</v>
      </c>
      <c r="E782" s="142">
        <v>1.2949999999999999</v>
      </c>
      <c r="F782" s="141">
        <v>2.2330000000000001</v>
      </c>
      <c r="G782" s="135"/>
      <c r="H782" s="135"/>
      <c r="I782" s="134"/>
      <c r="J782" s="135"/>
      <c r="K782" s="135"/>
      <c r="L782" s="134"/>
      <c r="M782" s="135"/>
      <c r="N782" s="135"/>
      <c r="O782" s="134"/>
      <c r="P782" s="135"/>
      <c r="Q782" s="135"/>
      <c r="R782" s="134"/>
      <c r="S782" s="135"/>
      <c r="T782" s="135"/>
      <c r="U782" s="134"/>
      <c r="V782" s="135"/>
      <c r="W782" s="135"/>
      <c r="X782" s="134"/>
      <c r="Y782" s="135"/>
      <c r="Z782" s="135"/>
      <c r="AA782" s="134"/>
      <c r="AB782" s="135"/>
      <c r="AC782" s="135"/>
      <c r="AD782" s="134"/>
      <c r="AE782" s="135"/>
      <c r="AF782" s="135"/>
      <c r="AG782" s="134"/>
    </row>
    <row r="783" spans="1:33">
      <c r="A783" s="144" t="s">
        <v>345</v>
      </c>
      <c r="B783" s="135" t="s">
        <v>4398</v>
      </c>
      <c r="C783" s="143">
        <v>-496.24732163077988</v>
      </c>
      <c r="D783" s="143">
        <v>5528.8255559687332</v>
      </c>
      <c r="E783" s="142">
        <v>1.304</v>
      </c>
      <c r="F783" s="141">
        <v>2.2320000000000002</v>
      </c>
      <c r="G783" s="135"/>
      <c r="H783" s="135"/>
      <c r="I783" s="134"/>
      <c r="J783" s="135"/>
      <c r="K783" s="135"/>
      <c r="L783" s="134"/>
      <c r="M783" s="135"/>
      <c r="N783" s="135"/>
      <c r="O783" s="134"/>
      <c r="P783" s="135"/>
      <c r="Q783" s="135"/>
      <c r="R783" s="134"/>
      <c r="S783" s="135"/>
      <c r="T783" s="135"/>
      <c r="U783" s="134"/>
      <c r="V783" s="135"/>
      <c r="W783" s="135"/>
      <c r="X783" s="134"/>
      <c r="Y783" s="135"/>
      <c r="Z783" s="135"/>
      <c r="AA783" s="134"/>
      <c r="AB783" s="135"/>
      <c r="AC783" s="135"/>
      <c r="AD783" s="134"/>
      <c r="AE783" s="135"/>
      <c r="AF783" s="135"/>
      <c r="AG783" s="134"/>
    </row>
    <row r="784" spans="1:33">
      <c r="A784" s="144" t="s">
        <v>345</v>
      </c>
      <c r="B784" s="135" t="s">
        <v>4397</v>
      </c>
      <c r="C784" s="143">
        <v>-496.6975891091293</v>
      </c>
      <c r="D784" s="143">
        <v>5528.3426177870761</v>
      </c>
      <c r="E784" s="142">
        <v>1.31</v>
      </c>
      <c r="F784" s="141">
        <v>2.238</v>
      </c>
      <c r="G784" s="135"/>
      <c r="H784" s="135"/>
      <c r="I784" s="134"/>
      <c r="J784" s="135"/>
      <c r="K784" s="135"/>
      <c r="L784" s="134"/>
      <c r="M784" s="135"/>
      <c r="N784" s="135"/>
      <c r="O784" s="134"/>
      <c r="P784" s="135"/>
      <c r="Q784" s="135"/>
      <c r="R784" s="134"/>
      <c r="S784" s="135"/>
      <c r="T784" s="135"/>
      <c r="U784" s="134"/>
      <c r="V784" s="135"/>
      <c r="W784" s="135"/>
      <c r="X784" s="134"/>
      <c r="Y784" s="135"/>
      <c r="Z784" s="135"/>
      <c r="AA784" s="134"/>
      <c r="AB784" s="135"/>
      <c r="AC784" s="135"/>
      <c r="AD784" s="134"/>
      <c r="AE784" s="135"/>
      <c r="AF784" s="135"/>
      <c r="AG784" s="134"/>
    </row>
    <row r="785" spans="1:33">
      <c r="A785" s="144" t="s">
        <v>345</v>
      </c>
      <c r="B785" s="135" t="s">
        <v>4396</v>
      </c>
      <c r="C785" s="143">
        <v>-496.73466342960677</v>
      </c>
      <c r="D785" s="143">
        <v>5528.1136818039995</v>
      </c>
      <c r="E785" s="142">
        <v>1.3049999999999999</v>
      </c>
      <c r="F785" s="141">
        <v>2.2290000000000001</v>
      </c>
      <c r="G785" s="135"/>
      <c r="H785" s="135"/>
      <c r="I785" s="134"/>
      <c r="J785" s="135"/>
      <c r="K785" s="135"/>
      <c r="L785" s="134"/>
      <c r="M785" s="135"/>
      <c r="N785" s="135"/>
      <c r="O785" s="134"/>
      <c r="P785" s="135"/>
      <c r="Q785" s="135"/>
      <c r="R785" s="134"/>
      <c r="S785" s="135"/>
      <c r="T785" s="135"/>
      <c r="U785" s="134"/>
      <c r="V785" s="135"/>
      <c r="W785" s="135"/>
      <c r="X785" s="134"/>
      <c r="Y785" s="135"/>
      <c r="Z785" s="135"/>
      <c r="AA785" s="134"/>
      <c r="AB785" s="135"/>
      <c r="AC785" s="135"/>
      <c r="AD785" s="134"/>
      <c r="AE785" s="135"/>
      <c r="AF785" s="135"/>
      <c r="AG785" s="134"/>
    </row>
    <row r="786" spans="1:33">
      <c r="A786" s="144" t="s">
        <v>345</v>
      </c>
      <c r="B786" s="135" t="s">
        <v>4395</v>
      </c>
      <c r="C786" s="143">
        <v>-496.51252055835977</v>
      </c>
      <c r="D786" s="143">
        <v>5526.6175127313209</v>
      </c>
      <c r="E786" s="142">
        <v>1.2909999999999999</v>
      </c>
      <c r="F786" s="141">
        <v>2.2170000000000001</v>
      </c>
      <c r="G786" s="135"/>
      <c r="H786" s="135"/>
      <c r="I786" s="134"/>
      <c r="J786" s="135"/>
      <c r="K786" s="135"/>
      <c r="L786" s="134"/>
      <c r="M786" s="135"/>
      <c r="N786" s="135"/>
      <c r="O786" s="134"/>
      <c r="P786" s="135"/>
      <c r="Q786" s="135"/>
      <c r="R786" s="134"/>
      <c r="S786" s="135"/>
      <c r="T786" s="135"/>
      <c r="U786" s="134"/>
      <c r="V786" s="135"/>
      <c r="W786" s="135"/>
      <c r="X786" s="134"/>
      <c r="Y786" s="135"/>
      <c r="Z786" s="135"/>
      <c r="AA786" s="134"/>
      <c r="AB786" s="135"/>
      <c r="AC786" s="135"/>
      <c r="AD786" s="134"/>
      <c r="AE786" s="135"/>
      <c r="AF786" s="135"/>
      <c r="AG786" s="134"/>
    </row>
    <row r="787" spans="1:33">
      <c r="A787" s="144" t="s">
        <v>345</v>
      </c>
      <c r="B787" s="135" t="s">
        <v>4394</v>
      </c>
      <c r="C787" s="143">
        <v>-496.426521571178</v>
      </c>
      <c r="D787" s="143">
        <v>5525.9442675952514</v>
      </c>
      <c r="E787" s="142">
        <v>1.284</v>
      </c>
      <c r="F787" s="141">
        <v>2.226</v>
      </c>
      <c r="G787" s="135"/>
      <c r="H787" s="135"/>
      <c r="I787" s="134"/>
      <c r="J787" s="135"/>
      <c r="K787" s="135"/>
      <c r="L787" s="134"/>
      <c r="M787" s="135"/>
      <c r="N787" s="135"/>
      <c r="O787" s="134"/>
      <c r="P787" s="135"/>
      <c r="Q787" s="135"/>
      <c r="R787" s="134"/>
      <c r="S787" s="135"/>
      <c r="T787" s="135"/>
      <c r="U787" s="134"/>
      <c r="V787" s="135"/>
      <c r="W787" s="135"/>
      <c r="X787" s="134"/>
      <c r="Y787" s="135"/>
      <c r="Z787" s="135"/>
      <c r="AA787" s="134"/>
      <c r="AB787" s="135"/>
      <c r="AC787" s="135"/>
      <c r="AD787" s="134"/>
      <c r="AE787" s="135"/>
      <c r="AF787" s="135"/>
      <c r="AG787" s="134"/>
    </row>
    <row r="788" spans="1:33">
      <c r="A788" s="144" t="s">
        <v>345</v>
      </c>
      <c r="B788" s="135" t="s">
        <v>4393</v>
      </c>
      <c r="C788" s="143">
        <v>-496.03317418443845</v>
      </c>
      <c r="D788" s="143">
        <v>5523.9698093587185</v>
      </c>
      <c r="E788" s="142">
        <v>1.298</v>
      </c>
      <c r="F788" s="141">
        <v>2.2280000000000002</v>
      </c>
      <c r="G788" s="135"/>
      <c r="H788" s="135"/>
      <c r="I788" s="134"/>
      <c r="J788" s="135"/>
      <c r="K788" s="135"/>
      <c r="L788" s="134"/>
      <c r="M788" s="135"/>
      <c r="N788" s="135"/>
      <c r="O788" s="134"/>
      <c r="P788" s="135"/>
      <c r="Q788" s="135"/>
      <c r="R788" s="134"/>
      <c r="S788" s="135"/>
      <c r="T788" s="135"/>
      <c r="U788" s="134"/>
      <c r="V788" s="135"/>
      <c r="W788" s="135"/>
      <c r="X788" s="134"/>
      <c r="Y788" s="135"/>
      <c r="Z788" s="135"/>
      <c r="AA788" s="134"/>
      <c r="AB788" s="135"/>
      <c r="AC788" s="135"/>
      <c r="AD788" s="134"/>
      <c r="AE788" s="135"/>
      <c r="AF788" s="135"/>
      <c r="AG788" s="134"/>
    </row>
    <row r="789" spans="1:33">
      <c r="A789" s="144" t="s">
        <v>345</v>
      </c>
      <c r="B789" s="135" t="s">
        <v>4392</v>
      </c>
      <c r="C789" s="143">
        <v>-495.93617631619236</v>
      </c>
      <c r="D789" s="143">
        <v>5522.950484104259</v>
      </c>
      <c r="E789" s="142">
        <v>1.3260000000000001</v>
      </c>
      <c r="F789" s="141">
        <v>2.2400000000000002</v>
      </c>
      <c r="G789" s="135"/>
      <c r="H789" s="135"/>
      <c r="I789" s="134"/>
      <c r="J789" s="135"/>
      <c r="K789" s="135"/>
      <c r="L789" s="134"/>
      <c r="M789" s="135"/>
      <c r="N789" s="135"/>
      <c r="O789" s="134"/>
      <c r="P789" s="135"/>
      <c r="Q789" s="135"/>
      <c r="R789" s="134"/>
      <c r="S789" s="135"/>
      <c r="T789" s="135"/>
      <c r="U789" s="134"/>
      <c r="V789" s="135"/>
      <c r="W789" s="135"/>
      <c r="X789" s="134"/>
      <c r="Y789" s="135"/>
      <c r="Z789" s="135"/>
      <c r="AA789" s="134"/>
      <c r="AB789" s="135"/>
      <c r="AC789" s="135"/>
      <c r="AD789" s="134"/>
      <c r="AE789" s="135"/>
      <c r="AF789" s="135"/>
      <c r="AG789" s="134"/>
    </row>
    <row r="790" spans="1:33">
      <c r="A790" s="144" t="s">
        <v>345</v>
      </c>
      <c r="B790" s="135" t="s">
        <v>4391</v>
      </c>
      <c r="C790" s="143">
        <v>-496.69051543539575</v>
      </c>
      <c r="D790" s="143">
        <v>5521.2960768490102</v>
      </c>
      <c r="E790" s="142">
        <v>1.3260000000000001</v>
      </c>
      <c r="F790" s="141">
        <v>2.234</v>
      </c>
      <c r="G790" s="135"/>
      <c r="H790" s="135"/>
      <c r="I790" s="134"/>
      <c r="J790" s="135"/>
      <c r="K790" s="135"/>
      <c r="L790" s="134"/>
      <c r="M790" s="135"/>
      <c r="N790" s="135"/>
      <c r="O790" s="134"/>
      <c r="P790" s="135"/>
      <c r="Q790" s="135"/>
      <c r="R790" s="134"/>
      <c r="S790" s="135"/>
      <c r="T790" s="135"/>
      <c r="U790" s="134"/>
      <c r="V790" s="135"/>
      <c r="W790" s="135"/>
      <c r="X790" s="134"/>
      <c r="Y790" s="135"/>
      <c r="Z790" s="135"/>
      <c r="AA790" s="134"/>
      <c r="AB790" s="135"/>
      <c r="AC790" s="135"/>
      <c r="AD790" s="134"/>
      <c r="AE790" s="135"/>
      <c r="AF790" s="135"/>
      <c r="AG790" s="134"/>
    </row>
    <row r="791" spans="1:33">
      <c r="A791" s="144" t="s">
        <v>345</v>
      </c>
      <c r="B791" s="135" t="s">
        <v>4390</v>
      </c>
      <c r="C791" s="143">
        <v>-496.11657261859455</v>
      </c>
      <c r="D791" s="143">
        <v>5519.7253022797031</v>
      </c>
      <c r="E791" s="142">
        <v>1.3</v>
      </c>
      <c r="F791" s="141">
        <v>2.2360000000000002</v>
      </c>
      <c r="G791" s="135"/>
      <c r="H791" s="135"/>
      <c r="I791" s="134"/>
      <c r="J791" s="135"/>
      <c r="K791" s="135"/>
      <c r="L791" s="134"/>
      <c r="M791" s="135"/>
      <c r="N791" s="135"/>
      <c r="O791" s="134"/>
      <c r="P791" s="135"/>
      <c r="Q791" s="135"/>
      <c r="R791" s="134"/>
      <c r="S791" s="135"/>
      <c r="T791" s="135"/>
      <c r="U791" s="134"/>
      <c r="V791" s="135"/>
      <c r="W791" s="135"/>
      <c r="X791" s="134"/>
      <c r="Y791" s="135"/>
      <c r="Z791" s="135"/>
      <c r="AA791" s="134"/>
      <c r="AB791" s="135"/>
      <c r="AC791" s="135"/>
      <c r="AD791" s="134"/>
      <c r="AE791" s="135"/>
      <c r="AF791" s="135"/>
      <c r="AG791" s="134"/>
    </row>
    <row r="792" spans="1:33">
      <c r="A792" s="144" t="s">
        <v>345</v>
      </c>
      <c r="B792" s="135" t="s">
        <v>4389</v>
      </c>
      <c r="C792" s="143">
        <v>-496.33429564662043</v>
      </c>
      <c r="D792" s="143">
        <v>5518.8133556633493</v>
      </c>
      <c r="E792" s="142">
        <v>1.321</v>
      </c>
      <c r="F792" s="141">
        <v>2.234</v>
      </c>
      <c r="G792" s="135"/>
      <c r="H792" s="135"/>
      <c r="I792" s="134"/>
      <c r="J792" s="135"/>
      <c r="K792" s="135"/>
      <c r="L792" s="134"/>
      <c r="M792" s="135"/>
      <c r="N792" s="135"/>
      <c r="O792" s="134"/>
      <c r="P792" s="135"/>
      <c r="Q792" s="135"/>
      <c r="R792" s="134"/>
      <c r="S792" s="135"/>
      <c r="T792" s="135"/>
      <c r="U792" s="134"/>
      <c r="V792" s="135"/>
      <c r="W792" s="135"/>
      <c r="X792" s="134"/>
      <c r="Y792" s="135"/>
      <c r="Z792" s="135"/>
      <c r="AA792" s="134"/>
      <c r="AB792" s="135"/>
      <c r="AC792" s="135"/>
      <c r="AD792" s="134"/>
      <c r="AE792" s="135"/>
      <c r="AF792" s="135"/>
      <c r="AG792" s="134"/>
    </row>
    <row r="793" spans="1:33">
      <c r="A793" s="144" t="s">
        <v>345</v>
      </c>
      <c r="B793" s="135" t="s">
        <v>4388</v>
      </c>
      <c r="C793" s="143">
        <v>-496.85966979627437</v>
      </c>
      <c r="D793" s="143">
        <v>5518.0315871661724</v>
      </c>
      <c r="E793" s="142">
        <v>1.3009999999999999</v>
      </c>
      <c r="F793" s="141">
        <v>2.234</v>
      </c>
      <c r="G793" s="135"/>
      <c r="H793" s="135"/>
      <c r="I793" s="134"/>
      <c r="J793" s="135"/>
      <c r="K793" s="135"/>
      <c r="L793" s="134"/>
      <c r="M793" s="135"/>
      <c r="N793" s="135"/>
      <c r="O793" s="134"/>
      <c r="P793" s="135"/>
      <c r="Q793" s="135"/>
      <c r="R793" s="134"/>
      <c r="S793" s="135"/>
      <c r="T793" s="135"/>
      <c r="U793" s="134"/>
      <c r="V793" s="135"/>
      <c r="W793" s="135"/>
      <c r="X793" s="134"/>
      <c r="Y793" s="135"/>
      <c r="Z793" s="135"/>
      <c r="AA793" s="134"/>
      <c r="AB793" s="135"/>
      <c r="AC793" s="135"/>
      <c r="AD793" s="134"/>
      <c r="AE793" s="135"/>
      <c r="AF793" s="135"/>
      <c r="AG793" s="134"/>
    </row>
    <row r="794" spans="1:33">
      <c r="A794" s="144" t="s">
        <v>345</v>
      </c>
      <c r="B794" s="135" t="s">
        <v>4387</v>
      </c>
      <c r="C794" s="143">
        <v>-496.25962843137927</v>
      </c>
      <c r="D794" s="143">
        <v>5517.5792960866629</v>
      </c>
      <c r="E794" s="142">
        <v>1.306</v>
      </c>
      <c r="F794" s="141">
        <v>2.2280000000000002</v>
      </c>
      <c r="G794" s="135"/>
      <c r="H794" s="135"/>
      <c r="I794" s="134"/>
      <c r="J794" s="135"/>
      <c r="K794" s="135"/>
      <c r="L794" s="134"/>
      <c r="M794" s="135"/>
      <c r="N794" s="135"/>
      <c r="O794" s="134"/>
      <c r="P794" s="135"/>
      <c r="Q794" s="135"/>
      <c r="R794" s="134"/>
      <c r="S794" s="135"/>
      <c r="T794" s="135"/>
      <c r="U794" s="134"/>
      <c r="V794" s="135"/>
      <c r="W794" s="135"/>
      <c r="X794" s="134"/>
      <c r="Y794" s="135"/>
      <c r="Z794" s="135"/>
      <c r="AA794" s="134"/>
      <c r="AB794" s="135"/>
      <c r="AC794" s="135"/>
      <c r="AD794" s="134"/>
      <c r="AE794" s="135"/>
      <c r="AF794" s="135"/>
      <c r="AG794" s="134"/>
    </row>
    <row r="795" spans="1:33">
      <c r="A795" s="144" t="s">
        <v>345</v>
      </c>
      <c r="B795" s="135" t="s">
        <v>4386</v>
      </c>
      <c r="C795" s="143">
        <v>-496.55717316443486</v>
      </c>
      <c r="D795" s="143">
        <v>5515.981896460662</v>
      </c>
      <c r="E795" s="142">
        <v>1.3129999999999999</v>
      </c>
      <c r="F795" s="141">
        <v>2.218</v>
      </c>
      <c r="G795" s="135"/>
      <c r="H795" s="135"/>
      <c r="I795" s="134"/>
      <c r="J795" s="135"/>
      <c r="K795" s="135"/>
      <c r="L795" s="134"/>
      <c r="M795" s="135"/>
      <c r="N795" s="135"/>
      <c r="O795" s="134"/>
      <c r="P795" s="135"/>
      <c r="Q795" s="135"/>
      <c r="R795" s="134"/>
      <c r="S795" s="135"/>
      <c r="T795" s="135"/>
      <c r="U795" s="134"/>
      <c r="V795" s="135"/>
      <c r="W795" s="135"/>
      <c r="X795" s="134"/>
      <c r="Y795" s="135"/>
      <c r="Z795" s="135"/>
      <c r="AA795" s="134"/>
      <c r="AB795" s="135"/>
      <c r="AC795" s="135"/>
      <c r="AD795" s="134"/>
      <c r="AE795" s="135"/>
      <c r="AF795" s="135"/>
      <c r="AG795" s="134"/>
    </row>
    <row r="796" spans="1:33">
      <c r="A796" s="144" t="s">
        <v>345</v>
      </c>
      <c r="B796" s="135" t="s">
        <v>4385</v>
      </c>
      <c r="C796" s="143">
        <v>-496.04893788818532</v>
      </c>
      <c r="D796" s="143">
        <v>5515.1720604484717</v>
      </c>
      <c r="E796" s="142">
        <v>1.3029999999999999</v>
      </c>
      <c r="F796" s="141">
        <v>2.2330000000000001</v>
      </c>
      <c r="G796" s="135"/>
      <c r="H796" s="135"/>
      <c r="I796" s="134"/>
      <c r="J796" s="135"/>
      <c r="K796" s="135"/>
      <c r="L796" s="134"/>
      <c r="M796" s="135"/>
      <c r="N796" s="135"/>
      <c r="O796" s="134"/>
      <c r="P796" s="135"/>
      <c r="Q796" s="135"/>
      <c r="R796" s="134"/>
      <c r="S796" s="135"/>
      <c r="T796" s="135"/>
      <c r="U796" s="134"/>
      <c r="V796" s="135"/>
      <c r="W796" s="135"/>
      <c r="X796" s="134"/>
      <c r="Y796" s="135"/>
      <c r="Z796" s="135"/>
      <c r="AA796" s="134"/>
      <c r="AB796" s="135"/>
      <c r="AC796" s="135"/>
      <c r="AD796" s="134"/>
      <c r="AE796" s="135"/>
      <c r="AF796" s="135"/>
      <c r="AG796" s="134"/>
    </row>
    <row r="797" spans="1:33">
      <c r="A797" s="144" t="s">
        <v>345</v>
      </c>
      <c r="B797" s="135" t="s">
        <v>4384</v>
      </c>
      <c r="C797" s="143">
        <v>-495.9148100470178</v>
      </c>
      <c r="D797" s="143">
        <v>5514.2565739997663</v>
      </c>
      <c r="E797" s="142">
        <v>1.3129999999999999</v>
      </c>
      <c r="F797" s="141">
        <v>2.238</v>
      </c>
      <c r="G797" s="135"/>
      <c r="H797" s="135"/>
      <c r="I797" s="134"/>
      <c r="J797" s="135"/>
      <c r="K797" s="135"/>
      <c r="L797" s="134"/>
      <c r="M797" s="135"/>
      <c r="N797" s="135"/>
      <c r="O797" s="134"/>
      <c r="P797" s="135"/>
      <c r="Q797" s="135"/>
      <c r="R797" s="134"/>
      <c r="S797" s="135"/>
      <c r="T797" s="135"/>
      <c r="U797" s="134"/>
      <c r="V797" s="135"/>
      <c r="W797" s="135"/>
      <c r="X797" s="134"/>
      <c r="Y797" s="135"/>
      <c r="Z797" s="135"/>
      <c r="AA797" s="134"/>
      <c r="AB797" s="135"/>
      <c r="AC797" s="135"/>
      <c r="AD797" s="134"/>
      <c r="AE797" s="135"/>
      <c r="AF797" s="135"/>
      <c r="AG797" s="134"/>
    </row>
    <row r="798" spans="1:33">
      <c r="A798" s="144" t="s">
        <v>345</v>
      </c>
      <c r="B798" s="135" t="s">
        <v>4383</v>
      </c>
      <c r="C798" s="143">
        <v>-496.65983570303041</v>
      </c>
      <c r="D798" s="143">
        <v>5512.5191987365333</v>
      </c>
      <c r="E798" s="142">
        <v>1.3029999999999999</v>
      </c>
      <c r="F798" s="141">
        <v>2.2519999999999998</v>
      </c>
      <c r="G798" s="135"/>
      <c r="H798" s="135"/>
      <c r="I798" s="134"/>
      <c r="J798" s="135"/>
      <c r="K798" s="135"/>
      <c r="L798" s="134"/>
      <c r="M798" s="135"/>
      <c r="N798" s="135"/>
      <c r="O798" s="134"/>
      <c r="P798" s="135"/>
      <c r="Q798" s="135"/>
      <c r="R798" s="134"/>
      <c r="S798" s="135"/>
      <c r="T798" s="135"/>
      <c r="U798" s="134"/>
      <c r="V798" s="135"/>
      <c r="W798" s="135"/>
      <c r="X798" s="134"/>
      <c r="Y798" s="135"/>
      <c r="Z798" s="135"/>
      <c r="AA798" s="134"/>
      <c r="AB798" s="135"/>
      <c r="AC798" s="135"/>
      <c r="AD798" s="134"/>
      <c r="AE798" s="135"/>
      <c r="AF798" s="135"/>
      <c r="AG798" s="134"/>
    </row>
    <row r="799" spans="1:33">
      <c r="A799" s="144" t="s">
        <v>345</v>
      </c>
      <c r="B799" s="135" t="s">
        <v>4382</v>
      </c>
      <c r="C799" s="143">
        <v>-496.21454125951726</v>
      </c>
      <c r="D799" s="143">
        <v>5512.4947413945993</v>
      </c>
      <c r="E799" s="142">
        <v>1.298</v>
      </c>
      <c r="F799" s="141">
        <v>2.2360000000000002</v>
      </c>
      <c r="G799" s="135"/>
      <c r="H799" s="135"/>
      <c r="I799" s="134"/>
      <c r="J799" s="135"/>
      <c r="K799" s="135"/>
      <c r="L799" s="134"/>
      <c r="M799" s="135"/>
      <c r="N799" s="135"/>
      <c r="O799" s="134"/>
      <c r="P799" s="135"/>
      <c r="Q799" s="135"/>
      <c r="R799" s="134"/>
      <c r="S799" s="135"/>
      <c r="T799" s="135"/>
      <c r="U799" s="134"/>
      <c r="V799" s="135"/>
      <c r="W799" s="135"/>
      <c r="X799" s="134"/>
      <c r="Y799" s="135"/>
      <c r="Z799" s="135"/>
      <c r="AA799" s="134"/>
      <c r="AB799" s="135"/>
      <c r="AC799" s="135"/>
      <c r="AD799" s="134"/>
      <c r="AE799" s="135"/>
      <c r="AF799" s="135"/>
      <c r="AG799" s="134"/>
    </row>
    <row r="800" spans="1:33">
      <c r="A800" s="144" t="s">
        <v>345</v>
      </c>
      <c r="B800" s="135" t="s">
        <v>4381</v>
      </c>
      <c r="C800" s="143">
        <v>-496.30720986843517</v>
      </c>
      <c r="D800" s="143">
        <v>5510.5680969855166</v>
      </c>
      <c r="E800" s="142">
        <v>1.2929999999999999</v>
      </c>
      <c r="F800" s="141">
        <v>2.2280000000000002</v>
      </c>
      <c r="G800" s="135"/>
      <c r="H800" s="135"/>
      <c r="I800" s="134"/>
      <c r="J800" s="135"/>
      <c r="K800" s="135"/>
      <c r="L800" s="134"/>
      <c r="M800" s="135"/>
      <c r="N800" s="135"/>
      <c r="O800" s="134"/>
      <c r="P800" s="135"/>
      <c r="Q800" s="135"/>
      <c r="R800" s="134"/>
      <c r="S800" s="135"/>
      <c r="T800" s="135"/>
      <c r="U800" s="134"/>
      <c r="V800" s="135"/>
      <c r="W800" s="135"/>
      <c r="X800" s="134"/>
      <c r="Y800" s="135"/>
      <c r="Z800" s="135"/>
      <c r="AA800" s="134"/>
      <c r="AB800" s="135"/>
      <c r="AC800" s="135"/>
      <c r="AD800" s="134"/>
      <c r="AE800" s="135"/>
      <c r="AF800" s="135"/>
      <c r="AG800" s="134"/>
    </row>
    <row r="801" spans="1:33">
      <c r="A801" s="144" t="s">
        <v>345</v>
      </c>
      <c r="B801" s="135" t="s">
        <v>4380</v>
      </c>
      <c r="C801" s="143">
        <v>-495.91486517429797</v>
      </c>
      <c r="D801" s="143">
        <v>5508.7604059776304</v>
      </c>
      <c r="E801" s="142">
        <v>1.3120000000000001</v>
      </c>
      <c r="F801" s="141">
        <v>2.214</v>
      </c>
      <c r="G801" s="135"/>
      <c r="H801" s="135"/>
      <c r="I801" s="134"/>
      <c r="J801" s="135"/>
      <c r="K801" s="135"/>
      <c r="L801" s="134"/>
      <c r="M801" s="135"/>
      <c r="N801" s="135"/>
      <c r="O801" s="134"/>
      <c r="P801" s="135"/>
      <c r="Q801" s="135"/>
      <c r="R801" s="134"/>
      <c r="S801" s="135"/>
      <c r="T801" s="135"/>
      <c r="U801" s="134"/>
      <c r="V801" s="135"/>
      <c r="W801" s="135"/>
      <c r="X801" s="134"/>
      <c r="Y801" s="135"/>
      <c r="Z801" s="135"/>
      <c r="AA801" s="134"/>
      <c r="AB801" s="135"/>
      <c r="AC801" s="135"/>
      <c r="AD801" s="134"/>
      <c r="AE801" s="135"/>
      <c r="AF801" s="135"/>
      <c r="AG801" s="134"/>
    </row>
    <row r="802" spans="1:33">
      <c r="A802" s="144" t="s">
        <v>345</v>
      </c>
      <c r="B802" s="135" t="s">
        <v>4379</v>
      </c>
      <c r="C802" s="143">
        <v>-496.02161574068754</v>
      </c>
      <c r="D802" s="143">
        <v>5508.0892670711582</v>
      </c>
      <c r="E802" s="142">
        <v>1.2729999999999999</v>
      </c>
      <c r="F802" s="141">
        <v>2.2189999999999999</v>
      </c>
      <c r="G802" s="135"/>
      <c r="H802" s="135"/>
      <c r="I802" s="134"/>
      <c r="J802" s="135"/>
      <c r="K802" s="135"/>
      <c r="L802" s="134"/>
      <c r="M802" s="135"/>
      <c r="N802" s="135"/>
      <c r="O802" s="134"/>
      <c r="P802" s="135"/>
      <c r="Q802" s="135"/>
      <c r="R802" s="134"/>
      <c r="S802" s="135"/>
      <c r="T802" s="135"/>
      <c r="U802" s="134"/>
      <c r="V802" s="135"/>
      <c r="W802" s="135"/>
      <c r="X802" s="134"/>
      <c r="Y802" s="135"/>
      <c r="Z802" s="135"/>
      <c r="AA802" s="134"/>
      <c r="AB802" s="135"/>
      <c r="AC802" s="135"/>
      <c r="AD802" s="134"/>
      <c r="AE802" s="135"/>
      <c r="AF802" s="135"/>
      <c r="AG802" s="134"/>
    </row>
    <row r="803" spans="1:33">
      <c r="A803" s="144" t="s">
        <v>345</v>
      </c>
      <c r="B803" s="135" t="s">
        <v>4378</v>
      </c>
      <c r="C803" s="143">
        <v>-496.51356286908299</v>
      </c>
      <c r="D803" s="143">
        <v>5507.8715726518958</v>
      </c>
      <c r="E803" s="142">
        <v>1.2989999999999999</v>
      </c>
      <c r="F803" s="141">
        <v>2.23</v>
      </c>
      <c r="G803" s="135"/>
      <c r="H803" s="135"/>
      <c r="I803" s="134"/>
      <c r="J803" s="135"/>
      <c r="K803" s="135"/>
      <c r="L803" s="134"/>
      <c r="M803" s="135"/>
      <c r="N803" s="135"/>
      <c r="O803" s="134"/>
      <c r="P803" s="135"/>
      <c r="Q803" s="135"/>
      <c r="R803" s="134"/>
      <c r="S803" s="135"/>
      <c r="T803" s="135"/>
      <c r="U803" s="134"/>
      <c r="V803" s="135"/>
      <c r="W803" s="135"/>
      <c r="X803" s="134"/>
      <c r="Y803" s="135"/>
      <c r="Z803" s="135"/>
      <c r="AA803" s="134"/>
      <c r="AB803" s="135"/>
      <c r="AC803" s="135"/>
      <c r="AD803" s="134"/>
      <c r="AE803" s="135"/>
      <c r="AF803" s="135"/>
      <c r="AG803" s="134"/>
    </row>
    <row r="804" spans="1:33">
      <c r="A804" s="144" t="s">
        <v>345</v>
      </c>
      <c r="B804" s="135" t="s">
        <v>4377</v>
      </c>
      <c r="C804" s="143">
        <v>-496.05351103174206</v>
      </c>
      <c r="D804" s="143">
        <v>5506.8187597458455</v>
      </c>
      <c r="E804" s="142">
        <v>1.3080000000000001</v>
      </c>
      <c r="F804" s="141">
        <v>2.2320000000000002</v>
      </c>
      <c r="G804" s="135"/>
      <c r="H804" s="135"/>
      <c r="I804" s="134"/>
      <c r="J804" s="135"/>
      <c r="K804" s="135"/>
      <c r="L804" s="134"/>
      <c r="M804" s="135"/>
      <c r="N804" s="135"/>
      <c r="O804" s="134"/>
      <c r="P804" s="135"/>
      <c r="Q804" s="135"/>
      <c r="R804" s="134"/>
      <c r="S804" s="135"/>
      <c r="T804" s="135"/>
      <c r="U804" s="134"/>
      <c r="V804" s="135"/>
      <c r="W804" s="135"/>
      <c r="X804" s="134"/>
      <c r="Y804" s="135"/>
      <c r="Z804" s="135"/>
      <c r="AA804" s="134"/>
      <c r="AB804" s="135"/>
      <c r="AC804" s="135"/>
      <c r="AD804" s="134"/>
      <c r="AE804" s="135"/>
      <c r="AF804" s="135"/>
      <c r="AG804" s="134"/>
    </row>
    <row r="805" spans="1:33">
      <c r="A805" s="144" t="s">
        <v>345</v>
      </c>
      <c r="B805" s="135" t="s">
        <v>4376</v>
      </c>
      <c r="C805" s="143">
        <v>-496.06632714669689</v>
      </c>
      <c r="D805" s="143">
        <v>5505.2247734196062</v>
      </c>
      <c r="E805" s="142">
        <v>1.278</v>
      </c>
      <c r="F805" s="141">
        <v>2.2240000000000002</v>
      </c>
      <c r="G805" s="135"/>
      <c r="H805" s="135"/>
      <c r="I805" s="134"/>
      <c r="J805" s="135"/>
      <c r="K805" s="135"/>
      <c r="L805" s="134"/>
      <c r="M805" s="135"/>
      <c r="N805" s="135"/>
      <c r="O805" s="134"/>
      <c r="P805" s="135"/>
      <c r="Q805" s="135"/>
      <c r="R805" s="134"/>
      <c r="S805" s="135"/>
      <c r="T805" s="135"/>
      <c r="U805" s="134"/>
      <c r="V805" s="135"/>
      <c r="W805" s="135"/>
      <c r="X805" s="134"/>
      <c r="Y805" s="135"/>
      <c r="Z805" s="135"/>
      <c r="AA805" s="134"/>
      <c r="AB805" s="135"/>
      <c r="AC805" s="135"/>
      <c r="AD805" s="134"/>
      <c r="AE805" s="135"/>
      <c r="AF805" s="135"/>
      <c r="AG805" s="134"/>
    </row>
    <row r="806" spans="1:33">
      <c r="A806" s="144" t="s">
        <v>345</v>
      </c>
      <c r="B806" s="135" t="s">
        <v>4375</v>
      </c>
      <c r="C806" s="143">
        <v>-496.15489978704579</v>
      </c>
      <c r="D806" s="143">
        <v>5503.4466156328408</v>
      </c>
      <c r="E806" s="142">
        <v>1.3</v>
      </c>
      <c r="F806" s="141">
        <v>2.23</v>
      </c>
      <c r="G806" s="135"/>
      <c r="H806" s="135"/>
      <c r="I806" s="134"/>
      <c r="J806" s="135"/>
      <c r="K806" s="135"/>
      <c r="L806" s="134"/>
      <c r="M806" s="135"/>
      <c r="N806" s="135"/>
      <c r="O806" s="134"/>
      <c r="P806" s="135"/>
      <c r="Q806" s="135"/>
      <c r="R806" s="134"/>
      <c r="S806" s="135"/>
      <c r="T806" s="135"/>
      <c r="U806" s="134"/>
      <c r="V806" s="135"/>
      <c r="W806" s="135"/>
      <c r="X806" s="134"/>
      <c r="Y806" s="135"/>
      <c r="Z806" s="135"/>
      <c r="AA806" s="134"/>
      <c r="AB806" s="135"/>
      <c r="AC806" s="135"/>
      <c r="AD806" s="134"/>
      <c r="AE806" s="135"/>
      <c r="AF806" s="135"/>
      <c r="AG806" s="134"/>
    </row>
    <row r="807" spans="1:33">
      <c r="A807" s="144" t="s">
        <v>345</v>
      </c>
      <c r="B807" s="135" t="s">
        <v>4374</v>
      </c>
      <c r="C807" s="143">
        <v>-496.74879959650593</v>
      </c>
      <c r="D807" s="143">
        <v>5502.6335246326107</v>
      </c>
      <c r="E807" s="142">
        <v>1.288</v>
      </c>
      <c r="F807" s="141">
        <v>2.2370000000000001</v>
      </c>
      <c r="G807" s="135"/>
      <c r="H807" s="135"/>
      <c r="I807" s="134"/>
      <c r="J807" s="135"/>
      <c r="K807" s="135"/>
      <c r="L807" s="134"/>
      <c r="M807" s="135"/>
      <c r="N807" s="135"/>
      <c r="O807" s="134"/>
      <c r="P807" s="135"/>
      <c r="Q807" s="135"/>
      <c r="R807" s="134"/>
      <c r="S807" s="135"/>
      <c r="T807" s="135"/>
      <c r="U807" s="134"/>
      <c r="V807" s="135"/>
      <c r="W807" s="135"/>
      <c r="X807" s="134"/>
      <c r="Y807" s="135"/>
      <c r="Z807" s="135"/>
      <c r="AA807" s="134"/>
      <c r="AB807" s="135"/>
      <c r="AC807" s="135"/>
      <c r="AD807" s="134"/>
      <c r="AE807" s="135"/>
      <c r="AF807" s="135"/>
      <c r="AG807" s="134"/>
    </row>
    <row r="808" spans="1:33">
      <c r="A808" s="144" t="s">
        <v>345</v>
      </c>
      <c r="B808" s="135" t="s">
        <v>4373</v>
      </c>
      <c r="C808" s="143">
        <v>-496.70697078899133</v>
      </c>
      <c r="D808" s="143">
        <v>5501.9105403435351</v>
      </c>
      <c r="E808" s="142">
        <v>1.2929999999999999</v>
      </c>
      <c r="F808" s="141">
        <v>2.2330000000000001</v>
      </c>
      <c r="G808" s="135"/>
      <c r="H808" s="135"/>
      <c r="I808" s="134"/>
      <c r="J808" s="135"/>
      <c r="K808" s="135"/>
      <c r="L808" s="134"/>
      <c r="M808" s="135"/>
      <c r="N808" s="135"/>
      <c r="O808" s="134"/>
      <c r="P808" s="135"/>
      <c r="Q808" s="135"/>
      <c r="R808" s="134"/>
      <c r="S808" s="135"/>
      <c r="T808" s="135"/>
      <c r="U808" s="134"/>
      <c r="V808" s="135"/>
      <c r="W808" s="135"/>
      <c r="X808" s="134"/>
      <c r="Y808" s="135"/>
      <c r="Z808" s="135"/>
      <c r="AA808" s="134"/>
      <c r="AB808" s="135"/>
      <c r="AC808" s="135"/>
      <c r="AD808" s="134"/>
      <c r="AE808" s="135"/>
      <c r="AF808" s="135"/>
      <c r="AG808" s="134"/>
    </row>
    <row r="809" spans="1:33">
      <c r="A809" s="144" t="s">
        <v>345</v>
      </c>
      <c r="B809" s="135" t="s">
        <v>4372</v>
      </c>
      <c r="C809" s="143">
        <v>-496.72161101768086</v>
      </c>
      <c r="D809" s="143">
        <v>5501.5285321993997</v>
      </c>
      <c r="E809" s="142">
        <v>1.2809999999999999</v>
      </c>
      <c r="F809" s="141">
        <v>2.238</v>
      </c>
      <c r="G809" s="135"/>
      <c r="H809" s="135"/>
      <c r="I809" s="134"/>
      <c r="J809" s="135"/>
      <c r="K809" s="135"/>
      <c r="L809" s="134"/>
      <c r="M809" s="135"/>
      <c r="N809" s="135"/>
      <c r="O809" s="134"/>
      <c r="P809" s="135"/>
      <c r="Q809" s="135"/>
      <c r="R809" s="134"/>
      <c r="S809" s="135"/>
      <c r="T809" s="135"/>
      <c r="U809" s="134"/>
      <c r="V809" s="135"/>
      <c r="W809" s="135"/>
      <c r="X809" s="134"/>
      <c r="Y809" s="135"/>
      <c r="Z809" s="135"/>
      <c r="AA809" s="134"/>
      <c r="AB809" s="135"/>
      <c r="AC809" s="135"/>
      <c r="AD809" s="134"/>
      <c r="AE809" s="135"/>
      <c r="AF809" s="135"/>
      <c r="AG809" s="134"/>
    </row>
    <row r="810" spans="1:33">
      <c r="A810" s="144" t="s">
        <v>345</v>
      </c>
      <c r="B810" s="135" t="s">
        <v>4371</v>
      </c>
      <c r="C810" s="143">
        <v>-496.76169569365527</v>
      </c>
      <c r="D810" s="143">
        <v>5501.1188242282133</v>
      </c>
      <c r="E810" s="142">
        <v>1.3080000000000001</v>
      </c>
      <c r="F810" s="141">
        <v>2.2469999999999999</v>
      </c>
      <c r="G810" s="135"/>
      <c r="H810" s="135"/>
      <c r="I810" s="134"/>
      <c r="J810" s="135"/>
      <c r="K810" s="135"/>
      <c r="L810" s="134"/>
      <c r="M810" s="135"/>
      <c r="N810" s="135"/>
      <c r="O810" s="134"/>
      <c r="P810" s="135"/>
      <c r="Q810" s="135"/>
      <c r="R810" s="134"/>
      <c r="S810" s="135"/>
      <c r="T810" s="135"/>
      <c r="U810" s="134"/>
      <c r="V810" s="135"/>
      <c r="W810" s="135"/>
      <c r="X810" s="134"/>
      <c r="Y810" s="135"/>
      <c r="Z810" s="135"/>
      <c r="AA810" s="134"/>
      <c r="AB810" s="135"/>
      <c r="AC810" s="135"/>
      <c r="AD810" s="134"/>
      <c r="AE810" s="135"/>
      <c r="AF810" s="135"/>
      <c r="AG810" s="134"/>
    </row>
    <row r="811" spans="1:33">
      <c r="A811" s="144" t="s">
        <v>345</v>
      </c>
      <c r="B811" s="135" t="s">
        <v>4370</v>
      </c>
      <c r="C811" s="143">
        <v>-496.67086592700514</v>
      </c>
      <c r="D811" s="143">
        <v>5499.1952153853154</v>
      </c>
      <c r="E811" s="142">
        <v>1.3</v>
      </c>
      <c r="F811" s="141">
        <v>2.2330000000000001</v>
      </c>
      <c r="G811" s="135"/>
      <c r="H811" s="135"/>
      <c r="I811" s="134"/>
      <c r="J811" s="135"/>
      <c r="K811" s="135"/>
      <c r="L811" s="134"/>
      <c r="M811" s="135"/>
      <c r="N811" s="135"/>
      <c r="O811" s="134"/>
      <c r="P811" s="135"/>
      <c r="Q811" s="135"/>
      <c r="R811" s="134"/>
      <c r="S811" s="135"/>
      <c r="T811" s="135"/>
      <c r="U811" s="134"/>
      <c r="V811" s="135"/>
      <c r="W811" s="135"/>
      <c r="X811" s="134"/>
      <c r="Y811" s="135"/>
      <c r="Z811" s="135"/>
      <c r="AA811" s="134"/>
      <c r="AB811" s="135"/>
      <c r="AC811" s="135"/>
      <c r="AD811" s="134"/>
      <c r="AE811" s="135"/>
      <c r="AF811" s="135"/>
      <c r="AG811" s="134"/>
    </row>
    <row r="812" spans="1:33">
      <c r="A812" s="144" t="s">
        <v>345</v>
      </c>
      <c r="B812" s="135" t="s">
        <v>4369</v>
      </c>
      <c r="C812" s="143">
        <v>-496.89031380358728</v>
      </c>
      <c r="D812" s="143">
        <v>5498.9037370567585</v>
      </c>
      <c r="E812" s="142">
        <v>1.343</v>
      </c>
      <c r="F812" s="141">
        <v>2.2290000000000001</v>
      </c>
      <c r="G812" s="135"/>
      <c r="H812" s="135"/>
      <c r="I812" s="134"/>
      <c r="J812" s="135"/>
      <c r="K812" s="135"/>
      <c r="L812" s="134"/>
      <c r="M812" s="135"/>
      <c r="N812" s="135"/>
      <c r="O812" s="134"/>
      <c r="P812" s="135"/>
      <c r="Q812" s="135"/>
      <c r="R812" s="134"/>
      <c r="S812" s="135"/>
      <c r="T812" s="135"/>
      <c r="U812" s="134"/>
      <c r="V812" s="135"/>
      <c r="W812" s="135"/>
      <c r="X812" s="134"/>
      <c r="Y812" s="135"/>
      <c r="Z812" s="135"/>
      <c r="AA812" s="134"/>
      <c r="AB812" s="135"/>
      <c r="AC812" s="135"/>
      <c r="AD812" s="134"/>
      <c r="AE812" s="135"/>
      <c r="AF812" s="135"/>
      <c r="AG812" s="134"/>
    </row>
    <row r="813" spans="1:33">
      <c r="A813" s="144" t="s">
        <v>345</v>
      </c>
      <c r="B813" s="135" t="s">
        <v>4368</v>
      </c>
      <c r="C813" s="143">
        <v>-496.18665108883556</v>
      </c>
      <c r="D813" s="143">
        <v>5498.4792891516572</v>
      </c>
      <c r="E813" s="142">
        <v>1.2789999999999999</v>
      </c>
      <c r="F813" s="141">
        <v>2.234</v>
      </c>
      <c r="G813" s="135"/>
      <c r="H813" s="135"/>
      <c r="I813" s="134"/>
      <c r="J813" s="135"/>
      <c r="K813" s="135"/>
      <c r="L813" s="134"/>
      <c r="M813" s="135"/>
      <c r="N813" s="135"/>
      <c r="O813" s="134"/>
      <c r="P813" s="135"/>
      <c r="Q813" s="135"/>
      <c r="R813" s="134"/>
      <c r="S813" s="135"/>
      <c r="T813" s="135"/>
      <c r="U813" s="134"/>
      <c r="V813" s="135"/>
      <c r="W813" s="135"/>
      <c r="X813" s="134"/>
      <c r="Y813" s="135"/>
      <c r="Z813" s="135"/>
      <c r="AA813" s="134"/>
      <c r="AB813" s="135"/>
      <c r="AC813" s="135"/>
      <c r="AD813" s="134"/>
      <c r="AE813" s="135"/>
      <c r="AF813" s="135"/>
      <c r="AG813" s="134"/>
    </row>
    <row r="814" spans="1:33">
      <c r="A814" s="144" t="s">
        <v>345</v>
      </c>
      <c r="B814" s="135" t="s">
        <v>4367</v>
      </c>
      <c r="C814" s="143">
        <v>-496.50773340787441</v>
      </c>
      <c r="D814" s="143">
        <v>5497.3750323183285</v>
      </c>
      <c r="E814" s="142">
        <v>1.323</v>
      </c>
      <c r="F814" s="141">
        <v>2.2229999999999999</v>
      </c>
      <c r="G814" s="135"/>
      <c r="H814" s="135"/>
      <c r="I814" s="134"/>
      <c r="J814" s="135"/>
      <c r="K814" s="135"/>
      <c r="L814" s="134"/>
      <c r="M814" s="135"/>
      <c r="N814" s="135"/>
      <c r="O814" s="134"/>
      <c r="P814" s="135"/>
      <c r="Q814" s="135"/>
      <c r="R814" s="134"/>
      <c r="S814" s="135"/>
      <c r="T814" s="135"/>
      <c r="U814" s="134"/>
      <c r="V814" s="135"/>
      <c r="W814" s="135"/>
      <c r="X814" s="134"/>
      <c r="Y814" s="135"/>
      <c r="Z814" s="135"/>
      <c r="AA814" s="134"/>
      <c r="AB814" s="135"/>
      <c r="AC814" s="135"/>
      <c r="AD814" s="134"/>
      <c r="AE814" s="135"/>
      <c r="AF814" s="135"/>
      <c r="AG814" s="134"/>
    </row>
    <row r="815" spans="1:33">
      <c r="A815" s="144" t="s">
        <v>345</v>
      </c>
      <c r="B815" s="135" t="s">
        <v>4366</v>
      </c>
      <c r="C815" s="143">
        <v>-496.21155258552523</v>
      </c>
      <c r="D815" s="143">
        <v>5495.5466507937172</v>
      </c>
      <c r="E815" s="142">
        <v>1.3360000000000001</v>
      </c>
      <c r="F815" s="141">
        <v>2.2240000000000002</v>
      </c>
      <c r="G815" s="135"/>
      <c r="H815" s="135"/>
      <c r="I815" s="134"/>
      <c r="J815" s="135"/>
      <c r="K815" s="135"/>
      <c r="L815" s="134"/>
      <c r="M815" s="135"/>
      <c r="N815" s="135"/>
      <c r="O815" s="134"/>
      <c r="P815" s="135"/>
      <c r="Q815" s="135"/>
      <c r="R815" s="134"/>
      <c r="S815" s="135"/>
      <c r="T815" s="135"/>
      <c r="U815" s="134"/>
      <c r="V815" s="135"/>
      <c r="W815" s="135"/>
      <c r="X815" s="134"/>
      <c r="Y815" s="135"/>
      <c r="Z815" s="135"/>
      <c r="AA815" s="134"/>
      <c r="AB815" s="135"/>
      <c r="AC815" s="135"/>
      <c r="AD815" s="134"/>
      <c r="AE815" s="135"/>
      <c r="AF815" s="135"/>
      <c r="AG815" s="134"/>
    </row>
    <row r="816" spans="1:33">
      <c r="A816" s="144" t="s">
        <v>345</v>
      </c>
      <c r="B816" s="135" t="s">
        <v>4365</v>
      </c>
      <c r="C816" s="143">
        <v>-496.83792646536256</v>
      </c>
      <c r="D816" s="143">
        <v>5493.6911076008473</v>
      </c>
      <c r="E816" s="142">
        <v>1.2849999999999999</v>
      </c>
      <c r="F816" s="141">
        <v>2.2290000000000001</v>
      </c>
      <c r="G816" s="135"/>
      <c r="H816" s="135"/>
      <c r="I816" s="134"/>
      <c r="J816" s="135"/>
      <c r="K816" s="135"/>
      <c r="L816" s="134"/>
      <c r="M816" s="135"/>
      <c r="N816" s="135"/>
      <c r="O816" s="134"/>
      <c r="P816" s="135"/>
      <c r="Q816" s="135"/>
      <c r="R816" s="134"/>
      <c r="S816" s="135"/>
      <c r="T816" s="135"/>
      <c r="U816" s="134"/>
      <c r="V816" s="135"/>
      <c r="W816" s="135"/>
      <c r="X816" s="134"/>
      <c r="Y816" s="135"/>
      <c r="Z816" s="135"/>
      <c r="AA816" s="134"/>
      <c r="AB816" s="135"/>
      <c r="AC816" s="135"/>
      <c r="AD816" s="134"/>
      <c r="AE816" s="135"/>
      <c r="AF816" s="135"/>
      <c r="AG816" s="134"/>
    </row>
    <row r="817" spans="1:33">
      <c r="A817" s="144" t="s">
        <v>345</v>
      </c>
      <c r="B817" s="135" t="s">
        <v>4364</v>
      </c>
      <c r="C817" s="143">
        <v>-496.46222186971647</v>
      </c>
      <c r="D817" s="143">
        <v>5491.9615875634472</v>
      </c>
      <c r="E817" s="142">
        <v>1.3109999999999999</v>
      </c>
      <c r="F817" s="141">
        <v>2.2370000000000001</v>
      </c>
      <c r="G817" s="135"/>
      <c r="H817" s="135"/>
      <c r="I817" s="134"/>
      <c r="J817" s="135"/>
      <c r="K817" s="135"/>
      <c r="L817" s="134"/>
      <c r="M817" s="135"/>
      <c r="N817" s="135"/>
      <c r="O817" s="134"/>
      <c r="P817" s="135"/>
      <c r="Q817" s="135"/>
      <c r="R817" s="134"/>
      <c r="S817" s="135"/>
      <c r="T817" s="135"/>
      <c r="U817" s="134"/>
      <c r="V817" s="135"/>
      <c r="W817" s="135"/>
      <c r="X817" s="134"/>
      <c r="Y817" s="135"/>
      <c r="Z817" s="135"/>
      <c r="AA817" s="134"/>
      <c r="AB817" s="135"/>
      <c r="AC817" s="135"/>
      <c r="AD817" s="134"/>
      <c r="AE817" s="135"/>
      <c r="AF817" s="135"/>
      <c r="AG817" s="134"/>
    </row>
    <row r="818" spans="1:33">
      <c r="A818" s="144" t="s">
        <v>345</v>
      </c>
      <c r="B818" s="135" t="s">
        <v>4363</v>
      </c>
      <c r="C818" s="143">
        <v>-496.78707655323984</v>
      </c>
      <c r="D818" s="143">
        <v>5490.7495515143355</v>
      </c>
      <c r="E818" s="142">
        <v>1.3169999999999999</v>
      </c>
      <c r="F818" s="141">
        <v>2.238</v>
      </c>
      <c r="G818" s="135"/>
      <c r="H818" s="135"/>
      <c r="I818" s="134"/>
      <c r="J818" s="135"/>
      <c r="K818" s="135"/>
      <c r="L818" s="134"/>
      <c r="M818" s="135"/>
      <c r="N818" s="135"/>
      <c r="O818" s="134"/>
      <c r="P818" s="135"/>
      <c r="Q818" s="135"/>
      <c r="R818" s="134"/>
      <c r="S818" s="135"/>
      <c r="T818" s="135"/>
      <c r="U818" s="134"/>
      <c r="V818" s="135"/>
      <c r="W818" s="135"/>
      <c r="X818" s="134"/>
      <c r="Y818" s="135"/>
      <c r="Z818" s="135"/>
      <c r="AA818" s="134"/>
      <c r="AB818" s="135"/>
      <c r="AC818" s="135"/>
      <c r="AD818" s="134"/>
      <c r="AE818" s="135"/>
      <c r="AF818" s="135"/>
      <c r="AG818" s="134"/>
    </row>
    <row r="819" spans="1:33">
      <c r="A819" s="144" t="s">
        <v>345</v>
      </c>
      <c r="B819" s="135" t="s">
        <v>4362</v>
      </c>
      <c r="C819" s="143">
        <v>-496.60847375987839</v>
      </c>
      <c r="D819" s="143">
        <v>5489.9976787075329</v>
      </c>
      <c r="E819" s="142">
        <v>1.306</v>
      </c>
      <c r="F819" s="141">
        <v>2.2360000000000002</v>
      </c>
      <c r="G819" s="135"/>
      <c r="H819" s="135"/>
      <c r="I819" s="134"/>
      <c r="J819" s="135"/>
      <c r="K819" s="135"/>
      <c r="L819" s="134"/>
      <c r="M819" s="135"/>
      <c r="N819" s="135"/>
      <c r="O819" s="134"/>
      <c r="P819" s="135"/>
      <c r="Q819" s="135"/>
      <c r="R819" s="134"/>
      <c r="S819" s="135"/>
      <c r="T819" s="135"/>
      <c r="U819" s="134"/>
      <c r="V819" s="135"/>
      <c r="W819" s="135"/>
      <c r="X819" s="134"/>
      <c r="Y819" s="135"/>
      <c r="Z819" s="135"/>
      <c r="AA819" s="134"/>
      <c r="AB819" s="135"/>
      <c r="AC819" s="135"/>
      <c r="AD819" s="134"/>
      <c r="AE819" s="135"/>
      <c r="AF819" s="135"/>
      <c r="AG819" s="134"/>
    </row>
    <row r="820" spans="1:33">
      <c r="A820" s="144" t="s">
        <v>345</v>
      </c>
      <c r="B820" s="135" t="s">
        <v>4361</v>
      </c>
      <c r="C820" s="143">
        <v>-496.44718917393334</v>
      </c>
      <c r="D820" s="143">
        <v>5489.1350563695432</v>
      </c>
      <c r="E820" s="142">
        <v>1.3009999999999999</v>
      </c>
      <c r="F820" s="141">
        <v>2.2370000000000001</v>
      </c>
      <c r="G820" s="135"/>
      <c r="H820" s="135"/>
      <c r="I820" s="134"/>
      <c r="J820" s="135"/>
      <c r="K820" s="135"/>
      <c r="L820" s="134"/>
      <c r="M820" s="135"/>
      <c r="N820" s="135"/>
      <c r="O820" s="134"/>
      <c r="P820" s="135"/>
      <c r="Q820" s="135"/>
      <c r="R820" s="134"/>
      <c r="S820" s="135"/>
      <c r="T820" s="135"/>
      <c r="U820" s="134"/>
      <c r="V820" s="135"/>
      <c r="W820" s="135"/>
      <c r="X820" s="134"/>
      <c r="Y820" s="135"/>
      <c r="Z820" s="135"/>
      <c r="AA820" s="134"/>
      <c r="AB820" s="135"/>
      <c r="AC820" s="135"/>
      <c r="AD820" s="134"/>
      <c r="AE820" s="135"/>
      <c r="AF820" s="135"/>
      <c r="AG820" s="134"/>
    </row>
    <row r="821" spans="1:33">
      <c r="A821" s="144" t="s">
        <v>345</v>
      </c>
      <c r="B821" s="135" t="s">
        <v>4360</v>
      </c>
      <c r="C821" s="143">
        <v>-496.12351964054989</v>
      </c>
      <c r="D821" s="143">
        <v>5488.4169052453326</v>
      </c>
      <c r="E821" s="142">
        <v>1.3009999999999999</v>
      </c>
      <c r="F821" s="141">
        <v>2.2280000000000002</v>
      </c>
      <c r="G821" s="135"/>
      <c r="H821" s="135"/>
      <c r="I821" s="134"/>
      <c r="J821" s="135"/>
      <c r="K821" s="135"/>
      <c r="L821" s="134"/>
      <c r="M821" s="135"/>
      <c r="N821" s="135"/>
      <c r="O821" s="134"/>
      <c r="P821" s="135"/>
      <c r="Q821" s="135"/>
      <c r="R821" s="134"/>
      <c r="S821" s="135"/>
      <c r="T821" s="135"/>
      <c r="U821" s="134"/>
      <c r="V821" s="135"/>
      <c r="W821" s="135"/>
      <c r="X821" s="134"/>
      <c r="Y821" s="135"/>
      <c r="Z821" s="135"/>
      <c r="AA821" s="134"/>
      <c r="AB821" s="135"/>
      <c r="AC821" s="135"/>
      <c r="AD821" s="134"/>
      <c r="AE821" s="135"/>
      <c r="AF821" s="135"/>
      <c r="AG821" s="134"/>
    </row>
    <row r="822" spans="1:33">
      <c r="A822" s="144" t="s">
        <v>345</v>
      </c>
      <c r="B822" s="135" t="s">
        <v>4359</v>
      </c>
      <c r="C822" s="143">
        <v>-496.57241421636559</v>
      </c>
      <c r="D822" s="143">
        <v>5487.8156530652905</v>
      </c>
      <c r="E822" s="142">
        <v>1.3120000000000001</v>
      </c>
      <c r="F822" s="141">
        <v>2.2309999999999999</v>
      </c>
      <c r="G822" s="135"/>
      <c r="H822" s="135"/>
      <c r="I822" s="134"/>
      <c r="J822" s="135"/>
      <c r="K822" s="135"/>
      <c r="L822" s="134"/>
      <c r="M822" s="135"/>
      <c r="N822" s="135"/>
      <c r="O822" s="134"/>
      <c r="P822" s="135"/>
      <c r="Q822" s="135"/>
      <c r="R822" s="134"/>
      <c r="S822" s="135"/>
      <c r="T822" s="135"/>
      <c r="U822" s="134"/>
      <c r="V822" s="135"/>
      <c r="W822" s="135"/>
      <c r="X822" s="134"/>
      <c r="Y822" s="135"/>
      <c r="Z822" s="135"/>
      <c r="AA822" s="134"/>
      <c r="AB822" s="135"/>
      <c r="AC822" s="135"/>
      <c r="AD822" s="134"/>
      <c r="AE822" s="135"/>
      <c r="AF822" s="135"/>
      <c r="AG822" s="134"/>
    </row>
    <row r="823" spans="1:33">
      <c r="A823" s="144" t="s">
        <v>345</v>
      </c>
      <c r="B823" s="135" t="s">
        <v>4358</v>
      </c>
      <c r="C823" s="143">
        <v>-496.7504598026859</v>
      </c>
      <c r="D823" s="143">
        <v>5486.1600057279556</v>
      </c>
      <c r="E823" s="142">
        <v>1.296</v>
      </c>
      <c r="F823" s="141">
        <v>2.2360000000000002</v>
      </c>
      <c r="G823" s="135"/>
      <c r="H823" s="135"/>
      <c r="I823" s="134"/>
      <c r="J823" s="135"/>
      <c r="K823" s="135"/>
      <c r="L823" s="134"/>
      <c r="M823" s="135"/>
      <c r="N823" s="135"/>
      <c r="O823" s="134"/>
      <c r="P823" s="135"/>
      <c r="Q823" s="135"/>
      <c r="R823" s="134"/>
      <c r="S823" s="135"/>
      <c r="T823" s="135"/>
      <c r="U823" s="134"/>
      <c r="V823" s="135"/>
      <c r="W823" s="135"/>
      <c r="X823" s="134"/>
      <c r="Y823" s="135"/>
      <c r="Z823" s="135"/>
      <c r="AA823" s="134"/>
      <c r="AB823" s="135"/>
      <c r="AC823" s="135"/>
      <c r="AD823" s="134"/>
      <c r="AE823" s="135"/>
      <c r="AF823" s="135"/>
      <c r="AG823" s="134"/>
    </row>
    <row r="824" spans="1:33">
      <c r="A824" s="144" t="s">
        <v>345</v>
      </c>
      <c r="B824" s="135" t="s">
        <v>4357</v>
      </c>
      <c r="C824" s="143">
        <v>-496.48979143878472</v>
      </c>
      <c r="D824" s="143">
        <v>5484.8557129766932</v>
      </c>
      <c r="E824" s="142">
        <v>1.292</v>
      </c>
      <c r="F824" s="141">
        <v>2.2349999999999999</v>
      </c>
      <c r="G824" s="135"/>
      <c r="H824" s="135"/>
      <c r="I824" s="134"/>
      <c r="J824" s="135"/>
      <c r="K824" s="135"/>
      <c r="L824" s="134"/>
      <c r="M824" s="135"/>
      <c r="N824" s="135"/>
      <c r="O824" s="134"/>
      <c r="P824" s="135"/>
      <c r="Q824" s="135"/>
      <c r="R824" s="134"/>
      <c r="S824" s="135"/>
      <c r="T824" s="135"/>
      <c r="U824" s="134"/>
      <c r="V824" s="135"/>
      <c r="W824" s="135"/>
      <c r="X824" s="134"/>
      <c r="Y824" s="135"/>
      <c r="Z824" s="135"/>
      <c r="AA824" s="134"/>
      <c r="AB824" s="135"/>
      <c r="AC824" s="135"/>
      <c r="AD824" s="134"/>
      <c r="AE824" s="135"/>
      <c r="AF824" s="135"/>
      <c r="AG824" s="134"/>
    </row>
    <row r="825" spans="1:33">
      <c r="A825" s="144" t="s">
        <v>345</v>
      </c>
      <c r="B825" s="135" t="s">
        <v>4356</v>
      </c>
      <c r="C825" s="143">
        <v>-496.5626617662561</v>
      </c>
      <c r="D825" s="143">
        <v>5484.0074042265678</v>
      </c>
      <c r="E825" s="142">
        <v>1.3140000000000001</v>
      </c>
      <c r="F825" s="141">
        <v>2.2309999999999999</v>
      </c>
      <c r="G825" s="135"/>
      <c r="H825" s="135"/>
      <c r="I825" s="134"/>
      <c r="J825" s="135"/>
      <c r="K825" s="135"/>
      <c r="L825" s="134"/>
      <c r="M825" s="135"/>
      <c r="N825" s="135"/>
      <c r="O825" s="134"/>
      <c r="P825" s="135"/>
      <c r="Q825" s="135"/>
      <c r="R825" s="134"/>
      <c r="S825" s="135"/>
      <c r="T825" s="135"/>
      <c r="U825" s="134"/>
      <c r="V825" s="135"/>
      <c r="W825" s="135"/>
      <c r="X825" s="134"/>
      <c r="Y825" s="135"/>
      <c r="Z825" s="135"/>
      <c r="AA825" s="134"/>
      <c r="AB825" s="135"/>
      <c r="AC825" s="135"/>
      <c r="AD825" s="134"/>
      <c r="AE825" s="135"/>
      <c r="AF825" s="135"/>
      <c r="AG825" s="134"/>
    </row>
    <row r="826" spans="1:33">
      <c r="A826" s="144" t="s">
        <v>345</v>
      </c>
      <c r="B826" s="135" t="s">
        <v>4355</v>
      </c>
      <c r="C826" s="143">
        <v>-496.89978045546923</v>
      </c>
      <c r="D826" s="143">
        <v>5483.8127084491643</v>
      </c>
      <c r="E826" s="142">
        <v>1.2989999999999999</v>
      </c>
      <c r="F826" s="141">
        <v>2.2210000000000001</v>
      </c>
      <c r="G826" s="135"/>
      <c r="H826" s="135"/>
      <c r="I826" s="134"/>
      <c r="J826" s="135"/>
      <c r="K826" s="135"/>
      <c r="L826" s="134"/>
      <c r="M826" s="135"/>
      <c r="N826" s="135"/>
      <c r="O826" s="134"/>
      <c r="P826" s="135"/>
      <c r="Q826" s="135"/>
      <c r="R826" s="134"/>
      <c r="S826" s="135"/>
      <c r="T826" s="135"/>
      <c r="U826" s="134"/>
      <c r="V826" s="135"/>
      <c r="W826" s="135"/>
      <c r="X826" s="134"/>
      <c r="Y826" s="135"/>
      <c r="Z826" s="135"/>
      <c r="AA826" s="134"/>
      <c r="AB826" s="135"/>
      <c r="AC826" s="135"/>
      <c r="AD826" s="134"/>
      <c r="AE826" s="135"/>
      <c r="AF826" s="135"/>
      <c r="AG826" s="134"/>
    </row>
    <row r="827" spans="1:33">
      <c r="A827" s="144" t="s">
        <v>345</v>
      </c>
      <c r="B827" s="135" t="s">
        <v>4354</v>
      </c>
      <c r="C827" s="143">
        <v>-496.49006584089312</v>
      </c>
      <c r="D827" s="143">
        <v>5482.6841700071</v>
      </c>
      <c r="E827" s="142">
        <v>1.2969999999999999</v>
      </c>
      <c r="F827" s="141">
        <v>2.234</v>
      </c>
      <c r="G827" s="135"/>
      <c r="H827" s="135"/>
      <c r="I827" s="134"/>
      <c r="J827" s="135"/>
      <c r="K827" s="135"/>
      <c r="L827" s="134"/>
      <c r="M827" s="135"/>
      <c r="N827" s="135"/>
      <c r="O827" s="134"/>
      <c r="P827" s="135"/>
      <c r="Q827" s="135"/>
      <c r="R827" s="134"/>
      <c r="S827" s="135"/>
      <c r="T827" s="135"/>
      <c r="U827" s="134"/>
      <c r="V827" s="135"/>
      <c r="W827" s="135"/>
      <c r="X827" s="134"/>
      <c r="Y827" s="135"/>
      <c r="Z827" s="135"/>
      <c r="AA827" s="134"/>
      <c r="AB827" s="135"/>
      <c r="AC827" s="135"/>
      <c r="AD827" s="134"/>
      <c r="AE827" s="135"/>
      <c r="AF827" s="135"/>
      <c r="AG827" s="134"/>
    </row>
    <row r="828" spans="1:33">
      <c r="A828" s="144" t="s">
        <v>345</v>
      </c>
      <c r="B828" s="135" t="s">
        <v>4353</v>
      </c>
      <c r="C828" s="143">
        <v>-496.08530876523884</v>
      </c>
      <c r="D828" s="143">
        <v>5482.5226311786855</v>
      </c>
      <c r="E828" s="142">
        <v>1.319</v>
      </c>
      <c r="F828" s="141">
        <v>2.2349999999999999</v>
      </c>
      <c r="G828" s="135"/>
      <c r="H828" s="135"/>
      <c r="I828" s="134"/>
      <c r="J828" s="135"/>
      <c r="K828" s="135"/>
      <c r="L828" s="134"/>
      <c r="M828" s="135"/>
      <c r="N828" s="135"/>
      <c r="O828" s="134"/>
      <c r="P828" s="135"/>
      <c r="Q828" s="135"/>
      <c r="R828" s="134"/>
      <c r="S828" s="135"/>
      <c r="T828" s="135"/>
      <c r="U828" s="134"/>
      <c r="V828" s="135"/>
      <c r="W828" s="135"/>
      <c r="X828" s="134"/>
      <c r="Y828" s="135"/>
      <c r="Z828" s="135"/>
      <c r="AA828" s="134"/>
      <c r="AB828" s="135"/>
      <c r="AC828" s="135"/>
      <c r="AD828" s="134"/>
      <c r="AE828" s="135"/>
      <c r="AF828" s="135"/>
      <c r="AG828" s="134"/>
    </row>
    <row r="829" spans="1:33">
      <c r="A829" s="144" t="s">
        <v>345</v>
      </c>
      <c r="B829" s="135" t="s">
        <v>4352</v>
      </c>
      <c r="C829" s="143">
        <v>-496.10641477123255</v>
      </c>
      <c r="D829" s="143">
        <v>5481.1676256663995</v>
      </c>
      <c r="E829" s="142">
        <v>1.3240000000000001</v>
      </c>
      <c r="F829" s="141">
        <v>2.246</v>
      </c>
      <c r="G829" s="135"/>
      <c r="H829" s="135"/>
      <c r="I829" s="134"/>
      <c r="J829" s="135"/>
      <c r="K829" s="135"/>
      <c r="L829" s="134"/>
      <c r="M829" s="135"/>
      <c r="N829" s="135"/>
      <c r="O829" s="134"/>
      <c r="P829" s="135"/>
      <c r="Q829" s="135"/>
      <c r="R829" s="134"/>
      <c r="S829" s="135"/>
      <c r="T829" s="135"/>
      <c r="U829" s="134"/>
      <c r="V829" s="135"/>
      <c r="W829" s="135"/>
      <c r="X829" s="134"/>
      <c r="Y829" s="135"/>
      <c r="Z829" s="135"/>
      <c r="AA829" s="134"/>
      <c r="AB829" s="135"/>
      <c r="AC829" s="135"/>
      <c r="AD829" s="134"/>
      <c r="AE829" s="135"/>
      <c r="AF829" s="135"/>
      <c r="AG829" s="134"/>
    </row>
    <row r="830" spans="1:33">
      <c r="A830" s="144" t="s">
        <v>345</v>
      </c>
      <c r="B830" s="135" t="s">
        <v>4351</v>
      </c>
      <c r="C830" s="143">
        <v>-496.8852617814585</v>
      </c>
      <c r="D830" s="143">
        <v>5481.0986068015436</v>
      </c>
      <c r="E830" s="142">
        <v>1.31</v>
      </c>
      <c r="F830" s="141">
        <v>2.2269999999999999</v>
      </c>
      <c r="G830" s="135"/>
      <c r="H830" s="135"/>
      <c r="I830" s="134"/>
      <c r="J830" s="135"/>
      <c r="K830" s="135"/>
      <c r="L830" s="134"/>
      <c r="M830" s="135"/>
      <c r="N830" s="135"/>
      <c r="O830" s="134"/>
      <c r="P830" s="135"/>
      <c r="Q830" s="135"/>
      <c r="R830" s="134"/>
      <c r="S830" s="135"/>
      <c r="T830" s="135"/>
      <c r="U830" s="134"/>
      <c r="V830" s="135"/>
      <c r="W830" s="135"/>
      <c r="X830" s="134"/>
      <c r="Y830" s="135"/>
      <c r="Z830" s="135"/>
      <c r="AA830" s="134"/>
      <c r="AB830" s="135"/>
      <c r="AC830" s="135"/>
      <c r="AD830" s="134"/>
      <c r="AE830" s="135"/>
      <c r="AF830" s="135"/>
      <c r="AG830" s="134"/>
    </row>
    <row r="831" spans="1:33">
      <c r="A831" s="144" t="s">
        <v>345</v>
      </c>
      <c r="B831" s="135" t="s">
        <v>4350</v>
      </c>
      <c r="C831" s="143">
        <v>-496.38062377489302</v>
      </c>
      <c r="D831" s="143">
        <v>5480.9838832877131</v>
      </c>
      <c r="E831" s="142">
        <v>1.3129999999999999</v>
      </c>
      <c r="F831" s="141">
        <v>2.2269999999999999</v>
      </c>
      <c r="G831" s="135"/>
      <c r="H831" s="135"/>
      <c r="I831" s="134"/>
      <c r="J831" s="135"/>
      <c r="K831" s="135"/>
      <c r="L831" s="134"/>
      <c r="M831" s="135"/>
      <c r="N831" s="135"/>
      <c r="O831" s="134"/>
      <c r="P831" s="135"/>
      <c r="Q831" s="135"/>
      <c r="R831" s="134"/>
      <c r="S831" s="135"/>
      <c r="T831" s="135"/>
      <c r="U831" s="134"/>
      <c r="V831" s="135"/>
      <c r="W831" s="135"/>
      <c r="X831" s="134"/>
      <c r="Y831" s="135"/>
      <c r="Z831" s="135"/>
      <c r="AA831" s="134"/>
      <c r="AB831" s="135"/>
      <c r="AC831" s="135"/>
      <c r="AD831" s="134"/>
      <c r="AE831" s="135"/>
      <c r="AF831" s="135"/>
      <c r="AG831" s="134"/>
    </row>
    <row r="832" spans="1:33">
      <c r="A832" s="144" t="s">
        <v>345</v>
      </c>
      <c r="B832" s="135" t="s">
        <v>4349</v>
      </c>
      <c r="C832" s="143">
        <v>-495.92825229806277</v>
      </c>
      <c r="D832" s="143">
        <v>5479.5768147081817</v>
      </c>
      <c r="E832" s="142">
        <v>1.3280000000000001</v>
      </c>
      <c r="F832" s="141">
        <v>2.234</v>
      </c>
      <c r="G832" s="135"/>
      <c r="H832" s="135"/>
      <c r="I832" s="134"/>
      <c r="J832" s="135"/>
      <c r="K832" s="135"/>
      <c r="L832" s="134"/>
      <c r="M832" s="135"/>
      <c r="N832" s="135"/>
      <c r="O832" s="134"/>
      <c r="P832" s="135"/>
      <c r="Q832" s="135"/>
      <c r="R832" s="134"/>
      <c r="S832" s="135"/>
      <c r="T832" s="135"/>
      <c r="U832" s="134"/>
      <c r="V832" s="135"/>
      <c r="W832" s="135"/>
      <c r="X832" s="134"/>
      <c r="Y832" s="135"/>
      <c r="Z832" s="135"/>
      <c r="AA832" s="134"/>
      <c r="AB832" s="135"/>
      <c r="AC832" s="135"/>
      <c r="AD832" s="134"/>
      <c r="AE832" s="135"/>
      <c r="AF832" s="135"/>
      <c r="AG832" s="134"/>
    </row>
    <row r="833" spans="1:33">
      <c r="A833" s="144" t="s">
        <v>345</v>
      </c>
      <c r="B833" s="135" t="s">
        <v>4348</v>
      </c>
      <c r="C833" s="143">
        <v>-495.97734952174847</v>
      </c>
      <c r="D833" s="143">
        <v>5478.3017746685509</v>
      </c>
      <c r="E833" s="142">
        <v>1.3160000000000001</v>
      </c>
      <c r="F833" s="141">
        <v>2.2250000000000001</v>
      </c>
      <c r="G833" s="135"/>
      <c r="H833" s="135"/>
      <c r="I833" s="134"/>
      <c r="J833" s="135"/>
      <c r="K833" s="135"/>
      <c r="L833" s="134"/>
      <c r="M833" s="135"/>
      <c r="N833" s="135"/>
      <c r="O833" s="134"/>
      <c r="P833" s="135"/>
      <c r="Q833" s="135"/>
      <c r="R833" s="134"/>
      <c r="S833" s="135"/>
      <c r="T833" s="135"/>
      <c r="U833" s="134"/>
      <c r="V833" s="135"/>
      <c r="W833" s="135"/>
      <c r="X833" s="134"/>
      <c r="Y833" s="135"/>
      <c r="Z833" s="135"/>
      <c r="AA833" s="134"/>
      <c r="AB833" s="135"/>
      <c r="AC833" s="135"/>
      <c r="AD833" s="134"/>
      <c r="AE833" s="135"/>
      <c r="AF833" s="135"/>
      <c r="AG833" s="134"/>
    </row>
    <row r="834" spans="1:33">
      <c r="A834" s="144" t="s">
        <v>345</v>
      </c>
      <c r="B834" s="135" t="s">
        <v>4347</v>
      </c>
      <c r="C834" s="143">
        <v>-495.95579668346636</v>
      </c>
      <c r="D834" s="143">
        <v>5476.5701030365854</v>
      </c>
      <c r="E834" s="142">
        <v>1.3120000000000001</v>
      </c>
      <c r="F834" s="141">
        <v>2.246</v>
      </c>
      <c r="G834" s="135"/>
      <c r="H834" s="135"/>
      <c r="I834" s="134"/>
      <c r="J834" s="135"/>
      <c r="K834" s="135"/>
      <c r="L834" s="134"/>
      <c r="M834" s="135"/>
      <c r="N834" s="135"/>
      <c r="O834" s="134"/>
      <c r="P834" s="135"/>
      <c r="Q834" s="135"/>
      <c r="R834" s="134"/>
      <c r="S834" s="135"/>
      <c r="T834" s="135"/>
      <c r="U834" s="134"/>
      <c r="V834" s="135"/>
      <c r="W834" s="135"/>
      <c r="X834" s="134"/>
      <c r="Y834" s="135"/>
      <c r="Z834" s="135"/>
      <c r="AA834" s="134"/>
      <c r="AB834" s="135"/>
      <c r="AC834" s="135"/>
      <c r="AD834" s="134"/>
      <c r="AE834" s="135"/>
      <c r="AF834" s="135"/>
      <c r="AG834" s="134"/>
    </row>
    <row r="835" spans="1:33">
      <c r="A835" s="144" t="s">
        <v>345</v>
      </c>
      <c r="B835" s="135" t="s">
        <v>4346</v>
      </c>
      <c r="C835" s="143">
        <v>-496.09577887885001</v>
      </c>
      <c r="D835" s="143">
        <v>5475.6221807422726</v>
      </c>
      <c r="E835" s="142">
        <v>1.3160000000000001</v>
      </c>
      <c r="F835" s="141">
        <v>2.2269999999999999</v>
      </c>
      <c r="G835" s="135"/>
      <c r="H835" s="135"/>
      <c r="I835" s="134"/>
      <c r="J835" s="135"/>
      <c r="K835" s="135"/>
      <c r="L835" s="134"/>
      <c r="M835" s="135"/>
      <c r="N835" s="135"/>
      <c r="O835" s="134"/>
      <c r="P835" s="135"/>
      <c r="Q835" s="135"/>
      <c r="R835" s="134"/>
      <c r="S835" s="135"/>
      <c r="T835" s="135"/>
      <c r="U835" s="134"/>
      <c r="V835" s="135"/>
      <c r="W835" s="135"/>
      <c r="X835" s="134"/>
      <c r="Y835" s="135"/>
      <c r="Z835" s="135"/>
      <c r="AA835" s="134"/>
      <c r="AB835" s="135"/>
      <c r="AC835" s="135"/>
      <c r="AD835" s="134"/>
      <c r="AE835" s="135"/>
      <c r="AF835" s="135"/>
      <c r="AG835" s="134"/>
    </row>
    <row r="836" spans="1:33">
      <c r="A836" s="144" t="s">
        <v>345</v>
      </c>
      <c r="B836" s="135" t="s">
        <v>4345</v>
      </c>
      <c r="C836" s="143">
        <v>-495.97203764613187</v>
      </c>
      <c r="D836" s="143">
        <v>5474.407094454923</v>
      </c>
      <c r="E836" s="142">
        <v>1.298</v>
      </c>
      <c r="F836" s="141">
        <v>2.2349999999999999</v>
      </c>
      <c r="G836" s="135"/>
      <c r="H836" s="135"/>
      <c r="I836" s="134"/>
      <c r="J836" s="135"/>
      <c r="K836" s="135"/>
      <c r="L836" s="134"/>
      <c r="M836" s="135"/>
      <c r="N836" s="135"/>
      <c r="O836" s="134"/>
      <c r="P836" s="135"/>
      <c r="Q836" s="135"/>
      <c r="R836" s="134"/>
      <c r="S836" s="135"/>
      <c r="T836" s="135"/>
      <c r="U836" s="134"/>
      <c r="V836" s="135"/>
      <c r="W836" s="135"/>
      <c r="X836" s="134"/>
      <c r="Y836" s="135"/>
      <c r="Z836" s="135"/>
      <c r="AA836" s="134"/>
      <c r="AB836" s="135"/>
      <c r="AC836" s="135"/>
      <c r="AD836" s="134"/>
      <c r="AE836" s="135"/>
      <c r="AF836" s="135"/>
      <c r="AG836" s="134"/>
    </row>
    <row r="837" spans="1:33">
      <c r="A837" s="144" t="s">
        <v>345</v>
      </c>
      <c r="B837" s="135" t="s">
        <v>4344</v>
      </c>
      <c r="C837" s="143">
        <v>-496.87584249425277</v>
      </c>
      <c r="D837" s="143">
        <v>5473.9944904559061</v>
      </c>
      <c r="E837" s="142">
        <v>1.327</v>
      </c>
      <c r="F837" s="141">
        <v>2.222</v>
      </c>
      <c r="G837" s="135"/>
      <c r="H837" s="135"/>
      <c r="I837" s="134"/>
      <c r="J837" s="135"/>
      <c r="K837" s="135"/>
      <c r="L837" s="134"/>
      <c r="M837" s="135"/>
      <c r="N837" s="135"/>
      <c r="O837" s="134"/>
      <c r="P837" s="135"/>
      <c r="Q837" s="135"/>
      <c r="R837" s="134"/>
      <c r="S837" s="135"/>
      <c r="T837" s="135"/>
      <c r="U837" s="134"/>
      <c r="V837" s="135"/>
      <c r="W837" s="135"/>
      <c r="X837" s="134"/>
      <c r="Y837" s="135"/>
      <c r="Z837" s="135"/>
      <c r="AA837" s="134"/>
      <c r="AB837" s="135"/>
      <c r="AC837" s="135"/>
      <c r="AD837" s="134"/>
      <c r="AE837" s="135"/>
      <c r="AF837" s="135"/>
      <c r="AG837" s="134"/>
    </row>
    <row r="838" spans="1:33">
      <c r="A838" s="144" t="s">
        <v>345</v>
      </c>
      <c r="B838" s="135" t="s">
        <v>4343</v>
      </c>
      <c r="C838" s="143">
        <v>-496.05363200390451</v>
      </c>
      <c r="D838" s="143">
        <v>5473.5990929204145</v>
      </c>
      <c r="E838" s="142">
        <v>1.302</v>
      </c>
      <c r="F838" s="141">
        <v>2.2320000000000002</v>
      </c>
      <c r="G838" s="135"/>
      <c r="H838" s="135"/>
      <c r="I838" s="134"/>
      <c r="J838" s="135"/>
      <c r="K838" s="135"/>
      <c r="L838" s="134"/>
      <c r="M838" s="135"/>
      <c r="N838" s="135"/>
      <c r="O838" s="134"/>
      <c r="P838" s="135"/>
      <c r="Q838" s="135"/>
      <c r="R838" s="134"/>
      <c r="S838" s="135"/>
      <c r="T838" s="135"/>
      <c r="U838" s="134"/>
      <c r="V838" s="135"/>
      <c r="W838" s="135"/>
      <c r="X838" s="134"/>
      <c r="Y838" s="135"/>
      <c r="Z838" s="135"/>
      <c r="AA838" s="134"/>
      <c r="AB838" s="135"/>
      <c r="AC838" s="135"/>
      <c r="AD838" s="134"/>
      <c r="AE838" s="135"/>
      <c r="AF838" s="135"/>
      <c r="AG838" s="134"/>
    </row>
    <row r="839" spans="1:33">
      <c r="A839" s="144" t="s">
        <v>345</v>
      </c>
      <c r="B839" s="135" t="s">
        <v>4342</v>
      </c>
      <c r="C839" s="143">
        <v>-496.28390679122737</v>
      </c>
      <c r="D839" s="143">
        <v>5472.7996777760354</v>
      </c>
      <c r="E839" s="142">
        <v>1.3129999999999999</v>
      </c>
      <c r="F839" s="141">
        <v>2.2309999999999999</v>
      </c>
      <c r="G839" s="135"/>
      <c r="H839" s="135"/>
      <c r="I839" s="134"/>
      <c r="J839" s="135"/>
      <c r="K839" s="135"/>
      <c r="L839" s="134"/>
      <c r="M839" s="135"/>
      <c r="N839" s="135"/>
      <c r="O839" s="134"/>
      <c r="P839" s="135"/>
      <c r="Q839" s="135"/>
      <c r="R839" s="134"/>
      <c r="S839" s="135"/>
      <c r="T839" s="135"/>
      <c r="U839" s="134"/>
      <c r="V839" s="135"/>
      <c r="W839" s="135"/>
      <c r="X839" s="134"/>
      <c r="Y839" s="135"/>
      <c r="Z839" s="135"/>
      <c r="AA839" s="134"/>
      <c r="AB839" s="135"/>
      <c r="AC839" s="135"/>
      <c r="AD839" s="134"/>
      <c r="AE839" s="135"/>
      <c r="AF839" s="135"/>
      <c r="AG839" s="134"/>
    </row>
    <row r="840" spans="1:33">
      <c r="A840" s="144" t="s">
        <v>345</v>
      </c>
      <c r="B840" s="135" t="s">
        <v>4341</v>
      </c>
      <c r="C840" s="143">
        <v>-496.28219838927782</v>
      </c>
      <c r="D840" s="143">
        <v>5470.816611999152</v>
      </c>
      <c r="E840" s="142">
        <v>1.304</v>
      </c>
      <c r="F840" s="141">
        <v>2.2309999999999999</v>
      </c>
      <c r="G840" s="135"/>
      <c r="H840" s="135"/>
      <c r="I840" s="134"/>
      <c r="J840" s="135"/>
      <c r="K840" s="135"/>
      <c r="L840" s="134"/>
      <c r="M840" s="135"/>
      <c r="N840" s="135"/>
      <c r="O840" s="134"/>
      <c r="P840" s="135"/>
      <c r="Q840" s="135"/>
      <c r="R840" s="134"/>
      <c r="S840" s="135"/>
      <c r="T840" s="135"/>
      <c r="U840" s="134"/>
      <c r="V840" s="135"/>
      <c r="W840" s="135"/>
      <c r="X840" s="134"/>
      <c r="Y840" s="135"/>
      <c r="Z840" s="135"/>
      <c r="AA840" s="134"/>
      <c r="AB840" s="135"/>
      <c r="AC840" s="135"/>
      <c r="AD840" s="134"/>
      <c r="AE840" s="135"/>
      <c r="AF840" s="135"/>
      <c r="AG840" s="134"/>
    </row>
    <row r="841" spans="1:33">
      <c r="A841" s="144" t="s">
        <v>345</v>
      </c>
      <c r="B841" s="135" t="s">
        <v>4340</v>
      </c>
      <c r="C841" s="143">
        <v>-496.521141330506</v>
      </c>
      <c r="D841" s="143">
        <v>5469.888401215565</v>
      </c>
      <c r="E841" s="142">
        <v>1.3080000000000001</v>
      </c>
      <c r="F841" s="141">
        <v>2.2309999999999999</v>
      </c>
      <c r="G841" s="135"/>
      <c r="H841" s="135"/>
      <c r="I841" s="134"/>
      <c r="J841" s="135"/>
      <c r="K841" s="135"/>
      <c r="L841" s="134"/>
      <c r="M841" s="135"/>
      <c r="N841" s="135"/>
      <c r="O841" s="134"/>
      <c r="P841" s="135"/>
      <c r="Q841" s="135"/>
      <c r="R841" s="134"/>
      <c r="S841" s="135"/>
      <c r="T841" s="135"/>
      <c r="U841" s="134"/>
      <c r="V841" s="135"/>
      <c r="W841" s="135"/>
      <c r="X841" s="134"/>
      <c r="Y841" s="135"/>
      <c r="Z841" s="135"/>
      <c r="AA841" s="134"/>
      <c r="AB841" s="135"/>
      <c r="AC841" s="135"/>
      <c r="AD841" s="134"/>
      <c r="AE841" s="135"/>
      <c r="AF841" s="135"/>
      <c r="AG841" s="134"/>
    </row>
    <row r="842" spans="1:33">
      <c r="A842" s="144" t="s">
        <v>345</v>
      </c>
      <c r="B842" s="135" t="s">
        <v>4339</v>
      </c>
      <c r="C842" s="143">
        <v>-496.74434810173477</v>
      </c>
      <c r="D842" s="143">
        <v>5469.0442748444111</v>
      </c>
      <c r="E842" s="142">
        <v>1.296</v>
      </c>
      <c r="F842" s="141">
        <v>2.2290000000000001</v>
      </c>
      <c r="G842" s="135"/>
      <c r="H842" s="135"/>
      <c r="I842" s="134"/>
      <c r="J842" s="135"/>
      <c r="K842" s="135"/>
      <c r="L842" s="134"/>
      <c r="M842" s="135"/>
      <c r="N842" s="135"/>
      <c r="O842" s="134"/>
      <c r="P842" s="135"/>
      <c r="Q842" s="135"/>
      <c r="R842" s="134"/>
      <c r="S842" s="135"/>
      <c r="T842" s="135"/>
      <c r="U842" s="134"/>
      <c r="V842" s="135"/>
      <c r="W842" s="135"/>
      <c r="X842" s="134"/>
      <c r="Y842" s="135"/>
      <c r="Z842" s="135"/>
      <c r="AA842" s="134"/>
      <c r="AB842" s="135"/>
      <c r="AC842" s="135"/>
      <c r="AD842" s="134"/>
      <c r="AE842" s="135"/>
      <c r="AF842" s="135"/>
      <c r="AG842" s="134"/>
    </row>
    <row r="843" spans="1:33">
      <c r="A843" s="144" t="s">
        <v>345</v>
      </c>
      <c r="B843" s="135" t="s">
        <v>4338</v>
      </c>
      <c r="C843" s="143">
        <v>-496.48709571178438</v>
      </c>
      <c r="D843" s="143">
        <v>5468.6426987245413</v>
      </c>
      <c r="E843" s="142">
        <v>1.3</v>
      </c>
      <c r="F843" s="141">
        <v>2.2330000000000001</v>
      </c>
      <c r="G843" s="135"/>
      <c r="H843" s="135"/>
      <c r="I843" s="134"/>
      <c r="J843" s="135"/>
      <c r="K843" s="135"/>
      <c r="L843" s="134"/>
      <c r="M843" s="135"/>
      <c r="N843" s="135"/>
      <c r="O843" s="134"/>
      <c r="P843" s="135"/>
      <c r="Q843" s="135"/>
      <c r="R843" s="134"/>
      <c r="S843" s="135"/>
      <c r="T843" s="135"/>
      <c r="U843" s="134"/>
      <c r="V843" s="135"/>
      <c r="W843" s="135"/>
      <c r="X843" s="134"/>
      <c r="Y843" s="135"/>
      <c r="Z843" s="135"/>
      <c r="AA843" s="134"/>
      <c r="AB843" s="135"/>
      <c r="AC843" s="135"/>
      <c r="AD843" s="134"/>
      <c r="AE843" s="135"/>
      <c r="AF843" s="135"/>
      <c r="AG843" s="134"/>
    </row>
    <row r="844" spans="1:33">
      <c r="A844" s="144" t="s">
        <v>345</v>
      </c>
      <c r="B844" s="135" t="s">
        <v>4337</v>
      </c>
      <c r="C844" s="143">
        <v>-496.38646678309823</v>
      </c>
      <c r="D844" s="143">
        <v>5468.6138711403019</v>
      </c>
      <c r="E844" s="142">
        <v>1.3280000000000001</v>
      </c>
      <c r="F844" s="141">
        <v>2.2280000000000002</v>
      </c>
      <c r="G844" s="135"/>
      <c r="H844" s="135"/>
      <c r="I844" s="134"/>
      <c r="J844" s="135"/>
      <c r="K844" s="135"/>
      <c r="L844" s="134"/>
      <c r="M844" s="135"/>
      <c r="N844" s="135"/>
      <c r="O844" s="134"/>
      <c r="P844" s="135"/>
      <c r="Q844" s="135"/>
      <c r="R844" s="134"/>
      <c r="S844" s="135"/>
      <c r="T844" s="135"/>
      <c r="U844" s="134"/>
      <c r="V844" s="135"/>
      <c r="W844" s="135"/>
      <c r="X844" s="134"/>
      <c r="Y844" s="135"/>
      <c r="Z844" s="135"/>
      <c r="AA844" s="134"/>
      <c r="AB844" s="135"/>
      <c r="AC844" s="135"/>
      <c r="AD844" s="134"/>
      <c r="AE844" s="135"/>
      <c r="AF844" s="135"/>
      <c r="AG844" s="134"/>
    </row>
    <row r="845" spans="1:33">
      <c r="A845" s="144" t="s">
        <v>345</v>
      </c>
      <c r="B845" s="135" t="s">
        <v>4336</v>
      </c>
      <c r="C845" s="143">
        <v>-496.38808655124598</v>
      </c>
      <c r="D845" s="143">
        <v>5466.9770511613633</v>
      </c>
      <c r="E845" s="142">
        <v>1.3129999999999999</v>
      </c>
      <c r="F845" s="141">
        <v>2.238</v>
      </c>
      <c r="G845" s="135"/>
      <c r="H845" s="135"/>
      <c r="I845" s="134"/>
      <c r="J845" s="135"/>
      <c r="K845" s="135"/>
      <c r="L845" s="134"/>
      <c r="M845" s="135"/>
      <c r="N845" s="135"/>
      <c r="O845" s="134"/>
      <c r="P845" s="135"/>
      <c r="Q845" s="135"/>
      <c r="R845" s="134"/>
      <c r="S845" s="135"/>
      <c r="T845" s="135"/>
      <c r="U845" s="134"/>
      <c r="V845" s="135"/>
      <c r="W845" s="135"/>
      <c r="X845" s="134"/>
      <c r="Y845" s="135"/>
      <c r="Z845" s="135"/>
      <c r="AA845" s="134"/>
      <c r="AB845" s="135"/>
      <c r="AC845" s="135"/>
      <c r="AD845" s="134"/>
      <c r="AE845" s="135"/>
      <c r="AF845" s="135"/>
      <c r="AG845" s="134"/>
    </row>
    <row r="846" spans="1:33">
      <c r="A846" s="144" t="s">
        <v>345</v>
      </c>
      <c r="B846" s="135" t="s">
        <v>4335</v>
      </c>
      <c r="C846" s="143">
        <v>-496.68843352683382</v>
      </c>
      <c r="D846" s="143">
        <v>5465.1700139116692</v>
      </c>
      <c r="E846" s="142">
        <v>1.3129999999999999</v>
      </c>
      <c r="F846" s="141">
        <v>2.2210000000000001</v>
      </c>
      <c r="G846" s="135"/>
      <c r="H846" s="135"/>
      <c r="I846" s="134"/>
      <c r="J846" s="135"/>
      <c r="K846" s="135"/>
      <c r="L846" s="134"/>
      <c r="M846" s="135"/>
      <c r="N846" s="135"/>
      <c r="O846" s="134"/>
      <c r="P846" s="135"/>
      <c r="Q846" s="135"/>
      <c r="R846" s="134"/>
      <c r="S846" s="135"/>
      <c r="T846" s="135"/>
      <c r="U846" s="134"/>
      <c r="V846" s="135"/>
      <c r="W846" s="135"/>
      <c r="X846" s="134"/>
      <c r="Y846" s="135"/>
      <c r="Z846" s="135"/>
      <c r="AA846" s="134"/>
      <c r="AB846" s="135"/>
      <c r="AC846" s="135"/>
      <c r="AD846" s="134"/>
      <c r="AE846" s="135"/>
      <c r="AF846" s="135"/>
      <c r="AG846" s="134"/>
    </row>
    <row r="847" spans="1:33">
      <c r="A847" s="144" t="s">
        <v>345</v>
      </c>
      <c r="B847" s="135" t="s">
        <v>4334</v>
      </c>
      <c r="C847" s="143">
        <v>-496.86378502750273</v>
      </c>
      <c r="D847" s="143">
        <v>5463.4778126120909</v>
      </c>
      <c r="E847" s="142">
        <v>1.3129999999999999</v>
      </c>
      <c r="F847" s="141">
        <v>2.23</v>
      </c>
      <c r="G847" s="135"/>
      <c r="H847" s="135"/>
      <c r="I847" s="134"/>
      <c r="J847" s="135"/>
      <c r="K847" s="135"/>
      <c r="L847" s="134"/>
      <c r="M847" s="135"/>
      <c r="N847" s="135"/>
      <c r="O847" s="134"/>
      <c r="P847" s="135"/>
      <c r="Q847" s="135"/>
      <c r="R847" s="134"/>
      <c r="S847" s="135"/>
      <c r="T847" s="135"/>
      <c r="U847" s="134"/>
      <c r="V847" s="135"/>
      <c r="W847" s="135"/>
      <c r="X847" s="134"/>
      <c r="Y847" s="135"/>
      <c r="Z847" s="135"/>
      <c r="AA847" s="134"/>
      <c r="AB847" s="135"/>
      <c r="AC847" s="135"/>
      <c r="AD847" s="134"/>
      <c r="AE847" s="135"/>
      <c r="AF847" s="135"/>
      <c r="AG847" s="134"/>
    </row>
    <row r="848" spans="1:33">
      <c r="A848" s="144" t="s">
        <v>345</v>
      </c>
      <c r="B848" s="135" t="s">
        <v>4333</v>
      </c>
      <c r="C848" s="143">
        <v>-496.66624646679554</v>
      </c>
      <c r="D848" s="143">
        <v>5462.2645103800587</v>
      </c>
      <c r="E848" s="142">
        <v>1.32</v>
      </c>
      <c r="F848" s="141">
        <v>2.2189999999999999</v>
      </c>
      <c r="G848" s="135"/>
      <c r="H848" s="135"/>
      <c r="I848" s="134"/>
      <c r="J848" s="135"/>
      <c r="K848" s="135"/>
      <c r="L848" s="134"/>
      <c r="M848" s="135"/>
      <c r="N848" s="135"/>
      <c r="O848" s="134"/>
      <c r="P848" s="135"/>
      <c r="Q848" s="135"/>
      <c r="R848" s="134"/>
      <c r="S848" s="135"/>
      <c r="T848" s="135"/>
      <c r="U848" s="134"/>
      <c r="V848" s="135"/>
      <c r="W848" s="135"/>
      <c r="X848" s="134"/>
      <c r="Y848" s="135"/>
      <c r="Z848" s="135"/>
      <c r="AA848" s="134"/>
      <c r="AB848" s="135"/>
      <c r="AC848" s="135"/>
      <c r="AD848" s="134"/>
      <c r="AE848" s="135"/>
      <c r="AF848" s="135"/>
      <c r="AG848" s="134"/>
    </row>
    <row r="849" spans="1:33">
      <c r="A849" s="144" t="s">
        <v>345</v>
      </c>
      <c r="B849" s="135" t="s">
        <v>4332</v>
      </c>
      <c r="C849" s="143">
        <v>-496.12343563113728</v>
      </c>
      <c r="D849" s="143">
        <v>5460.9461530989547</v>
      </c>
      <c r="E849" s="142">
        <v>1.2929999999999999</v>
      </c>
      <c r="F849" s="141">
        <v>2.238</v>
      </c>
      <c r="G849" s="135"/>
      <c r="H849" s="135"/>
      <c r="I849" s="134"/>
      <c r="J849" s="135"/>
      <c r="K849" s="135"/>
      <c r="L849" s="134"/>
      <c r="M849" s="135"/>
      <c r="N849" s="135"/>
      <c r="O849" s="134"/>
      <c r="P849" s="135"/>
      <c r="Q849" s="135"/>
      <c r="R849" s="134"/>
      <c r="S849" s="135"/>
      <c r="T849" s="135"/>
      <c r="U849" s="134"/>
      <c r="V849" s="135"/>
      <c r="W849" s="135"/>
      <c r="X849" s="134"/>
      <c r="Y849" s="135"/>
      <c r="Z849" s="135"/>
      <c r="AA849" s="134"/>
      <c r="AB849" s="135"/>
      <c r="AC849" s="135"/>
      <c r="AD849" s="134"/>
      <c r="AE849" s="135"/>
      <c r="AF849" s="135"/>
      <c r="AG849" s="134"/>
    </row>
    <row r="850" spans="1:33">
      <c r="A850" s="144" t="s">
        <v>345</v>
      </c>
      <c r="B850" s="135" t="s">
        <v>4331</v>
      </c>
      <c r="C850" s="143">
        <v>-496.88186080535399</v>
      </c>
      <c r="D850" s="143">
        <v>5460.494912487874</v>
      </c>
      <c r="E850" s="142">
        <v>1.296</v>
      </c>
      <c r="F850" s="141">
        <v>2.2280000000000002</v>
      </c>
      <c r="G850" s="135"/>
      <c r="H850" s="135"/>
      <c r="I850" s="134"/>
      <c r="J850" s="135"/>
      <c r="K850" s="135"/>
      <c r="L850" s="134"/>
      <c r="M850" s="135"/>
      <c r="N850" s="135"/>
      <c r="O850" s="134"/>
      <c r="P850" s="135"/>
      <c r="Q850" s="135"/>
      <c r="R850" s="134"/>
      <c r="S850" s="135"/>
      <c r="T850" s="135"/>
      <c r="U850" s="134"/>
      <c r="V850" s="135"/>
      <c r="W850" s="135"/>
      <c r="X850" s="134"/>
      <c r="Y850" s="135"/>
      <c r="Z850" s="135"/>
      <c r="AA850" s="134"/>
      <c r="AB850" s="135"/>
      <c r="AC850" s="135"/>
      <c r="AD850" s="134"/>
      <c r="AE850" s="135"/>
      <c r="AF850" s="135"/>
      <c r="AG850" s="134"/>
    </row>
    <row r="851" spans="1:33">
      <c r="A851" s="144" t="s">
        <v>345</v>
      </c>
      <c r="B851" s="135" t="s">
        <v>4330</v>
      </c>
      <c r="C851" s="143">
        <v>-496.50458279080641</v>
      </c>
      <c r="D851" s="143">
        <v>5458.6060181143976</v>
      </c>
      <c r="E851" s="142">
        <v>1.264</v>
      </c>
      <c r="F851" s="141">
        <v>2.2309999999999999</v>
      </c>
      <c r="G851" s="135"/>
      <c r="H851" s="135"/>
      <c r="I851" s="134"/>
      <c r="J851" s="135"/>
      <c r="K851" s="135"/>
      <c r="L851" s="134"/>
      <c r="M851" s="135"/>
      <c r="N851" s="135"/>
      <c r="O851" s="134"/>
      <c r="P851" s="135"/>
      <c r="Q851" s="135"/>
      <c r="R851" s="134"/>
      <c r="S851" s="135"/>
      <c r="T851" s="135"/>
      <c r="U851" s="134"/>
      <c r="V851" s="135"/>
      <c r="W851" s="135"/>
      <c r="X851" s="134"/>
      <c r="Y851" s="135"/>
      <c r="Z851" s="135"/>
      <c r="AA851" s="134"/>
      <c r="AB851" s="135"/>
      <c r="AC851" s="135"/>
      <c r="AD851" s="134"/>
      <c r="AE851" s="135"/>
      <c r="AF851" s="135"/>
      <c r="AG851" s="134"/>
    </row>
    <row r="852" spans="1:33">
      <c r="A852" s="144" t="s">
        <v>345</v>
      </c>
      <c r="B852" s="135" t="s">
        <v>4329</v>
      </c>
      <c r="C852" s="143">
        <v>-496.51681402313113</v>
      </c>
      <c r="D852" s="143">
        <v>5457.8358205682453</v>
      </c>
      <c r="E852" s="142">
        <v>1.2789999999999999</v>
      </c>
      <c r="F852" s="141">
        <v>2.2130000000000001</v>
      </c>
      <c r="G852" s="135"/>
      <c r="H852" s="135"/>
      <c r="I852" s="134"/>
      <c r="J852" s="135"/>
      <c r="K852" s="135"/>
      <c r="L852" s="134"/>
      <c r="M852" s="135"/>
      <c r="N852" s="135"/>
      <c r="O852" s="134"/>
      <c r="P852" s="135"/>
      <c r="Q852" s="135"/>
      <c r="R852" s="134"/>
      <c r="S852" s="135"/>
      <c r="T852" s="135"/>
      <c r="U852" s="134"/>
      <c r="V852" s="135"/>
      <c r="W852" s="135"/>
      <c r="X852" s="134"/>
      <c r="Y852" s="135"/>
      <c r="Z852" s="135"/>
      <c r="AA852" s="134"/>
      <c r="AB852" s="135"/>
      <c r="AC852" s="135"/>
      <c r="AD852" s="134"/>
      <c r="AE852" s="135"/>
      <c r="AF852" s="135"/>
      <c r="AG852" s="134"/>
    </row>
    <row r="853" spans="1:33">
      <c r="A853" s="144" t="s">
        <v>345</v>
      </c>
      <c r="B853" s="135" t="s">
        <v>4328</v>
      </c>
      <c r="C853" s="143">
        <v>-496.60292430386045</v>
      </c>
      <c r="D853" s="143">
        <v>5456.0165336651899</v>
      </c>
      <c r="E853" s="142">
        <v>1.262</v>
      </c>
      <c r="F853" s="141">
        <v>2.1960000000000002</v>
      </c>
      <c r="G853" s="135"/>
      <c r="H853" s="135"/>
      <c r="I853" s="134"/>
      <c r="J853" s="135"/>
      <c r="K853" s="135"/>
      <c r="L853" s="134"/>
      <c r="M853" s="135"/>
      <c r="N853" s="135"/>
      <c r="O853" s="134"/>
      <c r="P853" s="135"/>
      <c r="Q853" s="135"/>
      <c r="R853" s="134"/>
      <c r="S853" s="135"/>
      <c r="T853" s="135"/>
      <c r="U853" s="134"/>
      <c r="V853" s="135"/>
      <c r="W853" s="135"/>
      <c r="X853" s="134"/>
      <c r="Y853" s="135"/>
      <c r="Z853" s="135"/>
      <c r="AA853" s="134"/>
      <c r="AB853" s="135"/>
      <c r="AC853" s="135"/>
      <c r="AD853" s="134"/>
      <c r="AE853" s="135"/>
      <c r="AF853" s="135"/>
      <c r="AG853" s="134"/>
    </row>
    <row r="854" spans="1:33">
      <c r="A854" s="144" t="s">
        <v>345</v>
      </c>
      <c r="B854" s="135" t="s">
        <v>4327</v>
      </c>
      <c r="C854" s="143">
        <v>-496.13283174537145</v>
      </c>
      <c r="D854" s="143">
        <v>5454.9103467879795</v>
      </c>
      <c r="E854" s="142">
        <v>1.2649999999999999</v>
      </c>
      <c r="F854" s="141">
        <v>2.1960000000000002</v>
      </c>
      <c r="G854" s="135"/>
      <c r="H854" s="135"/>
      <c r="I854" s="134"/>
      <c r="J854" s="135"/>
      <c r="K854" s="135"/>
      <c r="L854" s="134"/>
      <c r="M854" s="135"/>
      <c r="N854" s="135"/>
      <c r="O854" s="134"/>
      <c r="P854" s="135"/>
      <c r="Q854" s="135"/>
      <c r="R854" s="134"/>
      <c r="S854" s="135"/>
      <c r="T854" s="135"/>
      <c r="U854" s="134"/>
      <c r="V854" s="135"/>
      <c r="W854" s="135"/>
      <c r="X854" s="134"/>
      <c r="Y854" s="135"/>
      <c r="Z854" s="135"/>
      <c r="AA854" s="134"/>
      <c r="AB854" s="135"/>
      <c r="AC854" s="135"/>
      <c r="AD854" s="134"/>
      <c r="AE854" s="135"/>
      <c r="AF854" s="135"/>
      <c r="AG854" s="134"/>
    </row>
    <row r="855" spans="1:33">
      <c r="A855" s="144" t="s">
        <v>345</v>
      </c>
      <c r="B855" s="135" t="s">
        <v>4326</v>
      </c>
      <c r="C855" s="143">
        <v>-496.01357093186664</v>
      </c>
      <c r="D855" s="143">
        <v>5454.8808240260523</v>
      </c>
      <c r="E855" s="142">
        <v>1.256</v>
      </c>
      <c r="F855" s="141">
        <v>2.1949999999999998</v>
      </c>
      <c r="G855" s="135"/>
      <c r="H855" s="135"/>
      <c r="I855" s="134"/>
      <c r="J855" s="135"/>
      <c r="K855" s="135"/>
      <c r="L855" s="134"/>
      <c r="M855" s="135"/>
      <c r="N855" s="135"/>
      <c r="O855" s="134"/>
      <c r="P855" s="135"/>
      <c r="Q855" s="135"/>
      <c r="R855" s="134"/>
      <c r="S855" s="135"/>
      <c r="T855" s="135"/>
      <c r="U855" s="134"/>
      <c r="V855" s="135"/>
      <c r="W855" s="135"/>
      <c r="X855" s="134"/>
      <c r="Y855" s="135"/>
      <c r="Z855" s="135"/>
      <c r="AA855" s="134"/>
      <c r="AB855" s="135"/>
      <c r="AC855" s="135"/>
      <c r="AD855" s="134"/>
      <c r="AE855" s="135"/>
      <c r="AF855" s="135"/>
      <c r="AG855" s="134"/>
    </row>
    <row r="856" spans="1:33">
      <c r="A856" s="144" t="s">
        <v>345</v>
      </c>
      <c r="B856" s="135" t="s">
        <v>4325</v>
      </c>
      <c r="C856" s="143">
        <v>-496.10088021065042</v>
      </c>
      <c r="D856" s="143">
        <v>5454.3905576883844</v>
      </c>
      <c r="E856" s="142">
        <v>1.2529999999999999</v>
      </c>
      <c r="F856" s="141">
        <v>2.1890000000000001</v>
      </c>
      <c r="G856" s="135"/>
      <c r="H856" s="135"/>
      <c r="I856" s="134"/>
      <c r="J856" s="135"/>
      <c r="K856" s="135"/>
      <c r="L856" s="134"/>
      <c r="M856" s="135"/>
      <c r="N856" s="135"/>
      <c r="O856" s="134"/>
      <c r="P856" s="135"/>
      <c r="Q856" s="135"/>
      <c r="R856" s="134"/>
      <c r="S856" s="135"/>
      <c r="T856" s="135"/>
      <c r="U856" s="134"/>
      <c r="V856" s="135"/>
      <c r="W856" s="135"/>
      <c r="X856" s="134"/>
      <c r="Y856" s="135"/>
      <c r="Z856" s="135"/>
      <c r="AA856" s="134"/>
      <c r="AB856" s="135"/>
      <c r="AC856" s="135"/>
      <c r="AD856" s="134"/>
      <c r="AE856" s="135"/>
      <c r="AF856" s="135"/>
      <c r="AG856" s="134"/>
    </row>
    <row r="857" spans="1:33">
      <c r="A857" s="144" t="s">
        <v>345</v>
      </c>
      <c r="B857" s="135" t="s">
        <v>4324</v>
      </c>
      <c r="C857" s="143">
        <v>-496.34899068990757</v>
      </c>
      <c r="D857" s="143">
        <v>5453.4926914910129</v>
      </c>
      <c r="E857" s="142">
        <v>1.256</v>
      </c>
      <c r="F857" s="141">
        <v>2.1909999999999998</v>
      </c>
      <c r="G857" s="135"/>
      <c r="H857" s="135"/>
      <c r="I857" s="134"/>
      <c r="J857" s="135"/>
      <c r="K857" s="135"/>
      <c r="L857" s="134"/>
      <c r="M857" s="135"/>
      <c r="N857" s="135"/>
      <c r="O857" s="134"/>
      <c r="P857" s="135"/>
      <c r="Q857" s="135"/>
      <c r="R857" s="134"/>
      <c r="S857" s="135"/>
      <c r="T857" s="135"/>
      <c r="U857" s="134"/>
      <c r="V857" s="135"/>
      <c r="W857" s="135"/>
      <c r="X857" s="134"/>
      <c r="Y857" s="135"/>
      <c r="Z857" s="135"/>
      <c r="AA857" s="134"/>
      <c r="AB857" s="135"/>
      <c r="AC857" s="135"/>
      <c r="AD857" s="134"/>
      <c r="AE857" s="135"/>
      <c r="AF857" s="135"/>
      <c r="AG857" s="134"/>
    </row>
    <row r="858" spans="1:33">
      <c r="A858" s="144" t="s">
        <v>345</v>
      </c>
      <c r="B858" s="135" t="s">
        <v>4323</v>
      </c>
      <c r="C858" s="143">
        <v>-496.85817810551799</v>
      </c>
      <c r="D858" s="143">
        <v>5451.6220063447054</v>
      </c>
      <c r="E858" s="142">
        <v>1.238</v>
      </c>
      <c r="F858" s="141">
        <v>2.198</v>
      </c>
      <c r="G858" s="135"/>
      <c r="H858" s="135"/>
      <c r="I858" s="134"/>
      <c r="J858" s="135"/>
      <c r="K858" s="135"/>
      <c r="L858" s="134"/>
      <c r="M858" s="135"/>
      <c r="N858" s="135"/>
      <c r="O858" s="134"/>
      <c r="P858" s="135"/>
      <c r="Q858" s="135"/>
      <c r="R858" s="134"/>
      <c r="S858" s="135"/>
      <c r="T858" s="135"/>
      <c r="U858" s="134"/>
      <c r="V858" s="135"/>
      <c r="W858" s="135"/>
      <c r="X858" s="134"/>
      <c r="Y858" s="135"/>
      <c r="Z858" s="135"/>
      <c r="AA858" s="134"/>
      <c r="AB858" s="135"/>
      <c r="AC858" s="135"/>
      <c r="AD858" s="134"/>
      <c r="AE858" s="135"/>
      <c r="AF858" s="135"/>
      <c r="AG858" s="134"/>
    </row>
    <row r="859" spans="1:33">
      <c r="A859" s="144" t="s">
        <v>345</v>
      </c>
      <c r="B859" s="135" t="s">
        <v>4322</v>
      </c>
      <c r="C859" s="143">
        <v>-496.78640571983749</v>
      </c>
      <c r="D859" s="143">
        <v>5450.7454599124758</v>
      </c>
      <c r="E859" s="142">
        <v>1.26</v>
      </c>
      <c r="F859" s="141">
        <v>2.1989999999999998</v>
      </c>
      <c r="G859" s="135"/>
      <c r="H859" s="135"/>
      <c r="I859" s="134"/>
      <c r="J859" s="135"/>
      <c r="K859" s="135"/>
      <c r="L859" s="134"/>
      <c r="M859" s="135"/>
      <c r="N859" s="135"/>
      <c r="O859" s="134"/>
      <c r="P859" s="135"/>
      <c r="Q859" s="135"/>
      <c r="R859" s="134"/>
      <c r="S859" s="135"/>
      <c r="T859" s="135"/>
      <c r="U859" s="134"/>
      <c r="V859" s="135"/>
      <c r="W859" s="135"/>
      <c r="X859" s="134"/>
      <c r="Y859" s="135"/>
      <c r="Z859" s="135"/>
      <c r="AA859" s="134"/>
      <c r="AB859" s="135"/>
      <c r="AC859" s="135"/>
      <c r="AD859" s="134"/>
      <c r="AE859" s="135"/>
      <c r="AF859" s="135"/>
      <c r="AG859" s="134"/>
    </row>
    <row r="860" spans="1:33">
      <c r="A860" s="144" t="s">
        <v>345</v>
      </c>
      <c r="B860" s="135" t="s">
        <v>4321</v>
      </c>
      <c r="C860" s="143">
        <v>-496.02189565266053</v>
      </c>
      <c r="D860" s="143">
        <v>5449.4645428368285</v>
      </c>
      <c r="E860" s="142">
        <v>1.274</v>
      </c>
      <c r="F860" s="141">
        <v>2.1869999999999998</v>
      </c>
      <c r="G860" s="135"/>
      <c r="H860" s="135"/>
      <c r="I860" s="134"/>
      <c r="J860" s="135"/>
      <c r="K860" s="135"/>
      <c r="L860" s="134"/>
      <c r="M860" s="135"/>
      <c r="N860" s="135"/>
      <c r="O860" s="134"/>
      <c r="P860" s="135"/>
      <c r="Q860" s="135"/>
      <c r="R860" s="134"/>
      <c r="S860" s="135"/>
      <c r="T860" s="135"/>
      <c r="U860" s="134"/>
      <c r="V860" s="135"/>
      <c r="W860" s="135"/>
      <c r="X860" s="134"/>
      <c r="Y860" s="135"/>
      <c r="Z860" s="135"/>
      <c r="AA860" s="134"/>
      <c r="AB860" s="135"/>
      <c r="AC860" s="135"/>
      <c r="AD860" s="134"/>
      <c r="AE860" s="135"/>
      <c r="AF860" s="135"/>
      <c r="AG860" s="134"/>
    </row>
    <row r="861" spans="1:33">
      <c r="A861" s="144" t="s">
        <v>345</v>
      </c>
      <c r="B861" s="135" t="s">
        <v>4320</v>
      </c>
      <c r="C861" s="143">
        <v>-496.52974672849621</v>
      </c>
      <c r="D861" s="143">
        <v>5448.6590454665884</v>
      </c>
      <c r="E861" s="142">
        <v>1.2749999999999999</v>
      </c>
      <c r="F861" s="141">
        <v>2.1880000000000002</v>
      </c>
      <c r="G861" s="135"/>
      <c r="H861" s="135"/>
      <c r="I861" s="134"/>
      <c r="J861" s="135"/>
      <c r="K861" s="135"/>
      <c r="L861" s="134"/>
      <c r="M861" s="135"/>
      <c r="N861" s="135"/>
      <c r="O861" s="134"/>
      <c r="P861" s="135"/>
      <c r="Q861" s="135"/>
      <c r="R861" s="134"/>
      <c r="S861" s="135"/>
      <c r="T861" s="135"/>
      <c r="U861" s="134"/>
      <c r="V861" s="135"/>
      <c r="W861" s="135"/>
      <c r="X861" s="134"/>
      <c r="Y861" s="135"/>
      <c r="Z861" s="135"/>
      <c r="AA861" s="134"/>
      <c r="AB861" s="135"/>
      <c r="AC861" s="135"/>
      <c r="AD861" s="134"/>
      <c r="AE861" s="135"/>
      <c r="AF861" s="135"/>
      <c r="AG861" s="134"/>
    </row>
    <row r="862" spans="1:33">
      <c r="A862" s="144" t="s">
        <v>345</v>
      </c>
      <c r="B862" s="135" t="s">
        <v>4319</v>
      </c>
      <c r="C862" s="143">
        <v>-496.82017516378488</v>
      </c>
      <c r="D862" s="143">
        <v>5447.5353635112115</v>
      </c>
      <c r="E862" s="142">
        <v>1.268</v>
      </c>
      <c r="F862" s="141">
        <v>2.2029999999999998</v>
      </c>
      <c r="G862" s="135"/>
      <c r="H862" s="135"/>
      <c r="I862" s="134"/>
      <c r="J862" s="135"/>
      <c r="K862" s="135"/>
      <c r="L862" s="134"/>
      <c r="M862" s="135"/>
      <c r="N862" s="135"/>
      <c r="O862" s="134"/>
      <c r="P862" s="135"/>
      <c r="Q862" s="135"/>
      <c r="R862" s="134"/>
      <c r="S862" s="135"/>
      <c r="T862" s="135"/>
      <c r="U862" s="134"/>
      <c r="V862" s="135"/>
      <c r="W862" s="135"/>
      <c r="X862" s="134"/>
      <c r="Y862" s="135"/>
      <c r="Z862" s="135"/>
      <c r="AA862" s="134"/>
      <c r="AB862" s="135"/>
      <c r="AC862" s="135"/>
      <c r="AD862" s="134"/>
      <c r="AE862" s="135"/>
      <c r="AF862" s="135"/>
      <c r="AG862" s="134"/>
    </row>
    <row r="863" spans="1:33">
      <c r="A863" s="144" t="s">
        <v>345</v>
      </c>
      <c r="B863" s="135" t="s">
        <v>4318</v>
      </c>
      <c r="C863" s="143">
        <v>-496.24195787657931</v>
      </c>
      <c r="D863" s="143">
        <v>5446.1813938506084</v>
      </c>
      <c r="E863" s="142">
        <v>1.266</v>
      </c>
      <c r="F863" s="141">
        <v>2.1890000000000001</v>
      </c>
      <c r="G863" s="135"/>
      <c r="H863" s="135"/>
      <c r="I863" s="134"/>
      <c r="J863" s="135"/>
      <c r="K863" s="135"/>
      <c r="L863" s="134"/>
      <c r="M863" s="135"/>
      <c r="N863" s="135"/>
      <c r="O863" s="134"/>
      <c r="P863" s="135"/>
      <c r="Q863" s="135"/>
      <c r="R863" s="134"/>
      <c r="S863" s="135"/>
      <c r="T863" s="135"/>
      <c r="U863" s="134"/>
      <c r="V863" s="135"/>
      <c r="W863" s="135"/>
      <c r="X863" s="134"/>
      <c r="Y863" s="135"/>
      <c r="Z863" s="135"/>
      <c r="AA863" s="134"/>
      <c r="AB863" s="135"/>
      <c r="AC863" s="135"/>
      <c r="AD863" s="134"/>
      <c r="AE863" s="135"/>
      <c r="AF863" s="135"/>
      <c r="AG863" s="134"/>
    </row>
    <row r="864" spans="1:33">
      <c r="A864" s="144" t="s">
        <v>345</v>
      </c>
      <c r="B864" s="135" t="s">
        <v>4317</v>
      </c>
      <c r="C864" s="143">
        <v>-496.80994746363245</v>
      </c>
      <c r="D864" s="143">
        <v>5445.3616872145603</v>
      </c>
      <c r="E864" s="142">
        <v>1.2629999999999999</v>
      </c>
      <c r="F864" s="141">
        <v>2.1859999999999999</v>
      </c>
      <c r="G864" s="135"/>
      <c r="H864" s="135"/>
      <c r="I864" s="134"/>
      <c r="J864" s="135"/>
      <c r="K864" s="135"/>
      <c r="L864" s="134"/>
      <c r="M864" s="135"/>
      <c r="N864" s="135"/>
      <c r="O864" s="134"/>
      <c r="P864" s="135"/>
      <c r="Q864" s="135"/>
      <c r="R864" s="134"/>
      <c r="S864" s="135"/>
      <c r="T864" s="135"/>
      <c r="U864" s="134"/>
      <c r="V864" s="135"/>
      <c r="W864" s="135"/>
      <c r="X864" s="134"/>
      <c r="Y864" s="135"/>
      <c r="Z864" s="135"/>
      <c r="AA864" s="134"/>
      <c r="AB864" s="135"/>
      <c r="AC864" s="135"/>
      <c r="AD864" s="134"/>
      <c r="AE864" s="135"/>
      <c r="AF864" s="135"/>
      <c r="AG864" s="134"/>
    </row>
    <row r="865" spans="1:33">
      <c r="A865" s="144" t="s">
        <v>345</v>
      </c>
      <c r="B865" s="135" t="s">
        <v>4316</v>
      </c>
      <c r="C865" s="143">
        <v>-496.35166869633036</v>
      </c>
      <c r="D865" s="143">
        <v>5444.8484426407904</v>
      </c>
      <c r="E865" s="142">
        <v>1.252</v>
      </c>
      <c r="F865" s="141">
        <v>2.2090000000000001</v>
      </c>
      <c r="G865" s="135"/>
      <c r="H865" s="135"/>
      <c r="I865" s="134"/>
      <c r="J865" s="135"/>
      <c r="K865" s="135"/>
      <c r="L865" s="134"/>
      <c r="M865" s="135"/>
      <c r="N865" s="135"/>
      <c r="O865" s="134"/>
      <c r="P865" s="135"/>
      <c r="Q865" s="135"/>
      <c r="R865" s="134"/>
      <c r="S865" s="135"/>
      <c r="T865" s="135"/>
      <c r="U865" s="134"/>
      <c r="V865" s="135"/>
      <c r="W865" s="135"/>
      <c r="X865" s="134"/>
      <c r="Y865" s="135"/>
      <c r="Z865" s="135"/>
      <c r="AA865" s="134"/>
      <c r="AB865" s="135"/>
      <c r="AC865" s="135"/>
      <c r="AD865" s="134"/>
      <c r="AE865" s="135"/>
      <c r="AF865" s="135"/>
      <c r="AG865" s="134"/>
    </row>
    <row r="866" spans="1:33">
      <c r="A866" s="144" t="s">
        <v>345</v>
      </c>
      <c r="B866" s="135" t="s">
        <v>4315</v>
      </c>
      <c r="C866" s="143">
        <v>-496.54810327000092</v>
      </c>
      <c r="D866" s="143">
        <v>5443.9036853013722</v>
      </c>
      <c r="E866" s="142">
        <v>1.27</v>
      </c>
      <c r="F866" s="141">
        <v>2.1989999999999998</v>
      </c>
      <c r="G866" s="135"/>
      <c r="H866" s="135"/>
      <c r="I866" s="134"/>
      <c r="J866" s="135"/>
      <c r="K866" s="135"/>
      <c r="L866" s="134"/>
      <c r="M866" s="135"/>
      <c r="N866" s="135"/>
      <c r="O866" s="134"/>
      <c r="P866" s="135"/>
      <c r="Q866" s="135"/>
      <c r="R866" s="134"/>
      <c r="S866" s="135"/>
      <c r="T866" s="135"/>
      <c r="U866" s="134"/>
      <c r="V866" s="135"/>
      <c r="W866" s="135"/>
      <c r="X866" s="134"/>
      <c r="Y866" s="135"/>
      <c r="Z866" s="135"/>
      <c r="AA866" s="134"/>
      <c r="AB866" s="135"/>
      <c r="AC866" s="135"/>
      <c r="AD866" s="134"/>
      <c r="AE866" s="135"/>
      <c r="AF866" s="135"/>
      <c r="AG866" s="134"/>
    </row>
    <row r="867" spans="1:33">
      <c r="A867" s="144" t="s">
        <v>345</v>
      </c>
      <c r="B867" s="135" t="s">
        <v>4314</v>
      </c>
      <c r="C867" s="143">
        <v>-496.02297076795514</v>
      </c>
      <c r="D867" s="143">
        <v>5442.1936498509422</v>
      </c>
      <c r="E867" s="142">
        <v>1.282</v>
      </c>
      <c r="F867" s="141">
        <v>2.2109999999999999</v>
      </c>
      <c r="G867" s="135"/>
      <c r="H867" s="135"/>
      <c r="I867" s="134"/>
      <c r="J867" s="135"/>
      <c r="K867" s="135"/>
      <c r="L867" s="134"/>
      <c r="M867" s="135"/>
      <c r="N867" s="135"/>
      <c r="O867" s="134"/>
      <c r="P867" s="135"/>
      <c r="Q867" s="135"/>
      <c r="R867" s="134"/>
      <c r="S867" s="135"/>
      <c r="T867" s="135"/>
      <c r="U867" s="134"/>
      <c r="V867" s="135"/>
      <c r="W867" s="135"/>
      <c r="X867" s="134"/>
      <c r="Y867" s="135"/>
      <c r="Z867" s="135"/>
      <c r="AA867" s="134"/>
      <c r="AB867" s="135"/>
      <c r="AC867" s="135"/>
      <c r="AD867" s="134"/>
      <c r="AE867" s="135"/>
      <c r="AF867" s="135"/>
      <c r="AG867" s="134"/>
    </row>
    <row r="868" spans="1:33">
      <c r="A868" s="144" t="s">
        <v>345</v>
      </c>
      <c r="B868" s="135" t="s">
        <v>4313</v>
      </c>
      <c r="C868" s="143">
        <v>-496.05446204865098</v>
      </c>
      <c r="D868" s="143">
        <v>5440.486002816473</v>
      </c>
      <c r="E868" s="142">
        <v>1.2809999999999999</v>
      </c>
      <c r="F868" s="141">
        <v>2.2040000000000002</v>
      </c>
      <c r="G868" s="135"/>
      <c r="H868" s="135"/>
      <c r="I868" s="134"/>
      <c r="J868" s="135"/>
      <c r="K868" s="135"/>
      <c r="L868" s="134"/>
      <c r="M868" s="135"/>
      <c r="N868" s="135"/>
      <c r="O868" s="134"/>
      <c r="P868" s="135"/>
      <c r="Q868" s="135"/>
      <c r="R868" s="134"/>
      <c r="S868" s="135"/>
      <c r="T868" s="135"/>
      <c r="U868" s="134"/>
      <c r="V868" s="135"/>
      <c r="W868" s="135"/>
      <c r="X868" s="134"/>
      <c r="Y868" s="135"/>
      <c r="Z868" s="135"/>
      <c r="AA868" s="134"/>
      <c r="AB868" s="135"/>
      <c r="AC868" s="135"/>
      <c r="AD868" s="134"/>
      <c r="AE868" s="135"/>
      <c r="AF868" s="135"/>
      <c r="AG868" s="134"/>
    </row>
    <row r="869" spans="1:33">
      <c r="A869" s="144" t="s">
        <v>345</v>
      </c>
      <c r="B869" s="135" t="s">
        <v>4312</v>
      </c>
      <c r="C869" s="143">
        <v>-495.91899373773384</v>
      </c>
      <c r="D869" s="143">
        <v>5440.0734413006676</v>
      </c>
      <c r="E869" s="142">
        <v>1.2689999999999999</v>
      </c>
      <c r="F869" s="141">
        <v>2.2120000000000002</v>
      </c>
      <c r="G869" s="135"/>
      <c r="H869" s="135"/>
      <c r="I869" s="134"/>
      <c r="J869" s="135"/>
      <c r="K869" s="135"/>
      <c r="L869" s="134"/>
      <c r="M869" s="135"/>
      <c r="N869" s="135"/>
      <c r="O869" s="134"/>
      <c r="P869" s="135"/>
      <c r="Q869" s="135"/>
      <c r="R869" s="134"/>
      <c r="S869" s="135"/>
      <c r="T869" s="135"/>
      <c r="U869" s="134"/>
      <c r="V869" s="135"/>
      <c r="W869" s="135"/>
      <c r="X869" s="134"/>
      <c r="Y869" s="135"/>
      <c r="Z869" s="135"/>
      <c r="AA869" s="134"/>
      <c r="AB869" s="135"/>
      <c r="AC869" s="135"/>
      <c r="AD869" s="134"/>
      <c r="AE869" s="135"/>
      <c r="AF869" s="135"/>
      <c r="AG869" s="134"/>
    </row>
    <row r="870" spans="1:33">
      <c r="A870" s="144" t="s">
        <v>345</v>
      </c>
      <c r="B870" s="135" t="s">
        <v>4311</v>
      </c>
      <c r="C870" s="143">
        <v>-496.52187386549792</v>
      </c>
      <c r="D870" s="143">
        <v>5438.6274385866072</v>
      </c>
      <c r="E870" s="142">
        <v>1.294</v>
      </c>
      <c r="F870" s="141">
        <v>2.2170000000000001</v>
      </c>
      <c r="G870" s="135"/>
      <c r="H870" s="135"/>
      <c r="I870" s="134"/>
      <c r="J870" s="135"/>
      <c r="K870" s="135"/>
      <c r="L870" s="134"/>
      <c r="M870" s="135"/>
      <c r="N870" s="135"/>
      <c r="O870" s="134"/>
      <c r="P870" s="135"/>
      <c r="Q870" s="135"/>
      <c r="R870" s="134"/>
      <c r="S870" s="135"/>
      <c r="T870" s="135"/>
      <c r="U870" s="134"/>
      <c r="V870" s="135"/>
      <c r="W870" s="135"/>
      <c r="X870" s="134"/>
      <c r="Y870" s="135"/>
      <c r="Z870" s="135"/>
      <c r="AA870" s="134"/>
      <c r="AB870" s="135"/>
      <c r="AC870" s="135"/>
      <c r="AD870" s="134"/>
      <c r="AE870" s="135"/>
      <c r="AF870" s="135"/>
      <c r="AG870" s="134"/>
    </row>
    <row r="871" spans="1:33">
      <c r="A871" s="144" t="s">
        <v>345</v>
      </c>
      <c r="B871" s="135" t="s">
        <v>4310</v>
      </c>
      <c r="C871" s="143">
        <v>-496.75081635580005</v>
      </c>
      <c r="D871" s="143">
        <v>5437.4322966514037</v>
      </c>
      <c r="E871" s="142">
        <v>1.276</v>
      </c>
      <c r="F871" s="141">
        <v>2.2050000000000001</v>
      </c>
      <c r="G871" s="135"/>
      <c r="H871" s="135"/>
      <c r="I871" s="134"/>
      <c r="J871" s="135"/>
      <c r="K871" s="135"/>
      <c r="L871" s="134"/>
      <c r="M871" s="135"/>
      <c r="N871" s="135"/>
      <c r="O871" s="134"/>
      <c r="P871" s="135"/>
      <c r="Q871" s="135"/>
      <c r="R871" s="134"/>
      <c r="S871" s="135"/>
      <c r="T871" s="135"/>
      <c r="U871" s="134"/>
      <c r="V871" s="135"/>
      <c r="W871" s="135"/>
      <c r="X871" s="134"/>
      <c r="Y871" s="135"/>
      <c r="Z871" s="135"/>
      <c r="AA871" s="134"/>
      <c r="AB871" s="135"/>
      <c r="AC871" s="135"/>
      <c r="AD871" s="134"/>
      <c r="AE871" s="135"/>
      <c r="AF871" s="135"/>
      <c r="AG871" s="134"/>
    </row>
    <row r="872" spans="1:33">
      <c r="A872" s="144" t="s">
        <v>345</v>
      </c>
      <c r="B872" s="135" t="s">
        <v>4309</v>
      </c>
      <c r="C872" s="143">
        <v>-496.55304939986706</v>
      </c>
      <c r="D872" s="143">
        <v>5435.4397168351597</v>
      </c>
      <c r="E872" s="142">
        <v>1.3089999999999999</v>
      </c>
      <c r="F872" s="141">
        <v>2.2010000000000001</v>
      </c>
      <c r="G872" s="135"/>
      <c r="H872" s="135"/>
      <c r="I872" s="134"/>
      <c r="J872" s="135"/>
      <c r="K872" s="135"/>
      <c r="L872" s="134"/>
      <c r="M872" s="135"/>
      <c r="N872" s="135"/>
      <c r="O872" s="134"/>
      <c r="P872" s="135"/>
      <c r="Q872" s="135"/>
      <c r="R872" s="134"/>
      <c r="S872" s="135"/>
      <c r="T872" s="135"/>
      <c r="U872" s="134"/>
      <c r="V872" s="135"/>
      <c r="W872" s="135"/>
      <c r="X872" s="134"/>
      <c r="Y872" s="135"/>
      <c r="Z872" s="135"/>
      <c r="AA872" s="134"/>
      <c r="AB872" s="135"/>
      <c r="AC872" s="135"/>
      <c r="AD872" s="134"/>
      <c r="AE872" s="135"/>
      <c r="AF872" s="135"/>
      <c r="AG872" s="134"/>
    </row>
    <row r="873" spans="1:33">
      <c r="A873" s="144" t="s">
        <v>345</v>
      </c>
      <c r="B873" s="135" t="s">
        <v>4308</v>
      </c>
      <c r="C873" s="143">
        <v>-496.87289983972499</v>
      </c>
      <c r="D873" s="143">
        <v>5434.1184525683466</v>
      </c>
      <c r="E873" s="142">
        <v>1.2969999999999999</v>
      </c>
      <c r="F873" s="141">
        <v>2.2130000000000001</v>
      </c>
      <c r="G873" s="135"/>
      <c r="H873" s="135"/>
      <c r="I873" s="134"/>
      <c r="J873" s="135"/>
      <c r="K873" s="135"/>
      <c r="L873" s="134"/>
      <c r="M873" s="135"/>
      <c r="N873" s="135"/>
      <c r="O873" s="134"/>
      <c r="P873" s="135"/>
      <c r="Q873" s="135"/>
      <c r="R873" s="134"/>
      <c r="S873" s="135"/>
      <c r="T873" s="135"/>
      <c r="U873" s="134"/>
      <c r="V873" s="135"/>
      <c r="W873" s="135"/>
      <c r="X873" s="134"/>
      <c r="Y873" s="135"/>
      <c r="Z873" s="135"/>
      <c r="AA873" s="134"/>
      <c r="AB873" s="135"/>
      <c r="AC873" s="135"/>
      <c r="AD873" s="134"/>
      <c r="AE873" s="135"/>
      <c r="AF873" s="135"/>
      <c r="AG873" s="134"/>
    </row>
    <row r="874" spans="1:33">
      <c r="A874" s="144" t="s">
        <v>345</v>
      </c>
      <c r="B874" s="135" t="s">
        <v>4307</v>
      </c>
      <c r="C874" s="143">
        <v>-496.62387659367795</v>
      </c>
      <c r="D874" s="143">
        <v>5433.8673167171492</v>
      </c>
      <c r="E874" s="142">
        <v>1.2969999999999999</v>
      </c>
      <c r="F874" s="141">
        <v>2.2120000000000002</v>
      </c>
      <c r="G874" s="135"/>
      <c r="H874" s="135"/>
      <c r="I874" s="134"/>
      <c r="J874" s="135"/>
      <c r="K874" s="135"/>
      <c r="L874" s="134"/>
      <c r="M874" s="135"/>
      <c r="N874" s="135"/>
      <c r="O874" s="134"/>
      <c r="P874" s="135"/>
      <c r="Q874" s="135"/>
      <c r="R874" s="134"/>
      <c r="S874" s="135"/>
      <c r="T874" s="135"/>
      <c r="U874" s="134"/>
      <c r="V874" s="135"/>
      <c r="W874" s="135"/>
      <c r="X874" s="134"/>
      <c r="Y874" s="135"/>
      <c r="Z874" s="135"/>
      <c r="AA874" s="134"/>
      <c r="AB874" s="135"/>
      <c r="AC874" s="135"/>
      <c r="AD874" s="134"/>
      <c r="AE874" s="135"/>
      <c r="AF874" s="135"/>
      <c r="AG874" s="134"/>
    </row>
    <row r="875" spans="1:33">
      <c r="A875" s="144" t="s">
        <v>345</v>
      </c>
      <c r="B875" s="135" t="s">
        <v>4306</v>
      </c>
      <c r="C875" s="143">
        <v>-496.40646726678807</v>
      </c>
      <c r="D875" s="143">
        <v>5432.8365660688405</v>
      </c>
      <c r="E875" s="142">
        <v>1.2929999999999999</v>
      </c>
      <c r="F875" s="141">
        <v>2.2189999999999999</v>
      </c>
      <c r="G875" s="135"/>
      <c r="H875" s="135"/>
      <c r="I875" s="134"/>
      <c r="J875" s="135"/>
      <c r="K875" s="135"/>
      <c r="L875" s="134"/>
      <c r="M875" s="135"/>
      <c r="N875" s="135"/>
      <c r="O875" s="134"/>
      <c r="P875" s="135"/>
      <c r="Q875" s="135"/>
      <c r="R875" s="134"/>
      <c r="S875" s="135"/>
      <c r="T875" s="135"/>
      <c r="U875" s="134"/>
      <c r="V875" s="135"/>
      <c r="W875" s="135"/>
      <c r="X875" s="134"/>
      <c r="Y875" s="135"/>
      <c r="Z875" s="135"/>
      <c r="AA875" s="134"/>
      <c r="AB875" s="135"/>
      <c r="AC875" s="135"/>
      <c r="AD875" s="134"/>
      <c r="AE875" s="135"/>
      <c r="AF875" s="135"/>
      <c r="AG875" s="134"/>
    </row>
    <row r="876" spans="1:33">
      <c r="A876" s="144" t="s">
        <v>345</v>
      </c>
      <c r="B876" s="135" t="s">
        <v>4305</v>
      </c>
      <c r="C876" s="143">
        <v>-496.45184560277306</v>
      </c>
      <c r="D876" s="143">
        <v>5431.2665194750471</v>
      </c>
      <c r="E876" s="142">
        <v>1.2969999999999999</v>
      </c>
      <c r="F876" s="141">
        <v>2.218</v>
      </c>
      <c r="G876" s="135"/>
      <c r="H876" s="135"/>
      <c r="I876" s="134"/>
      <c r="J876" s="135"/>
      <c r="K876" s="135"/>
      <c r="L876" s="134"/>
      <c r="M876" s="135"/>
      <c r="N876" s="135"/>
      <c r="O876" s="134"/>
      <c r="P876" s="135"/>
      <c r="Q876" s="135"/>
      <c r="R876" s="134"/>
      <c r="S876" s="135"/>
      <c r="T876" s="135"/>
      <c r="U876" s="134"/>
      <c r="V876" s="135"/>
      <c r="W876" s="135"/>
      <c r="X876" s="134"/>
      <c r="Y876" s="135"/>
      <c r="Z876" s="135"/>
      <c r="AA876" s="134"/>
      <c r="AB876" s="135"/>
      <c r="AC876" s="135"/>
      <c r="AD876" s="134"/>
      <c r="AE876" s="135"/>
      <c r="AF876" s="135"/>
      <c r="AG876" s="134"/>
    </row>
    <row r="877" spans="1:33">
      <c r="A877" s="144" t="s">
        <v>345</v>
      </c>
      <c r="B877" s="135" t="s">
        <v>4304</v>
      </c>
      <c r="C877" s="143">
        <v>-496.85186276907081</v>
      </c>
      <c r="D877" s="143">
        <v>5429.7732830939285</v>
      </c>
      <c r="E877" s="142">
        <v>1.2929999999999999</v>
      </c>
      <c r="F877" s="141">
        <v>2.2069999999999999</v>
      </c>
      <c r="G877" s="135"/>
      <c r="H877" s="135"/>
      <c r="I877" s="134"/>
      <c r="J877" s="135"/>
      <c r="K877" s="135"/>
      <c r="L877" s="134"/>
      <c r="M877" s="135"/>
      <c r="N877" s="135"/>
      <c r="O877" s="134"/>
      <c r="P877" s="135"/>
      <c r="Q877" s="135"/>
      <c r="R877" s="134"/>
      <c r="S877" s="135"/>
      <c r="T877" s="135"/>
      <c r="U877" s="134"/>
      <c r="V877" s="135"/>
      <c r="W877" s="135"/>
      <c r="X877" s="134"/>
      <c r="Y877" s="135"/>
      <c r="Z877" s="135"/>
      <c r="AA877" s="134"/>
      <c r="AB877" s="135"/>
      <c r="AC877" s="135"/>
      <c r="AD877" s="134"/>
      <c r="AE877" s="135"/>
      <c r="AF877" s="135"/>
      <c r="AG877" s="134"/>
    </row>
    <row r="878" spans="1:33">
      <c r="A878" s="144" t="s">
        <v>345</v>
      </c>
      <c r="B878" s="135" t="s">
        <v>4303</v>
      </c>
      <c r="C878" s="143">
        <v>-496.01708098685464</v>
      </c>
      <c r="D878" s="143">
        <v>5428.9079106084982</v>
      </c>
      <c r="E878" s="142">
        <v>1.278</v>
      </c>
      <c r="F878" s="141">
        <v>2.2010000000000001</v>
      </c>
      <c r="G878" s="135"/>
      <c r="H878" s="135"/>
      <c r="I878" s="134"/>
      <c r="J878" s="135"/>
      <c r="K878" s="135"/>
      <c r="L878" s="134"/>
      <c r="M878" s="135"/>
      <c r="N878" s="135"/>
      <c r="O878" s="134"/>
      <c r="P878" s="135"/>
      <c r="Q878" s="135"/>
      <c r="R878" s="134"/>
      <c r="S878" s="135"/>
      <c r="T878" s="135"/>
      <c r="U878" s="134"/>
      <c r="V878" s="135"/>
      <c r="W878" s="135"/>
      <c r="X878" s="134"/>
      <c r="Y878" s="135"/>
      <c r="Z878" s="135"/>
      <c r="AA878" s="134"/>
      <c r="AB878" s="135"/>
      <c r="AC878" s="135"/>
      <c r="AD878" s="134"/>
      <c r="AE878" s="135"/>
      <c r="AF878" s="135"/>
      <c r="AG878" s="134"/>
    </row>
    <row r="879" spans="1:33">
      <c r="A879" s="144" t="s">
        <v>345</v>
      </c>
      <c r="B879" s="135" t="s">
        <v>4302</v>
      </c>
      <c r="C879" s="143">
        <v>-496.27176845258288</v>
      </c>
      <c r="D879" s="143">
        <v>5428.2096787859855</v>
      </c>
      <c r="E879" s="142">
        <v>1.2789999999999999</v>
      </c>
      <c r="F879" s="141">
        <v>2.2069999999999999</v>
      </c>
      <c r="G879" s="135"/>
      <c r="H879" s="135"/>
      <c r="I879" s="134"/>
      <c r="J879" s="135"/>
      <c r="K879" s="135"/>
      <c r="L879" s="134"/>
      <c r="M879" s="135"/>
      <c r="N879" s="135"/>
      <c r="O879" s="134"/>
      <c r="P879" s="135"/>
      <c r="Q879" s="135"/>
      <c r="R879" s="134"/>
      <c r="S879" s="135"/>
      <c r="T879" s="135"/>
      <c r="U879" s="134"/>
      <c r="V879" s="135"/>
      <c r="W879" s="135"/>
      <c r="X879" s="134"/>
      <c r="Y879" s="135"/>
      <c r="Z879" s="135"/>
      <c r="AA879" s="134"/>
      <c r="AB879" s="135"/>
      <c r="AC879" s="135"/>
      <c r="AD879" s="134"/>
      <c r="AE879" s="135"/>
      <c r="AF879" s="135"/>
      <c r="AG879" s="134"/>
    </row>
    <row r="880" spans="1:33">
      <c r="A880" s="144" t="s">
        <v>345</v>
      </c>
      <c r="B880" s="135" t="s">
        <v>4301</v>
      </c>
      <c r="C880" s="143">
        <v>-496.6753350871943</v>
      </c>
      <c r="D880" s="143">
        <v>5427.8881697445568</v>
      </c>
      <c r="E880" s="142">
        <v>1.2949999999999999</v>
      </c>
      <c r="F880" s="141">
        <v>2.2090000000000001</v>
      </c>
      <c r="G880" s="135"/>
      <c r="H880" s="135"/>
      <c r="I880" s="134"/>
      <c r="J880" s="135"/>
      <c r="K880" s="135"/>
      <c r="L880" s="134"/>
      <c r="M880" s="135"/>
      <c r="N880" s="135"/>
      <c r="O880" s="134"/>
      <c r="P880" s="135"/>
      <c r="Q880" s="135"/>
      <c r="R880" s="134"/>
      <c r="S880" s="135"/>
      <c r="T880" s="135"/>
      <c r="U880" s="134"/>
      <c r="V880" s="135"/>
      <c r="W880" s="135"/>
      <c r="X880" s="134"/>
      <c r="Y880" s="135"/>
      <c r="Z880" s="135"/>
      <c r="AA880" s="134"/>
      <c r="AB880" s="135"/>
      <c r="AC880" s="135"/>
      <c r="AD880" s="134"/>
      <c r="AE880" s="135"/>
      <c r="AF880" s="135"/>
      <c r="AG880" s="134"/>
    </row>
    <row r="881" spans="1:33">
      <c r="A881" s="144" t="s">
        <v>345</v>
      </c>
      <c r="B881" s="135" t="s">
        <v>4300</v>
      </c>
      <c r="C881" s="143">
        <v>-496.21298549646212</v>
      </c>
      <c r="D881" s="143">
        <v>5426.1457912709529</v>
      </c>
      <c r="E881" s="142">
        <v>1.282</v>
      </c>
      <c r="F881" s="141">
        <v>2.2010000000000001</v>
      </c>
      <c r="G881" s="135"/>
      <c r="H881" s="135"/>
      <c r="I881" s="134"/>
      <c r="J881" s="135"/>
      <c r="K881" s="135"/>
      <c r="L881" s="134"/>
      <c r="M881" s="135"/>
      <c r="N881" s="135"/>
      <c r="O881" s="134"/>
      <c r="P881" s="135"/>
      <c r="Q881" s="135"/>
      <c r="R881" s="134"/>
      <c r="S881" s="135"/>
      <c r="T881" s="135"/>
      <c r="U881" s="134"/>
      <c r="V881" s="135"/>
      <c r="W881" s="135"/>
      <c r="X881" s="134"/>
      <c r="Y881" s="135"/>
      <c r="Z881" s="135"/>
      <c r="AA881" s="134"/>
      <c r="AB881" s="135"/>
      <c r="AC881" s="135"/>
      <c r="AD881" s="134"/>
      <c r="AE881" s="135"/>
      <c r="AF881" s="135"/>
      <c r="AG881" s="134"/>
    </row>
    <row r="882" spans="1:33">
      <c r="A882" s="144" t="s">
        <v>345</v>
      </c>
      <c r="B882" s="135" t="s">
        <v>4299</v>
      </c>
      <c r="C882" s="143">
        <v>-496.28294514398976</v>
      </c>
      <c r="D882" s="143">
        <v>5425.4043108865144</v>
      </c>
      <c r="E882" s="142">
        <v>1.256</v>
      </c>
      <c r="F882" s="141">
        <v>2.202</v>
      </c>
      <c r="G882" s="135"/>
      <c r="H882" s="135"/>
      <c r="I882" s="134"/>
      <c r="J882" s="135"/>
      <c r="K882" s="135"/>
      <c r="L882" s="134"/>
      <c r="M882" s="135"/>
      <c r="N882" s="135"/>
      <c r="O882" s="134"/>
      <c r="P882" s="135"/>
      <c r="Q882" s="135"/>
      <c r="R882" s="134"/>
      <c r="S882" s="135"/>
      <c r="T882" s="135"/>
      <c r="U882" s="134"/>
      <c r="V882" s="135"/>
      <c r="W882" s="135"/>
      <c r="X882" s="134"/>
      <c r="Y882" s="135"/>
      <c r="Z882" s="135"/>
      <c r="AA882" s="134"/>
      <c r="AB882" s="135"/>
      <c r="AC882" s="135"/>
      <c r="AD882" s="134"/>
      <c r="AE882" s="135"/>
      <c r="AF882" s="135"/>
      <c r="AG882" s="134"/>
    </row>
    <row r="883" spans="1:33">
      <c r="A883" s="144" t="s">
        <v>345</v>
      </c>
      <c r="B883" s="135" t="s">
        <v>4298</v>
      </c>
      <c r="C883" s="143">
        <v>-496.37619765960648</v>
      </c>
      <c r="D883" s="143">
        <v>5424.1157409994703</v>
      </c>
      <c r="E883" s="142">
        <v>1.2769999999999999</v>
      </c>
      <c r="F883" s="141">
        <v>2.1989999999999998</v>
      </c>
      <c r="G883" s="135"/>
      <c r="H883" s="135"/>
      <c r="I883" s="134"/>
      <c r="J883" s="135"/>
      <c r="K883" s="135"/>
      <c r="L883" s="134"/>
      <c r="M883" s="135"/>
      <c r="N883" s="135"/>
      <c r="O883" s="134"/>
      <c r="P883" s="135"/>
      <c r="Q883" s="135"/>
      <c r="R883" s="134"/>
      <c r="S883" s="135"/>
      <c r="T883" s="135"/>
      <c r="U883" s="134"/>
      <c r="V883" s="135"/>
      <c r="W883" s="135"/>
      <c r="X883" s="134"/>
      <c r="Y883" s="135"/>
      <c r="Z883" s="135"/>
      <c r="AA883" s="134"/>
      <c r="AB883" s="135"/>
      <c r="AC883" s="135"/>
      <c r="AD883" s="134"/>
      <c r="AE883" s="135"/>
      <c r="AF883" s="135"/>
      <c r="AG883" s="134"/>
    </row>
    <row r="884" spans="1:33">
      <c r="A884" s="144" t="s">
        <v>345</v>
      </c>
      <c r="B884" s="135" t="s">
        <v>4297</v>
      </c>
      <c r="C884" s="143">
        <v>-496.27959785765023</v>
      </c>
      <c r="D884" s="143">
        <v>5422.7095693445335</v>
      </c>
      <c r="E884" s="142">
        <v>1.327</v>
      </c>
      <c r="F884" s="141">
        <v>2.2440000000000002</v>
      </c>
      <c r="G884" s="135"/>
      <c r="H884" s="135"/>
      <c r="I884" s="134"/>
      <c r="J884" s="135"/>
      <c r="K884" s="135"/>
      <c r="L884" s="134"/>
      <c r="M884" s="135"/>
      <c r="N884" s="135"/>
      <c r="O884" s="134"/>
      <c r="P884" s="135"/>
      <c r="Q884" s="135"/>
      <c r="R884" s="134"/>
      <c r="S884" s="135"/>
      <c r="T884" s="135"/>
      <c r="U884" s="134"/>
      <c r="V884" s="135"/>
      <c r="W884" s="135"/>
      <c r="X884" s="134"/>
      <c r="Y884" s="135"/>
      <c r="Z884" s="135"/>
      <c r="AA884" s="134"/>
      <c r="AB884" s="135"/>
      <c r="AC884" s="135"/>
      <c r="AD884" s="134"/>
      <c r="AE884" s="135"/>
      <c r="AF884" s="135"/>
      <c r="AG884" s="134"/>
    </row>
    <row r="885" spans="1:33">
      <c r="A885" s="144" t="s">
        <v>345</v>
      </c>
      <c r="B885" s="135" t="s">
        <v>4296</v>
      </c>
      <c r="C885" s="143">
        <v>-496.27928452239394</v>
      </c>
      <c r="D885" s="143">
        <v>5421.0823225286986</v>
      </c>
      <c r="E885" s="142">
        <v>1.3280000000000001</v>
      </c>
      <c r="F885" s="141">
        <v>2.2469999999999999</v>
      </c>
      <c r="G885" s="135"/>
      <c r="H885" s="135"/>
      <c r="I885" s="134"/>
      <c r="J885" s="135"/>
      <c r="K885" s="135"/>
      <c r="L885" s="134"/>
      <c r="M885" s="135"/>
      <c r="N885" s="135"/>
      <c r="O885" s="134"/>
      <c r="P885" s="135"/>
      <c r="Q885" s="135"/>
      <c r="R885" s="134"/>
      <c r="S885" s="135"/>
      <c r="T885" s="135"/>
      <c r="U885" s="134"/>
      <c r="V885" s="135"/>
      <c r="W885" s="135"/>
      <c r="X885" s="134"/>
      <c r="Y885" s="135"/>
      <c r="Z885" s="135"/>
      <c r="AA885" s="134"/>
      <c r="AB885" s="135"/>
      <c r="AC885" s="135"/>
      <c r="AD885" s="134"/>
      <c r="AE885" s="135"/>
      <c r="AF885" s="135"/>
      <c r="AG885" s="134"/>
    </row>
    <row r="886" spans="1:33">
      <c r="A886" s="144" t="s">
        <v>345</v>
      </c>
      <c r="B886" s="135" t="s">
        <v>4295</v>
      </c>
      <c r="C886" s="143">
        <v>-496.18049546782322</v>
      </c>
      <c r="D886" s="143">
        <v>5420.1110184901972</v>
      </c>
      <c r="E886" s="142">
        <v>1.329</v>
      </c>
      <c r="F886" s="141">
        <v>2.242</v>
      </c>
      <c r="G886" s="135"/>
      <c r="H886" s="135"/>
      <c r="I886" s="134"/>
      <c r="J886" s="135"/>
      <c r="K886" s="135"/>
      <c r="L886" s="134"/>
      <c r="M886" s="135"/>
      <c r="N886" s="135"/>
      <c r="O886" s="134"/>
      <c r="P886" s="135"/>
      <c r="Q886" s="135"/>
      <c r="R886" s="134"/>
      <c r="S886" s="135"/>
      <c r="T886" s="135"/>
      <c r="U886" s="134"/>
      <c r="V886" s="135"/>
      <c r="W886" s="135"/>
      <c r="X886" s="134"/>
      <c r="Y886" s="135"/>
      <c r="Z886" s="135"/>
      <c r="AA886" s="134"/>
      <c r="AB886" s="135"/>
      <c r="AC886" s="135"/>
      <c r="AD886" s="134"/>
      <c r="AE886" s="135"/>
      <c r="AF886" s="135"/>
      <c r="AG886" s="134"/>
    </row>
    <row r="887" spans="1:33">
      <c r="A887" s="144" t="s">
        <v>345</v>
      </c>
      <c r="B887" s="135" t="s">
        <v>4294</v>
      </c>
      <c r="C887" s="143">
        <v>-496.35923430301045</v>
      </c>
      <c r="D887" s="143">
        <v>5418.1828153901997</v>
      </c>
      <c r="E887" s="142">
        <v>1.3140000000000001</v>
      </c>
      <c r="F887" s="141">
        <v>2.2480000000000002</v>
      </c>
      <c r="G887" s="135"/>
      <c r="H887" s="135"/>
      <c r="I887" s="134"/>
      <c r="J887" s="135"/>
      <c r="K887" s="135"/>
      <c r="L887" s="134"/>
      <c r="M887" s="135"/>
      <c r="N887" s="135"/>
      <c r="O887" s="134"/>
      <c r="P887" s="135"/>
      <c r="Q887" s="135"/>
      <c r="R887" s="134"/>
      <c r="S887" s="135"/>
      <c r="T887" s="135"/>
      <c r="U887" s="134"/>
      <c r="V887" s="135"/>
      <c r="W887" s="135"/>
      <c r="X887" s="134"/>
      <c r="Y887" s="135"/>
      <c r="Z887" s="135"/>
      <c r="AA887" s="134"/>
      <c r="AB887" s="135"/>
      <c r="AC887" s="135"/>
      <c r="AD887" s="134"/>
      <c r="AE887" s="135"/>
      <c r="AF887" s="135"/>
      <c r="AG887" s="134"/>
    </row>
    <row r="888" spans="1:33">
      <c r="A888" s="144" t="s">
        <v>345</v>
      </c>
      <c r="B888" s="135" t="s">
        <v>4293</v>
      </c>
      <c r="C888" s="143">
        <v>-496.23424230134913</v>
      </c>
      <c r="D888" s="143">
        <v>5417.6445271215543</v>
      </c>
      <c r="E888" s="142">
        <v>1.288</v>
      </c>
      <c r="F888" s="141">
        <v>2.2429999999999999</v>
      </c>
      <c r="G888" s="135"/>
      <c r="H888" s="135"/>
      <c r="I888" s="134"/>
      <c r="J888" s="135"/>
      <c r="K888" s="135"/>
      <c r="L888" s="134"/>
      <c r="M888" s="135"/>
      <c r="N888" s="135"/>
      <c r="O888" s="134"/>
      <c r="P888" s="135"/>
      <c r="Q888" s="135"/>
      <c r="R888" s="134"/>
      <c r="S888" s="135"/>
      <c r="T888" s="135"/>
      <c r="U888" s="134"/>
      <c r="V888" s="135"/>
      <c r="W888" s="135"/>
      <c r="X888" s="134"/>
      <c r="Y888" s="135"/>
      <c r="Z888" s="135"/>
      <c r="AA888" s="134"/>
      <c r="AB888" s="135"/>
      <c r="AC888" s="135"/>
      <c r="AD888" s="134"/>
      <c r="AE888" s="135"/>
      <c r="AF888" s="135"/>
      <c r="AG888" s="134"/>
    </row>
    <row r="889" spans="1:33">
      <c r="A889" s="144" t="s">
        <v>345</v>
      </c>
      <c r="B889" s="135" t="s">
        <v>4292</v>
      </c>
      <c r="C889" s="143">
        <v>-496.13750143976557</v>
      </c>
      <c r="D889" s="143">
        <v>5417.2612749626496</v>
      </c>
      <c r="E889" s="142">
        <v>1.325</v>
      </c>
      <c r="F889" s="141">
        <v>2.246</v>
      </c>
      <c r="G889" s="135"/>
      <c r="H889" s="135"/>
      <c r="I889" s="134"/>
      <c r="J889" s="135"/>
      <c r="K889" s="135"/>
      <c r="L889" s="134"/>
      <c r="M889" s="135"/>
      <c r="N889" s="135"/>
      <c r="O889" s="134"/>
      <c r="P889" s="135"/>
      <c r="Q889" s="135"/>
      <c r="R889" s="134"/>
      <c r="S889" s="135"/>
      <c r="T889" s="135"/>
      <c r="U889" s="134"/>
      <c r="V889" s="135"/>
      <c r="W889" s="135"/>
      <c r="X889" s="134"/>
      <c r="Y889" s="135"/>
      <c r="Z889" s="135"/>
      <c r="AA889" s="134"/>
      <c r="AB889" s="135"/>
      <c r="AC889" s="135"/>
      <c r="AD889" s="134"/>
      <c r="AE889" s="135"/>
      <c r="AF889" s="135"/>
      <c r="AG889" s="134"/>
    </row>
    <row r="890" spans="1:33">
      <c r="A890" s="144" t="s">
        <v>345</v>
      </c>
      <c r="B890" s="135" t="s">
        <v>4291</v>
      </c>
      <c r="C890" s="143">
        <v>-495.93216285329208</v>
      </c>
      <c r="D890" s="143">
        <v>5416.6599325764519</v>
      </c>
      <c r="E890" s="142">
        <v>1.331</v>
      </c>
      <c r="F890" s="141">
        <v>2.254</v>
      </c>
      <c r="G890" s="135"/>
      <c r="H890" s="135"/>
      <c r="I890" s="134"/>
      <c r="J890" s="135"/>
      <c r="K890" s="135"/>
      <c r="L890" s="134"/>
      <c r="M890" s="135"/>
      <c r="N890" s="135"/>
      <c r="O890" s="134"/>
      <c r="P890" s="135"/>
      <c r="Q890" s="135"/>
      <c r="R890" s="134"/>
      <c r="S890" s="135"/>
      <c r="T890" s="135"/>
      <c r="U890" s="134"/>
      <c r="V890" s="135"/>
      <c r="W890" s="135"/>
      <c r="X890" s="134"/>
      <c r="Y890" s="135"/>
      <c r="Z890" s="135"/>
      <c r="AA890" s="134"/>
      <c r="AB890" s="135"/>
      <c r="AC890" s="135"/>
      <c r="AD890" s="134"/>
      <c r="AE890" s="135"/>
      <c r="AF890" s="135"/>
      <c r="AG890" s="134"/>
    </row>
    <row r="891" spans="1:33">
      <c r="A891" s="144" t="s">
        <v>345</v>
      </c>
      <c r="B891" s="135" t="s">
        <v>4290</v>
      </c>
      <c r="C891" s="143">
        <v>-496.11786318862499</v>
      </c>
      <c r="D891" s="143">
        <v>5414.9047222064746</v>
      </c>
      <c r="E891" s="142">
        <v>1.3089999999999999</v>
      </c>
      <c r="F891" s="141">
        <v>2.2400000000000002</v>
      </c>
      <c r="G891" s="135"/>
      <c r="H891" s="135"/>
      <c r="I891" s="134"/>
      <c r="J891" s="135"/>
      <c r="K891" s="135"/>
      <c r="L891" s="134"/>
      <c r="M891" s="135"/>
      <c r="N891" s="135"/>
      <c r="O891" s="134"/>
      <c r="P891" s="135"/>
      <c r="Q891" s="135"/>
      <c r="R891" s="134"/>
      <c r="S891" s="135"/>
      <c r="T891" s="135"/>
      <c r="U891" s="134"/>
      <c r="V891" s="135"/>
      <c r="W891" s="135"/>
      <c r="X891" s="134"/>
      <c r="Y891" s="135"/>
      <c r="Z891" s="135"/>
      <c r="AA891" s="134"/>
      <c r="AB891" s="135"/>
      <c r="AC891" s="135"/>
      <c r="AD891" s="134"/>
      <c r="AE891" s="135"/>
      <c r="AF891" s="135"/>
      <c r="AG891" s="134"/>
    </row>
    <row r="892" spans="1:33">
      <c r="A892" s="144" t="s">
        <v>345</v>
      </c>
      <c r="B892" s="135" t="s">
        <v>4289</v>
      </c>
      <c r="C892" s="143">
        <v>-496.6808321663471</v>
      </c>
      <c r="D892" s="143">
        <v>5414.7107066711105</v>
      </c>
      <c r="E892" s="142">
        <v>1.3240000000000001</v>
      </c>
      <c r="F892" s="141">
        <v>2.2389999999999999</v>
      </c>
      <c r="G892" s="135"/>
      <c r="H892" s="135"/>
      <c r="I892" s="134"/>
      <c r="J892" s="135"/>
      <c r="K892" s="135"/>
      <c r="L892" s="134"/>
      <c r="M892" s="135"/>
      <c r="N892" s="135"/>
      <c r="O892" s="134"/>
      <c r="P892" s="135"/>
      <c r="Q892" s="135"/>
      <c r="R892" s="134"/>
      <c r="S892" s="135"/>
      <c r="T892" s="135"/>
      <c r="U892" s="134"/>
      <c r="V892" s="135"/>
      <c r="W892" s="135"/>
      <c r="X892" s="134"/>
      <c r="Y892" s="135"/>
      <c r="Z892" s="135"/>
      <c r="AA892" s="134"/>
      <c r="AB892" s="135"/>
      <c r="AC892" s="135"/>
      <c r="AD892" s="134"/>
      <c r="AE892" s="135"/>
      <c r="AF892" s="135"/>
      <c r="AG892" s="134"/>
    </row>
    <row r="893" spans="1:33">
      <c r="A893" s="144" t="s">
        <v>345</v>
      </c>
      <c r="B893" s="135" t="s">
        <v>4288</v>
      </c>
      <c r="C893" s="143">
        <v>-496.08898892777091</v>
      </c>
      <c r="D893" s="143">
        <v>5414.0312071659218</v>
      </c>
      <c r="E893" s="142">
        <v>1.319</v>
      </c>
      <c r="F893" s="141">
        <v>2.234</v>
      </c>
      <c r="G893" s="135"/>
      <c r="H893" s="135"/>
      <c r="I893" s="134"/>
      <c r="J893" s="135"/>
      <c r="K893" s="135"/>
      <c r="L893" s="134"/>
      <c r="M893" s="135"/>
      <c r="N893" s="135"/>
      <c r="O893" s="134"/>
      <c r="P893" s="135"/>
      <c r="Q893" s="135"/>
      <c r="R893" s="134"/>
      <c r="S893" s="135"/>
      <c r="T893" s="135"/>
      <c r="U893" s="134"/>
      <c r="V893" s="135"/>
      <c r="W893" s="135"/>
      <c r="X893" s="134"/>
      <c r="Y893" s="135"/>
      <c r="Z893" s="135"/>
      <c r="AA893" s="134"/>
      <c r="AB893" s="135"/>
      <c r="AC893" s="135"/>
      <c r="AD893" s="134"/>
      <c r="AE893" s="135"/>
      <c r="AF893" s="135"/>
      <c r="AG893" s="134"/>
    </row>
    <row r="894" spans="1:33">
      <c r="A894" s="144" t="s">
        <v>345</v>
      </c>
      <c r="B894" s="135" t="s">
        <v>4287</v>
      </c>
      <c r="C894" s="143">
        <v>-496.0781187060432</v>
      </c>
      <c r="D894" s="143">
        <v>5413.6289982455091</v>
      </c>
      <c r="E894" s="142">
        <v>1.333</v>
      </c>
      <c r="F894" s="141">
        <v>2.2490000000000001</v>
      </c>
      <c r="G894" s="135"/>
      <c r="H894" s="135"/>
      <c r="I894" s="134"/>
      <c r="J894" s="135"/>
      <c r="K894" s="135"/>
      <c r="L894" s="134"/>
      <c r="M894" s="135"/>
      <c r="N894" s="135"/>
      <c r="O894" s="134"/>
      <c r="P894" s="135"/>
      <c r="Q894" s="135"/>
      <c r="R894" s="134"/>
      <c r="S894" s="135"/>
      <c r="T894" s="135"/>
      <c r="U894" s="134"/>
      <c r="V894" s="135"/>
      <c r="W894" s="135"/>
      <c r="X894" s="134"/>
      <c r="Y894" s="135"/>
      <c r="Z894" s="135"/>
      <c r="AA894" s="134"/>
      <c r="AB894" s="135"/>
      <c r="AC894" s="135"/>
      <c r="AD894" s="134"/>
      <c r="AE894" s="135"/>
      <c r="AF894" s="135"/>
      <c r="AG894" s="134"/>
    </row>
    <row r="895" spans="1:33">
      <c r="A895" s="144" t="s">
        <v>345</v>
      </c>
      <c r="B895" s="135" t="s">
        <v>4286</v>
      </c>
      <c r="C895" s="143">
        <v>-496.40415714891139</v>
      </c>
      <c r="D895" s="143">
        <v>5413.4716696742507</v>
      </c>
      <c r="E895" s="142">
        <v>1.339</v>
      </c>
      <c r="F895" s="141">
        <v>2.2519999999999998</v>
      </c>
      <c r="G895" s="135"/>
      <c r="H895" s="135"/>
      <c r="I895" s="134"/>
      <c r="J895" s="135"/>
      <c r="K895" s="135"/>
      <c r="L895" s="134"/>
      <c r="M895" s="135"/>
      <c r="N895" s="135"/>
      <c r="O895" s="134"/>
      <c r="P895" s="135"/>
      <c r="Q895" s="135"/>
      <c r="R895" s="134"/>
      <c r="S895" s="135"/>
      <c r="T895" s="135"/>
      <c r="U895" s="134"/>
      <c r="V895" s="135"/>
      <c r="W895" s="135"/>
      <c r="X895" s="134"/>
      <c r="Y895" s="135"/>
      <c r="Z895" s="135"/>
      <c r="AA895" s="134"/>
      <c r="AB895" s="135"/>
      <c r="AC895" s="135"/>
      <c r="AD895" s="134"/>
      <c r="AE895" s="135"/>
      <c r="AF895" s="135"/>
      <c r="AG895" s="134"/>
    </row>
    <row r="896" spans="1:33">
      <c r="A896" s="144" t="s">
        <v>345</v>
      </c>
      <c r="B896" s="135" t="s">
        <v>4285</v>
      </c>
      <c r="C896" s="143">
        <v>-496.07170929702414</v>
      </c>
      <c r="D896" s="143">
        <v>5413.3294094188686</v>
      </c>
      <c r="E896" s="142">
        <v>1.3440000000000001</v>
      </c>
      <c r="F896" s="141">
        <v>2.2559999999999998</v>
      </c>
      <c r="G896" s="135"/>
      <c r="H896" s="135"/>
      <c r="I896" s="134"/>
      <c r="J896" s="135"/>
      <c r="K896" s="135"/>
      <c r="L896" s="134"/>
      <c r="M896" s="135"/>
      <c r="N896" s="135"/>
      <c r="O896" s="134"/>
      <c r="P896" s="135"/>
      <c r="Q896" s="135"/>
      <c r="R896" s="134"/>
      <c r="S896" s="135"/>
      <c r="T896" s="135"/>
      <c r="U896" s="134"/>
      <c r="V896" s="135"/>
      <c r="W896" s="135"/>
      <c r="X896" s="134"/>
      <c r="Y896" s="135"/>
      <c r="Z896" s="135"/>
      <c r="AA896" s="134"/>
      <c r="AB896" s="135"/>
      <c r="AC896" s="135"/>
      <c r="AD896" s="134"/>
      <c r="AE896" s="135"/>
      <c r="AF896" s="135"/>
      <c r="AG896" s="134"/>
    </row>
    <row r="897" spans="1:33">
      <c r="A897" s="144" t="s">
        <v>345</v>
      </c>
      <c r="B897" s="135" t="s">
        <v>4284</v>
      </c>
      <c r="C897" s="143">
        <v>-496.16334994750025</v>
      </c>
      <c r="D897" s="143">
        <v>5412.8111335399753</v>
      </c>
      <c r="E897" s="142">
        <v>1.3009999999999999</v>
      </c>
      <c r="F897" s="141">
        <v>2.2410000000000001</v>
      </c>
      <c r="G897" s="135"/>
      <c r="H897" s="135"/>
      <c r="I897" s="134"/>
      <c r="J897" s="135"/>
      <c r="K897" s="135"/>
      <c r="L897" s="134"/>
      <c r="M897" s="135"/>
      <c r="N897" s="135"/>
      <c r="O897" s="134"/>
      <c r="P897" s="135"/>
      <c r="Q897" s="135"/>
      <c r="R897" s="134"/>
      <c r="S897" s="135"/>
      <c r="T897" s="135"/>
      <c r="U897" s="134"/>
      <c r="V897" s="135"/>
      <c r="W897" s="135"/>
      <c r="X897" s="134"/>
      <c r="Y897" s="135"/>
      <c r="Z897" s="135"/>
      <c r="AA897" s="134"/>
      <c r="AB897" s="135"/>
      <c r="AC897" s="135"/>
      <c r="AD897" s="134"/>
      <c r="AE897" s="135"/>
      <c r="AF897" s="135"/>
      <c r="AG897" s="134"/>
    </row>
    <row r="898" spans="1:33">
      <c r="A898" s="144" t="s">
        <v>345</v>
      </c>
      <c r="B898" s="135" t="s">
        <v>4283</v>
      </c>
      <c r="C898" s="143">
        <v>-496.00627026396631</v>
      </c>
      <c r="D898" s="143">
        <v>5411.4696967109421</v>
      </c>
      <c r="E898" s="142">
        <v>1.3160000000000001</v>
      </c>
      <c r="F898" s="141">
        <v>2.2330000000000001</v>
      </c>
      <c r="G898" s="135"/>
      <c r="H898" s="135"/>
      <c r="I898" s="134"/>
      <c r="J898" s="135"/>
      <c r="K898" s="135"/>
      <c r="L898" s="134"/>
      <c r="M898" s="135"/>
      <c r="N898" s="135"/>
      <c r="O898" s="134"/>
      <c r="P898" s="135"/>
      <c r="Q898" s="135"/>
      <c r="R898" s="134"/>
      <c r="S898" s="135"/>
      <c r="T898" s="135"/>
      <c r="U898" s="134"/>
      <c r="V898" s="135"/>
      <c r="W898" s="135"/>
      <c r="X898" s="134"/>
      <c r="Y898" s="135"/>
      <c r="Z898" s="135"/>
      <c r="AA898" s="134"/>
      <c r="AB898" s="135"/>
      <c r="AC898" s="135"/>
      <c r="AD898" s="134"/>
      <c r="AE898" s="135"/>
      <c r="AF898" s="135"/>
      <c r="AG898" s="134"/>
    </row>
    <row r="899" spans="1:33">
      <c r="A899" s="144" t="s">
        <v>345</v>
      </c>
      <c r="B899" s="135" t="s">
        <v>4282</v>
      </c>
      <c r="C899" s="143">
        <v>-495.94997035741449</v>
      </c>
      <c r="D899" s="143">
        <v>5409.6687818795772</v>
      </c>
      <c r="E899" s="142">
        <v>1.3480000000000001</v>
      </c>
      <c r="F899" s="141">
        <v>2.2410000000000001</v>
      </c>
      <c r="G899" s="135"/>
      <c r="H899" s="135"/>
      <c r="I899" s="134"/>
      <c r="J899" s="135"/>
      <c r="K899" s="135"/>
      <c r="L899" s="134"/>
      <c r="M899" s="135"/>
      <c r="N899" s="135"/>
      <c r="O899" s="134"/>
      <c r="P899" s="135"/>
      <c r="Q899" s="135"/>
      <c r="R899" s="134"/>
      <c r="S899" s="135"/>
      <c r="T899" s="135"/>
      <c r="U899" s="134"/>
      <c r="V899" s="135"/>
      <c r="W899" s="135"/>
      <c r="X899" s="134"/>
      <c r="Y899" s="135"/>
      <c r="Z899" s="135"/>
      <c r="AA899" s="134"/>
      <c r="AB899" s="135"/>
      <c r="AC899" s="135"/>
      <c r="AD899" s="134"/>
      <c r="AE899" s="135"/>
      <c r="AF899" s="135"/>
      <c r="AG899" s="134"/>
    </row>
    <row r="900" spans="1:33">
      <c r="A900" s="144" t="s">
        <v>345</v>
      </c>
      <c r="B900" s="135" t="s">
        <v>4281</v>
      </c>
      <c r="C900" s="143">
        <v>-495.92836049344436</v>
      </c>
      <c r="D900" s="143">
        <v>5409.4291144095041</v>
      </c>
      <c r="E900" s="142">
        <v>1.3380000000000001</v>
      </c>
      <c r="F900" s="141">
        <v>2.254</v>
      </c>
      <c r="G900" s="135"/>
      <c r="H900" s="135"/>
      <c r="I900" s="134"/>
      <c r="J900" s="135"/>
      <c r="K900" s="135"/>
      <c r="L900" s="134"/>
      <c r="M900" s="135"/>
      <c r="N900" s="135"/>
      <c r="O900" s="134"/>
      <c r="P900" s="135"/>
      <c r="Q900" s="135"/>
      <c r="R900" s="134"/>
      <c r="S900" s="135"/>
      <c r="T900" s="135"/>
      <c r="U900" s="134"/>
      <c r="V900" s="135"/>
      <c r="W900" s="135"/>
      <c r="X900" s="134"/>
      <c r="Y900" s="135"/>
      <c r="Z900" s="135"/>
      <c r="AA900" s="134"/>
      <c r="AB900" s="135"/>
      <c r="AC900" s="135"/>
      <c r="AD900" s="134"/>
      <c r="AE900" s="135"/>
      <c r="AF900" s="135"/>
      <c r="AG900" s="134"/>
    </row>
    <row r="901" spans="1:33">
      <c r="A901" s="144" t="s">
        <v>345</v>
      </c>
      <c r="B901" s="135" t="s">
        <v>4280</v>
      </c>
      <c r="C901" s="143">
        <v>-496.09337703726283</v>
      </c>
      <c r="D901" s="143">
        <v>5408.1084330778467</v>
      </c>
      <c r="E901" s="142">
        <v>1.32</v>
      </c>
      <c r="F901" s="141">
        <v>2.254</v>
      </c>
      <c r="G901" s="135"/>
      <c r="H901" s="135"/>
      <c r="I901" s="134"/>
      <c r="J901" s="135"/>
      <c r="K901" s="135"/>
      <c r="L901" s="134"/>
      <c r="M901" s="135"/>
      <c r="N901" s="135"/>
      <c r="O901" s="134"/>
      <c r="P901" s="135"/>
      <c r="Q901" s="135"/>
      <c r="R901" s="134"/>
      <c r="S901" s="135"/>
      <c r="T901" s="135"/>
      <c r="U901" s="134"/>
      <c r="V901" s="135"/>
      <c r="W901" s="135"/>
      <c r="X901" s="134"/>
      <c r="Y901" s="135"/>
      <c r="Z901" s="135"/>
      <c r="AA901" s="134"/>
      <c r="AB901" s="135"/>
      <c r="AC901" s="135"/>
      <c r="AD901" s="134"/>
      <c r="AE901" s="135"/>
      <c r="AF901" s="135"/>
      <c r="AG901" s="134"/>
    </row>
    <row r="902" spans="1:33">
      <c r="A902" s="144" t="s">
        <v>345</v>
      </c>
      <c r="B902" s="135" t="s">
        <v>4279</v>
      </c>
      <c r="C902" s="143">
        <v>-496.03205929281194</v>
      </c>
      <c r="D902" s="143">
        <v>5407.6603948107186</v>
      </c>
      <c r="E902" s="142">
        <v>1.3069999999999999</v>
      </c>
      <c r="F902" s="141">
        <v>2.2429999999999999</v>
      </c>
      <c r="G902" s="135"/>
      <c r="H902" s="135"/>
      <c r="I902" s="134"/>
      <c r="J902" s="135"/>
      <c r="K902" s="135"/>
      <c r="L902" s="134"/>
      <c r="M902" s="135"/>
      <c r="N902" s="135"/>
      <c r="O902" s="134"/>
      <c r="P902" s="135"/>
      <c r="Q902" s="135"/>
      <c r="R902" s="134"/>
      <c r="S902" s="135"/>
      <c r="T902" s="135"/>
      <c r="U902" s="134"/>
      <c r="V902" s="135"/>
      <c r="W902" s="135"/>
      <c r="X902" s="134"/>
      <c r="Y902" s="135"/>
      <c r="Z902" s="135"/>
      <c r="AA902" s="134"/>
      <c r="AB902" s="135"/>
      <c r="AC902" s="135"/>
      <c r="AD902" s="134"/>
      <c r="AE902" s="135"/>
      <c r="AF902" s="135"/>
      <c r="AG902" s="134"/>
    </row>
    <row r="903" spans="1:33">
      <c r="A903" s="144" t="s">
        <v>345</v>
      </c>
      <c r="B903" s="135" t="s">
        <v>4278</v>
      </c>
      <c r="C903" s="143">
        <v>-496.6551283958907</v>
      </c>
      <c r="D903" s="143">
        <v>5405.8616635953595</v>
      </c>
      <c r="E903" s="142">
        <v>1.3129999999999999</v>
      </c>
      <c r="F903" s="141">
        <v>2.2349999999999999</v>
      </c>
      <c r="G903" s="135"/>
      <c r="H903" s="135"/>
      <c r="I903" s="134"/>
      <c r="J903" s="135"/>
      <c r="K903" s="135"/>
      <c r="L903" s="134"/>
      <c r="M903" s="135"/>
      <c r="N903" s="135"/>
      <c r="O903" s="134"/>
      <c r="P903" s="135"/>
      <c r="Q903" s="135"/>
      <c r="R903" s="134"/>
      <c r="S903" s="135"/>
      <c r="T903" s="135"/>
      <c r="U903" s="134"/>
      <c r="V903" s="135"/>
      <c r="W903" s="135"/>
      <c r="X903" s="134"/>
      <c r="Y903" s="135"/>
      <c r="Z903" s="135"/>
      <c r="AA903" s="134"/>
      <c r="AB903" s="135"/>
      <c r="AC903" s="135"/>
      <c r="AD903" s="134"/>
      <c r="AE903" s="135"/>
      <c r="AF903" s="135"/>
      <c r="AG903" s="134"/>
    </row>
    <row r="904" spans="1:33">
      <c r="A904" s="144" t="s">
        <v>345</v>
      </c>
      <c r="B904" s="135" t="s">
        <v>4277</v>
      </c>
      <c r="C904" s="143">
        <v>-496.39524153127593</v>
      </c>
      <c r="D904" s="143">
        <v>5404.9839535676956</v>
      </c>
      <c r="E904" s="142">
        <v>1.339</v>
      </c>
      <c r="F904" s="141">
        <v>2.246</v>
      </c>
      <c r="G904" s="135"/>
      <c r="H904" s="135"/>
      <c r="I904" s="134"/>
      <c r="J904" s="135"/>
      <c r="K904" s="135"/>
      <c r="L904" s="134"/>
      <c r="M904" s="135"/>
      <c r="N904" s="135"/>
      <c r="O904" s="134"/>
      <c r="P904" s="135"/>
      <c r="Q904" s="135"/>
      <c r="R904" s="134"/>
      <c r="S904" s="135"/>
      <c r="T904" s="135"/>
      <c r="U904" s="134"/>
      <c r="V904" s="135"/>
      <c r="W904" s="135"/>
      <c r="X904" s="134"/>
      <c r="Y904" s="135"/>
      <c r="Z904" s="135"/>
      <c r="AA904" s="134"/>
      <c r="AB904" s="135"/>
      <c r="AC904" s="135"/>
      <c r="AD904" s="134"/>
      <c r="AE904" s="135"/>
      <c r="AF904" s="135"/>
      <c r="AG904" s="134"/>
    </row>
    <row r="905" spans="1:33">
      <c r="A905" s="144" t="s">
        <v>345</v>
      </c>
      <c r="B905" s="135" t="s">
        <v>4276</v>
      </c>
      <c r="C905" s="143">
        <v>-496.67340411021138</v>
      </c>
      <c r="D905" s="143">
        <v>5404.0638783966351</v>
      </c>
      <c r="E905" s="142">
        <v>1.3380000000000001</v>
      </c>
      <c r="F905" s="141">
        <v>2.2549999999999999</v>
      </c>
      <c r="G905" s="135"/>
      <c r="H905" s="135"/>
      <c r="I905" s="134"/>
      <c r="J905" s="135"/>
      <c r="K905" s="135"/>
      <c r="L905" s="134"/>
      <c r="M905" s="135"/>
      <c r="N905" s="135"/>
      <c r="O905" s="134"/>
      <c r="P905" s="135"/>
      <c r="Q905" s="135"/>
      <c r="R905" s="134"/>
      <c r="S905" s="135"/>
      <c r="T905" s="135"/>
      <c r="U905" s="134"/>
      <c r="V905" s="135"/>
      <c r="W905" s="135"/>
      <c r="X905" s="134"/>
      <c r="Y905" s="135"/>
      <c r="Z905" s="135"/>
      <c r="AA905" s="134"/>
      <c r="AB905" s="135"/>
      <c r="AC905" s="135"/>
      <c r="AD905" s="134"/>
      <c r="AE905" s="135"/>
      <c r="AF905" s="135"/>
      <c r="AG905" s="134"/>
    </row>
    <row r="906" spans="1:33">
      <c r="A906" s="144" t="s">
        <v>345</v>
      </c>
      <c r="B906" s="135" t="s">
        <v>4275</v>
      </c>
      <c r="C906" s="143">
        <v>-496.36303345638316</v>
      </c>
      <c r="D906" s="143">
        <v>5402.5976917735652</v>
      </c>
      <c r="E906" s="142">
        <v>1.331</v>
      </c>
      <c r="F906" s="141">
        <v>2.2490000000000001</v>
      </c>
      <c r="G906" s="135"/>
      <c r="H906" s="135"/>
      <c r="I906" s="134"/>
      <c r="J906" s="135"/>
      <c r="K906" s="135"/>
      <c r="L906" s="134"/>
      <c r="M906" s="135"/>
      <c r="N906" s="135"/>
      <c r="O906" s="134"/>
      <c r="P906" s="135"/>
      <c r="Q906" s="135"/>
      <c r="R906" s="134"/>
      <c r="S906" s="135"/>
      <c r="T906" s="135"/>
      <c r="U906" s="134"/>
      <c r="V906" s="135"/>
      <c r="W906" s="135"/>
      <c r="X906" s="134"/>
      <c r="Y906" s="135"/>
      <c r="Z906" s="135"/>
      <c r="AA906" s="134"/>
      <c r="AB906" s="135"/>
      <c r="AC906" s="135"/>
      <c r="AD906" s="134"/>
      <c r="AE906" s="135"/>
      <c r="AF906" s="135"/>
      <c r="AG906" s="134"/>
    </row>
    <row r="907" spans="1:33">
      <c r="A907" s="144" t="s">
        <v>345</v>
      </c>
      <c r="B907" s="135" t="s">
        <v>4274</v>
      </c>
      <c r="C907" s="143">
        <v>-496.4244555579466</v>
      </c>
      <c r="D907" s="143">
        <v>5400.7241776310002</v>
      </c>
      <c r="E907" s="142">
        <v>1.3140000000000001</v>
      </c>
      <c r="F907" s="141">
        <v>2.246</v>
      </c>
      <c r="G907" s="135"/>
      <c r="H907" s="135"/>
      <c r="I907" s="134"/>
      <c r="J907" s="135"/>
      <c r="K907" s="135"/>
      <c r="L907" s="134"/>
      <c r="M907" s="135"/>
      <c r="N907" s="135"/>
      <c r="O907" s="134"/>
      <c r="P907" s="135"/>
      <c r="Q907" s="135"/>
      <c r="R907" s="134"/>
      <c r="S907" s="135"/>
      <c r="T907" s="135"/>
      <c r="U907" s="134"/>
      <c r="V907" s="135"/>
      <c r="W907" s="135"/>
      <c r="X907" s="134"/>
      <c r="Y907" s="135"/>
      <c r="Z907" s="135"/>
      <c r="AA907" s="134"/>
      <c r="AB907" s="135"/>
      <c r="AC907" s="135"/>
      <c r="AD907" s="134"/>
      <c r="AE907" s="135"/>
      <c r="AF907" s="135"/>
      <c r="AG907" s="134"/>
    </row>
    <row r="908" spans="1:33">
      <c r="A908" s="144" t="s">
        <v>345</v>
      </c>
      <c r="B908" s="135" t="s">
        <v>4273</v>
      </c>
      <c r="C908" s="143">
        <v>-495.9898020034363</v>
      </c>
      <c r="D908" s="143">
        <v>5400.1269880886321</v>
      </c>
      <c r="E908" s="142">
        <v>1.321</v>
      </c>
      <c r="F908" s="141">
        <v>2.2309999999999999</v>
      </c>
      <c r="G908" s="135"/>
      <c r="H908" s="135"/>
      <c r="I908" s="134"/>
      <c r="J908" s="135"/>
      <c r="K908" s="135"/>
      <c r="L908" s="134"/>
      <c r="M908" s="135"/>
      <c r="N908" s="135"/>
      <c r="O908" s="134"/>
      <c r="P908" s="135"/>
      <c r="Q908" s="135"/>
      <c r="R908" s="134"/>
      <c r="S908" s="135"/>
      <c r="T908" s="135"/>
      <c r="U908" s="134"/>
      <c r="V908" s="135"/>
      <c r="W908" s="135"/>
      <c r="X908" s="134"/>
      <c r="Y908" s="135"/>
      <c r="Z908" s="135"/>
      <c r="AA908" s="134"/>
      <c r="AB908" s="135"/>
      <c r="AC908" s="135"/>
      <c r="AD908" s="134"/>
      <c r="AE908" s="135"/>
      <c r="AF908" s="135"/>
      <c r="AG908" s="134"/>
    </row>
    <row r="909" spans="1:33">
      <c r="A909" s="144" t="s">
        <v>345</v>
      </c>
      <c r="B909" s="135" t="s">
        <v>4272</v>
      </c>
      <c r="C909" s="143">
        <v>-496.21787880193892</v>
      </c>
      <c r="D909" s="143">
        <v>5399.2373485468561</v>
      </c>
      <c r="E909" s="142">
        <v>1.341</v>
      </c>
      <c r="F909" s="141">
        <v>2.254</v>
      </c>
      <c r="G909" s="135"/>
      <c r="H909" s="135"/>
      <c r="I909" s="134"/>
      <c r="J909" s="135"/>
      <c r="K909" s="135"/>
      <c r="L909" s="134"/>
      <c r="M909" s="135"/>
      <c r="N909" s="135"/>
      <c r="O909" s="134"/>
      <c r="P909" s="135"/>
      <c r="Q909" s="135"/>
      <c r="R909" s="134"/>
      <c r="S909" s="135"/>
      <c r="T909" s="135"/>
      <c r="U909" s="134"/>
      <c r="V909" s="135"/>
      <c r="W909" s="135"/>
      <c r="X909" s="134"/>
      <c r="Y909" s="135"/>
      <c r="Z909" s="135"/>
      <c r="AA909" s="134"/>
      <c r="AB909" s="135"/>
      <c r="AC909" s="135"/>
      <c r="AD909" s="134"/>
      <c r="AE909" s="135"/>
      <c r="AF909" s="135"/>
      <c r="AG909" s="134"/>
    </row>
    <row r="910" spans="1:33">
      <c r="A910" s="144" t="s">
        <v>345</v>
      </c>
      <c r="B910" s="135" t="s">
        <v>4271</v>
      </c>
      <c r="C910" s="143">
        <v>-496.15460238327387</v>
      </c>
      <c r="D910" s="143">
        <v>5398.5705704877373</v>
      </c>
      <c r="E910" s="142">
        <v>1.3240000000000001</v>
      </c>
      <c r="F910" s="141">
        <v>2.2389999999999999</v>
      </c>
      <c r="G910" s="135"/>
      <c r="H910" s="135"/>
      <c r="I910" s="134"/>
      <c r="J910" s="135"/>
      <c r="K910" s="135"/>
      <c r="L910" s="134"/>
      <c r="M910" s="135"/>
      <c r="N910" s="135"/>
      <c r="O910" s="134"/>
      <c r="P910" s="135"/>
      <c r="Q910" s="135"/>
      <c r="R910" s="134"/>
      <c r="S910" s="135"/>
      <c r="T910" s="135"/>
      <c r="U910" s="134"/>
      <c r="V910" s="135"/>
      <c r="W910" s="135"/>
      <c r="X910" s="134"/>
      <c r="Y910" s="135"/>
      <c r="Z910" s="135"/>
      <c r="AA910" s="134"/>
      <c r="AB910" s="135"/>
      <c r="AC910" s="135"/>
      <c r="AD910" s="134"/>
      <c r="AE910" s="135"/>
      <c r="AF910" s="135"/>
      <c r="AG910" s="134"/>
    </row>
    <row r="911" spans="1:33">
      <c r="A911" s="144" t="s">
        <v>345</v>
      </c>
      <c r="B911" s="135" t="s">
        <v>4270</v>
      </c>
      <c r="C911" s="143">
        <v>-496.02301269010394</v>
      </c>
      <c r="D911" s="143">
        <v>5397.4262512972236</v>
      </c>
      <c r="E911" s="142">
        <v>1.341</v>
      </c>
      <c r="F911" s="141">
        <v>2.2229999999999999</v>
      </c>
      <c r="G911" s="135"/>
      <c r="H911" s="135"/>
      <c r="I911" s="134"/>
      <c r="J911" s="135"/>
      <c r="K911" s="135"/>
      <c r="L911" s="134"/>
      <c r="M911" s="135"/>
      <c r="N911" s="135"/>
      <c r="O911" s="134"/>
      <c r="P911" s="135"/>
      <c r="Q911" s="135"/>
      <c r="R911" s="134"/>
      <c r="S911" s="135"/>
      <c r="T911" s="135"/>
      <c r="U911" s="134"/>
      <c r="V911" s="135"/>
      <c r="W911" s="135"/>
      <c r="X911" s="134"/>
      <c r="Y911" s="135"/>
      <c r="Z911" s="135"/>
      <c r="AA911" s="134"/>
      <c r="AB911" s="135"/>
      <c r="AC911" s="135"/>
      <c r="AD911" s="134"/>
      <c r="AE911" s="135"/>
      <c r="AF911" s="135"/>
      <c r="AG911" s="134"/>
    </row>
    <row r="912" spans="1:33">
      <c r="A912" s="144" t="s">
        <v>345</v>
      </c>
      <c r="B912" s="135" t="s">
        <v>4269</v>
      </c>
      <c r="C912" s="143">
        <v>-496.08960912223858</v>
      </c>
      <c r="D912" s="143">
        <v>5395.7523946921183</v>
      </c>
      <c r="E912" s="142">
        <v>1.3009999999999999</v>
      </c>
      <c r="F912" s="141">
        <v>2.2330000000000001</v>
      </c>
      <c r="G912" s="135"/>
      <c r="H912" s="135"/>
      <c r="I912" s="134"/>
      <c r="J912" s="135"/>
      <c r="K912" s="135"/>
      <c r="L912" s="134"/>
      <c r="M912" s="135"/>
      <c r="N912" s="135"/>
      <c r="O912" s="134"/>
      <c r="P912" s="135"/>
      <c r="Q912" s="135"/>
      <c r="R912" s="134"/>
      <c r="S912" s="135"/>
      <c r="T912" s="135"/>
      <c r="U912" s="134"/>
      <c r="V912" s="135"/>
      <c r="W912" s="135"/>
      <c r="X912" s="134"/>
      <c r="Y912" s="135"/>
      <c r="Z912" s="135"/>
      <c r="AA912" s="134"/>
      <c r="AB912" s="135"/>
      <c r="AC912" s="135"/>
      <c r="AD912" s="134"/>
      <c r="AE912" s="135"/>
      <c r="AF912" s="135"/>
      <c r="AG912" s="134"/>
    </row>
    <row r="913" spans="1:33">
      <c r="A913" s="144" t="s">
        <v>345</v>
      </c>
      <c r="B913" s="135" t="s">
        <v>4268</v>
      </c>
      <c r="C913" s="143">
        <v>-495.90498428503804</v>
      </c>
      <c r="D913" s="143">
        <v>5393.816980933887</v>
      </c>
      <c r="E913" s="142">
        <v>1.3120000000000001</v>
      </c>
      <c r="F913" s="141">
        <v>2.2149999999999999</v>
      </c>
      <c r="G913" s="135"/>
      <c r="H913" s="135"/>
      <c r="I913" s="134"/>
      <c r="J913" s="135"/>
      <c r="K913" s="135"/>
      <c r="L913" s="134"/>
      <c r="M913" s="135"/>
      <c r="N913" s="135"/>
      <c r="O913" s="134"/>
      <c r="P913" s="135"/>
      <c r="Q913" s="135"/>
      <c r="R913" s="134"/>
      <c r="S913" s="135"/>
      <c r="T913" s="135"/>
      <c r="U913" s="134"/>
      <c r="V913" s="135"/>
      <c r="W913" s="135"/>
      <c r="X913" s="134"/>
      <c r="Y913" s="135"/>
      <c r="Z913" s="135"/>
      <c r="AA913" s="134"/>
      <c r="AB913" s="135"/>
      <c r="AC913" s="135"/>
      <c r="AD913" s="134"/>
      <c r="AE913" s="135"/>
      <c r="AF913" s="135"/>
      <c r="AG913" s="134"/>
    </row>
    <row r="914" spans="1:33">
      <c r="A914" s="144" t="s">
        <v>345</v>
      </c>
      <c r="B914" s="135" t="s">
        <v>4267</v>
      </c>
      <c r="C914" s="143">
        <v>-496.70342916092125</v>
      </c>
      <c r="D914" s="143">
        <v>5393.7885885108235</v>
      </c>
      <c r="E914" s="142">
        <v>1.3120000000000001</v>
      </c>
      <c r="F914" s="141">
        <v>2.2170000000000001</v>
      </c>
      <c r="G914" s="135"/>
      <c r="H914" s="135"/>
      <c r="I914" s="134"/>
      <c r="J914" s="135"/>
      <c r="K914" s="135"/>
      <c r="L914" s="134"/>
      <c r="M914" s="135"/>
      <c r="N914" s="135"/>
      <c r="O914" s="134"/>
      <c r="P914" s="135"/>
      <c r="Q914" s="135"/>
      <c r="R914" s="134"/>
      <c r="S914" s="135"/>
      <c r="T914" s="135"/>
      <c r="U914" s="134"/>
      <c r="V914" s="135"/>
      <c r="W914" s="135"/>
      <c r="X914" s="134"/>
      <c r="Y914" s="135"/>
      <c r="Z914" s="135"/>
      <c r="AA914" s="134"/>
      <c r="AB914" s="135"/>
      <c r="AC914" s="135"/>
      <c r="AD914" s="134"/>
      <c r="AE914" s="135"/>
      <c r="AF914" s="135"/>
      <c r="AG914" s="134"/>
    </row>
    <row r="915" spans="1:33">
      <c r="A915" s="144" t="s">
        <v>345</v>
      </c>
      <c r="B915" s="135" t="s">
        <v>4266</v>
      </c>
      <c r="C915" s="143">
        <v>-496.45576908721279</v>
      </c>
      <c r="D915" s="143">
        <v>5392.0901400684352</v>
      </c>
      <c r="E915" s="142">
        <v>1.274</v>
      </c>
      <c r="F915" s="141">
        <v>2.2210000000000001</v>
      </c>
      <c r="G915" s="135"/>
      <c r="H915" s="135"/>
      <c r="I915" s="134"/>
      <c r="J915" s="135"/>
      <c r="K915" s="135"/>
      <c r="L915" s="134"/>
      <c r="M915" s="135"/>
      <c r="N915" s="135"/>
      <c r="O915" s="134"/>
      <c r="P915" s="135"/>
      <c r="Q915" s="135"/>
      <c r="R915" s="134"/>
      <c r="S915" s="135"/>
      <c r="T915" s="135"/>
      <c r="U915" s="134"/>
      <c r="V915" s="135"/>
      <c r="W915" s="135"/>
      <c r="X915" s="134"/>
      <c r="Y915" s="135"/>
      <c r="Z915" s="135"/>
      <c r="AA915" s="134"/>
      <c r="AB915" s="135"/>
      <c r="AC915" s="135"/>
      <c r="AD915" s="134"/>
      <c r="AE915" s="135"/>
      <c r="AF915" s="135"/>
      <c r="AG915" s="134"/>
    </row>
    <row r="916" spans="1:33">
      <c r="A916" s="144" t="s">
        <v>345</v>
      </c>
      <c r="B916" s="135" t="s">
        <v>4265</v>
      </c>
      <c r="C916" s="143">
        <v>-496.67162475338864</v>
      </c>
      <c r="D916" s="143">
        <v>5391.8842591968223</v>
      </c>
      <c r="E916" s="142">
        <v>1.306</v>
      </c>
      <c r="F916" s="141">
        <v>2.2189999999999999</v>
      </c>
      <c r="G916" s="135"/>
      <c r="H916" s="135"/>
      <c r="I916" s="134"/>
      <c r="J916" s="135"/>
      <c r="K916" s="135"/>
      <c r="L916" s="134"/>
      <c r="M916" s="135"/>
      <c r="N916" s="135"/>
      <c r="O916" s="134"/>
      <c r="P916" s="135"/>
      <c r="Q916" s="135"/>
      <c r="R916" s="134"/>
      <c r="S916" s="135"/>
      <c r="T916" s="135"/>
      <c r="U916" s="134"/>
      <c r="V916" s="135"/>
      <c r="W916" s="135"/>
      <c r="X916" s="134"/>
      <c r="Y916" s="135"/>
      <c r="Z916" s="135"/>
      <c r="AA916" s="134"/>
      <c r="AB916" s="135"/>
      <c r="AC916" s="135"/>
      <c r="AD916" s="134"/>
      <c r="AE916" s="135"/>
      <c r="AF916" s="135"/>
      <c r="AG916" s="134"/>
    </row>
    <row r="917" spans="1:33">
      <c r="A917" s="144" t="s">
        <v>345</v>
      </c>
      <c r="B917" s="135" t="s">
        <v>4264</v>
      </c>
      <c r="C917" s="143">
        <v>-496.89009726156087</v>
      </c>
      <c r="D917" s="143">
        <v>5390.2398762196963</v>
      </c>
      <c r="E917" s="142">
        <v>1.294</v>
      </c>
      <c r="F917" s="141">
        <v>2.2280000000000002</v>
      </c>
      <c r="G917" s="135"/>
      <c r="H917" s="135"/>
      <c r="I917" s="134"/>
      <c r="J917" s="135"/>
      <c r="K917" s="135"/>
      <c r="L917" s="134"/>
      <c r="M917" s="135"/>
      <c r="N917" s="135"/>
      <c r="O917" s="134"/>
      <c r="P917" s="135"/>
      <c r="Q917" s="135"/>
      <c r="R917" s="134"/>
      <c r="S917" s="135"/>
      <c r="T917" s="135"/>
      <c r="U917" s="134"/>
      <c r="V917" s="135"/>
      <c r="W917" s="135"/>
      <c r="X917" s="134"/>
      <c r="Y917" s="135"/>
      <c r="Z917" s="135"/>
      <c r="AA917" s="134"/>
      <c r="AB917" s="135"/>
      <c r="AC917" s="135"/>
      <c r="AD917" s="134"/>
      <c r="AE917" s="135"/>
      <c r="AF917" s="135"/>
      <c r="AG917" s="134"/>
    </row>
    <row r="918" spans="1:33">
      <c r="A918" s="144" t="s">
        <v>345</v>
      </c>
      <c r="B918" s="135" t="s">
        <v>4263</v>
      </c>
      <c r="C918" s="143">
        <v>-496.58799883323536</v>
      </c>
      <c r="D918" s="143">
        <v>5388.5482426459203</v>
      </c>
      <c r="E918" s="142">
        <v>1.294</v>
      </c>
      <c r="F918" s="141">
        <v>2.2250000000000001</v>
      </c>
      <c r="G918" s="135"/>
      <c r="H918" s="135"/>
      <c r="I918" s="134"/>
      <c r="J918" s="135"/>
      <c r="K918" s="135"/>
      <c r="L918" s="134"/>
      <c r="M918" s="135"/>
      <c r="N918" s="135"/>
      <c r="O918" s="134"/>
      <c r="P918" s="135"/>
      <c r="Q918" s="135"/>
      <c r="R918" s="134"/>
      <c r="S918" s="135"/>
      <c r="T918" s="135"/>
      <c r="U918" s="134"/>
      <c r="V918" s="135"/>
      <c r="W918" s="135"/>
      <c r="X918" s="134"/>
      <c r="Y918" s="135"/>
      <c r="Z918" s="135"/>
      <c r="AA918" s="134"/>
      <c r="AB918" s="135"/>
      <c r="AC918" s="135"/>
      <c r="AD918" s="134"/>
      <c r="AE918" s="135"/>
      <c r="AF918" s="135"/>
      <c r="AG918" s="134"/>
    </row>
    <row r="919" spans="1:33">
      <c r="A919" s="144" t="s">
        <v>345</v>
      </c>
      <c r="B919" s="135" t="s">
        <v>4262</v>
      </c>
      <c r="C919" s="143">
        <v>-496.68964985979102</v>
      </c>
      <c r="D919" s="143">
        <v>5387.448329015423</v>
      </c>
      <c r="E919" s="142">
        <v>1.298</v>
      </c>
      <c r="F919" s="141">
        <v>2.2229999999999999</v>
      </c>
      <c r="G919" s="135"/>
      <c r="H919" s="135"/>
      <c r="I919" s="134"/>
      <c r="J919" s="135"/>
      <c r="K919" s="135"/>
      <c r="L919" s="134"/>
      <c r="M919" s="135"/>
      <c r="N919" s="135"/>
      <c r="O919" s="134"/>
      <c r="P919" s="135"/>
      <c r="Q919" s="135"/>
      <c r="R919" s="134"/>
      <c r="S919" s="135"/>
      <c r="T919" s="135"/>
      <c r="U919" s="134"/>
      <c r="V919" s="135"/>
      <c r="W919" s="135"/>
      <c r="X919" s="134"/>
      <c r="Y919" s="135"/>
      <c r="Z919" s="135"/>
      <c r="AA919" s="134"/>
      <c r="AB919" s="135"/>
      <c r="AC919" s="135"/>
      <c r="AD919" s="134"/>
      <c r="AE919" s="135"/>
      <c r="AF919" s="135"/>
      <c r="AG919" s="134"/>
    </row>
    <row r="920" spans="1:33">
      <c r="A920" s="144" t="s">
        <v>345</v>
      </c>
      <c r="B920" s="135" t="s">
        <v>4261</v>
      </c>
      <c r="C920" s="143">
        <v>-496.07956219975244</v>
      </c>
      <c r="D920" s="143">
        <v>5386.7679749741792</v>
      </c>
      <c r="E920" s="142">
        <v>1.2889999999999999</v>
      </c>
      <c r="F920" s="141">
        <v>2.2210000000000001</v>
      </c>
      <c r="G920" s="135"/>
      <c r="H920" s="135"/>
      <c r="I920" s="134"/>
      <c r="J920" s="135"/>
      <c r="K920" s="135"/>
      <c r="L920" s="134"/>
      <c r="M920" s="135"/>
      <c r="N920" s="135"/>
      <c r="O920" s="134"/>
      <c r="P920" s="135"/>
      <c r="Q920" s="135"/>
      <c r="R920" s="134"/>
      <c r="S920" s="135"/>
      <c r="T920" s="135"/>
      <c r="U920" s="134"/>
      <c r="V920" s="135"/>
      <c r="W920" s="135"/>
      <c r="X920" s="134"/>
      <c r="Y920" s="135"/>
      <c r="Z920" s="135"/>
      <c r="AA920" s="134"/>
      <c r="AB920" s="135"/>
      <c r="AC920" s="135"/>
      <c r="AD920" s="134"/>
      <c r="AE920" s="135"/>
      <c r="AF920" s="135"/>
      <c r="AG920" s="134"/>
    </row>
    <row r="921" spans="1:33">
      <c r="A921" s="144" t="s">
        <v>345</v>
      </c>
      <c r="B921" s="135" t="s">
        <v>4260</v>
      </c>
      <c r="C921" s="143">
        <v>-496.35807648732464</v>
      </c>
      <c r="D921" s="143">
        <v>5384.9773446702584</v>
      </c>
      <c r="E921" s="142">
        <v>1.3109999999999999</v>
      </c>
      <c r="F921" s="141">
        <v>2.2330000000000001</v>
      </c>
      <c r="G921" s="135"/>
      <c r="H921" s="135"/>
      <c r="I921" s="134"/>
      <c r="J921" s="135"/>
      <c r="K921" s="135"/>
      <c r="L921" s="134"/>
      <c r="M921" s="135"/>
      <c r="N921" s="135"/>
      <c r="O921" s="134"/>
      <c r="P921" s="135"/>
      <c r="Q921" s="135"/>
      <c r="R921" s="134"/>
      <c r="S921" s="135"/>
      <c r="T921" s="135"/>
      <c r="U921" s="134"/>
      <c r="V921" s="135"/>
      <c r="W921" s="135"/>
      <c r="X921" s="134"/>
      <c r="Y921" s="135"/>
      <c r="Z921" s="135"/>
      <c r="AA921" s="134"/>
      <c r="AB921" s="135"/>
      <c r="AC921" s="135"/>
      <c r="AD921" s="134"/>
      <c r="AE921" s="135"/>
      <c r="AF921" s="135"/>
      <c r="AG921" s="134"/>
    </row>
    <row r="922" spans="1:33">
      <c r="A922" s="144" t="s">
        <v>345</v>
      </c>
      <c r="B922" s="135" t="s">
        <v>4259</v>
      </c>
      <c r="C922" s="143">
        <v>-496.66053686373112</v>
      </c>
      <c r="D922" s="143">
        <v>5384.3335653974837</v>
      </c>
      <c r="E922" s="142">
        <v>1.2789999999999999</v>
      </c>
      <c r="F922" s="141">
        <v>2.2170000000000001</v>
      </c>
      <c r="G922" s="135"/>
      <c r="H922" s="135"/>
      <c r="I922" s="134"/>
      <c r="J922" s="135"/>
      <c r="K922" s="135"/>
      <c r="L922" s="134"/>
      <c r="M922" s="135"/>
      <c r="N922" s="135"/>
      <c r="O922" s="134"/>
      <c r="P922" s="135"/>
      <c r="Q922" s="135"/>
      <c r="R922" s="134"/>
      <c r="S922" s="135"/>
      <c r="T922" s="135"/>
      <c r="U922" s="134"/>
      <c r="V922" s="135"/>
      <c r="W922" s="135"/>
      <c r="X922" s="134"/>
      <c r="Y922" s="135"/>
      <c r="Z922" s="135"/>
      <c r="AA922" s="134"/>
      <c r="AB922" s="135"/>
      <c r="AC922" s="135"/>
      <c r="AD922" s="134"/>
      <c r="AE922" s="135"/>
      <c r="AF922" s="135"/>
      <c r="AG922" s="134"/>
    </row>
    <row r="923" spans="1:33">
      <c r="A923" s="144" t="s">
        <v>345</v>
      </c>
      <c r="B923" s="135" t="s">
        <v>4258</v>
      </c>
      <c r="C923" s="143">
        <v>-496.11362419703852</v>
      </c>
      <c r="D923" s="143">
        <v>5383.5792823547399</v>
      </c>
      <c r="E923" s="142">
        <v>1.2929999999999999</v>
      </c>
      <c r="F923" s="141">
        <v>2.2189999999999999</v>
      </c>
      <c r="G923" s="135"/>
      <c r="H923" s="135"/>
      <c r="I923" s="134"/>
      <c r="J923" s="135"/>
      <c r="K923" s="135"/>
      <c r="L923" s="134"/>
      <c r="M923" s="135"/>
      <c r="N923" s="135"/>
      <c r="O923" s="134"/>
      <c r="P923" s="135"/>
      <c r="Q923" s="135"/>
      <c r="R923" s="134"/>
      <c r="S923" s="135"/>
      <c r="T923" s="135"/>
      <c r="U923" s="134"/>
      <c r="V923" s="135"/>
      <c r="W923" s="135"/>
      <c r="X923" s="134"/>
      <c r="Y923" s="135"/>
      <c r="Z923" s="135"/>
      <c r="AA923" s="134"/>
      <c r="AB923" s="135"/>
      <c r="AC923" s="135"/>
      <c r="AD923" s="134"/>
      <c r="AE923" s="135"/>
      <c r="AF923" s="135"/>
      <c r="AG923" s="134"/>
    </row>
    <row r="924" spans="1:33">
      <c r="A924" s="144" t="s">
        <v>345</v>
      </c>
      <c r="B924" s="135" t="s">
        <v>4257</v>
      </c>
      <c r="C924" s="143">
        <v>-496.7757531779344</v>
      </c>
      <c r="D924" s="143">
        <v>5383.226243084996</v>
      </c>
      <c r="E924" s="142">
        <v>1.2929999999999999</v>
      </c>
      <c r="F924" s="141">
        <v>2.2200000000000002</v>
      </c>
      <c r="G924" s="135"/>
      <c r="H924" s="135"/>
      <c r="I924" s="134"/>
      <c r="J924" s="135"/>
      <c r="K924" s="135"/>
      <c r="L924" s="134"/>
      <c r="M924" s="135"/>
      <c r="N924" s="135"/>
      <c r="O924" s="134"/>
      <c r="P924" s="135"/>
      <c r="Q924" s="135"/>
      <c r="R924" s="134"/>
      <c r="S924" s="135"/>
      <c r="T924" s="135"/>
      <c r="U924" s="134"/>
      <c r="V924" s="135"/>
      <c r="W924" s="135"/>
      <c r="X924" s="134"/>
      <c r="Y924" s="135"/>
      <c r="Z924" s="135"/>
      <c r="AA924" s="134"/>
      <c r="AB924" s="135"/>
      <c r="AC924" s="135"/>
      <c r="AD924" s="134"/>
      <c r="AE924" s="135"/>
      <c r="AF924" s="135"/>
      <c r="AG924" s="134"/>
    </row>
    <row r="925" spans="1:33">
      <c r="A925" s="144" t="s">
        <v>345</v>
      </c>
      <c r="B925" s="135" t="s">
        <v>4256</v>
      </c>
      <c r="C925" s="143">
        <v>-496.76079090612814</v>
      </c>
      <c r="D925" s="143">
        <v>5381.598932964258</v>
      </c>
      <c r="E925" s="142">
        <v>1.306</v>
      </c>
      <c r="F925" s="141">
        <v>2.222</v>
      </c>
      <c r="G925" s="135"/>
      <c r="H925" s="135"/>
      <c r="I925" s="134"/>
      <c r="J925" s="135"/>
      <c r="K925" s="135"/>
      <c r="L925" s="134"/>
      <c r="M925" s="135"/>
      <c r="N925" s="135"/>
      <c r="O925" s="134"/>
      <c r="P925" s="135"/>
      <c r="Q925" s="135"/>
      <c r="R925" s="134"/>
      <c r="S925" s="135"/>
      <c r="T925" s="135"/>
      <c r="U925" s="134"/>
      <c r="V925" s="135"/>
      <c r="W925" s="135"/>
      <c r="X925" s="134"/>
      <c r="Y925" s="135"/>
      <c r="Z925" s="135"/>
      <c r="AA925" s="134"/>
      <c r="AB925" s="135"/>
      <c r="AC925" s="135"/>
      <c r="AD925" s="134"/>
      <c r="AE925" s="135"/>
      <c r="AF925" s="135"/>
      <c r="AG925" s="134"/>
    </row>
    <row r="926" spans="1:33">
      <c r="A926" s="144" t="s">
        <v>345</v>
      </c>
      <c r="B926" s="135" t="s">
        <v>4255</v>
      </c>
      <c r="C926" s="143">
        <v>-496.64887691426969</v>
      </c>
      <c r="D926" s="143">
        <v>5380.3866597575361</v>
      </c>
      <c r="E926" s="142">
        <v>1.3260000000000001</v>
      </c>
      <c r="F926" s="141">
        <v>2.2240000000000002</v>
      </c>
      <c r="G926" s="135"/>
      <c r="H926" s="135"/>
      <c r="I926" s="134"/>
      <c r="J926" s="135"/>
      <c r="K926" s="135"/>
      <c r="L926" s="134"/>
      <c r="M926" s="135"/>
      <c r="N926" s="135"/>
      <c r="O926" s="134"/>
      <c r="P926" s="135"/>
      <c r="Q926" s="135"/>
      <c r="R926" s="134"/>
      <c r="S926" s="135"/>
      <c r="T926" s="135"/>
      <c r="U926" s="134"/>
      <c r="V926" s="135"/>
      <c r="W926" s="135"/>
      <c r="X926" s="134"/>
      <c r="Y926" s="135"/>
      <c r="Z926" s="135"/>
      <c r="AA926" s="134"/>
      <c r="AB926" s="135"/>
      <c r="AC926" s="135"/>
      <c r="AD926" s="134"/>
      <c r="AE926" s="135"/>
      <c r="AF926" s="135"/>
      <c r="AG926" s="134"/>
    </row>
    <row r="927" spans="1:33">
      <c r="A927" s="144" t="s">
        <v>345</v>
      </c>
      <c r="B927" s="135" t="s">
        <v>4254</v>
      </c>
      <c r="C927" s="143">
        <v>-496.82649227137262</v>
      </c>
      <c r="D927" s="143">
        <v>5378.4385364378059</v>
      </c>
      <c r="E927" s="142">
        <v>1.306</v>
      </c>
      <c r="F927" s="141">
        <v>2.2040000000000002</v>
      </c>
      <c r="G927" s="135"/>
      <c r="H927" s="135"/>
      <c r="I927" s="134"/>
      <c r="J927" s="135"/>
      <c r="K927" s="135"/>
      <c r="L927" s="134"/>
      <c r="M927" s="135"/>
      <c r="N927" s="135"/>
      <c r="O927" s="134"/>
      <c r="P927" s="135"/>
      <c r="Q927" s="135"/>
      <c r="R927" s="134"/>
      <c r="S927" s="135"/>
      <c r="T927" s="135"/>
      <c r="U927" s="134"/>
      <c r="V927" s="135"/>
      <c r="W927" s="135"/>
      <c r="X927" s="134"/>
      <c r="Y927" s="135"/>
      <c r="Z927" s="135"/>
      <c r="AA927" s="134"/>
      <c r="AB927" s="135"/>
      <c r="AC927" s="135"/>
      <c r="AD927" s="134"/>
      <c r="AE927" s="135"/>
      <c r="AF927" s="135"/>
      <c r="AG927" s="134"/>
    </row>
    <row r="928" spans="1:33">
      <c r="A928" s="144" t="s">
        <v>345</v>
      </c>
      <c r="B928" s="135" t="s">
        <v>4253</v>
      </c>
      <c r="C928" s="143">
        <v>-496.2999808908084</v>
      </c>
      <c r="D928" s="143">
        <v>5377.9921677800739</v>
      </c>
      <c r="E928" s="142">
        <v>1.3129999999999999</v>
      </c>
      <c r="F928" s="141">
        <v>2.2189999999999999</v>
      </c>
      <c r="G928" s="135"/>
      <c r="H928" s="135"/>
      <c r="I928" s="134"/>
      <c r="J928" s="135"/>
      <c r="K928" s="135"/>
      <c r="L928" s="134"/>
      <c r="M928" s="135"/>
      <c r="N928" s="135"/>
      <c r="O928" s="134"/>
      <c r="P928" s="135"/>
      <c r="Q928" s="135"/>
      <c r="R928" s="134"/>
      <c r="S928" s="135"/>
      <c r="T928" s="135"/>
      <c r="U928" s="134"/>
      <c r="V928" s="135"/>
      <c r="W928" s="135"/>
      <c r="X928" s="134"/>
      <c r="Y928" s="135"/>
      <c r="Z928" s="135"/>
      <c r="AA928" s="134"/>
      <c r="AB928" s="135"/>
      <c r="AC928" s="135"/>
      <c r="AD928" s="134"/>
      <c r="AE928" s="135"/>
      <c r="AF928" s="135"/>
      <c r="AG928" s="134"/>
    </row>
    <row r="929" spans="1:33">
      <c r="A929" s="144" t="s">
        <v>345</v>
      </c>
      <c r="B929" s="135" t="s">
        <v>4252</v>
      </c>
      <c r="C929" s="143">
        <v>-496.40456390793543</v>
      </c>
      <c r="D929" s="143">
        <v>5377.5611027951354</v>
      </c>
      <c r="E929" s="142">
        <v>1.3120000000000001</v>
      </c>
      <c r="F929" s="141">
        <v>2.2040000000000002</v>
      </c>
      <c r="G929" s="135"/>
      <c r="H929" s="135"/>
      <c r="I929" s="134"/>
      <c r="J929" s="135"/>
      <c r="K929" s="135"/>
      <c r="L929" s="134"/>
      <c r="M929" s="135"/>
      <c r="N929" s="135"/>
      <c r="O929" s="134"/>
      <c r="P929" s="135"/>
      <c r="Q929" s="135"/>
      <c r="R929" s="134"/>
      <c r="S929" s="135"/>
      <c r="T929" s="135"/>
      <c r="U929" s="134"/>
      <c r="V929" s="135"/>
      <c r="W929" s="135"/>
      <c r="X929" s="134"/>
      <c r="Y929" s="135"/>
      <c r="Z929" s="135"/>
      <c r="AA929" s="134"/>
      <c r="AB929" s="135"/>
      <c r="AC929" s="135"/>
      <c r="AD929" s="134"/>
      <c r="AE929" s="135"/>
      <c r="AF929" s="135"/>
      <c r="AG929" s="134"/>
    </row>
    <row r="930" spans="1:33">
      <c r="A930" s="144" t="s">
        <v>345</v>
      </c>
      <c r="B930" s="135" t="s">
        <v>4251</v>
      </c>
      <c r="C930" s="143">
        <v>-496.65941207018915</v>
      </c>
      <c r="D930" s="143">
        <v>5376.2244143455882</v>
      </c>
      <c r="E930" s="142">
        <v>1.3109999999999999</v>
      </c>
      <c r="F930" s="141">
        <v>2.2280000000000002</v>
      </c>
      <c r="G930" s="135"/>
      <c r="H930" s="135"/>
      <c r="I930" s="134"/>
      <c r="J930" s="135"/>
      <c r="K930" s="135"/>
      <c r="L930" s="134"/>
      <c r="M930" s="135"/>
      <c r="N930" s="135"/>
      <c r="O930" s="134"/>
      <c r="P930" s="135"/>
      <c r="Q930" s="135"/>
      <c r="R930" s="134"/>
      <c r="S930" s="135"/>
      <c r="T930" s="135"/>
      <c r="U930" s="134"/>
      <c r="V930" s="135"/>
      <c r="W930" s="135"/>
      <c r="X930" s="134"/>
      <c r="Y930" s="135"/>
      <c r="Z930" s="135"/>
      <c r="AA930" s="134"/>
      <c r="AB930" s="135"/>
      <c r="AC930" s="135"/>
      <c r="AD930" s="134"/>
      <c r="AE930" s="135"/>
      <c r="AF930" s="135"/>
      <c r="AG930" s="134"/>
    </row>
    <row r="931" spans="1:33">
      <c r="A931" s="144" t="s">
        <v>345</v>
      </c>
      <c r="B931" s="135" t="s">
        <v>4250</v>
      </c>
      <c r="C931" s="143">
        <v>-496.67543420922459</v>
      </c>
      <c r="D931" s="143">
        <v>5375.6920659062735</v>
      </c>
      <c r="E931" s="142">
        <v>1.3069999999999999</v>
      </c>
      <c r="F931" s="141">
        <v>2.2290000000000001</v>
      </c>
      <c r="G931" s="135"/>
      <c r="H931" s="135"/>
      <c r="I931" s="134"/>
      <c r="J931" s="135"/>
      <c r="K931" s="135"/>
      <c r="L931" s="134"/>
      <c r="M931" s="135"/>
      <c r="N931" s="135"/>
      <c r="O931" s="134"/>
      <c r="P931" s="135"/>
      <c r="Q931" s="135"/>
      <c r="R931" s="134"/>
      <c r="S931" s="135"/>
      <c r="T931" s="135"/>
      <c r="U931" s="134"/>
      <c r="V931" s="135"/>
      <c r="W931" s="135"/>
      <c r="X931" s="134"/>
      <c r="Y931" s="135"/>
      <c r="Z931" s="135"/>
      <c r="AA931" s="134"/>
      <c r="AB931" s="135"/>
      <c r="AC931" s="135"/>
      <c r="AD931" s="134"/>
      <c r="AE931" s="135"/>
      <c r="AF931" s="135"/>
      <c r="AG931" s="134"/>
    </row>
    <row r="932" spans="1:33">
      <c r="A932" s="144" t="s">
        <v>345</v>
      </c>
      <c r="B932" s="135" t="s">
        <v>4249</v>
      </c>
      <c r="C932" s="143">
        <v>-496.68804703273526</v>
      </c>
      <c r="D932" s="143">
        <v>5374.0349015863076</v>
      </c>
      <c r="E932" s="142">
        <v>1.3029999999999999</v>
      </c>
      <c r="F932" s="141">
        <v>2.2029999999999998</v>
      </c>
      <c r="G932" s="135"/>
      <c r="H932" s="135"/>
      <c r="I932" s="134"/>
      <c r="J932" s="135"/>
      <c r="K932" s="135"/>
      <c r="L932" s="134"/>
      <c r="M932" s="135"/>
      <c r="N932" s="135"/>
      <c r="O932" s="134"/>
      <c r="P932" s="135"/>
      <c r="Q932" s="135"/>
      <c r="R932" s="134"/>
      <c r="S932" s="135"/>
      <c r="T932" s="135"/>
      <c r="U932" s="134"/>
      <c r="V932" s="135"/>
      <c r="W932" s="135"/>
      <c r="X932" s="134"/>
      <c r="Y932" s="135"/>
      <c r="Z932" s="135"/>
      <c r="AA932" s="134"/>
      <c r="AB932" s="135"/>
      <c r="AC932" s="135"/>
      <c r="AD932" s="134"/>
      <c r="AE932" s="135"/>
      <c r="AF932" s="135"/>
      <c r="AG932" s="134"/>
    </row>
    <row r="933" spans="1:33">
      <c r="A933" s="144" t="s">
        <v>345</v>
      </c>
      <c r="B933" s="135" t="s">
        <v>4248</v>
      </c>
      <c r="C933" s="143">
        <v>-496.03534709162136</v>
      </c>
      <c r="D933" s="143">
        <v>5372.5362854026871</v>
      </c>
      <c r="E933" s="142">
        <v>1.286</v>
      </c>
      <c r="F933" s="141">
        <v>2.206</v>
      </c>
      <c r="G933" s="135"/>
      <c r="H933" s="135"/>
      <c r="I933" s="134"/>
      <c r="J933" s="135"/>
      <c r="K933" s="135"/>
      <c r="L933" s="134"/>
      <c r="M933" s="135"/>
      <c r="N933" s="135"/>
      <c r="O933" s="134"/>
      <c r="P933" s="135"/>
      <c r="Q933" s="135"/>
      <c r="R933" s="134"/>
      <c r="S933" s="135"/>
      <c r="T933" s="135"/>
      <c r="U933" s="134"/>
      <c r="V933" s="135"/>
      <c r="W933" s="135"/>
      <c r="X933" s="134"/>
      <c r="Y933" s="135"/>
      <c r="Z933" s="135"/>
      <c r="AA933" s="134"/>
      <c r="AB933" s="135"/>
      <c r="AC933" s="135"/>
      <c r="AD933" s="134"/>
      <c r="AE933" s="135"/>
      <c r="AF933" s="135"/>
      <c r="AG933" s="134"/>
    </row>
    <row r="934" spans="1:33">
      <c r="A934" s="144" t="s">
        <v>345</v>
      </c>
      <c r="B934" s="135" t="s">
        <v>4247</v>
      </c>
      <c r="C934" s="143">
        <v>-496.36957362043381</v>
      </c>
      <c r="D934" s="143">
        <v>5372.529361113141</v>
      </c>
      <c r="E934" s="142">
        <v>1.2809999999999999</v>
      </c>
      <c r="F934" s="141">
        <v>2.206</v>
      </c>
      <c r="G934" s="135"/>
      <c r="H934" s="135"/>
      <c r="I934" s="134"/>
      <c r="J934" s="135"/>
      <c r="K934" s="135"/>
      <c r="L934" s="134"/>
      <c r="M934" s="135"/>
      <c r="N934" s="135"/>
      <c r="O934" s="134"/>
      <c r="P934" s="135"/>
      <c r="Q934" s="135"/>
      <c r="R934" s="134"/>
      <c r="S934" s="135"/>
      <c r="T934" s="135"/>
      <c r="U934" s="134"/>
      <c r="V934" s="135"/>
      <c r="W934" s="135"/>
      <c r="X934" s="134"/>
      <c r="Y934" s="135"/>
      <c r="Z934" s="135"/>
      <c r="AA934" s="134"/>
      <c r="AB934" s="135"/>
      <c r="AC934" s="135"/>
      <c r="AD934" s="134"/>
      <c r="AE934" s="135"/>
      <c r="AF934" s="135"/>
      <c r="AG934" s="134"/>
    </row>
    <row r="935" spans="1:33">
      <c r="A935" s="144" t="s">
        <v>345</v>
      </c>
      <c r="B935" s="135" t="s">
        <v>4246</v>
      </c>
      <c r="C935" s="143">
        <v>-496.60714193433756</v>
      </c>
      <c r="D935" s="143">
        <v>5370.7837606707535</v>
      </c>
      <c r="E935" s="142">
        <v>1.2969999999999999</v>
      </c>
      <c r="F935" s="141">
        <v>2.2069999999999999</v>
      </c>
      <c r="G935" s="135"/>
      <c r="H935" s="135"/>
      <c r="I935" s="134"/>
      <c r="J935" s="135"/>
      <c r="K935" s="135"/>
      <c r="L935" s="134"/>
      <c r="M935" s="135"/>
      <c r="N935" s="135"/>
      <c r="O935" s="134"/>
      <c r="P935" s="135"/>
      <c r="Q935" s="135"/>
      <c r="R935" s="134"/>
      <c r="S935" s="135"/>
      <c r="T935" s="135"/>
      <c r="U935" s="134"/>
      <c r="V935" s="135"/>
      <c r="W935" s="135"/>
      <c r="X935" s="134"/>
      <c r="Y935" s="135"/>
      <c r="Z935" s="135"/>
      <c r="AA935" s="134"/>
      <c r="AB935" s="135"/>
      <c r="AC935" s="135"/>
      <c r="AD935" s="134"/>
      <c r="AE935" s="135"/>
      <c r="AF935" s="135"/>
      <c r="AG935" s="134"/>
    </row>
    <row r="936" spans="1:33">
      <c r="A936" s="144" t="s">
        <v>345</v>
      </c>
      <c r="B936" s="135" t="s">
        <v>4245</v>
      </c>
      <c r="C936" s="143">
        <v>-496.43501208314018</v>
      </c>
      <c r="D936" s="143">
        <v>5369.0491853547346</v>
      </c>
      <c r="E936" s="142">
        <v>1.2729999999999999</v>
      </c>
      <c r="F936" s="141">
        <v>2.2160000000000002</v>
      </c>
      <c r="G936" s="135"/>
      <c r="H936" s="135"/>
      <c r="I936" s="134"/>
      <c r="J936" s="135"/>
      <c r="K936" s="135"/>
      <c r="L936" s="134"/>
      <c r="M936" s="135"/>
      <c r="N936" s="135"/>
      <c r="O936" s="134"/>
      <c r="P936" s="135"/>
      <c r="Q936" s="135"/>
      <c r="R936" s="134"/>
      <c r="S936" s="135"/>
      <c r="T936" s="135"/>
      <c r="U936" s="134"/>
      <c r="V936" s="135"/>
      <c r="W936" s="135"/>
      <c r="X936" s="134"/>
      <c r="Y936" s="135"/>
      <c r="Z936" s="135"/>
      <c r="AA936" s="134"/>
      <c r="AB936" s="135"/>
      <c r="AC936" s="135"/>
      <c r="AD936" s="134"/>
      <c r="AE936" s="135"/>
      <c r="AF936" s="135"/>
      <c r="AG936" s="134"/>
    </row>
    <row r="937" spans="1:33">
      <c r="A937" s="144" t="s">
        <v>345</v>
      </c>
      <c r="B937" s="135" t="s">
        <v>4244</v>
      </c>
      <c r="C937" s="143">
        <v>-496.58819855880171</v>
      </c>
      <c r="D937" s="143">
        <v>5368.4139094428474</v>
      </c>
      <c r="E937" s="142">
        <v>1.321</v>
      </c>
      <c r="F937" s="141">
        <v>2.2240000000000002</v>
      </c>
      <c r="G937" s="135"/>
      <c r="H937" s="135"/>
      <c r="I937" s="134"/>
      <c r="J937" s="135"/>
      <c r="K937" s="135"/>
      <c r="L937" s="134"/>
      <c r="M937" s="135"/>
      <c r="N937" s="135"/>
      <c r="O937" s="134"/>
      <c r="P937" s="135"/>
      <c r="Q937" s="135"/>
      <c r="R937" s="134"/>
      <c r="S937" s="135"/>
      <c r="T937" s="135"/>
      <c r="U937" s="134"/>
      <c r="V937" s="135"/>
      <c r="W937" s="135"/>
      <c r="X937" s="134"/>
      <c r="Y937" s="135"/>
      <c r="Z937" s="135"/>
      <c r="AA937" s="134"/>
      <c r="AB937" s="135"/>
      <c r="AC937" s="135"/>
      <c r="AD937" s="134"/>
      <c r="AE937" s="135"/>
      <c r="AF937" s="135"/>
      <c r="AG937" s="134"/>
    </row>
    <row r="938" spans="1:33">
      <c r="A938" s="144" t="s">
        <v>345</v>
      </c>
      <c r="B938" s="135" t="s">
        <v>4243</v>
      </c>
      <c r="C938" s="143">
        <v>-496.63429135069231</v>
      </c>
      <c r="D938" s="143">
        <v>5368.0536437837209</v>
      </c>
      <c r="E938" s="142">
        <v>1.2929999999999999</v>
      </c>
      <c r="F938" s="141">
        <v>2.2080000000000002</v>
      </c>
      <c r="G938" s="135"/>
      <c r="H938" s="135"/>
      <c r="I938" s="134"/>
      <c r="J938" s="135"/>
      <c r="K938" s="135"/>
      <c r="L938" s="134"/>
      <c r="M938" s="135"/>
      <c r="N938" s="135"/>
      <c r="O938" s="134"/>
      <c r="P938" s="135"/>
      <c r="Q938" s="135"/>
      <c r="R938" s="134"/>
      <c r="S938" s="135"/>
      <c r="T938" s="135"/>
      <c r="U938" s="134"/>
      <c r="V938" s="135"/>
      <c r="W938" s="135"/>
      <c r="X938" s="134"/>
      <c r="Y938" s="135"/>
      <c r="Z938" s="135"/>
      <c r="AA938" s="134"/>
      <c r="AB938" s="135"/>
      <c r="AC938" s="135"/>
      <c r="AD938" s="134"/>
      <c r="AE938" s="135"/>
      <c r="AF938" s="135"/>
      <c r="AG938" s="134"/>
    </row>
    <row r="939" spans="1:33">
      <c r="A939" s="144" t="s">
        <v>345</v>
      </c>
      <c r="B939" s="135" t="s">
        <v>4242</v>
      </c>
      <c r="C939" s="143">
        <v>-496.07920769910612</v>
      </c>
      <c r="D939" s="143">
        <v>5366.2799195780408</v>
      </c>
      <c r="E939" s="142">
        <v>1.304</v>
      </c>
      <c r="F939" s="141">
        <v>2.2189999999999999</v>
      </c>
      <c r="G939" s="135"/>
      <c r="H939" s="135"/>
      <c r="I939" s="134"/>
      <c r="J939" s="135"/>
      <c r="K939" s="135"/>
      <c r="L939" s="134"/>
      <c r="M939" s="135"/>
      <c r="N939" s="135"/>
      <c r="O939" s="134"/>
      <c r="P939" s="135"/>
      <c r="Q939" s="135"/>
      <c r="R939" s="134"/>
      <c r="S939" s="135"/>
      <c r="T939" s="135"/>
      <c r="U939" s="134"/>
      <c r="V939" s="135"/>
      <c r="W939" s="135"/>
      <c r="X939" s="134"/>
      <c r="Y939" s="135"/>
      <c r="Z939" s="135"/>
      <c r="AA939" s="134"/>
      <c r="AB939" s="135"/>
      <c r="AC939" s="135"/>
      <c r="AD939" s="134"/>
      <c r="AE939" s="135"/>
      <c r="AF939" s="135"/>
      <c r="AG939" s="134"/>
    </row>
    <row r="940" spans="1:33">
      <c r="A940" s="144" t="s">
        <v>345</v>
      </c>
      <c r="B940" s="135" t="s">
        <v>4241</v>
      </c>
      <c r="C940" s="143">
        <v>-496.67734950195194</v>
      </c>
      <c r="D940" s="143">
        <v>5364.9718122389031</v>
      </c>
      <c r="E940" s="142">
        <v>1.2929999999999999</v>
      </c>
      <c r="F940" s="141">
        <v>2.2189999999999999</v>
      </c>
      <c r="G940" s="135"/>
      <c r="H940" s="135"/>
      <c r="I940" s="134"/>
      <c r="J940" s="135"/>
      <c r="K940" s="135"/>
      <c r="L940" s="134"/>
      <c r="M940" s="135"/>
      <c r="N940" s="135"/>
      <c r="O940" s="134"/>
      <c r="P940" s="135"/>
      <c r="Q940" s="135"/>
      <c r="R940" s="134"/>
      <c r="S940" s="135"/>
      <c r="T940" s="135"/>
      <c r="U940" s="134"/>
      <c r="V940" s="135"/>
      <c r="W940" s="135"/>
      <c r="X940" s="134"/>
      <c r="Y940" s="135"/>
      <c r="Z940" s="135"/>
      <c r="AA940" s="134"/>
      <c r="AB940" s="135"/>
      <c r="AC940" s="135"/>
      <c r="AD940" s="134"/>
      <c r="AE940" s="135"/>
      <c r="AF940" s="135"/>
      <c r="AG940" s="134"/>
    </row>
    <row r="941" spans="1:33">
      <c r="A941" s="144" t="s">
        <v>345</v>
      </c>
      <c r="B941" s="135" t="s">
        <v>4240</v>
      </c>
      <c r="C941" s="143">
        <v>-496.77539674634153</v>
      </c>
      <c r="D941" s="143">
        <v>5363.7536592388715</v>
      </c>
      <c r="E941" s="142">
        <v>1.2889999999999999</v>
      </c>
      <c r="F941" s="141">
        <v>2.2240000000000002</v>
      </c>
      <c r="G941" s="135"/>
      <c r="H941" s="135"/>
      <c r="I941" s="134"/>
      <c r="J941" s="135"/>
      <c r="K941" s="135"/>
      <c r="L941" s="134"/>
      <c r="M941" s="135"/>
      <c r="N941" s="135"/>
      <c r="O941" s="134"/>
      <c r="P941" s="135"/>
      <c r="Q941" s="135"/>
      <c r="R941" s="134"/>
      <c r="S941" s="135"/>
      <c r="T941" s="135"/>
      <c r="U941" s="134"/>
      <c r="V941" s="135"/>
      <c r="W941" s="135"/>
      <c r="X941" s="134"/>
      <c r="Y941" s="135"/>
      <c r="Z941" s="135"/>
      <c r="AA941" s="134"/>
      <c r="AB941" s="135"/>
      <c r="AC941" s="135"/>
      <c r="AD941" s="134"/>
      <c r="AE941" s="135"/>
      <c r="AF941" s="135"/>
      <c r="AG941" s="134"/>
    </row>
    <row r="942" spans="1:33">
      <c r="A942" s="144" t="s">
        <v>345</v>
      </c>
      <c r="B942" s="135" t="s">
        <v>4239</v>
      </c>
      <c r="C942" s="143">
        <v>-496.14433653457939</v>
      </c>
      <c r="D942" s="143">
        <v>5361.8297813220361</v>
      </c>
      <c r="E942" s="142">
        <v>1.276</v>
      </c>
      <c r="F942" s="141">
        <v>2.2120000000000002</v>
      </c>
      <c r="G942" s="135"/>
      <c r="H942" s="135"/>
      <c r="I942" s="134"/>
      <c r="J942" s="135"/>
      <c r="K942" s="135"/>
      <c r="L942" s="134"/>
      <c r="M942" s="135"/>
      <c r="N942" s="135"/>
      <c r="O942" s="134"/>
      <c r="P942" s="135"/>
      <c r="Q942" s="135"/>
      <c r="R942" s="134"/>
      <c r="S942" s="135"/>
      <c r="T942" s="135"/>
      <c r="U942" s="134"/>
      <c r="V942" s="135"/>
      <c r="W942" s="135"/>
      <c r="X942" s="134"/>
      <c r="Y942" s="135"/>
      <c r="Z942" s="135"/>
      <c r="AA942" s="134"/>
      <c r="AB942" s="135"/>
      <c r="AC942" s="135"/>
      <c r="AD942" s="134"/>
      <c r="AE942" s="135"/>
      <c r="AF942" s="135"/>
      <c r="AG942" s="134"/>
    </row>
    <row r="943" spans="1:33">
      <c r="A943" s="144" t="s">
        <v>345</v>
      </c>
      <c r="B943" s="135" t="s">
        <v>4238</v>
      </c>
      <c r="C943" s="143">
        <v>-496.33388059261802</v>
      </c>
      <c r="D943" s="143">
        <v>5361.2556782562006</v>
      </c>
      <c r="E943" s="142">
        <v>1.3180000000000001</v>
      </c>
      <c r="F943" s="141">
        <v>2.2210000000000001</v>
      </c>
      <c r="G943" s="135"/>
      <c r="H943" s="135"/>
      <c r="I943" s="134"/>
      <c r="J943" s="135"/>
      <c r="K943" s="135"/>
      <c r="L943" s="134"/>
      <c r="M943" s="135"/>
      <c r="N943" s="135"/>
      <c r="O943" s="134"/>
      <c r="P943" s="135"/>
      <c r="Q943" s="135"/>
      <c r="R943" s="134"/>
      <c r="S943" s="135"/>
      <c r="T943" s="135"/>
      <c r="U943" s="134"/>
      <c r="V943" s="135"/>
      <c r="W943" s="135"/>
      <c r="X943" s="134"/>
      <c r="Y943" s="135"/>
      <c r="Z943" s="135"/>
      <c r="AA943" s="134"/>
      <c r="AB943" s="135"/>
      <c r="AC943" s="135"/>
      <c r="AD943" s="134"/>
      <c r="AE943" s="135"/>
      <c r="AF943" s="135"/>
      <c r="AG943" s="134"/>
    </row>
    <row r="944" spans="1:33">
      <c r="A944" s="144" t="s">
        <v>345</v>
      </c>
      <c r="B944" s="135" t="s">
        <v>4237</v>
      </c>
      <c r="C944" s="143">
        <v>-496.80885583333259</v>
      </c>
      <c r="D944" s="143">
        <v>5360.337748715343</v>
      </c>
      <c r="E944" s="142">
        <v>1.3</v>
      </c>
      <c r="F944" s="141">
        <v>2.2210000000000001</v>
      </c>
      <c r="G944" s="135"/>
      <c r="H944" s="135"/>
      <c r="I944" s="134"/>
      <c r="J944" s="135"/>
      <c r="K944" s="135"/>
      <c r="L944" s="134"/>
      <c r="M944" s="135"/>
      <c r="N944" s="135"/>
      <c r="O944" s="134"/>
      <c r="P944" s="135"/>
      <c r="Q944" s="135"/>
      <c r="R944" s="134"/>
      <c r="S944" s="135"/>
      <c r="T944" s="135"/>
      <c r="U944" s="134"/>
      <c r="V944" s="135"/>
      <c r="W944" s="135"/>
      <c r="X944" s="134"/>
      <c r="Y944" s="135"/>
      <c r="Z944" s="135"/>
      <c r="AA944" s="134"/>
      <c r="AB944" s="135"/>
      <c r="AC944" s="135"/>
      <c r="AD944" s="134"/>
      <c r="AE944" s="135"/>
      <c r="AF944" s="135"/>
      <c r="AG944" s="134"/>
    </row>
    <row r="945" spans="1:33">
      <c r="A945" s="144" t="s">
        <v>345</v>
      </c>
      <c r="B945" s="135" t="s">
        <v>4236</v>
      </c>
      <c r="C945" s="143">
        <v>-496.67378577053449</v>
      </c>
      <c r="D945" s="143">
        <v>5358.9656734988639</v>
      </c>
      <c r="E945" s="142">
        <v>1.3069999999999999</v>
      </c>
      <c r="F945" s="141">
        <v>2.226</v>
      </c>
      <c r="G945" s="135"/>
      <c r="H945" s="135"/>
      <c r="I945" s="134"/>
      <c r="J945" s="135"/>
      <c r="K945" s="135"/>
      <c r="L945" s="134"/>
      <c r="M945" s="135"/>
      <c r="N945" s="135"/>
      <c r="O945" s="134"/>
      <c r="P945" s="135"/>
      <c r="Q945" s="135"/>
      <c r="R945" s="134"/>
      <c r="S945" s="135"/>
      <c r="T945" s="135"/>
      <c r="U945" s="134"/>
      <c r="V945" s="135"/>
      <c r="W945" s="135"/>
      <c r="X945" s="134"/>
      <c r="Y945" s="135"/>
      <c r="Z945" s="135"/>
      <c r="AA945" s="134"/>
      <c r="AB945" s="135"/>
      <c r="AC945" s="135"/>
      <c r="AD945" s="134"/>
      <c r="AE945" s="135"/>
      <c r="AF945" s="135"/>
      <c r="AG945" s="134"/>
    </row>
    <row r="946" spans="1:33">
      <c r="A946" s="144" t="s">
        <v>345</v>
      </c>
      <c r="B946" s="135" t="s">
        <v>4235</v>
      </c>
      <c r="C946" s="143">
        <v>-496.77530252029948</v>
      </c>
      <c r="D946" s="143">
        <v>5357.0659610859711</v>
      </c>
      <c r="E946" s="142">
        <v>1.3080000000000001</v>
      </c>
      <c r="F946" s="141">
        <v>2.2330000000000001</v>
      </c>
      <c r="G946" s="135"/>
      <c r="H946" s="135"/>
      <c r="I946" s="134"/>
      <c r="J946" s="135"/>
      <c r="K946" s="135"/>
      <c r="L946" s="134"/>
      <c r="M946" s="135"/>
      <c r="N946" s="135"/>
      <c r="O946" s="134"/>
      <c r="P946" s="135"/>
      <c r="Q946" s="135"/>
      <c r="R946" s="134"/>
      <c r="S946" s="135"/>
      <c r="T946" s="135"/>
      <c r="U946" s="134"/>
      <c r="V946" s="135"/>
      <c r="W946" s="135"/>
      <c r="X946" s="134"/>
      <c r="Y946" s="135"/>
      <c r="Z946" s="135"/>
      <c r="AA946" s="134"/>
      <c r="AB946" s="135"/>
      <c r="AC946" s="135"/>
      <c r="AD946" s="134"/>
      <c r="AE946" s="135"/>
      <c r="AF946" s="135"/>
      <c r="AG946" s="134"/>
    </row>
    <row r="947" spans="1:33">
      <c r="A947" s="144" t="s">
        <v>345</v>
      </c>
      <c r="B947" s="135" t="s">
        <v>4234</v>
      </c>
      <c r="C947" s="143">
        <v>-496.61621740995008</v>
      </c>
      <c r="D947" s="143">
        <v>5356.4661065418741</v>
      </c>
      <c r="E947" s="142">
        <v>1.2709999999999999</v>
      </c>
      <c r="F947" s="141">
        <v>2.2130000000000001</v>
      </c>
      <c r="G947" s="135"/>
      <c r="H947" s="135"/>
      <c r="I947" s="134"/>
      <c r="J947" s="135"/>
      <c r="K947" s="135"/>
      <c r="L947" s="134"/>
      <c r="M947" s="135"/>
      <c r="N947" s="135"/>
      <c r="O947" s="134"/>
      <c r="P947" s="135"/>
      <c r="Q947" s="135"/>
      <c r="R947" s="134"/>
      <c r="S947" s="135"/>
      <c r="T947" s="135"/>
      <c r="U947" s="134"/>
      <c r="V947" s="135"/>
      <c r="W947" s="135"/>
      <c r="X947" s="134"/>
      <c r="Y947" s="135"/>
      <c r="Z947" s="135"/>
      <c r="AA947" s="134"/>
      <c r="AB947" s="135"/>
      <c r="AC947" s="135"/>
      <c r="AD947" s="134"/>
      <c r="AE947" s="135"/>
      <c r="AF947" s="135"/>
      <c r="AG947" s="134"/>
    </row>
    <row r="948" spans="1:33">
      <c r="A948" s="144" t="s">
        <v>345</v>
      </c>
      <c r="B948" s="135" t="s">
        <v>4233</v>
      </c>
      <c r="C948" s="143">
        <v>-496.72879094527212</v>
      </c>
      <c r="D948" s="143">
        <v>5355.8772431912157</v>
      </c>
      <c r="E948" s="142">
        <v>1.306</v>
      </c>
      <c r="F948" s="141">
        <v>2.222</v>
      </c>
      <c r="G948" s="135"/>
      <c r="H948" s="135"/>
      <c r="I948" s="134"/>
      <c r="J948" s="135"/>
      <c r="K948" s="135"/>
      <c r="L948" s="134"/>
      <c r="M948" s="135"/>
      <c r="N948" s="135"/>
      <c r="O948" s="134"/>
      <c r="P948" s="135"/>
      <c r="Q948" s="135"/>
      <c r="R948" s="134"/>
      <c r="S948" s="135"/>
      <c r="T948" s="135"/>
      <c r="U948" s="134"/>
      <c r="V948" s="135"/>
      <c r="W948" s="135"/>
      <c r="X948" s="134"/>
      <c r="Y948" s="135"/>
      <c r="Z948" s="135"/>
      <c r="AA948" s="134"/>
      <c r="AB948" s="135"/>
      <c r="AC948" s="135"/>
      <c r="AD948" s="134"/>
      <c r="AE948" s="135"/>
      <c r="AF948" s="135"/>
      <c r="AG948" s="134"/>
    </row>
    <row r="949" spans="1:33">
      <c r="A949" s="144" t="s">
        <v>345</v>
      </c>
      <c r="B949" s="135" t="s">
        <v>4232</v>
      </c>
      <c r="C949" s="143">
        <v>-496.48402589321847</v>
      </c>
      <c r="D949" s="143">
        <v>5355.4598960809208</v>
      </c>
      <c r="E949" s="142">
        <v>1.288</v>
      </c>
      <c r="F949" s="141">
        <v>2.2229999999999999</v>
      </c>
      <c r="G949" s="135"/>
      <c r="H949" s="135"/>
      <c r="I949" s="134"/>
      <c r="J949" s="135"/>
      <c r="K949" s="135"/>
      <c r="L949" s="134"/>
      <c r="M949" s="135"/>
      <c r="N949" s="135"/>
      <c r="O949" s="134"/>
      <c r="P949" s="135"/>
      <c r="Q949" s="135"/>
      <c r="R949" s="134"/>
      <c r="S949" s="135"/>
      <c r="T949" s="135"/>
      <c r="U949" s="134"/>
      <c r="V949" s="135"/>
      <c r="W949" s="135"/>
      <c r="X949" s="134"/>
      <c r="Y949" s="135"/>
      <c r="Z949" s="135"/>
      <c r="AA949" s="134"/>
      <c r="AB949" s="135"/>
      <c r="AC949" s="135"/>
      <c r="AD949" s="134"/>
      <c r="AE949" s="135"/>
      <c r="AF949" s="135"/>
      <c r="AG949" s="134"/>
    </row>
    <row r="950" spans="1:33">
      <c r="A950" s="144" t="s">
        <v>345</v>
      </c>
      <c r="B950" s="135" t="s">
        <v>4231</v>
      </c>
      <c r="C950" s="143">
        <v>-495.98446755239553</v>
      </c>
      <c r="D950" s="143">
        <v>5354.2157499277919</v>
      </c>
      <c r="E950" s="142">
        <v>1.29</v>
      </c>
      <c r="F950" s="141">
        <v>2.226</v>
      </c>
      <c r="G950" s="135"/>
      <c r="H950" s="135"/>
      <c r="I950" s="134"/>
      <c r="J950" s="135"/>
      <c r="K950" s="135"/>
      <c r="L950" s="134"/>
      <c r="M950" s="135"/>
      <c r="N950" s="135"/>
      <c r="O950" s="134"/>
      <c r="P950" s="135"/>
      <c r="Q950" s="135"/>
      <c r="R950" s="134"/>
      <c r="S950" s="135"/>
      <c r="T950" s="135"/>
      <c r="U950" s="134"/>
      <c r="V950" s="135"/>
      <c r="W950" s="135"/>
      <c r="X950" s="134"/>
      <c r="Y950" s="135"/>
      <c r="Z950" s="135"/>
      <c r="AA950" s="134"/>
      <c r="AB950" s="135"/>
      <c r="AC950" s="135"/>
      <c r="AD950" s="134"/>
      <c r="AE950" s="135"/>
      <c r="AF950" s="135"/>
      <c r="AG950" s="134"/>
    </row>
    <row r="951" spans="1:33">
      <c r="A951" s="144" t="s">
        <v>345</v>
      </c>
      <c r="B951" s="135" t="s">
        <v>4230</v>
      </c>
      <c r="C951" s="143">
        <v>-496.79280588179722</v>
      </c>
      <c r="D951" s="143">
        <v>5353.3770630703821</v>
      </c>
      <c r="E951" s="142">
        <v>1.284</v>
      </c>
      <c r="F951" s="141">
        <v>2.2160000000000002</v>
      </c>
      <c r="G951" s="135"/>
      <c r="H951" s="135"/>
      <c r="I951" s="134"/>
      <c r="J951" s="135"/>
      <c r="K951" s="135"/>
      <c r="L951" s="134"/>
      <c r="M951" s="135"/>
      <c r="N951" s="135"/>
      <c r="O951" s="134"/>
      <c r="P951" s="135"/>
      <c r="Q951" s="135"/>
      <c r="R951" s="134"/>
      <c r="S951" s="135"/>
      <c r="T951" s="135"/>
      <c r="U951" s="134"/>
      <c r="V951" s="135"/>
      <c r="W951" s="135"/>
      <c r="X951" s="134"/>
      <c r="Y951" s="135"/>
      <c r="Z951" s="135"/>
      <c r="AA951" s="134"/>
      <c r="AB951" s="135"/>
      <c r="AC951" s="135"/>
      <c r="AD951" s="134"/>
      <c r="AE951" s="135"/>
      <c r="AF951" s="135"/>
      <c r="AG951" s="134"/>
    </row>
    <row r="952" spans="1:33">
      <c r="A952" s="144" t="s">
        <v>345</v>
      </c>
      <c r="B952" s="135" t="s">
        <v>4229</v>
      </c>
      <c r="C952" s="143">
        <v>-496.88447273630192</v>
      </c>
      <c r="D952" s="143">
        <v>5353.1240985369668</v>
      </c>
      <c r="E952" s="142">
        <v>1.3009999999999999</v>
      </c>
      <c r="F952" s="141">
        <v>2.2080000000000002</v>
      </c>
      <c r="G952" s="135"/>
      <c r="H952" s="135"/>
      <c r="I952" s="134"/>
      <c r="J952" s="135"/>
      <c r="K952" s="135"/>
      <c r="L952" s="134"/>
      <c r="M952" s="135"/>
      <c r="N952" s="135"/>
      <c r="O952" s="134"/>
      <c r="P952" s="135"/>
      <c r="Q952" s="135"/>
      <c r="R952" s="134"/>
      <c r="S952" s="135"/>
      <c r="T952" s="135"/>
      <c r="U952" s="134"/>
      <c r="V952" s="135"/>
      <c r="W952" s="135"/>
      <c r="X952" s="134"/>
      <c r="Y952" s="135"/>
      <c r="Z952" s="135"/>
      <c r="AA952" s="134"/>
      <c r="AB952" s="135"/>
      <c r="AC952" s="135"/>
      <c r="AD952" s="134"/>
      <c r="AE952" s="135"/>
      <c r="AF952" s="135"/>
      <c r="AG952" s="134"/>
    </row>
    <row r="953" spans="1:33">
      <c r="A953" s="144" t="s">
        <v>345</v>
      </c>
      <c r="B953" s="135" t="s">
        <v>4228</v>
      </c>
      <c r="C953" s="143">
        <v>-496.769065696334</v>
      </c>
      <c r="D953" s="143">
        <v>5352.7560530212859</v>
      </c>
      <c r="E953" s="142">
        <v>1.288</v>
      </c>
      <c r="F953" s="141">
        <v>2.226</v>
      </c>
      <c r="G953" s="135"/>
      <c r="H953" s="135"/>
      <c r="I953" s="134"/>
      <c r="J953" s="135"/>
      <c r="K953" s="135"/>
      <c r="L953" s="134"/>
      <c r="M953" s="135"/>
      <c r="N953" s="135"/>
      <c r="O953" s="134"/>
      <c r="P953" s="135"/>
      <c r="Q953" s="135"/>
      <c r="R953" s="134"/>
      <c r="S953" s="135"/>
      <c r="T953" s="135"/>
      <c r="U953" s="134"/>
      <c r="V953" s="135"/>
      <c r="W953" s="135"/>
      <c r="X953" s="134"/>
      <c r="Y953" s="135"/>
      <c r="Z953" s="135"/>
      <c r="AA953" s="134"/>
      <c r="AB953" s="135"/>
      <c r="AC953" s="135"/>
      <c r="AD953" s="134"/>
      <c r="AE953" s="135"/>
      <c r="AF953" s="135"/>
      <c r="AG953" s="134"/>
    </row>
    <row r="954" spans="1:33">
      <c r="A954" s="144" t="s">
        <v>345</v>
      </c>
      <c r="B954" s="135" t="s">
        <v>4227</v>
      </c>
      <c r="C954" s="143">
        <v>-496.02016646508531</v>
      </c>
      <c r="D954" s="143">
        <v>5351.0296419227143</v>
      </c>
      <c r="E954" s="142">
        <v>1.3169999999999999</v>
      </c>
      <c r="F954" s="141">
        <v>2.2170000000000001</v>
      </c>
      <c r="G954" s="135"/>
      <c r="H954" s="135"/>
      <c r="I954" s="134"/>
      <c r="J954" s="135"/>
      <c r="K954" s="135"/>
      <c r="L954" s="134"/>
      <c r="M954" s="135"/>
      <c r="N954" s="135"/>
      <c r="O954" s="134"/>
      <c r="P954" s="135"/>
      <c r="Q954" s="135"/>
      <c r="R954" s="134"/>
      <c r="S954" s="135"/>
      <c r="T954" s="135"/>
      <c r="U954" s="134"/>
      <c r="V954" s="135"/>
      <c r="W954" s="135"/>
      <c r="X954" s="134"/>
      <c r="Y954" s="135"/>
      <c r="Z954" s="135"/>
      <c r="AA954" s="134"/>
      <c r="AB954" s="135"/>
      <c r="AC954" s="135"/>
      <c r="AD954" s="134"/>
      <c r="AE954" s="135"/>
      <c r="AF954" s="135"/>
      <c r="AG954" s="134"/>
    </row>
    <row r="955" spans="1:33">
      <c r="A955" s="144" t="s">
        <v>345</v>
      </c>
      <c r="B955" s="135" t="s">
        <v>4226</v>
      </c>
      <c r="C955" s="143">
        <v>-496.01711034111702</v>
      </c>
      <c r="D955" s="143">
        <v>5350.2919573529161</v>
      </c>
      <c r="E955" s="142">
        <v>1.294</v>
      </c>
      <c r="F955" s="141">
        <v>2.2189999999999999</v>
      </c>
      <c r="G955" s="135"/>
      <c r="H955" s="135"/>
      <c r="I955" s="134"/>
      <c r="J955" s="135"/>
      <c r="K955" s="135"/>
      <c r="L955" s="134"/>
      <c r="M955" s="135"/>
      <c r="N955" s="135"/>
      <c r="O955" s="134"/>
      <c r="P955" s="135"/>
      <c r="Q955" s="135"/>
      <c r="R955" s="134"/>
      <c r="S955" s="135"/>
      <c r="T955" s="135"/>
      <c r="U955" s="134"/>
      <c r="V955" s="135"/>
      <c r="W955" s="135"/>
      <c r="X955" s="134"/>
      <c r="Y955" s="135"/>
      <c r="Z955" s="135"/>
      <c r="AA955" s="134"/>
      <c r="AB955" s="135"/>
      <c r="AC955" s="135"/>
      <c r="AD955" s="134"/>
      <c r="AE955" s="135"/>
      <c r="AF955" s="135"/>
      <c r="AG955" s="134"/>
    </row>
    <row r="956" spans="1:33">
      <c r="A956" s="144" t="s">
        <v>345</v>
      </c>
      <c r="B956" s="135" t="s">
        <v>4225</v>
      </c>
      <c r="C956" s="143">
        <v>-496.62485411526274</v>
      </c>
      <c r="D956" s="143">
        <v>5348.2995363482714</v>
      </c>
      <c r="E956" s="142">
        <v>1.2969999999999999</v>
      </c>
      <c r="F956" s="141">
        <v>2.2250000000000001</v>
      </c>
      <c r="G956" s="135"/>
      <c r="H956" s="135"/>
      <c r="I956" s="134"/>
      <c r="J956" s="135"/>
      <c r="K956" s="135"/>
      <c r="L956" s="134"/>
      <c r="M956" s="135"/>
      <c r="N956" s="135"/>
      <c r="O956" s="134"/>
      <c r="P956" s="135"/>
      <c r="Q956" s="135"/>
      <c r="R956" s="134"/>
      <c r="S956" s="135"/>
      <c r="T956" s="135"/>
      <c r="U956" s="134"/>
      <c r="V956" s="135"/>
      <c r="W956" s="135"/>
      <c r="X956" s="134"/>
      <c r="Y956" s="135"/>
      <c r="Z956" s="135"/>
      <c r="AA956" s="134"/>
      <c r="AB956" s="135"/>
      <c r="AC956" s="135"/>
      <c r="AD956" s="134"/>
      <c r="AE956" s="135"/>
      <c r="AF956" s="135"/>
      <c r="AG956" s="134"/>
    </row>
    <row r="957" spans="1:33">
      <c r="A957" s="144" t="s">
        <v>345</v>
      </c>
      <c r="B957" s="135" t="s">
        <v>4224</v>
      </c>
      <c r="C957" s="143">
        <v>-496.32443444573295</v>
      </c>
      <c r="D957" s="143">
        <v>5347.8053690009365</v>
      </c>
      <c r="E957" s="142">
        <v>1.286</v>
      </c>
      <c r="F957" s="141">
        <v>2.206</v>
      </c>
      <c r="G957" s="135"/>
      <c r="H957" s="135"/>
      <c r="I957" s="134"/>
      <c r="J957" s="135"/>
      <c r="K957" s="135"/>
      <c r="L957" s="134"/>
      <c r="M957" s="135"/>
      <c r="N957" s="135"/>
      <c r="O957" s="134"/>
      <c r="P957" s="135"/>
      <c r="Q957" s="135"/>
      <c r="R957" s="134"/>
      <c r="S957" s="135"/>
      <c r="T957" s="135"/>
      <c r="U957" s="134"/>
      <c r="V957" s="135"/>
      <c r="W957" s="135"/>
      <c r="X957" s="134"/>
      <c r="Y957" s="135"/>
      <c r="Z957" s="135"/>
      <c r="AA957" s="134"/>
      <c r="AB957" s="135"/>
      <c r="AC957" s="135"/>
      <c r="AD957" s="134"/>
      <c r="AE957" s="135"/>
      <c r="AF957" s="135"/>
      <c r="AG957" s="134"/>
    </row>
    <row r="958" spans="1:33">
      <c r="A958" s="144" t="s">
        <v>345</v>
      </c>
      <c r="B958" s="135" t="s">
        <v>4223</v>
      </c>
      <c r="C958" s="143">
        <v>-496.39583742421837</v>
      </c>
      <c r="D958" s="143">
        <v>5346.2460498899172</v>
      </c>
      <c r="E958" s="142">
        <v>1.306</v>
      </c>
      <c r="F958" s="141">
        <v>2.2229999999999999</v>
      </c>
      <c r="G958" s="135"/>
      <c r="H958" s="135"/>
      <c r="I958" s="134"/>
      <c r="J958" s="135"/>
      <c r="K958" s="135"/>
      <c r="L958" s="134"/>
      <c r="M958" s="135"/>
      <c r="N958" s="135"/>
      <c r="O958" s="134"/>
      <c r="P958" s="135"/>
      <c r="Q958" s="135"/>
      <c r="R958" s="134"/>
      <c r="S958" s="135"/>
      <c r="T958" s="135"/>
      <c r="U958" s="134"/>
      <c r="V958" s="135"/>
      <c r="W958" s="135"/>
      <c r="X958" s="134"/>
      <c r="Y958" s="135"/>
      <c r="Z958" s="135"/>
      <c r="AA958" s="134"/>
      <c r="AB958" s="135"/>
      <c r="AC958" s="135"/>
      <c r="AD958" s="134"/>
      <c r="AE958" s="135"/>
      <c r="AF958" s="135"/>
      <c r="AG958" s="134"/>
    </row>
    <row r="959" spans="1:33">
      <c r="A959" s="144" t="s">
        <v>345</v>
      </c>
      <c r="B959" s="135" t="s">
        <v>4222</v>
      </c>
      <c r="C959" s="143">
        <v>-496.31167097567788</v>
      </c>
      <c r="D959" s="143">
        <v>5345.3401547404355</v>
      </c>
      <c r="E959" s="142">
        <v>1.274</v>
      </c>
      <c r="F959" s="141">
        <v>2.2109999999999999</v>
      </c>
      <c r="G959" s="135"/>
      <c r="H959" s="135"/>
      <c r="I959" s="134"/>
      <c r="J959" s="135"/>
      <c r="K959" s="135"/>
      <c r="L959" s="134"/>
      <c r="M959" s="135"/>
      <c r="N959" s="135"/>
      <c r="O959" s="134"/>
      <c r="P959" s="135"/>
      <c r="Q959" s="135"/>
      <c r="R959" s="134"/>
      <c r="S959" s="135"/>
      <c r="T959" s="135"/>
      <c r="U959" s="134"/>
      <c r="V959" s="135"/>
      <c r="W959" s="135"/>
      <c r="X959" s="134"/>
      <c r="Y959" s="135"/>
      <c r="Z959" s="135"/>
      <c r="AA959" s="134"/>
      <c r="AB959" s="135"/>
      <c r="AC959" s="135"/>
      <c r="AD959" s="134"/>
      <c r="AE959" s="135"/>
      <c r="AF959" s="135"/>
      <c r="AG959" s="134"/>
    </row>
    <row r="960" spans="1:33">
      <c r="A960" s="144" t="s">
        <v>345</v>
      </c>
      <c r="B960" s="135" t="s">
        <v>4221</v>
      </c>
      <c r="C960" s="143">
        <v>-496.78863852124408</v>
      </c>
      <c r="D960" s="143">
        <v>5343.6129364271073</v>
      </c>
      <c r="E960" s="142">
        <v>1.319</v>
      </c>
      <c r="F960" s="141">
        <v>2.2210000000000001</v>
      </c>
      <c r="G960" s="135"/>
      <c r="H960" s="135"/>
      <c r="I960" s="134"/>
      <c r="J960" s="135"/>
      <c r="K960" s="135"/>
      <c r="L960" s="134"/>
      <c r="M960" s="135"/>
      <c r="N960" s="135"/>
      <c r="O960" s="134"/>
      <c r="P960" s="135"/>
      <c r="Q960" s="135"/>
      <c r="R960" s="134"/>
      <c r="S960" s="135"/>
      <c r="T960" s="135"/>
      <c r="U960" s="134"/>
      <c r="V960" s="135"/>
      <c r="W960" s="135"/>
      <c r="X960" s="134"/>
      <c r="Y960" s="135"/>
      <c r="Z960" s="135"/>
      <c r="AA960" s="134"/>
      <c r="AB960" s="135"/>
      <c r="AC960" s="135"/>
      <c r="AD960" s="134"/>
      <c r="AE960" s="135"/>
      <c r="AF960" s="135"/>
      <c r="AG960" s="134"/>
    </row>
    <row r="961" spans="1:33">
      <c r="A961" s="144" t="s">
        <v>345</v>
      </c>
      <c r="B961" s="135" t="s">
        <v>4220</v>
      </c>
      <c r="C961" s="143">
        <v>-496.62009222295359</v>
      </c>
      <c r="D961" s="143">
        <v>5341.6491887579914</v>
      </c>
      <c r="E961" s="142">
        <v>1.3089999999999999</v>
      </c>
      <c r="F961" s="141">
        <v>2.2170000000000001</v>
      </c>
      <c r="G961" s="135"/>
      <c r="H961" s="135"/>
      <c r="I961" s="134"/>
      <c r="J961" s="135"/>
      <c r="K961" s="135"/>
      <c r="L961" s="134"/>
      <c r="M961" s="135"/>
      <c r="N961" s="135"/>
      <c r="O961" s="134"/>
      <c r="P961" s="135"/>
      <c r="Q961" s="135"/>
      <c r="R961" s="134"/>
      <c r="S961" s="135"/>
      <c r="T961" s="135"/>
      <c r="U961" s="134"/>
      <c r="V961" s="135"/>
      <c r="W961" s="135"/>
      <c r="X961" s="134"/>
      <c r="Y961" s="135"/>
      <c r="Z961" s="135"/>
      <c r="AA961" s="134"/>
      <c r="AB961" s="135"/>
      <c r="AC961" s="135"/>
      <c r="AD961" s="134"/>
      <c r="AE961" s="135"/>
      <c r="AF961" s="135"/>
      <c r="AG961" s="134"/>
    </row>
    <row r="962" spans="1:33">
      <c r="A962" s="144" t="s">
        <v>345</v>
      </c>
      <c r="B962" s="135" t="s">
        <v>4219</v>
      </c>
      <c r="C962" s="143">
        <v>-496.45374114091936</v>
      </c>
      <c r="D962" s="143">
        <v>5341.25646610283</v>
      </c>
      <c r="E962" s="142">
        <v>1.274</v>
      </c>
      <c r="F962" s="141">
        <v>2.2170000000000001</v>
      </c>
      <c r="G962" s="135"/>
      <c r="H962" s="135"/>
      <c r="I962" s="134"/>
      <c r="J962" s="135"/>
      <c r="K962" s="135"/>
      <c r="L962" s="134"/>
      <c r="M962" s="135"/>
      <c r="N962" s="135"/>
      <c r="O962" s="134"/>
      <c r="P962" s="135"/>
      <c r="Q962" s="135"/>
      <c r="R962" s="134"/>
      <c r="S962" s="135"/>
      <c r="T962" s="135"/>
      <c r="U962" s="134"/>
      <c r="V962" s="135"/>
      <c r="W962" s="135"/>
      <c r="X962" s="134"/>
      <c r="Y962" s="135"/>
      <c r="Z962" s="135"/>
      <c r="AA962" s="134"/>
      <c r="AB962" s="135"/>
      <c r="AC962" s="135"/>
      <c r="AD962" s="134"/>
      <c r="AE962" s="135"/>
      <c r="AF962" s="135"/>
      <c r="AG962" s="134"/>
    </row>
    <row r="963" spans="1:33">
      <c r="A963" s="144" t="s">
        <v>345</v>
      </c>
      <c r="B963" s="135" t="s">
        <v>4218</v>
      </c>
      <c r="C963" s="143">
        <v>-495.90660592770473</v>
      </c>
      <c r="D963" s="143">
        <v>5339.9316953071866</v>
      </c>
      <c r="E963" s="142">
        <v>1.3149999999999999</v>
      </c>
      <c r="F963" s="141">
        <v>2.2250000000000001</v>
      </c>
      <c r="G963" s="135"/>
      <c r="H963" s="135"/>
      <c r="I963" s="134"/>
      <c r="J963" s="135"/>
      <c r="K963" s="135"/>
      <c r="L963" s="134"/>
      <c r="M963" s="135"/>
      <c r="N963" s="135"/>
      <c r="O963" s="134"/>
      <c r="P963" s="135"/>
      <c r="Q963" s="135"/>
      <c r="R963" s="134"/>
      <c r="S963" s="135"/>
      <c r="T963" s="135"/>
      <c r="U963" s="134"/>
      <c r="V963" s="135"/>
      <c r="W963" s="135"/>
      <c r="X963" s="134"/>
      <c r="Y963" s="135"/>
      <c r="Z963" s="135"/>
      <c r="AA963" s="134"/>
      <c r="AB963" s="135"/>
      <c r="AC963" s="135"/>
      <c r="AD963" s="134"/>
      <c r="AE963" s="135"/>
      <c r="AF963" s="135"/>
      <c r="AG963" s="134"/>
    </row>
    <row r="964" spans="1:33">
      <c r="A964" s="144" t="s">
        <v>345</v>
      </c>
      <c r="B964" s="135" t="s">
        <v>4217</v>
      </c>
      <c r="C964" s="143">
        <v>-496.71735535434948</v>
      </c>
      <c r="D964" s="143">
        <v>5338.3813407371017</v>
      </c>
      <c r="E964" s="142">
        <v>1.2869999999999999</v>
      </c>
      <c r="F964" s="141">
        <v>2.2240000000000002</v>
      </c>
      <c r="G964" s="135"/>
      <c r="H964" s="135"/>
      <c r="I964" s="134"/>
      <c r="J964" s="135"/>
      <c r="K964" s="135"/>
      <c r="L964" s="134"/>
      <c r="M964" s="135"/>
      <c r="N964" s="135"/>
      <c r="O964" s="134"/>
      <c r="P964" s="135"/>
      <c r="Q964" s="135"/>
      <c r="R964" s="134"/>
      <c r="S964" s="135"/>
      <c r="T964" s="135"/>
      <c r="U964" s="134"/>
      <c r="V964" s="135"/>
      <c r="W964" s="135"/>
      <c r="X964" s="134"/>
      <c r="Y964" s="135"/>
      <c r="Z964" s="135"/>
      <c r="AA964" s="134"/>
      <c r="AB964" s="135"/>
      <c r="AC964" s="135"/>
      <c r="AD964" s="134"/>
      <c r="AE964" s="135"/>
      <c r="AF964" s="135"/>
      <c r="AG964" s="134"/>
    </row>
    <row r="965" spans="1:33">
      <c r="A965" s="144" t="s">
        <v>345</v>
      </c>
      <c r="B965" s="135" t="s">
        <v>4216</v>
      </c>
      <c r="C965" s="143">
        <v>-496.15344497794797</v>
      </c>
      <c r="D965" s="143">
        <v>5336.6110342676138</v>
      </c>
      <c r="E965" s="142">
        <v>1.298</v>
      </c>
      <c r="F965" s="141">
        <v>2.2210000000000001</v>
      </c>
      <c r="G965" s="135"/>
      <c r="H965" s="135"/>
      <c r="I965" s="134"/>
      <c r="J965" s="135"/>
      <c r="K965" s="135"/>
      <c r="L965" s="134"/>
      <c r="M965" s="135"/>
      <c r="N965" s="135"/>
      <c r="O965" s="134"/>
      <c r="P965" s="135"/>
      <c r="Q965" s="135"/>
      <c r="R965" s="134"/>
      <c r="S965" s="135"/>
      <c r="T965" s="135"/>
      <c r="U965" s="134"/>
      <c r="V965" s="135"/>
      <c r="W965" s="135"/>
      <c r="X965" s="134"/>
      <c r="Y965" s="135"/>
      <c r="Z965" s="135"/>
      <c r="AA965" s="134"/>
      <c r="AB965" s="135"/>
      <c r="AC965" s="135"/>
      <c r="AD965" s="134"/>
      <c r="AE965" s="135"/>
      <c r="AF965" s="135"/>
      <c r="AG965" s="134"/>
    </row>
    <row r="966" spans="1:33">
      <c r="A966" s="144" t="s">
        <v>345</v>
      </c>
      <c r="B966" s="135" t="s">
        <v>4215</v>
      </c>
      <c r="C966" s="143">
        <v>-496.66965148622506</v>
      </c>
      <c r="D966" s="143">
        <v>5335.4649872579594</v>
      </c>
      <c r="E966" s="142">
        <v>1.3080000000000001</v>
      </c>
      <c r="F966" s="141">
        <v>2.218</v>
      </c>
      <c r="G966" s="135"/>
      <c r="H966" s="135"/>
      <c r="I966" s="134"/>
      <c r="J966" s="135"/>
      <c r="K966" s="135"/>
      <c r="L966" s="134"/>
      <c r="M966" s="135"/>
      <c r="N966" s="135"/>
      <c r="O966" s="134"/>
      <c r="P966" s="135"/>
      <c r="Q966" s="135"/>
      <c r="R966" s="134"/>
      <c r="S966" s="135"/>
      <c r="T966" s="135"/>
      <c r="U966" s="134"/>
      <c r="V966" s="135"/>
      <c r="W966" s="135"/>
      <c r="X966" s="134"/>
      <c r="Y966" s="135"/>
      <c r="Z966" s="135"/>
      <c r="AA966" s="134"/>
      <c r="AB966" s="135"/>
      <c r="AC966" s="135"/>
      <c r="AD966" s="134"/>
      <c r="AE966" s="135"/>
      <c r="AF966" s="135"/>
      <c r="AG966" s="134"/>
    </row>
    <row r="967" spans="1:33">
      <c r="A967" s="144" t="s">
        <v>345</v>
      </c>
      <c r="B967" s="135" t="s">
        <v>4214</v>
      </c>
      <c r="C967" s="143">
        <v>-496.3623635664095</v>
      </c>
      <c r="D967" s="143">
        <v>5334.1840416940131</v>
      </c>
      <c r="E967" s="142">
        <v>1.288</v>
      </c>
      <c r="F967" s="141">
        <v>2.21</v>
      </c>
      <c r="G967" s="135"/>
      <c r="H967" s="135"/>
      <c r="I967" s="134"/>
      <c r="J967" s="135"/>
      <c r="K967" s="135"/>
      <c r="L967" s="134"/>
      <c r="M967" s="135"/>
      <c r="N967" s="135"/>
      <c r="O967" s="134"/>
      <c r="P967" s="135"/>
      <c r="Q967" s="135"/>
      <c r="R967" s="134"/>
      <c r="S967" s="135"/>
      <c r="T967" s="135"/>
      <c r="U967" s="134"/>
      <c r="V967" s="135"/>
      <c r="W967" s="135"/>
      <c r="X967" s="134"/>
      <c r="Y967" s="135"/>
      <c r="Z967" s="135"/>
      <c r="AA967" s="134"/>
      <c r="AB967" s="135"/>
      <c r="AC967" s="135"/>
      <c r="AD967" s="134"/>
      <c r="AE967" s="135"/>
      <c r="AF967" s="135"/>
      <c r="AG967" s="134"/>
    </row>
    <row r="968" spans="1:33">
      <c r="A968" s="144" t="s">
        <v>345</v>
      </c>
      <c r="B968" s="135" t="s">
        <v>4213</v>
      </c>
      <c r="C968" s="143">
        <v>-496.29963853644057</v>
      </c>
      <c r="D968" s="143">
        <v>5332.6327866371721</v>
      </c>
      <c r="E968" s="142">
        <v>1.3240000000000001</v>
      </c>
      <c r="F968" s="141">
        <v>2.2240000000000002</v>
      </c>
      <c r="G968" s="135"/>
      <c r="H968" s="135"/>
      <c r="I968" s="134"/>
      <c r="J968" s="135"/>
      <c r="K968" s="135"/>
      <c r="L968" s="134"/>
      <c r="M968" s="135"/>
      <c r="N968" s="135"/>
      <c r="O968" s="134"/>
      <c r="P968" s="135"/>
      <c r="Q968" s="135"/>
      <c r="R968" s="134"/>
      <c r="S968" s="135"/>
      <c r="T968" s="135"/>
      <c r="U968" s="134"/>
      <c r="V968" s="135"/>
      <c r="W968" s="135"/>
      <c r="X968" s="134"/>
      <c r="Y968" s="135"/>
      <c r="Z968" s="135"/>
      <c r="AA968" s="134"/>
      <c r="AB968" s="135"/>
      <c r="AC968" s="135"/>
      <c r="AD968" s="134"/>
      <c r="AE968" s="135"/>
      <c r="AF968" s="135"/>
      <c r="AG968" s="134"/>
    </row>
    <row r="969" spans="1:33">
      <c r="A969" s="144" t="s">
        <v>345</v>
      </c>
      <c r="B969" s="135" t="s">
        <v>4212</v>
      </c>
      <c r="C969" s="143">
        <v>-496.64694405317948</v>
      </c>
      <c r="D969" s="143">
        <v>5331.4555466510637</v>
      </c>
      <c r="E969" s="142">
        <v>1.3089999999999999</v>
      </c>
      <c r="F969" s="141">
        <v>2.234</v>
      </c>
      <c r="G969" s="135"/>
      <c r="H969" s="135"/>
      <c r="I969" s="134"/>
      <c r="J969" s="135"/>
      <c r="K969" s="135"/>
      <c r="L969" s="134"/>
      <c r="M969" s="135"/>
      <c r="N969" s="135"/>
      <c r="O969" s="134"/>
      <c r="P969" s="135"/>
      <c r="Q969" s="135"/>
      <c r="R969" s="134"/>
      <c r="S969" s="135"/>
      <c r="T969" s="135"/>
      <c r="U969" s="134"/>
      <c r="V969" s="135"/>
      <c r="W969" s="135"/>
      <c r="X969" s="134"/>
      <c r="Y969" s="135"/>
      <c r="Z969" s="135"/>
      <c r="AA969" s="134"/>
      <c r="AB969" s="135"/>
      <c r="AC969" s="135"/>
      <c r="AD969" s="134"/>
      <c r="AE969" s="135"/>
      <c r="AF969" s="135"/>
      <c r="AG969" s="134"/>
    </row>
    <row r="970" spans="1:33">
      <c r="A970" s="144" t="s">
        <v>345</v>
      </c>
      <c r="B970" s="135" t="s">
        <v>4211</v>
      </c>
      <c r="C970" s="143">
        <v>-496.78334101147516</v>
      </c>
      <c r="D970" s="143">
        <v>5329.7823247094211</v>
      </c>
      <c r="E970" s="142">
        <v>1.2869999999999999</v>
      </c>
      <c r="F970" s="141">
        <v>2.2170000000000001</v>
      </c>
      <c r="G970" s="135"/>
      <c r="H970" s="135"/>
      <c r="I970" s="134"/>
      <c r="J970" s="135"/>
      <c r="K970" s="135"/>
      <c r="L970" s="134"/>
      <c r="M970" s="135"/>
      <c r="N970" s="135"/>
      <c r="O970" s="134"/>
      <c r="P970" s="135"/>
      <c r="Q970" s="135"/>
      <c r="R970" s="134"/>
      <c r="S970" s="135"/>
      <c r="T970" s="135"/>
      <c r="U970" s="134"/>
      <c r="V970" s="135"/>
      <c r="W970" s="135"/>
      <c r="X970" s="134"/>
      <c r="Y970" s="135"/>
      <c r="Z970" s="135"/>
      <c r="AA970" s="134"/>
      <c r="AB970" s="135"/>
      <c r="AC970" s="135"/>
      <c r="AD970" s="134"/>
      <c r="AE970" s="135"/>
      <c r="AF970" s="135"/>
      <c r="AG970" s="134"/>
    </row>
    <row r="971" spans="1:33">
      <c r="A971" s="144" t="s">
        <v>345</v>
      </c>
      <c r="B971" s="135" t="s">
        <v>4210</v>
      </c>
      <c r="C971" s="143">
        <v>-496.60272868654744</v>
      </c>
      <c r="D971" s="143">
        <v>5328.3380053877418</v>
      </c>
      <c r="E971" s="142">
        <v>1.284</v>
      </c>
      <c r="F971" s="141">
        <v>2.2290000000000001</v>
      </c>
      <c r="G971" s="135"/>
      <c r="H971" s="135"/>
      <c r="I971" s="134"/>
      <c r="J971" s="135"/>
      <c r="K971" s="135"/>
      <c r="L971" s="134"/>
      <c r="M971" s="135"/>
      <c r="N971" s="135"/>
      <c r="O971" s="134"/>
      <c r="P971" s="135"/>
      <c r="Q971" s="135"/>
      <c r="R971" s="134"/>
      <c r="S971" s="135"/>
      <c r="T971" s="135"/>
      <c r="U971" s="134"/>
      <c r="V971" s="135"/>
      <c r="W971" s="135"/>
      <c r="X971" s="134"/>
      <c r="Y971" s="135"/>
      <c r="Z971" s="135"/>
      <c r="AA971" s="134"/>
      <c r="AB971" s="135"/>
      <c r="AC971" s="135"/>
      <c r="AD971" s="134"/>
      <c r="AE971" s="135"/>
      <c r="AF971" s="135"/>
      <c r="AG971" s="134"/>
    </row>
    <row r="972" spans="1:33">
      <c r="A972" s="144" t="s">
        <v>345</v>
      </c>
      <c r="B972" s="135" t="s">
        <v>4209</v>
      </c>
      <c r="C972" s="143">
        <v>-496.17132334787544</v>
      </c>
      <c r="D972" s="143">
        <v>5327.292680006859</v>
      </c>
      <c r="E972" s="142">
        <v>1.2989999999999999</v>
      </c>
      <c r="F972" s="141">
        <v>2.2149999999999999</v>
      </c>
      <c r="G972" s="135"/>
      <c r="H972" s="135"/>
      <c r="I972" s="134"/>
      <c r="J972" s="135"/>
      <c r="K972" s="135"/>
      <c r="L972" s="134"/>
      <c r="M972" s="135"/>
      <c r="N972" s="135"/>
      <c r="O972" s="134"/>
      <c r="P972" s="135"/>
      <c r="Q972" s="135"/>
      <c r="R972" s="134"/>
      <c r="S972" s="135"/>
      <c r="T972" s="135"/>
      <c r="U972" s="134"/>
      <c r="V972" s="135"/>
      <c r="W972" s="135"/>
      <c r="X972" s="134"/>
      <c r="Y972" s="135"/>
      <c r="Z972" s="135"/>
      <c r="AA972" s="134"/>
      <c r="AB972" s="135"/>
      <c r="AC972" s="135"/>
      <c r="AD972" s="134"/>
      <c r="AE972" s="135"/>
      <c r="AF972" s="135"/>
      <c r="AG972" s="134"/>
    </row>
    <row r="973" spans="1:33">
      <c r="A973" s="144" t="s">
        <v>345</v>
      </c>
      <c r="B973" s="135" t="s">
        <v>4208</v>
      </c>
      <c r="C973" s="143">
        <v>-496.6915961055966</v>
      </c>
      <c r="D973" s="143">
        <v>5327.0656633878125</v>
      </c>
      <c r="E973" s="142">
        <v>1.3009999999999999</v>
      </c>
      <c r="F973" s="141">
        <v>2.2290000000000001</v>
      </c>
      <c r="G973" s="135"/>
      <c r="H973" s="135"/>
      <c r="I973" s="134"/>
      <c r="J973" s="135"/>
      <c r="K973" s="135"/>
      <c r="L973" s="134"/>
      <c r="M973" s="135"/>
      <c r="N973" s="135"/>
      <c r="O973" s="134"/>
      <c r="P973" s="135"/>
      <c r="Q973" s="135"/>
      <c r="R973" s="134"/>
      <c r="S973" s="135"/>
      <c r="T973" s="135"/>
      <c r="U973" s="134"/>
      <c r="V973" s="135"/>
      <c r="W973" s="135"/>
      <c r="X973" s="134"/>
      <c r="Y973" s="135"/>
      <c r="Z973" s="135"/>
      <c r="AA973" s="134"/>
      <c r="AB973" s="135"/>
      <c r="AC973" s="135"/>
      <c r="AD973" s="134"/>
      <c r="AE973" s="135"/>
      <c r="AF973" s="135"/>
      <c r="AG973" s="134"/>
    </row>
    <row r="974" spans="1:33">
      <c r="A974" s="144" t="s">
        <v>345</v>
      </c>
      <c r="B974" s="135" t="s">
        <v>4207</v>
      </c>
      <c r="C974" s="143">
        <v>-496.57956896309855</v>
      </c>
      <c r="D974" s="143">
        <v>5326.8624690872848</v>
      </c>
      <c r="E974" s="142">
        <v>1.3</v>
      </c>
      <c r="F974" s="141">
        <v>2.238</v>
      </c>
      <c r="G974" s="135"/>
      <c r="H974" s="135"/>
      <c r="I974" s="134"/>
      <c r="J974" s="135"/>
      <c r="K974" s="135"/>
      <c r="L974" s="134"/>
      <c r="M974" s="135"/>
      <c r="N974" s="135"/>
      <c r="O974" s="134"/>
      <c r="P974" s="135"/>
      <c r="Q974" s="135"/>
      <c r="R974" s="134"/>
      <c r="S974" s="135"/>
      <c r="T974" s="135"/>
      <c r="U974" s="134"/>
      <c r="V974" s="135"/>
      <c r="W974" s="135"/>
      <c r="X974" s="134"/>
      <c r="Y974" s="135"/>
      <c r="Z974" s="135"/>
      <c r="AA974" s="134"/>
      <c r="AB974" s="135"/>
      <c r="AC974" s="135"/>
      <c r="AD974" s="134"/>
      <c r="AE974" s="135"/>
      <c r="AF974" s="135"/>
      <c r="AG974" s="134"/>
    </row>
    <row r="975" spans="1:33">
      <c r="A975" s="144" t="s">
        <v>345</v>
      </c>
      <c r="B975" s="135" t="s">
        <v>4206</v>
      </c>
      <c r="C975" s="143">
        <v>-496.14542184807942</v>
      </c>
      <c r="D975" s="143">
        <v>5324.9057909283465</v>
      </c>
      <c r="E975" s="142">
        <v>1.2989999999999999</v>
      </c>
      <c r="F975" s="141">
        <v>2.218</v>
      </c>
      <c r="G975" s="135"/>
      <c r="H975" s="135"/>
      <c r="I975" s="134"/>
      <c r="J975" s="135"/>
      <c r="K975" s="135"/>
      <c r="L975" s="134"/>
      <c r="M975" s="135"/>
      <c r="N975" s="135"/>
      <c r="O975" s="134"/>
      <c r="P975" s="135"/>
      <c r="Q975" s="135"/>
      <c r="R975" s="134"/>
      <c r="S975" s="135"/>
      <c r="T975" s="135"/>
      <c r="U975" s="134"/>
      <c r="V975" s="135"/>
      <c r="W975" s="135"/>
      <c r="X975" s="134"/>
      <c r="Y975" s="135"/>
      <c r="Z975" s="135"/>
      <c r="AA975" s="134"/>
      <c r="AB975" s="135"/>
      <c r="AC975" s="135"/>
      <c r="AD975" s="134"/>
      <c r="AE975" s="135"/>
      <c r="AF975" s="135"/>
      <c r="AG975" s="134"/>
    </row>
    <row r="976" spans="1:33">
      <c r="A976" s="144" t="s">
        <v>345</v>
      </c>
      <c r="B976" s="135" t="s">
        <v>4205</v>
      </c>
      <c r="C976" s="143">
        <v>-496.81483209142516</v>
      </c>
      <c r="D976" s="143">
        <v>5323.3716021682349</v>
      </c>
      <c r="E976" s="142">
        <v>1.2889999999999999</v>
      </c>
      <c r="F976" s="141">
        <v>2.2189999999999999</v>
      </c>
      <c r="G976" s="135"/>
      <c r="H976" s="135"/>
      <c r="I976" s="134"/>
      <c r="J976" s="135"/>
      <c r="K976" s="135"/>
      <c r="L976" s="134"/>
      <c r="M976" s="135"/>
      <c r="N976" s="135"/>
      <c r="O976" s="134"/>
      <c r="P976" s="135"/>
      <c r="Q976" s="135"/>
      <c r="R976" s="134"/>
      <c r="S976" s="135"/>
      <c r="T976" s="135"/>
      <c r="U976" s="134"/>
      <c r="V976" s="135"/>
      <c r="W976" s="135"/>
      <c r="X976" s="134"/>
      <c r="Y976" s="135"/>
      <c r="Z976" s="135"/>
      <c r="AA976" s="134"/>
      <c r="AB976" s="135"/>
      <c r="AC976" s="135"/>
      <c r="AD976" s="134"/>
      <c r="AE976" s="135"/>
      <c r="AF976" s="135"/>
      <c r="AG976" s="134"/>
    </row>
    <row r="977" spans="1:33">
      <c r="A977" s="144" t="s">
        <v>345</v>
      </c>
      <c r="B977" s="135" t="s">
        <v>4204</v>
      </c>
      <c r="C977" s="143">
        <v>-496.53122959559295</v>
      </c>
      <c r="D977" s="143">
        <v>5323.2952161158928</v>
      </c>
      <c r="E977" s="142">
        <v>1.3120000000000001</v>
      </c>
      <c r="F977" s="141">
        <v>2.2189999999999999</v>
      </c>
      <c r="G977" s="135"/>
      <c r="H977" s="135"/>
      <c r="I977" s="134"/>
      <c r="J977" s="135"/>
      <c r="K977" s="135"/>
      <c r="L977" s="134"/>
      <c r="M977" s="135"/>
      <c r="N977" s="135"/>
      <c r="O977" s="134"/>
      <c r="P977" s="135"/>
      <c r="Q977" s="135"/>
      <c r="R977" s="134"/>
      <c r="S977" s="135"/>
      <c r="T977" s="135"/>
      <c r="U977" s="134"/>
      <c r="V977" s="135"/>
      <c r="W977" s="135"/>
      <c r="X977" s="134"/>
      <c r="Y977" s="135"/>
      <c r="Z977" s="135"/>
      <c r="AA977" s="134"/>
      <c r="AB977" s="135"/>
      <c r="AC977" s="135"/>
      <c r="AD977" s="134"/>
      <c r="AE977" s="135"/>
      <c r="AF977" s="135"/>
      <c r="AG977" s="134"/>
    </row>
    <row r="978" spans="1:33">
      <c r="A978" s="144" t="s">
        <v>345</v>
      </c>
      <c r="B978" s="135" t="s">
        <v>4203</v>
      </c>
      <c r="C978" s="143">
        <v>-496.02021421185793</v>
      </c>
      <c r="D978" s="143">
        <v>5322.9143777213521</v>
      </c>
      <c r="E978" s="142">
        <v>1.2989999999999999</v>
      </c>
      <c r="F978" s="141">
        <v>2.2189999999999999</v>
      </c>
      <c r="G978" s="135"/>
      <c r="H978" s="135"/>
      <c r="I978" s="134"/>
      <c r="J978" s="135"/>
      <c r="K978" s="135"/>
      <c r="L978" s="134"/>
      <c r="M978" s="135"/>
      <c r="N978" s="135"/>
      <c r="O978" s="134"/>
      <c r="P978" s="135"/>
      <c r="Q978" s="135"/>
      <c r="R978" s="134"/>
      <c r="S978" s="135"/>
      <c r="T978" s="135"/>
      <c r="U978" s="134"/>
      <c r="V978" s="135"/>
      <c r="W978" s="135"/>
      <c r="X978" s="134"/>
      <c r="Y978" s="135"/>
      <c r="Z978" s="135"/>
      <c r="AA978" s="134"/>
      <c r="AB978" s="135"/>
      <c r="AC978" s="135"/>
      <c r="AD978" s="134"/>
      <c r="AE978" s="135"/>
      <c r="AF978" s="135"/>
      <c r="AG978" s="134"/>
    </row>
    <row r="979" spans="1:33">
      <c r="A979" s="144" t="s">
        <v>345</v>
      </c>
      <c r="B979" s="135" t="s">
        <v>4202</v>
      </c>
      <c r="C979" s="143">
        <v>-496.83396256897549</v>
      </c>
      <c r="D979" s="143">
        <v>5321.0494313311456</v>
      </c>
      <c r="E979" s="142">
        <v>1.306</v>
      </c>
      <c r="F979" s="141">
        <v>2.2189999999999999</v>
      </c>
      <c r="G979" s="135"/>
      <c r="H979" s="135"/>
      <c r="I979" s="134"/>
      <c r="J979" s="135"/>
      <c r="K979" s="135"/>
      <c r="L979" s="134"/>
      <c r="M979" s="135"/>
      <c r="N979" s="135"/>
      <c r="O979" s="134"/>
      <c r="P979" s="135"/>
      <c r="Q979" s="135"/>
      <c r="R979" s="134"/>
      <c r="S979" s="135"/>
      <c r="T979" s="135"/>
      <c r="U979" s="134"/>
      <c r="V979" s="135"/>
      <c r="W979" s="135"/>
      <c r="X979" s="134"/>
      <c r="Y979" s="135"/>
      <c r="Z979" s="135"/>
      <c r="AA979" s="134"/>
      <c r="AB979" s="135"/>
      <c r="AC979" s="135"/>
      <c r="AD979" s="134"/>
      <c r="AE979" s="135"/>
      <c r="AF979" s="135"/>
      <c r="AG979" s="134"/>
    </row>
    <row r="980" spans="1:33">
      <c r="A980" s="144" t="s">
        <v>345</v>
      </c>
      <c r="B980" s="135" t="s">
        <v>4201</v>
      </c>
      <c r="C980" s="143">
        <v>-496.2096237175781</v>
      </c>
      <c r="D980" s="143">
        <v>5320.8119170798109</v>
      </c>
      <c r="E980" s="142">
        <v>1.296</v>
      </c>
      <c r="F980" s="141">
        <v>2.2250000000000001</v>
      </c>
      <c r="G980" s="135"/>
      <c r="H980" s="135"/>
      <c r="I980" s="134"/>
      <c r="J980" s="135"/>
      <c r="K980" s="135"/>
      <c r="L980" s="134"/>
      <c r="M980" s="135"/>
      <c r="N980" s="135"/>
      <c r="O980" s="134"/>
      <c r="P980" s="135"/>
      <c r="Q980" s="135"/>
      <c r="R980" s="134"/>
      <c r="S980" s="135"/>
      <c r="T980" s="135"/>
      <c r="U980" s="134"/>
      <c r="V980" s="135"/>
      <c r="W980" s="135"/>
      <c r="X980" s="134"/>
      <c r="Y980" s="135"/>
      <c r="Z980" s="135"/>
      <c r="AA980" s="134"/>
      <c r="AB980" s="135"/>
      <c r="AC980" s="135"/>
      <c r="AD980" s="134"/>
      <c r="AE980" s="135"/>
      <c r="AF980" s="135"/>
      <c r="AG980" s="134"/>
    </row>
    <row r="981" spans="1:33">
      <c r="A981" s="144" t="s">
        <v>345</v>
      </c>
      <c r="B981" s="135" t="s">
        <v>4200</v>
      </c>
      <c r="C981" s="143">
        <v>-496.68139044460384</v>
      </c>
      <c r="D981" s="143">
        <v>5320.1109470701585</v>
      </c>
      <c r="E981" s="142">
        <v>1.3089999999999999</v>
      </c>
      <c r="F981" s="141">
        <v>2.2090000000000001</v>
      </c>
      <c r="G981" s="135"/>
      <c r="H981" s="135"/>
      <c r="I981" s="134"/>
      <c r="J981" s="135"/>
      <c r="K981" s="135"/>
      <c r="L981" s="134"/>
      <c r="M981" s="135"/>
      <c r="N981" s="135"/>
      <c r="O981" s="134"/>
      <c r="P981" s="135"/>
      <c r="Q981" s="135"/>
      <c r="R981" s="134"/>
      <c r="S981" s="135"/>
      <c r="T981" s="135"/>
      <c r="U981" s="134"/>
      <c r="V981" s="135"/>
      <c r="W981" s="135"/>
      <c r="X981" s="134"/>
      <c r="Y981" s="135"/>
      <c r="Z981" s="135"/>
      <c r="AA981" s="134"/>
      <c r="AB981" s="135"/>
      <c r="AC981" s="135"/>
      <c r="AD981" s="134"/>
      <c r="AE981" s="135"/>
      <c r="AF981" s="135"/>
      <c r="AG981" s="134"/>
    </row>
    <row r="982" spans="1:33">
      <c r="A982" s="144" t="s">
        <v>345</v>
      </c>
      <c r="B982" s="135" t="s">
        <v>4199</v>
      </c>
      <c r="C982" s="143">
        <v>-496.42223590729594</v>
      </c>
      <c r="D982" s="143">
        <v>5318.3408769316093</v>
      </c>
      <c r="E982" s="142">
        <v>1.2809999999999999</v>
      </c>
      <c r="F982" s="141">
        <v>2.218</v>
      </c>
      <c r="G982" s="135"/>
      <c r="H982" s="135"/>
      <c r="I982" s="134"/>
      <c r="J982" s="135"/>
      <c r="K982" s="135"/>
      <c r="L982" s="134"/>
      <c r="M982" s="135"/>
      <c r="N982" s="135"/>
      <c r="O982" s="134"/>
      <c r="P982" s="135"/>
      <c r="Q982" s="135"/>
      <c r="R982" s="134"/>
      <c r="S982" s="135"/>
      <c r="T982" s="135"/>
      <c r="U982" s="134"/>
      <c r="V982" s="135"/>
      <c r="W982" s="135"/>
      <c r="X982" s="134"/>
      <c r="Y982" s="135"/>
      <c r="Z982" s="135"/>
      <c r="AA982" s="134"/>
      <c r="AB982" s="135"/>
      <c r="AC982" s="135"/>
      <c r="AD982" s="134"/>
      <c r="AE982" s="135"/>
      <c r="AF982" s="135"/>
      <c r="AG982" s="134"/>
    </row>
    <row r="983" spans="1:33">
      <c r="A983" s="144" t="s">
        <v>345</v>
      </c>
      <c r="B983" s="135" t="s">
        <v>4198</v>
      </c>
      <c r="C983" s="143">
        <v>-496.2958690789535</v>
      </c>
      <c r="D983" s="143">
        <v>5318.2157464070615</v>
      </c>
      <c r="E983" s="142">
        <v>1.296</v>
      </c>
      <c r="F983" s="141">
        <v>2.2229999999999999</v>
      </c>
      <c r="G983" s="135"/>
      <c r="H983" s="135"/>
      <c r="I983" s="134"/>
      <c r="J983" s="135"/>
      <c r="K983" s="135"/>
      <c r="L983" s="134"/>
      <c r="M983" s="135"/>
      <c r="N983" s="135"/>
      <c r="O983" s="134"/>
      <c r="P983" s="135"/>
      <c r="Q983" s="135"/>
      <c r="R983" s="134"/>
      <c r="S983" s="135"/>
      <c r="T983" s="135"/>
      <c r="U983" s="134"/>
      <c r="V983" s="135"/>
      <c r="W983" s="135"/>
      <c r="X983" s="134"/>
      <c r="Y983" s="135"/>
      <c r="Z983" s="135"/>
      <c r="AA983" s="134"/>
      <c r="AB983" s="135"/>
      <c r="AC983" s="135"/>
      <c r="AD983" s="134"/>
      <c r="AE983" s="135"/>
      <c r="AF983" s="135"/>
      <c r="AG983" s="134"/>
    </row>
    <row r="984" spans="1:33">
      <c r="A984" s="144" t="s">
        <v>345</v>
      </c>
      <c r="B984" s="135" t="s">
        <v>4197</v>
      </c>
      <c r="C984" s="143">
        <v>-496.34899662513004</v>
      </c>
      <c r="D984" s="143">
        <v>5317.055419210521</v>
      </c>
      <c r="E984" s="142">
        <v>1.3049999999999999</v>
      </c>
      <c r="F984" s="141">
        <v>2.2330000000000001</v>
      </c>
      <c r="G984" s="135"/>
      <c r="H984" s="135"/>
      <c r="I984" s="134"/>
      <c r="J984" s="135"/>
      <c r="K984" s="135"/>
      <c r="L984" s="134"/>
      <c r="M984" s="135"/>
      <c r="N984" s="135"/>
      <c r="O984" s="134"/>
      <c r="P984" s="135"/>
      <c r="Q984" s="135"/>
      <c r="R984" s="134"/>
      <c r="S984" s="135"/>
      <c r="T984" s="135"/>
      <c r="U984" s="134"/>
      <c r="V984" s="135"/>
      <c r="W984" s="135"/>
      <c r="X984" s="134"/>
      <c r="Y984" s="135"/>
      <c r="Z984" s="135"/>
      <c r="AA984" s="134"/>
      <c r="AB984" s="135"/>
      <c r="AC984" s="135"/>
      <c r="AD984" s="134"/>
      <c r="AE984" s="135"/>
      <c r="AF984" s="135"/>
      <c r="AG984" s="134"/>
    </row>
    <row r="985" spans="1:33">
      <c r="A985" s="144" t="s">
        <v>345</v>
      </c>
      <c r="B985" s="135" t="s">
        <v>4196</v>
      </c>
      <c r="C985" s="143">
        <v>-496.88250057276883</v>
      </c>
      <c r="D985" s="143">
        <v>5316.8841492824686</v>
      </c>
      <c r="E985" s="142">
        <v>1.262</v>
      </c>
      <c r="F985" s="141">
        <v>2.2040000000000002</v>
      </c>
      <c r="G985" s="135"/>
      <c r="H985" s="135"/>
      <c r="I985" s="134"/>
      <c r="J985" s="135"/>
      <c r="K985" s="135"/>
      <c r="L985" s="134"/>
      <c r="M985" s="135"/>
      <c r="N985" s="135"/>
      <c r="O985" s="134"/>
      <c r="P985" s="135"/>
      <c r="Q985" s="135"/>
      <c r="R985" s="134"/>
      <c r="S985" s="135"/>
      <c r="T985" s="135"/>
      <c r="U985" s="134"/>
      <c r="V985" s="135"/>
      <c r="W985" s="135"/>
      <c r="X985" s="134"/>
      <c r="Y985" s="135"/>
      <c r="Z985" s="135"/>
      <c r="AA985" s="134"/>
      <c r="AB985" s="135"/>
      <c r="AC985" s="135"/>
      <c r="AD985" s="134"/>
      <c r="AE985" s="135"/>
      <c r="AF985" s="135"/>
      <c r="AG985" s="134"/>
    </row>
    <row r="986" spans="1:33">
      <c r="A986" s="144" t="s">
        <v>345</v>
      </c>
      <c r="B986" s="135" t="s">
        <v>4195</v>
      </c>
      <c r="C986" s="143">
        <v>-496.66695468918238</v>
      </c>
      <c r="D986" s="143">
        <v>5316.0863599155309</v>
      </c>
      <c r="E986" s="142">
        <v>1.2929999999999999</v>
      </c>
      <c r="F986" s="141">
        <v>2.226</v>
      </c>
      <c r="G986" s="135"/>
      <c r="H986" s="135"/>
      <c r="I986" s="134"/>
      <c r="J986" s="135"/>
      <c r="K986" s="135"/>
      <c r="L986" s="134"/>
      <c r="M986" s="135"/>
      <c r="N986" s="135"/>
      <c r="O986" s="134"/>
      <c r="P986" s="135"/>
      <c r="Q986" s="135"/>
      <c r="R986" s="134"/>
      <c r="S986" s="135"/>
      <c r="T986" s="135"/>
      <c r="U986" s="134"/>
      <c r="V986" s="135"/>
      <c r="W986" s="135"/>
      <c r="X986" s="134"/>
      <c r="Y986" s="135"/>
      <c r="Z986" s="135"/>
      <c r="AA986" s="134"/>
      <c r="AB986" s="135"/>
      <c r="AC986" s="135"/>
      <c r="AD986" s="134"/>
      <c r="AE986" s="135"/>
      <c r="AF986" s="135"/>
      <c r="AG986" s="134"/>
    </row>
    <row r="987" spans="1:33">
      <c r="A987" s="144" t="s">
        <v>345</v>
      </c>
      <c r="B987" s="135" t="s">
        <v>4194</v>
      </c>
      <c r="C987" s="143">
        <v>-496.42749304497335</v>
      </c>
      <c r="D987" s="143">
        <v>5314.8763193052619</v>
      </c>
      <c r="E987" s="142">
        <v>1.2789999999999999</v>
      </c>
      <c r="F987" s="141">
        <v>2.2349999999999999</v>
      </c>
      <c r="G987" s="135"/>
      <c r="H987" s="135"/>
      <c r="I987" s="134"/>
      <c r="J987" s="135"/>
      <c r="K987" s="135"/>
      <c r="L987" s="134"/>
      <c r="M987" s="135"/>
      <c r="N987" s="135"/>
      <c r="O987" s="134"/>
      <c r="P987" s="135"/>
      <c r="Q987" s="135"/>
      <c r="R987" s="134"/>
      <c r="S987" s="135"/>
      <c r="T987" s="135"/>
      <c r="U987" s="134"/>
      <c r="V987" s="135"/>
      <c r="W987" s="135"/>
      <c r="X987" s="134"/>
      <c r="Y987" s="135"/>
      <c r="Z987" s="135"/>
      <c r="AA987" s="134"/>
      <c r="AB987" s="135"/>
      <c r="AC987" s="135"/>
      <c r="AD987" s="134"/>
      <c r="AE987" s="135"/>
      <c r="AF987" s="135"/>
      <c r="AG987" s="134"/>
    </row>
    <row r="988" spans="1:33">
      <c r="A988" s="144" t="s">
        <v>345</v>
      </c>
      <c r="B988" s="135" t="s">
        <v>4193</v>
      </c>
      <c r="C988" s="143">
        <v>-496.71292940294586</v>
      </c>
      <c r="D988" s="143">
        <v>5314.2304230633936</v>
      </c>
      <c r="E988" s="142">
        <v>1.2829999999999999</v>
      </c>
      <c r="F988" s="141">
        <v>2.2229999999999999</v>
      </c>
      <c r="G988" s="135"/>
      <c r="H988" s="135"/>
      <c r="I988" s="134"/>
      <c r="J988" s="135"/>
      <c r="K988" s="135"/>
      <c r="L988" s="134"/>
      <c r="M988" s="135"/>
      <c r="N988" s="135"/>
      <c r="O988" s="134"/>
      <c r="P988" s="135"/>
      <c r="Q988" s="135"/>
      <c r="R988" s="134"/>
      <c r="S988" s="135"/>
      <c r="T988" s="135"/>
      <c r="U988" s="134"/>
      <c r="V988" s="135"/>
      <c r="W988" s="135"/>
      <c r="X988" s="134"/>
      <c r="Y988" s="135"/>
      <c r="Z988" s="135"/>
      <c r="AA988" s="134"/>
      <c r="AB988" s="135"/>
      <c r="AC988" s="135"/>
      <c r="AD988" s="134"/>
      <c r="AE988" s="135"/>
      <c r="AF988" s="135"/>
      <c r="AG988" s="134"/>
    </row>
    <row r="989" spans="1:33">
      <c r="A989" s="144" t="s">
        <v>345</v>
      </c>
      <c r="B989" s="135" t="s">
        <v>4192</v>
      </c>
      <c r="C989" s="143">
        <v>-496.01944964009346</v>
      </c>
      <c r="D989" s="143">
        <v>5312.6577831108661</v>
      </c>
      <c r="E989" s="142">
        <v>1.304</v>
      </c>
      <c r="F989" s="141">
        <v>2.2240000000000002</v>
      </c>
      <c r="G989" s="135"/>
      <c r="H989" s="135"/>
      <c r="I989" s="134"/>
      <c r="J989" s="135"/>
      <c r="K989" s="135"/>
      <c r="L989" s="134"/>
      <c r="M989" s="135"/>
      <c r="N989" s="135"/>
      <c r="O989" s="134"/>
      <c r="P989" s="135"/>
      <c r="Q989" s="135"/>
      <c r="R989" s="134"/>
      <c r="S989" s="135"/>
      <c r="T989" s="135"/>
      <c r="U989" s="134"/>
      <c r="V989" s="135"/>
      <c r="W989" s="135"/>
      <c r="X989" s="134"/>
      <c r="Y989" s="135"/>
      <c r="Z989" s="135"/>
      <c r="AA989" s="134"/>
      <c r="AB989" s="135"/>
      <c r="AC989" s="135"/>
      <c r="AD989" s="134"/>
      <c r="AE989" s="135"/>
      <c r="AF989" s="135"/>
      <c r="AG989" s="134"/>
    </row>
    <row r="990" spans="1:33">
      <c r="A990" s="144" t="s">
        <v>345</v>
      </c>
      <c r="B990" s="135" t="s">
        <v>4191</v>
      </c>
      <c r="C990" s="143">
        <v>-496.7857753231678</v>
      </c>
      <c r="D990" s="143">
        <v>5312.5291804564085</v>
      </c>
      <c r="E990" s="142">
        <v>1.29</v>
      </c>
      <c r="F990" s="141">
        <v>2.2170000000000001</v>
      </c>
      <c r="G990" s="135"/>
      <c r="H990" s="135"/>
      <c r="I990" s="134"/>
      <c r="J990" s="135"/>
      <c r="K990" s="135"/>
      <c r="L990" s="134"/>
      <c r="M990" s="135"/>
      <c r="N990" s="135"/>
      <c r="O990" s="134"/>
      <c r="P990" s="135"/>
      <c r="Q990" s="135"/>
      <c r="R990" s="134"/>
      <c r="S990" s="135"/>
      <c r="T990" s="135"/>
      <c r="U990" s="134"/>
      <c r="V990" s="135"/>
      <c r="W990" s="135"/>
      <c r="X990" s="134"/>
      <c r="Y990" s="135"/>
      <c r="Z990" s="135"/>
      <c r="AA990" s="134"/>
      <c r="AB990" s="135"/>
      <c r="AC990" s="135"/>
      <c r="AD990" s="134"/>
      <c r="AE990" s="135"/>
      <c r="AF990" s="135"/>
      <c r="AG990" s="134"/>
    </row>
    <row r="991" spans="1:33">
      <c r="A991" s="144" t="s">
        <v>345</v>
      </c>
      <c r="B991" s="135" t="s">
        <v>4190</v>
      </c>
      <c r="C991" s="143">
        <v>-496.7210599820263</v>
      </c>
      <c r="D991" s="143">
        <v>5312.3037854952308</v>
      </c>
      <c r="E991" s="142">
        <v>1.302</v>
      </c>
      <c r="F991" s="141">
        <v>2.218</v>
      </c>
      <c r="G991" s="135"/>
      <c r="H991" s="135"/>
      <c r="I991" s="134"/>
      <c r="J991" s="135"/>
      <c r="K991" s="135"/>
      <c r="L991" s="134"/>
      <c r="M991" s="135"/>
      <c r="N991" s="135"/>
      <c r="O991" s="134"/>
      <c r="P991" s="135"/>
      <c r="Q991" s="135"/>
      <c r="R991" s="134"/>
      <c r="S991" s="135"/>
      <c r="T991" s="135"/>
      <c r="U991" s="134"/>
      <c r="V991" s="135"/>
      <c r="W991" s="135"/>
      <c r="X991" s="134"/>
      <c r="Y991" s="135"/>
      <c r="Z991" s="135"/>
      <c r="AA991" s="134"/>
      <c r="AB991" s="135"/>
      <c r="AC991" s="135"/>
      <c r="AD991" s="134"/>
      <c r="AE991" s="135"/>
      <c r="AF991" s="135"/>
      <c r="AG991" s="134"/>
    </row>
    <row r="992" spans="1:33">
      <c r="A992" s="144" t="s">
        <v>345</v>
      </c>
      <c r="B992" s="135" t="s">
        <v>4189</v>
      </c>
      <c r="C992" s="143">
        <v>-496.16948835639107</v>
      </c>
      <c r="D992" s="143">
        <v>5311.4047456357912</v>
      </c>
      <c r="E992" s="142">
        <v>1.298</v>
      </c>
      <c r="F992" s="141">
        <v>2.2320000000000002</v>
      </c>
      <c r="G992" s="135"/>
      <c r="H992" s="135"/>
      <c r="I992" s="134"/>
      <c r="J992" s="135"/>
      <c r="K992" s="135"/>
      <c r="L992" s="134"/>
      <c r="M992" s="135"/>
      <c r="N992" s="135"/>
      <c r="O992" s="134"/>
      <c r="P992" s="135"/>
      <c r="Q992" s="135"/>
      <c r="R992" s="134"/>
      <c r="S992" s="135"/>
      <c r="T992" s="135"/>
      <c r="U992" s="134"/>
      <c r="V992" s="135"/>
      <c r="W992" s="135"/>
      <c r="X992" s="134"/>
      <c r="Y992" s="135"/>
      <c r="Z992" s="135"/>
      <c r="AA992" s="134"/>
      <c r="AB992" s="135"/>
      <c r="AC992" s="135"/>
      <c r="AD992" s="134"/>
      <c r="AE992" s="135"/>
      <c r="AF992" s="135"/>
      <c r="AG992" s="134"/>
    </row>
    <row r="993" spans="1:33">
      <c r="A993" s="144" t="s">
        <v>345</v>
      </c>
      <c r="B993" s="135" t="s">
        <v>4188</v>
      </c>
      <c r="C993" s="143">
        <v>-496.36606384391467</v>
      </c>
      <c r="D993" s="143">
        <v>5311.3376553622693</v>
      </c>
      <c r="E993" s="142">
        <v>1.284</v>
      </c>
      <c r="F993" s="141">
        <v>2.2290000000000001</v>
      </c>
      <c r="G993" s="135"/>
      <c r="H993" s="135"/>
      <c r="I993" s="134"/>
      <c r="J993" s="135"/>
      <c r="K993" s="135"/>
      <c r="L993" s="134"/>
      <c r="M993" s="135"/>
      <c r="N993" s="135"/>
      <c r="O993" s="134"/>
      <c r="P993" s="135"/>
      <c r="Q993" s="135"/>
      <c r="R993" s="134"/>
      <c r="S993" s="135"/>
      <c r="T993" s="135"/>
      <c r="U993" s="134"/>
      <c r="V993" s="135"/>
      <c r="W993" s="135"/>
      <c r="X993" s="134"/>
      <c r="Y993" s="135"/>
      <c r="Z993" s="135"/>
      <c r="AA993" s="134"/>
      <c r="AB993" s="135"/>
      <c r="AC993" s="135"/>
      <c r="AD993" s="134"/>
      <c r="AE993" s="135"/>
      <c r="AF993" s="135"/>
      <c r="AG993" s="134"/>
    </row>
    <row r="994" spans="1:33">
      <c r="A994" s="144" t="s">
        <v>345</v>
      </c>
      <c r="B994" s="135" t="s">
        <v>4187</v>
      </c>
      <c r="C994" s="143">
        <v>-496.17156752851633</v>
      </c>
      <c r="D994" s="143">
        <v>5311.204978280487</v>
      </c>
      <c r="E994" s="142">
        <v>1.306</v>
      </c>
      <c r="F994" s="141">
        <v>2.218</v>
      </c>
      <c r="G994" s="135"/>
      <c r="H994" s="135"/>
      <c r="I994" s="134"/>
      <c r="J994" s="135"/>
      <c r="K994" s="135"/>
      <c r="L994" s="134"/>
      <c r="M994" s="135"/>
      <c r="N994" s="135"/>
      <c r="O994" s="134"/>
      <c r="P994" s="135"/>
      <c r="Q994" s="135"/>
      <c r="R994" s="134"/>
      <c r="S994" s="135"/>
      <c r="T994" s="135"/>
      <c r="U994" s="134"/>
      <c r="V994" s="135"/>
      <c r="W994" s="135"/>
      <c r="X994" s="134"/>
      <c r="Y994" s="135"/>
      <c r="Z994" s="135"/>
      <c r="AA994" s="134"/>
      <c r="AB994" s="135"/>
      <c r="AC994" s="135"/>
      <c r="AD994" s="134"/>
      <c r="AE994" s="135"/>
      <c r="AF994" s="135"/>
      <c r="AG994" s="134"/>
    </row>
    <row r="995" spans="1:33">
      <c r="A995" s="144" t="s">
        <v>345</v>
      </c>
      <c r="B995" s="135" t="s">
        <v>4186</v>
      </c>
      <c r="C995" s="143">
        <v>-496.84187539977199</v>
      </c>
      <c r="D995" s="143">
        <v>5309.5693120628066</v>
      </c>
      <c r="E995" s="142">
        <v>1.288</v>
      </c>
      <c r="F995" s="141">
        <v>2.2130000000000001</v>
      </c>
      <c r="G995" s="135"/>
      <c r="H995" s="135"/>
      <c r="I995" s="134"/>
      <c r="J995" s="135"/>
      <c r="K995" s="135"/>
      <c r="L995" s="134"/>
      <c r="M995" s="135"/>
      <c r="N995" s="135"/>
      <c r="O995" s="134"/>
      <c r="P995" s="135"/>
      <c r="Q995" s="135"/>
      <c r="R995" s="134"/>
      <c r="S995" s="135"/>
      <c r="T995" s="135"/>
      <c r="U995" s="134"/>
      <c r="V995" s="135"/>
      <c r="W995" s="135"/>
      <c r="X995" s="134"/>
      <c r="Y995" s="135"/>
      <c r="Z995" s="135"/>
      <c r="AA995" s="134"/>
      <c r="AB995" s="135"/>
      <c r="AC995" s="135"/>
      <c r="AD995" s="134"/>
      <c r="AE995" s="135"/>
      <c r="AF995" s="135"/>
      <c r="AG995" s="134"/>
    </row>
    <row r="996" spans="1:33">
      <c r="A996" s="144" t="s">
        <v>345</v>
      </c>
      <c r="B996" s="135" t="s">
        <v>4185</v>
      </c>
      <c r="C996" s="143">
        <v>-496.87050850905371</v>
      </c>
      <c r="D996" s="143">
        <v>5308.249373872879</v>
      </c>
      <c r="E996" s="142">
        <v>1.2829999999999999</v>
      </c>
      <c r="F996" s="141">
        <v>2.2160000000000002</v>
      </c>
      <c r="G996" s="135"/>
      <c r="H996" s="135"/>
      <c r="I996" s="134"/>
      <c r="J996" s="135"/>
      <c r="K996" s="135"/>
      <c r="L996" s="134"/>
      <c r="M996" s="135"/>
      <c r="N996" s="135"/>
      <c r="O996" s="134"/>
      <c r="P996" s="135"/>
      <c r="Q996" s="135"/>
      <c r="R996" s="134"/>
      <c r="S996" s="135"/>
      <c r="T996" s="135"/>
      <c r="U996" s="134"/>
      <c r="V996" s="135"/>
      <c r="W996" s="135"/>
      <c r="X996" s="134"/>
      <c r="Y996" s="135"/>
      <c r="Z996" s="135"/>
      <c r="AA996" s="134"/>
      <c r="AB996" s="135"/>
      <c r="AC996" s="135"/>
      <c r="AD996" s="134"/>
      <c r="AE996" s="135"/>
      <c r="AF996" s="135"/>
      <c r="AG996" s="134"/>
    </row>
    <row r="997" spans="1:33">
      <c r="A997" s="144" t="s">
        <v>345</v>
      </c>
      <c r="B997" s="135" t="s">
        <v>4184</v>
      </c>
      <c r="C997" s="143">
        <v>-496.65338427575932</v>
      </c>
      <c r="D997" s="143">
        <v>5307.0690876370363</v>
      </c>
      <c r="E997" s="142">
        <v>1.3129999999999999</v>
      </c>
      <c r="F997" s="141">
        <v>2.2280000000000002</v>
      </c>
      <c r="G997" s="135"/>
      <c r="H997" s="135"/>
      <c r="I997" s="134"/>
      <c r="J997" s="135"/>
      <c r="K997" s="135"/>
      <c r="L997" s="134"/>
      <c r="M997" s="135"/>
      <c r="N997" s="135"/>
      <c r="O997" s="134"/>
      <c r="P997" s="135"/>
      <c r="Q997" s="135"/>
      <c r="R997" s="134"/>
      <c r="S997" s="135"/>
      <c r="T997" s="135"/>
      <c r="U997" s="134"/>
      <c r="V997" s="135"/>
      <c r="W997" s="135"/>
      <c r="X997" s="134"/>
      <c r="Y997" s="135"/>
      <c r="Z997" s="135"/>
      <c r="AA997" s="134"/>
      <c r="AB997" s="135"/>
      <c r="AC997" s="135"/>
      <c r="AD997" s="134"/>
      <c r="AE997" s="135"/>
      <c r="AF997" s="135"/>
      <c r="AG997" s="134"/>
    </row>
    <row r="998" spans="1:33">
      <c r="A998" s="144" t="s">
        <v>345</v>
      </c>
      <c r="B998" s="135" t="s">
        <v>4183</v>
      </c>
      <c r="C998" s="143">
        <v>-496.31753124234513</v>
      </c>
      <c r="D998" s="143">
        <v>5307.0668614243623</v>
      </c>
      <c r="E998" s="142">
        <v>1.296</v>
      </c>
      <c r="F998" s="141">
        <v>2.2120000000000002</v>
      </c>
      <c r="G998" s="135"/>
      <c r="H998" s="135"/>
      <c r="I998" s="134"/>
      <c r="J998" s="135"/>
      <c r="K998" s="135"/>
      <c r="L998" s="134"/>
      <c r="M998" s="135"/>
      <c r="N998" s="135"/>
      <c r="O998" s="134"/>
      <c r="P998" s="135"/>
      <c r="Q998" s="135"/>
      <c r="R998" s="134"/>
      <c r="S998" s="135"/>
      <c r="T998" s="135"/>
      <c r="U998" s="134"/>
      <c r="V998" s="135"/>
      <c r="W998" s="135"/>
      <c r="X998" s="134"/>
      <c r="Y998" s="135"/>
      <c r="Z998" s="135"/>
      <c r="AA998" s="134"/>
      <c r="AB998" s="135"/>
      <c r="AC998" s="135"/>
      <c r="AD998" s="134"/>
      <c r="AE998" s="135"/>
      <c r="AF998" s="135"/>
      <c r="AG998" s="134"/>
    </row>
    <row r="999" spans="1:33">
      <c r="A999" s="144" t="s">
        <v>345</v>
      </c>
      <c r="B999" s="135" t="s">
        <v>4182</v>
      </c>
      <c r="C999" s="143">
        <v>-496.59256784808912</v>
      </c>
      <c r="D999" s="143">
        <v>5306.7191564462273</v>
      </c>
      <c r="E999" s="142">
        <v>1.3049999999999999</v>
      </c>
      <c r="F999" s="141">
        <v>2.2200000000000002</v>
      </c>
      <c r="G999" s="135"/>
      <c r="H999" s="135"/>
      <c r="I999" s="134"/>
      <c r="J999" s="135"/>
      <c r="K999" s="135"/>
      <c r="L999" s="134"/>
      <c r="M999" s="135"/>
      <c r="N999" s="135"/>
      <c r="O999" s="134"/>
      <c r="P999" s="135"/>
      <c r="Q999" s="135"/>
      <c r="R999" s="134"/>
      <c r="S999" s="135"/>
      <c r="T999" s="135"/>
      <c r="U999" s="134"/>
      <c r="V999" s="135"/>
      <c r="W999" s="135"/>
      <c r="X999" s="134"/>
      <c r="Y999" s="135"/>
      <c r="Z999" s="135"/>
      <c r="AA999" s="134"/>
      <c r="AB999" s="135"/>
      <c r="AC999" s="135"/>
      <c r="AD999" s="134"/>
      <c r="AE999" s="135"/>
      <c r="AF999" s="135"/>
      <c r="AG999" s="134"/>
    </row>
    <row r="1000" spans="1:33">
      <c r="A1000" s="144" t="s">
        <v>345</v>
      </c>
      <c r="B1000" s="135" t="s">
        <v>4181</v>
      </c>
      <c r="C1000" s="143">
        <v>-496.04749616255123</v>
      </c>
      <c r="D1000" s="143">
        <v>5306.0019412739985</v>
      </c>
      <c r="E1000" s="142">
        <v>1.2889999999999999</v>
      </c>
      <c r="F1000" s="141">
        <v>2.2109999999999999</v>
      </c>
      <c r="G1000" s="135"/>
      <c r="H1000" s="135"/>
      <c r="I1000" s="134"/>
      <c r="J1000" s="135"/>
      <c r="K1000" s="135"/>
      <c r="L1000" s="134"/>
      <c r="M1000" s="135"/>
      <c r="N1000" s="135"/>
      <c r="O1000" s="134"/>
      <c r="P1000" s="135"/>
      <c r="Q1000" s="135"/>
      <c r="R1000" s="134"/>
      <c r="S1000" s="135"/>
      <c r="T1000" s="135"/>
      <c r="U1000" s="134"/>
      <c r="V1000" s="135"/>
      <c r="W1000" s="135"/>
      <c r="X1000" s="134"/>
      <c r="Y1000" s="135"/>
      <c r="Z1000" s="135"/>
      <c r="AA1000" s="134"/>
      <c r="AB1000" s="135"/>
      <c r="AC1000" s="135"/>
      <c r="AD1000" s="134"/>
      <c r="AE1000" s="135"/>
      <c r="AF1000" s="135"/>
      <c r="AG1000" s="134"/>
    </row>
    <row r="1001" spans="1:33">
      <c r="A1001" s="144" t="s">
        <v>345</v>
      </c>
      <c r="B1001" s="135" t="s">
        <v>4180</v>
      </c>
      <c r="C1001" s="143">
        <v>-496.63379022397322</v>
      </c>
      <c r="D1001" s="143">
        <v>5304.2132053036767</v>
      </c>
      <c r="E1001" s="142">
        <v>1.2809999999999999</v>
      </c>
      <c r="F1001" s="141">
        <v>2.2040000000000002</v>
      </c>
      <c r="G1001" s="135"/>
      <c r="H1001" s="135"/>
      <c r="I1001" s="134"/>
      <c r="J1001" s="135"/>
      <c r="K1001" s="135"/>
      <c r="L1001" s="134"/>
      <c r="M1001" s="135"/>
      <c r="N1001" s="135"/>
      <c r="O1001" s="134"/>
      <c r="P1001" s="135"/>
      <c r="Q1001" s="135"/>
      <c r="R1001" s="134"/>
      <c r="S1001" s="135"/>
      <c r="T1001" s="135"/>
      <c r="U1001" s="134"/>
      <c r="V1001" s="135"/>
      <c r="W1001" s="135"/>
      <c r="X1001" s="134"/>
      <c r="Y1001" s="135"/>
      <c r="Z1001" s="135"/>
      <c r="AA1001" s="134"/>
      <c r="AB1001" s="135"/>
      <c r="AC1001" s="135"/>
      <c r="AD1001" s="134"/>
      <c r="AE1001" s="135"/>
      <c r="AF1001" s="135"/>
      <c r="AG1001" s="134"/>
    </row>
    <row r="1002" spans="1:33">
      <c r="A1002" s="144" t="s">
        <v>345</v>
      </c>
      <c r="B1002" s="135" t="s">
        <v>4179</v>
      </c>
      <c r="C1002" s="143">
        <v>-496.22307045578083</v>
      </c>
      <c r="D1002" s="143">
        <v>5303.23569673571</v>
      </c>
      <c r="E1002" s="142">
        <v>1.292</v>
      </c>
      <c r="F1002" s="141">
        <v>2.2210000000000001</v>
      </c>
      <c r="G1002" s="135"/>
      <c r="H1002" s="135"/>
      <c r="I1002" s="134"/>
      <c r="J1002" s="135"/>
      <c r="K1002" s="135"/>
      <c r="L1002" s="134"/>
      <c r="M1002" s="135"/>
      <c r="N1002" s="135"/>
      <c r="O1002" s="134"/>
      <c r="P1002" s="135"/>
      <c r="Q1002" s="135"/>
      <c r="R1002" s="134"/>
      <c r="S1002" s="135"/>
      <c r="T1002" s="135"/>
      <c r="U1002" s="134"/>
      <c r="V1002" s="135"/>
      <c r="W1002" s="135"/>
      <c r="X1002" s="134"/>
      <c r="Y1002" s="135"/>
      <c r="Z1002" s="135"/>
      <c r="AA1002" s="134"/>
      <c r="AB1002" s="135"/>
      <c r="AC1002" s="135"/>
      <c r="AD1002" s="134"/>
      <c r="AE1002" s="135"/>
      <c r="AF1002" s="135"/>
      <c r="AG1002" s="134"/>
    </row>
    <row r="1003" spans="1:33">
      <c r="A1003" s="144" t="s">
        <v>345</v>
      </c>
      <c r="B1003" s="135" t="s">
        <v>4178</v>
      </c>
      <c r="C1003" s="143">
        <v>-496.45944551634096</v>
      </c>
      <c r="D1003" s="143">
        <v>5301.8533307339367</v>
      </c>
      <c r="E1003" s="142">
        <v>1.3129999999999999</v>
      </c>
      <c r="F1003" s="141">
        <v>2.2200000000000002</v>
      </c>
      <c r="G1003" s="135"/>
      <c r="H1003" s="135"/>
      <c r="I1003" s="134"/>
      <c r="J1003" s="135"/>
      <c r="K1003" s="135"/>
      <c r="L1003" s="134"/>
      <c r="M1003" s="135"/>
      <c r="N1003" s="135"/>
      <c r="O1003" s="134"/>
      <c r="P1003" s="135"/>
      <c r="Q1003" s="135"/>
      <c r="R1003" s="134"/>
      <c r="S1003" s="135"/>
      <c r="T1003" s="135"/>
      <c r="U1003" s="134"/>
      <c r="V1003" s="135"/>
      <c r="W1003" s="135"/>
      <c r="X1003" s="134"/>
      <c r="Y1003" s="135"/>
      <c r="Z1003" s="135"/>
      <c r="AA1003" s="134"/>
      <c r="AB1003" s="135"/>
      <c r="AC1003" s="135"/>
      <c r="AD1003" s="134"/>
      <c r="AE1003" s="135"/>
      <c r="AF1003" s="135"/>
      <c r="AG1003" s="134"/>
    </row>
    <row r="1004" spans="1:33">
      <c r="A1004" s="144" t="s">
        <v>345</v>
      </c>
      <c r="B1004" s="135" t="s">
        <v>4177</v>
      </c>
      <c r="C1004" s="143">
        <v>-496.36053350942871</v>
      </c>
      <c r="D1004" s="143">
        <v>5301.5124481063303</v>
      </c>
      <c r="E1004" s="142">
        <v>1.3029999999999999</v>
      </c>
      <c r="F1004" s="141">
        <v>2.234</v>
      </c>
      <c r="G1004" s="135"/>
      <c r="H1004" s="135"/>
      <c r="I1004" s="134"/>
      <c r="J1004" s="135"/>
      <c r="K1004" s="135"/>
      <c r="L1004" s="134"/>
      <c r="M1004" s="135"/>
      <c r="N1004" s="135"/>
      <c r="O1004" s="134"/>
      <c r="P1004" s="135"/>
      <c r="Q1004" s="135"/>
      <c r="R1004" s="134"/>
      <c r="S1004" s="135"/>
      <c r="T1004" s="135"/>
      <c r="U1004" s="134"/>
      <c r="V1004" s="135"/>
      <c r="W1004" s="135"/>
      <c r="X1004" s="134"/>
      <c r="Y1004" s="135"/>
      <c r="Z1004" s="135"/>
      <c r="AA1004" s="134"/>
      <c r="AB1004" s="135"/>
      <c r="AC1004" s="135"/>
      <c r="AD1004" s="134"/>
      <c r="AE1004" s="135"/>
      <c r="AF1004" s="135"/>
      <c r="AG1004" s="134"/>
    </row>
    <row r="1005" spans="1:33">
      <c r="A1005" s="144" t="s">
        <v>345</v>
      </c>
      <c r="B1005" s="135" t="s">
        <v>4176</v>
      </c>
      <c r="C1005" s="143">
        <v>-496.1819275888904</v>
      </c>
      <c r="D1005" s="143">
        <v>5301.0496159347267</v>
      </c>
      <c r="E1005" s="142">
        <v>1.27</v>
      </c>
      <c r="F1005" s="141">
        <v>2.2320000000000002</v>
      </c>
      <c r="G1005" s="135"/>
      <c r="H1005" s="135"/>
      <c r="I1005" s="134"/>
      <c r="J1005" s="135"/>
      <c r="K1005" s="135"/>
      <c r="L1005" s="134"/>
      <c r="M1005" s="135"/>
      <c r="N1005" s="135"/>
      <c r="O1005" s="134"/>
      <c r="P1005" s="135"/>
      <c r="Q1005" s="135"/>
      <c r="R1005" s="134"/>
      <c r="S1005" s="135"/>
      <c r="T1005" s="135"/>
      <c r="U1005" s="134"/>
      <c r="V1005" s="135"/>
      <c r="W1005" s="135"/>
      <c r="X1005" s="134"/>
      <c r="Y1005" s="135"/>
      <c r="Z1005" s="135"/>
      <c r="AA1005" s="134"/>
      <c r="AB1005" s="135"/>
      <c r="AC1005" s="135"/>
      <c r="AD1005" s="134"/>
      <c r="AE1005" s="135"/>
      <c r="AF1005" s="135"/>
      <c r="AG1005" s="134"/>
    </row>
    <row r="1006" spans="1:33">
      <c r="A1006" s="144" t="s">
        <v>345</v>
      </c>
      <c r="B1006" s="135" t="s">
        <v>4175</v>
      </c>
      <c r="C1006" s="143">
        <v>-496.7560365548926</v>
      </c>
      <c r="D1006" s="143">
        <v>5300.8202678042462</v>
      </c>
      <c r="E1006" s="142">
        <v>1.306</v>
      </c>
      <c r="F1006" s="141">
        <v>2.226</v>
      </c>
      <c r="G1006" s="135"/>
      <c r="H1006" s="135"/>
      <c r="I1006" s="134"/>
      <c r="J1006" s="135"/>
      <c r="K1006" s="135"/>
      <c r="L1006" s="134"/>
      <c r="M1006" s="135"/>
      <c r="N1006" s="135"/>
      <c r="O1006" s="134"/>
      <c r="P1006" s="135"/>
      <c r="Q1006" s="135"/>
      <c r="R1006" s="134"/>
      <c r="S1006" s="135"/>
      <c r="T1006" s="135"/>
      <c r="U1006" s="134"/>
      <c r="V1006" s="135"/>
      <c r="W1006" s="135"/>
      <c r="X1006" s="134"/>
      <c r="Y1006" s="135"/>
      <c r="Z1006" s="135"/>
      <c r="AA1006" s="134"/>
      <c r="AB1006" s="135"/>
      <c r="AC1006" s="135"/>
      <c r="AD1006" s="134"/>
      <c r="AE1006" s="135"/>
      <c r="AF1006" s="135"/>
      <c r="AG1006" s="134"/>
    </row>
    <row r="1007" spans="1:33">
      <c r="A1007" s="144" t="s">
        <v>345</v>
      </c>
      <c r="B1007" s="135" t="s">
        <v>4174</v>
      </c>
      <c r="C1007" s="143">
        <v>-496.10251293298978</v>
      </c>
      <c r="D1007" s="143">
        <v>5299.7464971790305</v>
      </c>
      <c r="E1007" s="142">
        <v>1.3240000000000001</v>
      </c>
      <c r="F1007" s="141">
        <v>2.2229999999999999</v>
      </c>
      <c r="G1007" s="135"/>
      <c r="H1007" s="135"/>
      <c r="I1007" s="134"/>
      <c r="J1007" s="135"/>
      <c r="K1007" s="135"/>
      <c r="L1007" s="134"/>
      <c r="M1007" s="135"/>
      <c r="N1007" s="135"/>
      <c r="O1007" s="134"/>
      <c r="P1007" s="135"/>
      <c r="Q1007" s="135"/>
      <c r="R1007" s="134"/>
      <c r="S1007" s="135"/>
      <c r="T1007" s="135"/>
      <c r="U1007" s="134"/>
      <c r="V1007" s="135"/>
      <c r="W1007" s="135"/>
      <c r="X1007" s="134"/>
      <c r="Y1007" s="135"/>
      <c r="Z1007" s="135"/>
      <c r="AA1007" s="134"/>
      <c r="AB1007" s="135"/>
      <c r="AC1007" s="135"/>
      <c r="AD1007" s="134"/>
      <c r="AE1007" s="135"/>
      <c r="AF1007" s="135"/>
      <c r="AG1007" s="134"/>
    </row>
    <row r="1008" spans="1:33">
      <c r="A1008" s="144" t="s">
        <v>345</v>
      </c>
      <c r="B1008" s="135" t="s">
        <v>4173</v>
      </c>
      <c r="C1008" s="143">
        <v>-496.4338463332669</v>
      </c>
      <c r="D1008" s="143">
        <v>5298.804658799706</v>
      </c>
      <c r="E1008" s="142">
        <v>1.29</v>
      </c>
      <c r="F1008" s="141">
        <v>2.2280000000000002</v>
      </c>
      <c r="G1008" s="135"/>
      <c r="H1008" s="135"/>
      <c r="I1008" s="134"/>
      <c r="J1008" s="135"/>
      <c r="K1008" s="135"/>
      <c r="L1008" s="134"/>
      <c r="M1008" s="135"/>
      <c r="N1008" s="135"/>
      <c r="O1008" s="134"/>
      <c r="P1008" s="135"/>
      <c r="Q1008" s="135"/>
      <c r="R1008" s="134"/>
      <c r="S1008" s="135"/>
      <c r="T1008" s="135"/>
      <c r="U1008" s="134"/>
      <c r="V1008" s="135"/>
      <c r="W1008" s="135"/>
      <c r="X1008" s="134"/>
      <c r="Y1008" s="135"/>
      <c r="Z1008" s="135"/>
      <c r="AA1008" s="134"/>
      <c r="AB1008" s="135"/>
      <c r="AC1008" s="135"/>
      <c r="AD1008" s="134"/>
      <c r="AE1008" s="135"/>
      <c r="AF1008" s="135"/>
      <c r="AG1008" s="134"/>
    </row>
    <row r="1009" spans="1:33">
      <c r="A1009" s="144" t="s">
        <v>345</v>
      </c>
      <c r="B1009" s="135" t="s">
        <v>4172</v>
      </c>
      <c r="C1009" s="143">
        <v>-496.61314174021624</v>
      </c>
      <c r="D1009" s="143">
        <v>5297.4453043412295</v>
      </c>
      <c r="E1009" s="142">
        <v>1.296</v>
      </c>
      <c r="F1009" s="141">
        <v>2.2160000000000002</v>
      </c>
      <c r="G1009" s="135"/>
      <c r="H1009" s="135"/>
      <c r="I1009" s="134"/>
      <c r="J1009" s="135"/>
      <c r="K1009" s="135"/>
      <c r="L1009" s="134"/>
      <c r="M1009" s="135"/>
      <c r="N1009" s="135"/>
      <c r="O1009" s="134"/>
      <c r="P1009" s="135"/>
      <c r="Q1009" s="135"/>
      <c r="R1009" s="134"/>
      <c r="S1009" s="135"/>
      <c r="T1009" s="135"/>
      <c r="U1009" s="134"/>
      <c r="V1009" s="135"/>
      <c r="W1009" s="135"/>
      <c r="X1009" s="134"/>
      <c r="Y1009" s="135"/>
      <c r="Z1009" s="135"/>
      <c r="AA1009" s="134"/>
      <c r="AB1009" s="135"/>
      <c r="AC1009" s="135"/>
      <c r="AD1009" s="134"/>
      <c r="AE1009" s="135"/>
      <c r="AF1009" s="135"/>
      <c r="AG1009" s="134"/>
    </row>
    <row r="1010" spans="1:33">
      <c r="A1010" s="144" t="s">
        <v>345</v>
      </c>
      <c r="B1010" s="135" t="s">
        <v>4171</v>
      </c>
      <c r="C1010" s="143">
        <v>-496.11313432402204</v>
      </c>
      <c r="D1010" s="143">
        <v>5296.2936758540018</v>
      </c>
      <c r="E1010" s="142">
        <v>1.29</v>
      </c>
      <c r="F1010" s="141">
        <v>2.2160000000000002</v>
      </c>
      <c r="G1010" s="135"/>
      <c r="H1010" s="135"/>
      <c r="I1010" s="134"/>
      <c r="J1010" s="135"/>
      <c r="K1010" s="135"/>
      <c r="L1010" s="134"/>
      <c r="M1010" s="135"/>
      <c r="N1010" s="135"/>
      <c r="O1010" s="134"/>
      <c r="P1010" s="135"/>
      <c r="Q1010" s="135"/>
      <c r="R1010" s="134"/>
      <c r="S1010" s="135"/>
      <c r="T1010" s="135"/>
      <c r="U1010" s="134"/>
      <c r="V1010" s="135"/>
      <c r="W1010" s="135"/>
      <c r="X1010" s="134"/>
      <c r="Y1010" s="135"/>
      <c r="Z1010" s="135"/>
      <c r="AA1010" s="134"/>
      <c r="AB1010" s="135"/>
      <c r="AC1010" s="135"/>
      <c r="AD1010" s="134"/>
      <c r="AE1010" s="135"/>
      <c r="AF1010" s="135"/>
      <c r="AG1010" s="134"/>
    </row>
    <row r="1011" spans="1:33">
      <c r="A1011" s="144" t="s">
        <v>345</v>
      </c>
      <c r="B1011" s="135" t="s">
        <v>4170</v>
      </c>
      <c r="C1011" s="143">
        <v>-496.63665900794172</v>
      </c>
      <c r="D1011" s="143">
        <v>5294.7875065654889</v>
      </c>
      <c r="E1011" s="142">
        <v>1.29</v>
      </c>
      <c r="F1011" s="141">
        <v>2.218</v>
      </c>
      <c r="G1011" s="135"/>
      <c r="H1011" s="135"/>
      <c r="I1011" s="134"/>
      <c r="J1011" s="135"/>
      <c r="K1011" s="135"/>
      <c r="L1011" s="134"/>
      <c r="M1011" s="135"/>
      <c r="N1011" s="135"/>
      <c r="O1011" s="134"/>
      <c r="P1011" s="135"/>
      <c r="Q1011" s="135"/>
      <c r="R1011" s="134"/>
      <c r="S1011" s="135"/>
      <c r="T1011" s="135"/>
      <c r="U1011" s="134"/>
      <c r="V1011" s="135"/>
      <c r="W1011" s="135"/>
      <c r="X1011" s="134"/>
      <c r="Y1011" s="135"/>
      <c r="Z1011" s="135"/>
      <c r="AA1011" s="134"/>
      <c r="AB1011" s="135"/>
      <c r="AC1011" s="135"/>
      <c r="AD1011" s="134"/>
      <c r="AE1011" s="135"/>
      <c r="AF1011" s="135"/>
      <c r="AG1011" s="134"/>
    </row>
    <row r="1012" spans="1:33">
      <c r="A1012" s="144" t="s">
        <v>345</v>
      </c>
      <c r="B1012" s="135" t="s">
        <v>4169</v>
      </c>
      <c r="C1012" s="143">
        <v>-496.12362516565588</v>
      </c>
      <c r="D1012" s="143">
        <v>5294.6178537504793</v>
      </c>
      <c r="E1012" s="142">
        <v>1.296</v>
      </c>
      <c r="F1012" s="141">
        <v>2.2120000000000002</v>
      </c>
      <c r="G1012" s="135"/>
      <c r="H1012" s="135"/>
      <c r="I1012" s="134"/>
      <c r="J1012" s="135"/>
      <c r="K1012" s="135"/>
      <c r="L1012" s="134"/>
      <c r="M1012" s="135"/>
      <c r="N1012" s="135"/>
      <c r="O1012" s="134"/>
      <c r="P1012" s="135"/>
      <c r="Q1012" s="135"/>
      <c r="R1012" s="134"/>
      <c r="S1012" s="135"/>
      <c r="T1012" s="135"/>
      <c r="U1012" s="134"/>
      <c r="V1012" s="135"/>
      <c r="W1012" s="135"/>
      <c r="X1012" s="134"/>
      <c r="Y1012" s="135"/>
      <c r="Z1012" s="135"/>
      <c r="AA1012" s="134"/>
      <c r="AB1012" s="135"/>
      <c r="AC1012" s="135"/>
      <c r="AD1012" s="134"/>
      <c r="AE1012" s="135"/>
      <c r="AF1012" s="135"/>
      <c r="AG1012" s="134"/>
    </row>
    <row r="1013" spans="1:33">
      <c r="A1013" s="144" t="s">
        <v>345</v>
      </c>
      <c r="B1013" s="135" t="s">
        <v>4168</v>
      </c>
      <c r="C1013" s="143">
        <v>-496.1882255684431</v>
      </c>
      <c r="D1013" s="143">
        <v>5293.454740397794</v>
      </c>
      <c r="E1013" s="142">
        <v>1.288</v>
      </c>
      <c r="F1013" s="141">
        <v>2.2320000000000002</v>
      </c>
      <c r="G1013" s="135"/>
      <c r="H1013" s="135"/>
      <c r="I1013" s="134"/>
      <c r="J1013" s="135"/>
      <c r="K1013" s="135"/>
      <c r="L1013" s="134"/>
      <c r="M1013" s="135"/>
      <c r="N1013" s="135"/>
      <c r="O1013" s="134"/>
      <c r="P1013" s="135"/>
      <c r="Q1013" s="135"/>
      <c r="R1013" s="134"/>
      <c r="S1013" s="135"/>
      <c r="T1013" s="135"/>
      <c r="U1013" s="134"/>
      <c r="V1013" s="135"/>
      <c r="W1013" s="135"/>
      <c r="X1013" s="134"/>
      <c r="Y1013" s="135"/>
      <c r="Z1013" s="135"/>
      <c r="AA1013" s="134"/>
      <c r="AB1013" s="135"/>
      <c r="AC1013" s="135"/>
      <c r="AD1013" s="134"/>
      <c r="AE1013" s="135"/>
      <c r="AF1013" s="135"/>
      <c r="AG1013" s="134"/>
    </row>
    <row r="1014" spans="1:33">
      <c r="A1014" s="144" t="s">
        <v>345</v>
      </c>
      <c r="B1014" s="135" t="s">
        <v>4167</v>
      </c>
      <c r="C1014" s="143">
        <v>-496.81018199653812</v>
      </c>
      <c r="D1014" s="143">
        <v>5292.9887607825403</v>
      </c>
      <c r="E1014" s="142">
        <v>1.2909999999999999</v>
      </c>
      <c r="F1014" s="141">
        <v>2.2120000000000002</v>
      </c>
      <c r="G1014" s="135"/>
      <c r="H1014" s="135"/>
      <c r="I1014" s="134"/>
      <c r="J1014" s="135"/>
      <c r="K1014" s="135"/>
      <c r="L1014" s="134"/>
      <c r="M1014" s="135"/>
      <c r="N1014" s="135"/>
      <c r="O1014" s="134"/>
      <c r="P1014" s="135"/>
      <c r="Q1014" s="135"/>
      <c r="R1014" s="134"/>
      <c r="S1014" s="135"/>
      <c r="T1014" s="135"/>
      <c r="U1014" s="134"/>
      <c r="V1014" s="135"/>
      <c r="W1014" s="135"/>
      <c r="X1014" s="134"/>
      <c r="Y1014" s="135"/>
      <c r="Z1014" s="135"/>
      <c r="AA1014" s="134"/>
      <c r="AB1014" s="135"/>
      <c r="AC1014" s="135"/>
      <c r="AD1014" s="134"/>
      <c r="AE1014" s="135"/>
      <c r="AF1014" s="135"/>
      <c r="AG1014" s="134"/>
    </row>
    <row r="1015" spans="1:33">
      <c r="A1015" s="144" t="s">
        <v>345</v>
      </c>
      <c r="B1015" s="135" t="s">
        <v>4166</v>
      </c>
      <c r="C1015" s="143">
        <v>-496.78176952270002</v>
      </c>
      <c r="D1015" s="143">
        <v>5292.8838403752143</v>
      </c>
      <c r="E1015" s="142">
        <v>1.3049999999999999</v>
      </c>
      <c r="F1015" s="141">
        <v>2.2130000000000001</v>
      </c>
      <c r="G1015" s="135"/>
      <c r="H1015" s="135"/>
      <c r="I1015" s="134"/>
      <c r="J1015" s="135"/>
      <c r="K1015" s="135"/>
      <c r="L1015" s="134"/>
      <c r="M1015" s="135"/>
      <c r="N1015" s="135"/>
      <c r="O1015" s="134"/>
      <c r="P1015" s="135"/>
      <c r="Q1015" s="135"/>
      <c r="R1015" s="134"/>
      <c r="S1015" s="135"/>
      <c r="T1015" s="135"/>
      <c r="U1015" s="134"/>
      <c r="V1015" s="135"/>
      <c r="W1015" s="135"/>
      <c r="X1015" s="134"/>
      <c r="Y1015" s="135"/>
      <c r="Z1015" s="135"/>
      <c r="AA1015" s="134"/>
      <c r="AB1015" s="135"/>
      <c r="AC1015" s="135"/>
      <c r="AD1015" s="134"/>
      <c r="AE1015" s="135"/>
      <c r="AF1015" s="135"/>
      <c r="AG1015" s="134"/>
    </row>
    <row r="1016" spans="1:33">
      <c r="A1016" s="144" t="s">
        <v>345</v>
      </c>
      <c r="B1016" s="135" t="s">
        <v>4165</v>
      </c>
      <c r="C1016" s="143">
        <v>-496.09128466318231</v>
      </c>
      <c r="D1016" s="143">
        <v>5291.0634892450325</v>
      </c>
      <c r="E1016" s="142">
        <v>1.286</v>
      </c>
      <c r="F1016" s="141">
        <v>2.2069999999999999</v>
      </c>
      <c r="G1016" s="135"/>
      <c r="H1016" s="135"/>
      <c r="I1016" s="134"/>
      <c r="J1016" s="135"/>
      <c r="K1016" s="135"/>
      <c r="L1016" s="134"/>
      <c r="M1016" s="135"/>
      <c r="N1016" s="135"/>
      <c r="O1016" s="134"/>
      <c r="P1016" s="135"/>
      <c r="Q1016" s="135"/>
      <c r="R1016" s="134"/>
      <c r="S1016" s="135"/>
      <c r="T1016" s="135"/>
      <c r="U1016" s="134"/>
      <c r="V1016" s="135"/>
      <c r="W1016" s="135"/>
      <c r="X1016" s="134"/>
      <c r="Y1016" s="135"/>
      <c r="Z1016" s="135"/>
      <c r="AA1016" s="134"/>
      <c r="AB1016" s="135"/>
      <c r="AC1016" s="135"/>
      <c r="AD1016" s="134"/>
      <c r="AE1016" s="135"/>
      <c r="AF1016" s="135"/>
      <c r="AG1016" s="134"/>
    </row>
    <row r="1017" spans="1:33">
      <c r="A1017" s="144" t="s">
        <v>345</v>
      </c>
      <c r="B1017" s="135" t="s">
        <v>4164</v>
      </c>
      <c r="C1017" s="143">
        <v>-495.97343080019192</v>
      </c>
      <c r="D1017" s="143">
        <v>5290.5276799391968</v>
      </c>
      <c r="E1017" s="142">
        <v>1.2789999999999999</v>
      </c>
      <c r="F1017" s="141">
        <v>2.2280000000000002</v>
      </c>
      <c r="G1017" s="135"/>
      <c r="H1017" s="135"/>
      <c r="I1017" s="134"/>
      <c r="J1017" s="135"/>
      <c r="K1017" s="135"/>
      <c r="L1017" s="134"/>
      <c r="M1017" s="135"/>
      <c r="N1017" s="135"/>
      <c r="O1017" s="134"/>
      <c r="P1017" s="135"/>
      <c r="Q1017" s="135"/>
      <c r="R1017" s="134"/>
      <c r="S1017" s="135"/>
      <c r="T1017" s="135"/>
      <c r="U1017" s="134"/>
      <c r="V1017" s="135"/>
      <c r="W1017" s="135"/>
      <c r="X1017" s="134"/>
      <c r="Y1017" s="135"/>
      <c r="Z1017" s="135"/>
      <c r="AA1017" s="134"/>
      <c r="AB1017" s="135"/>
      <c r="AC1017" s="135"/>
      <c r="AD1017" s="134"/>
      <c r="AE1017" s="135"/>
      <c r="AF1017" s="135"/>
      <c r="AG1017" s="134"/>
    </row>
    <row r="1018" spans="1:33">
      <c r="A1018" s="144" t="s">
        <v>345</v>
      </c>
      <c r="B1018" s="135" t="s">
        <v>4163</v>
      </c>
      <c r="C1018" s="143">
        <v>-496.612519015494</v>
      </c>
      <c r="D1018" s="143">
        <v>5289.7960981823217</v>
      </c>
      <c r="E1018" s="142">
        <v>1.3029999999999999</v>
      </c>
      <c r="F1018" s="141">
        <v>2.2229999999999999</v>
      </c>
      <c r="G1018" s="135"/>
      <c r="H1018" s="135"/>
      <c r="I1018" s="134"/>
      <c r="J1018" s="135"/>
      <c r="K1018" s="135"/>
      <c r="L1018" s="134"/>
      <c r="M1018" s="135"/>
      <c r="N1018" s="135"/>
      <c r="O1018" s="134"/>
      <c r="P1018" s="135"/>
      <c r="Q1018" s="135"/>
      <c r="R1018" s="134"/>
      <c r="S1018" s="135"/>
      <c r="T1018" s="135"/>
      <c r="U1018" s="134"/>
      <c r="V1018" s="135"/>
      <c r="W1018" s="135"/>
      <c r="X1018" s="134"/>
      <c r="Y1018" s="135"/>
      <c r="Z1018" s="135"/>
      <c r="AA1018" s="134"/>
      <c r="AB1018" s="135"/>
      <c r="AC1018" s="135"/>
      <c r="AD1018" s="134"/>
      <c r="AE1018" s="135"/>
      <c r="AF1018" s="135"/>
      <c r="AG1018" s="134"/>
    </row>
    <row r="1019" spans="1:33">
      <c r="A1019" s="144" t="s">
        <v>345</v>
      </c>
      <c r="B1019" s="135" t="s">
        <v>4162</v>
      </c>
      <c r="C1019" s="143">
        <v>-496.4733760873209</v>
      </c>
      <c r="D1019" s="143">
        <v>5288.1426215562797</v>
      </c>
      <c r="E1019" s="142">
        <v>1.2929999999999999</v>
      </c>
      <c r="F1019" s="141">
        <v>2.226</v>
      </c>
      <c r="G1019" s="135"/>
      <c r="H1019" s="135"/>
      <c r="I1019" s="134"/>
      <c r="J1019" s="135"/>
      <c r="K1019" s="135"/>
      <c r="L1019" s="134"/>
      <c r="M1019" s="135"/>
      <c r="N1019" s="135"/>
      <c r="O1019" s="134"/>
      <c r="P1019" s="135"/>
      <c r="Q1019" s="135"/>
      <c r="R1019" s="134"/>
      <c r="S1019" s="135"/>
      <c r="T1019" s="135"/>
      <c r="U1019" s="134"/>
      <c r="V1019" s="135"/>
      <c r="W1019" s="135"/>
      <c r="X1019" s="134"/>
      <c r="Y1019" s="135"/>
      <c r="Z1019" s="135"/>
      <c r="AA1019" s="134"/>
      <c r="AB1019" s="135"/>
      <c r="AC1019" s="135"/>
      <c r="AD1019" s="134"/>
      <c r="AE1019" s="135"/>
      <c r="AF1019" s="135"/>
      <c r="AG1019" s="134"/>
    </row>
    <row r="1020" spans="1:33">
      <c r="A1020" s="144" t="s">
        <v>345</v>
      </c>
      <c r="B1020" s="135" t="s">
        <v>4161</v>
      </c>
      <c r="C1020" s="143">
        <v>-496.66811472022385</v>
      </c>
      <c r="D1020" s="143">
        <v>5288.06868372389</v>
      </c>
      <c r="E1020" s="142">
        <v>1.288</v>
      </c>
      <c r="F1020" s="141">
        <v>2.2160000000000002</v>
      </c>
      <c r="G1020" s="135"/>
      <c r="H1020" s="135"/>
      <c r="I1020" s="134"/>
      <c r="J1020" s="135"/>
      <c r="K1020" s="135"/>
      <c r="L1020" s="134"/>
      <c r="M1020" s="135"/>
      <c r="N1020" s="135"/>
      <c r="O1020" s="134"/>
      <c r="P1020" s="135"/>
      <c r="Q1020" s="135"/>
      <c r="R1020" s="134"/>
      <c r="S1020" s="135"/>
      <c r="T1020" s="135"/>
      <c r="U1020" s="134"/>
      <c r="V1020" s="135"/>
      <c r="W1020" s="135"/>
      <c r="X1020" s="134"/>
      <c r="Y1020" s="135"/>
      <c r="Z1020" s="135"/>
      <c r="AA1020" s="134"/>
      <c r="AB1020" s="135"/>
      <c r="AC1020" s="135"/>
      <c r="AD1020" s="134"/>
      <c r="AE1020" s="135"/>
      <c r="AF1020" s="135"/>
      <c r="AG1020" s="134"/>
    </row>
    <row r="1021" spans="1:33">
      <c r="A1021" s="144" t="s">
        <v>345</v>
      </c>
      <c r="B1021" s="135" t="s">
        <v>4160</v>
      </c>
      <c r="C1021" s="143">
        <v>-496.12850532098923</v>
      </c>
      <c r="D1021" s="143">
        <v>5287.1512475154223</v>
      </c>
      <c r="E1021" s="142">
        <v>1.325</v>
      </c>
      <c r="F1021" s="141">
        <v>2.2149999999999999</v>
      </c>
      <c r="G1021" s="135"/>
      <c r="H1021" s="135"/>
      <c r="I1021" s="134"/>
      <c r="J1021" s="135"/>
      <c r="K1021" s="135"/>
      <c r="L1021" s="134"/>
      <c r="M1021" s="135"/>
      <c r="N1021" s="135"/>
      <c r="O1021" s="134"/>
      <c r="P1021" s="135"/>
      <c r="Q1021" s="135"/>
      <c r="R1021" s="134"/>
      <c r="S1021" s="135"/>
      <c r="T1021" s="135"/>
      <c r="U1021" s="134"/>
      <c r="V1021" s="135"/>
      <c r="W1021" s="135"/>
      <c r="X1021" s="134"/>
      <c r="Y1021" s="135"/>
      <c r="Z1021" s="135"/>
      <c r="AA1021" s="134"/>
      <c r="AB1021" s="135"/>
      <c r="AC1021" s="135"/>
      <c r="AD1021" s="134"/>
      <c r="AE1021" s="135"/>
      <c r="AF1021" s="135"/>
      <c r="AG1021" s="134"/>
    </row>
    <row r="1022" spans="1:33">
      <c r="A1022" s="144" t="s">
        <v>345</v>
      </c>
      <c r="B1022" s="135" t="s">
        <v>4159</v>
      </c>
      <c r="C1022" s="143">
        <v>-495.9989602941323</v>
      </c>
      <c r="D1022" s="143">
        <v>5286.3237394360658</v>
      </c>
      <c r="E1022" s="142">
        <v>1.3160000000000001</v>
      </c>
      <c r="F1022" s="141">
        <v>2.2149999999999999</v>
      </c>
      <c r="G1022" s="135"/>
      <c r="H1022" s="135"/>
      <c r="I1022" s="134"/>
      <c r="J1022" s="135"/>
      <c r="K1022" s="135"/>
      <c r="L1022" s="134"/>
      <c r="M1022" s="135"/>
      <c r="N1022" s="135"/>
      <c r="O1022" s="134"/>
      <c r="P1022" s="135"/>
      <c r="Q1022" s="135"/>
      <c r="R1022" s="134"/>
      <c r="S1022" s="135"/>
      <c r="T1022" s="135"/>
      <c r="U1022" s="134"/>
      <c r="V1022" s="135"/>
      <c r="W1022" s="135"/>
      <c r="X1022" s="134"/>
      <c r="Y1022" s="135"/>
      <c r="Z1022" s="135"/>
      <c r="AA1022" s="134"/>
      <c r="AB1022" s="135"/>
      <c r="AC1022" s="135"/>
      <c r="AD1022" s="134"/>
      <c r="AE1022" s="135"/>
      <c r="AF1022" s="135"/>
      <c r="AG1022" s="134"/>
    </row>
    <row r="1023" spans="1:33">
      <c r="A1023" s="144" t="s">
        <v>345</v>
      </c>
      <c r="B1023" s="135" t="s">
        <v>4158</v>
      </c>
      <c r="C1023" s="143">
        <v>-496.09531950399037</v>
      </c>
      <c r="D1023" s="143">
        <v>5285.5873542919107</v>
      </c>
      <c r="E1023" s="142">
        <v>1.298</v>
      </c>
      <c r="F1023" s="141">
        <v>2.2050000000000001</v>
      </c>
      <c r="G1023" s="135"/>
      <c r="H1023" s="135"/>
      <c r="I1023" s="134"/>
      <c r="J1023" s="135"/>
      <c r="K1023" s="135"/>
      <c r="L1023" s="134"/>
      <c r="M1023" s="135"/>
      <c r="N1023" s="135"/>
      <c r="O1023" s="134"/>
      <c r="P1023" s="135"/>
      <c r="Q1023" s="135"/>
      <c r="R1023" s="134"/>
      <c r="S1023" s="135"/>
      <c r="T1023" s="135"/>
      <c r="U1023" s="134"/>
      <c r="V1023" s="135"/>
      <c r="W1023" s="135"/>
      <c r="X1023" s="134"/>
      <c r="Y1023" s="135"/>
      <c r="Z1023" s="135"/>
      <c r="AA1023" s="134"/>
      <c r="AB1023" s="135"/>
      <c r="AC1023" s="135"/>
      <c r="AD1023" s="134"/>
      <c r="AE1023" s="135"/>
      <c r="AF1023" s="135"/>
      <c r="AG1023" s="134"/>
    </row>
    <row r="1024" spans="1:33">
      <c r="A1024" s="144" t="s">
        <v>345</v>
      </c>
      <c r="B1024" s="135" t="s">
        <v>4157</v>
      </c>
      <c r="C1024" s="143">
        <v>-496.45265444302919</v>
      </c>
      <c r="D1024" s="143">
        <v>5284.1525365488405</v>
      </c>
      <c r="E1024" s="142">
        <v>1.288</v>
      </c>
      <c r="F1024" s="141">
        <v>2.222</v>
      </c>
      <c r="G1024" s="135"/>
      <c r="H1024" s="135"/>
      <c r="I1024" s="134"/>
      <c r="J1024" s="135"/>
      <c r="K1024" s="135"/>
      <c r="L1024" s="134"/>
      <c r="M1024" s="135"/>
      <c r="N1024" s="135"/>
      <c r="O1024" s="134"/>
      <c r="P1024" s="135"/>
      <c r="Q1024" s="135"/>
      <c r="R1024" s="134"/>
      <c r="S1024" s="135"/>
      <c r="T1024" s="135"/>
      <c r="U1024" s="134"/>
      <c r="V1024" s="135"/>
      <c r="W1024" s="135"/>
      <c r="X1024" s="134"/>
      <c r="Y1024" s="135"/>
      <c r="Z1024" s="135"/>
      <c r="AA1024" s="134"/>
      <c r="AB1024" s="135"/>
      <c r="AC1024" s="135"/>
      <c r="AD1024" s="134"/>
      <c r="AE1024" s="135"/>
      <c r="AF1024" s="135"/>
      <c r="AG1024" s="134"/>
    </row>
    <row r="1025" spans="1:33">
      <c r="A1025" s="144" t="s">
        <v>345</v>
      </c>
      <c r="B1025" s="135" t="s">
        <v>4156</v>
      </c>
      <c r="C1025" s="143">
        <v>-496.31079497154059</v>
      </c>
      <c r="D1025" s="143">
        <v>5282.9218607712082</v>
      </c>
      <c r="E1025" s="142">
        <v>1.3009999999999999</v>
      </c>
      <c r="F1025" s="141">
        <v>2.2189999999999999</v>
      </c>
      <c r="G1025" s="135"/>
      <c r="H1025" s="135"/>
      <c r="I1025" s="134"/>
      <c r="J1025" s="135"/>
      <c r="K1025" s="135"/>
      <c r="L1025" s="134"/>
      <c r="M1025" s="135"/>
      <c r="N1025" s="135"/>
      <c r="O1025" s="134"/>
      <c r="P1025" s="135"/>
      <c r="Q1025" s="135"/>
      <c r="R1025" s="134"/>
      <c r="S1025" s="135"/>
      <c r="T1025" s="135"/>
      <c r="U1025" s="134"/>
      <c r="V1025" s="135"/>
      <c r="W1025" s="135"/>
      <c r="X1025" s="134"/>
      <c r="Y1025" s="135"/>
      <c r="Z1025" s="135"/>
      <c r="AA1025" s="134"/>
      <c r="AB1025" s="135"/>
      <c r="AC1025" s="135"/>
      <c r="AD1025" s="134"/>
      <c r="AE1025" s="135"/>
      <c r="AF1025" s="135"/>
      <c r="AG1025" s="134"/>
    </row>
    <row r="1026" spans="1:33">
      <c r="A1026" s="144" t="s">
        <v>345</v>
      </c>
      <c r="B1026" s="135" t="s">
        <v>4155</v>
      </c>
      <c r="C1026" s="143">
        <v>-496.57396096446541</v>
      </c>
      <c r="D1026" s="143">
        <v>5281.9844912528943</v>
      </c>
      <c r="E1026" s="142">
        <v>1.296</v>
      </c>
      <c r="F1026" s="141">
        <v>2.2189999999999999</v>
      </c>
      <c r="G1026" s="135"/>
      <c r="H1026" s="135"/>
      <c r="I1026" s="134"/>
      <c r="J1026" s="135"/>
      <c r="K1026" s="135"/>
      <c r="L1026" s="134"/>
      <c r="M1026" s="135"/>
      <c r="N1026" s="135"/>
      <c r="O1026" s="134"/>
      <c r="P1026" s="135"/>
      <c r="Q1026" s="135"/>
      <c r="R1026" s="134"/>
      <c r="S1026" s="135"/>
      <c r="T1026" s="135"/>
      <c r="U1026" s="134"/>
      <c r="V1026" s="135"/>
      <c r="W1026" s="135"/>
      <c r="X1026" s="134"/>
      <c r="Y1026" s="135"/>
      <c r="Z1026" s="135"/>
      <c r="AA1026" s="134"/>
      <c r="AB1026" s="135"/>
      <c r="AC1026" s="135"/>
      <c r="AD1026" s="134"/>
      <c r="AE1026" s="135"/>
      <c r="AF1026" s="135"/>
      <c r="AG1026" s="134"/>
    </row>
    <row r="1027" spans="1:33">
      <c r="A1027" s="144" t="s">
        <v>345</v>
      </c>
      <c r="B1027" s="135" t="s">
        <v>4154</v>
      </c>
      <c r="C1027" s="143">
        <v>-496.76569424596107</v>
      </c>
      <c r="D1027" s="143">
        <v>5280.4559524036331</v>
      </c>
      <c r="E1027" s="142">
        <v>1.319</v>
      </c>
      <c r="F1027" s="141">
        <v>2.2429999999999999</v>
      </c>
      <c r="G1027" s="135"/>
      <c r="H1027" s="135"/>
      <c r="I1027" s="134"/>
      <c r="J1027" s="135"/>
      <c r="K1027" s="135"/>
      <c r="L1027" s="134"/>
      <c r="M1027" s="135"/>
      <c r="N1027" s="135"/>
      <c r="O1027" s="134"/>
      <c r="P1027" s="135"/>
      <c r="Q1027" s="135"/>
      <c r="R1027" s="134"/>
      <c r="S1027" s="135"/>
      <c r="T1027" s="135"/>
      <c r="U1027" s="134"/>
      <c r="V1027" s="135"/>
      <c r="W1027" s="135"/>
      <c r="X1027" s="134"/>
      <c r="Y1027" s="135"/>
      <c r="Z1027" s="135"/>
      <c r="AA1027" s="134"/>
      <c r="AB1027" s="135"/>
      <c r="AC1027" s="135"/>
      <c r="AD1027" s="134"/>
      <c r="AE1027" s="135"/>
      <c r="AF1027" s="135"/>
      <c r="AG1027" s="134"/>
    </row>
    <row r="1028" spans="1:33">
      <c r="A1028" s="144" t="s">
        <v>345</v>
      </c>
      <c r="B1028" s="135" t="s">
        <v>4153</v>
      </c>
      <c r="C1028" s="143">
        <v>-496.03354598680545</v>
      </c>
      <c r="D1028" s="143">
        <v>5279.5050314888404</v>
      </c>
      <c r="E1028" s="142">
        <v>1.29</v>
      </c>
      <c r="F1028" s="141">
        <v>2.202</v>
      </c>
      <c r="G1028" s="135"/>
      <c r="H1028" s="135"/>
      <c r="I1028" s="134"/>
      <c r="J1028" s="135"/>
      <c r="K1028" s="135"/>
      <c r="L1028" s="134"/>
      <c r="M1028" s="135"/>
      <c r="N1028" s="135"/>
      <c r="O1028" s="134"/>
      <c r="P1028" s="135"/>
      <c r="Q1028" s="135"/>
      <c r="R1028" s="134"/>
      <c r="S1028" s="135"/>
      <c r="T1028" s="135"/>
      <c r="U1028" s="134"/>
      <c r="V1028" s="135"/>
      <c r="W1028" s="135"/>
      <c r="X1028" s="134"/>
      <c r="Y1028" s="135"/>
      <c r="Z1028" s="135"/>
      <c r="AA1028" s="134"/>
      <c r="AB1028" s="135"/>
      <c r="AC1028" s="135"/>
      <c r="AD1028" s="134"/>
      <c r="AE1028" s="135"/>
      <c r="AF1028" s="135"/>
      <c r="AG1028" s="134"/>
    </row>
    <row r="1029" spans="1:33">
      <c r="A1029" s="144" t="s">
        <v>345</v>
      </c>
      <c r="B1029" s="135" t="s">
        <v>4152</v>
      </c>
      <c r="C1029" s="143">
        <v>-496.07878314510583</v>
      </c>
      <c r="D1029" s="143">
        <v>5278.1256121206816</v>
      </c>
      <c r="E1029" s="142">
        <v>1.2969999999999999</v>
      </c>
      <c r="F1029" s="141">
        <v>2.2080000000000002</v>
      </c>
      <c r="G1029" s="135"/>
      <c r="H1029" s="135"/>
      <c r="I1029" s="134"/>
      <c r="J1029" s="135"/>
      <c r="K1029" s="135"/>
      <c r="L1029" s="134"/>
      <c r="M1029" s="135"/>
      <c r="N1029" s="135"/>
      <c r="O1029" s="134"/>
      <c r="P1029" s="135"/>
      <c r="Q1029" s="135"/>
      <c r="R1029" s="134"/>
      <c r="S1029" s="135"/>
      <c r="T1029" s="135"/>
      <c r="U1029" s="134"/>
      <c r="V1029" s="135"/>
      <c r="W1029" s="135"/>
      <c r="X1029" s="134"/>
      <c r="Y1029" s="135"/>
      <c r="Z1029" s="135"/>
      <c r="AA1029" s="134"/>
      <c r="AB1029" s="135"/>
      <c r="AC1029" s="135"/>
      <c r="AD1029" s="134"/>
      <c r="AE1029" s="135"/>
      <c r="AF1029" s="135"/>
      <c r="AG1029" s="134"/>
    </row>
    <row r="1030" spans="1:33">
      <c r="A1030" s="144" t="s">
        <v>345</v>
      </c>
      <c r="B1030" s="135" t="s">
        <v>4151</v>
      </c>
      <c r="C1030" s="143">
        <v>-496.87733492054116</v>
      </c>
      <c r="D1030" s="143">
        <v>5277.3041794409128</v>
      </c>
      <c r="E1030" s="142">
        <v>1.2949999999999999</v>
      </c>
      <c r="F1030" s="141">
        <v>2.21</v>
      </c>
      <c r="G1030" s="135"/>
      <c r="H1030" s="135"/>
      <c r="I1030" s="134"/>
      <c r="J1030" s="135"/>
      <c r="K1030" s="135"/>
      <c r="L1030" s="134"/>
      <c r="M1030" s="135"/>
      <c r="N1030" s="135"/>
      <c r="O1030" s="134"/>
      <c r="P1030" s="135"/>
      <c r="Q1030" s="135"/>
      <c r="R1030" s="134"/>
      <c r="S1030" s="135"/>
      <c r="T1030" s="135"/>
      <c r="U1030" s="134"/>
      <c r="V1030" s="135"/>
      <c r="W1030" s="135"/>
      <c r="X1030" s="134"/>
      <c r="Y1030" s="135"/>
      <c r="Z1030" s="135"/>
      <c r="AA1030" s="134"/>
      <c r="AB1030" s="135"/>
      <c r="AC1030" s="135"/>
      <c r="AD1030" s="134"/>
      <c r="AE1030" s="135"/>
      <c r="AF1030" s="135"/>
      <c r="AG1030" s="134"/>
    </row>
    <row r="1031" spans="1:33">
      <c r="A1031" s="144" t="s">
        <v>345</v>
      </c>
      <c r="B1031" s="135" t="s">
        <v>4150</v>
      </c>
      <c r="C1031" s="143">
        <v>-496.14853667974228</v>
      </c>
      <c r="D1031" s="143">
        <v>5276.6612186457269</v>
      </c>
      <c r="E1031" s="142">
        <v>1.3029999999999999</v>
      </c>
      <c r="F1031" s="141">
        <v>2.214</v>
      </c>
      <c r="G1031" s="135"/>
      <c r="H1031" s="135"/>
      <c r="I1031" s="134"/>
      <c r="J1031" s="135"/>
      <c r="K1031" s="135"/>
      <c r="L1031" s="134"/>
      <c r="M1031" s="135"/>
      <c r="N1031" s="135"/>
      <c r="O1031" s="134"/>
      <c r="P1031" s="135"/>
      <c r="Q1031" s="135"/>
      <c r="R1031" s="134"/>
      <c r="S1031" s="135"/>
      <c r="T1031" s="135"/>
      <c r="U1031" s="134"/>
      <c r="V1031" s="135"/>
      <c r="W1031" s="135"/>
      <c r="X1031" s="134"/>
      <c r="Y1031" s="135"/>
      <c r="Z1031" s="135"/>
      <c r="AA1031" s="134"/>
      <c r="AB1031" s="135"/>
      <c r="AC1031" s="135"/>
      <c r="AD1031" s="134"/>
      <c r="AE1031" s="135"/>
      <c r="AF1031" s="135"/>
      <c r="AG1031" s="134"/>
    </row>
    <row r="1032" spans="1:33">
      <c r="A1032" s="144" t="s">
        <v>345</v>
      </c>
      <c r="B1032" s="135" t="s">
        <v>4149</v>
      </c>
      <c r="C1032" s="143">
        <v>-496.06635625502844</v>
      </c>
      <c r="D1032" s="143">
        <v>5275.3115495346728</v>
      </c>
      <c r="E1032" s="142">
        <v>1.294</v>
      </c>
      <c r="F1032" s="141">
        <v>2.2120000000000002</v>
      </c>
      <c r="G1032" s="135"/>
      <c r="H1032" s="135"/>
      <c r="I1032" s="134"/>
      <c r="J1032" s="135"/>
      <c r="K1032" s="135"/>
      <c r="L1032" s="134"/>
      <c r="M1032" s="135"/>
      <c r="N1032" s="135"/>
      <c r="O1032" s="134"/>
      <c r="P1032" s="135"/>
      <c r="Q1032" s="135"/>
      <c r="R1032" s="134"/>
      <c r="S1032" s="135"/>
      <c r="T1032" s="135"/>
      <c r="U1032" s="134"/>
      <c r="V1032" s="135"/>
      <c r="W1032" s="135"/>
      <c r="X1032" s="134"/>
      <c r="Y1032" s="135"/>
      <c r="Z1032" s="135"/>
      <c r="AA1032" s="134"/>
      <c r="AB1032" s="135"/>
      <c r="AC1032" s="135"/>
      <c r="AD1032" s="134"/>
      <c r="AE1032" s="135"/>
      <c r="AF1032" s="135"/>
      <c r="AG1032" s="134"/>
    </row>
    <row r="1033" spans="1:33">
      <c r="A1033" s="144" t="s">
        <v>345</v>
      </c>
      <c r="B1033" s="135" t="s">
        <v>4148</v>
      </c>
      <c r="C1033" s="143">
        <v>-496.82222205926308</v>
      </c>
      <c r="D1033" s="143">
        <v>5274.8489399070568</v>
      </c>
      <c r="E1033" s="142">
        <v>1.3069999999999999</v>
      </c>
      <c r="F1033" s="141">
        <v>2.238</v>
      </c>
      <c r="G1033" s="135"/>
      <c r="H1033" s="135"/>
      <c r="I1033" s="134"/>
      <c r="J1033" s="135"/>
      <c r="K1033" s="135"/>
      <c r="L1033" s="134"/>
      <c r="M1033" s="135"/>
      <c r="N1033" s="135"/>
      <c r="O1033" s="134"/>
      <c r="P1033" s="135"/>
      <c r="Q1033" s="135"/>
      <c r="R1033" s="134"/>
      <c r="S1033" s="135"/>
      <c r="T1033" s="135"/>
      <c r="U1033" s="134"/>
      <c r="V1033" s="135"/>
      <c r="W1033" s="135"/>
      <c r="X1033" s="134"/>
      <c r="Y1033" s="135"/>
      <c r="Z1033" s="135"/>
      <c r="AA1033" s="134"/>
      <c r="AB1033" s="135"/>
      <c r="AC1033" s="135"/>
      <c r="AD1033" s="134"/>
      <c r="AE1033" s="135"/>
      <c r="AF1033" s="135"/>
      <c r="AG1033" s="134"/>
    </row>
    <row r="1034" spans="1:33">
      <c r="A1034" s="144" t="s">
        <v>345</v>
      </c>
      <c r="B1034" s="135" t="s">
        <v>4147</v>
      </c>
      <c r="C1034" s="143">
        <v>-496.01908031882351</v>
      </c>
      <c r="D1034" s="143">
        <v>5273.8274737721013</v>
      </c>
      <c r="E1034" s="142">
        <v>1.296</v>
      </c>
      <c r="F1034" s="141">
        <v>2.2330000000000001</v>
      </c>
      <c r="G1034" s="135"/>
      <c r="H1034" s="135"/>
      <c r="I1034" s="134"/>
      <c r="J1034" s="135"/>
      <c r="K1034" s="135"/>
      <c r="L1034" s="134"/>
      <c r="M1034" s="135"/>
      <c r="N1034" s="135"/>
      <c r="O1034" s="134"/>
      <c r="P1034" s="135"/>
      <c r="Q1034" s="135"/>
      <c r="R1034" s="134"/>
      <c r="S1034" s="135"/>
      <c r="T1034" s="135"/>
      <c r="U1034" s="134"/>
      <c r="V1034" s="135"/>
      <c r="W1034" s="135"/>
      <c r="X1034" s="134"/>
      <c r="Y1034" s="135"/>
      <c r="Z1034" s="135"/>
      <c r="AA1034" s="134"/>
      <c r="AB1034" s="135"/>
      <c r="AC1034" s="135"/>
      <c r="AD1034" s="134"/>
      <c r="AE1034" s="135"/>
      <c r="AF1034" s="135"/>
      <c r="AG1034" s="134"/>
    </row>
    <row r="1035" spans="1:33">
      <c r="A1035" s="144" t="s">
        <v>345</v>
      </c>
      <c r="B1035" s="135" t="s">
        <v>4146</v>
      </c>
      <c r="C1035" s="143">
        <v>-496.62515317992268</v>
      </c>
      <c r="D1035" s="143">
        <v>5273.3585650928871</v>
      </c>
      <c r="E1035" s="142">
        <v>1.3109999999999999</v>
      </c>
      <c r="F1035" s="141">
        <v>2.2210000000000001</v>
      </c>
      <c r="G1035" s="135"/>
      <c r="H1035" s="135"/>
      <c r="I1035" s="134"/>
      <c r="J1035" s="135"/>
      <c r="K1035" s="135"/>
      <c r="L1035" s="134"/>
      <c r="M1035" s="135"/>
      <c r="N1035" s="135"/>
      <c r="O1035" s="134"/>
      <c r="P1035" s="135"/>
      <c r="Q1035" s="135"/>
      <c r="R1035" s="134"/>
      <c r="S1035" s="135"/>
      <c r="T1035" s="135"/>
      <c r="U1035" s="134"/>
      <c r="V1035" s="135"/>
      <c r="W1035" s="135"/>
      <c r="X1035" s="134"/>
      <c r="Y1035" s="135"/>
      <c r="Z1035" s="135"/>
      <c r="AA1035" s="134"/>
      <c r="AB1035" s="135"/>
      <c r="AC1035" s="135"/>
      <c r="AD1035" s="134"/>
      <c r="AE1035" s="135"/>
      <c r="AF1035" s="135"/>
      <c r="AG1035" s="134"/>
    </row>
    <row r="1036" spans="1:33">
      <c r="A1036" s="144" t="s">
        <v>345</v>
      </c>
      <c r="B1036" s="135" t="s">
        <v>4145</v>
      </c>
      <c r="C1036" s="143">
        <v>-496.78181172314777</v>
      </c>
      <c r="D1036" s="143">
        <v>5271.4698079712489</v>
      </c>
      <c r="E1036" s="142">
        <v>1.278</v>
      </c>
      <c r="F1036" s="141">
        <v>2.2290000000000001</v>
      </c>
      <c r="G1036" s="135"/>
      <c r="H1036" s="135"/>
      <c r="I1036" s="134"/>
      <c r="J1036" s="135"/>
      <c r="K1036" s="135"/>
      <c r="L1036" s="134"/>
      <c r="M1036" s="135"/>
      <c r="N1036" s="135"/>
      <c r="O1036" s="134"/>
      <c r="P1036" s="135"/>
      <c r="Q1036" s="135"/>
      <c r="R1036" s="134"/>
      <c r="S1036" s="135"/>
      <c r="T1036" s="135"/>
      <c r="U1036" s="134"/>
      <c r="V1036" s="135"/>
      <c r="W1036" s="135"/>
      <c r="X1036" s="134"/>
      <c r="Y1036" s="135"/>
      <c r="Z1036" s="135"/>
      <c r="AA1036" s="134"/>
      <c r="AB1036" s="135"/>
      <c r="AC1036" s="135"/>
      <c r="AD1036" s="134"/>
      <c r="AE1036" s="135"/>
      <c r="AF1036" s="135"/>
      <c r="AG1036" s="134"/>
    </row>
    <row r="1037" spans="1:33">
      <c r="A1037" s="144" t="s">
        <v>345</v>
      </c>
      <c r="B1037" s="135" t="s">
        <v>4144</v>
      </c>
      <c r="C1037" s="143">
        <v>-496.5460521186331</v>
      </c>
      <c r="D1037" s="143">
        <v>5269.5539050434945</v>
      </c>
      <c r="E1037" s="142">
        <v>1.2949999999999999</v>
      </c>
      <c r="F1037" s="141">
        <v>2.214</v>
      </c>
      <c r="G1037" s="135"/>
      <c r="H1037" s="135"/>
      <c r="I1037" s="134"/>
      <c r="J1037" s="135"/>
      <c r="K1037" s="135"/>
      <c r="L1037" s="134"/>
      <c r="M1037" s="135"/>
      <c r="N1037" s="135"/>
      <c r="O1037" s="134"/>
      <c r="P1037" s="135"/>
      <c r="Q1037" s="135"/>
      <c r="R1037" s="134"/>
      <c r="S1037" s="135"/>
      <c r="T1037" s="135"/>
      <c r="U1037" s="134"/>
      <c r="V1037" s="135"/>
      <c r="W1037" s="135"/>
      <c r="X1037" s="134"/>
      <c r="Y1037" s="135"/>
      <c r="Z1037" s="135"/>
      <c r="AA1037" s="134"/>
      <c r="AB1037" s="135"/>
      <c r="AC1037" s="135"/>
      <c r="AD1037" s="134"/>
      <c r="AE1037" s="135"/>
      <c r="AF1037" s="135"/>
      <c r="AG1037" s="134"/>
    </row>
    <row r="1038" spans="1:33">
      <c r="A1038" s="144" t="s">
        <v>345</v>
      </c>
      <c r="B1038" s="135" t="s">
        <v>4143</v>
      </c>
      <c r="C1038" s="143">
        <v>-496.33264164291148</v>
      </c>
      <c r="D1038" s="143">
        <v>5269.4068383031135</v>
      </c>
      <c r="E1038" s="142">
        <v>1.294</v>
      </c>
      <c r="F1038" s="141">
        <v>2.2280000000000002</v>
      </c>
      <c r="G1038" s="135"/>
      <c r="H1038" s="135"/>
      <c r="I1038" s="134"/>
      <c r="J1038" s="135"/>
      <c r="K1038" s="135"/>
      <c r="L1038" s="134"/>
      <c r="M1038" s="135"/>
      <c r="N1038" s="135"/>
      <c r="O1038" s="134"/>
      <c r="P1038" s="135"/>
      <c r="Q1038" s="135"/>
      <c r="R1038" s="134"/>
      <c r="S1038" s="135"/>
      <c r="T1038" s="135"/>
      <c r="U1038" s="134"/>
      <c r="V1038" s="135"/>
      <c r="W1038" s="135"/>
      <c r="X1038" s="134"/>
      <c r="Y1038" s="135"/>
      <c r="Z1038" s="135"/>
      <c r="AA1038" s="134"/>
      <c r="AB1038" s="135"/>
      <c r="AC1038" s="135"/>
      <c r="AD1038" s="134"/>
      <c r="AE1038" s="135"/>
      <c r="AF1038" s="135"/>
      <c r="AG1038" s="134"/>
    </row>
    <row r="1039" spans="1:33">
      <c r="A1039" s="144" t="s">
        <v>345</v>
      </c>
      <c r="B1039" s="135" t="s">
        <v>4142</v>
      </c>
      <c r="C1039" s="143">
        <v>-496.73855993153398</v>
      </c>
      <c r="D1039" s="143">
        <v>5269.2940899341902</v>
      </c>
      <c r="E1039" s="142">
        <v>1.31</v>
      </c>
      <c r="F1039" s="141">
        <v>2.2240000000000002</v>
      </c>
      <c r="G1039" s="135"/>
      <c r="H1039" s="135"/>
      <c r="I1039" s="134"/>
      <c r="J1039" s="135"/>
      <c r="K1039" s="135"/>
      <c r="L1039" s="134"/>
      <c r="M1039" s="135"/>
      <c r="N1039" s="135"/>
      <c r="O1039" s="134"/>
      <c r="P1039" s="135"/>
      <c r="Q1039" s="135"/>
      <c r="R1039" s="134"/>
      <c r="S1039" s="135"/>
      <c r="T1039" s="135"/>
      <c r="U1039" s="134"/>
      <c r="V1039" s="135"/>
      <c r="W1039" s="135"/>
      <c r="X1039" s="134"/>
      <c r="Y1039" s="135"/>
      <c r="Z1039" s="135"/>
      <c r="AA1039" s="134"/>
      <c r="AB1039" s="135"/>
      <c r="AC1039" s="135"/>
      <c r="AD1039" s="134"/>
      <c r="AE1039" s="135"/>
      <c r="AF1039" s="135"/>
      <c r="AG1039" s="134"/>
    </row>
    <row r="1040" spans="1:33">
      <c r="A1040" s="144" t="s">
        <v>345</v>
      </c>
      <c r="B1040" s="135" t="s">
        <v>4141</v>
      </c>
      <c r="C1040" s="143">
        <v>-496.75183064547309</v>
      </c>
      <c r="D1040" s="143">
        <v>5269.0738660208754</v>
      </c>
      <c r="E1040" s="142">
        <v>1.298</v>
      </c>
      <c r="F1040" s="141">
        <v>2.2229999999999999</v>
      </c>
      <c r="G1040" s="135"/>
      <c r="H1040" s="135"/>
      <c r="I1040" s="134"/>
      <c r="J1040" s="135"/>
      <c r="K1040" s="135"/>
      <c r="L1040" s="134"/>
      <c r="M1040" s="135"/>
      <c r="N1040" s="135"/>
      <c r="O1040" s="134"/>
      <c r="P1040" s="135"/>
      <c r="Q1040" s="135"/>
      <c r="R1040" s="134"/>
      <c r="S1040" s="135"/>
      <c r="T1040" s="135"/>
      <c r="U1040" s="134"/>
      <c r="V1040" s="135"/>
      <c r="W1040" s="135"/>
      <c r="X1040" s="134"/>
      <c r="Y1040" s="135"/>
      <c r="Z1040" s="135"/>
      <c r="AA1040" s="134"/>
      <c r="AB1040" s="135"/>
      <c r="AC1040" s="135"/>
      <c r="AD1040" s="134"/>
      <c r="AE1040" s="135"/>
      <c r="AF1040" s="135"/>
      <c r="AG1040" s="134"/>
    </row>
    <row r="1041" spans="1:33">
      <c r="A1041" s="144" t="s">
        <v>345</v>
      </c>
      <c r="B1041" s="135" t="s">
        <v>4140</v>
      </c>
      <c r="C1041" s="143">
        <v>-496.38037153345135</v>
      </c>
      <c r="D1041" s="143">
        <v>5267.8481073593794</v>
      </c>
      <c r="E1041" s="142">
        <v>1.3029999999999999</v>
      </c>
      <c r="F1041" s="141">
        <v>2.2229999999999999</v>
      </c>
      <c r="G1041" s="135"/>
      <c r="H1041" s="135"/>
      <c r="I1041" s="134"/>
      <c r="J1041" s="135"/>
      <c r="K1041" s="135"/>
      <c r="L1041" s="134"/>
      <c r="M1041" s="135"/>
      <c r="N1041" s="135"/>
      <c r="O1041" s="134"/>
      <c r="P1041" s="135"/>
      <c r="Q1041" s="135"/>
      <c r="R1041" s="134"/>
      <c r="S1041" s="135"/>
      <c r="T1041" s="135"/>
      <c r="U1041" s="134"/>
      <c r="V1041" s="135"/>
      <c r="W1041" s="135"/>
      <c r="X1041" s="134"/>
      <c r="Y1041" s="135"/>
      <c r="Z1041" s="135"/>
      <c r="AA1041" s="134"/>
      <c r="AB1041" s="135"/>
      <c r="AC1041" s="135"/>
      <c r="AD1041" s="134"/>
      <c r="AE1041" s="135"/>
      <c r="AF1041" s="135"/>
      <c r="AG1041" s="134"/>
    </row>
    <row r="1042" spans="1:33">
      <c r="A1042" s="144" t="s">
        <v>345</v>
      </c>
      <c r="B1042" s="135" t="s">
        <v>4139</v>
      </c>
      <c r="C1042" s="143">
        <v>-496.1190786106016</v>
      </c>
      <c r="D1042" s="143">
        <v>5266.402338234584</v>
      </c>
      <c r="E1042" s="142">
        <v>1.3089999999999999</v>
      </c>
      <c r="F1042" s="141">
        <v>2.2389999999999999</v>
      </c>
      <c r="G1042" s="135"/>
      <c r="H1042" s="135"/>
      <c r="I1042" s="134"/>
      <c r="J1042" s="135"/>
      <c r="K1042" s="135"/>
      <c r="L1042" s="134"/>
      <c r="M1042" s="135"/>
      <c r="N1042" s="135"/>
      <c r="O1042" s="134"/>
      <c r="P1042" s="135"/>
      <c r="Q1042" s="135"/>
      <c r="R1042" s="134"/>
      <c r="S1042" s="135"/>
      <c r="T1042" s="135"/>
      <c r="U1042" s="134"/>
      <c r="V1042" s="135"/>
      <c r="W1042" s="135"/>
      <c r="X1042" s="134"/>
      <c r="Y1042" s="135"/>
      <c r="Z1042" s="135"/>
      <c r="AA1042" s="134"/>
      <c r="AB1042" s="135"/>
      <c r="AC1042" s="135"/>
      <c r="AD1042" s="134"/>
      <c r="AE1042" s="135"/>
      <c r="AF1042" s="135"/>
      <c r="AG1042" s="134"/>
    </row>
    <row r="1043" spans="1:33">
      <c r="A1043" s="144" t="s">
        <v>345</v>
      </c>
      <c r="B1043" s="135" t="s">
        <v>4138</v>
      </c>
      <c r="C1043" s="143">
        <v>-496.74387412278782</v>
      </c>
      <c r="D1043" s="143">
        <v>5265.2097484368396</v>
      </c>
      <c r="E1043" s="142">
        <v>1.3029999999999999</v>
      </c>
      <c r="F1043" s="141">
        <v>2.2210000000000001</v>
      </c>
      <c r="G1043" s="135"/>
      <c r="H1043" s="135"/>
      <c r="I1043" s="134"/>
      <c r="J1043" s="135"/>
      <c r="K1043" s="135"/>
      <c r="L1043" s="134"/>
      <c r="M1043" s="135"/>
      <c r="N1043" s="135"/>
      <c r="O1043" s="134"/>
      <c r="P1043" s="135"/>
      <c r="Q1043" s="135"/>
      <c r="R1043" s="134"/>
      <c r="S1043" s="135"/>
      <c r="T1043" s="135"/>
      <c r="U1043" s="134"/>
      <c r="V1043" s="135"/>
      <c r="W1043" s="135"/>
      <c r="X1043" s="134"/>
      <c r="Y1043" s="135"/>
      <c r="Z1043" s="135"/>
      <c r="AA1043" s="134"/>
      <c r="AB1043" s="135"/>
      <c r="AC1043" s="135"/>
      <c r="AD1043" s="134"/>
      <c r="AE1043" s="135"/>
      <c r="AF1043" s="135"/>
      <c r="AG1043" s="134"/>
    </row>
    <row r="1044" spans="1:33">
      <c r="A1044" s="144" t="s">
        <v>345</v>
      </c>
      <c r="B1044" s="135" t="s">
        <v>4137</v>
      </c>
      <c r="C1044" s="143">
        <v>-496.12229187032762</v>
      </c>
      <c r="D1044" s="143">
        <v>5264.8064881303189</v>
      </c>
      <c r="E1044" s="142">
        <v>1.284</v>
      </c>
      <c r="F1044" s="141">
        <v>2.2080000000000002</v>
      </c>
      <c r="G1044" s="135"/>
      <c r="H1044" s="135"/>
      <c r="I1044" s="134"/>
      <c r="J1044" s="135"/>
      <c r="K1044" s="135"/>
      <c r="L1044" s="134"/>
      <c r="M1044" s="135"/>
      <c r="N1044" s="135"/>
      <c r="O1044" s="134"/>
      <c r="P1044" s="135"/>
      <c r="Q1044" s="135"/>
      <c r="R1044" s="134"/>
      <c r="S1044" s="135"/>
      <c r="T1044" s="135"/>
      <c r="U1044" s="134"/>
      <c r="V1044" s="135"/>
      <c r="W1044" s="135"/>
      <c r="X1044" s="134"/>
      <c r="Y1044" s="135"/>
      <c r="Z1044" s="135"/>
      <c r="AA1044" s="134"/>
      <c r="AB1044" s="135"/>
      <c r="AC1044" s="135"/>
      <c r="AD1044" s="134"/>
      <c r="AE1044" s="135"/>
      <c r="AF1044" s="135"/>
      <c r="AG1044" s="134"/>
    </row>
    <row r="1045" spans="1:33">
      <c r="A1045" s="144" t="s">
        <v>345</v>
      </c>
      <c r="B1045" s="135" t="s">
        <v>4136</v>
      </c>
      <c r="C1045" s="143">
        <v>-496.67261105079916</v>
      </c>
      <c r="D1045" s="143">
        <v>5264.5544610485922</v>
      </c>
      <c r="E1045" s="142">
        <v>1.29</v>
      </c>
      <c r="F1045" s="141">
        <v>2.2450000000000001</v>
      </c>
      <c r="G1045" s="135"/>
      <c r="H1045" s="135"/>
      <c r="I1045" s="134"/>
      <c r="J1045" s="135"/>
      <c r="K1045" s="135"/>
      <c r="L1045" s="134"/>
      <c r="M1045" s="135"/>
      <c r="N1045" s="135"/>
      <c r="O1045" s="134"/>
      <c r="P1045" s="135"/>
      <c r="Q1045" s="135"/>
      <c r="R1045" s="134"/>
      <c r="S1045" s="135"/>
      <c r="T1045" s="135"/>
      <c r="U1045" s="134"/>
      <c r="V1045" s="135"/>
      <c r="W1045" s="135"/>
      <c r="X1045" s="134"/>
      <c r="Y1045" s="135"/>
      <c r="Z1045" s="135"/>
      <c r="AA1045" s="134"/>
      <c r="AB1045" s="135"/>
      <c r="AC1045" s="135"/>
      <c r="AD1045" s="134"/>
      <c r="AE1045" s="135"/>
      <c r="AF1045" s="135"/>
      <c r="AG1045" s="134"/>
    </row>
    <row r="1046" spans="1:33">
      <c r="A1046" s="144" t="s">
        <v>345</v>
      </c>
      <c r="B1046" s="135" t="s">
        <v>4135</v>
      </c>
      <c r="C1046" s="143">
        <v>-496.000387818344</v>
      </c>
      <c r="D1046" s="143">
        <v>5264.5468406064165</v>
      </c>
      <c r="E1046" s="142">
        <v>1.284</v>
      </c>
      <c r="F1046" s="141">
        <v>2.2160000000000002</v>
      </c>
      <c r="G1046" s="135"/>
      <c r="H1046" s="135"/>
      <c r="I1046" s="134"/>
      <c r="J1046" s="135"/>
      <c r="K1046" s="135"/>
      <c r="L1046" s="134"/>
      <c r="M1046" s="135"/>
      <c r="N1046" s="135"/>
      <c r="O1046" s="134"/>
      <c r="P1046" s="135"/>
      <c r="Q1046" s="135"/>
      <c r="R1046" s="134"/>
      <c r="S1046" s="135"/>
      <c r="T1046" s="135"/>
      <c r="U1046" s="134"/>
      <c r="V1046" s="135"/>
      <c r="W1046" s="135"/>
      <c r="X1046" s="134"/>
      <c r="Y1046" s="135"/>
      <c r="Z1046" s="135"/>
      <c r="AA1046" s="134"/>
      <c r="AB1046" s="135"/>
      <c r="AC1046" s="135"/>
      <c r="AD1046" s="134"/>
      <c r="AE1046" s="135"/>
      <c r="AF1046" s="135"/>
      <c r="AG1046" s="134"/>
    </row>
    <row r="1047" spans="1:33">
      <c r="A1047" s="144" t="s">
        <v>345</v>
      </c>
      <c r="B1047" s="135" t="s">
        <v>4134</v>
      </c>
      <c r="C1047" s="143">
        <v>-496.78233349678322</v>
      </c>
      <c r="D1047" s="143">
        <v>5263.5734436002595</v>
      </c>
      <c r="E1047" s="142">
        <v>1.3129999999999999</v>
      </c>
      <c r="F1047" s="141">
        <v>2.238</v>
      </c>
      <c r="G1047" s="135"/>
      <c r="H1047" s="135"/>
      <c r="I1047" s="134"/>
      <c r="J1047" s="135"/>
      <c r="K1047" s="135"/>
      <c r="L1047" s="134"/>
      <c r="M1047" s="135"/>
      <c r="N1047" s="135"/>
      <c r="O1047" s="134"/>
      <c r="P1047" s="135"/>
      <c r="Q1047" s="135"/>
      <c r="R1047" s="134"/>
      <c r="S1047" s="135"/>
      <c r="T1047" s="135"/>
      <c r="U1047" s="134"/>
      <c r="V1047" s="135"/>
      <c r="W1047" s="135"/>
      <c r="X1047" s="134"/>
      <c r="Y1047" s="135"/>
      <c r="Z1047" s="135"/>
      <c r="AA1047" s="134"/>
      <c r="AB1047" s="135"/>
      <c r="AC1047" s="135"/>
      <c r="AD1047" s="134"/>
      <c r="AE1047" s="135"/>
      <c r="AF1047" s="135"/>
      <c r="AG1047" s="134"/>
    </row>
    <row r="1048" spans="1:33">
      <c r="A1048" s="144" t="s">
        <v>345</v>
      </c>
      <c r="B1048" s="135" t="s">
        <v>4133</v>
      </c>
      <c r="C1048" s="143">
        <v>-496.26633681209125</v>
      </c>
      <c r="D1048" s="143">
        <v>5262.6257218295341</v>
      </c>
      <c r="E1048" s="142">
        <v>1.288</v>
      </c>
      <c r="F1048" s="141">
        <v>2.218</v>
      </c>
      <c r="G1048" s="135"/>
      <c r="H1048" s="135"/>
      <c r="I1048" s="134"/>
      <c r="J1048" s="135"/>
      <c r="K1048" s="135"/>
      <c r="L1048" s="134"/>
      <c r="M1048" s="135"/>
      <c r="N1048" s="135"/>
      <c r="O1048" s="134"/>
      <c r="P1048" s="135"/>
      <c r="Q1048" s="135"/>
      <c r="R1048" s="134"/>
      <c r="S1048" s="135"/>
      <c r="T1048" s="135"/>
      <c r="U1048" s="134"/>
      <c r="V1048" s="135"/>
      <c r="W1048" s="135"/>
      <c r="X1048" s="134"/>
      <c r="Y1048" s="135"/>
      <c r="Z1048" s="135"/>
      <c r="AA1048" s="134"/>
      <c r="AB1048" s="135"/>
      <c r="AC1048" s="135"/>
      <c r="AD1048" s="134"/>
      <c r="AE1048" s="135"/>
      <c r="AF1048" s="135"/>
      <c r="AG1048" s="134"/>
    </row>
    <row r="1049" spans="1:33">
      <c r="A1049" s="144" t="s">
        <v>345</v>
      </c>
      <c r="B1049" s="135" t="s">
        <v>4132</v>
      </c>
      <c r="C1049" s="143">
        <v>-496.55917330298166</v>
      </c>
      <c r="D1049" s="143">
        <v>5260.6571949841946</v>
      </c>
      <c r="E1049" s="142">
        <v>1.304</v>
      </c>
      <c r="F1049" s="141">
        <v>2.2109999999999999</v>
      </c>
      <c r="G1049" s="135"/>
      <c r="H1049" s="135"/>
      <c r="I1049" s="134"/>
      <c r="J1049" s="135"/>
      <c r="K1049" s="135"/>
      <c r="L1049" s="134"/>
      <c r="M1049" s="135"/>
      <c r="N1049" s="135"/>
      <c r="O1049" s="134"/>
      <c r="P1049" s="135"/>
      <c r="Q1049" s="135"/>
      <c r="R1049" s="134"/>
      <c r="S1049" s="135"/>
      <c r="T1049" s="135"/>
      <c r="U1049" s="134"/>
      <c r="V1049" s="135"/>
      <c r="W1049" s="135"/>
      <c r="X1049" s="134"/>
      <c r="Y1049" s="135"/>
      <c r="Z1049" s="135"/>
      <c r="AA1049" s="134"/>
      <c r="AB1049" s="135"/>
      <c r="AC1049" s="135"/>
      <c r="AD1049" s="134"/>
      <c r="AE1049" s="135"/>
      <c r="AF1049" s="135"/>
      <c r="AG1049" s="134"/>
    </row>
    <row r="1050" spans="1:33">
      <c r="A1050" s="144" t="s">
        <v>345</v>
      </c>
      <c r="B1050" s="135" t="s">
        <v>4131</v>
      </c>
      <c r="C1050" s="143">
        <v>-496.4140252653512</v>
      </c>
      <c r="D1050" s="143">
        <v>5258.7602941133409</v>
      </c>
      <c r="E1050" s="142">
        <v>1.29</v>
      </c>
      <c r="F1050" s="141">
        <v>2.2040000000000002</v>
      </c>
      <c r="G1050" s="135"/>
      <c r="H1050" s="135"/>
      <c r="I1050" s="134"/>
      <c r="J1050" s="135"/>
      <c r="K1050" s="135"/>
      <c r="L1050" s="134"/>
      <c r="M1050" s="135"/>
      <c r="N1050" s="135"/>
      <c r="O1050" s="134"/>
      <c r="P1050" s="135"/>
      <c r="Q1050" s="135"/>
      <c r="R1050" s="134"/>
      <c r="S1050" s="135"/>
      <c r="T1050" s="135"/>
      <c r="U1050" s="134"/>
      <c r="V1050" s="135"/>
      <c r="W1050" s="135"/>
      <c r="X1050" s="134"/>
      <c r="Y1050" s="135"/>
      <c r="Z1050" s="135"/>
      <c r="AA1050" s="134"/>
      <c r="AB1050" s="135"/>
      <c r="AC1050" s="135"/>
      <c r="AD1050" s="134"/>
      <c r="AE1050" s="135"/>
      <c r="AF1050" s="135"/>
      <c r="AG1050" s="134"/>
    </row>
    <row r="1051" spans="1:33">
      <c r="A1051" s="144" t="s">
        <v>345</v>
      </c>
      <c r="B1051" s="135" t="s">
        <v>4130</v>
      </c>
      <c r="C1051" s="143">
        <v>-496.87545581099261</v>
      </c>
      <c r="D1051" s="143">
        <v>5258.3578816585878</v>
      </c>
      <c r="E1051" s="142">
        <v>1.2829999999999999</v>
      </c>
      <c r="F1051" s="141">
        <v>2.2029999999999998</v>
      </c>
      <c r="G1051" s="135"/>
      <c r="H1051" s="135"/>
      <c r="I1051" s="134"/>
      <c r="J1051" s="135"/>
      <c r="K1051" s="135"/>
      <c r="L1051" s="134"/>
      <c r="M1051" s="135"/>
      <c r="N1051" s="135"/>
      <c r="O1051" s="134"/>
      <c r="P1051" s="135"/>
      <c r="Q1051" s="135"/>
      <c r="R1051" s="134"/>
      <c r="S1051" s="135"/>
      <c r="T1051" s="135"/>
      <c r="U1051" s="134"/>
      <c r="V1051" s="135"/>
      <c r="W1051" s="135"/>
      <c r="X1051" s="134"/>
      <c r="Y1051" s="135"/>
      <c r="Z1051" s="135"/>
      <c r="AA1051" s="134"/>
      <c r="AB1051" s="135"/>
      <c r="AC1051" s="135"/>
      <c r="AD1051" s="134"/>
      <c r="AE1051" s="135"/>
      <c r="AF1051" s="135"/>
      <c r="AG1051" s="134"/>
    </row>
    <row r="1052" spans="1:33">
      <c r="A1052" s="144" t="s">
        <v>345</v>
      </c>
      <c r="B1052" s="135" t="s">
        <v>4129</v>
      </c>
      <c r="C1052" s="143">
        <v>-496.63211054840923</v>
      </c>
      <c r="D1052" s="143">
        <v>5256.4514909386717</v>
      </c>
      <c r="E1052" s="142">
        <v>1.2789999999999999</v>
      </c>
      <c r="F1052" s="141">
        <v>2.2200000000000002</v>
      </c>
      <c r="G1052" s="135"/>
      <c r="H1052" s="135"/>
      <c r="I1052" s="134"/>
      <c r="J1052" s="135"/>
      <c r="K1052" s="135"/>
      <c r="L1052" s="134"/>
      <c r="M1052" s="135"/>
      <c r="N1052" s="135"/>
      <c r="O1052" s="134"/>
      <c r="P1052" s="135"/>
      <c r="Q1052" s="135"/>
      <c r="R1052" s="134"/>
      <c r="S1052" s="135"/>
      <c r="T1052" s="135"/>
      <c r="U1052" s="134"/>
      <c r="V1052" s="135"/>
      <c r="W1052" s="135"/>
      <c r="X1052" s="134"/>
      <c r="Y1052" s="135"/>
      <c r="Z1052" s="135"/>
      <c r="AA1052" s="134"/>
      <c r="AB1052" s="135"/>
      <c r="AC1052" s="135"/>
      <c r="AD1052" s="134"/>
      <c r="AE1052" s="135"/>
      <c r="AF1052" s="135"/>
      <c r="AG1052" s="134"/>
    </row>
    <row r="1053" spans="1:33">
      <c r="A1053" s="144" t="s">
        <v>345</v>
      </c>
      <c r="B1053" s="135" t="s">
        <v>4128</v>
      </c>
      <c r="C1053" s="143">
        <v>-495.95418601034601</v>
      </c>
      <c r="D1053" s="143">
        <v>5254.7118238540397</v>
      </c>
      <c r="E1053" s="142">
        <v>1.2929999999999999</v>
      </c>
      <c r="F1053" s="141">
        <v>2.2229999999999999</v>
      </c>
      <c r="G1053" s="135"/>
      <c r="H1053" s="135"/>
      <c r="I1053" s="134"/>
      <c r="J1053" s="135"/>
      <c r="K1053" s="135"/>
      <c r="L1053" s="134"/>
      <c r="M1053" s="135"/>
      <c r="N1053" s="135"/>
      <c r="O1053" s="134"/>
      <c r="P1053" s="135"/>
      <c r="Q1053" s="135"/>
      <c r="R1053" s="134"/>
      <c r="S1053" s="135"/>
      <c r="T1053" s="135"/>
      <c r="U1053" s="134"/>
      <c r="V1053" s="135"/>
      <c r="W1053" s="135"/>
      <c r="X1053" s="134"/>
      <c r="Y1053" s="135"/>
      <c r="Z1053" s="135"/>
      <c r="AA1053" s="134"/>
      <c r="AB1053" s="135"/>
      <c r="AC1053" s="135"/>
      <c r="AD1053" s="134"/>
      <c r="AE1053" s="135"/>
      <c r="AF1053" s="135"/>
      <c r="AG1053" s="134"/>
    </row>
    <row r="1054" spans="1:33">
      <c r="A1054" s="144" t="s">
        <v>345</v>
      </c>
      <c r="B1054" s="135" t="s">
        <v>4127</v>
      </c>
      <c r="C1054" s="143">
        <v>-496.04698916444119</v>
      </c>
      <c r="D1054" s="143">
        <v>5253.7382369349925</v>
      </c>
      <c r="E1054" s="142">
        <v>1.3</v>
      </c>
      <c r="F1054" s="141">
        <v>2.2189999999999999</v>
      </c>
      <c r="G1054" s="135"/>
      <c r="H1054" s="135"/>
      <c r="I1054" s="134"/>
      <c r="J1054" s="135"/>
      <c r="K1054" s="135"/>
      <c r="L1054" s="134"/>
      <c r="M1054" s="135"/>
      <c r="N1054" s="135"/>
      <c r="O1054" s="134"/>
      <c r="P1054" s="135"/>
      <c r="Q1054" s="135"/>
      <c r="R1054" s="134"/>
      <c r="S1054" s="135"/>
      <c r="T1054" s="135"/>
      <c r="U1054" s="134"/>
      <c r="V1054" s="135"/>
      <c r="W1054" s="135"/>
      <c r="X1054" s="134"/>
      <c r="Y1054" s="135"/>
      <c r="Z1054" s="135"/>
      <c r="AA1054" s="134"/>
      <c r="AB1054" s="135"/>
      <c r="AC1054" s="135"/>
      <c r="AD1054" s="134"/>
      <c r="AE1054" s="135"/>
      <c r="AF1054" s="135"/>
      <c r="AG1054" s="134"/>
    </row>
    <row r="1055" spans="1:33">
      <c r="A1055" s="144" t="s">
        <v>345</v>
      </c>
      <c r="B1055" s="135" t="s">
        <v>4126</v>
      </c>
      <c r="C1055" s="143">
        <v>-496.11051415443416</v>
      </c>
      <c r="D1055" s="143">
        <v>5251.9946941132093</v>
      </c>
      <c r="E1055" s="142">
        <v>1.284</v>
      </c>
      <c r="F1055" s="141">
        <v>2.2160000000000002</v>
      </c>
      <c r="G1055" s="135"/>
      <c r="H1055" s="135"/>
      <c r="I1055" s="134"/>
      <c r="J1055" s="135"/>
      <c r="K1055" s="135"/>
      <c r="L1055" s="134"/>
      <c r="M1055" s="135"/>
      <c r="N1055" s="135"/>
      <c r="O1055" s="134"/>
      <c r="P1055" s="135"/>
      <c r="Q1055" s="135"/>
      <c r="R1055" s="134"/>
      <c r="S1055" s="135"/>
      <c r="T1055" s="135"/>
      <c r="U1055" s="134"/>
      <c r="V1055" s="135"/>
      <c r="W1055" s="135"/>
      <c r="X1055" s="134"/>
      <c r="Y1055" s="135"/>
      <c r="Z1055" s="135"/>
      <c r="AA1055" s="134"/>
      <c r="AB1055" s="135"/>
      <c r="AC1055" s="135"/>
      <c r="AD1055" s="134"/>
      <c r="AE1055" s="135"/>
      <c r="AF1055" s="135"/>
      <c r="AG1055" s="134"/>
    </row>
    <row r="1056" spans="1:33">
      <c r="A1056" s="144" t="s">
        <v>345</v>
      </c>
      <c r="B1056" s="135" t="s">
        <v>4125</v>
      </c>
      <c r="C1056" s="143">
        <v>-496.14923079072724</v>
      </c>
      <c r="D1056" s="143">
        <v>5250.8749310320427</v>
      </c>
      <c r="E1056" s="142">
        <v>1.2969999999999999</v>
      </c>
      <c r="F1056" s="141">
        <v>2.2229999999999999</v>
      </c>
      <c r="G1056" s="135"/>
      <c r="H1056" s="135"/>
      <c r="I1056" s="134"/>
      <c r="J1056" s="135"/>
      <c r="K1056" s="135"/>
      <c r="L1056" s="134"/>
      <c r="M1056" s="135"/>
      <c r="N1056" s="135"/>
      <c r="O1056" s="134"/>
      <c r="P1056" s="135"/>
      <c r="Q1056" s="135"/>
      <c r="R1056" s="134"/>
      <c r="S1056" s="135"/>
      <c r="T1056" s="135"/>
      <c r="U1056" s="134"/>
      <c r="V1056" s="135"/>
      <c r="W1056" s="135"/>
      <c r="X1056" s="134"/>
      <c r="Y1056" s="135"/>
      <c r="Z1056" s="135"/>
      <c r="AA1056" s="134"/>
      <c r="AB1056" s="135"/>
      <c r="AC1056" s="135"/>
      <c r="AD1056" s="134"/>
      <c r="AE1056" s="135"/>
      <c r="AF1056" s="135"/>
      <c r="AG1056" s="134"/>
    </row>
    <row r="1057" spans="1:33">
      <c r="A1057" s="144" t="s">
        <v>345</v>
      </c>
      <c r="B1057" s="135" t="s">
        <v>4124</v>
      </c>
      <c r="C1057" s="143">
        <v>-496.26782028452914</v>
      </c>
      <c r="D1057" s="143">
        <v>5249.7124950706393</v>
      </c>
      <c r="E1057" s="142">
        <v>1.296</v>
      </c>
      <c r="F1057" s="141">
        <v>2.2189999999999999</v>
      </c>
      <c r="G1057" s="135"/>
      <c r="H1057" s="135"/>
      <c r="I1057" s="134"/>
      <c r="J1057" s="135"/>
      <c r="K1057" s="135"/>
      <c r="L1057" s="134"/>
      <c r="M1057" s="135"/>
      <c r="N1057" s="135"/>
      <c r="O1057" s="134"/>
      <c r="P1057" s="135"/>
      <c r="Q1057" s="135"/>
      <c r="R1057" s="134"/>
      <c r="S1057" s="135"/>
      <c r="T1057" s="135"/>
      <c r="U1057" s="134"/>
      <c r="V1057" s="135"/>
      <c r="W1057" s="135"/>
      <c r="X1057" s="134"/>
      <c r="Y1057" s="135"/>
      <c r="Z1057" s="135"/>
      <c r="AA1057" s="134"/>
      <c r="AB1057" s="135"/>
      <c r="AC1057" s="135"/>
      <c r="AD1057" s="134"/>
      <c r="AE1057" s="135"/>
      <c r="AF1057" s="135"/>
      <c r="AG1057" s="134"/>
    </row>
    <row r="1058" spans="1:33">
      <c r="A1058" s="144" t="s">
        <v>345</v>
      </c>
      <c r="B1058" s="135" t="s">
        <v>4123</v>
      </c>
      <c r="C1058" s="143">
        <v>-496.54240731147996</v>
      </c>
      <c r="D1058" s="143">
        <v>5247.8312280153086</v>
      </c>
      <c r="E1058" s="142">
        <v>1.286</v>
      </c>
      <c r="F1058" s="141">
        <v>2.2389999999999999</v>
      </c>
      <c r="G1058" s="135"/>
      <c r="H1058" s="135"/>
      <c r="I1058" s="134"/>
      <c r="J1058" s="135"/>
      <c r="K1058" s="135"/>
      <c r="L1058" s="134"/>
      <c r="M1058" s="135"/>
      <c r="N1058" s="135"/>
      <c r="O1058" s="134"/>
      <c r="P1058" s="135"/>
      <c r="Q1058" s="135"/>
      <c r="R1058" s="134"/>
      <c r="S1058" s="135"/>
      <c r="T1058" s="135"/>
      <c r="U1058" s="134"/>
      <c r="V1058" s="135"/>
      <c r="W1058" s="135"/>
      <c r="X1058" s="134"/>
      <c r="Y1058" s="135"/>
      <c r="Z1058" s="135"/>
      <c r="AA1058" s="134"/>
      <c r="AB1058" s="135"/>
      <c r="AC1058" s="135"/>
      <c r="AD1058" s="134"/>
      <c r="AE1058" s="135"/>
      <c r="AF1058" s="135"/>
      <c r="AG1058" s="134"/>
    </row>
    <row r="1059" spans="1:33">
      <c r="A1059" s="144" t="s">
        <v>345</v>
      </c>
      <c r="B1059" s="135" t="s">
        <v>4122</v>
      </c>
      <c r="C1059" s="143">
        <v>-496.15276498158431</v>
      </c>
      <c r="D1059" s="143">
        <v>5247.8153148742531</v>
      </c>
      <c r="E1059" s="142">
        <v>1.2869999999999999</v>
      </c>
      <c r="F1059" s="141">
        <v>2.2109999999999999</v>
      </c>
      <c r="G1059" s="135"/>
      <c r="H1059" s="135"/>
      <c r="I1059" s="134"/>
      <c r="J1059" s="135"/>
      <c r="K1059" s="135"/>
      <c r="L1059" s="134"/>
      <c r="M1059" s="135"/>
      <c r="N1059" s="135"/>
      <c r="O1059" s="134"/>
      <c r="P1059" s="135"/>
      <c r="Q1059" s="135"/>
      <c r="R1059" s="134"/>
      <c r="S1059" s="135"/>
      <c r="T1059" s="135"/>
      <c r="U1059" s="134"/>
      <c r="V1059" s="135"/>
      <c r="W1059" s="135"/>
      <c r="X1059" s="134"/>
      <c r="Y1059" s="135"/>
      <c r="Z1059" s="135"/>
      <c r="AA1059" s="134"/>
      <c r="AB1059" s="135"/>
      <c r="AC1059" s="135"/>
      <c r="AD1059" s="134"/>
      <c r="AE1059" s="135"/>
      <c r="AF1059" s="135"/>
      <c r="AG1059" s="134"/>
    </row>
    <row r="1060" spans="1:33">
      <c r="A1060" s="144" t="s">
        <v>345</v>
      </c>
      <c r="B1060" s="135" t="s">
        <v>4121</v>
      </c>
      <c r="C1060" s="143">
        <v>-496.85313310001578</v>
      </c>
      <c r="D1060" s="143">
        <v>5246.8133237294087</v>
      </c>
      <c r="E1060" s="142">
        <v>1.304</v>
      </c>
      <c r="F1060" s="141">
        <v>2.234</v>
      </c>
      <c r="G1060" s="135"/>
      <c r="H1060" s="135"/>
      <c r="I1060" s="134"/>
      <c r="J1060" s="135"/>
      <c r="K1060" s="135"/>
      <c r="L1060" s="134"/>
      <c r="M1060" s="135"/>
      <c r="N1060" s="135"/>
      <c r="O1060" s="134"/>
      <c r="P1060" s="135"/>
      <c r="Q1060" s="135"/>
      <c r="R1060" s="134"/>
      <c r="S1060" s="135"/>
      <c r="T1060" s="135"/>
      <c r="U1060" s="134"/>
      <c r="V1060" s="135"/>
      <c r="W1060" s="135"/>
      <c r="X1060" s="134"/>
      <c r="Y1060" s="135"/>
      <c r="Z1060" s="135"/>
      <c r="AA1060" s="134"/>
      <c r="AB1060" s="135"/>
      <c r="AC1060" s="135"/>
      <c r="AD1060" s="134"/>
      <c r="AE1060" s="135"/>
      <c r="AF1060" s="135"/>
      <c r="AG1060" s="134"/>
    </row>
    <row r="1061" spans="1:33">
      <c r="A1061" s="144" t="s">
        <v>345</v>
      </c>
      <c r="B1061" s="135" t="s">
        <v>4120</v>
      </c>
      <c r="C1061" s="143">
        <v>-496.33695510086847</v>
      </c>
      <c r="D1061" s="143">
        <v>5246.1442499577452</v>
      </c>
      <c r="E1061" s="142">
        <v>1.2809999999999999</v>
      </c>
      <c r="F1061" s="141">
        <v>2.23</v>
      </c>
      <c r="G1061" s="135"/>
      <c r="H1061" s="135"/>
      <c r="I1061" s="134"/>
      <c r="J1061" s="135"/>
      <c r="K1061" s="135"/>
      <c r="L1061" s="134"/>
      <c r="M1061" s="135"/>
      <c r="N1061" s="135"/>
      <c r="O1061" s="134"/>
      <c r="P1061" s="135"/>
      <c r="Q1061" s="135"/>
      <c r="R1061" s="134"/>
      <c r="S1061" s="135"/>
      <c r="T1061" s="135"/>
      <c r="U1061" s="134"/>
      <c r="V1061" s="135"/>
      <c r="W1061" s="135"/>
      <c r="X1061" s="134"/>
      <c r="Y1061" s="135"/>
      <c r="Z1061" s="135"/>
      <c r="AA1061" s="134"/>
      <c r="AB1061" s="135"/>
      <c r="AC1061" s="135"/>
      <c r="AD1061" s="134"/>
      <c r="AE1061" s="135"/>
      <c r="AF1061" s="135"/>
      <c r="AG1061" s="134"/>
    </row>
    <row r="1062" spans="1:33">
      <c r="A1062" s="144" t="s">
        <v>345</v>
      </c>
      <c r="B1062" s="135" t="s">
        <v>4119</v>
      </c>
      <c r="C1062" s="143">
        <v>-496.21860994992068</v>
      </c>
      <c r="D1062" s="143">
        <v>5245.4662639981216</v>
      </c>
      <c r="E1062" s="142">
        <v>1.2889999999999999</v>
      </c>
      <c r="F1062" s="141">
        <v>2.2280000000000002</v>
      </c>
      <c r="G1062" s="135"/>
      <c r="H1062" s="135"/>
      <c r="I1062" s="134"/>
      <c r="J1062" s="135"/>
      <c r="K1062" s="135"/>
      <c r="L1062" s="134"/>
      <c r="M1062" s="135"/>
      <c r="N1062" s="135"/>
      <c r="O1062" s="134"/>
      <c r="P1062" s="135"/>
      <c r="Q1062" s="135"/>
      <c r="R1062" s="134"/>
      <c r="S1062" s="135"/>
      <c r="T1062" s="135"/>
      <c r="U1062" s="134"/>
      <c r="V1062" s="135"/>
      <c r="W1062" s="135"/>
      <c r="X1062" s="134"/>
      <c r="Y1062" s="135"/>
      <c r="Z1062" s="135"/>
      <c r="AA1062" s="134"/>
      <c r="AB1062" s="135"/>
      <c r="AC1062" s="135"/>
      <c r="AD1062" s="134"/>
      <c r="AE1062" s="135"/>
      <c r="AF1062" s="135"/>
      <c r="AG1062" s="134"/>
    </row>
    <row r="1063" spans="1:33">
      <c r="A1063" s="144" t="s">
        <v>345</v>
      </c>
      <c r="B1063" s="135" t="s">
        <v>4118</v>
      </c>
      <c r="C1063" s="143">
        <v>-496.09136316536228</v>
      </c>
      <c r="D1063" s="143">
        <v>5244.677091863955</v>
      </c>
      <c r="E1063" s="142">
        <v>1.3</v>
      </c>
      <c r="F1063" s="141">
        <v>2.222</v>
      </c>
      <c r="G1063" s="135"/>
      <c r="H1063" s="135"/>
      <c r="I1063" s="134"/>
      <c r="J1063" s="135"/>
      <c r="K1063" s="135"/>
      <c r="L1063" s="134"/>
      <c r="M1063" s="135"/>
      <c r="N1063" s="135"/>
      <c r="O1063" s="134"/>
      <c r="P1063" s="135"/>
      <c r="Q1063" s="135"/>
      <c r="R1063" s="134"/>
      <c r="S1063" s="135"/>
      <c r="T1063" s="135"/>
      <c r="U1063" s="134"/>
      <c r="V1063" s="135"/>
      <c r="W1063" s="135"/>
      <c r="X1063" s="134"/>
      <c r="Y1063" s="135"/>
      <c r="Z1063" s="135"/>
      <c r="AA1063" s="134"/>
      <c r="AB1063" s="135"/>
      <c r="AC1063" s="135"/>
      <c r="AD1063" s="134"/>
      <c r="AE1063" s="135"/>
      <c r="AF1063" s="135"/>
      <c r="AG1063" s="134"/>
    </row>
    <row r="1064" spans="1:33">
      <c r="A1064" s="144" t="s">
        <v>345</v>
      </c>
      <c r="B1064" s="135" t="s">
        <v>4117</v>
      </c>
      <c r="C1064" s="143">
        <v>-496.40229532267557</v>
      </c>
      <c r="D1064" s="143">
        <v>5243.6614996487442</v>
      </c>
      <c r="E1064" s="142">
        <v>1.296</v>
      </c>
      <c r="F1064" s="141">
        <v>2.21</v>
      </c>
      <c r="G1064" s="135"/>
      <c r="H1064" s="135"/>
      <c r="I1064" s="134"/>
      <c r="J1064" s="135"/>
      <c r="K1064" s="135"/>
      <c r="L1064" s="134"/>
      <c r="M1064" s="135"/>
      <c r="N1064" s="135"/>
      <c r="O1064" s="134"/>
      <c r="P1064" s="135"/>
      <c r="Q1064" s="135"/>
      <c r="R1064" s="134"/>
      <c r="S1064" s="135"/>
      <c r="T1064" s="135"/>
      <c r="U1064" s="134"/>
      <c r="V1064" s="135"/>
      <c r="W1064" s="135"/>
      <c r="X1064" s="134"/>
      <c r="Y1064" s="135"/>
      <c r="Z1064" s="135"/>
      <c r="AA1064" s="134"/>
      <c r="AB1064" s="135"/>
      <c r="AC1064" s="135"/>
      <c r="AD1064" s="134"/>
      <c r="AE1064" s="135"/>
      <c r="AF1064" s="135"/>
      <c r="AG1064" s="134"/>
    </row>
    <row r="1065" spans="1:33">
      <c r="A1065" s="144" t="s">
        <v>345</v>
      </c>
      <c r="B1065" s="135" t="s">
        <v>4116</v>
      </c>
      <c r="C1065" s="143">
        <v>-496.08000838004119</v>
      </c>
      <c r="D1065" s="143">
        <v>5242.1239495335349</v>
      </c>
      <c r="E1065" s="142">
        <v>1.3080000000000001</v>
      </c>
      <c r="F1065" s="141">
        <v>2.2309999999999999</v>
      </c>
      <c r="G1065" s="135"/>
      <c r="H1065" s="135"/>
      <c r="I1065" s="134"/>
      <c r="J1065" s="135"/>
      <c r="K1065" s="135"/>
      <c r="L1065" s="134"/>
      <c r="M1065" s="135"/>
      <c r="N1065" s="135"/>
      <c r="O1065" s="134"/>
      <c r="P1065" s="135"/>
      <c r="Q1065" s="135"/>
      <c r="R1065" s="134"/>
      <c r="S1065" s="135"/>
      <c r="T1065" s="135"/>
      <c r="U1065" s="134"/>
      <c r="V1065" s="135"/>
      <c r="W1065" s="135"/>
      <c r="X1065" s="134"/>
      <c r="Y1065" s="135"/>
      <c r="Z1065" s="135"/>
      <c r="AA1065" s="134"/>
      <c r="AB1065" s="135"/>
      <c r="AC1065" s="135"/>
      <c r="AD1065" s="134"/>
      <c r="AE1065" s="135"/>
      <c r="AF1065" s="135"/>
      <c r="AG1065" s="134"/>
    </row>
    <row r="1066" spans="1:33">
      <c r="A1066" s="144" t="s">
        <v>345</v>
      </c>
      <c r="B1066" s="135" t="s">
        <v>4115</v>
      </c>
      <c r="C1066" s="143">
        <v>-496.01600541501193</v>
      </c>
      <c r="D1066" s="143">
        <v>5242.0168789798936</v>
      </c>
      <c r="E1066" s="142">
        <v>1.3080000000000001</v>
      </c>
      <c r="F1066" s="141">
        <v>2.2170000000000001</v>
      </c>
      <c r="G1066" s="135"/>
      <c r="H1066" s="135"/>
      <c r="I1066" s="134"/>
      <c r="J1066" s="135"/>
      <c r="K1066" s="135"/>
      <c r="L1066" s="134"/>
      <c r="M1066" s="135"/>
      <c r="N1066" s="135"/>
      <c r="O1066" s="134"/>
      <c r="P1066" s="135"/>
      <c r="Q1066" s="135"/>
      <c r="R1066" s="134"/>
      <c r="S1066" s="135"/>
      <c r="T1066" s="135"/>
      <c r="U1066" s="134"/>
      <c r="V1066" s="135"/>
      <c r="W1066" s="135"/>
      <c r="X1066" s="134"/>
      <c r="Y1066" s="135"/>
      <c r="Z1066" s="135"/>
      <c r="AA1066" s="134"/>
      <c r="AB1066" s="135"/>
      <c r="AC1066" s="135"/>
      <c r="AD1066" s="134"/>
      <c r="AE1066" s="135"/>
      <c r="AF1066" s="135"/>
      <c r="AG1066" s="134"/>
    </row>
    <row r="1067" spans="1:33">
      <c r="A1067" s="144" t="s">
        <v>345</v>
      </c>
      <c r="B1067" s="135" t="s">
        <v>4114</v>
      </c>
      <c r="C1067" s="143">
        <v>-496.67513334352282</v>
      </c>
      <c r="D1067" s="143">
        <v>5241.3246090110615</v>
      </c>
      <c r="E1067" s="142">
        <v>1.2829999999999999</v>
      </c>
      <c r="F1067" s="141">
        <v>2.234</v>
      </c>
      <c r="G1067" s="135"/>
      <c r="H1067" s="135"/>
      <c r="I1067" s="134"/>
      <c r="J1067" s="135"/>
      <c r="K1067" s="135"/>
      <c r="L1067" s="134"/>
      <c r="M1067" s="135"/>
      <c r="N1067" s="135"/>
      <c r="O1067" s="134"/>
      <c r="P1067" s="135"/>
      <c r="Q1067" s="135"/>
      <c r="R1067" s="134"/>
      <c r="S1067" s="135"/>
      <c r="T1067" s="135"/>
      <c r="U1067" s="134"/>
      <c r="V1067" s="135"/>
      <c r="W1067" s="135"/>
      <c r="X1067" s="134"/>
      <c r="Y1067" s="135"/>
      <c r="Z1067" s="135"/>
      <c r="AA1067" s="134"/>
      <c r="AB1067" s="135"/>
      <c r="AC1067" s="135"/>
      <c r="AD1067" s="134"/>
      <c r="AE1067" s="135"/>
      <c r="AF1067" s="135"/>
      <c r="AG1067" s="134"/>
    </row>
    <row r="1068" spans="1:33">
      <c r="A1068" s="144" t="s">
        <v>345</v>
      </c>
      <c r="B1068" s="135" t="s">
        <v>4113</v>
      </c>
      <c r="C1068" s="143">
        <v>-496.45254625823441</v>
      </c>
      <c r="D1068" s="143">
        <v>5240.4840009209556</v>
      </c>
      <c r="E1068" s="142">
        <v>1.3240000000000001</v>
      </c>
      <c r="F1068" s="141">
        <v>2.2229999999999999</v>
      </c>
      <c r="G1068" s="135"/>
      <c r="H1068" s="135"/>
      <c r="I1068" s="134"/>
      <c r="J1068" s="135"/>
      <c r="K1068" s="135"/>
      <c r="L1068" s="134"/>
      <c r="M1068" s="135"/>
      <c r="N1068" s="135"/>
      <c r="O1068" s="134"/>
      <c r="P1068" s="135"/>
      <c r="Q1068" s="135"/>
      <c r="R1068" s="134"/>
      <c r="S1068" s="135"/>
      <c r="T1068" s="135"/>
      <c r="U1068" s="134"/>
      <c r="V1068" s="135"/>
      <c r="W1068" s="135"/>
      <c r="X1068" s="134"/>
      <c r="Y1068" s="135"/>
      <c r="Z1068" s="135"/>
      <c r="AA1068" s="134"/>
      <c r="AB1068" s="135"/>
      <c r="AC1068" s="135"/>
      <c r="AD1068" s="134"/>
      <c r="AE1068" s="135"/>
      <c r="AF1068" s="135"/>
      <c r="AG1068" s="134"/>
    </row>
    <row r="1069" spans="1:33">
      <c r="A1069" s="144" t="s">
        <v>345</v>
      </c>
      <c r="B1069" s="135" t="s">
        <v>4112</v>
      </c>
      <c r="C1069" s="143">
        <v>-496.32911923056548</v>
      </c>
      <c r="D1069" s="143">
        <v>5240.2074332384891</v>
      </c>
      <c r="E1069" s="142">
        <v>1.294</v>
      </c>
      <c r="F1069" s="141">
        <v>2.2130000000000001</v>
      </c>
      <c r="G1069" s="135"/>
      <c r="H1069" s="135"/>
      <c r="I1069" s="134"/>
      <c r="J1069" s="135"/>
      <c r="K1069" s="135"/>
      <c r="L1069" s="134"/>
      <c r="M1069" s="135"/>
      <c r="N1069" s="135"/>
      <c r="O1069" s="134"/>
      <c r="P1069" s="135"/>
      <c r="Q1069" s="135"/>
      <c r="R1069" s="134"/>
      <c r="S1069" s="135"/>
      <c r="T1069" s="135"/>
      <c r="U1069" s="134"/>
      <c r="V1069" s="135"/>
      <c r="W1069" s="135"/>
      <c r="X1069" s="134"/>
      <c r="Y1069" s="135"/>
      <c r="Z1069" s="135"/>
      <c r="AA1069" s="134"/>
      <c r="AB1069" s="135"/>
      <c r="AC1069" s="135"/>
      <c r="AD1069" s="134"/>
      <c r="AE1069" s="135"/>
      <c r="AF1069" s="135"/>
      <c r="AG1069" s="134"/>
    </row>
    <row r="1070" spans="1:33">
      <c r="A1070" s="144" t="s">
        <v>345</v>
      </c>
      <c r="B1070" s="135" t="s">
        <v>4111</v>
      </c>
      <c r="C1070" s="143">
        <v>-496.20553581126126</v>
      </c>
      <c r="D1070" s="143">
        <v>5239.8389593366965</v>
      </c>
      <c r="E1070" s="142">
        <v>1.325</v>
      </c>
      <c r="F1070" s="141">
        <v>2.2440000000000002</v>
      </c>
      <c r="G1070" s="135"/>
      <c r="H1070" s="135"/>
      <c r="I1070" s="134"/>
      <c r="J1070" s="135"/>
      <c r="K1070" s="135"/>
      <c r="L1070" s="134"/>
      <c r="M1070" s="135"/>
      <c r="N1070" s="135"/>
      <c r="O1070" s="134"/>
      <c r="P1070" s="135"/>
      <c r="Q1070" s="135"/>
      <c r="R1070" s="134"/>
      <c r="S1070" s="135"/>
      <c r="T1070" s="135"/>
      <c r="U1070" s="134"/>
      <c r="V1070" s="135"/>
      <c r="W1070" s="135"/>
      <c r="X1070" s="134"/>
      <c r="Y1070" s="135"/>
      <c r="Z1070" s="135"/>
      <c r="AA1070" s="134"/>
      <c r="AB1070" s="135"/>
      <c r="AC1070" s="135"/>
      <c r="AD1070" s="134"/>
      <c r="AE1070" s="135"/>
      <c r="AF1070" s="135"/>
      <c r="AG1070" s="134"/>
    </row>
    <row r="1071" spans="1:33">
      <c r="A1071" s="144" t="s">
        <v>345</v>
      </c>
      <c r="B1071" s="135" t="s">
        <v>4110</v>
      </c>
      <c r="C1071" s="143">
        <v>-496.30940236061076</v>
      </c>
      <c r="D1071" s="143">
        <v>5238.3679339864912</v>
      </c>
      <c r="E1071" s="142">
        <v>1.304</v>
      </c>
      <c r="F1071" s="141">
        <v>2.2029999999999998</v>
      </c>
      <c r="G1071" s="135"/>
      <c r="H1071" s="135"/>
      <c r="I1071" s="134"/>
      <c r="J1071" s="135"/>
      <c r="K1071" s="135"/>
      <c r="L1071" s="134"/>
      <c r="M1071" s="135"/>
      <c r="N1071" s="135"/>
      <c r="O1071" s="134"/>
      <c r="P1071" s="135"/>
      <c r="Q1071" s="135"/>
      <c r="R1071" s="134"/>
      <c r="S1071" s="135"/>
      <c r="T1071" s="135"/>
      <c r="U1071" s="134"/>
      <c r="V1071" s="135"/>
      <c r="W1071" s="135"/>
      <c r="X1071" s="134"/>
      <c r="Y1071" s="135"/>
      <c r="Z1071" s="135"/>
      <c r="AA1071" s="134"/>
      <c r="AB1071" s="135"/>
      <c r="AC1071" s="135"/>
      <c r="AD1071" s="134"/>
      <c r="AE1071" s="135"/>
      <c r="AF1071" s="135"/>
      <c r="AG1071" s="134"/>
    </row>
    <row r="1072" spans="1:33">
      <c r="A1072" s="144" t="s">
        <v>345</v>
      </c>
      <c r="B1072" s="135" t="s">
        <v>4109</v>
      </c>
      <c r="C1072" s="143">
        <v>-496.8759759407032</v>
      </c>
      <c r="D1072" s="143">
        <v>5236.6286207792209</v>
      </c>
      <c r="E1072" s="142">
        <v>1.288</v>
      </c>
      <c r="F1072" s="141">
        <v>2.2189999999999999</v>
      </c>
      <c r="G1072" s="135"/>
      <c r="H1072" s="135"/>
      <c r="I1072" s="134"/>
      <c r="J1072" s="135"/>
      <c r="K1072" s="135"/>
      <c r="L1072" s="134"/>
      <c r="M1072" s="135"/>
      <c r="N1072" s="135"/>
      <c r="O1072" s="134"/>
      <c r="P1072" s="135"/>
      <c r="Q1072" s="135"/>
      <c r="R1072" s="134"/>
      <c r="S1072" s="135"/>
      <c r="T1072" s="135"/>
      <c r="U1072" s="134"/>
      <c r="V1072" s="135"/>
      <c r="W1072" s="135"/>
      <c r="X1072" s="134"/>
      <c r="Y1072" s="135"/>
      <c r="Z1072" s="135"/>
      <c r="AA1072" s="134"/>
      <c r="AB1072" s="135"/>
      <c r="AC1072" s="135"/>
      <c r="AD1072" s="134"/>
      <c r="AE1072" s="135"/>
      <c r="AF1072" s="135"/>
      <c r="AG1072" s="134"/>
    </row>
    <row r="1073" spans="1:33">
      <c r="A1073" s="144" t="s">
        <v>345</v>
      </c>
      <c r="B1073" s="135" t="s">
        <v>4108</v>
      </c>
      <c r="C1073" s="143">
        <v>-496.83698774182665</v>
      </c>
      <c r="D1073" s="143">
        <v>5235.8443932891396</v>
      </c>
      <c r="E1073" s="142">
        <v>1.284</v>
      </c>
      <c r="F1073" s="141">
        <v>2.206</v>
      </c>
      <c r="G1073" s="135"/>
      <c r="H1073" s="135"/>
      <c r="I1073" s="134"/>
      <c r="J1073" s="135"/>
      <c r="K1073" s="135"/>
      <c r="L1073" s="134"/>
      <c r="M1073" s="135"/>
      <c r="N1073" s="135"/>
      <c r="O1073" s="134"/>
      <c r="P1073" s="135"/>
      <c r="Q1073" s="135"/>
      <c r="R1073" s="134"/>
      <c r="S1073" s="135"/>
      <c r="T1073" s="135"/>
      <c r="U1073" s="134"/>
      <c r="V1073" s="135"/>
      <c r="W1073" s="135"/>
      <c r="X1073" s="134"/>
      <c r="Y1073" s="135"/>
      <c r="Z1073" s="135"/>
      <c r="AA1073" s="134"/>
      <c r="AB1073" s="135"/>
      <c r="AC1073" s="135"/>
      <c r="AD1073" s="134"/>
      <c r="AE1073" s="135"/>
      <c r="AF1073" s="135"/>
      <c r="AG1073" s="134"/>
    </row>
    <row r="1074" spans="1:33">
      <c r="A1074" s="144" t="s">
        <v>345</v>
      </c>
      <c r="B1074" s="135" t="s">
        <v>4107</v>
      </c>
      <c r="C1074" s="143">
        <v>-496.02031838561976</v>
      </c>
      <c r="D1074" s="143">
        <v>5234.9779236367785</v>
      </c>
      <c r="E1074" s="142">
        <v>1.3120000000000001</v>
      </c>
      <c r="F1074" s="141">
        <v>2.2149999999999999</v>
      </c>
      <c r="G1074" s="135"/>
      <c r="H1074" s="135"/>
      <c r="I1074" s="134"/>
      <c r="J1074" s="135"/>
      <c r="K1074" s="135"/>
      <c r="L1074" s="134"/>
      <c r="M1074" s="135"/>
      <c r="N1074" s="135"/>
      <c r="O1074" s="134"/>
      <c r="P1074" s="135"/>
      <c r="Q1074" s="135"/>
      <c r="R1074" s="134"/>
      <c r="S1074" s="135"/>
      <c r="T1074" s="135"/>
      <c r="U1074" s="134"/>
      <c r="V1074" s="135"/>
      <c r="W1074" s="135"/>
      <c r="X1074" s="134"/>
      <c r="Y1074" s="135"/>
      <c r="Z1074" s="135"/>
      <c r="AA1074" s="134"/>
      <c r="AB1074" s="135"/>
      <c r="AC1074" s="135"/>
      <c r="AD1074" s="134"/>
      <c r="AE1074" s="135"/>
      <c r="AF1074" s="135"/>
      <c r="AG1074" s="134"/>
    </row>
    <row r="1075" spans="1:33">
      <c r="A1075" s="144" t="s">
        <v>345</v>
      </c>
      <c r="B1075" s="135" t="s">
        <v>4106</v>
      </c>
      <c r="C1075" s="143">
        <v>-495.9616253910221</v>
      </c>
      <c r="D1075" s="143">
        <v>5234.314011432677</v>
      </c>
      <c r="E1075" s="142">
        <v>1.3049999999999999</v>
      </c>
      <c r="F1075" s="141">
        <v>2.2360000000000002</v>
      </c>
      <c r="G1075" s="135"/>
      <c r="H1075" s="135"/>
      <c r="I1075" s="134"/>
      <c r="J1075" s="135"/>
      <c r="K1075" s="135"/>
      <c r="L1075" s="134"/>
      <c r="M1075" s="135"/>
      <c r="N1075" s="135"/>
      <c r="O1075" s="134"/>
      <c r="P1075" s="135"/>
      <c r="Q1075" s="135"/>
      <c r="R1075" s="134"/>
      <c r="S1075" s="135"/>
      <c r="T1075" s="135"/>
      <c r="U1075" s="134"/>
      <c r="V1075" s="135"/>
      <c r="W1075" s="135"/>
      <c r="X1075" s="134"/>
      <c r="Y1075" s="135"/>
      <c r="Z1075" s="135"/>
      <c r="AA1075" s="134"/>
      <c r="AB1075" s="135"/>
      <c r="AC1075" s="135"/>
      <c r="AD1075" s="134"/>
      <c r="AE1075" s="135"/>
      <c r="AF1075" s="135"/>
      <c r="AG1075" s="134"/>
    </row>
    <row r="1076" spans="1:33">
      <c r="A1076" s="144" t="s">
        <v>345</v>
      </c>
      <c r="B1076" s="135" t="s">
        <v>4105</v>
      </c>
      <c r="C1076" s="143">
        <v>-496.60835990795607</v>
      </c>
      <c r="D1076" s="143">
        <v>5232.7736747630997</v>
      </c>
      <c r="E1076" s="142">
        <v>1.2849999999999999</v>
      </c>
      <c r="F1076" s="141">
        <v>2.2109999999999999</v>
      </c>
      <c r="G1076" s="135"/>
      <c r="H1076" s="135"/>
      <c r="I1076" s="134"/>
      <c r="J1076" s="135"/>
      <c r="K1076" s="135"/>
      <c r="L1076" s="134"/>
      <c r="M1076" s="135"/>
      <c r="N1076" s="135"/>
      <c r="O1076" s="134"/>
      <c r="P1076" s="135"/>
      <c r="Q1076" s="135"/>
      <c r="R1076" s="134"/>
      <c r="S1076" s="135"/>
      <c r="T1076" s="135"/>
      <c r="U1076" s="134"/>
      <c r="V1076" s="135"/>
      <c r="W1076" s="135"/>
      <c r="X1076" s="134"/>
      <c r="Y1076" s="135"/>
      <c r="Z1076" s="135"/>
      <c r="AA1076" s="134"/>
      <c r="AB1076" s="135"/>
      <c r="AC1076" s="135"/>
      <c r="AD1076" s="134"/>
      <c r="AE1076" s="135"/>
      <c r="AF1076" s="135"/>
      <c r="AG1076" s="134"/>
    </row>
    <row r="1077" spans="1:33">
      <c r="A1077" s="144" t="s">
        <v>345</v>
      </c>
      <c r="B1077" s="135" t="s">
        <v>4104</v>
      </c>
      <c r="C1077" s="143">
        <v>-496.47538453309045</v>
      </c>
      <c r="D1077" s="143">
        <v>5230.9040724132683</v>
      </c>
      <c r="E1077" s="142">
        <v>1.3029999999999999</v>
      </c>
      <c r="F1077" s="141">
        <v>2.2189999999999999</v>
      </c>
      <c r="G1077" s="135"/>
      <c r="H1077" s="135"/>
      <c r="I1077" s="134"/>
      <c r="J1077" s="135"/>
      <c r="K1077" s="135"/>
      <c r="L1077" s="134"/>
      <c r="M1077" s="135"/>
      <c r="N1077" s="135"/>
      <c r="O1077" s="134"/>
      <c r="P1077" s="135"/>
      <c r="Q1077" s="135"/>
      <c r="R1077" s="134"/>
      <c r="S1077" s="135"/>
      <c r="T1077" s="135"/>
      <c r="U1077" s="134"/>
      <c r="V1077" s="135"/>
      <c r="W1077" s="135"/>
      <c r="X1077" s="134"/>
      <c r="Y1077" s="135"/>
      <c r="Z1077" s="135"/>
      <c r="AA1077" s="134"/>
      <c r="AB1077" s="135"/>
      <c r="AC1077" s="135"/>
      <c r="AD1077" s="134"/>
      <c r="AE1077" s="135"/>
      <c r="AF1077" s="135"/>
      <c r="AG1077" s="134"/>
    </row>
    <row r="1078" spans="1:33">
      <c r="A1078" s="144" t="s">
        <v>345</v>
      </c>
      <c r="B1078" s="135" t="s">
        <v>4103</v>
      </c>
      <c r="C1078" s="143">
        <v>-496.69192402305981</v>
      </c>
      <c r="D1078" s="143">
        <v>5230.0151176085428</v>
      </c>
      <c r="E1078" s="142">
        <v>1.2989999999999999</v>
      </c>
      <c r="F1078" s="141">
        <v>2.2210000000000001</v>
      </c>
      <c r="G1078" s="135"/>
      <c r="H1078" s="135"/>
      <c r="I1078" s="134"/>
      <c r="J1078" s="135"/>
      <c r="K1078" s="135"/>
      <c r="L1078" s="134"/>
      <c r="M1078" s="135"/>
      <c r="N1078" s="135"/>
      <c r="O1078" s="134"/>
      <c r="P1078" s="135"/>
      <c r="Q1078" s="135"/>
      <c r="R1078" s="134"/>
      <c r="S1078" s="135"/>
      <c r="T1078" s="135"/>
      <c r="U1078" s="134"/>
      <c r="V1078" s="135"/>
      <c r="W1078" s="135"/>
      <c r="X1078" s="134"/>
      <c r="Y1078" s="135"/>
      <c r="Z1078" s="135"/>
      <c r="AA1078" s="134"/>
      <c r="AB1078" s="135"/>
      <c r="AC1078" s="135"/>
      <c r="AD1078" s="134"/>
      <c r="AE1078" s="135"/>
      <c r="AF1078" s="135"/>
      <c r="AG1078" s="134"/>
    </row>
    <row r="1079" spans="1:33">
      <c r="A1079" s="144" t="s">
        <v>345</v>
      </c>
      <c r="B1079" s="135" t="s">
        <v>4102</v>
      </c>
      <c r="C1079" s="143">
        <v>-496.12190515925795</v>
      </c>
      <c r="D1079" s="143">
        <v>5228.6303715182585</v>
      </c>
      <c r="E1079" s="142">
        <v>1.319</v>
      </c>
      <c r="F1079" s="141">
        <v>2.2229999999999999</v>
      </c>
      <c r="G1079" s="135"/>
      <c r="H1079" s="135"/>
      <c r="I1079" s="134"/>
      <c r="J1079" s="135"/>
      <c r="K1079" s="135"/>
      <c r="L1079" s="134"/>
      <c r="M1079" s="135"/>
      <c r="N1079" s="135"/>
      <c r="O1079" s="134"/>
      <c r="P1079" s="135"/>
      <c r="Q1079" s="135"/>
      <c r="R1079" s="134"/>
      <c r="S1079" s="135"/>
      <c r="T1079" s="135"/>
      <c r="U1079" s="134"/>
      <c r="V1079" s="135"/>
      <c r="W1079" s="135"/>
      <c r="X1079" s="134"/>
      <c r="Y1079" s="135"/>
      <c r="Z1079" s="135"/>
      <c r="AA1079" s="134"/>
      <c r="AB1079" s="135"/>
      <c r="AC1079" s="135"/>
      <c r="AD1079" s="134"/>
      <c r="AE1079" s="135"/>
      <c r="AF1079" s="135"/>
      <c r="AG1079" s="134"/>
    </row>
    <row r="1080" spans="1:33">
      <c r="A1080" s="144" t="s">
        <v>345</v>
      </c>
      <c r="B1080" s="135" t="s">
        <v>4101</v>
      </c>
      <c r="C1080" s="143">
        <v>-496.60811434323534</v>
      </c>
      <c r="D1080" s="143">
        <v>5227.4925910705788</v>
      </c>
      <c r="E1080" s="142">
        <v>1.3080000000000001</v>
      </c>
      <c r="F1080" s="141">
        <v>2.23</v>
      </c>
      <c r="G1080" s="135"/>
      <c r="H1080" s="135"/>
      <c r="I1080" s="134"/>
      <c r="J1080" s="135"/>
      <c r="K1080" s="135"/>
      <c r="L1080" s="134"/>
      <c r="M1080" s="135"/>
      <c r="N1080" s="135"/>
      <c r="O1080" s="134"/>
      <c r="P1080" s="135"/>
      <c r="Q1080" s="135"/>
      <c r="R1080" s="134"/>
      <c r="S1080" s="135"/>
      <c r="T1080" s="135"/>
      <c r="U1080" s="134"/>
      <c r="V1080" s="135"/>
      <c r="W1080" s="135"/>
      <c r="X1080" s="134"/>
      <c r="Y1080" s="135"/>
      <c r="Z1080" s="135"/>
      <c r="AA1080" s="134"/>
      <c r="AB1080" s="135"/>
      <c r="AC1080" s="135"/>
      <c r="AD1080" s="134"/>
      <c r="AE1080" s="135"/>
      <c r="AF1080" s="135"/>
      <c r="AG1080" s="134"/>
    </row>
    <row r="1081" spans="1:33">
      <c r="A1081" s="144" t="s">
        <v>345</v>
      </c>
      <c r="B1081" s="135" t="s">
        <v>4100</v>
      </c>
      <c r="C1081" s="143">
        <v>-496.02853907300783</v>
      </c>
      <c r="D1081" s="143">
        <v>5226.5044600323008</v>
      </c>
      <c r="E1081" s="142">
        <v>1.2729999999999999</v>
      </c>
      <c r="F1081" s="141">
        <v>2.2130000000000001</v>
      </c>
      <c r="G1081" s="135"/>
      <c r="H1081" s="135"/>
      <c r="I1081" s="134"/>
      <c r="J1081" s="135"/>
      <c r="K1081" s="135"/>
      <c r="L1081" s="134"/>
      <c r="M1081" s="135"/>
      <c r="N1081" s="135"/>
      <c r="O1081" s="134"/>
      <c r="P1081" s="135"/>
      <c r="Q1081" s="135"/>
      <c r="R1081" s="134"/>
      <c r="S1081" s="135"/>
      <c r="T1081" s="135"/>
      <c r="U1081" s="134"/>
      <c r="V1081" s="135"/>
      <c r="W1081" s="135"/>
      <c r="X1081" s="134"/>
      <c r="Y1081" s="135"/>
      <c r="Z1081" s="135"/>
      <c r="AA1081" s="134"/>
      <c r="AB1081" s="135"/>
      <c r="AC1081" s="135"/>
      <c r="AD1081" s="134"/>
      <c r="AE1081" s="135"/>
      <c r="AF1081" s="135"/>
      <c r="AG1081" s="134"/>
    </row>
    <row r="1082" spans="1:33">
      <c r="A1082" s="144" t="s">
        <v>345</v>
      </c>
      <c r="B1082" s="135" t="s">
        <v>4099</v>
      </c>
      <c r="C1082" s="143">
        <v>-496.1862376294676</v>
      </c>
      <c r="D1082" s="143">
        <v>5225.2888908371087</v>
      </c>
      <c r="E1082" s="142">
        <v>1.3109999999999999</v>
      </c>
      <c r="F1082" s="141">
        <v>2.2229999999999999</v>
      </c>
      <c r="G1082" s="135"/>
      <c r="H1082" s="135"/>
      <c r="I1082" s="134"/>
      <c r="J1082" s="135"/>
      <c r="K1082" s="135"/>
      <c r="L1082" s="134"/>
      <c r="M1082" s="135"/>
      <c r="N1082" s="135"/>
      <c r="O1082" s="134"/>
      <c r="P1082" s="135"/>
      <c r="Q1082" s="135"/>
      <c r="R1082" s="134"/>
      <c r="S1082" s="135"/>
      <c r="T1082" s="135"/>
      <c r="U1082" s="134"/>
      <c r="V1082" s="135"/>
      <c r="W1082" s="135"/>
      <c r="X1082" s="134"/>
      <c r="Y1082" s="135"/>
      <c r="Z1082" s="135"/>
      <c r="AA1082" s="134"/>
      <c r="AB1082" s="135"/>
      <c r="AC1082" s="135"/>
      <c r="AD1082" s="134"/>
      <c r="AE1082" s="135"/>
      <c r="AF1082" s="135"/>
      <c r="AG1082" s="134"/>
    </row>
    <row r="1083" spans="1:33">
      <c r="A1083" s="144" t="s">
        <v>345</v>
      </c>
      <c r="B1083" s="135" t="s">
        <v>4098</v>
      </c>
      <c r="C1083" s="143">
        <v>-495.94906807513354</v>
      </c>
      <c r="D1083" s="143">
        <v>5223.3536452199387</v>
      </c>
      <c r="E1083" s="142">
        <v>1.3129999999999999</v>
      </c>
      <c r="F1083" s="141">
        <v>2.234</v>
      </c>
      <c r="G1083" s="135"/>
      <c r="H1083" s="135"/>
      <c r="I1083" s="134"/>
      <c r="J1083" s="135"/>
      <c r="K1083" s="135"/>
      <c r="L1083" s="134"/>
      <c r="M1083" s="135"/>
      <c r="N1083" s="135"/>
      <c r="O1083" s="134"/>
      <c r="P1083" s="135"/>
      <c r="Q1083" s="135"/>
      <c r="R1083" s="134"/>
      <c r="S1083" s="135"/>
      <c r="T1083" s="135"/>
      <c r="U1083" s="134"/>
      <c r="V1083" s="135"/>
      <c r="W1083" s="135"/>
      <c r="X1083" s="134"/>
      <c r="Y1083" s="135"/>
      <c r="Z1083" s="135"/>
      <c r="AA1083" s="134"/>
      <c r="AB1083" s="135"/>
      <c r="AC1083" s="135"/>
      <c r="AD1083" s="134"/>
      <c r="AE1083" s="135"/>
      <c r="AF1083" s="135"/>
      <c r="AG1083" s="134"/>
    </row>
    <row r="1084" spans="1:33">
      <c r="A1084" s="144" t="s">
        <v>345</v>
      </c>
      <c r="B1084" s="135" t="s">
        <v>4097</v>
      </c>
      <c r="C1084" s="143">
        <v>-496.27408237291257</v>
      </c>
      <c r="D1084" s="143">
        <v>5222.8373565517359</v>
      </c>
      <c r="E1084" s="142">
        <v>1.3120000000000001</v>
      </c>
      <c r="F1084" s="141">
        <v>2.2229999999999999</v>
      </c>
      <c r="G1084" s="135"/>
      <c r="H1084" s="135"/>
      <c r="I1084" s="134"/>
      <c r="J1084" s="135"/>
      <c r="K1084" s="135"/>
      <c r="L1084" s="134"/>
      <c r="M1084" s="135"/>
      <c r="N1084" s="135"/>
      <c r="O1084" s="134"/>
      <c r="P1084" s="135"/>
      <c r="Q1084" s="135"/>
      <c r="R1084" s="134"/>
      <c r="S1084" s="135"/>
      <c r="T1084" s="135"/>
      <c r="U1084" s="134"/>
      <c r="V1084" s="135"/>
      <c r="W1084" s="135"/>
      <c r="X1084" s="134"/>
      <c r="Y1084" s="135"/>
      <c r="Z1084" s="135"/>
      <c r="AA1084" s="134"/>
      <c r="AB1084" s="135"/>
      <c r="AC1084" s="135"/>
      <c r="AD1084" s="134"/>
      <c r="AE1084" s="135"/>
      <c r="AF1084" s="135"/>
      <c r="AG1084" s="134"/>
    </row>
    <row r="1085" spans="1:33">
      <c r="A1085" s="144" t="s">
        <v>345</v>
      </c>
      <c r="B1085" s="135" t="s">
        <v>4096</v>
      </c>
      <c r="C1085" s="143">
        <v>-496.53139072633917</v>
      </c>
      <c r="D1085" s="143">
        <v>5221.0860067981457</v>
      </c>
      <c r="E1085" s="142">
        <v>1.31</v>
      </c>
      <c r="F1085" s="141">
        <v>2.2250000000000001</v>
      </c>
      <c r="G1085" s="135"/>
      <c r="H1085" s="135"/>
      <c r="I1085" s="134"/>
      <c r="J1085" s="135"/>
      <c r="K1085" s="135"/>
      <c r="L1085" s="134"/>
      <c r="M1085" s="135"/>
      <c r="N1085" s="135"/>
      <c r="O1085" s="134"/>
      <c r="P1085" s="135"/>
      <c r="Q1085" s="135"/>
      <c r="R1085" s="134"/>
      <c r="S1085" s="135"/>
      <c r="T1085" s="135"/>
      <c r="U1085" s="134"/>
      <c r="V1085" s="135"/>
      <c r="W1085" s="135"/>
      <c r="X1085" s="134"/>
      <c r="Y1085" s="135"/>
      <c r="Z1085" s="135"/>
      <c r="AA1085" s="134"/>
      <c r="AB1085" s="135"/>
      <c r="AC1085" s="135"/>
      <c r="AD1085" s="134"/>
      <c r="AE1085" s="135"/>
      <c r="AF1085" s="135"/>
      <c r="AG1085" s="134"/>
    </row>
    <row r="1086" spans="1:33">
      <c r="A1086" s="144" t="s">
        <v>345</v>
      </c>
      <c r="B1086" s="135" t="s">
        <v>4095</v>
      </c>
      <c r="C1086" s="143">
        <v>-496.78894200605959</v>
      </c>
      <c r="D1086" s="143">
        <v>5219.4782184872192</v>
      </c>
      <c r="E1086" s="142">
        <v>1.319</v>
      </c>
      <c r="F1086" s="141">
        <v>2.2410000000000001</v>
      </c>
      <c r="G1086" s="135"/>
      <c r="H1086" s="135"/>
      <c r="I1086" s="134"/>
      <c r="J1086" s="135"/>
      <c r="K1086" s="135"/>
      <c r="L1086" s="134"/>
      <c r="M1086" s="135"/>
      <c r="N1086" s="135"/>
      <c r="O1086" s="134"/>
      <c r="P1086" s="135"/>
      <c r="Q1086" s="135"/>
      <c r="R1086" s="134"/>
      <c r="S1086" s="135"/>
      <c r="T1086" s="135"/>
      <c r="U1086" s="134"/>
      <c r="V1086" s="135"/>
      <c r="W1086" s="135"/>
      <c r="X1086" s="134"/>
      <c r="Y1086" s="135"/>
      <c r="Z1086" s="135"/>
      <c r="AA1086" s="134"/>
      <c r="AB1086" s="135"/>
      <c r="AC1086" s="135"/>
      <c r="AD1086" s="134"/>
      <c r="AE1086" s="135"/>
      <c r="AF1086" s="135"/>
      <c r="AG1086" s="134"/>
    </row>
    <row r="1087" spans="1:33">
      <c r="A1087" s="144" t="s">
        <v>345</v>
      </c>
      <c r="B1087" s="135" t="s">
        <v>4094</v>
      </c>
      <c r="C1087" s="143">
        <v>-496.19226629595539</v>
      </c>
      <c r="D1087" s="143">
        <v>5218.570425947245</v>
      </c>
      <c r="E1087" s="142">
        <v>1.3109999999999999</v>
      </c>
      <c r="F1087" s="141">
        <v>2.2229999999999999</v>
      </c>
      <c r="G1087" s="135"/>
      <c r="H1087" s="135"/>
      <c r="I1087" s="134"/>
      <c r="J1087" s="135"/>
      <c r="K1087" s="135"/>
      <c r="L1087" s="134"/>
      <c r="M1087" s="135"/>
      <c r="N1087" s="135"/>
      <c r="O1087" s="134"/>
      <c r="P1087" s="135"/>
      <c r="Q1087" s="135"/>
      <c r="R1087" s="134"/>
      <c r="S1087" s="135"/>
      <c r="T1087" s="135"/>
      <c r="U1087" s="134"/>
      <c r="V1087" s="135"/>
      <c r="W1087" s="135"/>
      <c r="X1087" s="134"/>
      <c r="Y1087" s="135"/>
      <c r="Z1087" s="135"/>
      <c r="AA1087" s="134"/>
      <c r="AB1087" s="135"/>
      <c r="AC1087" s="135"/>
      <c r="AD1087" s="134"/>
      <c r="AE1087" s="135"/>
      <c r="AF1087" s="135"/>
      <c r="AG1087" s="134"/>
    </row>
    <row r="1088" spans="1:33">
      <c r="A1088" s="144" t="s">
        <v>345</v>
      </c>
      <c r="B1088" s="135" t="s">
        <v>4093</v>
      </c>
      <c r="C1088" s="143">
        <v>-496.84521692930684</v>
      </c>
      <c r="D1088" s="143">
        <v>5218.4737958789756</v>
      </c>
      <c r="E1088" s="142">
        <v>1.298</v>
      </c>
      <c r="F1088" s="141">
        <v>2.226</v>
      </c>
      <c r="G1088" s="135"/>
      <c r="H1088" s="135"/>
      <c r="I1088" s="134"/>
      <c r="J1088" s="135"/>
      <c r="K1088" s="135"/>
      <c r="L1088" s="134"/>
      <c r="M1088" s="135"/>
      <c r="N1088" s="135"/>
      <c r="O1088" s="134"/>
      <c r="P1088" s="135"/>
      <c r="Q1088" s="135"/>
      <c r="R1088" s="134"/>
      <c r="S1088" s="135"/>
      <c r="T1088" s="135"/>
      <c r="U1088" s="134"/>
      <c r="V1088" s="135"/>
      <c r="W1088" s="135"/>
      <c r="X1088" s="134"/>
      <c r="Y1088" s="135"/>
      <c r="Z1088" s="135"/>
      <c r="AA1088" s="134"/>
      <c r="AB1088" s="135"/>
      <c r="AC1088" s="135"/>
      <c r="AD1088" s="134"/>
      <c r="AE1088" s="135"/>
      <c r="AF1088" s="135"/>
      <c r="AG1088" s="134"/>
    </row>
    <row r="1089" spans="1:33">
      <c r="A1089" s="144" t="s">
        <v>345</v>
      </c>
      <c r="B1089" s="135" t="s">
        <v>4092</v>
      </c>
      <c r="C1089" s="143">
        <v>-496.14166509191398</v>
      </c>
      <c r="D1089" s="143">
        <v>5216.7385308611219</v>
      </c>
      <c r="E1089" s="142">
        <v>1.3169999999999999</v>
      </c>
      <c r="F1089" s="141">
        <v>2.234</v>
      </c>
      <c r="G1089" s="135"/>
      <c r="H1089" s="135"/>
      <c r="I1089" s="134"/>
      <c r="J1089" s="135"/>
      <c r="K1089" s="135"/>
      <c r="L1089" s="134"/>
      <c r="M1089" s="135"/>
      <c r="N1089" s="135"/>
      <c r="O1089" s="134"/>
      <c r="P1089" s="135"/>
      <c r="Q1089" s="135"/>
      <c r="R1089" s="134"/>
      <c r="S1089" s="135"/>
      <c r="T1089" s="135"/>
      <c r="U1089" s="134"/>
      <c r="V1089" s="135"/>
      <c r="W1089" s="135"/>
      <c r="X1089" s="134"/>
      <c r="Y1089" s="135"/>
      <c r="Z1089" s="135"/>
      <c r="AA1089" s="134"/>
      <c r="AB1089" s="135"/>
      <c r="AC1089" s="135"/>
      <c r="AD1089" s="134"/>
      <c r="AE1089" s="135"/>
      <c r="AF1089" s="135"/>
      <c r="AG1089" s="134"/>
    </row>
    <row r="1090" spans="1:33">
      <c r="A1090" s="144" t="s">
        <v>345</v>
      </c>
      <c r="B1090" s="135" t="s">
        <v>4091</v>
      </c>
      <c r="C1090" s="143">
        <v>-496.63212838113134</v>
      </c>
      <c r="D1090" s="143">
        <v>5216.5884021557922</v>
      </c>
      <c r="E1090" s="142">
        <v>1.2989999999999999</v>
      </c>
      <c r="F1090" s="141">
        <v>2.2429999999999999</v>
      </c>
      <c r="G1090" s="135"/>
      <c r="H1090" s="135"/>
      <c r="I1090" s="134"/>
      <c r="J1090" s="135"/>
      <c r="K1090" s="135"/>
      <c r="L1090" s="134"/>
      <c r="M1090" s="135"/>
      <c r="N1090" s="135"/>
      <c r="O1090" s="134"/>
      <c r="P1090" s="135"/>
      <c r="Q1090" s="135"/>
      <c r="R1090" s="134"/>
      <c r="S1090" s="135"/>
      <c r="T1090" s="135"/>
      <c r="U1090" s="134"/>
      <c r="V1090" s="135"/>
      <c r="W1090" s="135"/>
      <c r="X1090" s="134"/>
      <c r="Y1090" s="135"/>
      <c r="Z1090" s="135"/>
      <c r="AA1090" s="134"/>
      <c r="AB1090" s="135"/>
      <c r="AC1090" s="135"/>
      <c r="AD1090" s="134"/>
      <c r="AE1090" s="135"/>
      <c r="AF1090" s="135"/>
      <c r="AG1090" s="134"/>
    </row>
    <row r="1091" spans="1:33">
      <c r="A1091" s="144" t="s">
        <v>345</v>
      </c>
      <c r="B1091" s="135" t="s">
        <v>4090</v>
      </c>
      <c r="C1091" s="143">
        <v>-496.36528228430012</v>
      </c>
      <c r="D1091" s="143">
        <v>5216.3013885786668</v>
      </c>
      <c r="E1091" s="142">
        <v>1.3069999999999999</v>
      </c>
      <c r="F1091" s="141">
        <v>2.2250000000000001</v>
      </c>
      <c r="G1091" s="135"/>
      <c r="H1091" s="135"/>
      <c r="I1091" s="134"/>
      <c r="J1091" s="135"/>
      <c r="K1091" s="135"/>
      <c r="L1091" s="134"/>
      <c r="M1091" s="135"/>
      <c r="N1091" s="135"/>
      <c r="O1091" s="134"/>
      <c r="P1091" s="135"/>
      <c r="Q1091" s="135"/>
      <c r="R1091" s="134"/>
      <c r="S1091" s="135"/>
      <c r="T1091" s="135"/>
      <c r="U1091" s="134"/>
      <c r="V1091" s="135"/>
      <c r="W1091" s="135"/>
      <c r="X1091" s="134"/>
      <c r="Y1091" s="135"/>
      <c r="Z1091" s="135"/>
      <c r="AA1091" s="134"/>
      <c r="AB1091" s="135"/>
      <c r="AC1091" s="135"/>
      <c r="AD1091" s="134"/>
      <c r="AE1091" s="135"/>
      <c r="AF1091" s="135"/>
      <c r="AG1091" s="134"/>
    </row>
    <row r="1092" spans="1:33">
      <c r="A1092" s="144" t="s">
        <v>345</v>
      </c>
      <c r="B1092" s="135" t="s">
        <v>4089</v>
      </c>
      <c r="C1092" s="143">
        <v>-496.54950045354519</v>
      </c>
      <c r="D1092" s="143">
        <v>5215.565447265637</v>
      </c>
      <c r="E1092" s="142">
        <v>1.3029999999999999</v>
      </c>
      <c r="F1092" s="141">
        <v>2.2320000000000002</v>
      </c>
      <c r="G1092" s="135"/>
      <c r="H1092" s="135"/>
      <c r="I1092" s="134"/>
      <c r="J1092" s="135"/>
      <c r="K1092" s="135"/>
      <c r="L1092" s="134"/>
      <c r="M1092" s="135"/>
      <c r="N1092" s="135"/>
      <c r="O1092" s="134"/>
      <c r="P1092" s="135"/>
      <c r="Q1092" s="135"/>
      <c r="R1092" s="134"/>
      <c r="S1092" s="135"/>
      <c r="T1092" s="135"/>
      <c r="U1092" s="134"/>
      <c r="V1092" s="135"/>
      <c r="W1092" s="135"/>
      <c r="X1092" s="134"/>
      <c r="Y1092" s="135"/>
      <c r="Z1092" s="135"/>
      <c r="AA1092" s="134"/>
      <c r="AB1092" s="135"/>
      <c r="AC1092" s="135"/>
      <c r="AD1092" s="134"/>
      <c r="AE1092" s="135"/>
      <c r="AF1092" s="135"/>
      <c r="AG1092" s="134"/>
    </row>
    <row r="1093" spans="1:33">
      <c r="A1093" s="144" t="s">
        <v>345</v>
      </c>
      <c r="B1093" s="135" t="s">
        <v>4088</v>
      </c>
      <c r="C1093" s="143">
        <v>-496.66817730073137</v>
      </c>
      <c r="D1093" s="143">
        <v>5215.5478650097275</v>
      </c>
      <c r="E1093" s="142">
        <v>1.3140000000000001</v>
      </c>
      <c r="F1093" s="141">
        <v>2.218</v>
      </c>
      <c r="G1093" s="135"/>
      <c r="H1093" s="135"/>
      <c r="I1093" s="134"/>
      <c r="J1093" s="135"/>
      <c r="K1093" s="135"/>
      <c r="L1093" s="134"/>
      <c r="M1093" s="135"/>
      <c r="N1093" s="135"/>
      <c r="O1093" s="134"/>
      <c r="P1093" s="135"/>
      <c r="Q1093" s="135"/>
      <c r="R1093" s="134"/>
      <c r="S1093" s="135"/>
      <c r="T1093" s="135"/>
      <c r="U1093" s="134"/>
      <c r="V1093" s="135"/>
      <c r="W1093" s="135"/>
      <c r="X1093" s="134"/>
      <c r="Y1093" s="135"/>
      <c r="Z1093" s="135"/>
      <c r="AA1093" s="134"/>
      <c r="AB1093" s="135"/>
      <c r="AC1093" s="135"/>
      <c r="AD1093" s="134"/>
      <c r="AE1093" s="135"/>
      <c r="AF1093" s="135"/>
      <c r="AG1093" s="134"/>
    </row>
    <row r="1094" spans="1:33">
      <c r="A1094" s="144" t="s">
        <v>345</v>
      </c>
      <c r="B1094" s="135" t="s">
        <v>4087</v>
      </c>
      <c r="C1094" s="143">
        <v>-496.26192746638924</v>
      </c>
      <c r="D1094" s="143">
        <v>5215.0957948928035</v>
      </c>
      <c r="E1094" s="142">
        <v>1.2909999999999999</v>
      </c>
      <c r="F1094" s="141">
        <v>2.2210000000000001</v>
      </c>
      <c r="G1094" s="135"/>
      <c r="H1094" s="135"/>
      <c r="I1094" s="134"/>
      <c r="J1094" s="135"/>
      <c r="K1094" s="135"/>
      <c r="L1094" s="134"/>
      <c r="M1094" s="135"/>
      <c r="N1094" s="135"/>
      <c r="O1094" s="134"/>
      <c r="P1094" s="135"/>
      <c r="Q1094" s="135"/>
      <c r="R1094" s="134"/>
      <c r="S1094" s="135"/>
      <c r="T1094" s="135"/>
      <c r="U1094" s="134"/>
      <c r="V1094" s="135"/>
      <c r="W1094" s="135"/>
      <c r="X1094" s="134"/>
      <c r="Y1094" s="135"/>
      <c r="Z1094" s="135"/>
      <c r="AA1094" s="134"/>
      <c r="AB1094" s="135"/>
      <c r="AC1094" s="135"/>
      <c r="AD1094" s="134"/>
      <c r="AE1094" s="135"/>
      <c r="AF1094" s="135"/>
      <c r="AG1094" s="134"/>
    </row>
    <row r="1095" spans="1:33">
      <c r="A1095" s="144" t="s">
        <v>345</v>
      </c>
      <c r="B1095" s="135" t="s">
        <v>4086</v>
      </c>
      <c r="C1095" s="143">
        <v>-496.70271165205133</v>
      </c>
      <c r="D1095" s="143">
        <v>5213.5268377552611</v>
      </c>
      <c r="E1095" s="142">
        <v>1.3029999999999999</v>
      </c>
      <c r="F1095" s="141">
        <v>2.238</v>
      </c>
      <c r="G1095" s="135"/>
      <c r="H1095" s="135"/>
      <c r="I1095" s="134"/>
      <c r="J1095" s="135"/>
      <c r="K1095" s="135"/>
      <c r="L1095" s="134"/>
      <c r="M1095" s="135"/>
      <c r="N1095" s="135"/>
      <c r="O1095" s="134"/>
      <c r="P1095" s="135"/>
      <c r="Q1095" s="135"/>
      <c r="R1095" s="134"/>
      <c r="S1095" s="135"/>
      <c r="T1095" s="135"/>
      <c r="U1095" s="134"/>
      <c r="V1095" s="135"/>
      <c r="W1095" s="135"/>
      <c r="X1095" s="134"/>
      <c r="Y1095" s="135"/>
      <c r="Z1095" s="135"/>
      <c r="AA1095" s="134"/>
      <c r="AB1095" s="135"/>
      <c r="AC1095" s="135"/>
      <c r="AD1095" s="134"/>
      <c r="AE1095" s="135"/>
      <c r="AF1095" s="135"/>
      <c r="AG1095" s="134"/>
    </row>
    <row r="1096" spans="1:33">
      <c r="A1096" s="144" t="s">
        <v>345</v>
      </c>
      <c r="B1096" s="135" t="s">
        <v>4085</v>
      </c>
      <c r="C1096" s="143">
        <v>-496.86337524620706</v>
      </c>
      <c r="D1096" s="143">
        <v>5211.7599787018698</v>
      </c>
      <c r="E1096" s="142">
        <v>1.2929999999999999</v>
      </c>
      <c r="F1096" s="141">
        <v>2.2210000000000001</v>
      </c>
      <c r="G1096" s="135"/>
      <c r="H1096" s="135"/>
      <c r="I1096" s="134"/>
      <c r="J1096" s="135"/>
      <c r="K1096" s="135"/>
      <c r="L1096" s="134"/>
      <c r="M1096" s="135"/>
      <c r="N1096" s="135"/>
      <c r="O1096" s="134"/>
      <c r="P1096" s="135"/>
      <c r="Q1096" s="135"/>
      <c r="R1096" s="134"/>
      <c r="S1096" s="135"/>
      <c r="T1096" s="135"/>
      <c r="U1096" s="134"/>
      <c r="V1096" s="135"/>
      <c r="W1096" s="135"/>
      <c r="X1096" s="134"/>
      <c r="Y1096" s="135"/>
      <c r="Z1096" s="135"/>
      <c r="AA1096" s="134"/>
      <c r="AB1096" s="135"/>
      <c r="AC1096" s="135"/>
      <c r="AD1096" s="134"/>
      <c r="AE1096" s="135"/>
      <c r="AF1096" s="135"/>
      <c r="AG1096" s="134"/>
    </row>
    <row r="1097" spans="1:33">
      <c r="A1097" s="144" t="s">
        <v>345</v>
      </c>
      <c r="B1097" s="135" t="s">
        <v>4084</v>
      </c>
      <c r="C1097" s="143">
        <v>-496.75567909747622</v>
      </c>
      <c r="D1097" s="143">
        <v>5211.1198299384678</v>
      </c>
      <c r="E1097" s="142">
        <v>1.3120000000000001</v>
      </c>
      <c r="F1097" s="141">
        <v>2.226</v>
      </c>
      <c r="G1097" s="135"/>
      <c r="H1097" s="135"/>
      <c r="I1097" s="134"/>
      <c r="J1097" s="135"/>
      <c r="K1097" s="135"/>
      <c r="L1097" s="134"/>
      <c r="M1097" s="135"/>
      <c r="N1097" s="135"/>
      <c r="O1097" s="134"/>
      <c r="P1097" s="135"/>
      <c r="Q1097" s="135"/>
      <c r="R1097" s="134"/>
      <c r="S1097" s="135"/>
      <c r="T1097" s="135"/>
      <c r="U1097" s="134"/>
      <c r="V1097" s="135"/>
      <c r="W1097" s="135"/>
      <c r="X1097" s="134"/>
      <c r="Y1097" s="135"/>
      <c r="Z1097" s="135"/>
      <c r="AA1097" s="134"/>
      <c r="AB1097" s="135"/>
      <c r="AC1097" s="135"/>
      <c r="AD1097" s="134"/>
      <c r="AE1097" s="135"/>
      <c r="AF1097" s="135"/>
      <c r="AG1097" s="134"/>
    </row>
    <row r="1098" spans="1:33">
      <c r="A1098" s="144" t="s">
        <v>345</v>
      </c>
      <c r="B1098" s="135" t="s">
        <v>4083</v>
      </c>
      <c r="C1098" s="143">
        <v>-496.68186818845669</v>
      </c>
      <c r="D1098" s="143">
        <v>5209.4861118806239</v>
      </c>
      <c r="E1098" s="142">
        <v>1.3180000000000001</v>
      </c>
      <c r="F1098" s="141">
        <v>2.2280000000000002</v>
      </c>
      <c r="G1098" s="135"/>
      <c r="H1098" s="135"/>
      <c r="I1098" s="134"/>
      <c r="J1098" s="135"/>
      <c r="K1098" s="135"/>
      <c r="L1098" s="134"/>
      <c r="M1098" s="135"/>
      <c r="N1098" s="135"/>
      <c r="O1098" s="134"/>
      <c r="P1098" s="135"/>
      <c r="Q1098" s="135"/>
      <c r="R1098" s="134"/>
      <c r="S1098" s="135"/>
      <c r="T1098" s="135"/>
      <c r="U1098" s="134"/>
      <c r="V1098" s="135"/>
      <c r="W1098" s="135"/>
      <c r="X1098" s="134"/>
      <c r="Y1098" s="135"/>
      <c r="Z1098" s="135"/>
      <c r="AA1098" s="134"/>
      <c r="AB1098" s="135"/>
      <c r="AC1098" s="135"/>
      <c r="AD1098" s="134"/>
      <c r="AE1098" s="135"/>
      <c r="AF1098" s="135"/>
      <c r="AG1098" s="134"/>
    </row>
    <row r="1099" spans="1:33">
      <c r="A1099" s="144" t="s">
        <v>345</v>
      </c>
      <c r="B1099" s="135" t="s">
        <v>4082</v>
      </c>
      <c r="C1099" s="143">
        <v>-496.68079493040989</v>
      </c>
      <c r="D1099" s="143">
        <v>5207.9725046120129</v>
      </c>
      <c r="E1099" s="142">
        <v>1.3340000000000001</v>
      </c>
      <c r="F1099" s="141">
        <v>2.218</v>
      </c>
      <c r="G1099" s="135"/>
      <c r="H1099" s="135"/>
      <c r="I1099" s="134"/>
      <c r="J1099" s="135"/>
      <c r="K1099" s="135"/>
      <c r="L1099" s="134"/>
      <c r="M1099" s="135"/>
      <c r="N1099" s="135"/>
      <c r="O1099" s="134"/>
      <c r="P1099" s="135"/>
      <c r="Q1099" s="135"/>
      <c r="R1099" s="134"/>
      <c r="S1099" s="135"/>
      <c r="T1099" s="135"/>
      <c r="U1099" s="134"/>
      <c r="V1099" s="135"/>
      <c r="W1099" s="135"/>
      <c r="X1099" s="134"/>
      <c r="Y1099" s="135"/>
      <c r="Z1099" s="135"/>
      <c r="AA1099" s="134"/>
      <c r="AB1099" s="135"/>
      <c r="AC1099" s="135"/>
      <c r="AD1099" s="134"/>
      <c r="AE1099" s="135"/>
      <c r="AF1099" s="135"/>
      <c r="AG1099" s="134"/>
    </row>
    <row r="1100" spans="1:33">
      <c r="A1100" s="144" t="s">
        <v>345</v>
      </c>
      <c r="B1100" s="135" t="s">
        <v>4081</v>
      </c>
      <c r="C1100" s="143">
        <v>-496.89088402121263</v>
      </c>
      <c r="D1100" s="143">
        <v>5206.6068638206416</v>
      </c>
      <c r="E1100" s="142">
        <v>1.3240000000000001</v>
      </c>
      <c r="F1100" s="141">
        <v>2.2360000000000002</v>
      </c>
      <c r="G1100" s="135"/>
      <c r="H1100" s="135"/>
      <c r="I1100" s="134"/>
      <c r="J1100" s="135"/>
      <c r="K1100" s="135"/>
      <c r="L1100" s="134"/>
      <c r="M1100" s="135"/>
      <c r="N1100" s="135"/>
      <c r="O1100" s="134"/>
      <c r="P1100" s="135"/>
      <c r="Q1100" s="135"/>
      <c r="R1100" s="134"/>
      <c r="S1100" s="135"/>
      <c r="T1100" s="135"/>
      <c r="U1100" s="134"/>
      <c r="V1100" s="135"/>
      <c r="W1100" s="135"/>
      <c r="X1100" s="134"/>
      <c r="Y1100" s="135"/>
      <c r="Z1100" s="135"/>
      <c r="AA1100" s="134"/>
      <c r="AB1100" s="135"/>
      <c r="AC1100" s="135"/>
      <c r="AD1100" s="134"/>
      <c r="AE1100" s="135"/>
      <c r="AF1100" s="135"/>
      <c r="AG1100" s="134"/>
    </row>
    <row r="1101" spans="1:33">
      <c r="A1101" s="144" t="s">
        <v>345</v>
      </c>
      <c r="B1101" s="135" t="s">
        <v>4080</v>
      </c>
      <c r="C1101" s="143">
        <v>-496.80481735053655</v>
      </c>
      <c r="D1101" s="143">
        <v>5206.4428404281734</v>
      </c>
      <c r="E1101" s="142">
        <v>1.2769999999999999</v>
      </c>
      <c r="F1101" s="141">
        <v>2.2229999999999999</v>
      </c>
      <c r="G1101" s="135"/>
      <c r="H1101" s="135"/>
      <c r="I1101" s="134"/>
      <c r="J1101" s="135"/>
      <c r="K1101" s="135"/>
      <c r="L1101" s="134"/>
      <c r="M1101" s="135"/>
      <c r="N1101" s="135"/>
      <c r="O1101" s="134"/>
      <c r="P1101" s="135"/>
      <c r="Q1101" s="135"/>
      <c r="R1101" s="134"/>
      <c r="S1101" s="135"/>
      <c r="T1101" s="135"/>
      <c r="U1101" s="134"/>
      <c r="V1101" s="135"/>
      <c r="W1101" s="135"/>
      <c r="X1101" s="134"/>
      <c r="Y1101" s="135"/>
      <c r="Z1101" s="135"/>
      <c r="AA1101" s="134"/>
      <c r="AB1101" s="135"/>
      <c r="AC1101" s="135"/>
      <c r="AD1101" s="134"/>
      <c r="AE1101" s="135"/>
      <c r="AF1101" s="135"/>
      <c r="AG1101" s="134"/>
    </row>
    <row r="1102" spans="1:33">
      <c r="A1102" s="144" t="s">
        <v>345</v>
      </c>
      <c r="B1102" s="135" t="s">
        <v>4079</v>
      </c>
      <c r="C1102" s="143">
        <v>-496.487722258036</v>
      </c>
      <c r="D1102" s="143">
        <v>5204.9755239665956</v>
      </c>
      <c r="E1102" s="142">
        <v>1.292</v>
      </c>
      <c r="F1102" s="141">
        <v>2.23</v>
      </c>
      <c r="G1102" s="135"/>
      <c r="H1102" s="135"/>
      <c r="I1102" s="134"/>
      <c r="J1102" s="135"/>
      <c r="K1102" s="135"/>
      <c r="L1102" s="134"/>
      <c r="M1102" s="135"/>
      <c r="N1102" s="135"/>
      <c r="O1102" s="134"/>
      <c r="P1102" s="135"/>
      <c r="Q1102" s="135"/>
      <c r="R1102" s="134"/>
      <c r="S1102" s="135"/>
      <c r="T1102" s="135"/>
      <c r="U1102" s="134"/>
      <c r="V1102" s="135"/>
      <c r="W1102" s="135"/>
      <c r="X1102" s="134"/>
      <c r="Y1102" s="135"/>
      <c r="Z1102" s="135"/>
      <c r="AA1102" s="134"/>
      <c r="AB1102" s="135"/>
      <c r="AC1102" s="135"/>
      <c r="AD1102" s="134"/>
      <c r="AE1102" s="135"/>
      <c r="AF1102" s="135"/>
      <c r="AG1102" s="134"/>
    </row>
    <row r="1103" spans="1:33">
      <c r="A1103" s="144" t="s">
        <v>345</v>
      </c>
      <c r="B1103" s="135" t="s">
        <v>4078</v>
      </c>
      <c r="C1103" s="143">
        <v>-496.75510674197994</v>
      </c>
      <c r="D1103" s="143">
        <v>5204.2500186222578</v>
      </c>
      <c r="E1103" s="142">
        <v>1.2949999999999999</v>
      </c>
      <c r="F1103" s="141">
        <v>2.2389999999999999</v>
      </c>
      <c r="G1103" s="135"/>
      <c r="H1103" s="135"/>
      <c r="I1103" s="134"/>
      <c r="J1103" s="135"/>
      <c r="K1103" s="135"/>
      <c r="L1103" s="134"/>
      <c r="M1103" s="135"/>
      <c r="N1103" s="135"/>
      <c r="O1103" s="134"/>
      <c r="P1103" s="135"/>
      <c r="Q1103" s="135"/>
      <c r="R1103" s="134"/>
      <c r="S1103" s="135"/>
      <c r="T1103" s="135"/>
      <c r="U1103" s="134"/>
      <c r="V1103" s="135"/>
      <c r="W1103" s="135"/>
      <c r="X1103" s="134"/>
      <c r="Y1103" s="135"/>
      <c r="Z1103" s="135"/>
      <c r="AA1103" s="134"/>
      <c r="AB1103" s="135"/>
      <c r="AC1103" s="135"/>
      <c r="AD1103" s="134"/>
      <c r="AE1103" s="135"/>
      <c r="AF1103" s="135"/>
      <c r="AG1103" s="134"/>
    </row>
    <row r="1104" spans="1:33">
      <c r="A1104" s="144" t="s">
        <v>345</v>
      </c>
      <c r="B1104" s="135" t="s">
        <v>4077</v>
      </c>
      <c r="C1104" s="143">
        <v>-496.69804258561311</v>
      </c>
      <c r="D1104" s="143">
        <v>5202.3980537283269</v>
      </c>
      <c r="E1104" s="142">
        <v>1.304</v>
      </c>
      <c r="F1104" s="141">
        <v>2.2069999999999999</v>
      </c>
      <c r="G1104" s="135"/>
      <c r="H1104" s="135"/>
      <c r="I1104" s="134"/>
      <c r="J1104" s="135"/>
      <c r="K1104" s="135"/>
      <c r="L1104" s="134"/>
      <c r="M1104" s="135"/>
      <c r="N1104" s="135"/>
      <c r="O1104" s="134"/>
      <c r="P1104" s="135"/>
      <c r="Q1104" s="135"/>
      <c r="R1104" s="134"/>
      <c r="S1104" s="135"/>
      <c r="T1104" s="135"/>
      <c r="U1104" s="134"/>
      <c r="V1104" s="135"/>
      <c r="W1104" s="135"/>
      <c r="X1104" s="134"/>
      <c r="Y1104" s="135"/>
      <c r="Z1104" s="135"/>
      <c r="AA1104" s="134"/>
      <c r="AB1104" s="135"/>
      <c r="AC1104" s="135"/>
      <c r="AD1104" s="134"/>
      <c r="AE1104" s="135"/>
      <c r="AF1104" s="135"/>
      <c r="AG1104" s="134"/>
    </row>
    <row r="1105" spans="1:33">
      <c r="A1105" s="144" t="s">
        <v>345</v>
      </c>
      <c r="B1105" s="135" t="s">
        <v>4076</v>
      </c>
      <c r="C1105" s="143">
        <v>-496.44594132102469</v>
      </c>
      <c r="D1105" s="143">
        <v>5202.2555015229436</v>
      </c>
      <c r="E1105" s="142">
        <v>1.296</v>
      </c>
      <c r="F1105" s="141">
        <v>2.218</v>
      </c>
      <c r="G1105" s="135"/>
      <c r="H1105" s="135"/>
      <c r="I1105" s="134"/>
      <c r="J1105" s="135"/>
      <c r="K1105" s="135"/>
      <c r="L1105" s="134"/>
      <c r="M1105" s="135"/>
      <c r="N1105" s="135"/>
      <c r="O1105" s="134"/>
      <c r="P1105" s="135"/>
      <c r="Q1105" s="135"/>
      <c r="R1105" s="134"/>
      <c r="S1105" s="135"/>
      <c r="T1105" s="135"/>
      <c r="U1105" s="134"/>
      <c r="V1105" s="135"/>
      <c r="W1105" s="135"/>
      <c r="X1105" s="134"/>
      <c r="Y1105" s="135"/>
      <c r="Z1105" s="135"/>
      <c r="AA1105" s="134"/>
      <c r="AB1105" s="135"/>
      <c r="AC1105" s="135"/>
      <c r="AD1105" s="134"/>
      <c r="AE1105" s="135"/>
      <c r="AF1105" s="135"/>
      <c r="AG1105" s="134"/>
    </row>
    <row r="1106" spans="1:33">
      <c r="A1106" s="144" t="s">
        <v>345</v>
      </c>
      <c r="B1106" s="135" t="s">
        <v>4075</v>
      </c>
      <c r="C1106" s="143">
        <v>-496.43062129978381</v>
      </c>
      <c r="D1106" s="143">
        <v>5200.6914626507923</v>
      </c>
      <c r="E1106" s="142">
        <v>1.3069999999999999</v>
      </c>
      <c r="F1106" s="141">
        <v>2.2320000000000002</v>
      </c>
      <c r="G1106" s="135"/>
      <c r="H1106" s="135"/>
      <c r="I1106" s="134"/>
      <c r="J1106" s="135"/>
      <c r="K1106" s="135"/>
      <c r="L1106" s="134"/>
      <c r="M1106" s="135"/>
      <c r="N1106" s="135"/>
      <c r="O1106" s="134"/>
      <c r="P1106" s="135"/>
      <c r="Q1106" s="135"/>
      <c r="R1106" s="134"/>
      <c r="S1106" s="135"/>
      <c r="T1106" s="135"/>
      <c r="U1106" s="134"/>
      <c r="V1106" s="135"/>
      <c r="W1106" s="135"/>
      <c r="X1106" s="134"/>
      <c r="Y1106" s="135"/>
      <c r="Z1106" s="135"/>
      <c r="AA1106" s="134"/>
      <c r="AB1106" s="135"/>
      <c r="AC1106" s="135"/>
      <c r="AD1106" s="134"/>
      <c r="AE1106" s="135"/>
      <c r="AF1106" s="135"/>
      <c r="AG1106" s="134"/>
    </row>
    <row r="1107" spans="1:33">
      <c r="A1107" s="144" t="s">
        <v>345</v>
      </c>
      <c r="B1107" s="135" t="s">
        <v>4074</v>
      </c>
      <c r="C1107" s="143">
        <v>-496.49445704067125</v>
      </c>
      <c r="D1107" s="143">
        <v>5199.6543765012684</v>
      </c>
      <c r="E1107" s="142">
        <v>1.3140000000000001</v>
      </c>
      <c r="F1107" s="141">
        <v>2.2269999999999999</v>
      </c>
      <c r="G1107" s="135"/>
      <c r="H1107" s="135"/>
      <c r="I1107" s="134"/>
      <c r="J1107" s="135"/>
      <c r="K1107" s="135"/>
      <c r="L1107" s="134"/>
      <c r="M1107" s="135"/>
      <c r="N1107" s="135"/>
      <c r="O1107" s="134"/>
      <c r="P1107" s="135"/>
      <c r="Q1107" s="135"/>
      <c r="R1107" s="134"/>
      <c r="S1107" s="135"/>
      <c r="T1107" s="135"/>
      <c r="U1107" s="134"/>
      <c r="V1107" s="135"/>
      <c r="W1107" s="135"/>
      <c r="X1107" s="134"/>
      <c r="Y1107" s="135"/>
      <c r="Z1107" s="135"/>
      <c r="AA1107" s="134"/>
      <c r="AB1107" s="135"/>
      <c r="AC1107" s="135"/>
      <c r="AD1107" s="134"/>
      <c r="AE1107" s="135"/>
      <c r="AF1107" s="135"/>
      <c r="AG1107" s="134"/>
    </row>
    <row r="1108" spans="1:33">
      <c r="A1108" s="144" t="s">
        <v>345</v>
      </c>
      <c r="B1108" s="135" t="s">
        <v>4073</v>
      </c>
      <c r="C1108" s="143">
        <v>-496.70272124785703</v>
      </c>
      <c r="D1108" s="143">
        <v>5198.2869109934318</v>
      </c>
      <c r="E1108" s="142">
        <v>1.3340000000000001</v>
      </c>
      <c r="F1108" s="141">
        <v>2.2309999999999999</v>
      </c>
      <c r="G1108" s="135"/>
      <c r="H1108" s="135"/>
      <c r="I1108" s="134"/>
      <c r="J1108" s="135"/>
      <c r="K1108" s="135"/>
      <c r="L1108" s="134"/>
      <c r="M1108" s="135"/>
      <c r="N1108" s="135"/>
      <c r="O1108" s="134"/>
      <c r="P1108" s="135"/>
      <c r="Q1108" s="135"/>
      <c r="R1108" s="134"/>
      <c r="S1108" s="135"/>
      <c r="T1108" s="135"/>
      <c r="U1108" s="134"/>
      <c r="V1108" s="135"/>
      <c r="W1108" s="135"/>
      <c r="X1108" s="134"/>
      <c r="Y1108" s="135"/>
      <c r="Z1108" s="135"/>
      <c r="AA1108" s="134"/>
      <c r="AB1108" s="135"/>
      <c r="AC1108" s="135"/>
      <c r="AD1108" s="134"/>
      <c r="AE1108" s="135"/>
      <c r="AF1108" s="135"/>
      <c r="AG1108" s="134"/>
    </row>
    <row r="1109" spans="1:33">
      <c r="A1109" s="144" t="s">
        <v>345</v>
      </c>
      <c r="B1109" s="135" t="s">
        <v>4072</v>
      </c>
      <c r="C1109" s="143">
        <v>-496.12528833409408</v>
      </c>
      <c r="D1109" s="143">
        <v>5197.2073761164347</v>
      </c>
      <c r="E1109" s="142">
        <v>1.3029999999999999</v>
      </c>
      <c r="F1109" s="141">
        <v>2.2389999999999999</v>
      </c>
      <c r="G1109" s="135"/>
      <c r="H1109" s="135"/>
      <c r="I1109" s="134"/>
      <c r="J1109" s="135"/>
      <c r="K1109" s="135"/>
      <c r="L1109" s="134"/>
      <c r="M1109" s="135"/>
      <c r="N1109" s="135"/>
      <c r="O1109" s="134"/>
      <c r="P1109" s="135"/>
      <c r="Q1109" s="135"/>
      <c r="R1109" s="134"/>
      <c r="S1109" s="135"/>
      <c r="T1109" s="135"/>
      <c r="U1109" s="134"/>
      <c r="V1109" s="135"/>
      <c r="W1109" s="135"/>
      <c r="X1109" s="134"/>
      <c r="Y1109" s="135"/>
      <c r="Z1109" s="135"/>
      <c r="AA1109" s="134"/>
      <c r="AB1109" s="135"/>
      <c r="AC1109" s="135"/>
      <c r="AD1109" s="134"/>
      <c r="AE1109" s="135"/>
      <c r="AF1109" s="135"/>
      <c r="AG1109" s="134"/>
    </row>
    <row r="1110" spans="1:33">
      <c r="A1110" s="144" t="s">
        <v>345</v>
      </c>
      <c r="B1110" s="135" t="s">
        <v>4071</v>
      </c>
      <c r="C1110" s="143">
        <v>-496.405908228253</v>
      </c>
      <c r="D1110" s="143">
        <v>5197.0565884554353</v>
      </c>
      <c r="E1110" s="142">
        <v>1.333</v>
      </c>
      <c r="F1110" s="141">
        <v>2.214</v>
      </c>
      <c r="G1110" s="135"/>
      <c r="H1110" s="135"/>
      <c r="I1110" s="134"/>
      <c r="J1110" s="135"/>
      <c r="K1110" s="135"/>
      <c r="L1110" s="134"/>
      <c r="M1110" s="135"/>
      <c r="N1110" s="135"/>
      <c r="O1110" s="134"/>
      <c r="P1110" s="135"/>
      <c r="Q1110" s="135"/>
      <c r="R1110" s="134"/>
      <c r="S1110" s="135"/>
      <c r="T1110" s="135"/>
      <c r="U1110" s="134"/>
      <c r="V1110" s="135"/>
      <c r="W1110" s="135"/>
      <c r="X1110" s="134"/>
      <c r="Y1110" s="135"/>
      <c r="Z1110" s="135"/>
      <c r="AA1110" s="134"/>
      <c r="AB1110" s="135"/>
      <c r="AC1110" s="135"/>
      <c r="AD1110" s="134"/>
      <c r="AE1110" s="135"/>
      <c r="AF1110" s="135"/>
      <c r="AG1110" s="134"/>
    </row>
    <row r="1111" spans="1:33">
      <c r="A1111" s="144" t="s">
        <v>345</v>
      </c>
      <c r="B1111" s="135" t="s">
        <v>4070</v>
      </c>
      <c r="C1111" s="143">
        <v>-496.53374967745032</v>
      </c>
      <c r="D1111" s="143">
        <v>5196.0713731164424</v>
      </c>
      <c r="E1111" s="142">
        <v>1.3240000000000001</v>
      </c>
      <c r="F1111" s="141">
        <v>2.2229999999999999</v>
      </c>
      <c r="G1111" s="135"/>
      <c r="H1111" s="135"/>
      <c r="I1111" s="134"/>
      <c r="J1111" s="135"/>
      <c r="K1111" s="135"/>
      <c r="L1111" s="134"/>
      <c r="M1111" s="135"/>
      <c r="N1111" s="135"/>
      <c r="O1111" s="134"/>
      <c r="P1111" s="135"/>
      <c r="Q1111" s="135"/>
      <c r="R1111" s="134"/>
      <c r="S1111" s="135"/>
      <c r="T1111" s="135"/>
      <c r="U1111" s="134"/>
      <c r="V1111" s="135"/>
      <c r="W1111" s="135"/>
      <c r="X1111" s="134"/>
      <c r="Y1111" s="135"/>
      <c r="Z1111" s="135"/>
      <c r="AA1111" s="134"/>
      <c r="AB1111" s="135"/>
      <c r="AC1111" s="135"/>
      <c r="AD1111" s="134"/>
      <c r="AE1111" s="135"/>
      <c r="AF1111" s="135"/>
      <c r="AG1111" s="134"/>
    </row>
    <row r="1112" spans="1:33">
      <c r="A1112" s="144" t="s">
        <v>345</v>
      </c>
      <c r="B1112" s="135" t="s">
        <v>4069</v>
      </c>
      <c r="C1112" s="143">
        <v>-496.56638680513316</v>
      </c>
      <c r="D1112" s="143">
        <v>5195.331279263758</v>
      </c>
      <c r="E1112" s="142">
        <v>1.3420000000000001</v>
      </c>
      <c r="F1112" s="141">
        <v>2.226</v>
      </c>
      <c r="G1112" s="135"/>
      <c r="H1112" s="135"/>
      <c r="I1112" s="134"/>
      <c r="J1112" s="135"/>
      <c r="K1112" s="135"/>
      <c r="L1112" s="134"/>
      <c r="M1112" s="135"/>
      <c r="N1112" s="135"/>
      <c r="O1112" s="134"/>
      <c r="P1112" s="135"/>
      <c r="Q1112" s="135"/>
      <c r="R1112" s="134"/>
      <c r="S1112" s="135"/>
      <c r="T1112" s="135"/>
      <c r="U1112" s="134"/>
      <c r="V1112" s="135"/>
      <c r="W1112" s="135"/>
      <c r="X1112" s="134"/>
      <c r="Y1112" s="135"/>
      <c r="Z1112" s="135"/>
      <c r="AA1112" s="134"/>
      <c r="AB1112" s="135"/>
      <c r="AC1112" s="135"/>
      <c r="AD1112" s="134"/>
      <c r="AE1112" s="135"/>
      <c r="AF1112" s="135"/>
      <c r="AG1112" s="134"/>
    </row>
    <row r="1113" spans="1:33">
      <c r="A1113" s="144" t="s">
        <v>345</v>
      </c>
      <c r="B1113" s="135" t="s">
        <v>4068</v>
      </c>
      <c r="C1113" s="143">
        <v>-496.17182415555919</v>
      </c>
      <c r="D1113" s="143">
        <v>5194.6838681995196</v>
      </c>
      <c r="E1113" s="142">
        <v>1.319</v>
      </c>
      <c r="F1113" s="141">
        <v>2.2290000000000001</v>
      </c>
      <c r="G1113" s="135"/>
      <c r="H1113" s="135"/>
      <c r="I1113" s="134"/>
      <c r="J1113" s="135"/>
      <c r="K1113" s="135"/>
      <c r="L1113" s="134"/>
      <c r="M1113" s="135"/>
      <c r="N1113" s="135"/>
      <c r="O1113" s="134"/>
      <c r="P1113" s="135"/>
      <c r="Q1113" s="135"/>
      <c r="R1113" s="134"/>
      <c r="S1113" s="135"/>
      <c r="T1113" s="135"/>
      <c r="U1113" s="134"/>
      <c r="V1113" s="135"/>
      <c r="W1113" s="135"/>
      <c r="X1113" s="134"/>
      <c r="Y1113" s="135"/>
      <c r="Z1113" s="135"/>
      <c r="AA1113" s="134"/>
      <c r="AB1113" s="135"/>
      <c r="AC1113" s="135"/>
      <c r="AD1113" s="134"/>
      <c r="AE1113" s="135"/>
      <c r="AF1113" s="135"/>
      <c r="AG1113" s="134"/>
    </row>
    <row r="1114" spans="1:33">
      <c r="A1114" s="144" t="s">
        <v>345</v>
      </c>
      <c r="B1114" s="135" t="s">
        <v>4067</v>
      </c>
      <c r="C1114" s="143">
        <v>-496.82488092818045</v>
      </c>
      <c r="D1114" s="143">
        <v>5192.8338194182425</v>
      </c>
      <c r="E1114" s="142">
        <v>1.2889999999999999</v>
      </c>
      <c r="F1114" s="141">
        <v>2.2250000000000001</v>
      </c>
      <c r="G1114" s="135"/>
      <c r="H1114" s="135"/>
      <c r="I1114" s="134"/>
      <c r="J1114" s="135"/>
      <c r="K1114" s="135"/>
      <c r="L1114" s="134"/>
      <c r="M1114" s="135"/>
      <c r="N1114" s="135"/>
      <c r="O1114" s="134"/>
      <c r="P1114" s="135"/>
      <c r="Q1114" s="135"/>
      <c r="R1114" s="134"/>
      <c r="S1114" s="135"/>
      <c r="T1114" s="135"/>
      <c r="U1114" s="134"/>
      <c r="V1114" s="135"/>
      <c r="W1114" s="135"/>
      <c r="X1114" s="134"/>
      <c r="Y1114" s="135"/>
      <c r="Z1114" s="135"/>
      <c r="AA1114" s="134"/>
      <c r="AB1114" s="135"/>
      <c r="AC1114" s="135"/>
      <c r="AD1114" s="134"/>
      <c r="AE1114" s="135"/>
      <c r="AF1114" s="135"/>
      <c r="AG1114" s="134"/>
    </row>
    <row r="1115" spans="1:33">
      <c r="A1115" s="144" t="s">
        <v>345</v>
      </c>
      <c r="B1115" s="135" t="s">
        <v>4066</v>
      </c>
      <c r="C1115" s="143">
        <v>-496.47264304680039</v>
      </c>
      <c r="D1115" s="143">
        <v>5190.993020821561</v>
      </c>
      <c r="E1115" s="142">
        <v>1.298</v>
      </c>
      <c r="F1115" s="141">
        <v>2.238</v>
      </c>
      <c r="G1115" s="135"/>
      <c r="H1115" s="135"/>
      <c r="I1115" s="134"/>
      <c r="J1115" s="135"/>
      <c r="K1115" s="135"/>
      <c r="L1115" s="134"/>
      <c r="M1115" s="135"/>
      <c r="N1115" s="135"/>
      <c r="O1115" s="134"/>
      <c r="P1115" s="135"/>
      <c r="Q1115" s="135"/>
      <c r="R1115" s="134"/>
      <c r="S1115" s="135"/>
      <c r="T1115" s="135"/>
      <c r="U1115" s="134"/>
      <c r="V1115" s="135"/>
      <c r="W1115" s="135"/>
      <c r="X1115" s="134"/>
      <c r="Y1115" s="135"/>
      <c r="Z1115" s="135"/>
      <c r="AA1115" s="134"/>
      <c r="AB1115" s="135"/>
      <c r="AC1115" s="135"/>
      <c r="AD1115" s="134"/>
      <c r="AE1115" s="135"/>
      <c r="AF1115" s="135"/>
      <c r="AG1115" s="134"/>
    </row>
    <row r="1116" spans="1:33">
      <c r="A1116" s="144" t="s">
        <v>345</v>
      </c>
      <c r="B1116" s="135" t="s">
        <v>4065</v>
      </c>
      <c r="C1116" s="143">
        <v>-496.78391826552951</v>
      </c>
      <c r="D1116" s="143">
        <v>5189.9265987808267</v>
      </c>
      <c r="E1116" s="142">
        <v>1.2889999999999999</v>
      </c>
      <c r="F1116" s="141">
        <v>2.2229999999999999</v>
      </c>
      <c r="G1116" s="135"/>
      <c r="H1116" s="135"/>
      <c r="I1116" s="134"/>
      <c r="J1116" s="135"/>
      <c r="K1116" s="135"/>
      <c r="L1116" s="134"/>
      <c r="M1116" s="135"/>
      <c r="N1116" s="135"/>
      <c r="O1116" s="134"/>
      <c r="P1116" s="135"/>
      <c r="Q1116" s="135"/>
      <c r="R1116" s="134"/>
      <c r="S1116" s="135"/>
      <c r="T1116" s="135"/>
      <c r="U1116" s="134"/>
      <c r="V1116" s="135"/>
      <c r="W1116" s="135"/>
      <c r="X1116" s="134"/>
      <c r="Y1116" s="135"/>
      <c r="Z1116" s="135"/>
      <c r="AA1116" s="134"/>
      <c r="AB1116" s="135"/>
      <c r="AC1116" s="135"/>
      <c r="AD1116" s="134"/>
      <c r="AE1116" s="135"/>
      <c r="AF1116" s="135"/>
      <c r="AG1116" s="134"/>
    </row>
    <row r="1117" spans="1:33">
      <c r="A1117" s="144" t="s">
        <v>345</v>
      </c>
      <c r="B1117" s="135" t="s">
        <v>4064</v>
      </c>
      <c r="C1117" s="143">
        <v>-495.98770442777464</v>
      </c>
      <c r="D1117" s="143">
        <v>5189.3176423573414</v>
      </c>
      <c r="E1117" s="142">
        <v>1.3120000000000001</v>
      </c>
      <c r="F1117" s="141">
        <v>2.2309999999999999</v>
      </c>
      <c r="G1117" s="135"/>
      <c r="H1117" s="135"/>
      <c r="I1117" s="134"/>
      <c r="J1117" s="135"/>
      <c r="K1117" s="135"/>
      <c r="L1117" s="134"/>
      <c r="M1117" s="135"/>
      <c r="N1117" s="135"/>
      <c r="O1117" s="134"/>
      <c r="P1117" s="135"/>
      <c r="Q1117" s="135"/>
      <c r="R1117" s="134"/>
      <c r="S1117" s="135"/>
      <c r="T1117" s="135"/>
      <c r="U1117" s="134"/>
      <c r="V1117" s="135"/>
      <c r="W1117" s="135"/>
      <c r="X1117" s="134"/>
      <c r="Y1117" s="135"/>
      <c r="Z1117" s="135"/>
      <c r="AA1117" s="134"/>
      <c r="AB1117" s="135"/>
      <c r="AC1117" s="135"/>
      <c r="AD1117" s="134"/>
      <c r="AE1117" s="135"/>
      <c r="AF1117" s="135"/>
      <c r="AG1117" s="134"/>
    </row>
    <row r="1118" spans="1:33">
      <c r="A1118" s="144" t="s">
        <v>345</v>
      </c>
      <c r="B1118" s="135" t="s">
        <v>4063</v>
      </c>
      <c r="C1118" s="143">
        <v>-495.96041627343266</v>
      </c>
      <c r="D1118" s="143">
        <v>5187.8637458046778</v>
      </c>
      <c r="E1118" s="142">
        <v>1.306</v>
      </c>
      <c r="F1118" s="141">
        <v>2.2330000000000001</v>
      </c>
      <c r="G1118" s="135"/>
      <c r="H1118" s="135"/>
      <c r="I1118" s="134"/>
      <c r="J1118" s="135"/>
      <c r="K1118" s="135"/>
      <c r="L1118" s="134"/>
      <c r="M1118" s="135"/>
      <c r="N1118" s="135"/>
      <c r="O1118" s="134"/>
      <c r="P1118" s="135"/>
      <c r="Q1118" s="135"/>
      <c r="R1118" s="134"/>
      <c r="S1118" s="135"/>
      <c r="T1118" s="135"/>
      <c r="U1118" s="134"/>
      <c r="V1118" s="135"/>
      <c r="W1118" s="135"/>
      <c r="X1118" s="134"/>
      <c r="Y1118" s="135"/>
      <c r="Z1118" s="135"/>
      <c r="AA1118" s="134"/>
      <c r="AB1118" s="135"/>
      <c r="AC1118" s="135"/>
      <c r="AD1118" s="134"/>
      <c r="AE1118" s="135"/>
      <c r="AF1118" s="135"/>
      <c r="AG1118" s="134"/>
    </row>
    <row r="1119" spans="1:33">
      <c r="A1119" s="144" t="s">
        <v>345</v>
      </c>
      <c r="B1119" s="135" t="s">
        <v>4062</v>
      </c>
      <c r="C1119" s="143">
        <v>-496.40685819672922</v>
      </c>
      <c r="D1119" s="143">
        <v>5186.5913844931356</v>
      </c>
      <c r="E1119" s="142">
        <v>1.345</v>
      </c>
      <c r="F1119" s="141">
        <v>2.2320000000000002</v>
      </c>
      <c r="G1119" s="135"/>
      <c r="H1119" s="135"/>
      <c r="I1119" s="134"/>
      <c r="J1119" s="135"/>
      <c r="K1119" s="135"/>
      <c r="L1119" s="134"/>
      <c r="M1119" s="135"/>
      <c r="N1119" s="135"/>
      <c r="O1119" s="134"/>
      <c r="P1119" s="135"/>
      <c r="Q1119" s="135"/>
      <c r="R1119" s="134"/>
      <c r="S1119" s="135"/>
      <c r="T1119" s="135"/>
      <c r="U1119" s="134"/>
      <c r="V1119" s="135"/>
      <c r="W1119" s="135"/>
      <c r="X1119" s="134"/>
      <c r="Y1119" s="135"/>
      <c r="Z1119" s="135"/>
      <c r="AA1119" s="134"/>
      <c r="AB1119" s="135"/>
      <c r="AC1119" s="135"/>
      <c r="AD1119" s="134"/>
      <c r="AE1119" s="135"/>
      <c r="AF1119" s="135"/>
      <c r="AG1119" s="134"/>
    </row>
    <row r="1120" spans="1:33">
      <c r="A1120" s="144" t="s">
        <v>345</v>
      </c>
      <c r="B1120" s="135" t="s">
        <v>4061</v>
      </c>
      <c r="C1120" s="143">
        <v>-496.19752177504046</v>
      </c>
      <c r="D1120" s="143">
        <v>5184.8188167430517</v>
      </c>
      <c r="E1120" s="142">
        <v>1.2929999999999999</v>
      </c>
      <c r="F1120" s="141">
        <v>2.2679999999999998</v>
      </c>
      <c r="G1120" s="135"/>
      <c r="H1120" s="135"/>
      <c r="I1120" s="134"/>
      <c r="J1120" s="135"/>
      <c r="K1120" s="135"/>
      <c r="L1120" s="134"/>
      <c r="M1120" s="135"/>
      <c r="N1120" s="135"/>
      <c r="O1120" s="134"/>
      <c r="P1120" s="135"/>
      <c r="Q1120" s="135"/>
      <c r="R1120" s="134"/>
      <c r="S1120" s="135"/>
      <c r="T1120" s="135"/>
      <c r="U1120" s="134"/>
      <c r="V1120" s="135"/>
      <c r="W1120" s="135"/>
      <c r="X1120" s="134"/>
      <c r="Y1120" s="135"/>
      <c r="Z1120" s="135"/>
      <c r="AA1120" s="134"/>
      <c r="AB1120" s="135"/>
      <c r="AC1120" s="135"/>
      <c r="AD1120" s="134"/>
      <c r="AE1120" s="135"/>
      <c r="AF1120" s="135"/>
      <c r="AG1120" s="134"/>
    </row>
    <row r="1121" spans="1:33">
      <c r="A1121" s="144" t="s">
        <v>345</v>
      </c>
      <c r="B1121" s="135" t="s">
        <v>4060</v>
      </c>
      <c r="C1121" s="143">
        <v>-496.80561639980857</v>
      </c>
      <c r="D1121" s="143">
        <v>5184.5348404049009</v>
      </c>
      <c r="E1121" s="142">
        <v>1.3280000000000001</v>
      </c>
      <c r="F1121" s="141">
        <v>2.2389999999999999</v>
      </c>
      <c r="G1121" s="135"/>
      <c r="H1121" s="135"/>
      <c r="I1121" s="134"/>
      <c r="J1121" s="135"/>
      <c r="K1121" s="135"/>
      <c r="L1121" s="134"/>
      <c r="M1121" s="135"/>
      <c r="N1121" s="135"/>
      <c r="O1121" s="134"/>
      <c r="P1121" s="135"/>
      <c r="Q1121" s="135"/>
      <c r="R1121" s="134"/>
      <c r="S1121" s="135"/>
      <c r="T1121" s="135"/>
      <c r="U1121" s="134"/>
      <c r="V1121" s="135"/>
      <c r="W1121" s="135"/>
      <c r="X1121" s="134"/>
      <c r="Y1121" s="135"/>
      <c r="Z1121" s="135"/>
      <c r="AA1121" s="134"/>
      <c r="AB1121" s="135"/>
      <c r="AC1121" s="135"/>
      <c r="AD1121" s="134"/>
      <c r="AE1121" s="135"/>
      <c r="AF1121" s="135"/>
      <c r="AG1121" s="134"/>
    </row>
    <row r="1122" spans="1:33">
      <c r="A1122" s="144" t="s">
        <v>345</v>
      </c>
      <c r="B1122" s="135" t="s">
        <v>4059</v>
      </c>
      <c r="C1122" s="143">
        <v>-496.6018087148193</v>
      </c>
      <c r="D1122" s="143">
        <v>5184.1188992406505</v>
      </c>
      <c r="E1122" s="142">
        <v>1.3109999999999999</v>
      </c>
      <c r="F1122" s="141">
        <v>2.2250000000000001</v>
      </c>
      <c r="G1122" s="135"/>
      <c r="H1122" s="135"/>
      <c r="I1122" s="134"/>
      <c r="J1122" s="135"/>
      <c r="K1122" s="135"/>
      <c r="L1122" s="134"/>
      <c r="M1122" s="135"/>
      <c r="N1122" s="135"/>
      <c r="O1122" s="134"/>
      <c r="P1122" s="135"/>
      <c r="Q1122" s="135"/>
      <c r="R1122" s="134"/>
      <c r="S1122" s="135"/>
      <c r="T1122" s="135"/>
      <c r="U1122" s="134"/>
      <c r="V1122" s="135"/>
      <c r="W1122" s="135"/>
      <c r="X1122" s="134"/>
      <c r="Y1122" s="135"/>
      <c r="Z1122" s="135"/>
      <c r="AA1122" s="134"/>
      <c r="AB1122" s="135"/>
      <c r="AC1122" s="135"/>
      <c r="AD1122" s="134"/>
      <c r="AE1122" s="135"/>
      <c r="AF1122" s="135"/>
      <c r="AG1122" s="134"/>
    </row>
    <row r="1123" spans="1:33">
      <c r="A1123" s="144" t="s">
        <v>345</v>
      </c>
      <c r="B1123" s="135" t="s">
        <v>4058</v>
      </c>
      <c r="C1123" s="143">
        <v>-496.65612627073335</v>
      </c>
      <c r="D1123" s="143">
        <v>5184.0864687882959</v>
      </c>
      <c r="E1123" s="142">
        <v>1.3129999999999999</v>
      </c>
      <c r="F1123" s="141">
        <v>2.2229999999999999</v>
      </c>
      <c r="G1123" s="135"/>
      <c r="H1123" s="135"/>
      <c r="I1123" s="134"/>
      <c r="J1123" s="135"/>
      <c r="K1123" s="135"/>
      <c r="L1123" s="134"/>
      <c r="M1123" s="135"/>
      <c r="N1123" s="135"/>
      <c r="O1123" s="134"/>
      <c r="P1123" s="135"/>
      <c r="Q1123" s="135"/>
      <c r="R1123" s="134"/>
      <c r="S1123" s="135"/>
      <c r="T1123" s="135"/>
      <c r="U1123" s="134"/>
      <c r="V1123" s="135"/>
      <c r="W1123" s="135"/>
      <c r="X1123" s="134"/>
      <c r="Y1123" s="135"/>
      <c r="Z1123" s="135"/>
      <c r="AA1123" s="134"/>
      <c r="AB1123" s="135"/>
      <c r="AC1123" s="135"/>
      <c r="AD1123" s="134"/>
      <c r="AE1123" s="135"/>
      <c r="AF1123" s="135"/>
      <c r="AG1123" s="134"/>
    </row>
    <row r="1124" spans="1:33">
      <c r="A1124" s="144" t="s">
        <v>345</v>
      </c>
      <c r="B1124" s="135" t="s">
        <v>4057</v>
      </c>
      <c r="C1124" s="143">
        <v>-496.27353157166658</v>
      </c>
      <c r="D1124" s="143">
        <v>5183.2896998614433</v>
      </c>
      <c r="E1124" s="142">
        <v>1.3120000000000001</v>
      </c>
      <c r="F1124" s="141">
        <v>2.234</v>
      </c>
      <c r="G1124" s="135"/>
      <c r="H1124" s="135"/>
      <c r="I1124" s="134"/>
      <c r="J1124" s="135"/>
      <c r="K1124" s="135"/>
      <c r="L1124" s="134"/>
      <c r="M1124" s="135"/>
      <c r="N1124" s="135"/>
      <c r="O1124" s="134"/>
      <c r="P1124" s="135"/>
      <c r="Q1124" s="135"/>
      <c r="R1124" s="134"/>
      <c r="S1124" s="135"/>
      <c r="T1124" s="135"/>
      <c r="U1124" s="134"/>
      <c r="V1124" s="135"/>
      <c r="W1124" s="135"/>
      <c r="X1124" s="134"/>
      <c r="Y1124" s="135"/>
      <c r="Z1124" s="135"/>
      <c r="AA1124" s="134"/>
      <c r="AB1124" s="135"/>
      <c r="AC1124" s="135"/>
      <c r="AD1124" s="134"/>
      <c r="AE1124" s="135"/>
      <c r="AF1124" s="135"/>
      <c r="AG1124" s="134"/>
    </row>
    <row r="1125" spans="1:33">
      <c r="A1125" s="144" t="s">
        <v>345</v>
      </c>
      <c r="B1125" s="135" t="s">
        <v>4056</v>
      </c>
      <c r="C1125" s="143">
        <v>-496.59883447148741</v>
      </c>
      <c r="D1125" s="143">
        <v>5181.3881848715182</v>
      </c>
      <c r="E1125" s="142">
        <v>1.3009999999999999</v>
      </c>
      <c r="F1125" s="141">
        <v>2.206</v>
      </c>
      <c r="G1125" s="135"/>
      <c r="H1125" s="135"/>
      <c r="I1125" s="134"/>
      <c r="J1125" s="135"/>
      <c r="K1125" s="135"/>
      <c r="L1125" s="134"/>
      <c r="M1125" s="135"/>
      <c r="N1125" s="135"/>
      <c r="O1125" s="134"/>
      <c r="P1125" s="135"/>
      <c r="Q1125" s="135"/>
      <c r="R1125" s="134"/>
      <c r="S1125" s="135"/>
      <c r="T1125" s="135"/>
      <c r="U1125" s="134"/>
      <c r="V1125" s="135"/>
      <c r="W1125" s="135"/>
      <c r="X1125" s="134"/>
      <c r="Y1125" s="135"/>
      <c r="Z1125" s="135"/>
      <c r="AA1125" s="134"/>
      <c r="AB1125" s="135"/>
      <c r="AC1125" s="135"/>
      <c r="AD1125" s="134"/>
      <c r="AE1125" s="135"/>
      <c r="AF1125" s="135"/>
      <c r="AG1125" s="134"/>
    </row>
    <row r="1126" spans="1:33">
      <c r="A1126" s="144" t="s">
        <v>345</v>
      </c>
      <c r="B1126" s="135" t="s">
        <v>4055</v>
      </c>
      <c r="C1126" s="143">
        <v>-496.71696890007775</v>
      </c>
      <c r="D1126" s="143">
        <v>5181.2284085981673</v>
      </c>
      <c r="E1126" s="142">
        <v>1.31</v>
      </c>
      <c r="F1126" s="141">
        <v>2.2290000000000001</v>
      </c>
      <c r="G1126" s="135"/>
      <c r="H1126" s="135"/>
      <c r="I1126" s="134"/>
      <c r="J1126" s="135"/>
      <c r="K1126" s="135"/>
      <c r="L1126" s="134"/>
      <c r="M1126" s="135"/>
      <c r="N1126" s="135"/>
      <c r="O1126" s="134"/>
      <c r="P1126" s="135"/>
      <c r="Q1126" s="135"/>
      <c r="R1126" s="134"/>
      <c r="S1126" s="135"/>
      <c r="T1126" s="135"/>
      <c r="U1126" s="134"/>
      <c r="V1126" s="135"/>
      <c r="W1126" s="135"/>
      <c r="X1126" s="134"/>
      <c r="Y1126" s="135"/>
      <c r="Z1126" s="135"/>
      <c r="AA1126" s="134"/>
      <c r="AB1126" s="135"/>
      <c r="AC1126" s="135"/>
      <c r="AD1126" s="134"/>
      <c r="AE1126" s="135"/>
      <c r="AF1126" s="135"/>
      <c r="AG1126" s="134"/>
    </row>
    <row r="1127" spans="1:33">
      <c r="A1127" s="144" t="s">
        <v>345</v>
      </c>
      <c r="B1127" s="135" t="s">
        <v>4054</v>
      </c>
      <c r="C1127" s="143">
        <v>-496.47342020753661</v>
      </c>
      <c r="D1127" s="143">
        <v>5179.6037407178701</v>
      </c>
      <c r="E1127" s="142">
        <v>1.3149999999999999</v>
      </c>
      <c r="F1127" s="141">
        <v>2.2389999999999999</v>
      </c>
      <c r="G1127" s="135"/>
      <c r="H1127" s="135"/>
      <c r="I1127" s="134"/>
      <c r="J1127" s="135"/>
      <c r="K1127" s="135"/>
      <c r="L1127" s="134"/>
      <c r="M1127" s="135"/>
      <c r="N1127" s="135"/>
      <c r="O1127" s="134"/>
      <c r="P1127" s="135"/>
      <c r="Q1127" s="135"/>
      <c r="R1127" s="134"/>
      <c r="S1127" s="135"/>
      <c r="T1127" s="135"/>
      <c r="U1127" s="134"/>
      <c r="V1127" s="135"/>
      <c r="W1127" s="135"/>
      <c r="X1127" s="134"/>
      <c r="Y1127" s="135"/>
      <c r="Z1127" s="135"/>
      <c r="AA1127" s="134"/>
      <c r="AB1127" s="135"/>
      <c r="AC1127" s="135"/>
      <c r="AD1127" s="134"/>
      <c r="AE1127" s="135"/>
      <c r="AF1127" s="135"/>
      <c r="AG1127" s="134"/>
    </row>
    <row r="1128" spans="1:33">
      <c r="A1128" s="144" t="s">
        <v>345</v>
      </c>
      <c r="B1128" s="135" t="s">
        <v>4053</v>
      </c>
      <c r="C1128" s="143">
        <v>-496.36455119232465</v>
      </c>
      <c r="D1128" s="143">
        <v>5178.0022936048135</v>
      </c>
      <c r="E1128" s="142">
        <v>1.3260000000000001</v>
      </c>
      <c r="F1128" s="141">
        <v>2.2410000000000001</v>
      </c>
      <c r="G1128" s="135"/>
      <c r="H1128" s="135"/>
      <c r="I1128" s="134"/>
      <c r="J1128" s="135"/>
      <c r="K1128" s="135"/>
      <c r="L1128" s="134"/>
      <c r="M1128" s="135"/>
      <c r="N1128" s="135"/>
      <c r="O1128" s="134"/>
      <c r="P1128" s="135"/>
      <c r="Q1128" s="135"/>
      <c r="R1128" s="134"/>
      <c r="S1128" s="135"/>
      <c r="T1128" s="135"/>
      <c r="U1128" s="134"/>
      <c r="V1128" s="135"/>
      <c r="W1128" s="135"/>
      <c r="X1128" s="134"/>
      <c r="Y1128" s="135"/>
      <c r="Z1128" s="135"/>
      <c r="AA1128" s="134"/>
      <c r="AB1128" s="135"/>
      <c r="AC1128" s="135"/>
      <c r="AD1128" s="134"/>
      <c r="AE1128" s="135"/>
      <c r="AF1128" s="135"/>
      <c r="AG1128" s="134"/>
    </row>
    <row r="1129" spans="1:33">
      <c r="A1129" s="144" t="s">
        <v>345</v>
      </c>
      <c r="B1129" s="135" t="s">
        <v>4052</v>
      </c>
      <c r="C1129" s="143">
        <v>-496.22409053426844</v>
      </c>
      <c r="D1129" s="143">
        <v>5177.4324289390979</v>
      </c>
      <c r="E1129" s="142">
        <v>1.2989999999999999</v>
      </c>
      <c r="F1129" s="141">
        <v>2.2170000000000001</v>
      </c>
      <c r="G1129" s="135"/>
      <c r="H1129" s="135"/>
      <c r="I1129" s="134"/>
      <c r="J1129" s="135"/>
      <c r="K1129" s="135"/>
      <c r="L1129" s="134"/>
      <c r="M1129" s="135"/>
      <c r="N1129" s="135"/>
      <c r="O1129" s="134"/>
      <c r="P1129" s="135"/>
      <c r="Q1129" s="135"/>
      <c r="R1129" s="134"/>
      <c r="S1129" s="135"/>
      <c r="T1129" s="135"/>
      <c r="U1129" s="134"/>
      <c r="V1129" s="135"/>
      <c r="W1129" s="135"/>
      <c r="X1129" s="134"/>
      <c r="Y1129" s="135"/>
      <c r="Z1129" s="135"/>
      <c r="AA1129" s="134"/>
      <c r="AB1129" s="135"/>
      <c r="AC1129" s="135"/>
      <c r="AD1129" s="134"/>
      <c r="AE1129" s="135"/>
      <c r="AF1129" s="135"/>
      <c r="AG1129" s="134"/>
    </row>
    <row r="1130" spans="1:33">
      <c r="A1130" s="144" t="s">
        <v>345</v>
      </c>
      <c r="B1130" s="135" t="s">
        <v>4051</v>
      </c>
      <c r="C1130" s="143">
        <v>-496.04365571802248</v>
      </c>
      <c r="D1130" s="143">
        <v>5176.8870745025552</v>
      </c>
      <c r="E1130" s="142">
        <v>1.3009999999999999</v>
      </c>
      <c r="F1130" s="141">
        <v>2.2149999999999999</v>
      </c>
      <c r="G1130" s="135"/>
      <c r="H1130" s="135"/>
      <c r="I1130" s="134"/>
      <c r="J1130" s="135"/>
      <c r="K1130" s="135"/>
      <c r="L1130" s="134"/>
      <c r="M1130" s="135"/>
      <c r="N1130" s="135"/>
      <c r="O1130" s="134"/>
      <c r="P1130" s="135"/>
      <c r="Q1130" s="135"/>
      <c r="R1130" s="134"/>
      <c r="S1130" s="135"/>
      <c r="T1130" s="135"/>
      <c r="U1130" s="134"/>
      <c r="V1130" s="135"/>
      <c r="W1130" s="135"/>
      <c r="X1130" s="134"/>
      <c r="Y1130" s="135"/>
      <c r="Z1130" s="135"/>
      <c r="AA1130" s="134"/>
      <c r="AB1130" s="135"/>
      <c r="AC1130" s="135"/>
      <c r="AD1130" s="134"/>
      <c r="AE1130" s="135"/>
      <c r="AF1130" s="135"/>
      <c r="AG1130" s="134"/>
    </row>
    <row r="1131" spans="1:33">
      <c r="A1131" s="144" t="s">
        <v>345</v>
      </c>
      <c r="B1131" s="135" t="s">
        <v>4050</v>
      </c>
      <c r="C1131" s="143">
        <v>-495.90846572372601</v>
      </c>
      <c r="D1131" s="143">
        <v>5175.2049896191447</v>
      </c>
      <c r="E1131" s="142">
        <v>1.3240000000000001</v>
      </c>
      <c r="F1131" s="141">
        <v>2.2130000000000001</v>
      </c>
      <c r="G1131" s="135"/>
      <c r="H1131" s="135"/>
      <c r="I1131" s="134"/>
      <c r="J1131" s="135"/>
      <c r="K1131" s="135"/>
      <c r="L1131" s="134"/>
      <c r="M1131" s="135"/>
      <c r="N1131" s="135"/>
      <c r="O1131" s="134"/>
      <c r="P1131" s="135"/>
      <c r="Q1131" s="135"/>
      <c r="R1131" s="134"/>
      <c r="S1131" s="135"/>
      <c r="T1131" s="135"/>
      <c r="U1131" s="134"/>
      <c r="V1131" s="135"/>
      <c r="W1131" s="135"/>
      <c r="X1131" s="134"/>
      <c r="Y1131" s="135"/>
      <c r="Z1131" s="135"/>
      <c r="AA1131" s="134"/>
      <c r="AB1131" s="135"/>
      <c r="AC1131" s="135"/>
      <c r="AD1131" s="134"/>
      <c r="AE1131" s="135"/>
      <c r="AF1131" s="135"/>
      <c r="AG1131" s="134"/>
    </row>
    <row r="1132" spans="1:33">
      <c r="A1132" s="144" t="s">
        <v>345</v>
      </c>
      <c r="B1132" s="135" t="s">
        <v>4049</v>
      </c>
      <c r="C1132" s="143">
        <v>-496.3159800460412</v>
      </c>
      <c r="D1132" s="143">
        <v>5173.7266541950457</v>
      </c>
      <c r="E1132" s="142">
        <v>1.31</v>
      </c>
      <c r="F1132" s="141">
        <v>2.226</v>
      </c>
      <c r="G1132" s="135"/>
      <c r="H1132" s="135"/>
      <c r="I1132" s="134"/>
      <c r="J1132" s="135"/>
      <c r="K1132" s="135"/>
      <c r="L1132" s="134"/>
      <c r="M1132" s="135"/>
      <c r="N1132" s="135"/>
      <c r="O1132" s="134"/>
      <c r="P1132" s="135"/>
      <c r="Q1132" s="135"/>
      <c r="R1132" s="134"/>
      <c r="S1132" s="135"/>
      <c r="T1132" s="135"/>
      <c r="U1132" s="134"/>
      <c r="V1132" s="135"/>
      <c r="W1132" s="135"/>
      <c r="X1132" s="134"/>
      <c r="Y1132" s="135"/>
      <c r="Z1132" s="135"/>
      <c r="AA1132" s="134"/>
      <c r="AB1132" s="135"/>
      <c r="AC1132" s="135"/>
      <c r="AD1132" s="134"/>
      <c r="AE1132" s="135"/>
      <c r="AF1132" s="135"/>
      <c r="AG1132" s="134"/>
    </row>
    <row r="1133" spans="1:33">
      <c r="A1133" s="144" t="s">
        <v>345</v>
      </c>
      <c r="B1133" s="135" t="s">
        <v>4048</v>
      </c>
      <c r="C1133" s="143">
        <v>-496.17469556688695</v>
      </c>
      <c r="D1133" s="143">
        <v>5172.5033759962653</v>
      </c>
      <c r="E1133" s="142">
        <v>1.3009999999999999</v>
      </c>
      <c r="F1133" s="141">
        <v>2.2389999999999999</v>
      </c>
      <c r="G1133" s="135"/>
      <c r="H1133" s="135"/>
      <c r="I1133" s="134"/>
      <c r="J1133" s="135"/>
      <c r="K1133" s="135"/>
      <c r="L1133" s="134"/>
      <c r="M1133" s="135"/>
      <c r="N1133" s="135"/>
      <c r="O1133" s="134"/>
      <c r="P1133" s="135"/>
      <c r="Q1133" s="135"/>
      <c r="R1133" s="134"/>
      <c r="S1133" s="135"/>
      <c r="T1133" s="135"/>
      <c r="U1133" s="134"/>
      <c r="V1133" s="135"/>
      <c r="W1133" s="135"/>
      <c r="X1133" s="134"/>
      <c r="Y1133" s="135"/>
      <c r="Z1133" s="135"/>
      <c r="AA1133" s="134"/>
      <c r="AB1133" s="135"/>
      <c r="AC1133" s="135"/>
      <c r="AD1133" s="134"/>
      <c r="AE1133" s="135"/>
      <c r="AF1133" s="135"/>
      <c r="AG1133" s="134"/>
    </row>
    <row r="1134" spans="1:33">
      <c r="A1134" s="144" t="s">
        <v>345</v>
      </c>
      <c r="B1134" s="135" t="s">
        <v>4047</v>
      </c>
      <c r="C1134" s="143">
        <v>-495.97647409601024</v>
      </c>
      <c r="D1134" s="143">
        <v>5170.8237799759254</v>
      </c>
      <c r="E1134" s="142">
        <v>1.2889999999999999</v>
      </c>
      <c r="F1134" s="141">
        <v>2.23</v>
      </c>
      <c r="G1134" s="135"/>
      <c r="H1134" s="135"/>
      <c r="I1134" s="134"/>
      <c r="J1134" s="135"/>
      <c r="K1134" s="135"/>
      <c r="L1134" s="134"/>
      <c r="M1134" s="135"/>
      <c r="N1134" s="135"/>
      <c r="O1134" s="134"/>
      <c r="P1134" s="135"/>
      <c r="Q1134" s="135"/>
      <c r="R1134" s="134"/>
      <c r="S1134" s="135"/>
      <c r="T1134" s="135"/>
      <c r="U1134" s="134"/>
      <c r="V1134" s="135"/>
      <c r="W1134" s="135"/>
      <c r="X1134" s="134"/>
      <c r="Y1134" s="135"/>
      <c r="Z1134" s="135"/>
      <c r="AA1134" s="134"/>
      <c r="AB1134" s="135"/>
      <c r="AC1134" s="135"/>
      <c r="AD1134" s="134"/>
      <c r="AE1134" s="135"/>
      <c r="AF1134" s="135"/>
      <c r="AG1134" s="134"/>
    </row>
    <row r="1135" spans="1:33">
      <c r="A1135" s="144" t="s">
        <v>345</v>
      </c>
      <c r="B1135" s="135" t="s">
        <v>4046</v>
      </c>
      <c r="C1135" s="143">
        <v>-496.86225165565821</v>
      </c>
      <c r="D1135" s="143">
        <v>5170.0931331034799</v>
      </c>
      <c r="E1135" s="142">
        <v>1.296</v>
      </c>
      <c r="F1135" s="141">
        <v>2.2160000000000002</v>
      </c>
      <c r="G1135" s="135"/>
      <c r="H1135" s="135"/>
      <c r="I1135" s="134"/>
      <c r="J1135" s="135"/>
      <c r="K1135" s="135"/>
      <c r="L1135" s="134"/>
      <c r="M1135" s="135"/>
      <c r="N1135" s="135"/>
      <c r="O1135" s="134"/>
      <c r="P1135" s="135"/>
      <c r="Q1135" s="135"/>
      <c r="R1135" s="134"/>
      <c r="S1135" s="135"/>
      <c r="T1135" s="135"/>
      <c r="U1135" s="134"/>
      <c r="V1135" s="135"/>
      <c r="W1135" s="135"/>
      <c r="X1135" s="134"/>
      <c r="Y1135" s="135"/>
      <c r="Z1135" s="135"/>
      <c r="AA1135" s="134"/>
      <c r="AB1135" s="135"/>
      <c r="AC1135" s="135"/>
      <c r="AD1135" s="134"/>
      <c r="AE1135" s="135"/>
      <c r="AF1135" s="135"/>
      <c r="AG1135" s="134"/>
    </row>
    <row r="1136" spans="1:33">
      <c r="A1136" s="144" t="s">
        <v>345</v>
      </c>
      <c r="B1136" s="135" t="s">
        <v>4045</v>
      </c>
      <c r="C1136" s="143">
        <v>-496.2030063316912</v>
      </c>
      <c r="D1136" s="143">
        <v>5168.3275487045448</v>
      </c>
      <c r="E1136" s="142">
        <v>1.288</v>
      </c>
      <c r="F1136" s="141">
        <v>2.2189999999999999</v>
      </c>
      <c r="G1136" s="135"/>
      <c r="H1136" s="135"/>
      <c r="I1136" s="134"/>
      <c r="J1136" s="135"/>
      <c r="K1136" s="135"/>
      <c r="L1136" s="134"/>
      <c r="M1136" s="135"/>
      <c r="N1136" s="135"/>
      <c r="O1136" s="134"/>
      <c r="P1136" s="135"/>
      <c r="Q1136" s="135"/>
      <c r="R1136" s="134"/>
      <c r="S1136" s="135"/>
      <c r="T1136" s="135"/>
      <c r="U1136" s="134"/>
      <c r="V1136" s="135"/>
      <c r="W1136" s="135"/>
      <c r="X1136" s="134"/>
      <c r="Y1136" s="135"/>
      <c r="Z1136" s="135"/>
      <c r="AA1136" s="134"/>
      <c r="AB1136" s="135"/>
      <c r="AC1136" s="135"/>
      <c r="AD1136" s="134"/>
      <c r="AE1136" s="135"/>
      <c r="AF1136" s="135"/>
      <c r="AG1136" s="134"/>
    </row>
    <row r="1137" spans="1:33">
      <c r="A1137" s="144" t="s">
        <v>345</v>
      </c>
      <c r="B1137" s="135" t="s">
        <v>4044</v>
      </c>
      <c r="C1137" s="143">
        <v>-496.26589153999953</v>
      </c>
      <c r="D1137" s="143">
        <v>5166.6303422167775</v>
      </c>
      <c r="E1137" s="142">
        <v>1.2969999999999999</v>
      </c>
      <c r="F1137" s="141">
        <v>2.2120000000000002</v>
      </c>
      <c r="G1137" s="135"/>
      <c r="H1137" s="135"/>
      <c r="I1137" s="134"/>
      <c r="J1137" s="135"/>
      <c r="K1137" s="135"/>
      <c r="L1137" s="134"/>
      <c r="M1137" s="135"/>
      <c r="N1137" s="135"/>
      <c r="O1137" s="134"/>
      <c r="P1137" s="135"/>
      <c r="Q1137" s="135"/>
      <c r="R1137" s="134"/>
      <c r="S1137" s="135"/>
      <c r="T1137" s="135"/>
      <c r="U1137" s="134"/>
      <c r="V1137" s="135"/>
      <c r="W1137" s="135"/>
      <c r="X1137" s="134"/>
      <c r="Y1137" s="135"/>
      <c r="Z1137" s="135"/>
      <c r="AA1137" s="134"/>
      <c r="AB1137" s="135"/>
      <c r="AC1137" s="135"/>
      <c r="AD1137" s="134"/>
      <c r="AE1137" s="135"/>
      <c r="AF1137" s="135"/>
      <c r="AG1137" s="134"/>
    </row>
    <row r="1138" spans="1:33">
      <c r="A1138" s="144" t="s">
        <v>345</v>
      </c>
      <c r="B1138" s="135" t="s">
        <v>4043</v>
      </c>
      <c r="C1138" s="143">
        <v>-496.38848629439212</v>
      </c>
      <c r="D1138" s="143">
        <v>5165.1182019164899</v>
      </c>
      <c r="E1138" s="142">
        <v>1.3029999999999999</v>
      </c>
      <c r="F1138" s="141">
        <v>2.2130000000000001</v>
      </c>
      <c r="G1138" s="135"/>
      <c r="H1138" s="135"/>
      <c r="I1138" s="134"/>
      <c r="J1138" s="135"/>
      <c r="K1138" s="135"/>
      <c r="L1138" s="134"/>
      <c r="M1138" s="135"/>
      <c r="N1138" s="135"/>
      <c r="O1138" s="134"/>
      <c r="P1138" s="135"/>
      <c r="Q1138" s="135"/>
      <c r="R1138" s="134"/>
      <c r="S1138" s="135"/>
      <c r="T1138" s="135"/>
      <c r="U1138" s="134"/>
      <c r="V1138" s="135"/>
      <c r="W1138" s="135"/>
      <c r="X1138" s="134"/>
      <c r="Y1138" s="135"/>
      <c r="Z1138" s="135"/>
      <c r="AA1138" s="134"/>
      <c r="AB1138" s="135"/>
      <c r="AC1138" s="135"/>
      <c r="AD1138" s="134"/>
      <c r="AE1138" s="135"/>
      <c r="AF1138" s="135"/>
      <c r="AG1138" s="134"/>
    </row>
    <row r="1139" spans="1:33">
      <c r="A1139" s="144" t="s">
        <v>345</v>
      </c>
      <c r="B1139" s="135" t="s">
        <v>4042</v>
      </c>
      <c r="C1139" s="143">
        <v>-496.69458316387079</v>
      </c>
      <c r="D1139" s="143">
        <v>5164.2844422903336</v>
      </c>
      <c r="E1139" s="142">
        <v>1.286</v>
      </c>
      <c r="F1139" s="141">
        <v>2.214</v>
      </c>
      <c r="G1139" s="135"/>
      <c r="H1139" s="135"/>
      <c r="I1139" s="134"/>
      <c r="J1139" s="135"/>
      <c r="K1139" s="135"/>
      <c r="L1139" s="134"/>
      <c r="M1139" s="135"/>
      <c r="N1139" s="135"/>
      <c r="O1139" s="134"/>
      <c r="P1139" s="135"/>
      <c r="Q1139" s="135"/>
      <c r="R1139" s="134"/>
      <c r="S1139" s="135"/>
      <c r="T1139" s="135"/>
      <c r="U1139" s="134"/>
      <c r="V1139" s="135"/>
      <c r="W1139" s="135"/>
      <c r="X1139" s="134"/>
      <c r="Y1139" s="135"/>
      <c r="Z1139" s="135"/>
      <c r="AA1139" s="134"/>
      <c r="AB1139" s="135"/>
      <c r="AC1139" s="135"/>
      <c r="AD1139" s="134"/>
      <c r="AE1139" s="135"/>
      <c r="AF1139" s="135"/>
      <c r="AG1139" s="134"/>
    </row>
    <row r="1140" spans="1:33">
      <c r="A1140" s="144" t="s">
        <v>345</v>
      </c>
      <c r="B1140" s="135" t="s">
        <v>4041</v>
      </c>
      <c r="C1140" s="143">
        <v>-496.43952846643327</v>
      </c>
      <c r="D1140" s="143">
        <v>5164.2030482426308</v>
      </c>
      <c r="E1140" s="142">
        <v>1.286</v>
      </c>
      <c r="F1140" s="141">
        <v>2.2280000000000002</v>
      </c>
      <c r="G1140" s="135"/>
      <c r="H1140" s="135"/>
      <c r="I1140" s="134"/>
      <c r="J1140" s="135"/>
      <c r="K1140" s="135"/>
      <c r="L1140" s="134"/>
      <c r="M1140" s="135"/>
      <c r="N1140" s="135"/>
      <c r="O1140" s="134"/>
      <c r="P1140" s="135"/>
      <c r="Q1140" s="135"/>
      <c r="R1140" s="134"/>
      <c r="S1140" s="135"/>
      <c r="T1140" s="135"/>
      <c r="U1140" s="134"/>
      <c r="V1140" s="135"/>
      <c r="W1140" s="135"/>
      <c r="X1140" s="134"/>
      <c r="Y1140" s="135"/>
      <c r="Z1140" s="135"/>
      <c r="AA1140" s="134"/>
      <c r="AB1140" s="135"/>
      <c r="AC1140" s="135"/>
      <c r="AD1140" s="134"/>
      <c r="AE1140" s="135"/>
      <c r="AF1140" s="135"/>
      <c r="AG1140" s="134"/>
    </row>
    <row r="1141" spans="1:33">
      <c r="A1141" s="144" t="s">
        <v>345</v>
      </c>
      <c r="B1141" s="135" t="s">
        <v>4040</v>
      </c>
      <c r="C1141" s="143">
        <v>-496.88743763324322</v>
      </c>
      <c r="D1141" s="143">
        <v>5163.0770712771919</v>
      </c>
      <c r="E1141" s="142">
        <v>1.2929999999999999</v>
      </c>
      <c r="F1141" s="141">
        <v>2.2120000000000002</v>
      </c>
      <c r="G1141" s="135"/>
      <c r="H1141" s="135"/>
      <c r="I1141" s="134"/>
      <c r="J1141" s="135"/>
      <c r="K1141" s="135"/>
      <c r="L1141" s="134"/>
      <c r="M1141" s="135"/>
      <c r="N1141" s="135"/>
      <c r="O1141" s="134"/>
      <c r="P1141" s="135"/>
      <c r="Q1141" s="135"/>
      <c r="R1141" s="134"/>
      <c r="S1141" s="135"/>
      <c r="T1141" s="135"/>
      <c r="U1141" s="134"/>
      <c r="V1141" s="135"/>
      <c r="W1141" s="135"/>
      <c r="X1141" s="134"/>
      <c r="Y1141" s="135"/>
      <c r="Z1141" s="135"/>
      <c r="AA1141" s="134"/>
      <c r="AB1141" s="135"/>
      <c r="AC1141" s="135"/>
      <c r="AD1141" s="134"/>
      <c r="AE1141" s="135"/>
      <c r="AF1141" s="135"/>
      <c r="AG1141" s="134"/>
    </row>
    <row r="1142" spans="1:33">
      <c r="A1142" s="144" t="s">
        <v>345</v>
      </c>
      <c r="B1142" s="135" t="s">
        <v>4039</v>
      </c>
      <c r="C1142" s="143">
        <v>-496.00722295565083</v>
      </c>
      <c r="D1142" s="143">
        <v>5162.027509843354</v>
      </c>
      <c r="E1142" s="142">
        <v>1.2869999999999999</v>
      </c>
      <c r="F1142" s="141">
        <v>2.2250000000000001</v>
      </c>
      <c r="G1142" s="135"/>
      <c r="H1142" s="135"/>
      <c r="I1142" s="134"/>
      <c r="J1142" s="135"/>
      <c r="K1142" s="135"/>
      <c r="L1142" s="134"/>
      <c r="M1142" s="135"/>
      <c r="N1142" s="135"/>
      <c r="O1142" s="134"/>
      <c r="P1142" s="135"/>
      <c r="Q1142" s="135"/>
      <c r="R1142" s="134"/>
      <c r="S1142" s="135"/>
      <c r="T1142" s="135"/>
      <c r="U1142" s="134"/>
      <c r="V1142" s="135"/>
      <c r="W1142" s="135"/>
      <c r="X1142" s="134"/>
      <c r="Y1142" s="135"/>
      <c r="Z1142" s="135"/>
      <c r="AA1142" s="134"/>
      <c r="AB1142" s="135"/>
      <c r="AC1142" s="135"/>
      <c r="AD1142" s="134"/>
      <c r="AE1142" s="135"/>
      <c r="AF1142" s="135"/>
      <c r="AG1142" s="134"/>
    </row>
    <row r="1143" spans="1:33">
      <c r="A1143" s="144" t="s">
        <v>345</v>
      </c>
      <c r="B1143" s="135" t="s">
        <v>4038</v>
      </c>
      <c r="C1143" s="143">
        <v>-496.22397458988127</v>
      </c>
      <c r="D1143" s="143">
        <v>5161.3447835716879</v>
      </c>
      <c r="E1143" s="142">
        <v>1.304</v>
      </c>
      <c r="F1143" s="141">
        <v>2.2109999999999999</v>
      </c>
      <c r="G1143" s="135"/>
      <c r="H1143" s="135"/>
      <c r="I1143" s="134"/>
      <c r="J1143" s="135"/>
      <c r="K1143" s="135"/>
      <c r="L1143" s="134"/>
      <c r="M1143" s="135"/>
      <c r="N1143" s="135"/>
      <c r="O1143" s="134"/>
      <c r="P1143" s="135"/>
      <c r="Q1143" s="135"/>
      <c r="R1143" s="134"/>
      <c r="S1143" s="135"/>
      <c r="T1143" s="135"/>
      <c r="U1143" s="134"/>
      <c r="V1143" s="135"/>
      <c r="W1143" s="135"/>
      <c r="X1143" s="134"/>
      <c r="Y1143" s="135"/>
      <c r="Z1143" s="135"/>
      <c r="AA1143" s="134"/>
      <c r="AB1143" s="135"/>
      <c r="AC1143" s="135"/>
      <c r="AD1143" s="134"/>
      <c r="AE1143" s="135"/>
      <c r="AF1143" s="135"/>
      <c r="AG1143" s="134"/>
    </row>
    <row r="1144" spans="1:33">
      <c r="A1144" s="144" t="s">
        <v>345</v>
      </c>
      <c r="B1144" s="135" t="s">
        <v>4037</v>
      </c>
      <c r="C1144" s="143">
        <v>-496.06117132670454</v>
      </c>
      <c r="D1144" s="143">
        <v>5159.59982788447</v>
      </c>
      <c r="E1144" s="142">
        <v>1.3009999999999999</v>
      </c>
      <c r="F1144" s="141">
        <v>2.2120000000000002</v>
      </c>
      <c r="G1144" s="135"/>
      <c r="H1144" s="135"/>
      <c r="I1144" s="134"/>
      <c r="J1144" s="135"/>
      <c r="K1144" s="135"/>
      <c r="L1144" s="134"/>
      <c r="M1144" s="135"/>
      <c r="N1144" s="135"/>
      <c r="O1144" s="134"/>
      <c r="P1144" s="135"/>
      <c r="Q1144" s="135"/>
      <c r="R1144" s="134"/>
      <c r="S1144" s="135"/>
      <c r="T1144" s="135"/>
      <c r="U1144" s="134"/>
      <c r="V1144" s="135"/>
      <c r="W1144" s="135"/>
      <c r="X1144" s="134"/>
      <c r="Y1144" s="135"/>
      <c r="Z1144" s="135"/>
      <c r="AA1144" s="134"/>
      <c r="AB1144" s="135"/>
      <c r="AC1144" s="135"/>
      <c r="AD1144" s="134"/>
      <c r="AE1144" s="135"/>
      <c r="AF1144" s="135"/>
      <c r="AG1144" s="134"/>
    </row>
    <row r="1145" spans="1:33">
      <c r="A1145" s="144" t="s">
        <v>345</v>
      </c>
      <c r="B1145" s="135" t="s">
        <v>4036</v>
      </c>
      <c r="C1145" s="143">
        <v>-495.90890504582376</v>
      </c>
      <c r="D1145" s="143">
        <v>5159.3354657743384</v>
      </c>
      <c r="E1145" s="142">
        <v>1.3009999999999999</v>
      </c>
      <c r="F1145" s="141">
        <v>2.2090000000000001</v>
      </c>
      <c r="G1145" s="135"/>
      <c r="H1145" s="135"/>
      <c r="I1145" s="134"/>
      <c r="J1145" s="135"/>
      <c r="K1145" s="135"/>
      <c r="L1145" s="134"/>
      <c r="M1145" s="135"/>
      <c r="N1145" s="135"/>
      <c r="O1145" s="134"/>
      <c r="P1145" s="135"/>
      <c r="Q1145" s="135"/>
      <c r="R1145" s="134"/>
      <c r="S1145" s="135"/>
      <c r="T1145" s="135"/>
      <c r="U1145" s="134"/>
      <c r="V1145" s="135"/>
      <c r="W1145" s="135"/>
      <c r="X1145" s="134"/>
      <c r="Y1145" s="135"/>
      <c r="Z1145" s="135"/>
      <c r="AA1145" s="134"/>
      <c r="AB1145" s="135"/>
      <c r="AC1145" s="135"/>
      <c r="AD1145" s="134"/>
      <c r="AE1145" s="135"/>
      <c r="AF1145" s="135"/>
      <c r="AG1145" s="134"/>
    </row>
    <row r="1146" spans="1:33">
      <c r="A1146" s="144" t="s">
        <v>345</v>
      </c>
      <c r="B1146" s="135" t="s">
        <v>4035</v>
      </c>
      <c r="C1146" s="143">
        <v>-496.87061331182775</v>
      </c>
      <c r="D1146" s="143">
        <v>5158.1786641738099</v>
      </c>
      <c r="E1146" s="142">
        <v>1.2829999999999999</v>
      </c>
      <c r="F1146" s="141">
        <v>2.2160000000000002</v>
      </c>
      <c r="G1146" s="135"/>
      <c r="H1146" s="135"/>
      <c r="I1146" s="134"/>
      <c r="J1146" s="135"/>
      <c r="K1146" s="135"/>
      <c r="L1146" s="134"/>
      <c r="M1146" s="135"/>
      <c r="N1146" s="135"/>
      <c r="O1146" s="134"/>
      <c r="P1146" s="135"/>
      <c r="Q1146" s="135"/>
      <c r="R1146" s="134"/>
      <c r="S1146" s="135"/>
      <c r="T1146" s="135"/>
      <c r="U1146" s="134"/>
      <c r="V1146" s="135"/>
      <c r="W1146" s="135"/>
      <c r="X1146" s="134"/>
      <c r="Y1146" s="135"/>
      <c r="Z1146" s="135"/>
      <c r="AA1146" s="134"/>
      <c r="AB1146" s="135"/>
      <c r="AC1146" s="135"/>
      <c r="AD1146" s="134"/>
      <c r="AE1146" s="135"/>
      <c r="AF1146" s="135"/>
      <c r="AG1146" s="134"/>
    </row>
    <row r="1147" spans="1:33">
      <c r="A1147" s="144" t="s">
        <v>345</v>
      </c>
      <c r="B1147" s="135" t="s">
        <v>4034</v>
      </c>
      <c r="C1147" s="143">
        <v>-496.09044076528659</v>
      </c>
      <c r="D1147" s="143">
        <v>5157.6346282749882</v>
      </c>
      <c r="E1147" s="142">
        <v>1.2889999999999999</v>
      </c>
      <c r="F1147" s="141">
        <v>2.2120000000000002</v>
      </c>
      <c r="G1147" s="135"/>
      <c r="H1147" s="135"/>
      <c r="I1147" s="134"/>
      <c r="J1147" s="135"/>
      <c r="K1147" s="135"/>
      <c r="L1147" s="134"/>
      <c r="M1147" s="135"/>
      <c r="N1147" s="135"/>
      <c r="O1147" s="134"/>
      <c r="P1147" s="135"/>
      <c r="Q1147" s="135"/>
      <c r="R1147" s="134"/>
      <c r="S1147" s="135"/>
      <c r="T1147" s="135"/>
      <c r="U1147" s="134"/>
      <c r="V1147" s="135"/>
      <c r="W1147" s="135"/>
      <c r="X1147" s="134"/>
      <c r="Y1147" s="135"/>
      <c r="Z1147" s="135"/>
      <c r="AA1147" s="134"/>
      <c r="AB1147" s="135"/>
      <c r="AC1147" s="135"/>
      <c r="AD1147" s="134"/>
      <c r="AE1147" s="135"/>
      <c r="AF1147" s="135"/>
      <c r="AG1147" s="134"/>
    </row>
    <row r="1148" spans="1:33">
      <c r="A1148" s="144" t="s">
        <v>345</v>
      </c>
      <c r="B1148" s="135" t="s">
        <v>4033</v>
      </c>
      <c r="C1148" s="143">
        <v>-496.27538661243585</v>
      </c>
      <c r="D1148" s="143">
        <v>5155.8021485262871</v>
      </c>
      <c r="E1148" s="142">
        <v>1.302</v>
      </c>
      <c r="F1148" s="141">
        <v>2.214</v>
      </c>
      <c r="G1148" s="135"/>
      <c r="H1148" s="135"/>
      <c r="I1148" s="134"/>
      <c r="J1148" s="135"/>
      <c r="K1148" s="135"/>
      <c r="L1148" s="134"/>
      <c r="M1148" s="135"/>
      <c r="N1148" s="135"/>
      <c r="O1148" s="134"/>
      <c r="P1148" s="135"/>
      <c r="Q1148" s="135"/>
      <c r="R1148" s="134"/>
      <c r="S1148" s="135"/>
      <c r="T1148" s="135"/>
      <c r="U1148" s="134"/>
      <c r="V1148" s="135"/>
      <c r="W1148" s="135"/>
      <c r="X1148" s="134"/>
      <c r="Y1148" s="135"/>
      <c r="Z1148" s="135"/>
      <c r="AA1148" s="134"/>
      <c r="AB1148" s="135"/>
      <c r="AC1148" s="135"/>
      <c r="AD1148" s="134"/>
      <c r="AE1148" s="135"/>
      <c r="AF1148" s="135"/>
      <c r="AG1148" s="134"/>
    </row>
    <row r="1149" spans="1:33">
      <c r="A1149" s="144" t="s">
        <v>345</v>
      </c>
      <c r="B1149" s="135" t="s">
        <v>4032</v>
      </c>
      <c r="C1149" s="143">
        <v>-496.85982951359097</v>
      </c>
      <c r="D1149" s="143">
        <v>5154.3368409625646</v>
      </c>
      <c r="E1149" s="142">
        <v>1.294</v>
      </c>
      <c r="F1149" s="141">
        <v>2.2210000000000001</v>
      </c>
      <c r="G1149" s="135"/>
      <c r="H1149" s="135"/>
      <c r="I1149" s="134"/>
      <c r="J1149" s="135"/>
      <c r="K1149" s="135"/>
      <c r="L1149" s="134"/>
      <c r="M1149" s="135"/>
      <c r="N1149" s="135"/>
      <c r="O1149" s="134"/>
      <c r="P1149" s="135"/>
      <c r="Q1149" s="135"/>
      <c r="R1149" s="134"/>
      <c r="S1149" s="135"/>
      <c r="T1149" s="135"/>
      <c r="U1149" s="134"/>
      <c r="V1149" s="135"/>
      <c r="W1149" s="135"/>
      <c r="X1149" s="134"/>
      <c r="Y1149" s="135"/>
      <c r="Z1149" s="135"/>
      <c r="AA1149" s="134"/>
      <c r="AB1149" s="135"/>
      <c r="AC1149" s="135"/>
      <c r="AD1149" s="134"/>
      <c r="AE1149" s="135"/>
      <c r="AF1149" s="135"/>
      <c r="AG1149" s="134"/>
    </row>
    <row r="1150" spans="1:33">
      <c r="A1150" s="144" t="s">
        <v>345</v>
      </c>
      <c r="B1150" s="135" t="s">
        <v>4031</v>
      </c>
      <c r="C1150" s="143">
        <v>-496.8968223853409</v>
      </c>
      <c r="D1150" s="143">
        <v>5153.9070697232746</v>
      </c>
      <c r="E1150" s="142">
        <v>1.349</v>
      </c>
      <c r="F1150" s="141">
        <v>2.2210000000000001</v>
      </c>
      <c r="G1150" s="135"/>
      <c r="H1150" s="135"/>
      <c r="I1150" s="134"/>
      <c r="J1150" s="135"/>
      <c r="K1150" s="135"/>
      <c r="L1150" s="134"/>
      <c r="M1150" s="135"/>
      <c r="N1150" s="135"/>
      <c r="O1150" s="134"/>
      <c r="P1150" s="135"/>
      <c r="Q1150" s="135"/>
      <c r="R1150" s="134"/>
      <c r="S1150" s="135"/>
      <c r="T1150" s="135"/>
      <c r="U1150" s="134"/>
      <c r="V1150" s="135"/>
      <c r="W1150" s="135"/>
      <c r="X1150" s="134"/>
      <c r="Y1150" s="135"/>
      <c r="Z1150" s="135"/>
      <c r="AA1150" s="134"/>
      <c r="AB1150" s="135"/>
      <c r="AC1150" s="135"/>
      <c r="AD1150" s="134"/>
      <c r="AE1150" s="135"/>
      <c r="AF1150" s="135"/>
      <c r="AG1150" s="134"/>
    </row>
    <row r="1151" spans="1:33">
      <c r="A1151" s="144" t="s">
        <v>345</v>
      </c>
      <c r="B1151" s="135" t="s">
        <v>4030</v>
      </c>
      <c r="C1151" s="143">
        <v>-496.27861441585355</v>
      </c>
      <c r="D1151" s="143">
        <v>5151.9432292669662</v>
      </c>
      <c r="E1151" s="142">
        <v>1.3109999999999999</v>
      </c>
      <c r="F1151" s="141">
        <v>2.2250000000000001</v>
      </c>
      <c r="G1151" s="135"/>
      <c r="H1151" s="135"/>
      <c r="I1151" s="134"/>
      <c r="J1151" s="135"/>
      <c r="K1151" s="135"/>
      <c r="L1151" s="134"/>
      <c r="M1151" s="135"/>
      <c r="N1151" s="135"/>
      <c r="O1151" s="134"/>
      <c r="P1151" s="135"/>
      <c r="Q1151" s="135"/>
      <c r="R1151" s="134"/>
      <c r="S1151" s="135"/>
      <c r="T1151" s="135"/>
      <c r="U1151" s="134"/>
      <c r="V1151" s="135"/>
      <c r="W1151" s="135"/>
      <c r="X1151" s="134"/>
      <c r="Y1151" s="135"/>
      <c r="Z1151" s="135"/>
      <c r="AA1151" s="134"/>
      <c r="AB1151" s="135"/>
      <c r="AC1151" s="135"/>
      <c r="AD1151" s="134"/>
      <c r="AE1151" s="135"/>
      <c r="AF1151" s="135"/>
      <c r="AG1151" s="134"/>
    </row>
    <row r="1152" spans="1:33">
      <c r="A1152" s="144" t="s">
        <v>345</v>
      </c>
      <c r="B1152" s="135" t="s">
        <v>4029</v>
      </c>
      <c r="C1152" s="143">
        <v>-496.74885861276874</v>
      </c>
      <c r="D1152" s="143">
        <v>5150.1330044728393</v>
      </c>
      <c r="E1152" s="142">
        <v>1.2949999999999999</v>
      </c>
      <c r="F1152" s="141">
        <v>2.194</v>
      </c>
      <c r="G1152" s="135"/>
      <c r="H1152" s="135"/>
      <c r="I1152" s="134"/>
      <c r="J1152" s="135"/>
      <c r="K1152" s="135"/>
      <c r="L1152" s="134"/>
      <c r="M1152" s="135"/>
      <c r="N1152" s="135"/>
      <c r="O1152" s="134"/>
      <c r="P1152" s="135"/>
      <c r="Q1152" s="135"/>
      <c r="R1152" s="134"/>
      <c r="S1152" s="135"/>
      <c r="T1152" s="135"/>
      <c r="U1152" s="134"/>
      <c r="V1152" s="135"/>
      <c r="W1152" s="135"/>
      <c r="X1152" s="134"/>
      <c r="Y1152" s="135"/>
      <c r="Z1152" s="135"/>
      <c r="AA1152" s="134"/>
      <c r="AB1152" s="135"/>
      <c r="AC1152" s="135"/>
      <c r="AD1152" s="134"/>
      <c r="AE1152" s="135"/>
      <c r="AF1152" s="135"/>
      <c r="AG1152" s="134"/>
    </row>
    <row r="1153" spans="1:33">
      <c r="A1153" s="144" t="s">
        <v>345</v>
      </c>
      <c r="B1153" s="135" t="s">
        <v>4028</v>
      </c>
      <c r="C1153" s="143">
        <v>-496.40449583505819</v>
      </c>
      <c r="D1153" s="143">
        <v>5149.5665029928186</v>
      </c>
      <c r="E1153" s="142">
        <v>1.304</v>
      </c>
      <c r="F1153" s="141">
        <v>2.2090000000000001</v>
      </c>
      <c r="G1153" s="135"/>
      <c r="H1153" s="135"/>
      <c r="I1153" s="134"/>
      <c r="J1153" s="135"/>
      <c r="K1153" s="135"/>
      <c r="L1153" s="134"/>
      <c r="M1153" s="135"/>
      <c r="N1153" s="135"/>
      <c r="O1153" s="134"/>
      <c r="P1153" s="135"/>
      <c r="Q1153" s="135"/>
      <c r="R1153" s="134"/>
      <c r="S1153" s="135"/>
      <c r="T1153" s="135"/>
      <c r="U1153" s="134"/>
      <c r="V1153" s="135"/>
      <c r="W1153" s="135"/>
      <c r="X1153" s="134"/>
      <c r="Y1153" s="135"/>
      <c r="Z1153" s="135"/>
      <c r="AA1153" s="134"/>
      <c r="AB1153" s="135"/>
      <c r="AC1153" s="135"/>
      <c r="AD1153" s="134"/>
      <c r="AE1153" s="135"/>
      <c r="AF1153" s="135"/>
      <c r="AG1153" s="134"/>
    </row>
    <row r="1154" spans="1:33">
      <c r="A1154" s="144" t="s">
        <v>345</v>
      </c>
      <c r="B1154" s="135" t="s">
        <v>4027</v>
      </c>
      <c r="C1154" s="143">
        <v>-496.3397279861594</v>
      </c>
      <c r="D1154" s="143">
        <v>5149.2145579423295</v>
      </c>
      <c r="E1154" s="142">
        <v>1.2909999999999999</v>
      </c>
      <c r="F1154" s="141">
        <v>2.2050000000000001</v>
      </c>
      <c r="G1154" s="135"/>
      <c r="H1154" s="135"/>
      <c r="I1154" s="134"/>
      <c r="J1154" s="135"/>
      <c r="K1154" s="135"/>
      <c r="L1154" s="134"/>
      <c r="M1154" s="135"/>
      <c r="N1154" s="135"/>
      <c r="O1154" s="134"/>
      <c r="P1154" s="135"/>
      <c r="Q1154" s="135"/>
      <c r="R1154" s="134"/>
      <c r="S1154" s="135"/>
      <c r="T1154" s="135"/>
      <c r="U1154" s="134"/>
      <c r="V1154" s="135"/>
      <c r="W1154" s="135"/>
      <c r="X1154" s="134"/>
      <c r="Y1154" s="135"/>
      <c r="Z1154" s="135"/>
      <c r="AA1154" s="134"/>
      <c r="AB1154" s="135"/>
      <c r="AC1154" s="135"/>
      <c r="AD1154" s="134"/>
      <c r="AE1154" s="135"/>
      <c r="AF1154" s="135"/>
      <c r="AG1154" s="134"/>
    </row>
    <row r="1155" spans="1:33">
      <c r="A1155" s="144" t="s">
        <v>345</v>
      </c>
      <c r="B1155" s="135" t="s">
        <v>4026</v>
      </c>
      <c r="C1155" s="143">
        <v>-495.95755824340864</v>
      </c>
      <c r="D1155" s="143">
        <v>5148.751590060243</v>
      </c>
      <c r="E1155" s="142">
        <v>1.2989999999999999</v>
      </c>
      <c r="F1155" s="141">
        <v>2.2090000000000001</v>
      </c>
      <c r="G1155" s="135"/>
      <c r="H1155" s="135"/>
      <c r="I1155" s="134"/>
      <c r="J1155" s="135"/>
      <c r="K1155" s="135"/>
      <c r="L1155" s="134"/>
      <c r="M1155" s="135"/>
      <c r="N1155" s="135"/>
      <c r="O1155" s="134"/>
      <c r="P1155" s="135"/>
      <c r="Q1155" s="135"/>
      <c r="R1155" s="134"/>
      <c r="S1155" s="135"/>
      <c r="T1155" s="135"/>
      <c r="U1155" s="134"/>
      <c r="V1155" s="135"/>
      <c r="W1155" s="135"/>
      <c r="X1155" s="134"/>
      <c r="Y1155" s="135"/>
      <c r="Z1155" s="135"/>
      <c r="AA1155" s="134"/>
      <c r="AB1155" s="135"/>
      <c r="AC1155" s="135"/>
      <c r="AD1155" s="134"/>
      <c r="AE1155" s="135"/>
      <c r="AF1155" s="135"/>
      <c r="AG1155" s="134"/>
    </row>
    <row r="1156" spans="1:33">
      <c r="A1156" s="144" t="s">
        <v>345</v>
      </c>
      <c r="B1156" s="135" t="s">
        <v>4025</v>
      </c>
      <c r="C1156" s="143">
        <v>-496.72762934603844</v>
      </c>
      <c r="D1156" s="143">
        <v>5147.1644403242817</v>
      </c>
      <c r="E1156" s="142">
        <v>1.2989999999999999</v>
      </c>
      <c r="F1156" s="141">
        <v>2.2120000000000002</v>
      </c>
      <c r="G1156" s="135"/>
      <c r="H1156" s="135"/>
      <c r="I1156" s="134"/>
      <c r="J1156" s="135"/>
      <c r="K1156" s="135"/>
      <c r="L1156" s="134"/>
      <c r="M1156" s="135"/>
      <c r="N1156" s="135"/>
      <c r="O1156" s="134"/>
      <c r="P1156" s="135"/>
      <c r="Q1156" s="135"/>
      <c r="R1156" s="134"/>
      <c r="S1156" s="135"/>
      <c r="T1156" s="135"/>
      <c r="U1156" s="134"/>
      <c r="V1156" s="135"/>
      <c r="W1156" s="135"/>
      <c r="X1156" s="134"/>
      <c r="Y1156" s="135"/>
      <c r="Z1156" s="135"/>
      <c r="AA1156" s="134"/>
      <c r="AB1156" s="135"/>
      <c r="AC1156" s="135"/>
      <c r="AD1156" s="134"/>
      <c r="AE1156" s="135"/>
      <c r="AF1156" s="135"/>
      <c r="AG1156" s="134"/>
    </row>
    <row r="1157" spans="1:33">
      <c r="A1157" s="144" t="s">
        <v>345</v>
      </c>
      <c r="B1157" s="135" t="s">
        <v>4024</v>
      </c>
      <c r="C1157" s="143">
        <v>-496.32742428710452</v>
      </c>
      <c r="D1157" s="143">
        <v>5146.7556514784546</v>
      </c>
      <c r="E1157" s="142">
        <v>1.2829999999999999</v>
      </c>
      <c r="F1157" s="141">
        <v>2.2109999999999999</v>
      </c>
      <c r="G1157" s="135"/>
      <c r="H1157" s="135"/>
      <c r="I1157" s="134"/>
      <c r="J1157" s="135"/>
      <c r="K1157" s="135"/>
      <c r="L1157" s="134"/>
      <c r="M1157" s="135"/>
      <c r="N1157" s="135"/>
      <c r="O1157" s="134"/>
      <c r="P1157" s="135"/>
      <c r="Q1157" s="135"/>
      <c r="R1157" s="134"/>
      <c r="S1157" s="135"/>
      <c r="T1157" s="135"/>
      <c r="U1157" s="134"/>
      <c r="V1157" s="135"/>
      <c r="W1157" s="135"/>
      <c r="X1157" s="134"/>
      <c r="Y1157" s="135"/>
      <c r="Z1157" s="135"/>
      <c r="AA1157" s="134"/>
      <c r="AB1157" s="135"/>
      <c r="AC1157" s="135"/>
      <c r="AD1157" s="134"/>
      <c r="AE1157" s="135"/>
      <c r="AF1157" s="135"/>
      <c r="AG1157" s="134"/>
    </row>
    <row r="1158" spans="1:33">
      <c r="A1158" s="144" t="s">
        <v>345</v>
      </c>
      <c r="B1158" s="135" t="s">
        <v>4023</v>
      </c>
      <c r="C1158" s="143">
        <v>-496.31931527736185</v>
      </c>
      <c r="D1158" s="143">
        <v>5145.9431740092377</v>
      </c>
      <c r="E1158" s="142">
        <v>1.2869999999999999</v>
      </c>
      <c r="F1158" s="141">
        <v>2.2210000000000001</v>
      </c>
      <c r="G1158" s="135"/>
      <c r="H1158" s="135"/>
      <c r="I1158" s="134"/>
      <c r="J1158" s="135"/>
      <c r="K1158" s="135"/>
      <c r="L1158" s="134"/>
      <c r="M1158" s="135"/>
      <c r="N1158" s="135"/>
      <c r="O1158" s="134"/>
      <c r="P1158" s="135"/>
      <c r="Q1158" s="135"/>
      <c r="R1158" s="134"/>
      <c r="S1158" s="135"/>
      <c r="T1158" s="135"/>
      <c r="U1158" s="134"/>
      <c r="V1158" s="135"/>
      <c r="W1158" s="135"/>
      <c r="X1158" s="134"/>
      <c r="Y1158" s="135"/>
      <c r="Z1158" s="135"/>
      <c r="AA1158" s="134"/>
      <c r="AB1158" s="135"/>
      <c r="AC1158" s="135"/>
      <c r="AD1158" s="134"/>
      <c r="AE1158" s="135"/>
      <c r="AF1158" s="135"/>
      <c r="AG1158" s="134"/>
    </row>
    <row r="1159" spans="1:33">
      <c r="A1159" s="144" t="s">
        <v>345</v>
      </c>
      <c r="B1159" s="135" t="s">
        <v>4022</v>
      </c>
      <c r="C1159" s="143">
        <v>-496.79744518662392</v>
      </c>
      <c r="D1159" s="143">
        <v>5145.6478381407896</v>
      </c>
      <c r="E1159" s="142">
        <v>1.264</v>
      </c>
      <c r="F1159" s="141">
        <v>2.218</v>
      </c>
      <c r="G1159" s="135"/>
      <c r="H1159" s="135"/>
      <c r="I1159" s="134"/>
      <c r="J1159" s="135"/>
      <c r="K1159" s="135"/>
      <c r="L1159" s="134"/>
      <c r="M1159" s="135"/>
      <c r="N1159" s="135"/>
      <c r="O1159" s="134"/>
      <c r="P1159" s="135"/>
      <c r="Q1159" s="135"/>
      <c r="R1159" s="134"/>
      <c r="S1159" s="135"/>
      <c r="T1159" s="135"/>
      <c r="U1159" s="134"/>
      <c r="V1159" s="135"/>
      <c r="W1159" s="135"/>
      <c r="X1159" s="134"/>
      <c r="Y1159" s="135"/>
      <c r="Z1159" s="135"/>
      <c r="AA1159" s="134"/>
      <c r="AB1159" s="135"/>
      <c r="AC1159" s="135"/>
      <c r="AD1159" s="134"/>
      <c r="AE1159" s="135"/>
      <c r="AF1159" s="135"/>
      <c r="AG1159" s="134"/>
    </row>
    <row r="1160" spans="1:33">
      <c r="A1160" s="144" t="s">
        <v>345</v>
      </c>
      <c r="B1160" s="135" t="s">
        <v>4021</v>
      </c>
      <c r="C1160" s="143">
        <v>-496.04227962521702</v>
      </c>
      <c r="D1160" s="143">
        <v>5143.7231831727413</v>
      </c>
      <c r="E1160" s="142">
        <v>1.3009999999999999</v>
      </c>
      <c r="F1160" s="141">
        <v>2.218</v>
      </c>
      <c r="G1160" s="135"/>
      <c r="H1160" s="135"/>
      <c r="I1160" s="134"/>
      <c r="J1160" s="135"/>
      <c r="K1160" s="135"/>
      <c r="L1160" s="134"/>
      <c r="M1160" s="135"/>
      <c r="N1160" s="135"/>
      <c r="O1160" s="134"/>
      <c r="P1160" s="135"/>
      <c r="Q1160" s="135"/>
      <c r="R1160" s="134"/>
      <c r="S1160" s="135"/>
      <c r="T1160" s="135"/>
      <c r="U1160" s="134"/>
      <c r="V1160" s="135"/>
      <c r="W1160" s="135"/>
      <c r="X1160" s="134"/>
      <c r="Y1160" s="135"/>
      <c r="Z1160" s="135"/>
      <c r="AA1160" s="134"/>
      <c r="AB1160" s="135"/>
      <c r="AC1160" s="135"/>
      <c r="AD1160" s="134"/>
      <c r="AE1160" s="135"/>
      <c r="AF1160" s="135"/>
      <c r="AG1160" s="134"/>
    </row>
    <row r="1161" spans="1:33">
      <c r="A1161" s="144" t="s">
        <v>345</v>
      </c>
      <c r="B1161" s="135" t="s">
        <v>4020</v>
      </c>
      <c r="C1161" s="143">
        <v>-495.93494253654887</v>
      </c>
      <c r="D1161" s="143">
        <v>5142.039512637738</v>
      </c>
      <c r="E1161" s="142">
        <v>1.2989999999999999</v>
      </c>
      <c r="F1161" s="141">
        <v>2.2240000000000002</v>
      </c>
      <c r="G1161" s="135"/>
      <c r="H1161" s="135"/>
      <c r="I1161" s="134"/>
      <c r="J1161" s="135"/>
      <c r="K1161" s="135"/>
      <c r="L1161" s="134"/>
      <c r="M1161" s="135"/>
      <c r="N1161" s="135"/>
      <c r="O1161" s="134"/>
      <c r="P1161" s="135"/>
      <c r="Q1161" s="135"/>
      <c r="R1161" s="134"/>
      <c r="S1161" s="135"/>
      <c r="T1161" s="135"/>
      <c r="U1161" s="134"/>
      <c r="V1161" s="135"/>
      <c r="W1161" s="135"/>
      <c r="X1161" s="134"/>
      <c r="Y1161" s="135"/>
      <c r="Z1161" s="135"/>
      <c r="AA1161" s="134"/>
      <c r="AB1161" s="135"/>
      <c r="AC1161" s="135"/>
      <c r="AD1161" s="134"/>
      <c r="AE1161" s="135"/>
      <c r="AF1161" s="135"/>
      <c r="AG1161" s="134"/>
    </row>
    <row r="1162" spans="1:33">
      <c r="A1162" s="144" t="s">
        <v>345</v>
      </c>
      <c r="B1162" s="135" t="s">
        <v>4019</v>
      </c>
      <c r="C1162" s="143">
        <v>-496.87288166380841</v>
      </c>
      <c r="D1162" s="143">
        <v>5141.5495010290224</v>
      </c>
      <c r="E1162" s="142">
        <v>1.3120000000000001</v>
      </c>
      <c r="F1162" s="141">
        <v>2.2120000000000002</v>
      </c>
      <c r="G1162" s="135"/>
      <c r="H1162" s="135"/>
      <c r="I1162" s="134"/>
      <c r="J1162" s="135"/>
      <c r="K1162" s="135"/>
      <c r="L1162" s="134"/>
      <c r="M1162" s="135"/>
      <c r="N1162" s="135"/>
      <c r="O1162" s="134"/>
      <c r="P1162" s="135"/>
      <c r="Q1162" s="135"/>
      <c r="R1162" s="134"/>
      <c r="S1162" s="135"/>
      <c r="T1162" s="135"/>
      <c r="U1162" s="134"/>
      <c r="V1162" s="135"/>
      <c r="W1162" s="135"/>
      <c r="X1162" s="134"/>
      <c r="Y1162" s="135"/>
      <c r="Z1162" s="135"/>
      <c r="AA1162" s="134"/>
      <c r="AB1162" s="135"/>
      <c r="AC1162" s="135"/>
      <c r="AD1162" s="134"/>
      <c r="AE1162" s="135"/>
      <c r="AF1162" s="135"/>
      <c r="AG1162" s="134"/>
    </row>
    <row r="1163" spans="1:33">
      <c r="A1163" s="144" t="s">
        <v>345</v>
      </c>
      <c r="B1163" s="135" t="s">
        <v>4018</v>
      </c>
      <c r="C1163" s="143">
        <v>-496.62534214044018</v>
      </c>
      <c r="D1163" s="143">
        <v>5140.2331562343352</v>
      </c>
      <c r="E1163" s="142">
        <v>1.3009999999999999</v>
      </c>
      <c r="F1163" s="141">
        <v>2.2290000000000001</v>
      </c>
      <c r="G1163" s="135"/>
      <c r="H1163" s="135"/>
      <c r="I1163" s="134"/>
      <c r="J1163" s="135"/>
      <c r="K1163" s="135"/>
      <c r="L1163" s="134"/>
      <c r="M1163" s="135"/>
      <c r="N1163" s="135"/>
      <c r="O1163" s="134"/>
      <c r="P1163" s="135"/>
      <c r="Q1163" s="135"/>
      <c r="R1163" s="134"/>
      <c r="S1163" s="135"/>
      <c r="T1163" s="135"/>
      <c r="U1163" s="134"/>
      <c r="V1163" s="135"/>
      <c r="W1163" s="135"/>
      <c r="X1163" s="134"/>
      <c r="Y1163" s="135"/>
      <c r="Z1163" s="135"/>
      <c r="AA1163" s="134"/>
      <c r="AB1163" s="135"/>
      <c r="AC1163" s="135"/>
      <c r="AD1163" s="134"/>
      <c r="AE1163" s="135"/>
      <c r="AF1163" s="135"/>
      <c r="AG1163" s="134"/>
    </row>
    <row r="1164" spans="1:33">
      <c r="A1164" s="144" t="s">
        <v>345</v>
      </c>
      <c r="B1164" s="135" t="s">
        <v>4017</v>
      </c>
      <c r="C1164" s="143">
        <v>-496.06244287261921</v>
      </c>
      <c r="D1164" s="143">
        <v>5139.3209278045824</v>
      </c>
      <c r="E1164" s="142">
        <v>1.3080000000000001</v>
      </c>
      <c r="F1164" s="141">
        <v>2.222</v>
      </c>
      <c r="G1164" s="135"/>
      <c r="H1164" s="135"/>
      <c r="I1164" s="134"/>
      <c r="J1164" s="135"/>
      <c r="K1164" s="135"/>
      <c r="L1164" s="134"/>
      <c r="M1164" s="135"/>
      <c r="N1164" s="135"/>
      <c r="O1164" s="134"/>
      <c r="P1164" s="135"/>
      <c r="Q1164" s="135"/>
      <c r="R1164" s="134"/>
      <c r="S1164" s="135"/>
      <c r="T1164" s="135"/>
      <c r="U1164" s="134"/>
      <c r="V1164" s="135"/>
      <c r="W1164" s="135"/>
      <c r="X1164" s="134"/>
      <c r="Y1164" s="135"/>
      <c r="Z1164" s="135"/>
      <c r="AA1164" s="134"/>
      <c r="AB1164" s="135"/>
      <c r="AC1164" s="135"/>
      <c r="AD1164" s="134"/>
      <c r="AE1164" s="135"/>
      <c r="AF1164" s="135"/>
      <c r="AG1164" s="134"/>
    </row>
    <row r="1165" spans="1:33">
      <c r="A1165" s="144" t="s">
        <v>345</v>
      </c>
      <c r="B1165" s="135" t="s">
        <v>4016</v>
      </c>
      <c r="C1165" s="143">
        <v>-496.4424575125401</v>
      </c>
      <c r="D1165" s="143">
        <v>5138.4365962842749</v>
      </c>
      <c r="E1165" s="142">
        <v>1.3149999999999999</v>
      </c>
      <c r="F1165" s="141">
        <v>2.21</v>
      </c>
      <c r="G1165" s="135"/>
      <c r="H1165" s="135"/>
      <c r="I1165" s="134"/>
      <c r="J1165" s="135"/>
      <c r="K1165" s="135"/>
      <c r="L1165" s="134"/>
      <c r="M1165" s="135"/>
      <c r="N1165" s="135"/>
      <c r="O1165" s="134"/>
      <c r="P1165" s="135"/>
      <c r="Q1165" s="135"/>
      <c r="R1165" s="134"/>
      <c r="S1165" s="135"/>
      <c r="T1165" s="135"/>
      <c r="U1165" s="134"/>
      <c r="V1165" s="135"/>
      <c r="W1165" s="135"/>
      <c r="X1165" s="134"/>
      <c r="Y1165" s="135"/>
      <c r="Z1165" s="135"/>
      <c r="AA1165" s="134"/>
      <c r="AB1165" s="135"/>
      <c r="AC1165" s="135"/>
      <c r="AD1165" s="134"/>
      <c r="AE1165" s="135"/>
      <c r="AF1165" s="135"/>
      <c r="AG1165" s="134"/>
    </row>
    <row r="1166" spans="1:33">
      <c r="A1166" s="144" t="s">
        <v>345</v>
      </c>
      <c r="B1166" s="135" t="s">
        <v>4015</v>
      </c>
      <c r="C1166" s="143">
        <v>-496.82393766089075</v>
      </c>
      <c r="D1166" s="143">
        <v>5136.9630016436995</v>
      </c>
      <c r="E1166" s="142">
        <v>1.3180000000000001</v>
      </c>
      <c r="F1166" s="141">
        <v>2.2040000000000002</v>
      </c>
      <c r="G1166" s="135"/>
      <c r="H1166" s="135"/>
      <c r="I1166" s="134"/>
      <c r="J1166" s="135"/>
      <c r="K1166" s="135"/>
      <c r="L1166" s="134"/>
      <c r="M1166" s="135"/>
      <c r="N1166" s="135"/>
      <c r="O1166" s="134"/>
      <c r="P1166" s="135"/>
      <c r="Q1166" s="135"/>
      <c r="R1166" s="134"/>
      <c r="S1166" s="135"/>
      <c r="T1166" s="135"/>
      <c r="U1166" s="134"/>
      <c r="V1166" s="135"/>
      <c r="W1166" s="135"/>
      <c r="X1166" s="134"/>
      <c r="Y1166" s="135"/>
      <c r="Z1166" s="135"/>
      <c r="AA1166" s="134"/>
      <c r="AB1166" s="135"/>
      <c r="AC1166" s="135"/>
      <c r="AD1166" s="134"/>
      <c r="AE1166" s="135"/>
      <c r="AF1166" s="135"/>
      <c r="AG1166" s="134"/>
    </row>
    <row r="1167" spans="1:33">
      <c r="A1167" s="144" t="s">
        <v>345</v>
      </c>
      <c r="B1167" s="135" t="s">
        <v>4014</v>
      </c>
      <c r="C1167" s="143">
        <v>-496.73414824500276</v>
      </c>
      <c r="D1167" s="143">
        <v>5135.5659697409646</v>
      </c>
      <c r="E1167" s="142">
        <v>1.294</v>
      </c>
      <c r="F1167" s="141">
        <v>2.2130000000000001</v>
      </c>
      <c r="G1167" s="135"/>
      <c r="H1167" s="135"/>
      <c r="I1167" s="134"/>
      <c r="J1167" s="135"/>
      <c r="K1167" s="135"/>
      <c r="L1167" s="134"/>
      <c r="M1167" s="135"/>
      <c r="N1167" s="135"/>
      <c r="O1167" s="134"/>
      <c r="P1167" s="135"/>
      <c r="Q1167" s="135"/>
      <c r="R1167" s="134"/>
      <c r="S1167" s="135"/>
      <c r="T1167" s="135"/>
      <c r="U1167" s="134"/>
      <c r="V1167" s="135"/>
      <c r="W1167" s="135"/>
      <c r="X1167" s="134"/>
      <c r="Y1167" s="135"/>
      <c r="Z1167" s="135"/>
      <c r="AA1167" s="134"/>
      <c r="AB1167" s="135"/>
      <c r="AC1167" s="135"/>
      <c r="AD1167" s="134"/>
      <c r="AE1167" s="135"/>
      <c r="AF1167" s="135"/>
      <c r="AG1167" s="134"/>
    </row>
    <row r="1168" spans="1:33">
      <c r="A1168" s="144" t="s">
        <v>345</v>
      </c>
      <c r="B1168" s="135" t="s">
        <v>4013</v>
      </c>
      <c r="C1168" s="143">
        <v>-496.14506395953748</v>
      </c>
      <c r="D1168" s="143">
        <v>5134.1061525444829</v>
      </c>
      <c r="E1168" s="142">
        <v>1.2989999999999999</v>
      </c>
      <c r="F1168" s="141">
        <v>2.2029999999999998</v>
      </c>
      <c r="G1168" s="135"/>
      <c r="H1168" s="135"/>
      <c r="I1168" s="134"/>
      <c r="J1168" s="135"/>
      <c r="K1168" s="135"/>
      <c r="L1168" s="134"/>
      <c r="M1168" s="135"/>
      <c r="N1168" s="135"/>
      <c r="O1168" s="134"/>
      <c r="P1168" s="135"/>
      <c r="Q1168" s="135"/>
      <c r="R1168" s="134"/>
      <c r="S1168" s="135"/>
      <c r="T1168" s="135"/>
      <c r="U1168" s="134"/>
      <c r="V1168" s="135"/>
      <c r="W1168" s="135"/>
      <c r="X1168" s="134"/>
      <c r="Y1168" s="135"/>
      <c r="Z1168" s="135"/>
      <c r="AA1168" s="134"/>
      <c r="AB1168" s="135"/>
      <c r="AC1168" s="135"/>
      <c r="AD1168" s="134"/>
      <c r="AE1168" s="135"/>
      <c r="AF1168" s="135"/>
      <c r="AG1168" s="134"/>
    </row>
    <row r="1169" spans="1:33">
      <c r="A1169" s="144" t="s">
        <v>345</v>
      </c>
      <c r="B1169" s="135" t="s">
        <v>4012</v>
      </c>
      <c r="C1169" s="143">
        <v>-496.58859381875158</v>
      </c>
      <c r="D1169" s="143">
        <v>5133.0716325266967</v>
      </c>
      <c r="E1169" s="142">
        <v>1.2889999999999999</v>
      </c>
      <c r="F1169" s="141">
        <v>2.218</v>
      </c>
      <c r="G1169" s="135"/>
      <c r="H1169" s="135"/>
      <c r="I1169" s="134"/>
      <c r="J1169" s="135"/>
      <c r="K1169" s="135"/>
      <c r="L1169" s="134"/>
      <c r="M1169" s="135"/>
      <c r="N1169" s="135"/>
      <c r="O1169" s="134"/>
      <c r="P1169" s="135"/>
      <c r="Q1169" s="135"/>
      <c r="R1169" s="134"/>
      <c r="S1169" s="135"/>
      <c r="T1169" s="135"/>
      <c r="U1169" s="134"/>
      <c r="V1169" s="135"/>
      <c r="W1169" s="135"/>
      <c r="X1169" s="134"/>
      <c r="Y1169" s="135"/>
      <c r="Z1169" s="135"/>
      <c r="AA1169" s="134"/>
      <c r="AB1169" s="135"/>
      <c r="AC1169" s="135"/>
      <c r="AD1169" s="134"/>
      <c r="AE1169" s="135"/>
      <c r="AF1169" s="135"/>
      <c r="AG1169" s="134"/>
    </row>
    <row r="1170" spans="1:33">
      <c r="A1170" s="144" t="s">
        <v>345</v>
      </c>
      <c r="B1170" s="135" t="s">
        <v>4011</v>
      </c>
      <c r="C1170" s="143">
        <v>-496.37794489252627</v>
      </c>
      <c r="D1170" s="143">
        <v>5133.0679897458731</v>
      </c>
      <c r="E1170" s="142">
        <v>1.274</v>
      </c>
      <c r="F1170" s="141">
        <v>2.2130000000000001</v>
      </c>
      <c r="G1170" s="135"/>
      <c r="H1170" s="135"/>
      <c r="I1170" s="134"/>
      <c r="J1170" s="135"/>
      <c r="K1170" s="135"/>
      <c r="L1170" s="134"/>
      <c r="M1170" s="135"/>
      <c r="N1170" s="135"/>
      <c r="O1170" s="134"/>
      <c r="P1170" s="135"/>
      <c r="Q1170" s="135"/>
      <c r="R1170" s="134"/>
      <c r="S1170" s="135"/>
      <c r="T1170" s="135"/>
      <c r="U1170" s="134"/>
      <c r="V1170" s="135"/>
      <c r="W1170" s="135"/>
      <c r="X1170" s="134"/>
      <c r="Y1170" s="135"/>
      <c r="Z1170" s="135"/>
      <c r="AA1170" s="134"/>
      <c r="AB1170" s="135"/>
      <c r="AC1170" s="135"/>
      <c r="AD1170" s="134"/>
      <c r="AE1170" s="135"/>
      <c r="AF1170" s="135"/>
      <c r="AG1170" s="134"/>
    </row>
    <row r="1171" spans="1:33">
      <c r="A1171" s="144" t="s">
        <v>345</v>
      </c>
      <c r="B1171" s="135" t="s">
        <v>4010</v>
      </c>
      <c r="C1171" s="143">
        <v>-496.71402827540243</v>
      </c>
      <c r="D1171" s="143">
        <v>5132.2031596287388</v>
      </c>
      <c r="E1171" s="142">
        <v>1.3089999999999999</v>
      </c>
      <c r="F1171" s="141">
        <v>2.206</v>
      </c>
      <c r="G1171" s="135"/>
      <c r="H1171" s="135"/>
      <c r="I1171" s="134"/>
      <c r="J1171" s="135"/>
      <c r="K1171" s="135"/>
      <c r="L1171" s="134"/>
      <c r="M1171" s="135"/>
      <c r="N1171" s="135"/>
      <c r="O1171" s="134"/>
      <c r="P1171" s="135"/>
      <c r="Q1171" s="135"/>
      <c r="R1171" s="134"/>
      <c r="S1171" s="135"/>
      <c r="T1171" s="135"/>
      <c r="U1171" s="134"/>
      <c r="V1171" s="135"/>
      <c r="W1171" s="135"/>
      <c r="X1171" s="134"/>
      <c r="Y1171" s="135"/>
      <c r="Z1171" s="135"/>
      <c r="AA1171" s="134"/>
      <c r="AB1171" s="135"/>
      <c r="AC1171" s="135"/>
      <c r="AD1171" s="134"/>
      <c r="AE1171" s="135"/>
      <c r="AF1171" s="135"/>
      <c r="AG1171" s="134"/>
    </row>
    <row r="1172" spans="1:33">
      <c r="A1172" s="144" t="s">
        <v>345</v>
      </c>
      <c r="B1172" s="135" t="s">
        <v>4009</v>
      </c>
      <c r="C1172" s="143">
        <v>-496.83674716396439</v>
      </c>
      <c r="D1172" s="143">
        <v>5130.527581792473</v>
      </c>
      <c r="E1172" s="142">
        <v>1.2769999999999999</v>
      </c>
      <c r="F1172" s="141">
        <v>2.2210000000000001</v>
      </c>
      <c r="G1172" s="135"/>
      <c r="H1172" s="135"/>
      <c r="I1172" s="134"/>
      <c r="J1172" s="135"/>
      <c r="K1172" s="135"/>
      <c r="L1172" s="134"/>
      <c r="M1172" s="135"/>
      <c r="N1172" s="135"/>
      <c r="O1172" s="134"/>
      <c r="P1172" s="135"/>
      <c r="Q1172" s="135"/>
      <c r="R1172" s="134"/>
      <c r="S1172" s="135"/>
      <c r="T1172" s="135"/>
      <c r="U1172" s="134"/>
      <c r="V1172" s="135"/>
      <c r="W1172" s="135"/>
      <c r="X1172" s="134"/>
      <c r="Y1172" s="135"/>
      <c r="Z1172" s="135"/>
      <c r="AA1172" s="134"/>
      <c r="AB1172" s="135"/>
      <c r="AC1172" s="135"/>
      <c r="AD1172" s="134"/>
      <c r="AE1172" s="135"/>
      <c r="AF1172" s="135"/>
      <c r="AG1172" s="134"/>
    </row>
    <row r="1173" spans="1:33">
      <c r="A1173" s="144" t="s">
        <v>345</v>
      </c>
      <c r="B1173" s="135" t="s">
        <v>4008</v>
      </c>
      <c r="C1173" s="143">
        <v>-496.47283603308261</v>
      </c>
      <c r="D1173" s="143">
        <v>5129.5059151282803</v>
      </c>
      <c r="E1173" s="142">
        <v>1.327</v>
      </c>
      <c r="F1173" s="141">
        <v>2.2149999999999999</v>
      </c>
      <c r="G1173" s="135"/>
      <c r="H1173" s="135"/>
      <c r="I1173" s="134"/>
      <c r="J1173" s="135"/>
      <c r="K1173" s="135"/>
      <c r="L1173" s="134"/>
      <c r="M1173" s="135"/>
      <c r="N1173" s="135"/>
      <c r="O1173" s="134"/>
      <c r="P1173" s="135"/>
      <c r="Q1173" s="135"/>
      <c r="R1173" s="134"/>
      <c r="S1173" s="135"/>
      <c r="T1173" s="135"/>
      <c r="U1173" s="134"/>
      <c r="V1173" s="135"/>
      <c r="W1173" s="135"/>
      <c r="X1173" s="134"/>
      <c r="Y1173" s="135"/>
      <c r="Z1173" s="135"/>
      <c r="AA1173" s="134"/>
      <c r="AB1173" s="135"/>
      <c r="AC1173" s="135"/>
      <c r="AD1173" s="134"/>
      <c r="AE1173" s="135"/>
      <c r="AF1173" s="135"/>
      <c r="AG1173" s="134"/>
    </row>
    <row r="1174" spans="1:33">
      <c r="A1174" s="144" t="s">
        <v>345</v>
      </c>
      <c r="B1174" s="135" t="s">
        <v>4007</v>
      </c>
      <c r="C1174" s="143">
        <v>-496.59784135272156</v>
      </c>
      <c r="D1174" s="143">
        <v>5127.986451056785</v>
      </c>
      <c r="E1174" s="142">
        <v>1.2909999999999999</v>
      </c>
      <c r="F1174" s="141">
        <v>2.2000000000000002</v>
      </c>
      <c r="G1174" s="135"/>
      <c r="H1174" s="135"/>
      <c r="I1174" s="134"/>
      <c r="J1174" s="135"/>
      <c r="K1174" s="135"/>
      <c r="L1174" s="134"/>
      <c r="M1174" s="135"/>
      <c r="N1174" s="135"/>
      <c r="O1174" s="134"/>
      <c r="P1174" s="135"/>
      <c r="Q1174" s="135"/>
      <c r="R1174" s="134"/>
      <c r="S1174" s="135"/>
      <c r="T1174" s="135"/>
      <c r="U1174" s="134"/>
      <c r="V1174" s="135"/>
      <c r="W1174" s="135"/>
      <c r="X1174" s="134"/>
      <c r="Y1174" s="135"/>
      <c r="Z1174" s="135"/>
      <c r="AA1174" s="134"/>
      <c r="AB1174" s="135"/>
      <c r="AC1174" s="135"/>
      <c r="AD1174" s="134"/>
      <c r="AE1174" s="135"/>
      <c r="AF1174" s="135"/>
      <c r="AG1174" s="134"/>
    </row>
    <row r="1175" spans="1:33">
      <c r="A1175" s="144" t="s">
        <v>345</v>
      </c>
      <c r="B1175" s="135" t="s">
        <v>4006</v>
      </c>
      <c r="C1175" s="143">
        <v>-496.54112856833598</v>
      </c>
      <c r="D1175" s="143">
        <v>5127.5553654290825</v>
      </c>
      <c r="E1175" s="142">
        <v>1.319</v>
      </c>
      <c r="F1175" s="141">
        <v>2.2240000000000002</v>
      </c>
      <c r="G1175" s="135"/>
      <c r="H1175" s="135"/>
      <c r="I1175" s="134"/>
      <c r="J1175" s="135"/>
      <c r="K1175" s="135"/>
      <c r="L1175" s="134"/>
      <c r="M1175" s="135"/>
      <c r="N1175" s="135"/>
      <c r="O1175" s="134"/>
      <c r="P1175" s="135"/>
      <c r="Q1175" s="135"/>
      <c r="R1175" s="134"/>
      <c r="S1175" s="135"/>
      <c r="T1175" s="135"/>
      <c r="U1175" s="134"/>
      <c r="V1175" s="135"/>
      <c r="W1175" s="135"/>
      <c r="X1175" s="134"/>
      <c r="Y1175" s="135"/>
      <c r="Z1175" s="135"/>
      <c r="AA1175" s="134"/>
      <c r="AB1175" s="135"/>
      <c r="AC1175" s="135"/>
      <c r="AD1175" s="134"/>
      <c r="AE1175" s="135"/>
      <c r="AF1175" s="135"/>
      <c r="AG1175" s="134"/>
    </row>
    <row r="1176" spans="1:33">
      <c r="A1176" s="144" t="s">
        <v>345</v>
      </c>
      <c r="B1176" s="135" t="s">
        <v>4005</v>
      </c>
      <c r="C1176" s="143">
        <v>-496.88490842982492</v>
      </c>
      <c r="D1176" s="143">
        <v>5126.9156253408637</v>
      </c>
      <c r="E1176" s="142">
        <v>1.304</v>
      </c>
      <c r="F1176" s="141">
        <v>2.2080000000000002</v>
      </c>
      <c r="G1176" s="135"/>
      <c r="H1176" s="135"/>
      <c r="I1176" s="134"/>
      <c r="J1176" s="135"/>
      <c r="K1176" s="135"/>
      <c r="L1176" s="134"/>
      <c r="M1176" s="135"/>
      <c r="N1176" s="135"/>
      <c r="O1176" s="134"/>
      <c r="P1176" s="135"/>
      <c r="Q1176" s="135"/>
      <c r="R1176" s="134"/>
      <c r="S1176" s="135"/>
      <c r="T1176" s="135"/>
      <c r="U1176" s="134"/>
      <c r="V1176" s="135"/>
      <c r="W1176" s="135"/>
      <c r="X1176" s="134"/>
      <c r="Y1176" s="135"/>
      <c r="Z1176" s="135"/>
      <c r="AA1176" s="134"/>
      <c r="AB1176" s="135"/>
      <c r="AC1176" s="135"/>
      <c r="AD1176" s="134"/>
      <c r="AE1176" s="135"/>
      <c r="AF1176" s="135"/>
      <c r="AG1176" s="134"/>
    </row>
    <row r="1177" spans="1:33">
      <c r="A1177" s="144" t="s">
        <v>345</v>
      </c>
      <c r="B1177" s="135" t="s">
        <v>4004</v>
      </c>
      <c r="C1177" s="143">
        <v>-496.1358610796168</v>
      </c>
      <c r="D1177" s="143">
        <v>5126.820239399588</v>
      </c>
      <c r="E1177" s="142">
        <v>1.2889999999999999</v>
      </c>
      <c r="F1177" s="141">
        <v>2.2080000000000002</v>
      </c>
      <c r="G1177" s="135"/>
      <c r="H1177" s="135"/>
      <c r="I1177" s="134"/>
      <c r="J1177" s="135"/>
      <c r="K1177" s="135"/>
      <c r="L1177" s="134"/>
      <c r="M1177" s="135"/>
      <c r="N1177" s="135"/>
      <c r="O1177" s="134"/>
      <c r="P1177" s="135"/>
      <c r="Q1177" s="135"/>
      <c r="R1177" s="134"/>
      <c r="S1177" s="135"/>
      <c r="T1177" s="135"/>
      <c r="U1177" s="134"/>
      <c r="V1177" s="135"/>
      <c r="W1177" s="135"/>
      <c r="X1177" s="134"/>
      <c r="Y1177" s="135"/>
      <c r="Z1177" s="135"/>
      <c r="AA1177" s="134"/>
      <c r="AB1177" s="135"/>
      <c r="AC1177" s="135"/>
      <c r="AD1177" s="134"/>
      <c r="AE1177" s="135"/>
      <c r="AF1177" s="135"/>
      <c r="AG1177" s="134"/>
    </row>
    <row r="1178" spans="1:33">
      <c r="A1178" s="144" t="s">
        <v>345</v>
      </c>
      <c r="B1178" s="135" t="s">
        <v>4003</v>
      </c>
      <c r="C1178" s="143">
        <v>-496.18828645901152</v>
      </c>
      <c r="D1178" s="143">
        <v>5126.4769572613586</v>
      </c>
      <c r="E1178" s="142">
        <v>1.296</v>
      </c>
      <c r="F1178" s="141">
        <v>2.21</v>
      </c>
      <c r="G1178" s="135"/>
      <c r="H1178" s="135"/>
      <c r="I1178" s="134"/>
      <c r="J1178" s="135"/>
      <c r="K1178" s="135"/>
      <c r="L1178" s="134"/>
      <c r="M1178" s="135"/>
      <c r="N1178" s="135"/>
      <c r="O1178" s="134"/>
      <c r="P1178" s="135"/>
      <c r="Q1178" s="135"/>
      <c r="R1178" s="134"/>
      <c r="S1178" s="135"/>
      <c r="T1178" s="135"/>
      <c r="U1178" s="134"/>
      <c r="V1178" s="135"/>
      <c r="W1178" s="135"/>
      <c r="X1178" s="134"/>
      <c r="Y1178" s="135"/>
      <c r="Z1178" s="135"/>
      <c r="AA1178" s="134"/>
      <c r="AB1178" s="135"/>
      <c r="AC1178" s="135"/>
      <c r="AD1178" s="134"/>
      <c r="AE1178" s="135"/>
      <c r="AF1178" s="135"/>
      <c r="AG1178" s="134"/>
    </row>
    <row r="1179" spans="1:33">
      <c r="A1179" s="144" t="s">
        <v>345</v>
      </c>
      <c r="B1179" s="135" t="s">
        <v>4002</v>
      </c>
      <c r="C1179" s="143">
        <v>-496.75459371213066</v>
      </c>
      <c r="D1179" s="143">
        <v>5124.821344782179</v>
      </c>
      <c r="E1179" s="142">
        <v>1.3</v>
      </c>
      <c r="F1179" s="141">
        <v>2.206</v>
      </c>
      <c r="G1179" s="135"/>
      <c r="H1179" s="135"/>
      <c r="I1179" s="134"/>
      <c r="J1179" s="135"/>
      <c r="K1179" s="135"/>
      <c r="L1179" s="134"/>
      <c r="M1179" s="135"/>
      <c r="N1179" s="135"/>
      <c r="O1179" s="134"/>
      <c r="P1179" s="135"/>
      <c r="Q1179" s="135"/>
      <c r="R1179" s="134"/>
      <c r="S1179" s="135"/>
      <c r="T1179" s="135"/>
      <c r="U1179" s="134"/>
      <c r="V1179" s="135"/>
      <c r="W1179" s="135"/>
      <c r="X1179" s="134"/>
      <c r="Y1179" s="135"/>
      <c r="Z1179" s="135"/>
      <c r="AA1179" s="134"/>
      <c r="AB1179" s="135"/>
      <c r="AC1179" s="135"/>
      <c r="AD1179" s="134"/>
      <c r="AE1179" s="135"/>
      <c r="AF1179" s="135"/>
      <c r="AG1179" s="134"/>
    </row>
    <row r="1180" spans="1:33">
      <c r="A1180" s="144" t="s">
        <v>345</v>
      </c>
      <c r="B1180" s="135" t="s">
        <v>4001</v>
      </c>
      <c r="C1180" s="143">
        <v>-496.34567398353141</v>
      </c>
      <c r="D1180" s="143">
        <v>5123.5427853442325</v>
      </c>
      <c r="E1180" s="142">
        <v>1.3109999999999999</v>
      </c>
      <c r="F1180" s="141">
        <v>2.2000000000000002</v>
      </c>
      <c r="G1180" s="135"/>
      <c r="H1180" s="135"/>
      <c r="I1180" s="134"/>
      <c r="J1180" s="135"/>
      <c r="K1180" s="135"/>
      <c r="L1180" s="134"/>
      <c r="M1180" s="135"/>
      <c r="N1180" s="135"/>
      <c r="O1180" s="134"/>
      <c r="P1180" s="135"/>
      <c r="Q1180" s="135"/>
      <c r="R1180" s="134"/>
      <c r="S1180" s="135"/>
      <c r="T1180" s="135"/>
      <c r="U1180" s="134"/>
      <c r="V1180" s="135"/>
      <c r="W1180" s="135"/>
      <c r="X1180" s="134"/>
      <c r="Y1180" s="135"/>
      <c r="Z1180" s="135"/>
      <c r="AA1180" s="134"/>
      <c r="AB1180" s="135"/>
      <c r="AC1180" s="135"/>
      <c r="AD1180" s="134"/>
      <c r="AE1180" s="135"/>
      <c r="AF1180" s="135"/>
      <c r="AG1180" s="134"/>
    </row>
    <row r="1181" spans="1:33">
      <c r="A1181" s="144" t="s">
        <v>345</v>
      </c>
      <c r="B1181" s="135" t="s">
        <v>4000</v>
      </c>
      <c r="C1181" s="143">
        <v>-496.85508661096446</v>
      </c>
      <c r="D1181" s="143">
        <v>5123.440425514932</v>
      </c>
      <c r="E1181" s="142">
        <v>1.298</v>
      </c>
      <c r="F1181" s="141">
        <v>2.2130000000000001</v>
      </c>
      <c r="G1181" s="135"/>
      <c r="H1181" s="135"/>
      <c r="I1181" s="134"/>
      <c r="J1181" s="135"/>
      <c r="K1181" s="135"/>
      <c r="L1181" s="134"/>
      <c r="M1181" s="135"/>
      <c r="N1181" s="135"/>
      <c r="O1181" s="134"/>
      <c r="P1181" s="135"/>
      <c r="Q1181" s="135"/>
      <c r="R1181" s="134"/>
      <c r="S1181" s="135"/>
      <c r="T1181" s="135"/>
      <c r="U1181" s="134"/>
      <c r="V1181" s="135"/>
      <c r="W1181" s="135"/>
      <c r="X1181" s="134"/>
      <c r="Y1181" s="135"/>
      <c r="Z1181" s="135"/>
      <c r="AA1181" s="134"/>
      <c r="AB1181" s="135"/>
      <c r="AC1181" s="135"/>
      <c r="AD1181" s="134"/>
      <c r="AE1181" s="135"/>
      <c r="AF1181" s="135"/>
      <c r="AG1181" s="134"/>
    </row>
    <row r="1182" spans="1:33">
      <c r="A1182" s="144" t="s">
        <v>345</v>
      </c>
      <c r="B1182" s="135" t="s">
        <v>3999</v>
      </c>
      <c r="C1182" s="143">
        <v>-496.69161346660138</v>
      </c>
      <c r="D1182" s="143">
        <v>5122.2377883103236</v>
      </c>
      <c r="E1182" s="142">
        <v>1.3129999999999999</v>
      </c>
      <c r="F1182" s="141">
        <v>2.214</v>
      </c>
      <c r="G1182" s="135"/>
      <c r="H1182" s="135"/>
      <c r="I1182" s="134"/>
      <c r="J1182" s="135"/>
      <c r="K1182" s="135"/>
      <c r="L1182" s="134"/>
      <c r="M1182" s="135"/>
      <c r="N1182" s="135"/>
      <c r="O1182" s="134"/>
      <c r="P1182" s="135"/>
      <c r="Q1182" s="135"/>
      <c r="R1182" s="134"/>
      <c r="S1182" s="135"/>
      <c r="T1182" s="135"/>
      <c r="U1182" s="134"/>
      <c r="V1182" s="135"/>
      <c r="W1182" s="135"/>
      <c r="X1182" s="134"/>
      <c r="Y1182" s="135"/>
      <c r="Z1182" s="135"/>
      <c r="AA1182" s="134"/>
      <c r="AB1182" s="135"/>
      <c r="AC1182" s="135"/>
      <c r="AD1182" s="134"/>
      <c r="AE1182" s="135"/>
      <c r="AF1182" s="135"/>
      <c r="AG1182" s="134"/>
    </row>
    <row r="1183" spans="1:33">
      <c r="A1183" s="144" t="s">
        <v>345</v>
      </c>
      <c r="B1183" s="135" t="s">
        <v>3998</v>
      </c>
      <c r="C1183" s="143">
        <v>-496.16088643279727</v>
      </c>
      <c r="D1183" s="143">
        <v>5121.1248937584614</v>
      </c>
      <c r="E1183" s="142">
        <v>1.3029999999999999</v>
      </c>
      <c r="F1183" s="141">
        <v>2.2330000000000001</v>
      </c>
      <c r="G1183" s="135"/>
      <c r="H1183" s="135"/>
      <c r="I1183" s="134"/>
      <c r="J1183" s="135"/>
      <c r="K1183" s="135"/>
      <c r="L1183" s="134"/>
      <c r="M1183" s="135"/>
      <c r="N1183" s="135"/>
      <c r="O1183" s="134"/>
      <c r="P1183" s="135"/>
      <c r="Q1183" s="135"/>
      <c r="R1183" s="134"/>
      <c r="S1183" s="135"/>
      <c r="T1183" s="135"/>
      <c r="U1183" s="134"/>
      <c r="V1183" s="135"/>
      <c r="W1183" s="135"/>
      <c r="X1183" s="134"/>
      <c r="Y1183" s="135"/>
      <c r="Z1183" s="135"/>
      <c r="AA1183" s="134"/>
      <c r="AB1183" s="135"/>
      <c r="AC1183" s="135"/>
      <c r="AD1183" s="134"/>
      <c r="AE1183" s="135"/>
      <c r="AF1183" s="135"/>
      <c r="AG1183" s="134"/>
    </row>
    <row r="1184" spans="1:33">
      <c r="A1184" s="144" t="s">
        <v>345</v>
      </c>
      <c r="B1184" s="135" t="s">
        <v>3997</v>
      </c>
      <c r="C1184" s="143">
        <v>-496.54000635808131</v>
      </c>
      <c r="D1184" s="143">
        <v>5120.0873392308104</v>
      </c>
      <c r="E1184" s="142">
        <v>1.3049999999999999</v>
      </c>
      <c r="F1184" s="141">
        <v>2.2240000000000002</v>
      </c>
      <c r="G1184" s="135"/>
      <c r="H1184" s="135"/>
      <c r="I1184" s="134"/>
      <c r="J1184" s="135"/>
      <c r="K1184" s="135"/>
      <c r="L1184" s="134"/>
      <c r="M1184" s="135"/>
      <c r="N1184" s="135"/>
      <c r="O1184" s="134"/>
      <c r="P1184" s="135"/>
      <c r="Q1184" s="135"/>
      <c r="R1184" s="134"/>
      <c r="S1184" s="135"/>
      <c r="T1184" s="135"/>
      <c r="U1184" s="134"/>
      <c r="V1184" s="135"/>
      <c r="W1184" s="135"/>
      <c r="X1184" s="134"/>
      <c r="Y1184" s="135"/>
      <c r="Z1184" s="135"/>
      <c r="AA1184" s="134"/>
      <c r="AB1184" s="135"/>
      <c r="AC1184" s="135"/>
      <c r="AD1184" s="134"/>
      <c r="AE1184" s="135"/>
      <c r="AF1184" s="135"/>
      <c r="AG1184" s="134"/>
    </row>
    <row r="1185" spans="1:33">
      <c r="A1185" s="144" t="s">
        <v>345</v>
      </c>
      <c r="B1185" s="135" t="s">
        <v>3996</v>
      </c>
      <c r="C1185" s="143">
        <v>-496.43083779978576</v>
      </c>
      <c r="D1185" s="143">
        <v>5118.9154774210037</v>
      </c>
      <c r="E1185" s="142">
        <v>1.288</v>
      </c>
      <c r="F1185" s="141">
        <v>2.2210000000000001</v>
      </c>
      <c r="G1185" s="135"/>
      <c r="H1185" s="135"/>
      <c r="I1185" s="134"/>
      <c r="J1185" s="135"/>
      <c r="K1185" s="135"/>
      <c r="L1185" s="134"/>
      <c r="M1185" s="135"/>
      <c r="N1185" s="135"/>
      <c r="O1185" s="134"/>
      <c r="P1185" s="135"/>
      <c r="Q1185" s="135"/>
      <c r="R1185" s="134"/>
      <c r="S1185" s="135"/>
      <c r="T1185" s="135"/>
      <c r="U1185" s="134"/>
      <c r="V1185" s="135"/>
      <c r="W1185" s="135"/>
      <c r="X1185" s="134"/>
      <c r="Y1185" s="135"/>
      <c r="Z1185" s="135"/>
      <c r="AA1185" s="134"/>
      <c r="AB1185" s="135"/>
      <c r="AC1185" s="135"/>
      <c r="AD1185" s="134"/>
      <c r="AE1185" s="135"/>
      <c r="AF1185" s="135"/>
      <c r="AG1185" s="134"/>
    </row>
    <row r="1186" spans="1:33">
      <c r="A1186" s="144" t="s">
        <v>345</v>
      </c>
      <c r="B1186" s="135" t="s">
        <v>3995</v>
      </c>
      <c r="C1186" s="143">
        <v>-496.07217861023668</v>
      </c>
      <c r="D1186" s="143">
        <v>5117.6501999801312</v>
      </c>
      <c r="E1186" s="142">
        <v>1.3080000000000001</v>
      </c>
      <c r="F1186" s="141">
        <v>2.214</v>
      </c>
      <c r="G1186" s="135"/>
      <c r="H1186" s="135"/>
      <c r="I1186" s="134"/>
      <c r="J1186" s="135"/>
      <c r="K1186" s="135"/>
      <c r="L1186" s="134"/>
      <c r="M1186" s="135"/>
      <c r="N1186" s="135"/>
      <c r="O1186" s="134"/>
      <c r="P1186" s="135"/>
      <c r="Q1186" s="135"/>
      <c r="R1186" s="134"/>
      <c r="S1186" s="135"/>
      <c r="T1186" s="135"/>
      <c r="U1186" s="134"/>
      <c r="V1186" s="135"/>
      <c r="W1186" s="135"/>
      <c r="X1186" s="134"/>
      <c r="Y1186" s="135"/>
      <c r="Z1186" s="135"/>
      <c r="AA1186" s="134"/>
      <c r="AB1186" s="135"/>
      <c r="AC1186" s="135"/>
      <c r="AD1186" s="134"/>
      <c r="AE1186" s="135"/>
      <c r="AF1186" s="135"/>
      <c r="AG1186" s="134"/>
    </row>
    <row r="1187" spans="1:33">
      <c r="A1187" s="144" t="s">
        <v>345</v>
      </c>
      <c r="B1187" s="135" t="s">
        <v>3994</v>
      </c>
      <c r="C1187" s="143">
        <v>-496.69722711187814</v>
      </c>
      <c r="D1187" s="143">
        <v>5116.6904705136476</v>
      </c>
      <c r="E1187" s="142">
        <v>1.3109999999999999</v>
      </c>
      <c r="F1187" s="141">
        <v>2.21</v>
      </c>
      <c r="G1187" s="135"/>
      <c r="H1187" s="135"/>
      <c r="I1187" s="134"/>
      <c r="J1187" s="135"/>
      <c r="K1187" s="135"/>
      <c r="L1187" s="134"/>
      <c r="M1187" s="135"/>
      <c r="N1187" s="135"/>
      <c r="O1187" s="134"/>
      <c r="P1187" s="135"/>
      <c r="Q1187" s="135"/>
      <c r="R1187" s="134"/>
      <c r="S1187" s="135"/>
      <c r="T1187" s="135"/>
      <c r="U1187" s="134"/>
      <c r="V1187" s="135"/>
      <c r="W1187" s="135"/>
      <c r="X1187" s="134"/>
      <c r="Y1187" s="135"/>
      <c r="Z1187" s="135"/>
      <c r="AA1187" s="134"/>
      <c r="AB1187" s="135"/>
      <c r="AC1187" s="135"/>
      <c r="AD1187" s="134"/>
      <c r="AE1187" s="135"/>
      <c r="AF1187" s="135"/>
      <c r="AG1187" s="134"/>
    </row>
    <row r="1188" spans="1:33">
      <c r="A1188" s="144" t="s">
        <v>345</v>
      </c>
      <c r="B1188" s="135" t="s">
        <v>3993</v>
      </c>
      <c r="C1188" s="143">
        <v>-496.31604411294154</v>
      </c>
      <c r="D1188" s="143">
        <v>5114.8131948558939</v>
      </c>
      <c r="E1188" s="142">
        <v>1.304</v>
      </c>
      <c r="F1188" s="141">
        <v>2.2200000000000002</v>
      </c>
      <c r="G1188" s="135"/>
      <c r="H1188" s="135"/>
      <c r="I1188" s="134"/>
      <c r="J1188" s="135"/>
      <c r="K1188" s="135"/>
      <c r="L1188" s="134"/>
      <c r="M1188" s="135"/>
      <c r="N1188" s="135"/>
      <c r="O1188" s="134"/>
      <c r="P1188" s="135"/>
      <c r="Q1188" s="135"/>
      <c r="R1188" s="134"/>
      <c r="S1188" s="135"/>
      <c r="T1188" s="135"/>
      <c r="U1188" s="134"/>
      <c r="V1188" s="135"/>
      <c r="W1188" s="135"/>
      <c r="X1188" s="134"/>
      <c r="Y1188" s="135"/>
      <c r="Z1188" s="135"/>
      <c r="AA1188" s="134"/>
      <c r="AB1188" s="135"/>
      <c r="AC1188" s="135"/>
      <c r="AD1188" s="134"/>
      <c r="AE1188" s="135"/>
      <c r="AF1188" s="135"/>
      <c r="AG1188" s="134"/>
    </row>
    <row r="1189" spans="1:33">
      <c r="A1189" s="144" t="s">
        <v>345</v>
      </c>
      <c r="B1189" s="135" t="s">
        <v>3992</v>
      </c>
      <c r="C1189" s="143">
        <v>-495.94451264965005</v>
      </c>
      <c r="D1189" s="143">
        <v>5113.3660158803386</v>
      </c>
      <c r="E1189" s="142">
        <v>1.286</v>
      </c>
      <c r="F1189" s="141">
        <v>2.2160000000000002</v>
      </c>
      <c r="G1189" s="135"/>
      <c r="H1189" s="135"/>
      <c r="I1189" s="134"/>
      <c r="J1189" s="135"/>
      <c r="K1189" s="135"/>
      <c r="L1189" s="134"/>
      <c r="M1189" s="135"/>
      <c r="N1189" s="135"/>
      <c r="O1189" s="134"/>
      <c r="P1189" s="135"/>
      <c r="Q1189" s="135"/>
      <c r="R1189" s="134"/>
      <c r="S1189" s="135"/>
      <c r="T1189" s="135"/>
      <c r="U1189" s="134"/>
      <c r="V1189" s="135"/>
      <c r="W1189" s="135"/>
      <c r="X1189" s="134"/>
      <c r="Y1189" s="135"/>
      <c r="Z1189" s="135"/>
      <c r="AA1189" s="134"/>
      <c r="AB1189" s="135"/>
      <c r="AC1189" s="135"/>
      <c r="AD1189" s="134"/>
      <c r="AE1189" s="135"/>
      <c r="AF1189" s="135"/>
      <c r="AG1189" s="134"/>
    </row>
    <row r="1190" spans="1:33">
      <c r="A1190" s="144" t="s">
        <v>345</v>
      </c>
      <c r="B1190" s="135" t="s">
        <v>3991</v>
      </c>
      <c r="C1190" s="143">
        <v>-496.80331135564205</v>
      </c>
      <c r="D1190" s="143">
        <v>5111.628642656985</v>
      </c>
      <c r="E1190" s="142">
        <v>1.3049999999999999</v>
      </c>
      <c r="F1190" s="141">
        <v>2.2109999999999999</v>
      </c>
      <c r="G1190" s="135"/>
      <c r="H1190" s="135"/>
      <c r="I1190" s="134"/>
      <c r="J1190" s="135"/>
      <c r="K1190" s="135"/>
      <c r="L1190" s="134"/>
      <c r="M1190" s="135"/>
      <c r="N1190" s="135"/>
      <c r="O1190" s="134"/>
      <c r="P1190" s="135"/>
      <c r="Q1190" s="135"/>
      <c r="R1190" s="134"/>
      <c r="S1190" s="135"/>
      <c r="T1190" s="135"/>
      <c r="U1190" s="134"/>
      <c r="V1190" s="135"/>
      <c r="W1190" s="135"/>
      <c r="X1190" s="134"/>
      <c r="Y1190" s="135"/>
      <c r="Z1190" s="135"/>
      <c r="AA1190" s="134"/>
      <c r="AB1190" s="135"/>
      <c r="AC1190" s="135"/>
      <c r="AD1190" s="134"/>
      <c r="AE1190" s="135"/>
      <c r="AF1190" s="135"/>
      <c r="AG1190" s="134"/>
    </row>
    <row r="1191" spans="1:33">
      <c r="A1191" s="144" t="s">
        <v>345</v>
      </c>
      <c r="B1191" s="135" t="s">
        <v>3990</v>
      </c>
      <c r="C1191" s="143">
        <v>-496.00682951396266</v>
      </c>
      <c r="D1191" s="143">
        <v>5111.619379421245</v>
      </c>
      <c r="E1191" s="142">
        <v>1.2949999999999999</v>
      </c>
      <c r="F1191" s="141">
        <v>2.2069999999999999</v>
      </c>
      <c r="G1191" s="135"/>
      <c r="H1191" s="135"/>
      <c r="I1191" s="134"/>
      <c r="J1191" s="135"/>
      <c r="K1191" s="135"/>
      <c r="L1191" s="134"/>
      <c r="M1191" s="135"/>
      <c r="N1191" s="135"/>
      <c r="O1191" s="134"/>
      <c r="P1191" s="135"/>
      <c r="Q1191" s="135"/>
      <c r="R1191" s="134"/>
      <c r="S1191" s="135"/>
      <c r="T1191" s="135"/>
      <c r="U1191" s="134"/>
      <c r="V1191" s="135"/>
      <c r="W1191" s="135"/>
      <c r="X1191" s="134"/>
      <c r="Y1191" s="135"/>
      <c r="Z1191" s="135"/>
      <c r="AA1191" s="134"/>
      <c r="AB1191" s="135"/>
      <c r="AC1191" s="135"/>
      <c r="AD1191" s="134"/>
      <c r="AE1191" s="135"/>
      <c r="AF1191" s="135"/>
      <c r="AG1191" s="134"/>
    </row>
    <row r="1192" spans="1:33">
      <c r="A1192" s="144" t="s">
        <v>345</v>
      </c>
      <c r="B1192" s="135" t="s">
        <v>3989</v>
      </c>
      <c r="C1192" s="143">
        <v>-496.37054187759918</v>
      </c>
      <c r="D1192" s="143">
        <v>5109.6340015672504</v>
      </c>
      <c r="E1192" s="142">
        <v>1.2889999999999999</v>
      </c>
      <c r="F1192" s="141">
        <v>2.2160000000000002</v>
      </c>
      <c r="G1192" s="135"/>
      <c r="H1192" s="135"/>
      <c r="I1192" s="134"/>
      <c r="J1192" s="135"/>
      <c r="K1192" s="135"/>
      <c r="L1192" s="134"/>
      <c r="M1192" s="135"/>
      <c r="N1192" s="135"/>
      <c r="O1192" s="134"/>
      <c r="P1192" s="135"/>
      <c r="Q1192" s="135"/>
      <c r="R1192" s="134"/>
      <c r="S1192" s="135"/>
      <c r="T1192" s="135"/>
      <c r="U1192" s="134"/>
      <c r="V1192" s="135"/>
      <c r="W1192" s="135"/>
      <c r="X1192" s="134"/>
      <c r="Y1192" s="135"/>
      <c r="Z1192" s="135"/>
      <c r="AA1192" s="134"/>
      <c r="AB1192" s="135"/>
      <c r="AC1192" s="135"/>
      <c r="AD1192" s="134"/>
      <c r="AE1192" s="135"/>
      <c r="AF1192" s="135"/>
      <c r="AG1192" s="134"/>
    </row>
    <row r="1193" spans="1:33">
      <c r="A1193" s="144" t="s">
        <v>345</v>
      </c>
      <c r="B1193" s="135" t="s">
        <v>3988</v>
      </c>
      <c r="C1193" s="143">
        <v>-496.34867819391405</v>
      </c>
      <c r="D1193" s="143">
        <v>5108.8548515905377</v>
      </c>
      <c r="E1193" s="142">
        <v>1.302</v>
      </c>
      <c r="F1193" s="141">
        <v>2.2290000000000001</v>
      </c>
      <c r="G1193" s="135"/>
      <c r="H1193" s="135"/>
      <c r="I1193" s="134"/>
      <c r="J1193" s="135"/>
      <c r="K1193" s="135"/>
      <c r="L1193" s="134"/>
      <c r="M1193" s="135"/>
      <c r="N1193" s="135"/>
      <c r="O1193" s="134"/>
      <c r="P1193" s="135"/>
      <c r="Q1193" s="135"/>
      <c r="R1193" s="134"/>
      <c r="S1193" s="135"/>
      <c r="T1193" s="135"/>
      <c r="U1193" s="134"/>
      <c r="V1193" s="135"/>
      <c r="W1193" s="135"/>
      <c r="X1193" s="134"/>
      <c r="Y1193" s="135"/>
      <c r="Z1193" s="135"/>
      <c r="AA1193" s="134"/>
      <c r="AB1193" s="135"/>
      <c r="AC1193" s="135"/>
      <c r="AD1193" s="134"/>
      <c r="AE1193" s="135"/>
      <c r="AF1193" s="135"/>
      <c r="AG1193" s="134"/>
    </row>
    <row r="1194" spans="1:33">
      <c r="A1194" s="144" t="s">
        <v>345</v>
      </c>
      <c r="B1194" s="135" t="s">
        <v>3987</v>
      </c>
      <c r="C1194" s="143">
        <v>-496.14414541172516</v>
      </c>
      <c r="D1194" s="143">
        <v>5107.4258010552212</v>
      </c>
      <c r="E1194" s="142">
        <v>1.3140000000000001</v>
      </c>
      <c r="F1194" s="141">
        <v>2.2189999999999999</v>
      </c>
      <c r="G1194" s="135"/>
      <c r="H1194" s="135"/>
      <c r="I1194" s="134"/>
      <c r="J1194" s="135"/>
      <c r="K1194" s="135"/>
      <c r="L1194" s="134"/>
      <c r="M1194" s="135"/>
      <c r="N1194" s="135"/>
      <c r="O1194" s="134"/>
      <c r="P1194" s="135"/>
      <c r="Q1194" s="135"/>
      <c r="R1194" s="134"/>
      <c r="S1194" s="135"/>
      <c r="T1194" s="135"/>
      <c r="U1194" s="134"/>
      <c r="V1194" s="135"/>
      <c r="W1194" s="135"/>
      <c r="X1194" s="134"/>
      <c r="Y1194" s="135"/>
      <c r="Z1194" s="135"/>
      <c r="AA1194" s="134"/>
      <c r="AB1194" s="135"/>
      <c r="AC1194" s="135"/>
      <c r="AD1194" s="134"/>
      <c r="AE1194" s="135"/>
      <c r="AF1194" s="135"/>
      <c r="AG1194" s="134"/>
    </row>
    <row r="1195" spans="1:33">
      <c r="A1195" s="144" t="s">
        <v>345</v>
      </c>
      <c r="B1195" s="135" t="s">
        <v>3986</v>
      </c>
      <c r="C1195" s="143">
        <v>-496.28503325215053</v>
      </c>
      <c r="D1195" s="143">
        <v>5106.7775080919919</v>
      </c>
      <c r="E1195" s="142">
        <v>1.296</v>
      </c>
      <c r="F1195" s="141">
        <v>2.2120000000000002</v>
      </c>
      <c r="G1195" s="135"/>
      <c r="H1195" s="135"/>
      <c r="I1195" s="134"/>
      <c r="J1195" s="135"/>
      <c r="K1195" s="135"/>
      <c r="L1195" s="134"/>
      <c r="M1195" s="135"/>
      <c r="N1195" s="135"/>
      <c r="O1195" s="134"/>
      <c r="P1195" s="135"/>
      <c r="Q1195" s="135"/>
      <c r="R1195" s="134"/>
      <c r="S1195" s="135"/>
      <c r="T1195" s="135"/>
      <c r="U1195" s="134"/>
      <c r="V1195" s="135"/>
      <c r="W1195" s="135"/>
      <c r="X1195" s="134"/>
      <c r="Y1195" s="135"/>
      <c r="Z1195" s="135"/>
      <c r="AA1195" s="134"/>
      <c r="AB1195" s="135"/>
      <c r="AC1195" s="135"/>
      <c r="AD1195" s="134"/>
      <c r="AE1195" s="135"/>
      <c r="AF1195" s="135"/>
      <c r="AG1195" s="134"/>
    </row>
    <row r="1196" spans="1:33">
      <c r="A1196" s="144" t="s">
        <v>345</v>
      </c>
      <c r="B1196" s="135" t="s">
        <v>3985</v>
      </c>
      <c r="C1196" s="143">
        <v>-496.24607718306635</v>
      </c>
      <c r="D1196" s="143">
        <v>5106.6127468078366</v>
      </c>
      <c r="E1196" s="142">
        <v>1.31</v>
      </c>
      <c r="F1196" s="141">
        <v>2.2170000000000001</v>
      </c>
      <c r="G1196" s="135"/>
      <c r="H1196" s="135"/>
      <c r="I1196" s="134"/>
      <c r="J1196" s="135"/>
      <c r="K1196" s="135"/>
      <c r="L1196" s="134"/>
      <c r="M1196" s="135"/>
      <c r="N1196" s="135"/>
      <c r="O1196" s="134"/>
      <c r="P1196" s="135"/>
      <c r="Q1196" s="135"/>
      <c r="R1196" s="134"/>
      <c r="S1196" s="135"/>
      <c r="T1196" s="135"/>
      <c r="U1196" s="134"/>
      <c r="V1196" s="135"/>
      <c r="W1196" s="135"/>
      <c r="X1196" s="134"/>
      <c r="Y1196" s="135"/>
      <c r="Z1196" s="135"/>
      <c r="AA1196" s="134"/>
      <c r="AB1196" s="135"/>
      <c r="AC1196" s="135"/>
      <c r="AD1196" s="134"/>
      <c r="AE1196" s="135"/>
      <c r="AF1196" s="135"/>
      <c r="AG1196" s="134"/>
    </row>
    <row r="1197" spans="1:33">
      <c r="A1197" s="144" t="s">
        <v>345</v>
      </c>
      <c r="B1197" s="135" t="s">
        <v>3984</v>
      </c>
      <c r="C1197" s="143">
        <v>-496.66906302458801</v>
      </c>
      <c r="D1197" s="143">
        <v>5106.1338130569402</v>
      </c>
      <c r="E1197" s="142">
        <v>1.298</v>
      </c>
      <c r="F1197" s="141">
        <v>2.234</v>
      </c>
      <c r="G1197" s="135"/>
      <c r="H1197" s="135"/>
      <c r="I1197" s="134"/>
      <c r="J1197" s="135"/>
      <c r="K1197" s="135"/>
      <c r="L1197" s="134"/>
      <c r="M1197" s="135"/>
      <c r="N1197" s="135"/>
      <c r="O1197" s="134"/>
      <c r="P1197" s="135"/>
      <c r="Q1197" s="135"/>
      <c r="R1197" s="134"/>
      <c r="S1197" s="135"/>
      <c r="T1197" s="135"/>
      <c r="U1197" s="134"/>
      <c r="V1197" s="135"/>
      <c r="W1197" s="135"/>
      <c r="X1197" s="134"/>
      <c r="Y1197" s="135"/>
      <c r="Z1197" s="135"/>
      <c r="AA1197" s="134"/>
      <c r="AB1197" s="135"/>
      <c r="AC1197" s="135"/>
      <c r="AD1197" s="134"/>
      <c r="AE1197" s="135"/>
      <c r="AF1197" s="135"/>
      <c r="AG1197" s="134"/>
    </row>
    <row r="1198" spans="1:33">
      <c r="A1198" s="144" t="s">
        <v>345</v>
      </c>
      <c r="B1198" s="135" t="s">
        <v>3983</v>
      </c>
      <c r="C1198" s="143">
        <v>-496.41372626289154</v>
      </c>
      <c r="D1198" s="143">
        <v>5104.7912872034676</v>
      </c>
      <c r="E1198" s="142">
        <v>1.319</v>
      </c>
      <c r="F1198" s="141">
        <v>2.2069999999999999</v>
      </c>
      <c r="G1198" s="135"/>
      <c r="H1198" s="135"/>
      <c r="I1198" s="134"/>
      <c r="J1198" s="135"/>
      <c r="K1198" s="135"/>
      <c r="L1198" s="134"/>
      <c r="M1198" s="135"/>
      <c r="N1198" s="135"/>
      <c r="O1198" s="134"/>
      <c r="P1198" s="135"/>
      <c r="Q1198" s="135"/>
      <c r="R1198" s="134"/>
      <c r="S1198" s="135"/>
      <c r="T1198" s="135"/>
      <c r="U1198" s="134"/>
      <c r="V1198" s="135"/>
      <c r="W1198" s="135"/>
      <c r="X1198" s="134"/>
      <c r="Y1198" s="135"/>
      <c r="Z1198" s="135"/>
      <c r="AA1198" s="134"/>
      <c r="AB1198" s="135"/>
      <c r="AC1198" s="135"/>
      <c r="AD1198" s="134"/>
      <c r="AE1198" s="135"/>
      <c r="AF1198" s="135"/>
      <c r="AG1198" s="134"/>
    </row>
    <row r="1199" spans="1:33">
      <c r="A1199" s="144" t="s">
        <v>345</v>
      </c>
      <c r="B1199" s="135" t="s">
        <v>3982</v>
      </c>
      <c r="C1199" s="143">
        <v>-496.51902275116146</v>
      </c>
      <c r="D1199" s="143">
        <v>5104.7193939789786</v>
      </c>
      <c r="E1199" s="142">
        <v>1.3220000000000001</v>
      </c>
      <c r="F1199" s="141">
        <v>2.2349999999999999</v>
      </c>
      <c r="G1199" s="135"/>
      <c r="H1199" s="135"/>
      <c r="I1199" s="134"/>
      <c r="J1199" s="135"/>
      <c r="K1199" s="135"/>
      <c r="L1199" s="134"/>
      <c r="M1199" s="135"/>
      <c r="N1199" s="135"/>
      <c r="O1199" s="134"/>
      <c r="P1199" s="135"/>
      <c r="Q1199" s="135"/>
      <c r="R1199" s="134"/>
      <c r="S1199" s="135"/>
      <c r="T1199" s="135"/>
      <c r="U1199" s="134"/>
      <c r="V1199" s="135"/>
      <c r="W1199" s="135"/>
      <c r="X1199" s="134"/>
      <c r="Y1199" s="135"/>
      <c r="Z1199" s="135"/>
      <c r="AA1199" s="134"/>
      <c r="AB1199" s="135"/>
      <c r="AC1199" s="135"/>
      <c r="AD1199" s="134"/>
      <c r="AE1199" s="135"/>
      <c r="AF1199" s="135"/>
      <c r="AG1199" s="134"/>
    </row>
    <row r="1200" spans="1:33">
      <c r="A1200" s="144" t="s">
        <v>345</v>
      </c>
      <c r="B1200" s="135" t="s">
        <v>3981</v>
      </c>
      <c r="C1200" s="143">
        <v>-496.71013352247428</v>
      </c>
      <c r="D1200" s="143">
        <v>5103.599076583514</v>
      </c>
      <c r="E1200" s="142">
        <v>1.2909999999999999</v>
      </c>
      <c r="F1200" s="141">
        <v>2.2309999999999999</v>
      </c>
      <c r="G1200" s="135"/>
      <c r="H1200" s="135"/>
      <c r="I1200" s="134"/>
      <c r="J1200" s="135"/>
      <c r="K1200" s="135"/>
      <c r="L1200" s="134"/>
      <c r="M1200" s="135"/>
      <c r="N1200" s="135"/>
      <c r="O1200" s="134"/>
      <c r="P1200" s="135"/>
      <c r="Q1200" s="135"/>
      <c r="R1200" s="134"/>
      <c r="S1200" s="135"/>
      <c r="T1200" s="135"/>
      <c r="U1200" s="134"/>
      <c r="V1200" s="135"/>
      <c r="W1200" s="135"/>
      <c r="X1200" s="134"/>
      <c r="Y1200" s="135"/>
      <c r="Z1200" s="135"/>
      <c r="AA1200" s="134"/>
      <c r="AB1200" s="135"/>
      <c r="AC1200" s="135"/>
      <c r="AD1200" s="134"/>
      <c r="AE1200" s="135"/>
      <c r="AF1200" s="135"/>
      <c r="AG1200" s="134"/>
    </row>
    <row r="1201" spans="1:33">
      <c r="A1201" s="144" t="s">
        <v>345</v>
      </c>
      <c r="B1201" s="135" t="s">
        <v>3980</v>
      </c>
      <c r="C1201" s="143">
        <v>-495.93551937844052</v>
      </c>
      <c r="D1201" s="143">
        <v>5102.6613583953949</v>
      </c>
      <c r="E1201" s="142">
        <v>1.3129999999999999</v>
      </c>
      <c r="F1201" s="141">
        <v>2.2210000000000001</v>
      </c>
      <c r="G1201" s="135"/>
      <c r="H1201" s="135"/>
      <c r="I1201" s="134"/>
      <c r="J1201" s="135"/>
      <c r="K1201" s="135"/>
      <c r="L1201" s="134"/>
      <c r="M1201" s="135"/>
      <c r="N1201" s="135"/>
      <c r="O1201" s="134"/>
      <c r="P1201" s="135"/>
      <c r="Q1201" s="135"/>
      <c r="R1201" s="134"/>
      <c r="S1201" s="135"/>
      <c r="T1201" s="135"/>
      <c r="U1201" s="134"/>
      <c r="V1201" s="135"/>
      <c r="W1201" s="135"/>
      <c r="X1201" s="134"/>
      <c r="Y1201" s="135"/>
      <c r="Z1201" s="135"/>
      <c r="AA1201" s="134"/>
      <c r="AB1201" s="135"/>
      <c r="AC1201" s="135"/>
      <c r="AD1201" s="134"/>
      <c r="AE1201" s="135"/>
      <c r="AF1201" s="135"/>
      <c r="AG1201" s="134"/>
    </row>
    <row r="1202" spans="1:33">
      <c r="A1202" s="144" t="s">
        <v>345</v>
      </c>
      <c r="B1202" s="135" t="s">
        <v>3979</v>
      </c>
      <c r="C1202" s="143">
        <v>-496.59020735169048</v>
      </c>
      <c r="D1202" s="143">
        <v>5100.776981678895</v>
      </c>
      <c r="E1202" s="142">
        <v>1.29</v>
      </c>
      <c r="F1202" s="141">
        <v>2.1989999999999998</v>
      </c>
      <c r="G1202" s="135"/>
      <c r="H1202" s="135"/>
      <c r="I1202" s="134"/>
      <c r="J1202" s="135"/>
      <c r="K1202" s="135"/>
      <c r="L1202" s="134"/>
      <c r="M1202" s="135"/>
      <c r="N1202" s="135"/>
      <c r="O1202" s="134"/>
      <c r="P1202" s="135"/>
      <c r="Q1202" s="135"/>
      <c r="R1202" s="134"/>
      <c r="S1202" s="135"/>
      <c r="T1202" s="135"/>
      <c r="U1202" s="134"/>
      <c r="V1202" s="135"/>
      <c r="W1202" s="135"/>
      <c r="X1202" s="134"/>
      <c r="Y1202" s="135"/>
      <c r="Z1202" s="135"/>
      <c r="AA1202" s="134"/>
      <c r="AB1202" s="135"/>
      <c r="AC1202" s="135"/>
      <c r="AD1202" s="134"/>
      <c r="AE1202" s="135"/>
      <c r="AF1202" s="135"/>
      <c r="AG1202" s="134"/>
    </row>
    <row r="1203" spans="1:33">
      <c r="A1203" s="144" t="s">
        <v>345</v>
      </c>
      <c r="B1203" s="135" t="s">
        <v>3978</v>
      </c>
      <c r="C1203" s="143">
        <v>-496.80499066013073</v>
      </c>
      <c r="D1203" s="143">
        <v>5100.6966586492063</v>
      </c>
      <c r="E1203" s="142">
        <v>1.2989999999999999</v>
      </c>
      <c r="F1203" s="141">
        <v>2.2010000000000001</v>
      </c>
      <c r="G1203" s="135"/>
      <c r="H1203" s="135"/>
      <c r="I1203" s="134"/>
      <c r="J1203" s="135"/>
      <c r="K1203" s="135"/>
      <c r="L1203" s="134"/>
      <c r="M1203" s="135"/>
      <c r="N1203" s="135"/>
      <c r="O1203" s="134"/>
      <c r="P1203" s="135"/>
      <c r="Q1203" s="135"/>
      <c r="R1203" s="134"/>
      <c r="S1203" s="135"/>
      <c r="T1203" s="135"/>
      <c r="U1203" s="134"/>
      <c r="V1203" s="135"/>
      <c r="W1203" s="135"/>
      <c r="X1203" s="134"/>
      <c r="Y1203" s="135"/>
      <c r="Z1203" s="135"/>
      <c r="AA1203" s="134"/>
      <c r="AB1203" s="135"/>
      <c r="AC1203" s="135"/>
      <c r="AD1203" s="134"/>
      <c r="AE1203" s="135"/>
      <c r="AF1203" s="135"/>
      <c r="AG1203" s="134"/>
    </row>
    <row r="1204" spans="1:33">
      <c r="A1204" s="144" t="s">
        <v>345</v>
      </c>
      <c r="B1204" s="135" t="s">
        <v>3977</v>
      </c>
      <c r="C1204" s="143">
        <v>-496.23920177086285</v>
      </c>
      <c r="D1204" s="143">
        <v>5099.9982461982991</v>
      </c>
      <c r="E1204" s="142">
        <v>1.306</v>
      </c>
      <c r="F1204" s="141">
        <v>2.2189999999999999</v>
      </c>
      <c r="G1204" s="135"/>
      <c r="H1204" s="135"/>
      <c r="I1204" s="134"/>
      <c r="J1204" s="135"/>
      <c r="K1204" s="135"/>
      <c r="L1204" s="134"/>
      <c r="M1204" s="135"/>
      <c r="N1204" s="135"/>
      <c r="O1204" s="134"/>
      <c r="P1204" s="135"/>
      <c r="Q1204" s="135"/>
      <c r="R1204" s="134"/>
      <c r="S1204" s="135"/>
      <c r="T1204" s="135"/>
      <c r="U1204" s="134"/>
      <c r="V1204" s="135"/>
      <c r="W1204" s="135"/>
      <c r="X1204" s="134"/>
      <c r="Y1204" s="135"/>
      <c r="Z1204" s="135"/>
      <c r="AA1204" s="134"/>
      <c r="AB1204" s="135"/>
      <c r="AC1204" s="135"/>
      <c r="AD1204" s="134"/>
      <c r="AE1204" s="135"/>
      <c r="AF1204" s="135"/>
      <c r="AG1204" s="134"/>
    </row>
    <row r="1205" spans="1:33">
      <c r="A1205" s="144" t="s">
        <v>345</v>
      </c>
      <c r="B1205" s="135" t="s">
        <v>3976</v>
      </c>
      <c r="C1205" s="143">
        <v>-495.96692300993584</v>
      </c>
      <c r="D1205" s="143">
        <v>5098.5395877363671</v>
      </c>
      <c r="E1205" s="142">
        <v>1.3069999999999999</v>
      </c>
      <c r="F1205" s="141">
        <v>2.2250000000000001</v>
      </c>
      <c r="G1205" s="135"/>
      <c r="H1205" s="135"/>
      <c r="I1205" s="134"/>
      <c r="J1205" s="135"/>
      <c r="K1205" s="135"/>
      <c r="L1205" s="134"/>
      <c r="M1205" s="135"/>
      <c r="N1205" s="135"/>
      <c r="O1205" s="134"/>
      <c r="P1205" s="135"/>
      <c r="Q1205" s="135"/>
      <c r="R1205" s="134"/>
      <c r="S1205" s="135"/>
      <c r="T1205" s="135"/>
      <c r="U1205" s="134"/>
      <c r="V1205" s="135"/>
      <c r="W1205" s="135"/>
      <c r="X1205" s="134"/>
      <c r="Y1205" s="135"/>
      <c r="Z1205" s="135"/>
      <c r="AA1205" s="134"/>
      <c r="AB1205" s="135"/>
      <c r="AC1205" s="135"/>
      <c r="AD1205" s="134"/>
      <c r="AE1205" s="135"/>
      <c r="AF1205" s="135"/>
      <c r="AG1205" s="134"/>
    </row>
    <row r="1206" spans="1:33">
      <c r="A1206" s="144" t="s">
        <v>345</v>
      </c>
      <c r="B1206" s="135" t="s">
        <v>3975</v>
      </c>
      <c r="C1206" s="143">
        <v>-496.01345590808455</v>
      </c>
      <c r="D1206" s="143">
        <v>5098.1618653033347</v>
      </c>
      <c r="E1206" s="142">
        <v>1.2929999999999999</v>
      </c>
      <c r="F1206" s="141">
        <v>2.2290000000000001</v>
      </c>
      <c r="G1206" s="135"/>
      <c r="H1206" s="135"/>
      <c r="I1206" s="134"/>
      <c r="J1206" s="135"/>
      <c r="K1206" s="135"/>
      <c r="L1206" s="134"/>
      <c r="M1206" s="135"/>
      <c r="N1206" s="135"/>
      <c r="O1206" s="134"/>
      <c r="P1206" s="135"/>
      <c r="Q1206" s="135"/>
      <c r="R1206" s="134"/>
      <c r="S1206" s="135"/>
      <c r="T1206" s="135"/>
      <c r="U1206" s="134"/>
      <c r="V1206" s="135"/>
      <c r="W1206" s="135"/>
      <c r="X1206" s="134"/>
      <c r="Y1206" s="135"/>
      <c r="Z1206" s="135"/>
      <c r="AA1206" s="134"/>
      <c r="AB1206" s="135"/>
      <c r="AC1206" s="135"/>
      <c r="AD1206" s="134"/>
      <c r="AE1206" s="135"/>
      <c r="AF1206" s="135"/>
      <c r="AG1206" s="134"/>
    </row>
    <row r="1207" spans="1:33">
      <c r="A1207" s="144" t="s">
        <v>345</v>
      </c>
      <c r="B1207" s="135" t="s">
        <v>3974</v>
      </c>
      <c r="C1207" s="143">
        <v>-496.88713748680232</v>
      </c>
      <c r="D1207" s="143">
        <v>5096.1804064830885</v>
      </c>
      <c r="E1207" s="142">
        <v>1.2809999999999999</v>
      </c>
      <c r="F1207" s="141">
        <v>2.226</v>
      </c>
      <c r="G1207" s="135"/>
      <c r="H1207" s="135"/>
      <c r="I1207" s="134"/>
      <c r="J1207" s="135"/>
      <c r="K1207" s="135"/>
      <c r="L1207" s="134"/>
      <c r="M1207" s="135"/>
      <c r="N1207" s="135"/>
      <c r="O1207" s="134"/>
      <c r="P1207" s="135"/>
      <c r="Q1207" s="135"/>
      <c r="R1207" s="134"/>
      <c r="S1207" s="135"/>
      <c r="T1207" s="135"/>
      <c r="U1207" s="134"/>
      <c r="V1207" s="135"/>
      <c r="W1207" s="135"/>
      <c r="X1207" s="134"/>
      <c r="Y1207" s="135"/>
      <c r="Z1207" s="135"/>
      <c r="AA1207" s="134"/>
      <c r="AB1207" s="135"/>
      <c r="AC1207" s="135"/>
      <c r="AD1207" s="134"/>
      <c r="AE1207" s="135"/>
      <c r="AF1207" s="135"/>
      <c r="AG1207" s="134"/>
    </row>
    <row r="1208" spans="1:33">
      <c r="A1208" s="144" t="s">
        <v>345</v>
      </c>
      <c r="B1208" s="135" t="s">
        <v>3973</v>
      </c>
      <c r="C1208" s="143">
        <v>-496.47536923396103</v>
      </c>
      <c r="D1208" s="143">
        <v>5094.5951568005175</v>
      </c>
      <c r="E1208" s="142">
        <v>1.304</v>
      </c>
      <c r="F1208" s="141">
        <v>2.2229999999999999</v>
      </c>
      <c r="G1208" s="135"/>
      <c r="H1208" s="135"/>
      <c r="I1208" s="134"/>
      <c r="J1208" s="135"/>
      <c r="K1208" s="135"/>
      <c r="L1208" s="134"/>
      <c r="M1208" s="135"/>
      <c r="N1208" s="135"/>
      <c r="O1208" s="134"/>
      <c r="P1208" s="135"/>
      <c r="Q1208" s="135"/>
      <c r="R1208" s="134"/>
      <c r="S1208" s="135"/>
      <c r="T1208" s="135"/>
      <c r="U1208" s="134"/>
      <c r="V1208" s="135"/>
      <c r="W1208" s="135"/>
      <c r="X1208" s="134"/>
      <c r="Y1208" s="135"/>
      <c r="Z1208" s="135"/>
      <c r="AA1208" s="134"/>
      <c r="AB1208" s="135"/>
      <c r="AC1208" s="135"/>
      <c r="AD1208" s="134"/>
      <c r="AE1208" s="135"/>
      <c r="AF1208" s="135"/>
      <c r="AG1208" s="134"/>
    </row>
    <row r="1209" spans="1:33">
      <c r="A1209" s="144" t="s">
        <v>345</v>
      </c>
      <c r="B1209" s="135" t="s">
        <v>3972</v>
      </c>
      <c r="C1209" s="143">
        <v>-496.51013659643218</v>
      </c>
      <c r="D1209" s="143">
        <v>5094.0390037115849</v>
      </c>
      <c r="E1209" s="142">
        <v>1.323</v>
      </c>
      <c r="F1209" s="141">
        <v>2.2210000000000001</v>
      </c>
      <c r="G1209" s="135"/>
      <c r="H1209" s="135"/>
      <c r="I1209" s="134"/>
      <c r="J1209" s="135"/>
      <c r="K1209" s="135"/>
      <c r="L1209" s="134"/>
      <c r="M1209" s="135"/>
      <c r="N1209" s="135"/>
      <c r="O1209" s="134"/>
      <c r="P1209" s="135"/>
      <c r="Q1209" s="135"/>
      <c r="R1209" s="134"/>
      <c r="S1209" s="135"/>
      <c r="T1209" s="135"/>
      <c r="U1209" s="134"/>
      <c r="V1209" s="135"/>
      <c r="W1209" s="135"/>
      <c r="X1209" s="134"/>
      <c r="Y1209" s="135"/>
      <c r="Z1209" s="135"/>
      <c r="AA1209" s="134"/>
      <c r="AB1209" s="135"/>
      <c r="AC1209" s="135"/>
      <c r="AD1209" s="134"/>
      <c r="AE1209" s="135"/>
      <c r="AF1209" s="135"/>
      <c r="AG1209" s="134"/>
    </row>
    <row r="1210" spans="1:33">
      <c r="A1210" s="144" t="s">
        <v>345</v>
      </c>
      <c r="B1210" s="135" t="s">
        <v>3971</v>
      </c>
      <c r="C1210" s="143">
        <v>-496.14298032879043</v>
      </c>
      <c r="D1210" s="143">
        <v>5092.2968467274823</v>
      </c>
      <c r="E1210" s="142">
        <v>1.2929999999999999</v>
      </c>
      <c r="F1210" s="141">
        <v>2.214</v>
      </c>
      <c r="G1210" s="135"/>
      <c r="H1210" s="135"/>
      <c r="I1210" s="134"/>
      <c r="J1210" s="135"/>
      <c r="K1210" s="135"/>
      <c r="L1210" s="134"/>
      <c r="M1210" s="135"/>
      <c r="N1210" s="135"/>
      <c r="O1210" s="134"/>
      <c r="P1210" s="135"/>
      <c r="Q1210" s="135"/>
      <c r="R1210" s="134"/>
      <c r="S1210" s="135"/>
      <c r="T1210" s="135"/>
      <c r="U1210" s="134"/>
      <c r="V1210" s="135"/>
      <c r="W1210" s="135"/>
      <c r="X1210" s="134"/>
      <c r="Y1210" s="135"/>
      <c r="Z1210" s="135"/>
      <c r="AA1210" s="134"/>
      <c r="AB1210" s="135"/>
      <c r="AC1210" s="135"/>
      <c r="AD1210" s="134"/>
      <c r="AE1210" s="135"/>
      <c r="AF1210" s="135"/>
      <c r="AG1210" s="134"/>
    </row>
    <row r="1211" spans="1:33">
      <c r="A1211" s="144" t="s">
        <v>345</v>
      </c>
      <c r="B1211" s="135" t="s">
        <v>3970</v>
      </c>
      <c r="C1211" s="143">
        <v>-496.7087079537431</v>
      </c>
      <c r="D1211" s="143">
        <v>5091.551305666032</v>
      </c>
      <c r="E1211" s="142">
        <v>1.2749999999999999</v>
      </c>
      <c r="F1211" s="141">
        <v>2.2200000000000002</v>
      </c>
      <c r="G1211" s="135"/>
      <c r="H1211" s="135"/>
      <c r="I1211" s="134"/>
      <c r="J1211" s="135"/>
      <c r="K1211" s="135"/>
      <c r="L1211" s="134"/>
      <c r="M1211" s="135"/>
      <c r="N1211" s="135"/>
      <c r="O1211" s="134"/>
      <c r="P1211" s="135"/>
      <c r="Q1211" s="135"/>
      <c r="R1211" s="134"/>
      <c r="S1211" s="135"/>
      <c r="T1211" s="135"/>
      <c r="U1211" s="134"/>
      <c r="V1211" s="135"/>
      <c r="W1211" s="135"/>
      <c r="X1211" s="134"/>
      <c r="Y1211" s="135"/>
      <c r="Z1211" s="135"/>
      <c r="AA1211" s="134"/>
      <c r="AB1211" s="135"/>
      <c r="AC1211" s="135"/>
      <c r="AD1211" s="134"/>
      <c r="AE1211" s="135"/>
      <c r="AF1211" s="135"/>
      <c r="AG1211" s="134"/>
    </row>
    <row r="1212" spans="1:33">
      <c r="A1212" s="144" t="s">
        <v>345</v>
      </c>
      <c r="B1212" s="135" t="s">
        <v>3969</v>
      </c>
      <c r="C1212" s="143">
        <v>-496.68196818393722</v>
      </c>
      <c r="D1212" s="143">
        <v>5091.3798032004079</v>
      </c>
      <c r="E1212" s="142">
        <v>1.304</v>
      </c>
      <c r="F1212" s="141">
        <v>2.222</v>
      </c>
      <c r="G1212" s="135"/>
      <c r="H1212" s="135"/>
      <c r="I1212" s="134"/>
      <c r="J1212" s="135"/>
      <c r="K1212" s="135"/>
      <c r="L1212" s="134"/>
      <c r="M1212" s="135"/>
      <c r="N1212" s="135"/>
      <c r="O1212" s="134"/>
      <c r="P1212" s="135"/>
      <c r="Q1212" s="135"/>
      <c r="R1212" s="134"/>
      <c r="S1212" s="135"/>
      <c r="T1212" s="135"/>
      <c r="U1212" s="134"/>
      <c r="V1212" s="135"/>
      <c r="W1212" s="135"/>
      <c r="X1212" s="134"/>
      <c r="Y1212" s="135"/>
      <c r="Z1212" s="135"/>
      <c r="AA1212" s="134"/>
      <c r="AB1212" s="135"/>
      <c r="AC1212" s="135"/>
      <c r="AD1212" s="134"/>
      <c r="AE1212" s="135"/>
      <c r="AF1212" s="135"/>
      <c r="AG1212" s="134"/>
    </row>
    <row r="1213" spans="1:33">
      <c r="A1213" s="144" t="s">
        <v>345</v>
      </c>
      <c r="B1213" s="135" t="s">
        <v>3968</v>
      </c>
      <c r="C1213" s="143">
        <v>-496.24764707105203</v>
      </c>
      <c r="D1213" s="143">
        <v>5089.9088168581711</v>
      </c>
      <c r="E1213" s="142">
        <v>1.306</v>
      </c>
      <c r="F1213" s="141">
        <v>2.206</v>
      </c>
      <c r="G1213" s="135"/>
      <c r="H1213" s="135"/>
      <c r="I1213" s="134"/>
      <c r="J1213" s="135"/>
      <c r="K1213" s="135"/>
      <c r="L1213" s="134"/>
      <c r="M1213" s="135"/>
      <c r="N1213" s="135"/>
      <c r="O1213" s="134"/>
      <c r="P1213" s="135"/>
      <c r="Q1213" s="135"/>
      <c r="R1213" s="134"/>
      <c r="S1213" s="135"/>
      <c r="T1213" s="135"/>
      <c r="U1213" s="134"/>
      <c r="V1213" s="135"/>
      <c r="W1213" s="135"/>
      <c r="X1213" s="134"/>
      <c r="Y1213" s="135"/>
      <c r="Z1213" s="135"/>
      <c r="AA1213" s="134"/>
      <c r="AB1213" s="135"/>
      <c r="AC1213" s="135"/>
      <c r="AD1213" s="134"/>
      <c r="AE1213" s="135"/>
      <c r="AF1213" s="135"/>
      <c r="AG1213" s="134"/>
    </row>
    <row r="1214" spans="1:33">
      <c r="A1214" s="144" t="s">
        <v>345</v>
      </c>
      <c r="B1214" s="135" t="s">
        <v>3967</v>
      </c>
      <c r="C1214" s="143">
        <v>-496.48605776223729</v>
      </c>
      <c r="D1214" s="143">
        <v>5087.9775029909297</v>
      </c>
      <c r="E1214" s="142">
        <v>1.3160000000000001</v>
      </c>
      <c r="F1214" s="141">
        <v>2.2160000000000002</v>
      </c>
      <c r="G1214" s="135"/>
      <c r="H1214" s="135"/>
      <c r="I1214" s="134"/>
      <c r="J1214" s="135"/>
      <c r="K1214" s="135"/>
      <c r="L1214" s="134"/>
      <c r="M1214" s="135"/>
      <c r="N1214" s="135"/>
      <c r="O1214" s="134"/>
      <c r="P1214" s="135"/>
      <c r="Q1214" s="135"/>
      <c r="R1214" s="134"/>
      <c r="S1214" s="135"/>
      <c r="T1214" s="135"/>
      <c r="U1214" s="134"/>
      <c r="V1214" s="135"/>
      <c r="W1214" s="135"/>
      <c r="X1214" s="134"/>
      <c r="Y1214" s="135"/>
      <c r="Z1214" s="135"/>
      <c r="AA1214" s="134"/>
      <c r="AB1214" s="135"/>
      <c r="AC1214" s="135"/>
      <c r="AD1214" s="134"/>
      <c r="AE1214" s="135"/>
      <c r="AF1214" s="135"/>
      <c r="AG1214" s="134"/>
    </row>
    <row r="1215" spans="1:33">
      <c r="A1215" s="144" t="s">
        <v>345</v>
      </c>
      <c r="B1215" s="135" t="s">
        <v>3966</v>
      </c>
      <c r="C1215" s="143">
        <v>-496.00346849052028</v>
      </c>
      <c r="D1215" s="143">
        <v>5087.1087671190662</v>
      </c>
      <c r="E1215" s="142">
        <v>1.2809999999999999</v>
      </c>
      <c r="F1215" s="141">
        <v>2.2189999999999999</v>
      </c>
      <c r="G1215" s="135"/>
      <c r="H1215" s="135"/>
      <c r="I1215" s="134"/>
      <c r="J1215" s="135"/>
      <c r="K1215" s="135"/>
      <c r="L1215" s="134"/>
      <c r="M1215" s="135"/>
      <c r="N1215" s="135"/>
      <c r="O1215" s="134"/>
      <c r="P1215" s="135"/>
      <c r="Q1215" s="135"/>
      <c r="R1215" s="134"/>
      <c r="S1215" s="135"/>
      <c r="T1215" s="135"/>
      <c r="U1215" s="134"/>
      <c r="V1215" s="135"/>
      <c r="W1215" s="135"/>
      <c r="X1215" s="134"/>
      <c r="Y1215" s="135"/>
      <c r="Z1215" s="135"/>
      <c r="AA1215" s="134"/>
      <c r="AB1215" s="135"/>
      <c r="AC1215" s="135"/>
      <c r="AD1215" s="134"/>
      <c r="AE1215" s="135"/>
      <c r="AF1215" s="135"/>
      <c r="AG1215" s="134"/>
    </row>
    <row r="1216" spans="1:33">
      <c r="A1216" s="144" t="s">
        <v>345</v>
      </c>
      <c r="B1216" s="135" t="s">
        <v>3965</v>
      </c>
      <c r="C1216" s="143">
        <v>-496.84852878525766</v>
      </c>
      <c r="D1216" s="143">
        <v>5086.1162982153483</v>
      </c>
      <c r="E1216" s="142">
        <v>1.2889999999999999</v>
      </c>
      <c r="F1216" s="141">
        <v>2.2189999999999999</v>
      </c>
      <c r="G1216" s="135"/>
      <c r="H1216" s="135"/>
      <c r="I1216" s="134"/>
      <c r="J1216" s="135"/>
      <c r="K1216" s="135"/>
      <c r="L1216" s="134"/>
      <c r="M1216" s="135"/>
      <c r="N1216" s="135"/>
      <c r="O1216" s="134"/>
      <c r="P1216" s="135"/>
      <c r="Q1216" s="135"/>
      <c r="R1216" s="134"/>
      <c r="S1216" s="135"/>
      <c r="T1216" s="135"/>
      <c r="U1216" s="134"/>
      <c r="V1216" s="135"/>
      <c r="W1216" s="135"/>
      <c r="X1216" s="134"/>
      <c r="Y1216" s="135"/>
      <c r="Z1216" s="135"/>
      <c r="AA1216" s="134"/>
      <c r="AB1216" s="135"/>
      <c r="AC1216" s="135"/>
      <c r="AD1216" s="134"/>
      <c r="AE1216" s="135"/>
      <c r="AF1216" s="135"/>
      <c r="AG1216" s="134"/>
    </row>
    <row r="1217" spans="1:33">
      <c r="A1217" s="144" t="s">
        <v>345</v>
      </c>
      <c r="B1217" s="135" t="s">
        <v>3964</v>
      </c>
      <c r="C1217" s="143">
        <v>-496.80411944467073</v>
      </c>
      <c r="D1217" s="143">
        <v>5084.1728236040899</v>
      </c>
      <c r="E1217" s="142">
        <v>1.2909999999999999</v>
      </c>
      <c r="F1217" s="141">
        <v>2.2280000000000002</v>
      </c>
      <c r="G1217" s="135"/>
      <c r="H1217" s="135"/>
      <c r="I1217" s="134"/>
      <c r="J1217" s="135"/>
      <c r="K1217" s="135"/>
      <c r="L1217" s="134"/>
      <c r="M1217" s="135"/>
      <c r="N1217" s="135"/>
      <c r="O1217" s="134"/>
      <c r="P1217" s="135"/>
      <c r="Q1217" s="135"/>
      <c r="R1217" s="134"/>
      <c r="S1217" s="135"/>
      <c r="T1217" s="135"/>
      <c r="U1217" s="134"/>
      <c r="V1217" s="135"/>
      <c r="W1217" s="135"/>
      <c r="X1217" s="134"/>
      <c r="Y1217" s="135"/>
      <c r="Z1217" s="135"/>
      <c r="AA1217" s="134"/>
      <c r="AB1217" s="135"/>
      <c r="AC1217" s="135"/>
      <c r="AD1217" s="134"/>
      <c r="AE1217" s="135"/>
      <c r="AF1217" s="135"/>
      <c r="AG1217" s="134"/>
    </row>
    <row r="1218" spans="1:33">
      <c r="A1218" s="144" t="s">
        <v>345</v>
      </c>
      <c r="B1218" s="135" t="s">
        <v>3963</v>
      </c>
      <c r="C1218" s="143">
        <v>-496.15259830003737</v>
      </c>
      <c r="D1218" s="143">
        <v>5082.4706048414837</v>
      </c>
      <c r="E1218" s="142">
        <v>1.306</v>
      </c>
      <c r="F1218" s="141">
        <v>2.23</v>
      </c>
      <c r="G1218" s="135"/>
      <c r="H1218" s="135"/>
      <c r="I1218" s="134"/>
      <c r="J1218" s="135"/>
      <c r="K1218" s="135"/>
      <c r="L1218" s="134"/>
      <c r="M1218" s="135"/>
      <c r="N1218" s="135"/>
      <c r="O1218" s="134"/>
      <c r="P1218" s="135"/>
      <c r="Q1218" s="135"/>
      <c r="R1218" s="134"/>
      <c r="S1218" s="135"/>
      <c r="T1218" s="135"/>
      <c r="U1218" s="134"/>
      <c r="V1218" s="135"/>
      <c r="W1218" s="135"/>
      <c r="X1218" s="134"/>
      <c r="Y1218" s="135"/>
      <c r="Z1218" s="135"/>
      <c r="AA1218" s="134"/>
      <c r="AB1218" s="135"/>
      <c r="AC1218" s="135"/>
      <c r="AD1218" s="134"/>
      <c r="AE1218" s="135"/>
      <c r="AF1218" s="135"/>
      <c r="AG1218" s="134"/>
    </row>
    <row r="1219" spans="1:33">
      <c r="A1219" s="144" t="s">
        <v>345</v>
      </c>
      <c r="B1219" s="135" t="s">
        <v>3962</v>
      </c>
      <c r="C1219" s="143">
        <v>-496.62298905538995</v>
      </c>
      <c r="D1219" s="143">
        <v>5082.440959255091</v>
      </c>
      <c r="E1219" s="142">
        <v>1.3069999999999999</v>
      </c>
      <c r="F1219" s="141">
        <v>2.2040000000000002</v>
      </c>
      <c r="G1219" s="135"/>
      <c r="H1219" s="135"/>
      <c r="I1219" s="134"/>
      <c r="J1219" s="135"/>
      <c r="K1219" s="135"/>
      <c r="L1219" s="134"/>
      <c r="M1219" s="135"/>
      <c r="N1219" s="135"/>
      <c r="O1219" s="134"/>
      <c r="P1219" s="135"/>
      <c r="Q1219" s="135"/>
      <c r="R1219" s="134"/>
      <c r="S1219" s="135"/>
      <c r="T1219" s="135"/>
      <c r="U1219" s="134"/>
      <c r="V1219" s="135"/>
      <c r="W1219" s="135"/>
      <c r="X1219" s="134"/>
      <c r="Y1219" s="135"/>
      <c r="Z1219" s="135"/>
      <c r="AA1219" s="134"/>
      <c r="AB1219" s="135"/>
      <c r="AC1219" s="135"/>
      <c r="AD1219" s="134"/>
      <c r="AE1219" s="135"/>
      <c r="AF1219" s="135"/>
      <c r="AG1219" s="134"/>
    </row>
    <row r="1220" spans="1:33">
      <c r="A1220" s="144" t="s">
        <v>345</v>
      </c>
      <c r="B1220" s="135" t="s">
        <v>3961</v>
      </c>
      <c r="C1220" s="143">
        <v>-495.92239631375253</v>
      </c>
      <c r="D1220" s="143">
        <v>5082.0090318118873</v>
      </c>
      <c r="E1220" s="142">
        <v>1.3049999999999999</v>
      </c>
      <c r="F1220" s="141">
        <v>2.2170000000000001</v>
      </c>
      <c r="G1220" s="135"/>
      <c r="H1220" s="135"/>
      <c r="I1220" s="134"/>
      <c r="J1220" s="135"/>
      <c r="K1220" s="135"/>
      <c r="L1220" s="134"/>
      <c r="M1220" s="135"/>
      <c r="N1220" s="135"/>
      <c r="O1220" s="134"/>
      <c r="P1220" s="135"/>
      <c r="Q1220" s="135"/>
      <c r="R1220" s="134"/>
      <c r="S1220" s="135"/>
      <c r="T1220" s="135"/>
      <c r="U1220" s="134"/>
      <c r="V1220" s="135"/>
      <c r="W1220" s="135"/>
      <c r="X1220" s="134"/>
      <c r="Y1220" s="135"/>
      <c r="Z1220" s="135"/>
      <c r="AA1220" s="134"/>
      <c r="AB1220" s="135"/>
      <c r="AC1220" s="135"/>
      <c r="AD1220" s="134"/>
      <c r="AE1220" s="135"/>
      <c r="AF1220" s="135"/>
      <c r="AG1220" s="134"/>
    </row>
    <row r="1221" spans="1:33">
      <c r="A1221" s="144" t="s">
        <v>345</v>
      </c>
      <c r="B1221" s="135" t="s">
        <v>3960</v>
      </c>
      <c r="C1221" s="143">
        <v>-496.03696996261135</v>
      </c>
      <c r="D1221" s="143">
        <v>5080.5590923691034</v>
      </c>
      <c r="E1221" s="142">
        <v>1.325</v>
      </c>
      <c r="F1221" s="141">
        <v>2.2149999999999999</v>
      </c>
      <c r="G1221" s="135"/>
      <c r="H1221" s="135"/>
      <c r="I1221" s="134"/>
      <c r="J1221" s="135"/>
      <c r="K1221" s="135"/>
      <c r="L1221" s="134"/>
      <c r="M1221" s="135"/>
      <c r="N1221" s="135"/>
      <c r="O1221" s="134"/>
      <c r="P1221" s="135"/>
      <c r="Q1221" s="135"/>
      <c r="R1221" s="134"/>
      <c r="S1221" s="135"/>
      <c r="T1221" s="135"/>
      <c r="U1221" s="134"/>
      <c r="V1221" s="135"/>
      <c r="W1221" s="135"/>
      <c r="X1221" s="134"/>
      <c r="Y1221" s="135"/>
      <c r="Z1221" s="135"/>
      <c r="AA1221" s="134"/>
      <c r="AB1221" s="135"/>
      <c r="AC1221" s="135"/>
      <c r="AD1221" s="134"/>
      <c r="AE1221" s="135"/>
      <c r="AF1221" s="135"/>
      <c r="AG1221" s="134"/>
    </row>
    <row r="1222" spans="1:33">
      <c r="A1222" s="144" t="s">
        <v>345</v>
      </c>
      <c r="B1222" s="135" t="s">
        <v>3959</v>
      </c>
      <c r="C1222" s="143">
        <v>-496.84310428867792</v>
      </c>
      <c r="D1222" s="143">
        <v>5080.367094912739</v>
      </c>
      <c r="E1222" s="142">
        <v>1.2869999999999999</v>
      </c>
      <c r="F1222" s="141">
        <v>2.2050000000000001</v>
      </c>
      <c r="G1222" s="135"/>
      <c r="H1222" s="135"/>
      <c r="I1222" s="134"/>
      <c r="J1222" s="135"/>
      <c r="K1222" s="135"/>
      <c r="L1222" s="134"/>
      <c r="M1222" s="135"/>
      <c r="N1222" s="135"/>
      <c r="O1222" s="134"/>
      <c r="P1222" s="135"/>
      <c r="Q1222" s="135"/>
      <c r="R1222" s="134"/>
      <c r="S1222" s="135"/>
      <c r="T1222" s="135"/>
      <c r="U1222" s="134"/>
      <c r="V1222" s="135"/>
      <c r="W1222" s="135"/>
      <c r="X1222" s="134"/>
      <c r="Y1222" s="135"/>
      <c r="Z1222" s="135"/>
      <c r="AA1222" s="134"/>
      <c r="AB1222" s="135"/>
      <c r="AC1222" s="135"/>
      <c r="AD1222" s="134"/>
      <c r="AE1222" s="135"/>
      <c r="AF1222" s="135"/>
      <c r="AG1222" s="134"/>
    </row>
    <row r="1223" spans="1:33">
      <c r="A1223" s="144" t="s">
        <v>345</v>
      </c>
      <c r="B1223" s="135" t="s">
        <v>3958</v>
      </c>
      <c r="C1223" s="143">
        <v>-496.78045069352339</v>
      </c>
      <c r="D1223" s="143">
        <v>5079.5711406755618</v>
      </c>
      <c r="E1223" s="142">
        <v>1.2689999999999999</v>
      </c>
      <c r="F1223" s="141">
        <v>2.2200000000000002</v>
      </c>
      <c r="G1223" s="135"/>
      <c r="H1223" s="135"/>
      <c r="I1223" s="134"/>
      <c r="J1223" s="135"/>
      <c r="K1223" s="135"/>
      <c r="L1223" s="134"/>
      <c r="M1223" s="135"/>
      <c r="N1223" s="135"/>
      <c r="O1223" s="134"/>
      <c r="P1223" s="135"/>
      <c r="Q1223" s="135"/>
      <c r="R1223" s="134"/>
      <c r="S1223" s="135"/>
      <c r="T1223" s="135"/>
      <c r="U1223" s="134"/>
      <c r="V1223" s="135"/>
      <c r="W1223" s="135"/>
      <c r="X1223" s="134"/>
      <c r="Y1223" s="135"/>
      <c r="Z1223" s="135"/>
      <c r="AA1223" s="134"/>
      <c r="AB1223" s="135"/>
      <c r="AC1223" s="135"/>
      <c r="AD1223" s="134"/>
      <c r="AE1223" s="135"/>
      <c r="AF1223" s="135"/>
      <c r="AG1223" s="134"/>
    </row>
    <row r="1224" spans="1:33">
      <c r="A1224" s="144" t="s">
        <v>345</v>
      </c>
      <c r="B1224" s="135" t="s">
        <v>3957</v>
      </c>
      <c r="C1224" s="143">
        <v>-495.9939152841124</v>
      </c>
      <c r="D1224" s="143">
        <v>5078.7337821046276</v>
      </c>
      <c r="E1224" s="142">
        <v>1.2949999999999999</v>
      </c>
      <c r="F1224" s="141">
        <v>2.2160000000000002</v>
      </c>
      <c r="G1224" s="135"/>
      <c r="H1224" s="135"/>
      <c r="I1224" s="134"/>
      <c r="J1224" s="135"/>
      <c r="K1224" s="135"/>
      <c r="L1224" s="134"/>
      <c r="M1224" s="135"/>
      <c r="N1224" s="135"/>
      <c r="O1224" s="134"/>
      <c r="P1224" s="135"/>
      <c r="Q1224" s="135"/>
      <c r="R1224" s="134"/>
      <c r="S1224" s="135"/>
      <c r="T1224" s="135"/>
      <c r="U1224" s="134"/>
      <c r="V1224" s="135"/>
      <c r="W1224" s="135"/>
      <c r="X1224" s="134"/>
      <c r="Y1224" s="135"/>
      <c r="Z1224" s="135"/>
      <c r="AA1224" s="134"/>
      <c r="AB1224" s="135"/>
      <c r="AC1224" s="135"/>
      <c r="AD1224" s="134"/>
      <c r="AE1224" s="135"/>
      <c r="AF1224" s="135"/>
      <c r="AG1224" s="134"/>
    </row>
    <row r="1225" spans="1:33">
      <c r="A1225" s="144" t="s">
        <v>345</v>
      </c>
      <c r="B1225" s="135" t="s">
        <v>3956</v>
      </c>
      <c r="C1225" s="143">
        <v>-495.90321192173985</v>
      </c>
      <c r="D1225" s="143">
        <v>5077.1400763357096</v>
      </c>
      <c r="E1225" s="142">
        <v>1.3</v>
      </c>
      <c r="F1225" s="141">
        <v>2.2189999999999999</v>
      </c>
      <c r="G1225" s="135"/>
      <c r="H1225" s="135"/>
      <c r="I1225" s="134"/>
      <c r="J1225" s="135"/>
      <c r="K1225" s="135"/>
      <c r="L1225" s="134"/>
      <c r="M1225" s="135"/>
      <c r="N1225" s="135"/>
      <c r="O1225" s="134"/>
      <c r="P1225" s="135"/>
      <c r="Q1225" s="135"/>
      <c r="R1225" s="134"/>
      <c r="S1225" s="135"/>
      <c r="T1225" s="135"/>
      <c r="U1225" s="134"/>
      <c r="V1225" s="135"/>
      <c r="W1225" s="135"/>
      <c r="X1225" s="134"/>
      <c r="Y1225" s="135"/>
      <c r="Z1225" s="135"/>
      <c r="AA1225" s="134"/>
      <c r="AB1225" s="135"/>
      <c r="AC1225" s="135"/>
      <c r="AD1225" s="134"/>
      <c r="AE1225" s="135"/>
      <c r="AF1225" s="135"/>
      <c r="AG1225" s="134"/>
    </row>
    <row r="1226" spans="1:33">
      <c r="A1226" s="144" t="s">
        <v>345</v>
      </c>
      <c r="B1226" s="135" t="s">
        <v>3955</v>
      </c>
      <c r="C1226" s="143">
        <v>-495.91656631790664</v>
      </c>
      <c r="D1226" s="143">
        <v>5076.915410755998</v>
      </c>
      <c r="E1226" s="142">
        <v>1.3009999999999999</v>
      </c>
      <c r="F1226" s="141">
        <v>2.2210000000000001</v>
      </c>
      <c r="G1226" s="135"/>
      <c r="H1226" s="135"/>
      <c r="I1226" s="134"/>
      <c r="J1226" s="135"/>
      <c r="K1226" s="135"/>
      <c r="L1226" s="134"/>
      <c r="M1226" s="135"/>
      <c r="N1226" s="135"/>
      <c r="O1226" s="134"/>
      <c r="P1226" s="135"/>
      <c r="Q1226" s="135"/>
      <c r="R1226" s="134"/>
      <c r="S1226" s="135"/>
      <c r="T1226" s="135"/>
      <c r="U1226" s="134"/>
      <c r="V1226" s="135"/>
      <c r="W1226" s="135"/>
      <c r="X1226" s="134"/>
      <c r="Y1226" s="135"/>
      <c r="Z1226" s="135"/>
      <c r="AA1226" s="134"/>
      <c r="AB1226" s="135"/>
      <c r="AC1226" s="135"/>
      <c r="AD1226" s="134"/>
      <c r="AE1226" s="135"/>
      <c r="AF1226" s="135"/>
      <c r="AG1226" s="134"/>
    </row>
    <row r="1227" spans="1:33">
      <c r="A1227" s="144" t="s">
        <v>345</v>
      </c>
      <c r="B1227" s="135" t="s">
        <v>3954</v>
      </c>
      <c r="C1227" s="143">
        <v>-496.53677917703789</v>
      </c>
      <c r="D1227" s="143">
        <v>5076.6570786663196</v>
      </c>
      <c r="E1227" s="142">
        <v>1.3280000000000001</v>
      </c>
      <c r="F1227" s="141">
        <v>2.2149999999999999</v>
      </c>
      <c r="G1227" s="135"/>
      <c r="H1227" s="135"/>
      <c r="I1227" s="134"/>
      <c r="J1227" s="135"/>
      <c r="K1227" s="135"/>
      <c r="L1227" s="134"/>
      <c r="M1227" s="135"/>
      <c r="N1227" s="135"/>
      <c r="O1227" s="134"/>
      <c r="P1227" s="135"/>
      <c r="Q1227" s="135"/>
      <c r="R1227" s="134"/>
      <c r="S1227" s="135"/>
      <c r="T1227" s="135"/>
      <c r="U1227" s="134"/>
      <c r="V1227" s="135"/>
      <c r="W1227" s="135"/>
      <c r="X1227" s="134"/>
      <c r="Y1227" s="135"/>
      <c r="Z1227" s="135"/>
      <c r="AA1227" s="134"/>
      <c r="AB1227" s="135"/>
      <c r="AC1227" s="135"/>
      <c r="AD1227" s="134"/>
      <c r="AE1227" s="135"/>
      <c r="AF1227" s="135"/>
      <c r="AG1227" s="134"/>
    </row>
    <row r="1228" spans="1:33">
      <c r="A1228" s="144" t="s">
        <v>345</v>
      </c>
      <c r="B1228" s="135" t="s">
        <v>3953</v>
      </c>
      <c r="C1228" s="143">
        <v>-496.00932395761555</v>
      </c>
      <c r="D1228" s="143">
        <v>5075.5244465202231</v>
      </c>
      <c r="E1228" s="142">
        <v>1.31</v>
      </c>
      <c r="F1228" s="141">
        <v>2.2120000000000002</v>
      </c>
      <c r="G1228" s="135"/>
      <c r="H1228" s="135"/>
      <c r="I1228" s="134"/>
      <c r="J1228" s="135"/>
      <c r="K1228" s="135"/>
      <c r="L1228" s="134"/>
      <c r="M1228" s="135"/>
      <c r="N1228" s="135"/>
      <c r="O1228" s="134"/>
      <c r="P1228" s="135"/>
      <c r="Q1228" s="135"/>
      <c r="R1228" s="134"/>
      <c r="S1228" s="135"/>
      <c r="T1228" s="135"/>
      <c r="U1228" s="134"/>
      <c r="V1228" s="135"/>
      <c r="W1228" s="135"/>
      <c r="X1228" s="134"/>
      <c r="Y1228" s="135"/>
      <c r="Z1228" s="135"/>
      <c r="AA1228" s="134"/>
      <c r="AB1228" s="135"/>
      <c r="AC1228" s="135"/>
      <c r="AD1228" s="134"/>
      <c r="AE1228" s="135"/>
      <c r="AF1228" s="135"/>
      <c r="AG1228" s="134"/>
    </row>
    <row r="1229" spans="1:33">
      <c r="A1229" s="144" t="s">
        <v>345</v>
      </c>
      <c r="B1229" s="135" t="s">
        <v>3952</v>
      </c>
      <c r="C1229" s="143">
        <v>-496.7884680328483</v>
      </c>
      <c r="D1229" s="143">
        <v>5075.0554704636961</v>
      </c>
      <c r="E1229" s="142">
        <v>1.3009999999999999</v>
      </c>
      <c r="F1229" s="141">
        <v>2.2149999999999999</v>
      </c>
      <c r="G1229" s="135"/>
      <c r="H1229" s="135"/>
      <c r="I1229" s="134"/>
      <c r="J1229" s="135"/>
      <c r="K1229" s="135"/>
      <c r="L1229" s="134"/>
      <c r="M1229" s="135"/>
      <c r="N1229" s="135"/>
      <c r="O1229" s="134"/>
      <c r="P1229" s="135"/>
      <c r="Q1229" s="135"/>
      <c r="R1229" s="134"/>
      <c r="S1229" s="135"/>
      <c r="T1229" s="135"/>
      <c r="U1229" s="134"/>
      <c r="V1229" s="135"/>
      <c r="W1229" s="135"/>
      <c r="X1229" s="134"/>
      <c r="Y1229" s="135"/>
      <c r="Z1229" s="135"/>
      <c r="AA1229" s="134"/>
      <c r="AB1229" s="135"/>
      <c r="AC1229" s="135"/>
      <c r="AD1229" s="134"/>
      <c r="AE1229" s="135"/>
      <c r="AF1229" s="135"/>
      <c r="AG1229" s="134"/>
    </row>
    <row r="1230" spans="1:33">
      <c r="A1230" s="144" t="s">
        <v>345</v>
      </c>
      <c r="B1230" s="135" t="s">
        <v>3951</v>
      </c>
      <c r="C1230" s="143">
        <v>-495.9683067785229</v>
      </c>
      <c r="D1230" s="143">
        <v>5074.9352279407049</v>
      </c>
      <c r="E1230" s="142">
        <v>1.294</v>
      </c>
      <c r="F1230" s="141">
        <v>2.2189999999999999</v>
      </c>
      <c r="G1230" s="135"/>
      <c r="H1230" s="135"/>
      <c r="I1230" s="134"/>
      <c r="J1230" s="135"/>
      <c r="K1230" s="135"/>
      <c r="L1230" s="134"/>
      <c r="M1230" s="135"/>
      <c r="N1230" s="135"/>
      <c r="O1230" s="134"/>
      <c r="P1230" s="135"/>
      <c r="Q1230" s="135"/>
      <c r="R1230" s="134"/>
      <c r="S1230" s="135"/>
      <c r="T1230" s="135"/>
      <c r="U1230" s="134"/>
      <c r="V1230" s="135"/>
      <c r="W1230" s="135"/>
      <c r="X1230" s="134"/>
      <c r="Y1230" s="135"/>
      <c r="Z1230" s="135"/>
      <c r="AA1230" s="134"/>
      <c r="AB1230" s="135"/>
      <c r="AC1230" s="135"/>
      <c r="AD1230" s="134"/>
      <c r="AE1230" s="135"/>
      <c r="AF1230" s="135"/>
      <c r="AG1230" s="134"/>
    </row>
    <row r="1231" spans="1:33">
      <c r="A1231" s="144" t="s">
        <v>345</v>
      </c>
      <c r="B1231" s="135" t="s">
        <v>3950</v>
      </c>
      <c r="C1231" s="143">
        <v>-496.70229487183889</v>
      </c>
      <c r="D1231" s="143">
        <v>5073.8539950641107</v>
      </c>
      <c r="E1231" s="142">
        <v>1.288</v>
      </c>
      <c r="F1231" s="141">
        <v>2.2109999999999999</v>
      </c>
      <c r="G1231" s="135"/>
      <c r="H1231" s="135"/>
      <c r="I1231" s="134"/>
      <c r="J1231" s="135"/>
      <c r="K1231" s="135"/>
      <c r="L1231" s="134"/>
      <c r="M1231" s="135"/>
      <c r="N1231" s="135"/>
      <c r="O1231" s="134"/>
      <c r="P1231" s="135"/>
      <c r="Q1231" s="135"/>
      <c r="R1231" s="134"/>
      <c r="S1231" s="135"/>
      <c r="T1231" s="135"/>
      <c r="U1231" s="134"/>
      <c r="V1231" s="135"/>
      <c r="W1231" s="135"/>
      <c r="X1231" s="134"/>
      <c r="Y1231" s="135"/>
      <c r="Z1231" s="135"/>
      <c r="AA1231" s="134"/>
      <c r="AB1231" s="135"/>
      <c r="AC1231" s="135"/>
      <c r="AD1231" s="134"/>
      <c r="AE1231" s="135"/>
      <c r="AF1231" s="135"/>
      <c r="AG1231" s="134"/>
    </row>
    <row r="1232" spans="1:33">
      <c r="A1232" s="144" t="s">
        <v>345</v>
      </c>
      <c r="B1232" s="135" t="s">
        <v>3949</v>
      </c>
      <c r="C1232" s="143">
        <v>-496.62695950650902</v>
      </c>
      <c r="D1232" s="143">
        <v>5072.278077144596</v>
      </c>
      <c r="E1232" s="142">
        <v>1.3109999999999999</v>
      </c>
      <c r="F1232" s="141">
        <v>2.214</v>
      </c>
      <c r="G1232" s="135"/>
      <c r="H1232" s="135"/>
      <c r="I1232" s="134"/>
      <c r="J1232" s="135"/>
      <c r="K1232" s="135"/>
      <c r="L1232" s="134"/>
      <c r="M1232" s="135"/>
      <c r="N1232" s="135"/>
      <c r="O1232" s="134"/>
      <c r="P1232" s="135"/>
      <c r="Q1232" s="135"/>
      <c r="R1232" s="134"/>
      <c r="S1232" s="135"/>
      <c r="T1232" s="135"/>
      <c r="U1232" s="134"/>
      <c r="V1232" s="135"/>
      <c r="W1232" s="135"/>
      <c r="X1232" s="134"/>
      <c r="Y1232" s="135"/>
      <c r="Z1232" s="135"/>
      <c r="AA1232" s="134"/>
      <c r="AB1232" s="135"/>
      <c r="AC1232" s="135"/>
      <c r="AD1232" s="134"/>
      <c r="AE1232" s="135"/>
      <c r="AF1232" s="135"/>
      <c r="AG1232" s="134"/>
    </row>
    <row r="1233" spans="1:33">
      <c r="A1233" s="144" t="s">
        <v>345</v>
      </c>
      <c r="B1233" s="135" t="s">
        <v>3948</v>
      </c>
      <c r="C1233" s="143">
        <v>-495.91354378422574</v>
      </c>
      <c r="D1233" s="143">
        <v>5070.553047302813</v>
      </c>
      <c r="E1233" s="142">
        <v>1.296</v>
      </c>
      <c r="F1233" s="141">
        <v>2.2010000000000001</v>
      </c>
      <c r="G1233" s="135"/>
      <c r="H1233" s="135"/>
      <c r="I1233" s="134"/>
      <c r="J1233" s="135"/>
      <c r="K1233" s="135"/>
      <c r="L1233" s="134"/>
      <c r="M1233" s="135"/>
      <c r="N1233" s="135"/>
      <c r="O1233" s="134"/>
      <c r="P1233" s="135"/>
      <c r="Q1233" s="135"/>
      <c r="R1233" s="134"/>
      <c r="S1233" s="135"/>
      <c r="T1233" s="135"/>
      <c r="U1233" s="134"/>
      <c r="V1233" s="135"/>
      <c r="W1233" s="135"/>
      <c r="X1233" s="134"/>
      <c r="Y1233" s="135"/>
      <c r="Z1233" s="135"/>
      <c r="AA1233" s="134"/>
      <c r="AB1233" s="135"/>
      <c r="AC1233" s="135"/>
      <c r="AD1233" s="134"/>
      <c r="AE1233" s="135"/>
      <c r="AF1233" s="135"/>
      <c r="AG1233" s="134"/>
    </row>
    <row r="1234" spans="1:33">
      <c r="A1234" s="144" t="s">
        <v>345</v>
      </c>
      <c r="B1234" s="135" t="s">
        <v>3947</v>
      </c>
      <c r="C1234" s="143">
        <v>-496.86484686613426</v>
      </c>
      <c r="D1234" s="143">
        <v>5068.7598782111136</v>
      </c>
      <c r="E1234" s="142">
        <v>1.29</v>
      </c>
      <c r="F1234" s="141">
        <v>2.2090000000000001</v>
      </c>
      <c r="G1234" s="135"/>
      <c r="H1234" s="135"/>
      <c r="I1234" s="134"/>
      <c r="J1234" s="135"/>
      <c r="K1234" s="135"/>
      <c r="L1234" s="134"/>
      <c r="M1234" s="135"/>
      <c r="N1234" s="135"/>
      <c r="O1234" s="134"/>
      <c r="P1234" s="135"/>
      <c r="Q1234" s="135"/>
      <c r="R1234" s="134"/>
      <c r="S1234" s="135"/>
      <c r="T1234" s="135"/>
      <c r="U1234" s="134"/>
      <c r="V1234" s="135"/>
      <c r="W1234" s="135"/>
      <c r="X1234" s="134"/>
      <c r="Y1234" s="135"/>
      <c r="Z1234" s="135"/>
      <c r="AA1234" s="134"/>
      <c r="AB1234" s="135"/>
      <c r="AC1234" s="135"/>
      <c r="AD1234" s="134"/>
      <c r="AE1234" s="135"/>
      <c r="AF1234" s="135"/>
      <c r="AG1234" s="134"/>
    </row>
    <row r="1235" spans="1:33">
      <c r="A1235" s="144" t="s">
        <v>345</v>
      </c>
      <c r="B1235" s="135" t="s">
        <v>3946</v>
      </c>
      <c r="C1235" s="143">
        <v>-496.55856401518474</v>
      </c>
      <c r="D1235" s="143">
        <v>5066.8482170334064</v>
      </c>
      <c r="E1235" s="142">
        <v>1.304</v>
      </c>
      <c r="F1235" s="141">
        <v>2.2160000000000002</v>
      </c>
      <c r="G1235" s="135"/>
      <c r="H1235" s="135"/>
      <c r="I1235" s="134"/>
      <c r="J1235" s="135"/>
      <c r="K1235" s="135"/>
      <c r="L1235" s="134"/>
      <c r="M1235" s="135"/>
      <c r="N1235" s="135"/>
      <c r="O1235" s="134"/>
      <c r="P1235" s="135"/>
      <c r="Q1235" s="135"/>
      <c r="R1235" s="134"/>
      <c r="S1235" s="135"/>
      <c r="T1235" s="135"/>
      <c r="U1235" s="134"/>
      <c r="V1235" s="135"/>
      <c r="W1235" s="135"/>
      <c r="X1235" s="134"/>
      <c r="Y1235" s="135"/>
      <c r="Z1235" s="135"/>
      <c r="AA1235" s="134"/>
      <c r="AB1235" s="135"/>
      <c r="AC1235" s="135"/>
      <c r="AD1235" s="134"/>
      <c r="AE1235" s="135"/>
      <c r="AF1235" s="135"/>
      <c r="AG1235" s="134"/>
    </row>
    <row r="1236" spans="1:33">
      <c r="A1236" s="144" t="s">
        <v>345</v>
      </c>
      <c r="B1236" s="135" t="s">
        <v>3945</v>
      </c>
      <c r="C1236" s="143">
        <v>-496.49980911152181</v>
      </c>
      <c r="D1236" s="143">
        <v>5065.3807543880685</v>
      </c>
      <c r="E1236" s="142">
        <v>1.31</v>
      </c>
      <c r="F1236" s="141">
        <v>2.2280000000000002</v>
      </c>
      <c r="G1236" s="135"/>
      <c r="H1236" s="135"/>
      <c r="I1236" s="134"/>
      <c r="J1236" s="135"/>
      <c r="K1236" s="135"/>
      <c r="L1236" s="134"/>
      <c r="M1236" s="135"/>
      <c r="N1236" s="135"/>
      <c r="O1236" s="134"/>
      <c r="P1236" s="135"/>
      <c r="Q1236" s="135"/>
      <c r="R1236" s="134"/>
      <c r="S1236" s="135"/>
      <c r="T1236" s="135"/>
      <c r="U1236" s="134"/>
      <c r="V1236" s="135"/>
      <c r="W1236" s="135"/>
      <c r="X1236" s="134"/>
      <c r="Y1236" s="135"/>
      <c r="Z1236" s="135"/>
      <c r="AA1236" s="134"/>
      <c r="AB1236" s="135"/>
      <c r="AC1236" s="135"/>
      <c r="AD1236" s="134"/>
      <c r="AE1236" s="135"/>
      <c r="AF1236" s="135"/>
      <c r="AG1236" s="134"/>
    </row>
    <row r="1237" spans="1:33">
      <c r="A1237" s="144" t="s">
        <v>345</v>
      </c>
      <c r="B1237" s="135" t="s">
        <v>3944</v>
      </c>
      <c r="C1237" s="143">
        <v>-496.88575970101675</v>
      </c>
      <c r="D1237" s="143">
        <v>5064.1124587897011</v>
      </c>
      <c r="E1237" s="142">
        <v>1.321</v>
      </c>
      <c r="F1237" s="141">
        <v>2.218</v>
      </c>
      <c r="G1237" s="135"/>
      <c r="H1237" s="135"/>
      <c r="I1237" s="134"/>
      <c r="J1237" s="135"/>
      <c r="K1237" s="135"/>
      <c r="L1237" s="134"/>
      <c r="M1237" s="135"/>
      <c r="N1237" s="135"/>
      <c r="O1237" s="134"/>
      <c r="P1237" s="135"/>
      <c r="Q1237" s="135"/>
      <c r="R1237" s="134"/>
      <c r="S1237" s="135"/>
      <c r="T1237" s="135"/>
      <c r="U1237" s="134"/>
      <c r="V1237" s="135"/>
      <c r="W1237" s="135"/>
      <c r="X1237" s="134"/>
      <c r="Y1237" s="135"/>
      <c r="Z1237" s="135"/>
      <c r="AA1237" s="134"/>
      <c r="AB1237" s="135"/>
      <c r="AC1237" s="135"/>
      <c r="AD1237" s="134"/>
      <c r="AE1237" s="135"/>
      <c r="AF1237" s="135"/>
      <c r="AG1237" s="134"/>
    </row>
    <row r="1238" spans="1:33">
      <c r="A1238" s="144" t="s">
        <v>345</v>
      </c>
      <c r="B1238" s="135" t="s">
        <v>3943</v>
      </c>
      <c r="C1238" s="143">
        <v>-496.14302983284551</v>
      </c>
      <c r="D1238" s="143">
        <v>5062.8888302334371</v>
      </c>
      <c r="E1238" s="142">
        <v>1.331</v>
      </c>
      <c r="F1238" s="141">
        <v>2.214</v>
      </c>
      <c r="G1238" s="135"/>
      <c r="H1238" s="135"/>
      <c r="I1238" s="134"/>
      <c r="J1238" s="135"/>
      <c r="K1238" s="135"/>
      <c r="L1238" s="134"/>
      <c r="M1238" s="135"/>
      <c r="N1238" s="135"/>
      <c r="O1238" s="134"/>
      <c r="P1238" s="135"/>
      <c r="Q1238" s="135"/>
      <c r="R1238" s="134"/>
      <c r="S1238" s="135"/>
      <c r="T1238" s="135"/>
      <c r="U1238" s="134"/>
      <c r="V1238" s="135"/>
      <c r="W1238" s="135"/>
      <c r="X1238" s="134"/>
      <c r="Y1238" s="135"/>
      <c r="Z1238" s="135"/>
      <c r="AA1238" s="134"/>
      <c r="AB1238" s="135"/>
      <c r="AC1238" s="135"/>
      <c r="AD1238" s="134"/>
      <c r="AE1238" s="135"/>
      <c r="AF1238" s="135"/>
      <c r="AG1238" s="134"/>
    </row>
    <row r="1239" spans="1:33">
      <c r="A1239" s="144" t="s">
        <v>345</v>
      </c>
      <c r="B1239" s="135" t="s">
        <v>3942</v>
      </c>
      <c r="C1239" s="143">
        <v>-496.21734224913712</v>
      </c>
      <c r="D1239" s="143">
        <v>5061.1421360662453</v>
      </c>
      <c r="E1239" s="142">
        <v>1.306</v>
      </c>
      <c r="F1239" s="141">
        <v>2.242</v>
      </c>
      <c r="G1239" s="135"/>
      <c r="H1239" s="135"/>
      <c r="I1239" s="134"/>
      <c r="J1239" s="135"/>
      <c r="K1239" s="135"/>
      <c r="L1239" s="134"/>
      <c r="M1239" s="135"/>
      <c r="N1239" s="135"/>
      <c r="O1239" s="134"/>
      <c r="P1239" s="135"/>
      <c r="Q1239" s="135"/>
      <c r="R1239" s="134"/>
      <c r="S1239" s="135"/>
      <c r="T1239" s="135"/>
      <c r="U1239" s="134"/>
      <c r="V1239" s="135"/>
      <c r="W1239" s="135"/>
      <c r="X1239" s="134"/>
      <c r="Y1239" s="135"/>
      <c r="Z1239" s="135"/>
      <c r="AA1239" s="134"/>
      <c r="AB1239" s="135"/>
      <c r="AC1239" s="135"/>
      <c r="AD1239" s="134"/>
      <c r="AE1239" s="135"/>
      <c r="AF1239" s="135"/>
      <c r="AG1239" s="134"/>
    </row>
    <row r="1240" spans="1:33">
      <c r="A1240" s="144" t="s">
        <v>345</v>
      </c>
      <c r="B1240" s="135" t="s">
        <v>3941</v>
      </c>
      <c r="C1240" s="143">
        <v>-496.08093722651046</v>
      </c>
      <c r="D1240" s="143">
        <v>5059.7887526427558</v>
      </c>
      <c r="E1240" s="142">
        <v>1.3129999999999999</v>
      </c>
      <c r="F1240" s="141">
        <v>2.2229999999999999</v>
      </c>
      <c r="G1240" s="135"/>
      <c r="H1240" s="135"/>
      <c r="I1240" s="134"/>
      <c r="J1240" s="135"/>
      <c r="K1240" s="135"/>
      <c r="L1240" s="134"/>
      <c r="M1240" s="135"/>
      <c r="N1240" s="135"/>
      <c r="O1240" s="134"/>
      <c r="P1240" s="135"/>
      <c r="Q1240" s="135"/>
      <c r="R1240" s="134"/>
      <c r="S1240" s="135"/>
      <c r="T1240" s="135"/>
      <c r="U1240" s="134"/>
      <c r="V1240" s="135"/>
      <c r="W1240" s="135"/>
      <c r="X1240" s="134"/>
      <c r="Y1240" s="135"/>
      <c r="Z1240" s="135"/>
      <c r="AA1240" s="134"/>
      <c r="AB1240" s="135"/>
      <c r="AC1240" s="135"/>
      <c r="AD1240" s="134"/>
      <c r="AE1240" s="135"/>
      <c r="AF1240" s="135"/>
      <c r="AG1240" s="134"/>
    </row>
    <row r="1241" spans="1:33">
      <c r="A1241" s="144" t="s">
        <v>345</v>
      </c>
      <c r="B1241" s="135" t="s">
        <v>3940</v>
      </c>
      <c r="C1241" s="143">
        <v>-496.70667588084945</v>
      </c>
      <c r="D1241" s="143">
        <v>5058.9189630261362</v>
      </c>
      <c r="E1241" s="142">
        <v>1.2989999999999999</v>
      </c>
      <c r="F1241" s="141">
        <v>2.2160000000000002</v>
      </c>
      <c r="G1241" s="135"/>
      <c r="H1241" s="135"/>
      <c r="I1241" s="134"/>
      <c r="J1241" s="135"/>
      <c r="K1241" s="135"/>
      <c r="L1241" s="134"/>
      <c r="M1241" s="135"/>
      <c r="N1241" s="135"/>
      <c r="O1241" s="134"/>
      <c r="P1241" s="135"/>
      <c r="Q1241" s="135"/>
      <c r="R1241" s="134"/>
      <c r="S1241" s="135"/>
      <c r="T1241" s="135"/>
      <c r="U1241" s="134"/>
      <c r="V1241" s="135"/>
      <c r="W1241" s="135"/>
      <c r="X1241" s="134"/>
      <c r="Y1241" s="135"/>
      <c r="Z1241" s="135"/>
      <c r="AA1241" s="134"/>
      <c r="AB1241" s="135"/>
      <c r="AC1241" s="135"/>
      <c r="AD1241" s="134"/>
      <c r="AE1241" s="135"/>
      <c r="AF1241" s="135"/>
      <c r="AG1241" s="134"/>
    </row>
    <row r="1242" spans="1:33">
      <c r="A1242" s="144" t="s">
        <v>345</v>
      </c>
      <c r="B1242" s="135" t="s">
        <v>3939</v>
      </c>
      <c r="C1242" s="143">
        <v>-496.77836145971219</v>
      </c>
      <c r="D1242" s="143">
        <v>5057.9154806840133</v>
      </c>
      <c r="E1242" s="142">
        <v>1.288</v>
      </c>
      <c r="F1242" s="141">
        <v>2.2250000000000001</v>
      </c>
      <c r="G1242" s="135"/>
      <c r="H1242" s="135"/>
      <c r="I1242" s="134"/>
      <c r="J1242" s="135"/>
      <c r="K1242" s="135"/>
      <c r="L1242" s="134"/>
      <c r="M1242" s="135"/>
      <c r="N1242" s="135"/>
      <c r="O1242" s="134"/>
      <c r="P1242" s="135"/>
      <c r="Q1242" s="135"/>
      <c r="R1242" s="134"/>
      <c r="S1242" s="135"/>
      <c r="T1242" s="135"/>
      <c r="U1242" s="134"/>
      <c r="V1242" s="135"/>
      <c r="W1242" s="135"/>
      <c r="X1242" s="134"/>
      <c r="Y1242" s="135"/>
      <c r="Z1242" s="135"/>
      <c r="AA1242" s="134"/>
      <c r="AB1242" s="135"/>
      <c r="AC1242" s="135"/>
      <c r="AD1242" s="134"/>
      <c r="AE1242" s="135"/>
      <c r="AF1242" s="135"/>
      <c r="AG1242" s="134"/>
    </row>
    <row r="1243" spans="1:33">
      <c r="A1243" s="144" t="s">
        <v>345</v>
      </c>
      <c r="B1243" s="135" t="s">
        <v>3938</v>
      </c>
      <c r="C1243" s="143">
        <v>-496.12537790073532</v>
      </c>
      <c r="D1243" s="143">
        <v>5057.5395347241019</v>
      </c>
      <c r="E1243" s="142">
        <v>1.3</v>
      </c>
      <c r="F1243" s="141">
        <v>2.2290000000000001</v>
      </c>
      <c r="G1243" s="135"/>
      <c r="H1243" s="135"/>
      <c r="I1243" s="134"/>
      <c r="J1243" s="135"/>
      <c r="K1243" s="135"/>
      <c r="L1243" s="134"/>
      <c r="M1243" s="135"/>
      <c r="N1243" s="135"/>
      <c r="O1243" s="134"/>
      <c r="P1243" s="135"/>
      <c r="Q1243" s="135"/>
      <c r="R1243" s="134"/>
      <c r="S1243" s="135"/>
      <c r="T1243" s="135"/>
      <c r="U1243" s="134"/>
      <c r="V1243" s="135"/>
      <c r="W1243" s="135"/>
      <c r="X1243" s="134"/>
      <c r="Y1243" s="135"/>
      <c r="Z1243" s="135"/>
      <c r="AA1243" s="134"/>
      <c r="AB1243" s="135"/>
      <c r="AC1243" s="135"/>
      <c r="AD1243" s="134"/>
      <c r="AE1243" s="135"/>
      <c r="AF1243" s="135"/>
      <c r="AG1243" s="134"/>
    </row>
    <row r="1244" spans="1:33">
      <c r="A1244" s="144" t="s">
        <v>345</v>
      </c>
      <c r="B1244" s="135" t="s">
        <v>3937</v>
      </c>
      <c r="C1244" s="143">
        <v>-496.40586520849132</v>
      </c>
      <c r="D1244" s="143">
        <v>5057.0013242341647</v>
      </c>
      <c r="E1244" s="142">
        <v>1.306</v>
      </c>
      <c r="F1244" s="141">
        <v>2.2349999999999999</v>
      </c>
      <c r="G1244" s="135"/>
      <c r="H1244" s="135"/>
      <c r="I1244" s="134"/>
      <c r="J1244" s="135"/>
      <c r="K1244" s="135"/>
      <c r="L1244" s="134"/>
      <c r="M1244" s="135"/>
      <c r="N1244" s="135"/>
      <c r="O1244" s="134"/>
      <c r="P1244" s="135"/>
      <c r="Q1244" s="135"/>
      <c r="R1244" s="134"/>
      <c r="S1244" s="135"/>
      <c r="T1244" s="135"/>
      <c r="U1244" s="134"/>
      <c r="V1244" s="135"/>
      <c r="W1244" s="135"/>
      <c r="X1244" s="134"/>
      <c r="Y1244" s="135"/>
      <c r="Z1244" s="135"/>
      <c r="AA1244" s="134"/>
      <c r="AB1244" s="135"/>
      <c r="AC1244" s="135"/>
      <c r="AD1244" s="134"/>
      <c r="AE1244" s="135"/>
      <c r="AF1244" s="135"/>
      <c r="AG1244" s="134"/>
    </row>
    <row r="1245" spans="1:33">
      <c r="A1245" s="144" t="s">
        <v>345</v>
      </c>
      <c r="B1245" s="135" t="s">
        <v>3936</v>
      </c>
      <c r="C1245" s="143">
        <v>-496.87423096367104</v>
      </c>
      <c r="D1245" s="143">
        <v>5055.5769247647004</v>
      </c>
      <c r="E1245" s="142">
        <v>1.286</v>
      </c>
      <c r="F1245" s="141">
        <v>2.2109999999999999</v>
      </c>
      <c r="G1245" s="135"/>
      <c r="H1245" s="135"/>
      <c r="I1245" s="134"/>
      <c r="J1245" s="135"/>
      <c r="K1245" s="135"/>
      <c r="L1245" s="134"/>
      <c r="M1245" s="135"/>
      <c r="N1245" s="135"/>
      <c r="O1245" s="134"/>
      <c r="P1245" s="135"/>
      <c r="Q1245" s="135"/>
      <c r="R1245" s="134"/>
      <c r="S1245" s="135"/>
      <c r="T1245" s="135"/>
      <c r="U1245" s="134"/>
      <c r="V1245" s="135"/>
      <c r="W1245" s="135"/>
      <c r="X1245" s="134"/>
      <c r="Y1245" s="135"/>
      <c r="Z1245" s="135"/>
      <c r="AA1245" s="134"/>
      <c r="AB1245" s="135"/>
      <c r="AC1245" s="135"/>
      <c r="AD1245" s="134"/>
      <c r="AE1245" s="135"/>
      <c r="AF1245" s="135"/>
      <c r="AG1245" s="134"/>
    </row>
    <row r="1246" spans="1:33">
      <c r="A1246" s="144" t="s">
        <v>345</v>
      </c>
      <c r="B1246" s="135" t="s">
        <v>3935</v>
      </c>
      <c r="C1246" s="143">
        <v>-496.64134100493237</v>
      </c>
      <c r="D1246" s="143">
        <v>5054.2701415756246</v>
      </c>
      <c r="E1246" s="142">
        <v>1.31</v>
      </c>
      <c r="F1246" s="141">
        <v>2.2069999999999999</v>
      </c>
      <c r="G1246" s="135"/>
      <c r="H1246" s="135"/>
      <c r="I1246" s="134"/>
      <c r="J1246" s="135"/>
      <c r="K1246" s="135"/>
      <c r="L1246" s="134"/>
      <c r="M1246" s="135"/>
      <c r="N1246" s="135"/>
      <c r="O1246" s="134"/>
      <c r="P1246" s="135"/>
      <c r="Q1246" s="135"/>
      <c r="R1246" s="134"/>
      <c r="S1246" s="135"/>
      <c r="T1246" s="135"/>
      <c r="U1246" s="134"/>
      <c r="V1246" s="135"/>
      <c r="W1246" s="135"/>
      <c r="X1246" s="134"/>
      <c r="Y1246" s="135"/>
      <c r="Z1246" s="135"/>
      <c r="AA1246" s="134"/>
      <c r="AB1246" s="135"/>
      <c r="AC1246" s="135"/>
      <c r="AD1246" s="134"/>
      <c r="AE1246" s="135"/>
      <c r="AF1246" s="135"/>
      <c r="AG1246" s="134"/>
    </row>
    <row r="1247" spans="1:33">
      <c r="A1247" s="144" t="s">
        <v>345</v>
      </c>
      <c r="B1247" s="135" t="s">
        <v>3934</v>
      </c>
      <c r="C1247" s="143">
        <v>-496.61413971606697</v>
      </c>
      <c r="D1247" s="143">
        <v>5052.4628404785817</v>
      </c>
      <c r="E1247" s="142">
        <v>1.298</v>
      </c>
      <c r="F1247" s="141">
        <v>2.2090000000000001</v>
      </c>
      <c r="G1247" s="135"/>
      <c r="H1247" s="135"/>
      <c r="I1247" s="134"/>
      <c r="J1247" s="135"/>
      <c r="K1247" s="135"/>
      <c r="L1247" s="134"/>
      <c r="M1247" s="135"/>
      <c r="N1247" s="135"/>
      <c r="O1247" s="134"/>
      <c r="P1247" s="135"/>
      <c r="Q1247" s="135"/>
      <c r="R1247" s="134"/>
      <c r="S1247" s="135"/>
      <c r="T1247" s="135"/>
      <c r="U1247" s="134"/>
      <c r="V1247" s="135"/>
      <c r="W1247" s="135"/>
      <c r="X1247" s="134"/>
      <c r="Y1247" s="135"/>
      <c r="Z1247" s="135"/>
      <c r="AA1247" s="134"/>
      <c r="AB1247" s="135"/>
      <c r="AC1247" s="135"/>
      <c r="AD1247" s="134"/>
      <c r="AE1247" s="135"/>
      <c r="AF1247" s="135"/>
      <c r="AG1247" s="134"/>
    </row>
    <row r="1248" spans="1:33">
      <c r="A1248" s="144" t="s">
        <v>345</v>
      </c>
      <c r="B1248" s="135" t="s">
        <v>3933</v>
      </c>
      <c r="C1248" s="143">
        <v>-496.27623168219992</v>
      </c>
      <c r="D1248" s="143">
        <v>5051.2255741376803</v>
      </c>
      <c r="E1248" s="142">
        <v>1.329</v>
      </c>
      <c r="F1248" s="141">
        <v>2.218</v>
      </c>
      <c r="G1248" s="135"/>
      <c r="H1248" s="135"/>
      <c r="I1248" s="134"/>
      <c r="J1248" s="135"/>
      <c r="K1248" s="135"/>
      <c r="L1248" s="134"/>
      <c r="M1248" s="135"/>
      <c r="N1248" s="135"/>
      <c r="O1248" s="134"/>
      <c r="P1248" s="135"/>
      <c r="Q1248" s="135"/>
      <c r="R1248" s="134"/>
      <c r="S1248" s="135"/>
      <c r="T1248" s="135"/>
      <c r="U1248" s="134"/>
      <c r="V1248" s="135"/>
      <c r="W1248" s="135"/>
      <c r="X1248" s="134"/>
      <c r="Y1248" s="135"/>
      <c r="Z1248" s="135"/>
      <c r="AA1248" s="134"/>
      <c r="AB1248" s="135"/>
      <c r="AC1248" s="135"/>
      <c r="AD1248" s="134"/>
      <c r="AE1248" s="135"/>
      <c r="AF1248" s="135"/>
      <c r="AG1248" s="134"/>
    </row>
    <row r="1249" spans="1:33">
      <c r="A1249" s="144" t="s">
        <v>345</v>
      </c>
      <c r="B1249" s="135" t="s">
        <v>3932</v>
      </c>
      <c r="C1249" s="143">
        <v>-496.77335324023136</v>
      </c>
      <c r="D1249" s="143">
        <v>5049.6371351267771</v>
      </c>
      <c r="E1249" s="142">
        <v>1.3280000000000001</v>
      </c>
      <c r="F1249" s="141">
        <v>2.2280000000000002</v>
      </c>
      <c r="G1249" s="135"/>
      <c r="H1249" s="135"/>
      <c r="I1249" s="134"/>
      <c r="J1249" s="135"/>
      <c r="K1249" s="135"/>
      <c r="L1249" s="134"/>
      <c r="M1249" s="135"/>
      <c r="N1249" s="135"/>
      <c r="O1249" s="134"/>
      <c r="P1249" s="135"/>
      <c r="Q1249" s="135"/>
      <c r="R1249" s="134"/>
      <c r="S1249" s="135"/>
      <c r="T1249" s="135"/>
      <c r="U1249" s="134"/>
      <c r="V1249" s="135"/>
      <c r="W1249" s="135"/>
      <c r="X1249" s="134"/>
      <c r="Y1249" s="135"/>
      <c r="Z1249" s="135"/>
      <c r="AA1249" s="134"/>
      <c r="AB1249" s="135"/>
      <c r="AC1249" s="135"/>
      <c r="AD1249" s="134"/>
      <c r="AE1249" s="135"/>
      <c r="AF1249" s="135"/>
      <c r="AG1249" s="134"/>
    </row>
    <row r="1250" spans="1:33">
      <c r="A1250" s="144" t="s">
        <v>345</v>
      </c>
      <c r="B1250" s="135" t="s">
        <v>3931</v>
      </c>
      <c r="C1250" s="143">
        <v>-496.26319437817602</v>
      </c>
      <c r="D1250" s="143">
        <v>5048.265622459533</v>
      </c>
      <c r="E1250" s="142">
        <v>1.32</v>
      </c>
      <c r="F1250" s="141">
        <v>2.226</v>
      </c>
      <c r="G1250" s="135"/>
      <c r="H1250" s="135"/>
      <c r="I1250" s="134"/>
      <c r="J1250" s="135"/>
      <c r="K1250" s="135"/>
      <c r="L1250" s="134"/>
      <c r="M1250" s="135"/>
      <c r="N1250" s="135"/>
      <c r="O1250" s="134"/>
      <c r="P1250" s="135"/>
      <c r="Q1250" s="135"/>
      <c r="R1250" s="134"/>
      <c r="S1250" s="135"/>
      <c r="T1250" s="135"/>
      <c r="U1250" s="134"/>
      <c r="V1250" s="135"/>
      <c r="W1250" s="135"/>
      <c r="X1250" s="134"/>
      <c r="Y1250" s="135"/>
      <c r="Z1250" s="135"/>
      <c r="AA1250" s="134"/>
      <c r="AB1250" s="135"/>
      <c r="AC1250" s="135"/>
      <c r="AD1250" s="134"/>
      <c r="AE1250" s="135"/>
      <c r="AF1250" s="135"/>
      <c r="AG1250" s="134"/>
    </row>
    <row r="1251" spans="1:33">
      <c r="A1251" s="144" t="s">
        <v>345</v>
      </c>
      <c r="B1251" s="135" t="s">
        <v>3930</v>
      </c>
      <c r="C1251" s="143">
        <v>-496.88212785115667</v>
      </c>
      <c r="D1251" s="143">
        <v>5046.9046414291279</v>
      </c>
      <c r="E1251" s="142">
        <v>1.2889999999999999</v>
      </c>
      <c r="F1251" s="141">
        <v>2.21</v>
      </c>
      <c r="G1251" s="135"/>
      <c r="H1251" s="135"/>
      <c r="I1251" s="134"/>
      <c r="J1251" s="135"/>
      <c r="K1251" s="135"/>
      <c r="L1251" s="134"/>
      <c r="M1251" s="135"/>
      <c r="N1251" s="135"/>
      <c r="O1251" s="134"/>
      <c r="P1251" s="135"/>
      <c r="Q1251" s="135"/>
      <c r="R1251" s="134"/>
      <c r="S1251" s="135"/>
      <c r="T1251" s="135"/>
      <c r="U1251" s="134"/>
      <c r="V1251" s="135"/>
      <c r="W1251" s="135"/>
      <c r="X1251" s="134"/>
      <c r="Y1251" s="135"/>
      <c r="Z1251" s="135"/>
      <c r="AA1251" s="134"/>
      <c r="AB1251" s="135"/>
      <c r="AC1251" s="135"/>
      <c r="AD1251" s="134"/>
      <c r="AE1251" s="135"/>
      <c r="AF1251" s="135"/>
      <c r="AG1251" s="134"/>
    </row>
    <row r="1252" spans="1:33">
      <c r="A1252" s="144" t="s">
        <v>345</v>
      </c>
      <c r="B1252" s="135" t="s">
        <v>3929</v>
      </c>
      <c r="C1252" s="143">
        <v>-496.07481832069055</v>
      </c>
      <c r="D1252" s="143">
        <v>5045.9408269538617</v>
      </c>
      <c r="E1252" s="142">
        <v>1.2889999999999999</v>
      </c>
      <c r="F1252" s="141">
        <v>2.222</v>
      </c>
      <c r="G1252" s="135"/>
      <c r="H1252" s="135"/>
      <c r="I1252" s="134"/>
      <c r="J1252" s="135"/>
      <c r="K1252" s="135"/>
      <c r="L1252" s="134"/>
      <c r="M1252" s="135"/>
      <c r="N1252" s="135"/>
      <c r="O1252" s="134"/>
      <c r="P1252" s="135"/>
      <c r="Q1252" s="135"/>
      <c r="R1252" s="134"/>
      <c r="S1252" s="135"/>
      <c r="T1252" s="135"/>
      <c r="U1252" s="134"/>
      <c r="V1252" s="135"/>
      <c r="W1252" s="135"/>
      <c r="X1252" s="134"/>
      <c r="Y1252" s="135"/>
      <c r="Z1252" s="135"/>
      <c r="AA1252" s="134"/>
      <c r="AB1252" s="135"/>
      <c r="AC1252" s="135"/>
      <c r="AD1252" s="134"/>
      <c r="AE1252" s="135"/>
      <c r="AF1252" s="135"/>
      <c r="AG1252" s="134"/>
    </row>
    <row r="1253" spans="1:33">
      <c r="A1253" s="144" t="s">
        <v>345</v>
      </c>
      <c r="B1253" s="135" t="s">
        <v>3928</v>
      </c>
      <c r="C1253" s="143">
        <v>-496.75674888410981</v>
      </c>
      <c r="D1253" s="143">
        <v>5044.3455739886467</v>
      </c>
      <c r="E1253" s="142">
        <v>1.282</v>
      </c>
      <c r="F1253" s="141">
        <v>2.2010000000000001</v>
      </c>
      <c r="G1253" s="135"/>
      <c r="H1253" s="135"/>
      <c r="I1253" s="134"/>
      <c r="J1253" s="135"/>
      <c r="K1253" s="135"/>
      <c r="L1253" s="134"/>
      <c r="M1253" s="135"/>
      <c r="N1253" s="135"/>
      <c r="O1253" s="134"/>
      <c r="P1253" s="135"/>
      <c r="Q1253" s="135"/>
      <c r="R1253" s="134"/>
      <c r="S1253" s="135"/>
      <c r="T1253" s="135"/>
      <c r="U1253" s="134"/>
      <c r="V1253" s="135"/>
      <c r="W1253" s="135"/>
      <c r="X1253" s="134"/>
      <c r="Y1253" s="135"/>
      <c r="Z1253" s="135"/>
      <c r="AA1253" s="134"/>
      <c r="AB1253" s="135"/>
      <c r="AC1253" s="135"/>
      <c r="AD1253" s="134"/>
      <c r="AE1253" s="135"/>
      <c r="AF1253" s="135"/>
      <c r="AG1253" s="134"/>
    </row>
    <row r="1254" spans="1:33">
      <c r="A1254" s="144" t="s">
        <v>345</v>
      </c>
      <c r="B1254" s="135" t="s">
        <v>3927</v>
      </c>
      <c r="C1254" s="143">
        <v>-496.21737591076902</v>
      </c>
      <c r="D1254" s="143">
        <v>5042.4415215195868</v>
      </c>
      <c r="E1254" s="142">
        <v>1.3109999999999999</v>
      </c>
      <c r="F1254" s="141">
        <v>2.214</v>
      </c>
      <c r="G1254" s="135"/>
      <c r="H1254" s="135"/>
      <c r="I1254" s="134"/>
      <c r="J1254" s="135"/>
      <c r="K1254" s="135"/>
      <c r="L1254" s="134"/>
      <c r="M1254" s="135"/>
      <c r="N1254" s="135"/>
      <c r="O1254" s="134"/>
      <c r="P1254" s="135"/>
      <c r="Q1254" s="135"/>
      <c r="R1254" s="134"/>
      <c r="S1254" s="135"/>
      <c r="T1254" s="135"/>
      <c r="U1254" s="134"/>
      <c r="V1254" s="135"/>
      <c r="W1254" s="135"/>
      <c r="X1254" s="134"/>
      <c r="Y1254" s="135"/>
      <c r="Z1254" s="135"/>
      <c r="AA1254" s="134"/>
      <c r="AB1254" s="135"/>
      <c r="AC1254" s="135"/>
      <c r="AD1254" s="134"/>
      <c r="AE1254" s="135"/>
      <c r="AF1254" s="135"/>
      <c r="AG1254" s="134"/>
    </row>
    <row r="1255" spans="1:33">
      <c r="A1255" s="144" t="s">
        <v>345</v>
      </c>
      <c r="B1255" s="135" t="s">
        <v>3926</v>
      </c>
      <c r="C1255" s="143">
        <v>-496.88738403370144</v>
      </c>
      <c r="D1255" s="143">
        <v>5040.595585489823</v>
      </c>
      <c r="E1255" s="142">
        <v>1.3180000000000001</v>
      </c>
      <c r="F1255" s="141">
        <v>2.2040000000000002</v>
      </c>
      <c r="G1255" s="135"/>
      <c r="H1255" s="135"/>
      <c r="I1255" s="134"/>
      <c r="J1255" s="135"/>
      <c r="K1255" s="135"/>
      <c r="L1255" s="134"/>
      <c r="M1255" s="135"/>
      <c r="N1255" s="135"/>
      <c r="O1255" s="134"/>
      <c r="P1255" s="135"/>
      <c r="Q1255" s="135"/>
      <c r="R1255" s="134"/>
      <c r="S1255" s="135"/>
      <c r="T1255" s="135"/>
      <c r="U1255" s="134"/>
      <c r="V1255" s="135"/>
      <c r="W1255" s="135"/>
      <c r="X1255" s="134"/>
      <c r="Y1255" s="135"/>
      <c r="Z1255" s="135"/>
      <c r="AA1255" s="134"/>
      <c r="AB1255" s="135"/>
      <c r="AC1255" s="135"/>
      <c r="AD1255" s="134"/>
      <c r="AE1255" s="135"/>
      <c r="AF1255" s="135"/>
      <c r="AG1255" s="134"/>
    </row>
    <row r="1256" spans="1:33">
      <c r="A1256" s="144" t="s">
        <v>345</v>
      </c>
      <c r="B1256" s="135" t="s">
        <v>3925</v>
      </c>
      <c r="C1256" s="143">
        <v>-496.44583583740712</v>
      </c>
      <c r="D1256" s="143">
        <v>5038.7088385260959</v>
      </c>
      <c r="E1256" s="142">
        <v>1.296</v>
      </c>
      <c r="F1256" s="141">
        <v>2.226</v>
      </c>
      <c r="G1256" s="135"/>
      <c r="H1256" s="135"/>
      <c r="I1256" s="134"/>
      <c r="J1256" s="135"/>
      <c r="K1256" s="135"/>
      <c r="L1256" s="134"/>
      <c r="M1256" s="135"/>
      <c r="N1256" s="135"/>
      <c r="O1256" s="134"/>
      <c r="P1256" s="135"/>
      <c r="Q1256" s="135"/>
      <c r="R1256" s="134"/>
      <c r="S1256" s="135"/>
      <c r="T1256" s="135"/>
      <c r="U1256" s="134"/>
      <c r="V1256" s="135"/>
      <c r="W1256" s="135"/>
      <c r="X1256" s="134"/>
      <c r="Y1256" s="135"/>
      <c r="Z1256" s="135"/>
      <c r="AA1256" s="134"/>
      <c r="AB1256" s="135"/>
      <c r="AC1256" s="135"/>
      <c r="AD1256" s="134"/>
      <c r="AE1256" s="135"/>
      <c r="AF1256" s="135"/>
      <c r="AG1256" s="134"/>
    </row>
    <row r="1257" spans="1:33">
      <c r="A1257" s="144" t="s">
        <v>345</v>
      </c>
      <c r="B1257" s="135" t="s">
        <v>3924</v>
      </c>
      <c r="C1257" s="143">
        <v>-496.79120498024344</v>
      </c>
      <c r="D1257" s="143">
        <v>5038.2445401960258</v>
      </c>
      <c r="E1257" s="142">
        <v>1.2929999999999999</v>
      </c>
      <c r="F1257" s="141">
        <v>2.226</v>
      </c>
      <c r="G1257" s="135"/>
      <c r="H1257" s="135"/>
      <c r="I1257" s="134"/>
      <c r="J1257" s="135"/>
      <c r="K1257" s="135"/>
      <c r="L1257" s="134"/>
      <c r="M1257" s="135"/>
      <c r="N1257" s="135"/>
      <c r="O1257" s="134"/>
      <c r="P1257" s="135"/>
      <c r="Q1257" s="135"/>
      <c r="R1257" s="134"/>
      <c r="S1257" s="135"/>
      <c r="T1257" s="135"/>
      <c r="U1257" s="134"/>
      <c r="V1257" s="135"/>
      <c r="W1257" s="135"/>
      <c r="X1257" s="134"/>
      <c r="Y1257" s="135"/>
      <c r="Z1257" s="135"/>
      <c r="AA1257" s="134"/>
      <c r="AB1257" s="135"/>
      <c r="AC1257" s="135"/>
      <c r="AD1257" s="134"/>
      <c r="AE1257" s="135"/>
      <c r="AF1257" s="135"/>
      <c r="AG1257" s="134"/>
    </row>
    <row r="1258" spans="1:33">
      <c r="A1258" s="144" t="s">
        <v>345</v>
      </c>
      <c r="B1258" s="135" t="s">
        <v>3923</v>
      </c>
      <c r="C1258" s="143">
        <v>-495.98030070342026</v>
      </c>
      <c r="D1258" s="143">
        <v>5037.4065085547963</v>
      </c>
      <c r="E1258" s="142">
        <v>1.3129999999999999</v>
      </c>
      <c r="F1258" s="141">
        <v>2.2250000000000001</v>
      </c>
      <c r="G1258" s="135"/>
      <c r="H1258" s="135"/>
      <c r="I1258" s="134"/>
      <c r="J1258" s="135"/>
      <c r="K1258" s="135"/>
      <c r="L1258" s="134"/>
      <c r="M1258" s="135"/>
      <c r="N1258" s="135"/>
      <c r="O1258" s="134"/>
      <c r="P1258" s="135"/>
      <c r="Q1258" s="135"/>
      <c r="R1258" s="134"/>
      <c r="S1258" s="135"/>
      <c r="T1258" s="135"/>
      <c r="U1258" s="134"/>
      <c r="V1258" s="135"/>
      <c r="W1258" s="135"/>
      <c r="X1258" s="134"/>
      <c r="Y1258" s="135"/>
      <c r="Z1258" s="135"/>
      <c r="AA1258" s="134"/>
      <c r="AB1258" s="135"/>
      <c r="AC1258" s="135"/>
      <c r="AD1258" s="134"/>
      <c r="AE1258" s="135"/>
      <c r="AF1258" s="135"/>
      <c r="AG1258" s="134"/>
    </row>
    <row r="1259" spans="1:33">
      <c r="A1259" s="144" t="s">
        <v>345</v>
      </c>
      <c r="B1259" s="135" t="s">
        <v>3922</v>
      </c>
      <c r="C1259" s="143">
        <v>-496.07364311738689</v>
      </c>
      <c r="D1259" s="143">
        <v>5036.486037083042</v>
      </c>
      <c r="E1259" s="142">
        <v>1.31</v>
      </c>
      <c r="F1259" s="141">
        <v>2.2229999999999999</v>
      </c>
      <c r="G1259" s="135"/>
      <c r="H1259" s="135"/>
      <c r="I1259" s="134"/>
      <c r="J1259" s="135"/>
      <c r="K1259" s="135"/>
      <c r="L1259" s="134"/>
      <c r="M1259" s="135"/>
      <c r="N1259" s="135"/>
      <c r="O1259" s="134"/>
      <c r="P1259" s="135"/>
      <c r="Q1259" s="135"/>
      <c r="R1259" s="134"/>
      <c r="S1259" s="135"/>
      <c r="T1259" s="135"/>
      <c r="U1259" s="134"/>
      <c r="V1259" s="135"/>
      <c r="W1259" s="135"/>
      <c r="X1259" s="134"/>
      <c r="Y1259" s="135"/>
      <c r="Z1259" s="135"/>
      <c r="AA1259" s="134"/>
      <c r="AB1259" s="135"/>
      <c r="AC1259" s="135"/>
      <c r="AD1259" s="134"/>
      <c r="AE1259" s="135"/>
      <c r="AF1259" s="135"/>
      <c r="AG1259" s="134"/>
    </row>
    <row r="1260" spans="1:33">
      <c r="A1260" s="144" t="s">
        <v>345</v>
      </c>
      <c r="B1260" s="135" t="s">
        <v>3921</v>
      </c>
      <c r="C1260" s="143">
        <v>-496.68961080070756</v>
      </c>
      <c r="D1260" s="143">
        <v>5035.6240743392709</v>
      </c>
      <c r="E1260" s="142">
        <v>1.3009999999999999</v>
      </c>
      <c r="F1260" s="141">
        <v>2.2149999999999999</v>
      </c>
      <c r="G1260" s="135"/>
      <c r="H1260" s="135"/>
      <c r="I1260" s="134"/>
      <c r="J1260" s="135"/>
      <c r="K1260" s="135"/>
      <c r="L1260" s="134"/>
      <c r="M1260" s="135"/>
      <c r="N1260" s="135"/>
      <c r="O1260" s="134"/>
      <c r="P1260" s="135"/>
      <c r="Q1260" s="135"/>
      <c r="R1260" s="134"/>
      <c r="S1260" s="135"/>
      <c r="T1260" s="135"/>
      <c r="U1260" s="134"/>
      <c r="V1260" s="135"/>
      <c r="W1260" s="135"/>
      <c r="X1260" s="134"/>
      <c r="Y1260" s="135"/>
      <c r="Z1260" s="135"/>
      <c r="AA1260" s="134"/>
      <c r="AB1260" s="135"/>
      <c r="AC1260" s="135"/>
      <c r="AD1260" s="134"/>
      <c r="AE1260" s="135"/>
      <c r="AF1260" s="135"/>
      <c r="AG1260" s="134"/>
    </row>
    <row r="1261" spans="1:33">
      <c r="A1261" s="144" t="s">
        <v>345</v>
      </c>
      <c r="B1261" s="135" t="s">
        <v>3920</v>
      </c>
      <c r="C1261" s="143">
        <v>-496.83448622658324</v>
      </c>
      <c r="D1261" s="143">
        <v>5033.956060521622</v>
      </c>
      <c r="E1261" s="142">
        <v>1.3160000000000001</v>
      </c>
      <c r="F1261" s="141">
        <v>2.2240000000000002</v>
      </c>
      <c r="G1261" s="135"/>
      <c r="H1261" s="135"/>
      <c r="I1261" s="134"/>
      <c r="J1261" s="135"/>
      <c r="K1261" s="135"/>
      <c r="L1261" s="134"/>
      <c r="M1261" s="135"/>
      <c r="N1261" s="135"/>
      <c r="O1261" s="134"/>
      <c r="P1261" s="135"/>
      <c r="Q1261" s="135"/>
      <c r="R1261" s="134"/>
      <c r="S1261" s="135"/>
      <c r="T1261" s="135"/>
      <c r="U1261" s="134"/>
      <c r="V1261" s="135"/>
      <c r="W1261" s="135"/>
      <c r="X1261" s="134"/>
      <c r="Y1261" s="135"/>
      <c r="Z1261" s="135"/>
      <c r="AA1261" s="134"/>
      <c r="AB1261" s="135"/>
      <c r="AC1261" s="135"/>
      <c r="AD1261" s="134"/>
      <c r="AE1261" s="135"/>
      <c r="AF1261" s="135"/>
      <c r="AG1261" s="134"/>
    </row>
    <row r="1262" spans="1:33">
      <c r="A1262" s="144" t="s">
        <v>345</v>
      </c>
      <c r="B1262" s="135" t="s">
        <v>3919</v>
      </c>
      <c r="C1262" s="143">
        <v>-496.88435205860804</v>
      </c>
      <c r="D1262" s="143">
        <v>5032.3508915155917</v>
      </c>
      <c r="E1262" s="142">
        <v>1.323</v>
      </c>
      <c r="F1262" s="141">
        <v>2.2280000000000002</v>
      </c>
      <c r="G1262" s="135"/>
      <c r="H1262" s="135"/>
      <c r="I1262" s="134"/>
      <c r="J1262" s="135"/>
      <c r="K1262" s="135"/>
      <c r="L1262" s="134"/>
      <c r="M1262" s="135"/>
      <c r="N1262" s="135"/>
      <c r="O1262" s="134"/>
      <c r="P1262" s="135"/>
      <c r="Q1262" s="135"/>
      <c r="R1262" s="134"/>
      <c r="S1262" s="135"/>
      <c r="T1262" s="135"/>
      <c r="U1262" s="134"/>
      <c r="V1262" s="135"/>
      <c r="W1262" s="135"/>
      <c r="X1262" s="134"/>
      <c r="Y1262" s="135"/>
      <c r="Z1262" s="135"/>
      <c r="AA1262" s="134"/>
      <c r="AB1262" s="135"/>
      <c r="AC1262" s="135"/>
      <c r="AD1262" s="134"/>
      <c r="AE1262" s="135"/>
      <c r="AF1262" s="135"/>
      <c r="AG1262" s="134"/>
    </row>
    <row r="1263" spans="1:33">
      <c r="A1263" s="144" t="s">
        <v>345</v>
      </c>
      <c r="B1263" s="135" t="s">
        <v>3918</v>
      </c>
      <c r="C1263" s="143">
        <v>-496.43502577094102</v>
      </c>
      <c r="D1263" s="143">
        <v>5031.6133256046851</v>
      </c>
      <c r="E1263" s="142">
        <v>1.278</v>
      </c>
      <c r="F1263" s="141">
        <v>2.2360000000000002</v>
      </c>
      <c r="G1263" s="135"/>
      <c r="H1263" s="135"/>
      <c r="I1263" s="134"/>
      <c r="J1263" s="135"/>
      <c r="K1263" s="135"/>
      <c r="L1263" s="134"/>
      <c r="M1263" s="135"/>
      <c r="N1263" s="135"/>
      <c r="O1263" s="134"/>
      <c r="P1263" s="135"/>
      <c r="Q1263" s="135"/>
      <c r="R1263" s="134"/>
      <c r="S1263" s="135"/>
      <c r="T1263" s="135"/>
      <c r="U1263" s="134"/>
      <c r="V1263" s="135"/>
      <c r="W1263" s="135"/>
      <c r="X1263" s="134"/>
      <c r="Y1263" s="135"/>
      <c r="Z1263" s="135"/>
      <c r="AA1263" s="134"/>
      <c r="AB1263" s="135"/>
      <c r="AC1263" s="135"/>
      <c r="AD1263" s="134"/>
      <c r="AE1263" s="135"/>
      <c r="AF1263" s="135"/>
      <c r="AG1263" s="134"/>
    </row>
    <row r="1264" spans="1:33">
      <c r="A1264" s="144" t="s">
        <v>345</v>
      </c>
      <c r="B1264" s="135" t="s">
        <v>3917</v>
      </c>
      <c r="C1264" s="143">
        <v>-496.27103908536793</v>
      </c>
      <c r="D1264" s="143">
        <v>5031.2579355108937</v>
      </c>
      <c r="E1264" s="142">
        <v>1.304</v>
      </c>
      <c r="F1264" s="141">
        <v>2.2269999999999999</v>
      </c>
      <c r="G1264" s="135"/>
      <c r="H1264" s="135"/>
      <c r="I1264" s="134"/>
      <c r="J1264" s="135"/>
      <c r="K1264" s="135"/>
      <c r="L1264" s="134"/>
      <c r="M1264" s="135"/>
      <c r="N1264" s="135"/>
      <c r="O1264" s="134"/>
      <c r="P1264" s="135"/>
      <c r="Q1264" s="135"/>
      <c r="R1264" s="134"/>
      <c r="S1264" s="135"/>
      <c r="T1264" s="135"/>
      <c r="U1264" s="134"/>
      <c r="V1264" s="135"/>
      <c r="W1264" s="135"/>
      <c r="X1264" s="134"/>
      <c r="Y1264" s="135"/>
      <c r="Z1264" s="135"/>
      <c r="AA1264" s="134"/>
      <c r="AB1264" s="135"/>
      <c r="AC1264" s="135"/>
      <c r="AD1264" s="134"/>
      <c r="AE1264" s="135"/>
      <c r="AF1264" s="135"/>
      <c r="AG1264" s="134"/>
    </row>
    <row r="1265" spans="1:33">
      <c r="A1265" s="144" t="s">
        <v>345</v>
      </c>
      <c r="B1265" s="135" t="s">
        <v>3916</v>
      </c>
      <c r="C1265" s="143">
        <v>-496.12350708386555</v>
      </c>
      <c r="D1265" s="143">
        <v>5030.4754592339714</v>
      </c>
      <c r="E1265" s="142">
        <v>1.3140000000000001</v>
      </c>
      <c r="F1265" s="141">
        <v>2.2240000000000002</v>
      </c>
      <c r="G1265" s="135"/>
      <c r="H1265" s="135"/>
      <c r="I1265" s="134"/>
      <c r="J1265" s="135"/>
      <c r="K1265" s="135"/>
      <c r="L1265" s="134"/>
      <c r="M1265" s="135"/>
      <c r="N1265" s="135"/>
      <c r="O1265" s="134"/>
      <c r="P1265" s="135"/>
      <c r="Q1265" s="135"/>
      <c r="R1265" s="134"/>
      <c r="S1265" s="135"/>
      <c r="T1265" s="135"/>
      <c r="U1265" s="134"/>
      <c r="V1265" s="135"/>
      <c r="W1265" s="135"/>
      <c r="X1265" s="134"/>
      <c r="Y1265" s="135"/>
      <c r="Z1265" s="135"/>
      <c r="AA1265" s="134"/>
      <c r="AB1265" s="135"/>
      <c r="AC1265" s="135"/>
      <c r="AD1265" s="134"/>
      <c r="AE1265" s="135"/>
      <c r="AF1265" s="135"/>
      <c r="AG1265" s="134"/>
    </row>
    <row r="1266" spans="1:33">
      <c r="A1266" s="144" t="s">
        <v>345</v>
      </c>
      <c r="B1266" s="135" t="s">
        <v>3915</v>
      </c>
      <c r="C1266" s="143">
        <v>-496.15840160996055</v>
      </c>
      <c r="D1266" s="143">
        <v>5029.8021815446573</v>
      </c>
      <c r="E1266" s="142">
        <v>1.3240000000000001</v>
      </c>
      <c r="F1266" s="141">
        <v>2.2200000000000002</v>
      </c>
      <c r="G1266" s="135"/>
      <c r="H1266" s="135"/>
      <c r="I1266" s="134"/>
      <c r="J1266" s="135"/>
      <c r="K1266" s="135"/>
      <c r="L1266" s="134"/>
      <c r="M1266" s="135"/>
      <c r="N1266" s="135"/>
      <c r="O1266" s="134"/>
      <c r="P1266" s="135"/>
      <c r="Q1266" s="135"/>
      <c r="R1266" s="134"/>
      <c r="S1266" s="135"/>
      <c r="T1266" s="135"/>
      <c r="U1266" s="134"/>
      <c r="V1266" s="135"/>
      <c r="W1266" s="135"/>
      <c r="X1266" s="134"/>
      <c r="Y1266" s="135"/>
      <c r="Z1266" s="135"/>
      <c r="AA1266" s="134"/>
      <c r="AB1266" s="135"/>
      <c r="AC1266" s="135"/>
      <c r="AD1266" s="134"/>
      <c r="AE1266" s="135"/>
      <c r="AF1266" s="135"/>
      <c r="AG1266" s="134"/>
    </row>
    <row r="1267" spans="1:33">
      <c r="A1267" s="144" t="s">
        <v>345</v>
      </c>
      <c r="B1267" s="135" t="s">
        <v>3914</v>
      </c>
      <c r="C1267" s="143">
        <v>-496.5859371831724</v>
      </c>
      <c r="D1267" s="143">
        <v>5028.1385237242175</v>
      </c>
      <c r="E1267" s="142">
        <v>1.327</v>
      </c>
      <c r="F1267" s="141">
        <v>2.2200000000000002</v>
      </c>
      <c r="G1267" s="135"/>
      <c r="H1267" s="135"/>
      <c r="I1267" s="134"/>
      <c r="J1267" s="135"/>
      <c r="K1267" s="135"/>
      <c r="L1267" s="134"/>
      <c r="M1267" s="135"/>
      <c r="N1267" s="135"/>
      <c r="O1267" s="134"/>
      <c r="P1267" s="135"/>
      <c r="Q1267" s="135"/>
      <c r="R1267" s="134"/>
      <c r="S1267" s="135"/>
      <c r="T1267" s="135"/>
      <c r="U1267" s="134"/>
      <c r="V1267" s="135"/>
      <c r="W1267" s="135"/>
      <c r="X1267" s="134"/>
      <c r="Y1267" s="135"/>
      <c r="Z1267" s="135"/>
      <c r="AA1267" s="134"/>
      <c r="AB1267" s="135"/>
      <c r="AC1267" s="135"/>
      <c r="AD1267" s="134"/>
      <c r="AE1267" s="135"/>
      <c r="AF1267" s="135"/>
      <c r="AG1267" s="134"/>
    </row>
    <row r="1268" spans="1:33">
      <c r="A1268" s="144" t="s">
        <v>345</v>
      </c>
      <c r="B1268" s="135" t="s">
        <v>3913</v>
      </c>
      <c r="C1268" s="143">
        <v>-496.01539887646948</v>
      </c>
      <c r="D1268" s="143">
        <v>5026.7858947283175</v>
      </c>
      <c r="E1268" s="142">
        <v>1.32</v>
      </c>
      <c r="F1268" s="141">
        <v>2.2130000000000001</v>
      </c>
      <c r="G1268" s="135"/>
      <c r="H1268" s="135"/>
      <c r="I1268" s="134"/>
      <c r="J1268" s="135"/>
      <c r="K1268" s="135"/>
      <c r="L1268" s="134"/>
      <c r="M1268" s="135"/>
      <c r="N1268" s="135"/>
      <c r="O1268" s="134"/>
      <c r="P1268" s="135"/>
      <c r="Q1268" s="135"/>
      <c r="R1268" s="134"/>
      <c r="S1268" s="135"/>
      <c r="T1268" s="135"/>
      <c r="U1268" s="134"/>
      <c r="V1268" s="135"/>
      <c r="W1268" s="135"/>
      <c r="X1268" s="134"/>
      <c r="Y1268" s="135"/>
      <c r="Z1268" s="135"/>
      <c r="AA1268" s="134"/>
      <c r="AB1268" s="135"/>
      <c r="AC1268" s="135"/>
      <c r="AD1268" s="134"/>
      <c r="AE1268" s="135"/>
      <c r="AF1268" s="135"/>
      <c r="AG1268" s="134"/>
    </row>
    <row r="1269" spans="1:33">
      <c r="A1269" s="144" t="s">
        <v>345</v>
      </c>
      <c r="B1269" s="135" t="s">
        <v>3912</v>
      </c>
      <c r="C1269" s="143">
        <v>-496.41668833647049</v>
      </c>
      <c r="D1269" s="143">
        <v>5026.0437752887819</v>
      </c>
      <c r="E1269" s="142">
        <v>1.27</v>
      </c>
      <c r="F1269" s="141">
        <v>2.2330000000000001</v>
      </c>
      <c r="G1269" s="135"/>
      <c r="H1269" s="135"/>
      <c r="I1269" s="134"/>
      <c r="J1269" s="135"/>
      <c r="K1269" s="135"/>
      <c r="L1269" s="134"/>
      <c r="M1269" s="135"/>
      <c r="N1269" s="135"/>
      <c r="O1269" s="134"/>
      <c r="P1269" s="135"/>
      <c r="Q1269" s="135"/>
      <c r="R1269" s="134"/>
      <c r="S1269" s="135"/>
      <c r="T1269" s="135"/>
      <c r="U1269" s="134"/>
      <c r="V1269" s="135"/>
      <c r="W1269" s="135"/>
      <c r="X1269" s="134"/>
      <c r="Y1269" s="135"/>
      <c r="Z1269" s="135"/>
      <c r="AA1269" s="134"/>
      <c r="AB1269" s="135"/>
      <c r="AC1269" s="135"/>
      <c r="AD1269" s="134"/>
      <c r="AE1269" s="135"/>
      <c r="AF1269" s="135"/>
      <c r="AG1269" s="134"/>
    </row>
    <row r="1270" spans="1:33">
      <c r="A1270" s="144" t="s">
        <v>345</v>
      </c>
      <c r="B1270" s="135" t="s">
        <v>3911</v>
      </c>
      <c r="C1270" s="143">
        <v>-496.87826652406875</v>
      </c>
      <c r="D1270" s="143">
        <v>5024.1919019220068</v>
      </c>
      <c r="E1270" s="142">
        <v>1.3160000000000001</v>
      </c>
      <c r="F1270" s="141">
        <v>2.2029999999999998</v>
      </c>
      <c r="G1270" s="135"/>
      <c r="H1270" s="135"/>
      <c r="I1270" s="134"/>
      <c r="J1270" s="135"/>
      <c r="K1270" s="135"/>
      <c r="L1270" s="134"/>
      <c r="M1270" s="135"/>
      <c r="N1270" s="135"/>
      <c r="O1270" s="134"/>
      <c r="P1270" s="135"/>
      <c r="Q1270" s="135"/>
      <c r="R1270" s="134"/>
      <c r="S1270" s="135"/>
      <c r="T1270" s="135"/>
      <c r="U1270" s="134"/>
      <c r="V1270" s="135"/>
      <c r="W1270" s="135"/>
      <c r="X1270" s="134"/>
      <c r="Y1270" s="135"/>
      <c r="Z1270" s="135"/>
      <c r="AA1270" s="134"/>
      <c r="AB1270" s="135"/>
      <c r="AC1270" s="135"/>
      <c r="AD1270" s="134"/>
      <c r="AE1270" s="135"/>
      <c r="AF1270" s="135"/>
      <c r="AG1270" s="134"/>
    </row>
    <row r="1271" spans="1:33">
      <c r="A1271" s="144" t="s">
        <v>345</v>
      </c>
      <c r="B1271" s="135" t="s">
        <v>3910</v>
      </c>
      <c r="C1271" s="143">
        <v>-496.22798522059122</v>
      </c>
      <c r="D1271" s="143">
        <v>5022.6506403775247</v>
      </c>
      <c r="E1271" s="142">
        <v>1.339</v>
      </c>
      <c r="F1271" s="141">
        <v>2.226</v>
      </c>
      <c r="G1271" s="135"/>
      <c r="H1271" s="135"/>
      <c r="I1271" s="134"/>
      <c r="J1271" s="135"/>
      <c r="K1271" s="135"/>
      <c r="L1271" s="134"/>
      <c r="M1271" s="135"/>
      <c r="N1271" s="135"/>
      <c r="O1271" s="134"/>
      <c r="P1271" s="135"/>
      <c r="Q1271" s="135"/>
      <c r="R1271" s="134"/>
      <c r="S1271" s="135"/>
      <c r="T1271" s="135"/>
      <c r="U1271" s="134"/>
      <c r="V1271" s="135"/>
      <c r="W1271" s="135"/>
      <c r="X1271" s="134"/>
      <c r="Y1271" s="135"/>
      <c r="Z1271" s="135"/>
      <c r="AA1271" s="134"/>
      <c r="AB1271" s="135"/>
      <c r="AC1271" s="135"/>
      <c r="AD1271" s="134"/>
      <c r="AE1271" s="135"/>
      <c r="AF1271" s="135"/>
      <c r="AG1271" s="134"/>
    </row>
    <row r="1272" spans="1:33">
      <c r="A1272" s="144" t="s">
        <v>345</v>
      </c>
      <c r="B1272" s="135" t="s">
        <v>3909</v>
      </c>
      <c r="C1272" s="143">
        <v>-496.6702050609361</v>
      </c>
      <c r="D1272" s="143">
        <v>5021.9869550620115</v>
      </c>
      <c r="E1272" s="142">
        <v>1.3260000000000001</v>
      </c>
      <c r="F1272" s="141">
        <v>2.2240000000000002</v>
      </c>
      <c r="G1272" s="135"/>
      <c r="H1272" s="135"/>
      <c r="I1272" s="134"/>
      <c r="J1272" s="135"/>
      <c r="K1272" s="135"/>
      <c r="L1272" s="134"/>
      <c r="M1272" s="135"/>
      <c r="N1272" s="135"/>
      <c r="O1272" s="134"/>
      <c r="P1272" s="135"/>
      <c r="Q1272" s="135"/>
      <c r="R1272" s="134"/>
      <c r="S1272" s="135"/>
      <c r="T1272" s="135"/>
      <c r="U1272" s="134"/>
      <c r="V1272" s="135"/>
      <c r="W1272" s="135"/>
      <c r="X1272" s="134"/>
      <c r="Y1272" s="135"/>
      <c r="Z1272" s="135"/>
      <c r="AA1272" s="134"/>
      <c r="AB1272" s="135"/>
      <c r="AC1272" s="135"/>
      <c r="AD1272" s="134"/>
      <c r="AE1272" s="135"/>
      <c r="AF1272" s="135"/>
      <c r="AG1272" s="134"/>
    </row>
    <row r="1273" spans="1:33">
      <c r="A1273" s="144" t="s">
        <v>345</v>
      </c>
      <c r="B1273" s="135" t="s">
        <v>3908</v>
      </c>
      <c r="C1273" s="143">
        <v>-496.43627703670336</v>
      </c>
      <c r="D1273" s="143">
        <v>5020.6164125394853</v>
      </c>
      <c r="E1273" s="142">
        <v>1.306</v>
      </c>
      <c r="F1273" s="141">
        <v>2.222</v>
      </c>
      <c r="G1273" s="135"/>
      <c r="H1273" s="135"/>
      <c r="I1273" s="134"/>
      <c r="J1273" s="135"/>
      <c r="K1273" s="135"/>
      <c r="L1273" s="134"/>
      <c r="M1273" s="135"/>
      <c r="N1273" s="135"/>
      <c r="O1273" s="134"/>
      <c r="P1273" s="135"/>
      <c r="Q1273" s="135"/>
      <c r="R1273" s="134"/>
      <c r="S1273" s="135"/>
      <c r="T1273" s="135"/>
      <c r="U1273" s="134"/>
      <c r="V1273" s="135"/>
      <c r="W1273" s="135"/>
      <c r="X1273" s="134"/>
      <c r="Y1273" s="135"/>
      <c r="Z1273" s="135"/>
      <c r="AA1273" s="134"/>
      <c r="AB1273" s="135"/>
      <c r="AC1273" s="135"/>
      <c r="AD1273" s="134"/>
      <c r="AE1273" s="135"/>
      <c r="AF1273" s="135"/>
      <c r="AG1273" s="134"/>
    </row>
    <row r="1274" spans="1:33">
      <c r="A1274" s="144" t="s">
        <v>345</v>
      </c>
      <c r="B1274" s="135" t="s">
        <v>3907</v>
      </c>
      <c r="C1274" s="143">
        <v>-496.0778305638479</v>
      </c>
      <c r="D1274" s="143">
        <v>5019.9611098359446</v>
      </c>
      <c r="E1274" s="142">
        <v>1.3160000000000001</v>
      </c>
      <c r="F1274" s="141">
        <v>2.2160000000000002</v>
      </c>
      <c r="G1274" s="135"/>
      <c r="H1274" s="135"/>
      <c r="I1274" s="134"/>
      <c r="J1274" s="135"/>
      <c r="K1274" s="135"/>
      <c r="L1274" s="134"/>
      <c r="M1274" s="135"/>
      <c r="N1274" s="135"/>
      <c r="O1274" s="134"/>
      <c r="P1274" s="135"/>
      <c r="Q1274" s="135"/>
      <c r="R1274" s="134"/>
      <c r="S1274" s="135"/>
      <c r="T1274" s="135"/>
      <c r="U1274" s="134"/>
      <c r="V1274" s="135"/>
      <c r="W1274" s="135"/>
      <c r="X1274" s="134"/>
      <c r="Y1274" s="135"/>
      <c r="Z1274" s="135"/>
      <c r="AA1274" s="134"/>
      <c r="AB1274" s="135"/>
      <c r="AC1274" s="135"/>
      <c r="AD1274" s="134"/>
      <c r="AE1274" s="135"/>
      <c r="AF1274" s="135"/>
      <c r="AG1274" s="134"/>
    </row>
    <row r="1275" spans="1:33">
      <c r="A1275" s="144" t="s">
        <v>345</v>
      </c>
      <c r="B1275" s="135" t="s">
        <v>3906</v>
      </c>
      <c r="C1275" s="143">
        <v>-496.89741921830574</v>
      </c>
      <c r="D1275" s="143">
        <v>5019.4137853353322</v>
      </c>
      <c r="E1275" s="142">
        <v>1.2949999999999999</v>
      </c>
      <c r="F1275" s="141">
        <v>2.2189999999999999</v>
      </c>
      <c r="G1275" s="135"/>
      <c r="H1275" s="135"/>
      <c r="I1275" s="134"/>
      <c r="J1275" s="135"/>
      <c r="K1275" s="135"/>
      <c r="L1275" s="134"/>
      <c r="M1275" s="135"/>
      <c r="N1275" s="135"/>
      <c r="O1275" s="134"/>
      <c r="P1275" s="135"/>
      <c r="Q1275" s="135"/>
      <c r="R1275" s="134"/>
      <c r="S1275" s="135"/>
      <c r="T1275" s="135"/>
      <c r="U1275" s="134"/>
      <c r="V1275" s="135"/>
      <c r="W1275" s="135"/>
      <c r="X1275" s="134"/>
      <c r="Y1275" s="135"/>
      <c r="Z1275" s="135"/>
      <c r="AA1275" s="134"/>
      <c r="AB1275" s="135"/>
      <c r="AC1275" s="135"/>
      <c r="AD1275" s="134"/>
      <c r="AE1275" s="135"/>
      <c r="AF1275" s="135"/>
      <c r="AG1275" s="134"/>
    </row>
    <row r="1276" spans="1:33">
      <c r="A1276" s="144" t="s">
        <v>345</v>
      </c>
      <c r="B1276" s="135" t="s">
        <v>3905</v>
      </c>
      <c r="C1276" s="143">
        <v>-496.17326344497246</v>
      </c>
      <c r="D1276" s="143">
        <v>5017.542896797594</v>
      </c>
      <c r="E1276" s="142">
        <v>1.3120000000000001</v>
      </c>
      <c r="F1276" s="141">
        <v>2.2050000000000001</v>
      </c>
      <c r="G1276" s="135"/>
      <c r="H1276" s="135"/>
      <c r="I1276" s="134"/>
      <c r="J1276" s="135"/>
      <c r="K1276" s="135"/>
      <c r="L1276" s="134"/>
      <c r="M1276" s="135"/>
      <c r="N1276" s="135"/>
      <c r="O1276" s="134"/>
      <c r="P1276" s="135"/>
      <c r="Q1276" s="135"/>
      <c r="R1276" s="134"/>
      <c r="S1276" s="135"/>
      <c r="T1276" s="135"/>
      <c r="U1276" s="134"/>
      <c r="V1276" s="135"/>
      <c r="W1276" s="135"/>
      <c r="X1276" s="134"/>
      <c r="Y1276" s="135"/>
      <c r="Z1276" s="135"/>
      <c r="AA1276" s="134"/>
      <c r="AB1276" s="135"/>
      <c r="AC1276" s="135"/>
      <c r="AD1276" s="134"/>
      <c r="AE1276" s="135"/>
      <c r="AF1276" s="135"/>
      <c r="AG1276" s="134"/>
    </row>
    <row r="1277" spans="1:33">
      <c r="A1277" s="144" t="s">
        <v>345</v>
      </c>
      <c r="B1277" s="135" t="s">
        <v>3904</v>
      </c>
      <c r="C1277" s="143">
        <v>-495.97326385660301</v>
      </c>
      <c r="D1277" s="143">
        <v>5017.4542479455586</v>
      </c>
      <c r="E1277" s="142">
        <v>1.323</v>
      </c>
      <c r="F1277" s="141">
        <v>2.218</v>
      </c>
      <c r="G1277" s="135"/>
      <c r="H1277" s="135"/>
      <c r="I1277" s="134"/>
      <c r="J1277" s="135"/>
      <c r="K1277" s="135"/>
      <c r="L1277" s="134"/>
      <c r="M1277" s="135"/>
      <c r="N1277" s="135"/>
      <c r="O1277" s="134"/>
      <c r="P1277" s="135"/>
      <c r="Q1277" s="135"/>
      <c r="R1277" s="134"/>
      <c r="S1277" s="135"/>
      <c r="T1277" s="135"/>
      <c r="U1277" s="134"/>
      <c r="V1277" s="135"/>
      <c r="W1277" s="135"/>
      <c r="X1277" s="134"/>
      <c r="Y1277" s="135"/>
      <c r="Z1277" s="135"/>
      <c r="AA1277" s="134"/>
      <c r="AB1277" s="135"/>
      <c r="AC1277" s="135"/>
      <c r="AD1277" s="134"/>
      <c r="AE1277" s="135"/>
      <c r="AF1277" s="135"/>
      <c r="AG1277" s="134"/>
    </row>
    <row r="1278" spans="1:33">
      <c r="A1278" s="144" t="s">
        <v>345</v>
      </c>
      <c r="B1278" s="135" t="s">
        <v>3903</v>
      </c>
      <c r="C1278" s="143">
        <v>-496.43430413061321</v>
      </c>
      <c r="D1278" s="143">
        <v>5017.2244846543663</v>
      </c>
      <c r="E1278" s="142">
        <v>1.3049999999999999</v>
      </c>
      <c r="F1278" s="141">
        <v>2.218</v>
      </c>
      <c r="G1278" s="135"/>
      <c r="H1278" s="135"/>
      <c r="I1278" s="134"/>
      <c r="J1278" s="135"/>
      <c r="K1278" s="135"/>
      <c r="L1278" s="134"/>
      <c r="M1278" s="135"/>
      <c r="N1278" s="135"/>
      <c r="O1278" s="134"/>
      <c r="P1278" s="135"/>
      <c r="Q1278" s="135"/>
      <c r="R1278" s="134"/>
      <c r="S1278" s="135"/>
      <c r="T1278" s="135"/>
      <c r="U1278" s="134"/>
      <c r="V1278" s="135"/>
      <c r="W1278" s="135"/>
      <c r="X1278" s="134"/>
      <c r="Y1278" s="135"/>
      <c r="Z1278" s="135"/>
      <c r="AA1278" s="134"/>
      <c r="AB1278" s="135"/>
      <c r="AC1278" s="135"/>
      <c r="AD1278" s="134"/>
      <c r="AE1278" s="135"/>
      <c r="AF1278" s="135"/>
      <c r="AG1278" s="134"/>
    </row>
    <row r="1279" spans="1:33">
      <c r="A1279" s="144" t="s">
        <v>345</v>
      </c>
      <c r="B1279" s="135" t="s">
        <v>3902</v>
      </c>
      <c r="C1279" s="143">
        <v>-496.83040149534031</v>
      </c>
      <c r="D1279" s="143">
        <v>5015.4742859963262</v>
      </c>
      <c r="E1279" s="142">
        <v>1.327</v>
      </c>
      <c r="F1279" s="141">
        <v>2.2290000000000001</v>
      </c>
      <c r="G1279" s="135"/>
      <c r="H1279" s="135"/>
      <c r="I1279" s="134"/>
      <c r="J1279" s="135"/>
      <c r="K1279" s="135"/>
      <c r="L1279" s="134"/>
      <c r="M1279" s="135"/>
      <c r="N1279" s="135"/>
      <c r="O1279" s="134"/>
      <c r="P1279" s="135"/>
      <c r="Q1279" s="135"/>
      <c r="R1279" s="134"/>
      <c r="S1279" s="135"/>
      <c r="T1279" s="135"/>
      <c r="U1279" s="134"/>
      <c r="V1279" s="135"/>
      <c r="W1279" s="135"/>
      <c r="X1279" s="134"/>
      <c r="Y1279" s="135"/>
      <c r="Z1279" s="135"/>
      <c r="AA1279" s="134"/>
      <c r="AB1279" s="135"/>
      <c r="AC1279" s="135"/>
      <c r="AD1279" s="134"/>
      <c r="AE1279" s="135"/>
      <c r="AF1279" s="135"/>
      <c r="AG1279" s="134"/>
    </row>
    <row r="1280" spans="1:33">
      <c r="A1280" s="144" t="s">
        <v>345</v>
      </c>
      <c r="B1280" s="135" t="s">
        <v>3901</v>
      </c>
      <c r="C1280" s="143">
        <v>-496.81522376520405</v>
      </c>
      <c r="D1280" s="143">
        <v>5013.7471101521796</v>
      </c>
      <c r="E1280" s="142">
        <v>1.2969999999999999</v>
      </c>
      <c r="F1280" s="141">
        <v>2.2109999999999999</v>
      </c>
      <c r="G1280" s="135"/>
      <c r="H1280" s="135"/>
      <c r="I1280" s="134"/>
      <c r="J1280" s="135"/>
      <c r="K1280" s="135"/>
      <c r="L1280" s="134"/>
      <c r="M1280" s="135"/>
      <c r="N1280" s="135"/>
      <c r="O1280" s="134"/>
      <c r="P1280" s="135"/>
      <c r="Q1280" s="135"/>
      <c r="R1280" s="134"/>
      <c r="S1280" s="135"/>
      <c r="T1280" s="135"/>
      <c r="U1280" s="134"/>
      <c r="V1280" s="135"/>
      <c r="W1280" s="135"/>
      <c r="X1280" s="134"/>
      <c r="Y1280" s="135"/>
      <c r="Z1280" s="135"/>
      <c r="AA1280" s="134"/>
      <c r="AB1280" s="135"/>
      <c r="AC1280" s="135"/>
      <c r="AD1280" s="134"/>
      <c r="AE1280" s="135"/>
      <c r="AF1280" s="135"/>
      <c r="AG1280" s="134"/>
    </row>
    <row r="1281" spans="1:33">
      <c r="A1281" s="144" t="s">
        <v>345</v>
      </c>
      <c r="B1281" s="135" t="s">
        <v>3900</v>
      </c>
      <c r="C1281" s="143">
        <v>-495.93227188739053</v>
      </c>
      <c r="D1281" s="143">
        <v>5012.5800157056374</v>
      </c>
      <c r="E1281" s="142">
        <v>1.2829999999999999</v>
      </c>
      <c r="F1281" s="141">
        <v>2.2189999999999999</v>
      </c>
      <c r="G1281" s="135"/>
      <c r="H1281" s="135"/>
      <c r="I1281" s="134"/>
      <c r="J1281" s="135"/>
      <c r="K1281" s="135"/>
      <c r="L1281" s="134"/>
      <c r="M1281" s="135"/>
      <c r="N1281" s="135"/>
      <c r="O1281" s="134"/>
      <c r="P1281" s="135"/>
      <c r="Q1281" s="135"/>
      <c r="R1281" s="134"/>
      <c r="S1281" s="135"/>
      <c r="T1281" s="135"/>
      <c r="U1281" s="134"/>
      <c r="V1281" s="135"/>
      <c r="W1281" s="135"/>
      <c r="X1281" s="134"/>
      <c r="Y1281" s="135"/>
      <c r="Z1281" s="135"/>
      <c r="AA1281" s="134"/>
      <c r="AB1281" s="135"/>
      <c r="AC1281" s="135"/>
      <c r="AD1281" s="134"/>
      <c r="AE1281" s="135"/>
      <c r="AF1281" s="135"/>
      <c r="AG1281" s="134"/>
    </row>
    <row r="1282" spans="1:33">
      <c r="A1282" s="144" t="s">
        <v>345</v>
      </c>
      <c r="B1282" s="135" t="s">
        <v>3899</v>
      </c>
      <c r="C1282" s="143">
        <v>-496.04001562698278</v>
      </c>
      <c r="D1282" s="143">
        <v>5011.9374441802474</v>
      </c>
      <c r="E1282" s="142">
        <v>1.302</v>
      </c>
      <c r="F1282" s="141">
        <v>2.2090000000000001</v>
      </c>
      <c r="G1282" s="135"/>
      <c r="H1282" s="135"/>
      <c r="I1282" s="134"/>
      <c r="J1282" s="135"/>
      <c r="K1282" s="135"/>
      <c r="L1282" s="134"/>
      <c r="M1282" s="135"/>
      <c r="N1282" s="135"/>
      <c r="O1282" s="134"/>
      <c r="P1282" s="135"/>
      <c r="Q1282" s="135"/>
      <c r="R1282" s="134"/>
      <c r="S1282" s="135"/>
      <c r="T1282" s="135"/>
      <c r="U1282" s="134"/>
      <c r="V1282" s="135"/>
      <c r="W1282" s="135"/>
      <c r="X1282" s="134"/>
      <c r="Y1282" s="135"/>
      <c r="Z1282" s="135"/>
      <c r="AA1282" s="134"/>
      <c r="AB1282" s="135"/>
      <c r="AC1282" s="135"/>
      <c r="AD1282" s="134"/>
      <c r="AE1282" s="135"/>
      <c r="AF1282" s="135"/>
      <c r="AG1282" s="134"/>
    </row>
    <row r="1283" spans="1:33">
      <c r="A1283" s="144" t="s">
        <v>345</v>
      </c>
      <c r="B1283" s="135" t="s">
        <v>3898</v>
      </c>
      <c r="C1283" s="143">
        <v>-496.85977011371079</v>
      </c>
      <c r="D1283" s="143">
        <v>5011.7741874402172</v>
      </c>
      <c r="E1283" s="142">
        <v>1.3120000000000001</v>
      </c>
      <c r="F1283" s="141">
        <v>2.2360000000000002</v>
      </c>
      <c r="G1283" s="135"/>
      <c r="H1283" s="135"/>
      <c r="I1283" s="134"/>
      <c r="J1283" s="135"/>
      <c r="K1283" s="135"/>
      <c r="L1283" s="134"/>
      <c r="M1283" s="135"/>
      <c r="N1283" s="135"/>
      <c r="O1283" s="134"/>
      <c r="P1283" s="135"/>
      <c r="Q1283" s="135"/>
      <c r="R1283" s="134"/>
      <c r="S1283" s="135"/>
      <c r="T1283" s="135"/>
      <c r="U1283" s="134"/>
      <c r="V1283" s="135"/>
      <c r="W1283" s="135"/>
      <c r="X1283" s="134"/>
      <c r="Y1283" s="135"/>
      <c r="Z1283" s="135"/>
      <c r="AA1283" s="134"/>
      <c r="AB1283" s="135"/>
      <c r="AC1283" s="135"/>
      <c r="AD1283" s="134"/>
      <c r="AE1283" s="135"/>
      <c r="AF1283" s="135"/>
      <c r="AG1283" s="134"/>
    </row>
    <row r="1284" spans="1:33">
      <c r="A1284" s="144" t="s">
        <v>345</v>
      </c>
      <c r="B1284" s="135" t="s">
        <v>3897</v>
      </c>
      <c r="C1284" s="143">
        <v>-496.42577755833241</v>
      </c>
      <c r="D1284" s="143">
        <v>5010.9951034472861</v>
      </c>
      <c r="E1284" s="142">
        <v>1.3029999999999999</v>
      </c>
      <c r="F1284" s="141">
        <v>2.2349999999999999</v>
      </c>
      <c r="G1284" s="135"/>
      <c r="H1284" s="135"/>
      <c r="I1284" s="134"/>
      <c r="J1284" s="135"/>
      <c r="K1284" s="135"/>
      <c r="L1284" s="134"/>
      <c r="M1284" s="135"/>
      <c r="N1284" s="135"/>
      <c r="O1284" s="134"/>
      <c r="P1284" s="135"/>
      <c r="Q1284" s="135"/>
      <c r="R1284" s="134"/>
      <c r="S1284" s="135"/>
      <c r="T1284" s="135"/>
      <c r="U1284" s="134"/>
      <c r="V1284" s="135"/>
      <c r="W1284" s="135"/>
      <c r="X1284" s="134"/>
      <c r="Y1284" s="135"/>
      <c r="Z1284" s="135"/>
      <c r="AA1284" s="134"/>
      <c r="AB1284" s="135"/>
      <c r="AC1284" s="135"/>
      <c r="AD1284" s="134"/>
      <c r="AE1284" s="135"/>
      <c r="AF1284" s="135"/>
      <c r="AG1284" s="134"/>
    </row>
    <row r="1285" spans="1:33">
      <c r="A1285" s="144" t="s">
        <v>345</v>
      </c>
      <c r="B1285" s="135" t="s">
        <v>3896</v>
      </c>
      <c r="C1285" s="143">
        <v>-496.71765067269325</v>
      </c>
      <c r="D1285" s="143">
        <v>5010.1839718444498</v>
      </c>
      <c r="E1285" s="142">
        <v>1.306</v>
      </c>
      <c r="F1285" s="141">
        <v>2.2280000000000002</v>
      </c>
      <c r="G1285" s="135"/>
      <c r="H1285" s="135"/>
      <c r="I1285" s="134"/>
      <c r="J1285" s="135"/>
      <c r="K1285" s="135"/>
      <c r="L1285" s="134"/>
      <c r="M1285" s="135"/>
      <c r="N1285" s="135"/>
      <c r="O1285" s="134"/>
      <c r="P1285" s="135"/>
      <c r="Q1285" s="135"/>
      <c r="R1285" s="134"/>
      <c r="S1285" s="135"/>
      <c r="T1285" s="135"/>
      <c r="U1285" s="134"/>
      <c r="V1285" s="135"/>
      <c r="W1285" s="135"/>
      <c r="X1285" s="134"/>
      <c r="Y1285" s="135"/>
      <c r="Z1285" s="135"/>
      <c r="AA1285" s="134"/>
      <c r="AB1285" s="135"/>
      <c r="AC1285" s="135"/>
      <c r="AD1285" s="134"/>
      <c r="AE1285" s="135"/>
      <c r="AF1285" s="135"/>
      <c r="AG1285" s="134"/>
    </row>
    <row r="1286" spans="1:33">
      <c r="A1286" s="144" t="s">
        <v>345</v>
      </c>
      <c r="B1286" s="135" t="s">
        <v>3895</v>
      </c>
      <c r="C1286" s="143">
        <v>-496.53920192560605</v>
      </c>
      <c r="D1286" s="143">
        <v>5008.9013457838728</v>
      </c>
      <c r="E1286" s="142">
        <v>1.3140000000000001</v>
      </c>
      <c r="F1286" s="141">
        <v>2.2290000000000001</v>
      </c>
      <c r="G1286" s="135"/>
      <c r="H1286" s="135"/>
      <c r="I1286" s="134"/>
      <c r="J1286" s="135"/>
      <c r="K1286" s="135"/>
      <c r="L1286" s="134"/>
      <c r="M1286" s="135"/>
      <c r="N1286" s="135"/>
      <c r="O1286" s="134"/>
      <c r="P1286" s="135"/>
      <c r="Q1286" s="135"/>
      <c r="R1286" s="134"/>
      <c r="S1286" s="135"/>
      <c r="T1286" s="135"/>
      <c r="U1286" s="134"/>
      <c r="V1286" s="135"/>
      <c r="W1286" s="135"/>
      <c r="X1286" s="134"/>
      <c r="Y1286" s="135"/>
      <c r="Z1286" s="135"/>
      <c r="AA1286" s="134"/>
      <c r="AB1286" s="135"/>
      <c r="AC1286" s="135"/>
      <c r="AD1286" s="134"/>
      <c r="AE1286" s="135"/>
      <c r="AF1286" s="135"/>
      <c r="AG1286" s="134"/>
    </row>
    <row r="1287" spans="1:33">
      <c r="A1287" s="144" t="s">
        <v>345</v>
      </c>
      <c r="B1287" s="135" t="s">
        <v>3894</v>
      </c>
      <c r="C1287" s="143">
        <v>-496.458795149602</v>
      </c>
      <c r="D1287" s="143">
        <v>5007.8196521607197</v>
      </c>
      <c r="E1287" s="142">
        <v>1.2989999999999999</v>
      </c>
      <c r="F1287" s="141">
        <v>2.2240000000000002</v>
      </c>
      <c r="G1287" s="135"/>
      <c r="H1287" s="135"/>
      <c r="I1287" s="134"/>
      <c r="J1287" s="135"/>
      <c r="K1287" s="135"/>
      <c r="L1287" s="134"/>
      <c r="M1287" s="135"/>
      <c r="N1287" s="135"/>
      <c r="O1287" s="134"/>
      <c r="P1287" s="135"/>
      <c r="Q1287" s="135"/>
      <c r="R1287" s="134"/>
      <c r="S1287" s="135"/>
      <c r="T1287" s="135"/>
      <c r="U1287" s="134"/>
      <c r="V1287" s="135"/>
      <c r="W1287" s="135"/>
      <c r="X1287" s="134"/>
      <c r="Y1287" s="135"/>
      <c r="Z1287" s="135"/>
      <c r="AA1287" s="134"/>
      <c r="AB1287" s="135"/>
      <c r="AC1287" s="135"/>
      <c r="AD1287" s="134"/>
      <c r="AE1287" s="135"/>
      <c r="AF1287" s="135"/>
      <c r="AG1287" s="134"/>
    </row>
    <row r="1288" spans="1:33">
      <c r="A1288" s="144" t="s">
        <v>345</v>
      </c>
      <c r="B1288" s="135" t="s">
        <v>3893</v>
      </c>
      <c r="C1288" s="143">
        <v>-496.56250349148212</v>
      </c>
      <c r="D1288" s="143">
        <v>5006.0148582958045</v>
      </c>
      <c r="E1288" s="142">
        <v>1.323</v>
      </c>
      <c r="F1288" s="141">
        <v>2.2229999999999999</v>
      </c>
      <c r="G1288" s="135"/>
      <c r="H1288" s="135"/>
      <c r="I1288" s="134"/>
      <c r="J1288" s="135"/>
      <c r="K1288" s="135"/>
      <c r="L1288" s="134"/>
      <c r="M1288" s="135"/>
      <c r="N1288" s="135"/>
      <c r="O1288" s="134"/>
      <c r="P1288" s="135"/>
      <c r="Q1288" s="135"/>
      <c r="R1288" s="134"/>
      <c r="S1288" s="135"/>
      <c r="T1288" s="135"/>
      <c r="U1288" s="134"/>
      <c r="V1288" s="135"/>
      <c r="W1288" s="135"/>
      <c r="X1288" s="134"/>
      <c r="Y1288" s="135"/>
      <c r="Z1288" s="135"/>
      <c r="AA1288" s="134"/>
      <c r="AB1288" s="135"/>
      <c r="AC1288" s="135"/>
      <c r="AD1288" s="134"/>
      <c r="AE1288" s="135"/>
      <c r="AF1288" s="135"/>
      <c r="AG1288" s="134"/>
    </row>
    <row r="1289" spans="1:33">
      <c r="A1289" s="144" t="s">
        <v>345</v>
      </c>
      <c r="B1289" s="135" t="s">
        <v>3892</v>
      </c>
      <c r="C1289" s="143">
        <v>-496.47880442188142</v>
      </c>
      <c r="D1289" s="143">
        <v>5005.450242120759</v>
      </c>
      <c r="E1289" s="142">
        <v>1.3140000000000001</v>
      </c>
      <c r="F1289" s="141">
        <v>2.2210000000000001</v>
      </c>
      <c r="G1289" s="135"/>
      <c r="H1289" s="135"/>
      <c r="I1289" s="134"/>
      <c r="J1289" s="135"/>
      <c r="K1289" s="135"/>
      <c r="L1289" s="134"/>
      <c r="M1289" s="135"/>
      <c r="N1289" s="135"/>
      <c r="O1289" s="134"/>
      <c r="P1289" s="135"/>
      <c r="Q1289" s="135"/>
      <c r="R1289" s="134"/>
      <c r="S1289" s="135"/>
      <c r="T1289" s="135"/>
      <c r="U1289" s="134"/>
      <c r="V1289" s="135"/>
      <c r="W1289" s="135"/>
      <c r="X1289" s="134"/>
      <c r="Y1289" s="135"/>
      <c r="Z1289" s="135"/>
      <c r="AA1289" s="134"/>
      <c r="AB1289" s="135"/>
      <c r="AC1289" s="135"/>
      <c r="AD1289" s="134"/>
      <c r="AE1289" s="135"/>
      <c r="AF1289" s="135"/>
      <c r="AG1289" s="134"/>
    </row>
    <row r="1290" spans="1:33">
      <c r="A1290" s="144" t="s">
        <v>345</v>
      </c>
      <c r="B1290" s="135" t="s">
        <v>3891</v>
      </c>
      <c r="C1290" s="143">
        <v>-496.01648174431892</v>
      </c>
      <c r="D1290" s="143">
        <v>5004.9639418559946</v>
      </c>
      <c r="E1290" s="142">
        <v>1.2889999999999999</v>
      </c>
      <c r="F1290" s="141">
        <v>2.2160000000000002</v>
      </c>
      <c r="G1290" s="135"/>
      <c r="H1290" s="135"/>
      <c r="I1290" s="134"/>
      <c r="J1290" s="135"/>
      <c r="K1290" s="135"/>
      <c r="L1290" s="134"/>
      <c r="M1290" s="135"/>
      <c r="N1290" s="135"/>
      <c r="O1290" s="134"/>
      <c r="P1290" s="135"/>
      <c r="Q1290" s="135"/>
      <c r="R1290" s="134"/>
      <c r="S1290" s="135"/>
      <c r="T1290" s="135"/>
      <c r="U1290" s="134"/>
      <c r="V1290" s="135"/>
      <c r="W1290" s="135"/>
      <c r="X1290" s="134"/>
      <c r="Y1290" s="135"/>
      <c r="Z1290" s="135"/>
      <c r="AA1290" s="134"/>
      <c r="AB1290" s="135"/>
      <c r="AC1290" s="135"/>
      <c r="AD1290" s="134"/>
      <c r="AE1290" s="135"/>
      <c r="AF1290" s="135"/>
      <c r="AG1290" s="134"/>
    </row>
    <row r="1291" spans="1:33">
      <c r="A1291" s="144" t="s">
        <v>345</v>
      </c>
      <c r="B1291" s="135" t="s">
        <v>3890</v>
      </c>
      <c r="C1291" s="143">
        <v>-496.06317303697489</v>
      </c>
      <c r="D1291" s="143">
        <v>5004.0168218107401</v>
      </c>
      <c r="E1291" s="142">
        <v>1.3129999999999999</v>
      </c>
      <c r="F1291" s="141">
        <v>2.2200000000000002</v>
      </c>
      <c r="G1291" s="135"/>
      <c r="H1291" s="135"/>
      <c r="I1291" s="134"/>
      <c r="J1291" s="135"/>
      <c r="K1291" s="135"/>
      <c r="L1291" s="134"/>
      <c r="M1291" s="135"/>
      <c r="N1291" s="135"/>
      <c r="O1291" s="134"/>
      <c r="P1291" s="135"/>
      <c r="Q1291" s="135"/>
      <c r="R1291" s="134"/>
      <c r="S1291" s="135"/>
      <c r="T1291" s="135"/>
      <c r="U1291" s="134"/>
      <c r="V1291" s="135"/>
      <c r="W1291" s="135"/>
      <c r="X1291" s="134"/>
      <c r="Y1291" s="135"/>
      <c r="Z1291" s="135"/>
      <c r="AA1291" s="134"/>
      <c r="AB1291" s="135"/>
      <c r="AC1291" s="135"/>
      <c r="AD1291" s="134"/>
      <c r="AE1291" s="135"/>
      <c r="AF1291" s="135"/>
      <c r="AG1291" s="134"/>
    </row>
    <row r="1292" spans="1:33">
      <c r="A1292" s="144" t="s">
        <v>345</v>
      </c>
      <c r="B1292" s="135" t="s">
        <v>3889</v>
      </c>
      <c r="C1292" s="143">
        <v>-496.19193011359204</v>
      </c>
      <c r="D1292" s="143">
        <v>5003.3101217137992</v>
      </c>
      <c r="E1292" s="142">
        <v>1.3009999999999999</v>
      </c>
      <c r="F1292" s="141">
        <v>2.2280000000000002</v>
      </c>
      <c r="G1292" s="135"/>
      <c r="H1292" s="135"/>
      <c r="I1292" s="134"/>
      <c r="J1292" s="135"/>
      <c r="K1292" s="135"/>
      <c r="L1292" s="134"/>
      <c r="M1292" s="135"/>
      <c r="N1292" s="135"/>
      <c r="O1292" s="134"/>
      <c r="P1292" s="135"/>
      <c r="Q1292" s="135"/>
      <c r="R1292" s="134"/>
      <c r="S1292" s="135"/>
      <c r="T1292" s="135"/>
      <c r="U1292" s="134"/>
      <c r="V1292" s="135"/>
      <c r="W1292" s="135"/>
      <c r="X1292" s="134"/>
      <c r="Y1292" s="135"/>
      <c r="Z1292" s="135"/>
      <c r="AA1292" s="134"/>
      <c r="AB1292" s="135"/>
      <c r="AC1292" s="135"/>
      <c r="AD1292" s="134"/>
      <c r="AE1292" s="135"/>
      <c r="AF1292" s="135"/>
      <c r="AG1292" s="134"/>
    </row>
    <row r="1293" spans="1:33">
      <c r="A1293" s="144" t="s">
        <v>345</v>
      </c>
      <c r="B1293" s="135" t="s">
        <v>3888</v>
      </c>
      <c r="C1293" s="143">
        <v>-496.85388916273359</v>
      </c>
      <c r="D1293" s="143">
        <v>5003.0124858591598</v>
      </c>
      <c r="E1293" s="142">
        <v>1.2869999999999999</v>
      </c>
      <c r="F1293" s="141">
        <v>2.2210000000000001</v>
      </c>
      <c r="G1293" s="135"/>
      <c r="H1293" s="135"/>
      <c r="I1293" s="134"/>
      <c r="J1293" s="135"/>
      <c r="K1293" s="135"/>
      <c r="L1293" s="134"/>
      <c r="M1293" s="135"/>
      <c r="N1293" s="135"/>
      <c r="O1293" s="134"/>
      <c r="P1293" s="135"/>
      <c r="Q1293" s="135"/>
      <c r="R1293" s="134"/>
      <c r="S1293" s="135"/>
      <c r="T1293" s="135"/>
      <c r="U1293" s="134"/>
      <c r="V1293" s="135"/>
      <c r="W1293" s="135"/>
      <c r="X1293" s="134"/>
      <c r="Y1293" s="135"/>
      <c r="Z1293" s="135"/>
      <c r="AA1293" s="134"/>
      <c r="AB1293" s="135"/>
      <c r="AC1293" s="135"/>
      <c r="AD1293" s="134"/>
      <c r="AE1293" s="135"/>
      <c r="AF1293" s="135"/>
      <c r="AG1293" s="134"/>
    </row>
    <row r="1294" spans="1:33">
      <c r="A1294" s="144" t="s">
        <v>345</v>
      </c>
      <c r="B1294" s="135" t="s">
        <v>3887</v>
      </c>
      <c r="C1294" s="143">
        <v>-495.91996690846292</v>
      </c>
      <c r="D1294" s="143">
        <v>5002.3593543411653</v>
      </c>
      <c r="E1294" s="142">
        <v>1.3009999999999999</v>
      </c>
      <c r="F1294" s="141">
        <v>2.2229999999999999</v>
      </c>
      <c r="G1294" s="135"/>
      <c r="H1294" s="135"/>
      <c r="I1294" s="134"/>
      <c r="J1294" s="135"/>
      <c r="K1294" s="135"/>
      <c r="L1294" s="134"/>
      <c r="M1294" s="135"/>
      <c r="N1294" s="135"/>
      <c r="O1294" s="134"/>
      <c r="P1294" s="135"/>
      <c r="Q1294" s="135"/>
      <c r="R1294" s="134"/>
      <c r="S1294" s="135"/>
      <c r="T1294" s="135"/>
      <c r="U1294" s="134"/>
      <c r="V1294" s="135"/>
      <c r="W1294" s="135"/>
      <c r="X1294" s="134"/>
      <c r="Y1294" s="135"/>
      <c r="Z1294" s="135"/>
      <c r="AA1294" s="134"/>
      <c r="AB1294" s="135"/>
      <c r="AC1294" s="135"/>
      <c r="AD1294" s="134"/>
      <c r="AE1294" s="135"/>
      <c r="AF1294" s="135"/>
      <c r="AG1294" s="134"/>
    </row>
    <row r="1295" spans="1:33">
      <c r="A1295" s="144" t="s">
        <v>345</v>
      </c>
      <c r="B1295" s="135" t="s">
        <v>3886</v>
      </c>
      <c r="C1295" s="143">
        <v>-496.44696375820251</v>
      </c>
      <c r="D1295" s="143">
        <v>5000.7230416035572</v>
      </c>
      <c r="E1295" s="142">
        <v>1.29</v>
      </c>
      <c r="F1295" s="141">
        <v>2.2290000000000001</v>
      </c>
      <c r="G1295" s="135"/>
      <c r="H1295" s="135"/>
      <c r="I1295" s="134"/>
      <c r="J1295" s="135"/>
      <c r="K1295" s="135"/>
      <c r="L1295" s="134"/>
      <c r="M1295" s="135"/>
      <c r="N1295" s="135"/>
      <c r="O1295" s="134"/>
      <c r="P1295" s="135"/>
      <c r="Q1295" s="135"/>
      <c r="R1295" s="134"/>
      <c r="S1295" s="135"/>
      <c r="T1295" s="135"/>
      <c r="U1295" s="134"/>
      <c r="V1295" s="135"/>
      <c r="W1295" s="135"/>
      <c r="X1295" s="134"/>
      <c r="Y1295" s="135"/>
      <c r="Z1295" s="135"/>
      <c r="AA1295" s="134"/>
      <c r="AB1295" s="135"/>
      <c r="AC1295" s="135"/>
      <c r="AD1295" s="134"/>
      <c r="AE1295" s="135"/>
      <c r="AF1295" s="135"/>
      <c r="AG1295" s="134"/>
    </row>
    <row r="1296" spans="1:33">
      <c r="A1296" s="144" t="s">
        <v>345</v>
      </c>
      <c r="B1296" s="135" t="s">
        <v>3885</v>
      </c>
      <c r="C1296" s="143">
        <v>-496.04714041324985</v>
      </c>
      <c r="D1296" s="143">
        <v>5000.2362002189038</v>
      </c>
      <c r="E1296" s="142">
        <v>1.3160000000000001</v>
      </c>
      <c r="F1296" s="141">
        <v>2.2130000000000001</v>
      </c>
      <c r="G1296" s="135"/>
      <c r="H1296" s="135"/>
      <c r="I1296" s="134"/>
      <c r="J1296" s="135"/>
      <c r="K1296" s="135"/>
      <c r="L1296" s="134"/>
      <c r="M1296" s="135"/>
      <c r="N1296" s="135"/>
      <c r="O1296" s="134"/>
      <c r="P1296" s="135"/>
      <c r="Q1296" s="135"/>
      <c r="R1296" s="134"/>
      <c r="S1296" s="135"/>
      <c r="T1296" s="135"/>
      <c r="U1296" s="134"/>
      <c r="V1296" s="135"/>
      <c r="W1296" s="135"/>
      <c r="X1296" s="134"/>
      <c r="Y1296" s="135"/>
      <c r="Z1296" s="135"/>
      <c r="AA1296" s="134"/>
      <c r="AB1296" s="135"/>
      <c r="AC1296" s="135"/>
      <c r="AD1296" s="134"/>
      <c r="AE1296" s="135"/>
      <c r="AF1296" s="135"/>
      <c r="AG1296" s="134"/>
    </row>
    <row r="1297" spans="1:33">
      <c r="A1297" s="144" t="s">
        <v>345</v>
      </c>
      <c r="B1297" s="135" t="s">
        <v>3884</v>
      </c>
      <c r="C1297" s="143">
        <v>-496.78032187551412</v>
      </c>
      <c r="D1297" s="143">
        <v>5000.0502013345567</v>
      </c>
      <c r="E1297" s="142">
        <v>1.3440000000000001</v>
      </c>
      <c r="F1297" s="141">
        <v>2.2360000000000002</v>
      </c>
      <c r="G1297" s="135"/>
      <c r="H1297" s="135"/>
      <c r="I1297" s="134"/>
      <c r="J1297" s="135"/>
      <c r="K1297" s="135"/>
      <c r="L1297" s="134"/>
      <c r="M1297" s="135"/>
      <c r="N1297" s="135"/>
      <c r="O1297" s="134"/>
      <c r="P1297" s="135"/>
      <c r="Q1297" s="135"/>
      <c r="R1297" s="134"/>
      <c r="S1297" s="135"/>
      <c r="T1297" s="135"/>
      <c r="U1297" s="134"/>
      <c r="V1297" s="135"/>
      <c r="W1297" s="135"/>
      <c r="X1297" s="134"/>
      <c r="Y1297" s="135"/>
      <c r="Z1297" s="135"/>
      <c r="AA1297" s="134"/>
      <c r="AB1297" s="135"/>
      <c r="AC1297" s="135"/>
      <c r="AD1297" s="134"/>
      <c r="AE1297" s="135"/>
      <c r="AF1297" s="135"/>
      <c r="AG1297" s="134"/>
    </row>
    <row r="1298" spans="1:33">
      <c r="A1298" s="144" t="s">
        <v>345</v>
      </c>
      <c r="B1298" s="135" t="s">
        <v>3883</v>
      </c>
      <c r="C1298" s="143">
        <v>-496.16045181083069</v>
      </c>
      <c r="D1298" s="143">
        <v>4999.6603540831802</v>
      </c>
      <c r="E1298" s="142">
        <v>1.2849999999999999</v>
      </c>
      <c r="F1298" s="141">
        <v>2.2290000000000001</v>
      </c>
      <c r="G1298" s="135"/>
      <c r="H1298" s="135"/>
      <c r="I1298" s="134"/>
      <c r="J1298" s="135"/>
      <c r="K1298" s="135"/>
      <c r="L1298" s="134"/>
      <c r="M1298" s="135"/>
      <c r="N1298" s="135"/>
      <c r="O1298" s="134"/>
      <c r="P1298" s="135"/>
      <c r="Q1298" s="135"/>
      <c r="R1298" s="134"/>
      <c r="S1298" s="135"/>
      <c r="T1298" s="135"/>
      <c r="U1298" s="134"/>
      <c r="V1298" s="135"/>
      <c r="W1298" s="135"/>
      <c r="X1298" s="134"/>
      <c r="Y1298" s="135"/>
      <c r="Z1298" s="135"/>
      <c r="AA1298" s="134"/>
      <c r="AB1298" s="135"/>
      <c r="AC1298" s="135"/>
      <c r="AD1298" s="134"/>
      <c r="AE1298" s="135"/>
      <c r="AF1298" s="135"/>
      <c r="AG1298" s="134"/>
    </row>
    <row r="1299" spans="1:33">
      <c r="A1299" s="144" t="s">
        <v>345</v>
      </c>
      <c r="B1299" s="135" t="s">
        <v>3882</v>
      </c>
      <c r="C1299" s="143">
        <v>-496.49765707716341</v>
      </c>
      <c r="D1299" s="143">
        <v>4999.3617419561624</v>
      </c>
      <c r="E1299" s="142">
        <v>1.3029999999999999</v>
      </c>
      <c r="F1299" s="141">
        <v>2.2130000000000001</v>
      </c>
      <c r="G1299" s="135"/>
      <c r="H1299" s="135"/>
      <c r="I1299" s="134"/>
      <c r="J1299" s="135"/>
      <c r="K1299" s="135"/>
      <c r="L1299" s="134"/>
      <c r="M1299" s="135"/>
      <c r="N1299" s="135"/>
      <c r="O1299" s="134"/>
      <c r="P1299" s="135"/>
      <c r="Q1299" s="135"/>
      <c r="R1299" s="134"/>
      <c r="S1299" s="135"/>
      <c r="T1299" s="135"/>
      <c r="U1299" s="134"/>
      <c r="V1299" s="135"/>
      <c r="W1299" s="135"/>
      <c r="X1299" s="134"/>
      <c r="Y1299" s="135"/>
      <c r="Z1299" s="135"/>
      <c r="AA1299" s="134"/>
      <c r="AB1299" s="135"/>
      <c r="AC1299" s="135"/>
      <c r="AD1299" s="134"/>
      <c r="AE1299" s="135"/>
      <c r="AF1299" s="135"/>
      <c r="AG1299" s="134"/>
    </row>
    <row r="1300" spans="1:33">
      <c r="A1300" s="144" t="s">
        <v>345</v>
      </c>
      <c r="B1300" s="135" t="s">
        <v>3881</v>
      </c>
      <c r="C1300" s="143">
        <v>-496.47990741067611</v>
      </c>
      <c r="D1300" s="143">
        <v>4999.3600989721681</v>
      </c>
      <c r="E1300" s="142">
        <v>1.319</v>
      </c>
      <c r="F1300" s="141">
        <v>2.2229999999999999</v>
      </c>
      <c r="G1300" s="135"/>
      <c r="H1300" s="135"/>
      <c r="I1300" s="134"/>
      <c r="J1300" s="135"/>
      <c r="K1300" s="135"/>
      <c r="L1300" s="134"/>
      <c r="M1300" s="135"/>
      <c r="N1300" s="135"/>
      <c r="O1300" s="134"/>
      <c r="P1300" s="135"/>
      <c r="Q1300" s="135"/>
      <c r="R1300" s="134"/>
      <c r="S1300" s="135"/>
      <c r="T1300" s="135"/>
      <c r="U1300" s="134"/>
      <c r="V1300" s="135"/>
      <c r="W1300" s="135"/>
      <c r="X1300" s="134"/>
      <c r="Y1300" s="135"/>
      <c r="Z1300" s="135"/>
      <c r="AA1300" s="134"/>
      <c r="AB1300" s="135"/>
      <c r="AC1300" s="135"/>
      <c r="AD1300" s="134"/>
      <c r="AE1300" s="135"/>
      <c r="AF1300" s="135"/>
      <c r="AG1300" s="134"/>
    </row>
    <row r="1301" spans="1:33">
      <c r="A1301" s="144" t="s">
        <v>345</v>
      </c>
      <c r="B1301" s="135" t="s">
        <v>3880</v>
      </c>
      <c r="C1301" s="143">
        <v>-496.5620730756151</v>
      </c>
      <c r="D1301" s="143">
        <v>4999.1260816471449</v>
      </c>
      <c r="E1301" s="142">
        <v>1.3129999999999999</v>
      </c>
      <c r="F1301" s="141">
        <v>2.2349999999999999</v>
      </c>
      <c r="G1301" s="135"/>
      <c r="H1301" s="135"/>
      <c r="I1301" s="134"/>
      <c r="J1301" s="135"/>
      <c r="K1301" s="135"/>
      <c r="L1301" s="134"/>
      <c r="M1301" s="135"/>
      <c r="N1301" s="135"/>
      <c r="O1301" s="134"/>
      <c r="P1301" s="135"/>
      <c r="Q1301" s="135"/>
      <c r="R1301" s="134"/>
      <c r="S1301" s="135"/>
      <c r="T1301" s="135"/>
      <c r="U1301" s="134"/>
      <c r="V1301" s="135"/>
      <c r="W1301" s="135"/>
      <c r="X1301" s="134"/>
      <c r="Y1301" s="135"/>
      <c r="Z1301" s="135"/>
      <c r="AA1301" s="134"/>
      <c r="AB1301" s="135"/>
      <c r="AC1301" s="135"/>
      <c r="AD1301" s="134"/>
      <c r="AE1301" s="135"/>
      <c r="AF1301" s="135"/>
      <c r="AG1301" s="134"/>
    </row>
    <row r="1302" spans="1:33">
      <c r="A1302" s="144" t="s">
        <v>345</v>
      </c>
      <c r="B1302" s="135" t="s">
        <v>3879</v>
      </c>
      <c r="C1302" s="143">
        <v>-496.83039728908415</v>
      </c>
      <c r="D1302" s="143">
        <v>4998.7991503759831</v>
      </c>
      <c r="E1302" s="142">
        <v>1.3009999999999999</v>
      </c>
      <c r="F1302" s="141">
        <v>2.2160000000000002</v>
      </c>
      <c r="G1302" s="135"/>
      <c r="H1302" s="135"/>
      <c r="I1302" s="134"/>
      <c r="J1302" s="135"/>
      <c r="K1302" s="135"/>
      <c r="L1302" s="134"/>
      <c r="M1302" s="135"/>
      <c r="N1302" s="135"/>
      <c r="O1302" s="134"/>
      <c r="P1302" s="135"/>
      <c r="Q1302" s="135"/>
      <c r="R1302" s="134"/>
      <c r="S1302" s="135"/>
      <c r="T1302" s="135"/>
      <c r="U1302" s="134"/>
      <c r="V1302" s="135"/>
      <c r="W1302" s="135"/>
      <c r="X1302" s="134"/>
      <c r="Y1302" s="135"/>
      <c r="Z1302" s="135"/>
      <c r="AA1302" s="134"/>
      <c r="AB1302" s="135"/>
      <c r="AC1302" s="135"/>
      <c r="AD1302" s="134"/>
      <c r="AE1302" s="135"/>
      <c r="AF1302" s="135"/>
      <c r="AG1302" s="134"/>
    </row>
    <row r="1303" spans="1:33">
      <c r="A1303" s="144" t="s">
        <v>345</v>
      </c>
      <c r="B1303" s="135" t="s">
        <v>3878</v>
      </c>
      <c r="C1303" s="143">
        <v>-495.98008358693392</v>
      </c>
      <c r="D1303" s="143">
        <v>4998.0805831258031</v>
      </c>
      <c r="E1303" s="142">
        <v>1.284</v>
      </c>
      <c r="F1303" s="141">
        <v>2.1930000000000001</v>
      </c>
      <c r="G1303" s="135"/>
      <c r="H1303" s="135"/>
      <c r="I1303" s="134"/>
      <c r="J1303" s="135"/>
      <c r="K1303" s="135"/>
      <c r="L1303" s="134"/>
      <c r="M1303" s="135"/>
      <c r="N1303" s="135"/>
      <c r="O1303" s="134"/>
      <c r="P1303" s="135"/>
      <c r="Q1303" s="135"/>
      <c r="R1303" s="134"/>
      <c r="S1303" s="135"/>
      <c r="T1303" s="135"/>
      <c r="U1303" s="134"/>
      <c r="V1303" s="135"/>
      <c r="W1303" s="135"/>
      <c r="X1303" s="134"/>
      <c r="Y1303" s="135"/>
      <c r="Z1303" s="135"/>
      <c r="AA1303" s="134"/>
      <c r="AB1303" s="135"/>
      <c r="AC1303" s="135"/>
      <c r="AD1303" s="134"/>
      <c r="AE1303" s="135"/>
      <c r="AF1303" s="135"/>
      <c r="AG1303" s="134"/>
    </row>
    <row r="1304" spans="1:33">
      <c r="A1304" s="144" t="s">
        <v>345</v>
      </c>
      <c r="B1304" s="135" t="s">
        <v>3877</v>
      </c>
      <c r="C1304" s="143">
        <v>-496.25608536946754</v>
      </c>
      <c r="D1304" s="143">
        <v>4996.9051424145182</v>
      </c>
      <c r="E1304" s="142">
        <v>1.238</v>
      </c>
      <c r="F1304" s="141">
        <v>2.1829999999999998</v>
      </c>
      <c r="G1304" s="135"/>
      <c r="H1304" s="135"/>
      <c r="I1304" s="134"/>
      <c r="J1304" s="135"/>
      <c r="K1304" s="135"/>
      <c r="L1304" s="134"/>
      <c r="M1304" s="135"/>
      <c r="N1304" s="135"/>
      <c r="O1304" s="134"/>
      <c r="P1304" s="135"/>
      <c r="Q1304" s="135"/>
      <c r="R1304" s="134"/>
      <c r="S1304" s="135"/>
      <c r="T1304" s="135"/>
      <c r="U1304" s="134"/>
      <c r="V1304" s="135"/>
      <c r="W1304" s="135"/>
      <c r="X1304" s="134"/>
      <c r="Y1304" s="135"/>
      <c r="Z1304" s="135"/>
      <c r="AA1304" s="134"/>
      <c r="AB1304" s="135"/>
      <c r="AC1304" s="135"/>
      <c r="AD1304" s="134"/>
      <c r="AE1304" s="135"/>
      <c r="AF1304" s="135"/>
      <c r="AG1304" s="134"/>
    </row>
    <row r="1305" spans="1:33">
      <c r="A1305" s="144" t="s">
        <v>345</v>
      </c>
      <c r="B1305" s="135" t="s">
        <v>3876</v>
      </c>
      <c r="C1305" s="143">
        <v>-496.09806886458546</v>
      </c>
      <c r="D1305" s="143">
        <v>4995.6467044988995</v>
      </c>
      <c r="E1305" s="142">
        <v>1.28</v>
      </c>
      <c r="F1305" s="141">
        <v>2.1949999999999998</v>
      </c>
      <c r="G1305" s="135"/>
      <c r="H1305" s="135"/>
      <c r="I1305" s="134"/>
      <c r="J1305" s="135"/>
      <c r="K1305" s="135"/>
      <c r="L1305" s="134"/>
      <c r="M1305" s="135"/>
      <c r="N1305" s="135"/>
      <c r="O1305" s="134"/>
      <c r="P1305" s="135"/>
      <c r="Q1305" s="135"/>
      <c r="R1305" s="134"/>
      <c r="S1305" s="135"/>
      <c r="T1305" s="135"/>
      <c r="U1305" s="134"/>
      <c r="V1305" s="135"/>
      <c r="W1305" s="135"/>
      <c r="X1305" s="134"/>
      <c r="Y1305" s="135"/>
      <c r="Z1305" s="135"/>
      <c r="AA1305" s="134"/>
      <c r="AB1305" s="135"/>
      <c r="AC1305" s="135"/>
      <c r="AD1305" s="134"/>
      <c r="AE1305" s="135"/>
      <c r="AF1305" s="135"/>
      <c r="AG1305" s="134"/>
    </row>
    <row r="1306" spans="1:33">
      <c r="A1306" s="144" t="s">
        <v>345</v>
      </c>
      <c r="B1306" s="135" t="s">
        <v>3875</v>
      </c>
      <c r="C1306" s="143">
        <v>-496.27444045381259</v>
      </c>
      <c r="D1306" s="143">
        <v>4993.7308555056861</v>
      </c>
      <c r="E1306" s="142">
        <v>1.2589999999999999</v>
      </c>
      <c r="F1306" s="141">
        <v>2.1960000000000002</v>
      </c>
      <c r="G1306" s="135"/>
      <c r="H1306" s="135"/>
      <c r="I1306" s="134"/>
      <c r="J1306" s="135"/>
      <c r="K1306" s="135"/>
      <c r="L1306" s="134"/>
      <c r="M1306" s="135"/>
      <c r="N1306" s="135"/>
      <c r="O1306" s="134"/>
      <c r="P1306" s="135"/>
      <c r="Q1306" s="135"/>
      <c r="R1306" s="134"/>
      <c r="S1306" s="135"/>
      <c r="T1306" s="135"/>
      <c r="U1306" s="134"/>
      <c r="V1306" s="135"/>
      <c r="W1306" s="135"/>
      <c r="X1306" s="134"/>
      <c r="Y1306" s="135"/>
      <c r="Z1306" s="135"/>
      <c r="AA1306" s="134"/>
      <c r="AB1306" s="135"/>
      <c r="AC1306" s="135"/>
      <c r="AD1306" s="134"/>
      <c r="AE1306" s="135"/>
      <c r="AF1306" s="135"/>
      <c r="AG1306" s="134"/>
    </row>
    <row r="1307" spans="1:33">
      <c r="A1307" s="144" t="s">
        <v>345</v>
      </c>
      <c r="B1307" s="135" t="s">
        <v>3874</v>
      </c>
      <c r="C1307" s="143">
        <v>-496.27073828660031</v>
      </c>
      <c r="D1307" s="143">
        <v>4992.4588018066152</v>
      </c>
      <c r="E1307" s="142">
        <v>1.286</v>
      </c>
      <c r="F1307" s="141">
        <v>2.1869999999999998</v>
      </c>
      <c r="G1307" s="135"/>
      <c r="H1307" s="135"/>
      <c r="I1307" s="134"/>
      <c r="J1307" s="135"/>
      <c r="K1307" s="135"/>
      <c r="L1307" s="134"/>
      <c r="M1307" s="135"/>
      <c r="N1307" s="135"/>
      <c r="O1307" s="134"/>
      <c r="P1307" s="135"/>
      <c r="Q1307" s="135"/>
      <c r="R1307" s="134"/>
      <c r="S1307" s="135"/>
      <c r="T1307" s="135"/>
      <c r="U1307" s="134"/>
      <c r="V1307" s="135"/>
      <c r="W1307" s="135"/>
      <c r="X1307" s="134"/>
      <c r="Y1307" s="135"/>
      <c r="Z1307" s="135"/>
      <c r="AA1307" s="134"/>
      <c r="AB1307" s="135"/>
      <c r="AC1307" s="135"/>
      <c r="AD1307" s="134"/>
      <c r="AE1307" s="135"/>
      <c r="AF1307" s="135"/>
      <c r="AG1307" s="134"/>
    </row>
    <row r="1308" spans="1:33">
      <c r="A1308" s="144" t="s">
        <v>345</v>
      </c>
      <c r="B1308" s="135" t="s">
        <v>3873</v>
      </c>
      <c r="C1308" s="143">
        <v>-496.14814693877992</v>
      </c>
      <c r="D1308" s="143">
        <v>4990.4705125447663</v>
      </c>
      <c r="E1308" s="142">
        <v>1.2829999999999999</v>
      </c>
      <c r="F1308" s="141">
        <v>2.1859999999999999</v>
      </c>
      <c r="G1308" s="135"/>
      <c r="H1308" s="135"/>
      <c r="I1308" s="134"/>
      <c r="J1308" s="135"/>
      <c r="K1308" s="135"/>
      <c r="L1308" s="134"/>
      <c r="M1308" s="135"/>
      <c r="N1308" s="135"/>
      <c r="O1308" s="134"/>
      <c r="P1308" s="135"/>
      <c r="Q1308" s="135"/>
      <c r="R1308" s="134"/>
      <c r="S1308" s="135"/>
      <c r="T1308" s="135"/>
      <c r="U1308" s="134"/>
      <c r="V1308" s="135"/>
      <c r="W1308" s="135"/>
      <c r="X1308" s="134"/>
      <c r="Y1308" s="135"/>
      <c r="Z1308" s="135"/>
      <c r="AA1308" s="134"/>
      <c r="AB1308" s="135"/>
      <c r="AC1308" s="135"/>
      <c r="AD1308" s="134"/>
      <c r="AE1308" s="135"/>
      <c r="AF1308" s="135"/>
      <c r="AG1308" s="134"/>
    </row>
    <row r="1309" spans="1:33">
      <c r="A1309" s="144" t="s">
        <v>345</v>
      </c>
      <c r="B1309" s="135" t="s">
        <v>3872</v>
      </c>
      <c r="C1309" s="143">
        <v>-496.53724271999153</v>
      </c>
      <c r="D1309" s="143">
        <v>4988.9341868254141</v>
      </c>
      <c r="E1309" s="142">
        <v>1.266</v>
      </c>
      <c r="F1309" s="141">
        <v>2.1739999999999999</v>
      </c>
      <c r="G1309" s="135"/>
      <c r="H1309" s="135"/>
      <c r="I1309" s="134"/>
      <c r="J1309" s="135"/>
      <c r="K1309" s="135"/>
      <c r="L1309" s="134"/>
      <c r="M1309" s="135"/>
      <c r="N1309" s="135"/>
      <c r="O1309" s="134"/>
      <c r="P1309" s="135"/>
      <c r="Q1309" s="135"/>
      <c r="R1309" s="134"/>
      <c r="S1309" s="135"/>
      <c r="T1309" s="135"/>
      <c r="U1309" s="134"/>
      <c r="V1309" s="135"/>
      <c r="W1309" s="135"/>
      <c r="X1309" s="134"/>
      <c r="Y1309" s="135"/>
      <c r="Z1309" s="135"/>
      <c r="AA1309" s="134"/>
      <c r="AB1309" s="135"/>
      <c r="AC1309" s="135"/>
      <c r="AD1309" s="134"/>
      <c r="AE1309" s="135"/>
      <c r="AF1309" s="135"/>
      <c r="AG1309" s="134"/>
    </row>
    <row r="1310" spans="1:33">
      <c r="A1310" s="144" t="s">
        <v>345</v>
      </c>
      <c r="B1310" s="135" t="s">
        <v>3871</v>
      </c>
      <c r="C1310" s="143">
        <v>-496.73834837372669</v>
      </c>
      <c r="D1310" s="143">
        <v>4988.237893950607</v>
      </c>
      <c r="E1310" s="142">
        <v>1.3049999999999999</v>
      </c>
      <c r="F1310" s="141">
        <v>2.1840000000000002</v>
      </c>
      <c r="G1310" s="135"/>
      <c r="H1310" s="135"/>
      <c r="I1310" s="134"/>
      <c r="J1310" s="135"/>
      <c r="K1310" s="135"/>
      <c r="L1310" s="134"/>
      <c r="M1310" s="135"/>
      <c r="N1310" s="135"/>
      <c r="O1310" s="134"/>
      <c r="P1310" s="135"/>
      <c r="Q1310" s="135"/>
      <c r="R1310" s="134"/>
      <c r="S1310" s="135"/>
      <c r="T1310" s="135"/>
      <c r="U1310" s="134"/>
      <c r="V1310" s="135"/>
      <c r="W1310" s="135"/>
      <c r="X1310" s="134"/>
      <c r="Y1310" s="135"/>
      <c r="Z1310" s="135"/>
      <c r="AA1310" s="134"/>
      <c r="AB1310" s="135"/>
      <c r="AC1310" s="135"/>
      <c r="AD1310" s="134"/>
      <c r="AE1310" s="135"/>
      <c r="AF1310" s="135"/>
      <c r="AG1310" s="134"/>
    </row>
    <row r="1311" spans="1:33">
      <c r="A1311" s="144" t="s">
        <v>345</v>
      </c>
      <c r="B1311" s="135" t="s">
        <v>3870</v>
      </c>
      <c r="C1311" s="143">
        <v>-496.07369979930883</v>
      </c>
      <c r="D1311" s="143">
        <v>4986.7235810129932</v>
      </c>
      <c r="E1311" s="142">
        <v>1.2529999999999999</v>
      </c>
      <c r="F1311" s="141">
        <v>2.1909999999999998</v>
      </c>
      <c r="G1311" s="135"/>
      <c r="H1311" s="135"/>
      <c r="I1311" s="134"/>
      <c r="J1311" s="135"/>
      <c r="K1311" s="135"/>
      <c r="L1311" s="134"/>
      <c r="M1311" s="135"/>
      <c r="N1311" s="135"/>
      <c r="O1311" s="134"/>
      <c r="P1311" s="135"/>
      <c r="Q1311" s="135"/>
      <c r="R1311" s="134"/>
      <c r="S1311" s="135"/>
      <c r="T1311" s="135"/>
      <c r="U1311" s="134"/>
      <c r="V1311" s="135"/>
      <c r="W1311" s="135"/>
      <c r="X1311" s="134"/>
      <c r="Y1311" s="135"/>
      <c r="Z1311" s="135"/>
      <c r="AA1311" s="134"/>
      <c r="AB1311" s="135"/>
      <c r="AC1311" s="135"/>
      <c r="AD1311" s="134"/>
      <c r="AE1311" s="135"/>
      <c r="AF1311" s="135"/>
      <c r="AG1311" s="134"/>
    </row>
    <row r="1312" spans="1:33">
      <c r="A1312" s="144" t="s">
        <v>345</v>
      </c>
      <c r="B1312" s="135" t="s">
        <v>3869</v>
      </c>
      <c r="C1312" s="143">
        <v>-496.38009300815224</v>
      </c>
      <c r="D1312" s="143">
        <v>4985.4227297288426</v>
      </c>
      <c r="E1312" s="142">
        <v>1.296</v>
      </c>
      <c r="F1312" s="141">
        <v>2.1970000000000001</v>
      </c>
      <c r="G1312" s="135"/>
      <c r="H1312" s="135"/>
      <c r="I1312" s="134"/>
      <c r="J1312" s="135"/>
      <c r="K1312" s="135"/>
      <c r="L1312" s="134"/>
      <c r="M1312" s="135"/>
      <c r="N1312" s="135"/>
      <c r="O1312" s="134"/>
      <c r="P1312" s="135"/>
      <c r="Q1312" s="135"/>
      <c r="R1312" s="134"/>
      <c r="S1312" s="135"/>
      <c r="T1312" s="135"/>
      <c r="U1312" s="134"/>
      <c r="V1312" s="135"/>
      <c r="W1312" s="135"/>
      <c r="X1312" s="134"/>
      <c r="Y1312" s="135"/>
      <c r="Z1312" s="135"/>
      <c r="AA1312" s="134"/>
      <c r="AB1312" s="135"/>
      <c r="AC1312" s="135"/>
      <c r="AD1312" s="134"/>
      <c r="AE1312" s="135"/>
      <c r="AF1312" s="135"/>
      <c r="AG1312" s="134"/>
    </row>
    <row r="1313" spans="1:33">
      <c r="A1313" s="144" t="s">
        <v>345</v>
      </c>
      <c r="B1313" s="135" t="s">
        <v>3868</v>
      </c>
      <c r="C1313" s="143">
        <v>-496.60049744016771</v>
      </c>
      <c r="D1313" s="143">
        <v>4983.7386302548812</v>
      </c>
      <c r="E1313" s="142">
        <v>1.2689999999999999</v>
      </c>
      <c r="F1313" s="141">
        <v>2.1840000000000002</v>
      </c>
      <c r="G1313" s="135"/>
      <c r="H1313" s="135"/>
      <c r="I1313" s="134"/>
      <c r="J1313" s="135"/>
      <c r="K1313" s="135"/>
      <c r="L1313" s="134"/>
      <c r="M1313" s="135"/>
      <c r="N1313" s="135"/>
      <c r="O1313" s="134"/>
      <c r="P1313" s="135"/>
      <c r="Q1313" s="135"/>
      <c r="R1313" s="134"/>
      <c r="S1313" s="135"/>
      <c r="T1313" s="135"/>
      <c r="U1313" s="134"/>
      <c r="V1313" s="135"/>
      <c r="W1313" s="135"/>
      <c r="X1313" s="134"/>
      <c r="Y1313" s="135"/>
      <c r="Z1313" s="135"/>
      <c r="AA1313" s="134"/>
      <c r="AB1313" s="135"/>
      <c r="AC1313" s="135"/>
      <c r="AD1313" s="134"/>
      <c r="AE1313" s="135"/>
      <c r="AF1313" s="135"/>
      <c r="AG1313" s="134"/>
    </row>
    <row r="1314" spans="1:33">
      <c r="A1314" s="144" t="s">
        <v>345</v>
      </c>
      <c r="B1314" s="135" t="s">
        <v>3867</v>
      </c>
      <c r="C1314" s="143">
        <v>-496.78570938723794</v>
      </c>
      <c r="D1314" s="143">
        <v>4983.5567894548458</v>
      </c>
      <c r="E1314" s="142">
        <v>1.2989999999999999</v>
      </c>
      <c r="F1314" s="141">
        <v>2.1880000000000002</v>
      </c>
      <c r="G1314" s="135"/>
      <c r="H1314" s="135"/>
      <c r="I1314" s="134"/>
      <c r="J1314" s="135"/>
      <c r="K1314" s="135"/>
      <c r="L1314" s="134"/>
      <c r="M1314" s="135"/>
      <c r="N1314" s="135"/>
      <c r="O1314" s="134"/>
      <c r="P1314" s="135"/>
      <c r="Q1314" s="135"/>
      <c r="R1314" s="134"/>
      <c r="S1314" s="135"/>
      <c r="T1314" s="135"/>
      <c r="U1314" s="134"/>
      <c r="V1314" s="135"/>
      <c r="W1314" s="135"/>
      <c r="X1314" s="134"/>
      <c r="Y1314" s="135"/>
      <c r="Z1314" s="135"/>
      <c r="AA1314" s="134"/>
      <c r="AB1314" s="135"/>
      <c r="AC1314" s="135"/>
      <c r="AD1314" s="134"/>
      <c r="AE1314" s="135"/>
      <c r="AF1314" s="135"/>
      <c r="AG1314" s="134"/>
    </row>
    <row r="1315" spans="1:33">
      <c r="A1315" s="144" t="s">
        <v>345</v>
      </c>
      <c r="B1315" s="135" t="s">
        <v>3866</v>
      </c>
      <c r="C1315" s="143">
        <v>-496.03338601127371</v>
      </c>
      <c r="D1315" s="143">
        <v>4982.7997624524232</v>
      </c>
      <c r="E1315" s="142">
        <v>1.258</v>
      </c>
      <c r="F1315" s="141">
        <v>2.2010000000000001</v>
      </c>
      <c r="G1315" s="135"/>
      <c r="H1315" s="135"/>
      <c r="I1315" s="134"/>
      <c r="J1315" s="135"/>
      <c r="K1315" s="135"/>
      <c r="L1315" s="134"/>
      <c r="M1315" s="135"/>
      <c r="N1315" s="135"/>
      <c r="O1315" s="134"/>
      <c r="P1315" s="135"/>
      <c r="Q1315" s="135"/>
      <c r="R1315" s="134"/>
      <c r="S1315" s="135"/>
      <c r="T1315" s="135"/>
      <c r="U1315" s="134"/>
      <c r="V1315" s="135"/>
      <c r="W1315" s="135"/>
      <c r="X1315" s="134"/>
      <c r="Y1315" s="135"/>
      <c r="Z1315" s="135"/>
      <c r="AA1315" s="134"/>
      <c r="AB1315" s="135"/>
      <c r="AC1315" s="135"/>
      <c r="AD1315" s="134"/>
      <c r="AE1315" s="135"/>
      <c r="AF1315" s="135"/>
      <c r="AG1315" s="134"/>
    </row>
    <row r="1316" spans="1:33">
      <c r="A1316" s="144" t="s">
        <v>345</v>
      </c>
      <c r="B1316" s="135" t="s">
        <v>3865</v>
      </c>
      <c r="C1316" s="143">
        <v>-496.15629319932168</v>
      </c>
      <c r="D1316" s="143">
        <v>4981.7807494281178</v>
      </c>
      <c r="E1316" s="142">
        <v>1.276</v>
      </c>
      <c r="F1316" s="141">
        <v>2.1859999999999999</v>
      </c>
      <c r="G1316" s="135"/>
      <c r="H1316" s="135"/>
      <c r="I1316" s="134"/>
      <c r="J1316" s="135"/>
      <c r="K1316" s="135"/>
      <c r="L1316" s="134"/>
      <c r="M1316" s="135"/>
      <c r="N1316" s="135"/>
      <c r="O1316" s="134"/>
      <c r="P1316" s="135"/>
      <c r="Q1316" s="135"/>
      <c r="R1316" s="134"/>
      <c r="S1316" s="135"/>
      <c r="T1316" s="135"/>
      <c r="U1316" s="134"/>
      <c r="V1316" s="135"/>
      <c r="W1316" s="135"/>
      <c r="X1316" s="134"/>
      <c r="Y1316" s="135"/>
      <c r="Z1316" s="135"/>
      <c r="AA1316" s="134"/>
      <c r="AB1316" s="135"/>
      <c r="AC1316" s="135"/>
      <c r="AD1316" s="134"/>
      <c r="AE1316" s="135"/>
      <c r="AF1316" s="135"/>
      <c r="AG1316" s="134"/>
    </row>
    <row r="1317" spans="1:33">
      <c r="A1317" s="144" t="s">
        <v>345</v>
      </c>
      <c r="B1317" s="135" t="s">
        <v>3864</v>
      </c>
      <c r="C1317" s="143">
        <v>-496.56370108239889</v>
      </c>
      <c r="D1317" s="143">
        <v>4981.6391304030103</v>
      </c>
      <c r="E1317" s="142">
        <v>1.256</v>
      </c>
      <c r="F1317" s="141">
        <v>2.2010000000000001</v>
      </c>
      <c r="G1317" s="135"/>
      <c r="H1317" s="135"/>
      <c r="I1317" s="134"/>
      <c r="J1317" s="135"/>
      <c r="K1317" s="135"/>
      <c r="L1317" s="134"/>
      <c r="M1317" s="135"/>
      <c r="N1317" s="135"/>
      <c r="O1317" s="134"/>
      <c r="P1317" s="135"/>
      <c r="Q1317" s="135"/>
      <c r="R1317" s="134"/>
      <c r="S1317" s="135"/>
      <c r="T1317" s="135"/>
      <c r="U1317" s="134"/>
      <c r="V1317" s="135"/>
      <c r="W1317" s="135"/>
      <c r="X1317" s="134"/>
      <c r="Y1317" s="135"/>
      <c r="Z1317" s="135"/>
      <c r="AA1317" s="134"/>
      <c r="AB1317" s="135"/>
      <c r="AC1317" s="135"/>
      <c r="AD1317" s="134"/>
      <c r="AE1317" s="135"/>
      <c r="AF1317" s="135"/>
      <c r="AG1317" s="134"/>
    </row>
    <row r="1318" spans="1:33">
      <c r="A1318" s="144" t="s">
        <v>345</v>
      </c>
      <c r="B1318" s="135" t="s">
        <v>3863</v>
      </c>
      <c r="C1318" s="143">
        <v>-496.487747530013</v>
      </c>
      <c r="D1318" s="143">
        <v>4981.0620929148799</v>
      </c>
      <c r="E1318" s="142">
        <v>1.2789999999999999</v>
      </c>
      <c r="F1318" s="141">
        <v>2.194</v>
      </c>
      <c r="G1318" s="135"/>
      <c r="H1318" s="135"/>
      <c r="I1318" s="134"/>
      <c r="J1318" s="135"/>
      <c r="K1318" s="135"/>
      <c r="L1318" s="134"/>
      <c r="M1318" s="135"/>
      <c r="N1318" s="135"/>
      <c r="O1318" s="134"/>
      <c r="P1318" s="135"/>
      <c r="Q1318" s="135"/>
      <c r="R1318" s="134"/>
      <c r="S1318" s="135"/>
      <c r="T1318" s="135"/>
      <c r="U1318" s="134"/>
      <c r="V1318" s="135"/>
      <c r="W1318" s="135"/>
      <c r="X1318" s="134"/>
      <c r="Y1318" s="135"/>
      <c r="Z1318" s="135"/>
      <c r="AA1318" s="134"/>
      <c r="AB1318" s="135"/>
      <c r="AC1318" s="135"/>
      <c r="AD1318" s="134"/>
      <c r="AE1318" s="135"/>
      <c r="AF1318" s="135"/>
      <c r="AG1318" s="134"/>
    </row>
    <row r="1319" spans="1:33">
      <c r="A1319" s="144" t="s">
        <v>345</v>
      </c>
      <c r="B1319" s="135" t="s">
        <v>3862</v>
      </c>
      <c r="C1319" s="143">
        <v>-496.45873045831877</v>
      </c>
      <c r="D1319" s="143">
        <v>4980.0574338335873</v>
      </c>
      <c r="E1319" s="142">
        <v>1.27</v>
      </c>
      <c r="F1319" s="141">
        <v>2.1970000000000001</v>
      </c>
      <c r="G1319" s="135"/>
      <c r="H1319" s="135"/>
      <c r="I1319" s="134"/>
      <c r="J1319" s="135"/>
      <c r="K1319" s="135"/>
      <c r="L1319" s="134"/>
      <c r="M1319" s="135"/>
      <c r="N1319" s="135"/>
      <c r="O1319" s="134"/>
      <c r="P1319" s="135"/>
      <c r="Q1319" s="135"/>
      <c r="R1319" s="134"/>
      <c r="S1319" s="135"/>
      <c r="T1319" s="135"/>
      <c r="U1319" s="134"/>
      <c r="V1319" s="135"/>
      <c r="W1319" s="135"/>
      <c r="X1319" s="134"/>
      <c r="Y1319" s="135"/>
      <c r="Z1319" s="135"/>
      <c r="AA1319" s="134"/>
      <c r="AB1319" s="135"/>
      <c r="AC1319" s="135"/>
      <c r="AD1319" s="134"/>
      <c r="AE1319" s="135"/>
      <c r="AF1319" s="135"/>
      <c r="AG1319" s="134"/>
    </row>
    <row r="1320" spans="1:33">
      <c r="A1320" s="144" t="s">
        <v>345</v>
      </c>
      <c r="B1320" s="135" t="s">
        <v>3861</v>
      </c>
      <c r="C1320" s="143">
        <v>-496.47007145728475</v>
      </c>
      <c r="D1320" s="143">
        <v>4978.9901176587482</v>
      </c>
      <c r="E1320" s="142">
        <v>1.254</v>
      </c>
      <c r="F1320" s="141">
        <v>2.1949999999999998</v>
      </c>
      <c r="G1320" s="135"/>
      <c r="H1320" s="135"/>
      <c r="I1320" s="134"/>
      <c r="J1320" s="135"/>
      <c r="K1320" s="135"/>
      <c r="L1320" s="134"/>
      <c r="M1320" s="135"/>
      <c r="N1320" s="135"/>
      <c r="O1320" s="134"/>
      <c r="P1320" s="135"/>
      <c r="Q1320" s="135"/>
      <c r="R1320" s="134"/>
      <c r="S1320" s="135"/>
      <c r="T1320" s="135"/>
      <c r="U1320" s="134"/>
      <c r="V1320" s="135"/>
      <c r="W1320" s="135"/>
      <c r="X1320" s="134"/>
      <c r="Y1320" s="135"/>
      <c r="Z1320" s="135"/>
      <c r="AA1320" s="134"/>
      <c r="AB1320" s="135"/>
      <c r="AC1320" s="135"/>
      <c r="AD1320" s="134"/>
      <c r="AE1320" s="135"/>
      <c r="AF1320" s="135"/>
      <c r="AG1320" s="134"/>
    </row>
    <row r="1321" spans="1:33">
      <c r="A1321" s="144" t="s">
        <v>345</v>
      </c>
      <c r="B1321" s="135" t="s">
        <v>3860</v>
      </c>
      <c r="C1321" s="143">
        <v>-495.99065966972023</v>
      </c>
      <c r="D1321" s="143">
        <v>4978.7258453455688</v>
      </c>
      <c r="E1321" s="142">
        <v>1.2909999999999999</v>
      </c>
      <c r="F1321" s="141">
        <v>2.1819999999999999</v>
      </c>
      <c r="G1321" s="135"/>
      <c r="H1321" s="135"/>
      <c r="I1321" s="134"/>
      <c r="J1321" s="135"/>
      <c r="K1321" s="135"/>
      <c r="L1321" s="134"/>
      <c r="M1321" s="135"/>
      <c r="N1321" s="135"/>
      <c r="O1321" s="134"/>
      <c r="P1321" s="135"/>
      <c r="Q1321" s="135"/>
      <c r="R1321" s="134"/>
      <c r="S1321" s="135"/>
      <c r="T1321" s="135"/>
      <c r="U1321" s="134"/>
      <c r="V1321" s="135"/>
      <c r="W1321" s="135"/>
      <c r="X1321" s="134"/>
      <c r="Y1321" s="135"/>
      <c r="Z1321" s="135"/>
      <c r="AA1321" s="134"/>
      <c r="AB1321" s="135"/>
      <c r="AC1321" s="135"/>
      <c r="AD1321" s="134"/>
      <c r="AE1321" s="135"/>
      <c r="AF1321" s="135"/>
      <c r="AG1321" s="134"/>
    </row>
    <row r="1322" spans="1:33">
      <c r="A1322" s="144" t="s">
        <v>345</v>
      </c>
      <c r="B1322" s="135" t="s">
        <v>3859</v>
      </c>
      <c r="C1322" s="143">
        <v>-496.34062353688415</v>
      </c>
      <c r="D1322" s="143">
        <v>4978.198372909912</v>
      </c>
      <c r="E1322" s="142">
        <v>1.2609999999999999</v>
      </c>
      <c r="F1322" s="141">
        <v>2.1920000000000002</v>
      </c>
      <c r="G1322" s="135"/>
      <c r="H1322" s="135"/>
      <c r="I1322" s="134"/>
      <c r="J1322" s="135"/>
      <c r="K1322" s="135"/>
      <c r="L1322" s="134"/>
      <c r="M1322" s="135"/>
      <c r="N1322" s="135"/>
      <c r="O1322" s="134"/>
      <c r="P1322" s="135"/>
      <c r="Q1322" s="135"/>
      <c r="R1322" s="134"/>
      <c r="S1322" s="135"/>
      <c r="T1322" s="135"/>
      <c r="U1322" s="134"/>
      <c r="V1322" s="135"/>
      <c r="W1322" s="135"/>
      <c r="X1322" s="134"/>
      <c r="Y1322" s="135"/>
      <c r="Z1322" s="135"/>
      <c r="AA1322" s="134"/>
      <c r="AB1322" s="135"/>
      <c r="AC1322" s="135"/>
      <c r="AD1322" s="134"/>
      <c r="AE1322" s="135"/>
      <c r="AF1322" s="135"/>
      <c r="AG1322" s="134"/>
    </row>
    <row r="1323" spans="1:33">
      <c r="A1323" s="144" t="s">
        <v>345</v>
      </c>
      <c r="B1323" s="135" t="s">
        <v>3858</v>
      </c>
      <c r="C1323" s="143">
        <v>-496.44060323933417</v>
      </c>
      <c r="D1323" s="143">
        <v>4977.1523851543752</v>
      </c>
      <c r="E1323" s="142">
        <v>1.268</v>
      </c>
      <c r="F1323" s="141">
        <v>2.1989999999999998</v>
      </c>
      <c r="G1323" s="135"/>
      <c r="H1323" s="135"/>
      <c r="I1323" s="134"/>
      <c r="J1323" s="135"/>
      <c r="K1323" s="135"/>
      <c r="L1323" s="134"/>
      <c r="M1323" s="135"/>
      <c r="N1323" s="135"/>
      <c r="O1323" s="134"/>
      <c r="P1323" s="135"/>
      <c r="Q1323" s="135"/>
      <c r="R1323" s="134"/>
      <c r="S1323" s="135"/>
      <c r="T1323" s="135"/>
      <c r="U1323" s="134"/>
      <c r="V1323" s="135"/>
      <c r="W1323" s="135"/>
      <c r="X1323" s="134"/>
      <c r="Y1323" s="135"/>
      <c r="Z1323" s="135"/>
      <c r="AA1323" s="134"/>
      <c r="AB1323" s="135"/>
      <c r="AC1323" s="135"/>
      <c r="AD1323" s="134"/>
      <c r="AE1323" s="135"/>
      <c r="AF1323" s="135"/>
      <c r="AG1323" s="134"/>
    </row>
    <row r="1324" spans="1:33">
      <c r="A1324" s="144" t="s">
        <v>345</v>
      </c>
      <c r="B1324" s="135" t="s">
        <v>3857</v>
      </c>
      <c r="C1324" s="143">
        <v>-496.31396738099289</v>
      </c>
      <c r="D1324" s="143">
        <v>4975.3869596199866</v>
      </c>
      <c r="E1324" s="142">
        <v>1.2689999999999999</v>
      </c>
      <c r="F1324" s="141">
        <v>2.1789999999999998</v>
      </c>
      <c r="G1324" s="135"/>
      <c r="H1324" s="135"/>
      <c r="I1324" s="134"/>
      <c r="J1324" s="135"/>
      <c r="K1324" s="135"/>
      <c r="L1324" s="134"/>
      <c r="M1324" s="135"/>
      <c r="N1324" s="135"/>
      <c r="O1324" s="134"/>
      <c r="P1324" s="135"/>
      <c r="Q1324" s="135"/>
      <c r="R1324" s="134"/>
      <c r="S1324" s="135"/>
      <c r="T1324" s="135"/>
      <c r="U1324" s="134"/>
      <c r="V1324" s="135"/>
      <c r="W1324" s="135"/>
      <c r="X1324" s="134"/>
      <c r="Y1324" s="135"/>
      <c r="Z1324" s="135"/>
      <c r="AA1324" s="134"/>
      <c r="AB1324" s="135"/>
      <c r="AC1324" s="135"/>
      <c r="AD1324" s="134"/>
      <c r="AE1324" s="135"/>
      <c r="AF1324" s="135"/>
      <c r="AG1324" s="134"/>
    </row>
    <row r="1325" spans="1:33">
      <c r="A1325" s="144" t="s">
        <v>345</v>
      </c>
      <c r="B1325" s="135" t="s">
        <v>3856</v>
      </c>
      <c r="C1325" s="143">
        <v>-496.16220804645326</v>
      </c>
      <c r="D1325" s="143">
        <v>4974.2639348867524</v>
      </c>
      <c r="E1325" s="142">
        <v>1.2549999999999999</v>
      </c>
      <c r="F1325" s="141">
        <v>2.1779999999999999</v>
      </c>
      <c r="G1325" s="135"/>
      <c r="H1325" s="135"/>
      <c r="I1325" s="134"/>
      <c r="J1325" s="135"/>
      <c r="K1325" s="135"/>
      <c r="L1325" s="134"/>
      <c r="M1325" s="135"/>
      <c r="N1325" s="135"/>
      <c r="O1325" s="134"/>
      <c r="P1325" s="135"/>
      <c r="Q1325" s="135"/>
      <c r="R1325" s="134"/>
      <c r="S1325" s="135"/>
      <c r="T1325" s="135"/>
      <c r="U1325" s="134"/>
      <c r="V1325" s="135"/>
      <c r="W1325" s="135"/>
      <c r="X1325" s="134"/>
      <c r="Y1325" s="135"/>
      <c r="Z1325" s="135"/>
      <c r="AA1325" s="134"/>
      <c r="AB1325" s="135"/>
      <c r="AC1325" s="135"/>
      <c r="AD1325" s="134"/>
      <c r="AE1325" s="135"/>
      <c r="AF1325" s="135"/>
      <c r="AG1325" s="134"/>
    </row>
    <row r="1326" spans="1:33">
      <c r="A1326" s="144" t="s">
        <v>345</v>
      </c>
      <c r="B1326" s="135" t="s">
        <v>3855</v>
      </c>
      <c r="C1326" s="143">
        <v>-495.93028131277862</v>
      </c>
      <c r="D1326" s="143">
        <v>4973.6373765878689</v>
      </c>
      <c r="E1326" s="142">
        <v>1.288</v>
      </c>
      <c r="F1326" s="141">
        <v>2.1920000000000002</v>
      </c>
      <c r="G1326" s="135"/>
      <c r="H1326" s="135"/>
      <c r="I1326" s="134"/>
      <c r="J1326" s="135"/>
      <c r="K1326" s="135"/>
      <c r="L1326" s="134"/>
      <c r="M1326" s="135"/>
      <c r="N1326" s="135"/>
      <c r="O1326" s="134"/>
      <c r="P1326" s="135"/>
      <c r="Q1326" s="135"/>
      <c r="R1326" s="134"/>
      <c r="S1326" s="135"/>
      <c r="T1326" s="135"/>
      <c r="U1326" s="134"/>
      <c r="V1326" s="135"/>
      <c r="W1326" s="135"/>
      <c r="X1326" s="134"/>
      <c r="Y1326" s="135"/>
      <c r="Z1326" s="135"/>
      <c r="AA1326" s="134"/>
      <c r="AB1326" s="135"/>
      <c r="AC1326" s="135"/>
      <c r="AD1326" s="134"/>
      <c r="AE1326" s="135"/>
      <c r="AF1326" s="135"/>
      <c r="AG1326" s="134"/>
    </row>
    <row r="1327" spans="1:33">
      <c r="A1327" s="144" t="s">
        <v>345</v>
      </c>
      <c r="B1327" s="135" t="s">
        <v>3854</v>
      </c>
      <c r="C1327" s="143">
        <v>-496.46594800645516</v>
      </c>
      <c r="D1327" s="143">
        <v>4973.0892104539571</v>
      </c>
      <c r="E1327" s="142">
        <v>1.29</v>
      </c>
      <c r="F1327" s="141">
        <v>2.1960000000000002</v>
      </c>
      <c r="G1327" s="135"/>
      <c r="H1327" s="135"/>
      <c r="I1327" s="134"/>
      <c r="J1327" s="135"/>
      <c r="K1327" s="135"/>
      <c r="L1327" s="134"/>
      <c r="M1327" s="135"/>
      <c r="N1327" s="135"/>
      <c r="O1327" s="134"/>
      <c r="P1327" s="135"/>
      <c r="Q1327" s="135"/>
      <c r="R1327" s="134"/>
      <c r="S1327" s="135"/>
      <c r="T1327" s="135"/>
      <c r="U1327" s="134"/>
      <c r="V1327" s="135"/>
      <c r="W1327" s="135"/>
      <c r="X1327" s="134"/>
      <c r="Y1327" s="135"/>
      <c r="Z1327" s="135"/>
      <c r="AA1327" s="134"/>
      <c r="AB1327" s="135"/>
      <c r="AC1327" s="135"/>
      <c r="AD1327" s="134"/>
      <c r="AE1327" s="135"/>
      <c r="AF1327" s="135"/>
      <c r="AG1327" s="134"/>
    </row>
    <row r="1328" spans="1:33">
      <c r="A1328" s="144" t="s">
        <v>345</v>
      </c>
      <c r="B1328" s="135" t="s">
        <v>3853</v>
      </c>
      <c r="C1328" s="143">
        <v>-496.43751754340059</v>
      </c>
      <c r="D1328" s="143">
        <v>4972.0469949383105</v>
      </c>
      <c r="E1328" s="142">
        <v>1.2629999999999999</v>
      </c>
      <c r="F1328" s="141">
        <v>2.218</v>
      </c>
      <c r="G1328" s="135"/>
      <c r="H1328" s="135"/>
      <c r="I1328" s="134"/>
      <c r="J1328" s="135"/>
      <c r="K1328" s="135"/>
      <c r="L1328" s="134"/>
      <c r="M1328" s="135"/>
      <c r="N1328" s="135"/>
      <c r="O1328" s="134"/>
      <c r="P1328" s="135"/>
      <c r="Q1328" s="135"/>
      <c r="R1328" s="134"/>
      <c r="S1328" s="135"/>
      <c r="T1328" s="135"/>
      <c r="U1328" s="134"/>
      <c r="V1328" s="135"/>
      <c r="W1328" s="135"/>
      <c r="X1328" s="134"/>
      <c r="Y1328" s="135"/>
      <c r="Z1328" s="135"/>
      <c r="AA1328" s="134"/>
      <c r="AB1328" s="135"/>
      <c r="AC1328" s="135"/>
      <c r="AD1328" s="134"/>
      <c r="AE1328" s="135"/>
      <c r="AF1328" s="135"/>
      <c r="AG1328" s="134"/>
    </row>
    <row r="1329" spans="1:33">
      <c r="A1329" s="144" t="s">
        <v>345</v>
      </c>
      <c r="B1329" s="135" t="s">
        <v>3852</v>
      </c>
      <c r="C1329" s="143">
        <v>-495.91947390370075</v>
      </c>
      <c r="D1329" s="143">
        <v>4971.1974306843931</v>
      </c>
      <c r="E1329" s="142">
        <v>1.2649999999999999</v>
      </c>
      <c r="F1329" s="141">
        <v>2.198</v>
      </c>
      <c r="G1329" s="135"/>
      <c r="H1329" s="135"/>
      <c r="I1329" s="134"/>
      <c r="J1329" s="135"/>
      <c r="K1329" s="135"/>
      <c r="L1329" s="134"/>
      <c r="M1329" s="135"/>
      <c r="N1329" s="135"/>
      <c r="O1329" s="134"/>
      <c r="P1329" s="135"/>
      <c r="Q1329" s="135"/>
      <c r="R1329" s="134"/>
      <c r="S1329" s="135"/>
      <c r="T1329" s="135"/>
      <c r="U1329" s="134"/>
      <c r="V1329" s="135"/>
      <c r="W1329" s="135"/>
      <c r="X1329" s="134"/>
      <c r="Y1329" s="135"/>
      <c r="Z1329" s="135"/>
      <c r="AA1329" s="134"/>
      <c r="AB1329" s="135"/>
      <c r="AC1329" s="135"/>
      <c r="AD1329" s="134"/>
      <c r="AE1329" s="135"/>
      <c r="AF1329" s="135"/>
      <c r="AG1329" s="134"/>
    </row>
    <row r="1330" spans="1:33">
      <c r="A1330" s="144" t="s">
        <v>345</v>
      </c>
      <c r="B1330" s="135" t="s">
        <v>3851</v>
      </c>
      <c r="C1330" s="143">
        <v>-496.76163575056114</v>
      </c>
      <c r="D1330" s="143">
        <v>4969.9381236608961</v>
      </c>
      <c r="E1330" s="142">
        <v>1.272</v>
      </c>
      <c r="F1330" s="141">
        <v>2.1859999999999999</v>
      </c>
      <c r="G1330" s="135"/>
      <c r="H1330" s="135"/>
      <c r="I1330" s="134"/>
      <c r="J1330" s="135"/>
      <c r="K1330" s="135"/>
      <c r="L1330" s="134"/>
      <c r="M1330" s="135"/>
      <c r="N1330" s="135"/>
      <c r="O1330" s="134"/>
      <c r="P1330" s="135"/>
      <c r="Q1330" s="135"/>
      <c r="R1330" s="134"/>
      <c r="S1330" s="135"/>
      <c r="T1330" s="135"/>
      <c r="U1330" s="134"/>
      <c r="V1330" s="135"/>
      <c r="W1330" s="135"/>
      <c r="X1330" s="134"/>
      <c r="Y1330" s="135"/>
      <c r="Z1330" s="135"/>
      <c r="AA1330" s="134"/>
      <c r="AB1330" s="135"/>
      <c r="AC1330" s="135"/>
      <c r="AD1330" s="134"/>
      <c r="AE1330" s="135"/>
      <c r="AF1330" s="135"/>
      <c r="AG1330" s="134"/>
    </row>
    <row r="1331" spans="1:33">
      <c r="A1331" s="144" t="s">
        <v>345</v>
      </c>
      <c r="B1331" s="135" t="s">
        <v>3850</v>
      </c>
      <c r="C1331" s="143">
        <v>-496.16425636176308</v>
      </c>
      <c r="D1331" s="143">
        <v>4969.8353371611029</v>
      </c>
      <c r="E1331" s="142">
        <v>1.28</v>
      </c>
      <c r="F1331" s="141">
        <v>2.2090000000000001</v>
      </c>
      <c r="G1331" s="135"/>
      <c r="H1331" s="135"/>
      <c r="I1331" s="134"/>
      <c r="J1331" s="135"/>
      <c r="K1331" s="135"/>
      <c r="L1331" s="134"/>
      <c r="M1331" s="135"/>
      <c r="N1331" s="135"/>
      <c r="O1331" s="134"/>
      <c r="P1331" s="135"/>
      <c r="Q1331" s="135"/>
      <c r="R1331" s="134"/>
      <c r="S1331" s="135"/>
      <c r="T1331" s="135"/>
      <c r="U1331" s="134"/>
      <c r="V1331" s="135"/>
      <c r="W1331" s="135"/>
      <c r="X1331" s="134"/>
      <c r="Y1331" s="135"/>
      <c r="Z1331" s="135"/>
      <c r="AA1331" s="134"/>
      <c r="AB1331" s="135"/>
      <c r="AC1331" s="135"/>
      <c r="AD1331" s="134"/>
      <c r="AE1331" s="135"/>
      <c r="AF1331" s="135"/>
      <c r="AG1331" s="134"/>
    </row>
    <row r="1332" spans="1:33">
      <c r="A1332" s="144" t="s">
        <v>345</v>
      </c>
      <c r="B1332" s="135" t="s">
        <v>3849</v>
      </c>
      <c r="C1332" s="143">
        <v>-495.90881100723936</v>
      </c>
      <c r="D1332" s="143">
        <v>4969.1751554231842</v>
      </c>
      <c r="E1332" s="142">
        <v>1.276</v>
      </c>
      <c r="F1332" s="141">
        <v>2.2120000000000002</v>
      </c>
      <c r="G1332" s="135"/>
      <c r="H1332" s="135"/>
      <c r="I1332" s="134"/>
      <c r="J1332" s="135"/>
      <c r="K1332" s="135"/>
      <c r="L1332" s="134"/>
      <c r="M1332" s="135"/>
      <c r="N1332" s="135"/>
      <c r="O1332" s="134"/>
      <c r="P1332" s="135"/>
      <c r="Q1332" s="135"/>
      <c r="R1332" s="134"/>
      <c r="S1332" s="135"/>
      <c r="T1332" s="135"/>
      <c r="U1332" s="134"/>
      <c r="V1332" s="135"/>
      <c r="W1332" s="135"/>
      <c r="X1332" s="134"/>
      <c r="Y1332" s="135"/>
      <c r="Z1332" s="135"/>
      <c r="AA1332" s="134"/>
      <c r="AB1332" s="135"/>
      <c r="AC1332" s="135"/>
      <c r="AD1332" s="134"/>
      <c r="AE1332" s="135"/>
      <c r="AF1332" s="135"/>
      <c r="AG1332" s="134"/>
    </row>
    <row r="1333" spans="1:33">
      <c r="A1333" s="144" t="s">
        <v>345</v>
      </c>
      <c r="B1333" s="135" t="s">
        <v>3848</v>
      </c>
      <c r="C1333" s="143">
        <v>-496.80182374495422</v>
      </c>
      <c r="D1333" s="143">
        <v>4967.7704174224345</v>
      </c>
      <c r="E1333" s="142">
        <v>1.292</v>
      </c>
      <c r="F1333" s="141">
        <v>2.1960000000000002</v>
      </c>
      <c r="G1333" s="135"/>
      <c r="H1333" s="135"/>
      <c r="I1333" s="134"/>
      <c r="J1333" s="135"/>
      <c r="K1333" s="135"/>
      <c r="L1333" s="134"/>
      <c r="M1333" s="135"/>
      <c r="N1333" s="135"/>
      <c r="O1333" s="134"/>
      <c r="P1333" s="135"/>
      <c r="Q1333" s="135"/>
      <c r="R1333" s="134"/>
      <c r="S1333" s="135"/>
      <c r="T1333" s="135"/>
      <c r="U1333" s="134"/>
      <c r="V1333" s="135"/>
      <c r="W1333" s="135"/>
      <c r="X1333" s="134"/>
      <c r="Y1333" s="135"/>
      <c r="Z1333" s="135"/>
      <c r="AA1333" s="134"/>
      <c r="AB1333" s="135"/>
      <c r="AC1333" s="135"/>
      <c r="AD1333" s="134"/>
      <c r="AE1333" s="135"/>
      <c r="AF1333" s="135"/>
      <c r="AG1333" s="134"/>
    </row>
    <row r="1334" spans="1:33">
      <c r="A1334" s="144" t="s">
        <v>345</v>
      </c>
      <c r="B1334" s="135" t="s">
        <v>3847</v>
      </c>
      <c r="C1334" s="143">
        <v>-496.19477589082641</v>
      </c>
      <c r="D1334" s="143">
        <v>4966.5986916799211</v>
      </c>
      <c r="E1334" s="142">
        <v>1.2869999999999999</v>
      </c>
      <c r="F1334" s="141">
        <v>2.2029999999999998</v>
      </c>
      <c r="G1334" s="135"/>
      <c r="H1334" s="135"/>
      <c r="I1334" s="134"/>
      <c r="J1334" s="135"/>
      <c r="K1334" s="135"/>
      <c r="L1334" s="134"/>
      <c r="M1334" s="135"/>
      <c r="N1334" s="135"/>
      <c r="O1334" s="134"/>
      <c r="P1334" s="135"/>
      <c r="Q1334" s="135"/>
      <c r="R1334" s="134"/>
      <c r="S1334" s="135"/>
      <c r="T1334" s="135"/>
      <c r="U1334" s="134"/>
      <c r="V1334" s="135"/>
      <c r="W1334" s="135"/>
      <c r="X1334" s="134"/>
      <c r="Y1334" s="135"/>
      <c r="Z1334" s="135"/>
      <c r="AA1334" s="134"/>
      <c r="AB1334" s="135"/>
      <c r="AC1334" s="135"/>
      <c r="AD1334" s="134"/>
      <c r="AE1334" s="135"/>
      <c r="AF1334" s="135"/>
      <c r="AG1334" s="134"/>
    </row>
    <row r="1335" spans="1:33">
      <c r="A1335" s="144" t="s">
        <v>345</v>
      </c>
      <c r="B1335" s="135" t="s">
        <v>3846</v>
      </c>
      <c r="C1335" s="143">
        <v>-496.05751465491215</v>
      </c>
      <c r="D1335" s="143">
        <v>4965.8996019416509</v>
      </c>
      <c r="E1335" s="142">
        <v>1.294</v>
      </c>
      <c r="F1335" s="141">
        <v>2.1869999999999998</v>
      </c>
      <c r="G1335" s="135"/>
      <c r="H1335" s="135"/>
      <c r="I1335" s="134"/>
      <c r="J1335" s="135"/>
      <c r="K1335" s="135"/>
      <c r="L1335" s="134"/>
      <c r="M1335" s="135"/>
      <c r="N1335" s="135"/>
      <c r="O1335" s="134"/>
      <c r="P1335" s="135"/>
      <c r="Q1335" s="135"/>
      <c r="R1335" s="134"/>
      <c r="S1335" s="135"/>
      <c r="T1335" s="135"/>
      <c r="U1335" s="134"/>
      <c r="V1335" s="135"/>
      <c r="W1335" s="135"/>
      <c r="X1335" s="134"/>
      <c r="Y1335" s="135"/>
      <c r="Z1335" s="135"/>
      <c r="AA1335" s="134"/>
      <c r="AB1335" s="135"/>
      <c r="AC1335" s="135"/>
      <c r="AD1335" s="134"/>
      <c r="AE1335" s="135"/>
      <c r="AF1335" s="135"/>
      <c r="AG1335" s="134"/>
    </row>
    <row r="1336" spans="1:33">
      <c r="A1336" s="144" t="s">
        <v>345</v>
      </c>
      <c r="B1336" s="135" t="s">
        <v>3845</v>
      </c>
      <c r="C1336" s="143">
        <v>-496.04570137794235</v>
      </c>
      <c r="D1336" s="143">
        <v>4965.1991265706638</v>
      </c>
      <c r="E1336" s="142">
        <v>1.268</v>
      </c>
      <c r="F1336" s="141">
        <v>2.2040000000000002</v>
      </c>
      <c r="G1336" s="135"/>
      <c r="H1336" s="135"/>
      <c r="I1336" s="134"/>
      <c r="J1336" s="135"/>
      <c r="K1336" s="135"/>
      <c r="L1336" s="134"/>
      <c r="M1336" s="135"/>
      <c r="N1336" s="135"/>
      <c r="O1336" s="134"/>
      <c r="P1336" s="135"/>
      <c r="Q1336" s="135"/>
      <c r="R1336" s="134"/>
      <c r="S1336" s="135"/>
      <c r="T1336" s="135"/>
      <c r="U1336" s="134"/>
      <c r="V1336" s="135"/>
      <c r="W1336" s="135"/>
      <c r="X1336" s="134"/>
      <c r="Y1336" s="135"/>
      <c r="Z1336" s="135"/>
      <c r="AA1336" s="134"/>
      <c r="AB1336" s="135"/>
      <c r="AC1336" s="135"/>
      <c r="AD1336" s="134"/>
      <c r="AE1336" s="135"/>
      <c r="AF1336" s="135"/>
      <c r="AG1336" s="134"/>
    </row>
    <row r="1337" spans="1:33">
      <c r="A1337" s="144" t="s">
        <v>345</v>
      </c>
      <c r="B1337" s="135" t="s">
        <v>3844</v>
      </c>
      <c r="C1337" s="143">
        <v>-496.05516122135015</v>
      </c>
      <c r="D1337" s="143">
        <v>4965.1111987257327</v>
      </c>
      <c r="E1337" s="142">
        <v>1.2729999999999999</v>
      </c>
      <c r="F1337" s="141">
        <v>2.1949999999999998</v>
      </c>
      <c r="G1337" s="135"/>
      <c r="H1337" s="135"/>
      <c r="I1337" s="134"/>
      <c r="J1337" s="135"/>
      <c r="K1337" s="135"/>
      <c r="L1337" s="134"/>
      <c r="M1337" s="135"/>
      <c r="N1337" s="135"/>
      <c r="O1337" s="134"/>
      <c r="P1337" s="135"/>
      <c r="Q1337" s="135"/>
      <c r="R1337" s="134"/>
      <c r="S1337" s="135"/>
      <c r="T1337" s="135"/>
      <c r="U1337" s="134"/>
      <c r="V1337" s="135"/>
      <c r="W1337" s="135"/>
      <c r="X1337" s="134"/>
      <c r="Y1337" s="135"/>
      <c r="Z1337" s="135"/>
      <c r="AA1337" s="134"/>
      <c r="AB1337" s="135"/>
      <c r="AC1337" s="135"/>
      <c r="AD1337" s="134"/>
      <c r="AE1337" s="135"/>
      <c r="AF1337" s="135"/>
      <c r="AG1337" s="134"/>
    </row>
    <row r="1338" spans="1:33">
      <c r="A1338" s="144" t="s">
        <v>345</v>
      </c>
      <c r="B1338" s="135" t="s">
        <v>3843</v>
      </c>
      <c r="C1338" s="143">
        <v>-495.94335964396788</v>
      </c>
      <c r="D1338" s="143">
        <v>4964.1097602822883</v>
      </c>
      <c r="E1338" s="142">
        <v>1.272</v>
      </c>
      <c r="F1338" s="141">
        <v>2.1989999999999998</v>
      </c>
      <c r="G1338" s="135"/>
      <c r="H1338" s="135"/>
      <c r="I1338" s="134"/>
      <c r="J1338" s="135"/>
      <c r="K1338" s="135"/>
      <c r="L1338" s="134"/>
      <c r="M1338" s="135"/>
      <c r="N1338" s="135"/>
      <c r="O1338" s="134"/>
      <c r="P1338" s="135"/>
      <c r="Q1338" s="135"/>
      <c r="R1338" s="134"/>
      <c r="S1338" s="135"/>
      <c r="T1338" s="135"/>
      <c r="U1338" s="134"/>
      <c r="V1338" s="135"/>
      <c r="W1338" s="135"/>
      <c r="X1338" s="134"/>
      <c r="Y1338" s="135"/>
      <c r="Z1338" s="135"/>
      <c r="AA1338" s="134"/>
      <c r="AB1338" s="135"/>
      <c r="AC1338" s="135"/>
      <c r="AD1338" s="134"/>
      <c r="AE1338" s="135"/>
      <c r="AF1338" s="135"/>
      <c r="AG1338" s="134"/>
    </row>
    <row r="1339" spans="1:33">
      <c r="A1339" s="144" t="s">
        <v>345</v>
      </c>
      <c r="B1339" s="135" t="s">
        <v>3842</v>
      </c>
      <c r="C1339" s="143">
        <v>-496.75011952066893</v>
      </c>
      <c r="D1339" s="143">
        <v>4963.0591285403034</v>
      </c>
      <c r="E1339" s="142">
        <v>1.3240000000000001</v>
      </c>
      <c r="F1339" s="141">
        <v>2.2069999999999999</v>
      </c>
      <c r="G1339" s="135"/>
      <c r="H1339" s="135"/>
      <c r="I1339" s="134"/>
      <c r="J1339" s="135"/>
      <c r="K1339" s="135"/>
      <c r="L1339" s="134"/>
      <c r="M1339" s="135"/>
      <c r="N1339" s="135"/>
      <c r="O1339" s="134"/>
      <c r="P1339" s="135"/>
      <c r="Q1339" s="135"/>
      <c r="R1339" s="134"/>
      <c r="S1339" s="135"/>
      <c r="T1339" s="135"/>
      <c r="U1339" s="134"/>
      <c r="V1339" s="135"/>
      <c r="W1339" s="135"/>
      <c r="X1339" s="134"/>
      <c r="Y1339" s="135"/>
      <c r="Z1339" s="135"/>
      <c r="AA1339" s="134"/>
      <c r="AB1339" s="135"/>
      <c r="AC1339" s="135"/>
      <c r="AD1339" s="134"/>
      <c r="AE1339" s="135"/>
      <c r="AF1339" s="135"/>
      <c r="AG1339" s="134"/>
    </row>
    <row r="1340" spans="1:33">
      <c r="A1340" s="144" t="s">
        <v>345</v>
      </c>
      <c r="B1340" s="135" t="s">
        <v>3841</v>
      </c>
      <c r="C1340" s="143">
        <v>-496.59279127039906</v>
      </c>
      <c r="D1340" s="143">
        <v>4961.2096314389464</v>
      </c>
      <c r="E1340" s="142">
        <v>1.3240000000000001</v>
      </c>
      <c r="F1340" s="141">
        <v>2.2269999999999999</v>
      </c>
      <c r="G1340" s="135"/>
      <c r="H1340" s="135"/>
      <c r="I1340" s="134"/>
      <c r="J1340" s="135"/>
      <c r="K1340" s="135"/>
      <c r="L1340" s="134"/>
      <c r="M1340" s="135"/>
      <c r="N1340" s="135"/>
      <c r="O1340" s="134"/>
      <c r="P1340" s="135"/>
      <c r="Q1340" s="135"/>
      <c r="R1340" s="134"/>
      <c r="S1340" s="135"/>
      <c r="T1340" s="135"/>
      <c r="U1340" s="134"/>
      <c r="V1340" s="135"/>
      <c r="W1340" s="135"/>
      <c r="X1340" s="134"/>
      <c r="Y1340" s="135"/>
      <c r="Z1340" s="135"/>
      <c r="AA1340" s="134"/>
      <c r="AB1340" s="135"/>
      <c r="AC1340" s="135"/>
      <c r="AD1340" s="134"/>
      <c r="AE1340" s="135"/>
      <c r="AF1340" s="135"/>
      <c r="AG1340" s="134"/>
    </row>
    <row r="1341" spans="1:33">
      <c r="A1341" s="144" t="s">
        <v>345</v>
      </c>
      <c r="B1341" s="135" t="s">
        <v>3840</v>
      </c>
      <c r="C1341" s="143">
        <v>-496.30111431348735</v>
      </c>
      <c r="D1341" s="143">
        <v>4960.4664698898214</v>
      </c>
      <c r="E1341" s="142">
        <v>1.3360000000000001</v>
      </c>
      <c r="F1341" s="141">
        <v>2.2320000000000002</v>
      </c>
      <c r="G1341" s="135"/>
      <c r="H1341" s="135"/>
      <c r="I1341" s="134"/>
      <c r="J1341" s="135"/>
      <c r="K1341" s="135"/>
      <c r="L1341" s="134"/>
      <c r="M1341" s="135"/>
      <c r="N1341" s="135"/>
      <c r="O1341" s="134"/>
      <c r="P1341" s="135"/>
      <c r="Q1341" s="135"/>
      <c r="R1341" s="134"/>
      <c r="S1341" s="135"/>
      <c r="T1341" s="135"/>
      <c r="U1341" s="134"/>
      <c r="V1341" s="135"/>
      <c r="W1341" s="135"/>
      <c r="X1341" s="134"/>
      <c r="Y1341" s="135"/>
      <c r="Z1341" s="135"/>
      <c r="AA1341" s="134"/>
      <c r="AB1341" s="135"/>
      <c r="AC1341" s="135"/>
      <c r="AD1341" s="134"/>
      <c r="AE1341" s="135"/>
      <c r="AF1341" s="135"/>
      <c r="AG1341" s="134"/>
    </row>
    <row r="1342" spans="1:33">
      <c r="A1342" s="144" t="s">
        <v>345</v>
      </c>
      <c r="B1342" s="135" t="s">
        <v>3839</v>
      </c>
      <c r="C1342" s="143">
        <v>-496.83556362431455</v>
      </c>
      <c r="D1342" s="143">
        <v>4959.4383970377003</v>
      </c>
      <c r="E1342" s="142">
        <v>1.341</v>
      </c>
      <c r="F1342" s="141">
        <v>2.2320000000000002</v>
      </c>
      <c r="G1342" s="135"/>
      <c r="H1342" s="135"/>
      <c r="I1342" s="134"/>
      <c r="J1342" s="135"/>
      <c r="K1342" s="135"/>
      <c r="L1342" s="134"/>
      <c r="M1342" s="135"/>
      <c r="N1342" s="135"/>
      <c r="O1342" s="134"/>
      <c r="P1342" s="135"/>
      <c r="Q1342" s="135"/>
      <c r="R1342" s="134"/>
      <c r="S1342" s="135"/>
      <c r="T1342" s="135"/>
      <c r="U1342" s="134"/>
      <c r="V1342" s="135"/>
      <c r="W1342" s="135"/>
      <c r="X1342" s="134"/>
      <c r="Y1342" s="135"/>
      <c r="Z1342" s="135"/>
      <c r="AA1342" s="134"/>
      <c r="AB1342" s="135"/>
      <c r="AC1342" s="135"/>
      <c r="AD1342" s="134"/>
      <c r="AE1342" s="135"/>
      <c r="AF1342" s="135"/>
      <c r="AG1342" s="134"/>
    </row>
    <row r="1343" spans="1:33">
      <c r="A1343" s="144" t="s">
        <v>345</v>
      </c>
      <c r="B1343" s="135" t="s">
        <v>3838</v>
      </c>
      <c r="C1343" s="143">
        <v>-496.10737350058383</v>
      </c>
      <c r="D1343" s="143">
        <v>4958.2236578422044</v>
      </c>
      <c r="E1343" s="142">
        <v>1.2929999999999999</v>
      </c>
      <c r="F1343" s="141">
        <v>2.2410000000000001</v>
      </c>
      <c r="G1343" s="135"/>
      <c r="H1343" s="135"/>
      <c r="I1343" s="134"/>
      <c r="J1343" s="135"/>
      <c r="K1343" s="135"/>
      <c r="L1343" s="134"/>
      <c r="M1343" s="135"/>
      <c r="N1343" s="135"/>
      <c r="O1343" s="134"/>
      <c r="P1343" s="135"/>
      <c r="Q1343" s="135"/>
      <c r="R1343" s="134"/>
      <c r="S1343" s="135"/>
      <c r="T1343" s="135"/>
      <c r="U1343" s="134"/>
      <c r="V1343" s="135"/>
      <c r="W1343" s="135"/>
      <c r="X1343" s="134"/>
      <c r="Y1343" s="135"/>
      <c r="Z1343" s="135"/>
      <c r="AA1343" s="134"/>
      <c r="AB1343" s="135"/>
      <c r="AC1343" s="135"/>
      <c r="AD1343" s="134"/>
      <c r="AE1343" s="135"/>
      <c r="AF1343" s="135"/>
      <c r="AG1343" s="134"/>
    </row>
    <row r="1344" spans="1:33">
      <c r="A1344" s="144" t="s">
        <v>345</v>
      </c>
      <c r="B1344" s="135" t="s">
        <v>3837</v>
      </c>
      <c r="C1344" s="143">
        <v>-495.91733579808789</v>
      </c>
      <c r="D1344" s="143">
        <v>4958.1100726728482</v>
      </c>
      <c r="E1344" s="142">
        <v>1.321</v>
      </c>
      <c r="F1344" s="141">
        <v>2.2389999999999999</v>
      </c>
      <c r="G1344" s="135"/>
      <c r="H1344" s="135"/>
      <c r="I1344" s="134"/>
      <c r="J1344" s="135"/>
      <c r="K1344" s="135"/>
      <c r="L1344" s="134"/>
      <c r="M1344" s="135"/>
      <c r="N1344" s="135"/>
      <c r="O1344" s="134"/>
      <c r="P1344" s="135"/>
      <c r="Q1344" s="135"/>
      <c r="R1344" s="134"/>
      <c r="S1344" s="135"/>
      <c r="T1344" s="135"/>
      <c r="U1344" s="134"/>
      <c r="V1344" s="135"/>
      <c r="W1344" s="135"/>
      <c r="X1344" s="134"/>
      <c r="Y1344" s="135"/>
      <c r="Z1344" s="135"/>
      <c r="AA1344" s="134"/>
      <c r="AB1344" s="135"/>
      <c r="AC1344" s="135"/>
      <c r="AD1344" s="134"/>
      <c r="AE1344" s="135"/>
      <c r="AF1344" s="135"/>
      <c r="AG1344" s="134"/>
    </row>
    <row r="1345" spans="1:33">
      <c r="A1345" s="144" t="s">
        <v>345</v>
      </c>
      <c r="B1345" s="135" t="s">
        <v>3836</v>
      </c>
      <c r="C1345" s="143">
        <v>-496.33574686779411</v>
      </c>
      <c r="D1345" s="143">
        <v>4956.3580073695975</v>
      </c>
      <c r="E1345" s="142">
        <v>1.321</v>
      </c>
      <c r="F1345" s="141">
        <v>2.2330000000000001</v>
      </c>
      <c r="G1345" s="135"/>
      <c r="H1345" s="135"/>
      <c r="I1345" s="134"/>
      <c r="J1345" s="135"/>
      <c r="K1345" s="135"/>
      <c r="L1345" s="134"/>
      <c r="M1345" s="135"/>
      <c r="N1345" s="135"/>
      <c r="O1345" s="134"/>
      <c r="P1345" s="135"/>
      <c r="Q1345" s="135"/>
      <c r="R1345" s="134"/>
      <c r="S1345" s="135"/>
      <c r="T1345" s="135"/>
      <c r="U1345" s="134"/>
      <c r="V1345" s="135"/>
      <c r="W1345" s="135"/>
      <c r="X1345" s="134"/>
      <c r="Y1345" s="135"/>
      <c r="Z1345" s="135"/>
      <c r="AA1345" s="134"/>
      <c r="AB1345" s="135"/>
      <c r="AC1345" s="135"/>
      <c r="AD1345" s="134"/>
      <c r="AE1345" s="135"/>
      <c r="AF1345" s="135"/>
      <c r="AG1345" s="134"/>
    </row>
    <row r="1346" spans="1:33">
      <c r="A1346" s="144" t="s">
        <v>345</v>
      </c>
      <c r="B1346" s="135" t="s">
        <v>3835</v>
      </c>
      <c r="C1346" s="143">
        <v>-495.97089705867131</v>
      </c>
      <c r="D1346" s="143">
        <v>4955.2100021099295</v>
      </c>
      <c r="E1346" s="142">
        <v>1.341</v>
      </c>
      <c r="F1346" s="141">
        <v>2.2440000000000002</v>
      </c>
      <c r="G1346" s="135"/>
      <c r="H1346" s="135"/>
      <c r="I1346" s="134"/>
      <c r="J1346" s="135"/>
      <c r="K1346" s="135"/>
      <c r="L1346" s="134"/>
      <c r="M1346" s="135"/>
      <c r="N1346" s="135"/>
      <c r="O1346" s="134"/>
      <c r="P1346" s="135"/>
      <c r="Q1346" s="135"/>
      <c r="R1346" s="134"/>
      <c r="S1346" s="135"/>
      <c r="T1346" s="135"/>
      <c r="U1346" s="134"/>
      <c r="V1346" s="135"/>
      <c r="W1346" s="135"/>
      <c r="X1346" s="134"/>
      <c r="Y1346" s="135"/>
      <c r="Z1346" s="135"/>
      <c r="AA1346" s="134"/>
      <c r="AB1346" s="135"/>
      <c r="AC1346" s="135"/>
      <c r="AD1346" s="134"/>
      <c r="AE1346" s="135"/>
      <c r="AF1346" s="135"/>
      <c r="AG1346" s="134"/>
    </row>
    <row r="1347" spans="1:33">
      <c r="A1347" s="144" t="s">
        <v>345</v>
      </c>
      <c r="B1347" s="135" t="s">
        <v>3834</v>
      </c>
      <c r="C1347" s="143">
        <v>-496.87690420681741</v>
      </c>
      <c r="D1347" s="143">
        <v>4953.2653903640639</v>
      </c>
      <c r="E1347" s="142">
        <v>1.349</v>
      </c>
      <c r="F1347" s="141">
        <v>2.2370000000000001</v>
      </c>
      <c r="G1347" s="135"/>
      <c r="H1347" s="135"/>
      <c r="I1347" s="134"/>
      <c r="J1347" s="135"/>
      <c r="K1347" s="135"/>
      <c r="L1347" s="134"/>
      <c r="M1347" s="135"/>
      <c r="N1347" s="135"/>
      <c r="O1347" s="134"/>
      <c r="P1347" s="135"/>
      <c r="Q1347" s="135"/>
      <c r="R1347" s="134"/>
      <c r="S1347" s="135"/>
      <c r="T1347" s="135"/>
      <c r="U1347" s="134"/>
      <c r="V1347" s="135"/>
      <c r="W1347" s="135"/>
      <c r="X1347" s="134"/>
      <c r="Y1347" s="135"/>
      <c r="Z1347" s="135"/>
      <c r="AA1347" s="134"/>
      <c r="AB1347" s="135"/>
      <c r="AC1347" s="135"/>
      <c r="AD1347" s="134"/>
      <c r="AE1347" s="135"/>
      <c r="AF1347" s="135"/>
      <c r="AG1347" s="134"/>
    </row>
    <row r="1348" spans="1:33">
      <c r="A1348" s="144" t="s">
        <v>345</v>
      </c>
      <c r="B1348" s="135" t="s">
        <v>3833</v>
      </c>
      <c r="C1348" s="143">
        <v>-496.65304563869074</v>
      </c>
      <c r="D1348" s="143">
        <v>4953.1138246608298</v>
      </c>
      <c r="E1348" s="142">
        <v>1.33</v>
      </c>
      <c r="F1348" s="141">
        <v>2.2429999999999999</v>
      </c>
      <c r="G1348" s="135"/>
      <c r="H1348" s="135"/>
      <c r="I1348" s="134"/>
      <c r="J1348" s="135"/>
      <c r="K1348" s="135"/>
      <c r="L1348" s="134"/>
      <c r="M1348" s="135"/>
      <c r="N1348" s="135"/>
      <c r="O1348" s="134"/>
      <c r="P1348" s="135"/>
      <c r="Q1348" s="135"/>
      <c r="R1348" s="134"/>
      <c r="S1348" s="135"/>
      <c r="T1348" s="135"/>
      <c r="U1348" s="134"/>
      <c r="V1348" s="135"/>
      <c r="W1348" s="135"/>
      <c r="X1348" s="134"/>
      <c r="Y1348" s="135"/>
      <c r="Z1348" s="135"/>
      <c r="AA1348" s="134"/>
      <c r="AB1348" s="135"/>
      <c r="AC1348" s="135"/>
      <c r="AD1348" s="134"/>
      <c r="AE1348" s="135"/>
      <c r="AF1348" s="135"/>
      <c r="AG1348" s="134"/>
    </row>
    <row r="1349" spans="1:33">
      <c r="A1349" s="144" t="s">
        <v>345</v>
      </c>
      <c r="B1349" s="135" t="s">
        <v>3832</v>
      </c>
      <c r="C1349" s="143">
        <v>-496.35180839429381</v>
      </c>
      <c r="D1349" s="143">
        <v>4951.1333905513548</v>
      </c>
      <c r="E1349" s="142">
        <v>1.3160000000000001</v>
      </c>
      <c r="F1349" s="141">
        <v>2.2290000000000001</v>
      </c>
      <c r="G1349" s="135"/>
      <c r="H1349" s="135"/>
      <c r="I1349" s="134"/>
      <c r="J1349" s="135"/>
      <c r="K1349" s="135"/>
      <c r="L1349" s="134"/>
      <c r="M1349" s="135"/>
      <c r="N1349" s="135"/>
      <c r="O1349" s="134"/>
      <c r="P1349" s="135"/>
      <c r="Q1349" s="135"/>
      <c r="R1349" s="134"/>
      <c r="S1349" s="135"/>
      <c r="T1349" s="135"/>
      <c r="U1349" s="134"/>
      <c r="V1349" s="135"/>
      <c r="W1349" s="135"/>
      <c r="X1349" s="134"/>
      <c r="Y1349" s="135"/>
      <c r="Z1349" s="135"/>
      <c r="AA1349" s="134"/>
      <c r="AB1349" s="135"/>
      <c r="AC1349" s="135"/>
      <c r="AD1349" s="134"/>
      <c r="AE1349" s="135"/>
      <c r="AF1349" s="135"/>
      <c r="AG1349" s="134"/>
    </row>
    <row r="1350" spans="1:33">
      <c r="A1350" s="144" t="s">
        <v>345</v>
      </c>
      <c r="B1350" s="135" t="s">
        <v>3831</v>
      </c>
      <c r="C1350" s="143">
        <v>-496.79829697517596</v>
      </c>
      <c r="D1350" s="143">
        <v>4949.194532400641</v>
      </c>
      <c r="E1350" s="142">
        <v>1.3160000000000001</v>
      </c>
      <c r="F1350" s="141">
        <v>2.226</v>
      </c>
      <c r="G1350" s="135"/>
      <c r="H1350" s="135"/>
      <c r="I1350" s="134"/>
      <c r="J1350" s="135"/>
      <c r="K1350" s="135"/>
      <c r="L1350" s="134"/>
      <c r="M1350" s="135"/>
      <c r="N1350" s="135"/>
      <c r="O1350" s="134"/>
      <c r="P1350" s="135"/>
      <c r="Q1350" s="135"/>
      <c r="R1350" s="134"/>
      <c r="S1350" s="135"/>
      <c r="T1350" s="135"/>
      <c r="U1350" s="134"/>
      <c r="V1350" s="135"/>
      <c r="W1350" s="135"/>
      <c r="X1350" s="134"/>
      <c r="Y1350" s="135"/>
      <c r="Z1350" s="135"/>
      <c r="AA1350" s="134"/>
      <c r="AB1350" s="135"/>
      <c r="AC1350" s="135"/>
      <c r="AD1350" s="134"/>
      <c r="AE1350" s="135"/>
      <c r="AF1350" s="135"/>
      <c r="AG1350" s="134"/>
    </row>
    <row r="1351" spans="1:33">
      <c r="A1351" s="144" t="s">
        <v>345</v>
      </c>
      <c r="B1351" s="135" t="s">
        <v>3830</v>
      </c>
      <c r="C1351" s="143">
        <v>-496.87227807119774</v>
      </c>
      <c r="D1351" s="143">
        <v>4948.5054559635346</v>
      </c>
      <c r="E1351" s="142">
        <v>1.3260000000000001</v>
      </c>
      <c r="F1351" s="141">
        <v>2.2370000000000001</v>
      </c>
      <c r="G1351" s="135"/>
      <c r="H1351" s="135"/>
      <c r="I1351" s="134"/>
      <c r="J1351" s="135"/>
      <c r="K1351" s="135"/>
      <c r="L1351" s="134"/>
      <c r="M1351" s="135"/>
      <c r="N1351" s="135"/>
      <c r="O1351" s="134"/>
      <c r="P1351" s="135"/>
      <c r="Q1351" s="135"/>
      <c r="R1351" s="134"/>
      <c r="S1351" s="135"/>
      <c r="T1351" s="135"/>
      <c r="U1351" s="134"/>
      <c r="V1351" s="135"/>
      <c r="W1351" s="135"/>
      <c r="X1351" s="134"/>
      <c r="Y1351" s="135"/>
      <c r="Z1351" s="135"/>
      <c r="AA1351" s="134"/>
      <c r="AB1351" s="135"/>
      <c r="AC1351" s="135"/>
      <c r="AD1351" s="134"/>
      <c r="AE1351" s="135"/>
      <c r="AF1351" s="135"/>
      <c r="AG1351" s="134"/>
    </row>
    <row r="1352" spans="1:33">
      <c r="A1352" s="144" t="s">
        <v>345</v>
      </c>
      <c r="B1352" s="135" t="s">
        <v>3829</v>
      </c>
      <c r="C1352" s="143">
        <v>-496.31655449060668</v>
      </c>
      <c r="D1352" s="143">
        <v>4947.6295821137801</v>
      </c>
      <c r="E1352" s="142">
        <v>1.321</v>
      </c>
      <c r="F1352" s="141">
        <v>2.2429999999999999</v>
      </c>
      <c r="G1352" s="135"/>
      <c r="H1352" s="135"/>
      <c r="I1352" s="134"/>
      <c r="J1352" s="135"/>
      <c r="K1352" s="135"/>
      <c r="L1352" s="134"/>
      <c r="M1352" s="135"/>
      <c r="N1352" s="135"/>
      <c r="O1352" s="134"/>
      <c r="P1352" s="135"/>
      <c r="Q1352" s="135"/>
      <c r="R1352" s="134"/>
      <c r="S1352" s="135"/>
      <c r="T1352" s="135"/>
      <c r="U1352" s="134"/>
      <c r="V1352" s="135"/>
      <c r="W1352" s="135"/>
      <c r="X1352" s="134"/>
      <c r="Y1352" s="135"/>
      <c r="Z1352" s="135"/>
      <c r="AA1352" s="134"/>
      <c r="AB1352" s="135"/>
      <c r="AC1352" s="135"/>
      <c r="AD1352" s="134"/>
      <c r="AE1352" s="135"/>
      <c r="AF1352" s="135"/>
      <c r="AG1352" s="134"/>
    </row>
    <row r="1353" spans="1:33">
      <c r="A1353" s="144" t="s">
        <v>345</v>
      </c>
      <c r="B1353" s="135" t="s">
        <v>3828</v>
      </c>
      <c r="C1353" s="143">
        <v>-496.54908361121346</v>
      </c>
      <c r="D1353" s="143">
        <v>4946.4246757891015</v>
      </c>
      <c r="E1353" s="142">
        <v>1.3380000000000001</v>
      </c>
      <c r="F1353" s="141">
        <v>2.238</v>
      </c>
      <c r="G1353" s="135"/>
      <c r="H1353" s="135"/>
      <c r="I1353" s="134"/>
      <c r="J1353" s="135"/>
      <c r="K1353" s="135"/>
      <c r="L1353" s="134"/>
      <c r="M1353" s="135"/>
      <c r="N1353" s="135"/>
      <c r="O1353" s="134"/>
      <c r="P1353" s="135"/>
      <c r="Q1353" s="135"/>
      <c r="R1353" s="134"/>
      <c r="S1353" s="135"/>
      <c r="T1353" s="135"/>
      <c r="U1353" s="134"/>
      <c r="V1353" s="135"/>
      <c r="W1353" s="135"/>
      <c r="X1353" s="134"/>
      <c r="Y1353" s="135"/>
      <c r="Z1353" s="135"/>
      <c r="AA1353" s="134"/>
      <c r="AB1353" s="135"/>
      <c r="AC1353" s="135"/>
      <c r="AD1353" s="134"/>
      <c r="AE1353" s="135"/>
      <c r="AF1353" s="135"/>
      <c r="AG1353" s="134"/>
    </row>
    <row r="1354" spans="1:33">
      <c r="A1354" s="144" t="s">
        <v>345</v>
      </c>
      <c r="B1354" s="135" t="s">
        <v>3827</v>
      </c>
      <c r="C1354" s="143">
        <v>-496.74165208569559</v>
      </c>
      <c r="D1354" s="143">
        <v>4945.6098054673539</v>
      </c>
      <c r="E1354" s="142">
        <v>1.2949999999999999</v>
      </c>
      <c r="F1354" s="141">
        <v>2.2170000000000001</v>
      </c>
      <c r="G1354" s="135"/>
      <c r="H1354" s="135"/>
      <c r="I1354" s="134"/>
      <c r="J1354" s="135"/>
      <c r="K1354" s="135"/>
      <c r="L1354" s="134"/>
      <c r="M1354" s="135"/>
      <c r="N1354" s="135"/>
      <c r="O1354" s="134"/>
      <c r="P1354" s="135"/>
      <c r="Q1354" s="135"/>
      <c r="R1354" s="134"/>
      <c r="S1354" s="135"/>
      <c r="T1354" s="135"/>
      <c r="U1354" s="134"/>
      <c r="V1354" s="135"/>
      <c r="W1354" s="135"/>
      <c r="X1354" s="134"/>
      <c r="Y1354" s="135"/>
      <c r="Z1354" s="135"/>
      <c r="AA1354" s="134"/>
      <c r="AB1354" s="135"/>
      <c r="AC1354" s="135"/>
      <c r="AD1354" s="134"/>
      <c r="AE1354" s="135"/>
      <c r="AF1354" s="135"/>
      <c r="AG1354" s="134"/>
    </row>
    <row r="1355" spans="1:33">
      <c r="A1355" s="144" t="s">
        <v>345</v>
      </c>
      <c r="B1355" s="135" t="s">
        <v>3826</v>
      </c>
      <c r="C1355" s="143">
        <v>-496.55303105720566</v>
      </c>
      <c r="D1355" s="143">
        <v>4944.8226786730856</v>
      </c>
      <c r="E1355" s="142">
        <v>1.327</v>
      </c>
      <c r="F1355" s="141">
        <v>2.2389999999999999</v>
      </c>
      <c r="G1355" s="135"/>
      <c r="H1355" s="135"/>
      <c r="I1355" s="134"/>
      <c r="J1355" s="135"/>
      <c r="K1355" s="135"/>
      <c r="L1355" s="134"/>
      <c r="M1355" s="135"/>
      <c r="N1355" s="135"/>
      <c r="O1355" s="134"/>
      <c r="P1355" s="135"/>
      <c r="Q1355" s="135"/>
      <c r="R1355" s="134"/>
      <c r="S1355" s="135"/>
      <c r="T1355" s="135"/>
      <c r="U1355" s="134"/>
      <c r="V1355" s="135"/>
      <c r="W1355" s="135"/>
      <c r="X1355" s="134"/>
      <c r="Y1355" s="135"/>
      <c r="Z1355" s="135"/>
      <c r="AA1355" s="134"/>
      <c r="AB1355" s="135"/>
      <c r="AC1355" s="135"/>
      <c r="AD1355" s="134"/>
      <c r="AE1355" s="135"/>
      <c r="AF1355" s="135"/>
      <c r="AG1355" s="134"/>
    </row>
    <row r="1356" spans="1:33">
      <c r="A1356" s="144" t="s">
        <v>345</v>
      </c>
      <c r="B1356" s="135" t="s">
        <v>3825</v>
      </c>
      <c r="C1356" s="143">
        <v>-495.92191948915865</v>
      </c>
      <c r="D1356" s="143">
        <v>4943.7278576873605</v>
      </c>
      <c r="E1356" s="142">
        <v>1.319</v>
      </c>
      <c r="F1356" s="141">
        <v>2.2440000000000002</v>
      </c>
      <c r="G1356" s="135"/>
      <c r="H1356" s="135"/>
      <c r="I1356" s="134"/>
      <c r="J1356" s="135"/>
      <c r="K1356" s="135"/>
      <c r="L1356" s="134"/>
      <c r="M1356" s="135"/>
      <c r="N1356" s="135"/>
      <c r="O1356" s="134"/>
      <c r="P1356" s="135"/>
      <c r="Q1356" s="135"/>
      <c r="R1356" s="134"/>
      <c r="S1356" s="135"/>
      <c r="T1356" s="135"/>
      <c r="U1356" s="134"/>
      <c r="V1356" s="135"/>
      <c r="W1356" s="135"/>
      <c r="X1356" s="134"/>
      <c r="Y1356" s="135"/>
      <c r="Z1356" s="135"/>
      <c r="AA1356" s="134"/>
      <c r="AB1356" s="135"/>
      <c r="AC1356" s="135"/>
      <c r="AD1356" s="134"/>
      <c r="AE1356" s="135"/>
      <c r="AF1356" s="135"/>
      <c r="AG1356" s="134"/>
    </row>
    <row r="1357" spans="1:33">
      <c r="A1357" s="144" t="s">
        <v>345</v>
      </c>
      <c r="B1357" s="135" t="s">
        <v>3824</v>
      </c>
      <c r="C1357" s="143">
        <v>-496.17918508652093</v>
      </c>
      <c r="D1357" s="143">
        <v>4943.6614330347838</v>
      </c>
      <c r="E1357" s="142">
        <v>1.333</v>
      </c>
      <c r="F1357" s="141">
        <v>2.2269999999999999</v>
      </c>
      <c r="G1357" s="135"/>
      <c r="H1357" s="135"/>
      <c r="I1357" s="134"/>
      <c r="J1357" s="135"/>
      <c r="K1357" s="135"/>
      <c r="L1357" s="134"/>
      <c r="M1357" s="135"/>
      <c r="N1357" s="135"/>
      <c r="O1357" s="134"/>
      <c r="P1357" s="135"/>
      <c r="Q1357" s="135"/>
      <c r="R1357" s="134"/>
      <c r="S1357" s="135"/>
      <c r="T1357" s="135"/>
      <c r="U1357" s="134"/>
      <c r="V1357" s="135"/>
      <c r="W1357" s="135"/>
      <c r="X1357" s="134"/>
      <c r="Y1357" s="135"/>
      <c r="Z1357" s="135"/>
      <c r="AA1357" s="134"/>
      <c r="AB1357" s="135"/>
      <c r="AC1357" s="135"/>
      <c r="AD1357" s="134"/>
      <c r="AE1357" s="135"/>
      <c r="AF1357" s="135"/>
      <c r="AG1357" s="134"/>
    </row>
    <row r="1358" spans="1:33">
      <c r="A1358" s="144" t="s">
        <v>345</v>
      </c>
      <c r="B1358" s="135" t="s">
        <v>3823</v>
      </c>
      <c r="C1358" s="143">
        <v>-496.25648456363513</v>
      </c>
      <c r="D1358" s="143">
        <v>4941.9684734894299</v>
      </c>
      <c r="E1358" s="142">
        <v>1.325</v>
      </c>
      <c r="F1358" s="141">
        <v>2.2400000000000002</v>
      </c>
      <c r="G1358" s="135"/>
      <c r="H1358" s="135"/>
      <c r="I1358" s="134"/>
      <c r="J1358" s="135"/>
      <c r="K1358" s="135"/>
      <c r="L1358" s="134"/>
      <c r="M1358" s="135"/>
      <c r="N1358" s="135"/>
      <c r="O1358" s="134"/>
      <c r="P1358" s="135"/>
      <c r="Q1358" s="135"/>
      <c r="R1358" s="134"/>
      <c r="S1358" s="135"/>
      <c r="T1358" s="135"/>
      <c r="U1358" s="134"/>
      <c r="V1358" s="135"/>
      <c r="W1358" s="135"/>
      <c r="X1358" s="134"/>
      <c r="Y1358" s="135"/>
      <c r="Z1358" s="135"/>
      <c r="AA1358" s="134"/>
      <c r="AB1358" s="135"/>
      <c r="AC1358" s="135"/>
      <c r="AD1358" s="134"/>
      <c r="AE1358" s="135"/>
      <c r="AF1358" s="135"/>
      <c r="AG1358" s="134"/>
    </row>
    <row r="1359" spans="1:33">
      <c r="A1359" s="144" t="s">
        <v>345</v>
      </c>
      <c r="B1359" s="135" t="s">
        <v>3822</v>
      </c>
      <c r="C1359" s="143">
        <v>-496.30804254113008</v>
      </c>
      <c r="D1359" s="143">
        <v>4940.1151447842649</v>
      </c>
      <c r="E1359" s="142">
        <v>1.331</v>
      </c>
      <c r="F1359" s="141">
        <v>2.2330000000000001</v>
      </c>
      <c r="G1359" s="135"/>
      <c r="H1359" s="135"/>
      <c r="I1359" s="134"/>
      <c r="J1359" s="135"/>
      <c r="K1359" s="135"/>
      <c r="L1359" s="134"/>
      <c r="M1359" s="135"/>
      <c r="N1359" s="135"/>
      <c r="O1359" s="134"/>
      <c r="P1359" s="135"/>
      <c r="Q1359" s="135"/>
      <c r="R1359" s="134"/>
      <c r="S1359" s="135"/>
      <c r="T1359" s="135"/>
      <c r="U1359" s="134"/>
      <c r="V1359" s="135"/>
      <c r="W1359" s="135"/>
      <c r="X1359" s="134"/>
      <c r="Y1359" s="135"/>
      <c r="Z1359" s="135"/>
      <c r="AA1359" s="134"/>
      <c r="AB1359" s="135"/>
      <c r="AC1359" s="135"/>
      <c r="AD1359" s="134"/>
      <c r="AE1359" s="135"/>
      <c r="AF1359" s="135"/>
      <c r="AG1359" s="134"/>
    </row>
    <row r="1360" spans="1:33">
      <c r="A1360" s="144" t="s">
        <v>345</v>
      </c>
      <c r="B1360" s="135" t="s">
        <v>3821</v>
      </c>
      <c r="C1360" s="143">
        <v>-496.69454605320175</v>
      </c>
      <c r="D1360" s="143">
        <v>4938.6423919496874</v>
      </c>
      <c r="E1360" s="142">
        <v>1.331</v>
      </c>
      <c r="F1360" s="141">
        <v>2.2290000000000001</v>
      </c>
      <c r="G1360" s="135"/>
      <c r="H1360" s="135"/>
      <c r="I1360" s="134"/>
      <c r="J1360" s="135"/>
      <c r="K1360" s="135"/>
      <c r="L1360" s="134"/>
      <c r="M1360" s="135"/>
      <c r="N1360" s="135"/>
      <c r="O1360" s="134"/>
      <c r="P1360" s="135"/>
      <c r="Q1360" s="135"/>
      <c r="R1360" s="134"/>
      <c r="S1360" s="135"/>
      <c r="T1360" s="135"/>
      <c r="U1360" s="134"/>
      <c r="V1360" s="135"/>
      <c r="W1360" s="135"/>
      <c r="X1360" s="134"/>
      <c r="Y1360" s="135"/>
      <c r="Z1360" s="135"/>
      <c r="AA1360" s="134"/>
      <c r="AB1360" s="135"/>
      <c r="AC1360" s="135"/>
      <c r="AD1360" s="134"/>
      <c r="AE1360" s="135"/>
      <c r="AF1360" s="135"/>
      <c r="AG1360" s="134"/>
    </row>
    <row r="1361" spans="1:33">
      <c r="A1361" s="144" t="s">
        <v>345</v>
      </c>
      <c r="B1361" s="135" t="s">
        <v>3820</v>
      </c>
      <c r="C1361" s="143">
        <v>-496.41798549058996</v>
      </c>
      <c r="D1361" s="143">
        <v>4937.1339711915189</v>
      </c>
      <c r="E1361" s="142">
        <v>1.323</v>
      </c>
      <c r="F1361" s="141">
        <v>2.242</v>
      </c>
      <c r="G1361" s="135"/>
      <c r="H1361" s="135"/>
      <c r="I1361" s="134"/>
      <c r="J1361" s="135"/>
      <c r="K1361" s="135"/>
      <c r="L1361" s="134"/>
      <c r="M1361" s="135"/>
      <c r="N1361" s="135"/>
      <c r="O1361" s="134"/>
      <c r="P1361" s="135"/>
      <c r="Q1361" s="135"/>
      <c r="R1361" s="134"/>
      <c r="S1361" s="135"/>
      <c r="T1361" s="135"/>
      <c r="U1361" s="134"/>
      <c r="V1361" s="135"/>
      <c r="W1361" s="135"/>
      <c r="X1361" s="134"/>
      <c r="Y1361" s="135"/>
      <c r="Z1361" s="135"/>
      <c r="AA1361" s="134"/>
      <c r="AB1361" s="135"/>
      <c r="AC1361" s="135"/>
      <c r="AD1361" s="134"/>
      <c r="AE1361" s="135"/>
      <c r="AF1361" s="135"/>
      <c r="AG1361" s="134"/>
    </row>
    <row r="1362" spans="1:33">
      <c r="A1362" s="144" t="s">
        <v>345</v>
      </c>
      <c r="B1362" s="135" t="s">
        <v>3819</v>
      </c>
      <c r="C1362" s="143">
        <v>-496.38070498724977</v>
      </c>
      <c r="D1362" s="143">
        <v>4935.2457665807187</v>
      </c>
      <c r="E1362" s="142">
        <v>1.321</v>
      </c>
      <c r="F1362" s="141">
        <v>2.2400000000000002</v>
      </c>
      <c r="G1362" s="135"/>
      <c r="H1362" s="135"/>
      <c r="I1362" s="134"/>
      <c r="J1362" s="135"/>
      <c r="K1362" s="135"/>
      <c r="L1362" s="134"/>
      <c r="M1362" s="135"/>
      <c r="N1362" s="135"/>
      <c r="O1362" s="134"/>
      <c r="P1362" s="135"/>
      <c r="Q1362" s="135"/>
      <c r="R1362" s="134"/>
      <c r="S1362" s="135"/>
      <c r="T1362" s="135"/>
      <c r="U1362" s="134"/>
      <c r="V1362" s="135"/>
      <c r="W1362" s="135"/>
      <c r="X1362" s="134"/>
      <c r="Y1362" s="135"/>
      <c r="Z1362" s="135"/>
      <c r="AA1362" s="134"/>
      <c r="AB1362" s="135"/>
      <c r="AC1362" s="135"/>
      <c r="AD1362" s="134"/>
      <c r="AE1362" s="135"/>
      <c r="AF1362" s="135"/>
      <c r="AG1362" s="134"/>
    </row>
    <row r="1363" spans="1:33">
      <c r="A1363" s="144" t="s">
        <v>345</v>
      </c>
      <c r="B1363" s="135" t="s">
        <v>3818</v>
      </c>
      <c r="C1363" s="143">
        <v>-496.27604067284489</v>
      </c>
      <c r="D1363" s="143">
        <v>4934.6452061731879</v>
      </c>
      <c r="E1363" s="142">
        <v>1.3220000000000001</v>
      </c>
      <c r="F1363" s="141">
        <v>2.2400000000000002</v>
      </c>
      <c r="G1363" s="135"/>
      <c r="H1363" s="135"/>
      <c r="I1363" s="134"/>
      <c r="J1363" s="135"/>
      <c r="K1363" s="135"/>
      <c r="L1363" s="134"/>
      <c r="M1363" s="135"/>
      <c r="N1363" s="135"/>
      <c r="O1363" s="134"/>
      <c r="P1363" s="135"/>
      <c r="Q1363" s="135"/>
      <c r="R1363" s="134"/>
      <c r="S1363" s="135"/>
      <c r="T1363" s="135"/>
      <c r="U1363" s="134"/>
      <c r="V1363" s="135"/>
      <c r="W1363" s="135"/>
      <c r="X1363" s="134"/>
      <c r="Y1363" s="135"/>
      <c r="Z1363" s="135"/>
      <c r="AA1363" s="134"/>
      <c r="AB1363" s="135"/>
      <c r="AC1363" s="135"/>
      <c r="AD1363" s="134"/>
      <c r="AE1363" s="135"/>
      <c r="AF1363" s="135"/>
      <c r="AG1363" s="134"/>
    </row>
    <row r="1364" spans="1:33">
      <c r="A1364" s="144" t="s">
        <v>345</v>
      </c>
      <c r="B1364" s="135" t="s">
        <v>3817</v>
      </c>
      <c r="C1364" s="143">
        <v>-496.77836362432419</v>
      </c>
      <c r="D1364" s="143">
        <v>4933.5352057769469</v>
      </c>
      <c r="E1364" s="142">
        <v>1.3240000000000001</v>
      </c>
      <c r="F1364" s="141">
        <v>2.2530000000000001</v>
      </c>
      <c r="G1364" s="135"/>
      <c r="H1364" s="135"/>
      <c r="I1364" s="134"/>
      <c r="J1364" s="135"/>
      <c r="K1364" s="135"/>
      <c r="L1364" s="134"/>
      <c r="M1364" s="135"/>
      <c r="N1364" s="135"/>
      <c r="O1364" s="134"/>
      <c r="P1364" s="135"/>
      <c r="Q1364" s="135"/>
      <c r="R1364" s="134"/>
      <c r="S1364" s="135"/>
      <c r="T1364" s="135"/>
      <c r="U1364" s="134"/>
      <c r="V1364" s="135"/>
      <c r="W1364" s="135"/>
      <c r="X1364" s="134"/>
      <c r="Y1364" s="135"/>
      <c r="Z1364" s="135"/>
      <c r="AA1364" s="134"/>
      <c r="AB1364" s="135"/>
      <c r="AC1364" s="135"/>
      <c r="AD1364" s="134"/>
      <c r="AE1364" s="135"/>
      <c r="AF1364" s="135"/>
      <c r="AG1364" s="134"/>
    </row>
    <row r="1365" spans="1:33">
      <c r="A1365" s="144" t="s">
        <v>345</v>
      </c>
      <c r="B1365" s="135" t="s">
        <v>3816</v>
      </c>
      <c r="C1365" s="143">
        <v>-496.5440328559377</v>
      </c>
      <c r="D1365" s="143">
        <v>4931.5746393987811</v>
      </c>
      <c r="E1365" s="142">
        <v>1.298</v>
      </c>
      <c r="F1365" s="141">
        <v>2.218</v>
      </c>
      <c r="G1365" s="135"/>
      <c r="H1365" s="135"/>
      <c r="I1365" s="134"/>
      <c r="J1365" s="135"/>
      <c r="K1365" s="135"/>
      <c r="L1365" s="134"/>
      <c r="M1365" s="135"/>
      <c r="N1365" s="135"/>
      <c r="O1365" s="134"/>
      <c r="P1365" s="135"/>
      <c r="Q1365" s="135"/>
      <c r="R1365" s="134"/>
      <c r="S1365" s="135"/>
      <c r="T1365" s="135"/>
      <c r="U1365" s="134"/>
      <c r="V1365" s="135"/>
      <c r="W1365" s="135"/>
      <c r="X1365" s="134"/>
      <c r="Y1365" s="135"/>
      <c r="Z1365" s="135"/>
      <c r="AA1365" s="134"/>
      <c r="AB1365" s="135"/>
      <c r="AC1365" s="135"/>
      <c r="AD1365" s="134"/>
      <c r="AE1365" s="135"/>
      <c r="AF1365" s="135"/>
      <c r="AG1365" s="134"/>
    </row>
    <row r="1366" spans="1:33">
      <c r="A1366" s="144" t="s">
        <v>345</v>
      </c>
      <c r="B1366" s="135" t="s">
        <v>3815</v>
      </c>
      <c r="C1366" s="143">
        <v>-496.81013629586414</v>
      </c>
      <c r="D1366" s="143">
        <v>4930.858509977792</v>
      </c>
      <c r="E1366" s="142">
        <v>1.3089999999999999</v>
      </c>
      <c r="F1366" s="141">
        <v>2.2189999999999999</v>
      </c>
      <c r="G1366" s="135"/>
      <c r="H1366" s="135"/>
      <c r="I1366" s="134"/>
      <c r="J1366" s="135"/>
      <c r="K1366" s="135"/>
      <c r="L1366" s="134"/>
      <c r="M1366" s="135"/>
      <c r="N1366" s="135"/>
      <c r="O1366" s="134"/>
      <c r="P1366" s="135"/>
      <c r="Q1366" s="135"/>
      <c r="R1366" s="134"/>
      <c r="S1366" s="135"/>
      <c r="T1366" s="135"/>
      <c r="U1366" s="134"/>
      <c r="V1366" s="135"/>
      <c r="W1366" s="135"/>
      <c r="X1366" s="134"/>
      <c r="Y1366" s="135"/>
      <c r="Z1366" s="135"/>
      <c r="AA1366" s="134"/>
      <c r="AB1366" s="135"/>
      <c r="AC1366" s="135"/>
      <c r="AD1366" s="134"/>
      <c r="AE1366" s="135"/>
      <c r="AF1366" s="135"/>
      <c r="AG1366" s="134"/>
    </row>
    <row r="1367" spans="1:33">
      <c r="A1367" s="144" t="s">
        <v>345</v>
      </c>
      <c r="B1367" s="135" t="s">
        <v>3814</v>
      </c>
      <c r="C1367" s="143">
        <v>-496.26008989641883</v>
      </c>
      <c r="D1367" s="143">
        <v>4930.8320082314067</v>
      </c>
      <c r="E1367" s="142">
        <v>1.3180000000000001</v>
      </c>
      <c r="F1367" s="141">
        <v>2.202</v>
      </c>
      <c r="G1367" s="135"/>
      <c r="H1367" s="135"/>
      <c r="I1367" s="134"/>
      <c r="J1367" s="135"/>
      <c r="K1367" s="135"/>
      <c r="L1367" s="134"/>
      <c r="M1367" s="135"/>
      <c r="N1367" s="135"/>
      <c r="O1367" s="134"/>
      <c r="P1367" s="135"/>
      <c r="Q1367" s="135"/>
      <c r="R1367" s="134"/>
      <c r="S1367" s="135"/>
      <c r="T1367" s="135"/>
      <c r="U1367" s="134"/>
      <c r="V1367" s="135"/>
      <c r="W1367" s="135"/>
      <c r="X1367" s="134"/>
      <c r="Y1367" s="135"/>
      <c r="Z1367" s="135"/>
      <c r="AA1367" s="134"/>
      <c r="AB1367" s="135"/>
      <c r="AC1367" s="135"/>
      <c r="AD1367" s="134"/>
      <c r="AE1367" s="135"/>
      <c r="AF1367" s="135"/>
      <c r="AG1367" s="134"/>
    </row>
    <row r="1368" spans="1:33">
      <c r="A1368" s="144" t="s">
        <v>345</v>
      </c>
      <c r="B1368" s="135" t="s">
        <v>3813</v>
      </c>
      <c r="C1368" s="143">
        <v>-496.75958984681807</v>
      </c>
      <c r="D1368" s="143">
        <v>4929.710649523734</v>
      </c>
      <c r="E1368" s="142">
        <v>1.284</v>
      </c>
      <c r="F1368" s="141">
        <v>2.198</v>
      </c>
      <c r="G1368" s="135"/>
      <c r="H1368" s="135"/>
      <c r="I1368" s="134"/>
      <c r="J1368" s="135"/>
      <c r="K1368" s="135"/>
      <c r="L1368" s="134"/>
      <c r="M1368" s="135"/>
      <c r="N1368" s="135"/>
      <c r="O1368" s="134"/>
      <c r="P1368" s="135"/>
      <c r="Q1368" s="135"/>
      <c r="R1368" s="134"/>
      <c r="S1368" s="135"/>
      <c r="T1368" s="135"/>
      <c r="U1368" s="134"/>
      <c r="V1368" s="135"/>
      <c r="W1368" s="135"/>
      <c r="X1368" s="134"/>
      <c r="Y1368" s="135"/>
      <c r="Z1368" s="135"/>
      <c r="AA1368" s="134"/>
      <c r="AB1368" s="135"/>
      <c r="AC1368" s="135"/>
      <c r="AD1368" s="134"/>
      <c r="AE1368" s="135"/>
      <c r="AF1368" s="135"/>
      <c r="AG1368" s="134"/>
    </row>
    <row r="1369" spans="1:33">
      <c r="A1369" s="144" t="s">
        <v>345</v>
      </c>
      <c r="B1369" s="135" t="s">
        <v>3812</v>
      </c>
      <c r="C1369" s="143">
        <v>-495.97332068179338</v>
      </c>
      <c r="D1369" s="143">
        <v>4928.2682774424675</v>
      </c>
      <c r="E1369" s="142">
        <v>1.278</v>
      </c>
      <c r="F1369" s="141">
        <v>2.2309999999999999</v>
      </c>
      <c r="G1369" s="135"/>
      <c r="H1369" s="135"/>
      <c r="I1369" s="134"/>
      <c r="J1369" s="135"/>
      <c r="K1369" s="135"/>
      <c r="L1369" s="134"/>
      <c r="M1369" s="135"/>
      <c r="N1369" s="135"/>
      <c r="O1369" s="134"/>
      <c r="P1369" s="135"/>
      <c r="Q1369" s="135"/>
      <c r="R1369" s="134"/>
      <c r="S1369" s="135"/>
      <c r="T1369" s="135"/>
      <c r="U1369" s="134"/>
      <c r="V1369" s="135"/>
      <c r="W1369" s="135"/>
      <c r="X1369" s="134"/>
      <c r="Y1369" s="135"/>
      <c r="Z1369" s="135"/>
      <c r="AA1369" s="134"/>
      <c r="AB1369" s="135"/>
      <c r="AC1369" s="135"/>
      <c r="AD1369" s="134"/>
      <c r="AE1369" s="135"/>
      <c r="AF1369" s="135"/>
      <c r="AG1369" s="134"/>
    </row>
    <row r="1370" spans="1:33">
      <c r="A1370" s="144" t="s">
        <v>345</v>
      </c>
      <c r="B1370" s="135" t="s">
        <v>3811</v>
      </c>
      <c r="C1370" s="143">
        <v>-496.76023387323318</v>
      </c>
      <c r="D1370" s="143">
        <v>4927.9761248602017</v>
      </c>
      <c r="E1370" s="142">
        <v>1.29</v>
      </c>
      <c r="F1370" s="141">
        <v>2.2010000000000001</v>
      </c>
      <c r="G1370" s="135"/>
      <c r="H1370" s="135"/>
      <c r="I1370" s="134"/>
      <c r="J1370" s="135"/>
      <c r="K1370" s="135"/>
      <c r="L1370" s="134"/>
      <c r="M1370" s="135"/>
      <c r="N1370" s="135"/>
      <c r="O1370" s="134"/>
      <c r="P1370" s="135"/>
      <c r="Q1370" s="135"/>
      <c r="R1370" s="134"/>
      <c r="S1370" s="135"/>
      <c r="T1370" s="135"/>
      <c r="U1370" s="134"/>
      <c r="V1370" s="135"/>
      <c r="W1370" s="135"/>
      <c r="X1370" s="134"/>
      <c r="Y1370" s="135"/>
      <c r="Z1370" s="135"/>
      <c r="AA1370" s="134"/>
      <c r="AB1370" s="135"/>
      <c r="AC1370" s="135"/>
      <c r="AD1370" s="134"/>
      <c r="AE1370" s="135"/>
      <c r="AF1370" s="135"/>
      <c r="AG1370" s="134"/>
    </row>
    <row r="1371" spans="1:33">
      <c r="A1371" s="144" t="s">
        <v>345</v>
      </c>
      <c r="B1371" s="135" t="s">
        <v>3810</v>
      </c>
      <c r="C1371" s="143">
        <v>-496.72220510583139</v>
      </c>
      <c r="D1371" s="143">
        <v>4926.7939223611947</v>
      </c>
      <c r="E1371" s="142">
        <v>1.3080000000000001</v>
      </c>
      <c r="F1371" s="141">
        <v>2.2210000000000001</v>
      </c>
      <c r="G1371" s="135"/>
      <c r="H1371" s="135"/>
      <c r="I1371" s="134"/>
      <c r="J1371" s="135"/>
      <c r="K1371" s="135"/>
      <c r="L1371" s="134"/>
      <c r="M1371" s="135"/>
      <c r="N1371" s="135"/>
      <c r="O1371" s="134"/>
      <c r="P1371" s="135"/>
      <c r="Q1371" s="135"/>
      <c r="R1371" s="134"/>
      <c r="S1371" s="135"/>
      <c r="T1371" s="135"/>
      <c r="U1371" s="134"/>
      <c r="V1371" s="135"/>
      <c r="W1371" s="135"/>
      <c r="X1371" s="134"/>
      <c r="Y1371" s="135"/>
      <c r="Z1371" s="135"/>
      <c r="AA1371" s="134"/>
      <c r="AB1371" s="135"/>
      <c r="AC1371" s="135"/>
      <c r="AD1371" s="134"/>
      <c r="AE1371" s="135"/>
      <c r="AF1371" s="135"/>
      <c r="AG1371" s="134"/>
    </row>
    <row r="1372" spans="1:33">
      <c r="A1372" s="144" t="s">
        <v>345</v>
      </c>
      <c r="B1372" s="135" t="s">
        <v>3809</v>
      </c>
      <c r="C1372" s="143">
        <v>-496.86303170327761</v>
      </c>
      <c r="D1372" s="143">
        <v>4924.9762053564027</v>
      </c>
      <c r="E1372" s="142">
        <v>1.2989999999999999</v>
      </c>
      <c r="F1372" s="141">
        <v>2.2130000000000001</v>
      </c>
      <c r="G1372" s="135"/>
      <c r="H1372" s="135"/>
      <c r="I1372" s="134"/>
      <c r="J1372" s="135"/>
      <c r="K1372" s="135"/>
      <c r="L1372" s="134"/>
      <c r="M1372" s="135"/>
      <c r="N1372" s="135"/>
      <c r="O1372" s="134"/>
      <c r="P1372" s="135"/>
      <c r="Q1372" s="135"/>
      <c r="R1372" s="134"/>
      <c r="S1372" s="135"/>
      <c r="T1372" s="135"/>
      <c r="U1372" s="134"/>
      <c r="V1372" s="135"/>
      <c r="W1372" s="135"/>
      <c r="X1372" s="134"/>
      <c r="Y1372" s="135"/>
      <c r="Z1372" s="135"/>
      <c r="AA1372" s="134"/>
      <c r="AB1372" s="135"/>
      <c r="AC1372" s="135"/>
      <c r="AD1372" s="134"/>
      <c r="AE1372" s="135"/>
      <c r="AF1372" s="135"/>
      <c r="AG1372" s="134"/>
    </row>
    <row r="1373" spans="1:33">
      <c r="A1373" s="144" t="s">
        <v>345</v>
      </c>
      <c r="B1373" s="135" t="s">
        <v>3808</v>
      </c>
      <c r="C1373" s="143">
        <v>-496.41209123155335</v>
      </c>
      <c r="D1373" s="143">
        <v>4924.1127865145099</v>
      </c>
      <c r="E1373" s="142">
        <v>1.304</v>
      </c>
      <c r="F1373" s="141">
        <v>2.214</v>
      </c>
      <c r="G1373" s="135"/>
      <c r="H1373" s="135"/>
      <c r="I1373" s="134"/>
      <c r="J1373" s="135"/>
      <c r="K1373" s="135"/>
      <c r="L1373" s="134"/>
      <c r="M1373" s="135"/>
      <c r="N1373" s="135"/>
      <c r="O1373" s="134"/>
      <c r="P1373" s="135"/>
      <c r="Q1373" s="135"/>
      <c r="R1373" s="134"/>
      <c r="S1373" s="135"/>
      <c r="T1373" s="135"/>
      <c r="U1373" s="134"/>
      <c r="V1373" s="135"/>
      <c r="W1373" s="135"/>
      <c r="X1373" s="134"/>
      <c r="Y1373" s="135"/>
      <c r="Z1373" s="135"/>
      <c r="AA1373" s="134"/>
      <c r="AB1373" s="135"/>
      <c r="AC1373" s="135"/>
      <c r="AD1373" s="134"/>
      <c r="AE1373" s="135"/>
      <c r="AF1373" s="135"/>
      <c r="AG1373" s="134"/>
    </row>
    <row r="1374" spans="1:33">
      <c r="A1374" s="144" t="s">
        <v>345</v>
      </c>
      <c r="B1374" s="135" t="s">
        <v>3807</v>
      </c>
      <c r="C1374" s="143">
        <v>-496.46848644137123</v>
      </c>
      <c r="D1374" s="143">
        <v>4923.2433886340332</v>
      </c>
      <c r="E1374" s="142">
        <v>1.3109999999999999</v>
      </c>
      <c r="F1374" s="141">
        <v>2.2010000000000001</v>
      </c>
      <c r="G1374" s="135"/>
      <c r="H1374" s="135"/>
      <c r="I1374" s="134"/>
      <c r="J1374" s="135"/>
      <c r="K1374" s="135"/>
      <c r="L1374" s="134"/>
      <c r="M1374" s="135"/>
      <c r="N1374" s="135"/>
      <c r="O1374" s="134"/>
      <c r="P1374" s="135"/>
      <c r="Q1374" s="135"/>
      <c r="R1374" s="134"/>
      <c r="S1374" s="135"/>
      <c r="T1374" s="135"/>
      <c r="U1374" s="134"/>
      <c r="V1374" s="135"/>
      <c r="W1374" s="135"/>
      <c r="X1374" s="134"/>
      <c r="Y1374" s="135"/>
      <c r="Z1374" s="135"/>
      <c r="AA1374" s="134"/>
      <c r="AB1374" s="135"/>
      <c r="AC1374" s="135"/>
      <c r="AD1374" s="134"/>
      <c r="AE1374" s="135"/>
      <c r="AF1374" s="135"/>
      <c r="AG1374" s="134"/>
    </row>
    <row r="1375" spans="1:33">
      <c r="A1375" s="144" t="s">
        <v>345</v>
      </c>
      <c r="B1375" s="135" t="s">
        <v>3806</v>
      </c>
      <c r="C1375" s="143">
        <v>-495.9370831836103</v>
      </c>
      <c r="D1375" s="143">
        <v>4922.5025983456135</v>
      </c>
      <c r="E1375" s="142">
        <v>1.2989999999999999</v>
      </c>
      <c r="F1375" s="141">
        <v>2.2309999999999999</v>
      </c>
      <c r="G1375" s="135"/>
      <c r="H1375" s="135"/>
      <c r="I1375" s="134"/>
      <c r="J1375" s="135"/>
      <c r="K1375" s="135"/>
      <c r="L1375" s="134"/>
      <c r="M1375" s="135"/>
      <c r="N1375" s="135"/>
      <c r="O1375" s="134"/>
      <c r="P1375" s="135"/>
      <c r="Q1375" s="135"/>
      <c r="R1375" s="134"/>
      <c r="S1375" s="135"/>
      <c r="T1375" s="135"/>
      <c r="U1375" s="134"/>
      <c r="V1375" s="135"/>
      <c r="W1375" s="135"/>
      <c r="X1375" s="134"/>
      <c r="Y1375" s="135"/>
      <c r="Z1375" s="135"/>
      <c r="AA1375" s="134"/>
      <c r="AB1375" s="135"/>
      <c r="AC1375" s="135"/>
      <c r="AD1375" s="134"/>
      <c r="AE1375" s="135"/>
      <c r="AF1375" s="135"/>
      <c r="AG1375" s="134"/>
    </row>
    <row r="1376" spans="1:33">
      <c r="A1376" s="144" t="s">
        <v>345</v>
      </c>
      <c r="B1376" s="135" t="s">
        <v>3805</v>
      </c>
      <c r="C1376" s="143">
        <v>-495.94119695463297</v>
      </c>
      <c r="D1376" s="143">
        <v>4922.1281943313807</v>
      </c>
      <c r="E1376" s="142">
        <v>1.325</v>
      </c>
      <c r="F1376" s="141">
        <v>2.2130000000000001</v>
      </c>
      <c r="G1376" s="135"/>
      <c r="H1376" s="135"/>
      <c r="I1376" s="134"/>
      <c r="J1376" s="135"/>
      <c r="K1376" s="135"/>
      <c r="L1376" s="134"/>
      <c r="M1376" s="135"/>
      <c r="N1376" s="135"/>
      <c r="O1376" s="134"/>
      <c r="P1376" s="135"/>
      <c r="Q1376" s="135"/>
      <c r="R1376" s="134"/>
      <c r="S1376" s="135"/>
      <c r="T1376" s="135"/>
      <c r="U1376" s="134"/>
      <c r="V1376" s="135"/>
      <c r="W1376" s="135"/>
      <c r="X1376" s="134"/>
      <c r="Y1376" s="135"/>
      <c r="Z1376" s="135"/>
      <c r="AA1376" s="134"/>
      <c r="AB1376" s="135"/>
      <c r="AC1376" s="135"/>
      <c r="AD1376" s="134"/>
      <c r="AE1376" s="135"/>
      <c r="AF1376" s="135"/>
      <c r="AG1376" s="134"/>
    </row>
    <row r="1377" spans="1:33">
      <c r="A1377" s="144" t="s">
        <v>345</v>
      </c>
      <c r="B1377" s="135" t="s">
        <v>3804</v>
      </c>
      <c r="C1377" s="143">
        <v>-496.34074829679514</v>
      </c>
      <c r="D1377" s="143">
        <v>4920.6698021624597</v>
      </c>
      <c r="E1377" s="142">
        <v>1.2829999999999999</v>
      </c>
      <c r="F1377" s="141">
        <v>2.2160000000000002</v>
      </c>
      <c r="G1377" s="135"/>
      <c r="H1377" s="135"/>
      <c r="I1377" s="134"/>
      <c r="J1377" s="135"/>
      <c r="K1377" s="135"/>
      <c r="L1377" s="134"/>
      <c r="M1377" s="135"/>
      <c r="N1377" s="135"/>
      <c r="O1377" s="134"/>
      <c r="P1377" s="135"/>
      <c r="Q1377" s="135"/>
      <c r="R1377" s="134"/>
      <c r="S1377" s="135"/>
      <c r="T1377" s="135"/>
      <c r="U1377" s="134"/>
      <c r="V1377" s="135"/>
      <c r="W1377" s="135"/>
      <c r="X1377" s="134"/>
      <c r="Y1377" s="135"/>
      <c r="Z1377" s="135"/>
      <c r="AA1377" s="134"/>
      <c r="AB1377" s="135"/>
      <c r="AC1377" s="135"/>
      <c r="AD1377" s="134"/>
      <c r="AE1377" s="135"/>
      <c r="AF1377" s="135"/>
      <c r="AG1377" s="134"/>
    </row>
    <row r="1378" spans="1:33">
      <c r="A1378" s="144" t="s">
        <v>345</v>
      </c>
      <c r="B1378" s="135" t="s">
        <v>3803</v>
      </c>
      <c r="C1378" s="143">
        <v>-496.87460763157446</v>
      </c>
      <c r="D1378" s="143">
        <v>4919.6888666875739</v>
      </c>
      <c r="E1378" s="142">
        <v>1.3109999999999999</v>
      </c>
      <c r="F1378" s="141">
        <v>2.2160000000000002</v>
      </c>
      <c r="G1378" s="135"/>
      <c r="H1378" s="135"/>
      <c r="I1378" s="134"/>
      <c r="J1378" s="135"/>
      <c r="K1378" s="135"/>
      <c r="L1378" s="134"/>
      <c r="M1378" s="135"/>
      <c r="N1378" s="135"/>
      <c r="O1378" s="134"/>
      <c r="P1378" s="135"/>
      <c r="Q1378" s="135"/>
      <c r="R1378" s="134"/>
      <c r="S1378" s="135"/>
      <c r="T1378" s="135"/>
      <c r="U1378" s="134"/>
      <c r="V1378" s="135"/>
      <c r="W1378" s="135"/>
      <c r="X1378" s="134"/>
      <c r="Y1378" s="135"/>
      <c r="Z1378" s="135"/>
      <c r="AA1378" s="134"/>
      <c r="AB1378" s="135"/>
      <c r="AC1378" s="135"/>
      <c r="AD1378" s="134"/>
      <c r="AE1378" s="135"/>
      <c r="AF1378" s="135"/>
      <c r="AG1378" s="134"/>
    </row>
    <row r="1379" spans="1:33">
      <c r="A1379" s="144" t="s">
        <v>345</v>
      </c>
      <c r="B1379" s="135" t="s">
        <v>3802</v>
      </c>
      <c r="C1379" s="143">
        <v>-496.50629685959814</v>
      </c>
      <c r="D1379" s="143">
        <v>4919.2406199320612</v>
      </c>
      <c r="E1379" s="142">
        <v>1.2809999999999999</v>
      </c>
      <c r="F1379" s="141">
        <v>2.2080000000000002</v>
      </c>
      <c r="G1379" s="135"/>
      <c r="H1379" s="135"/>
      <c r="I1379" s="134"/>
      <c r="J1379" s="135"/>
      <c r="K1379" s="135"/>
      <c r="L1379" s="134"/>
      <c r="M1379" s="135"/>
      <c r="N1379" s="135"/>
      <c r="O1379" s="134"/>
      <c r="P1379" s="135"/>
      <c r="Q1379" s="135"/>
      <c r="R1379" s="134"/>
      <c r="S1379" s="135"/>
      <c r="T1379" s="135"/>
      <c r="U1379" s="134"/>
      <c r="V1379" s="135"/>
      <c r="W1379" s="135"/>
      <c r="X1379" s="134"/>
      <c r="Y1379" s="135"/>
      <c r="Z1379" s="135"/>
      <c r="AA1379" s="134"/>
      <c r="AB1379" s="135"/>
      <c r="AC1379" s="135"/>
      <c r="AD1379" s="134"/>
      <c r="AE1379" s="135"/>
      <c r="AF1379" s="135"/>
      <c r="AG1379" s="134"/>
    </row>
    <row r="1380" spans="1:33">
      <c r="A1380" s="144" t="s">
        <v>345</v>
      </c>
      <c r="B1380" s="135" t="s">
        <v>3801</v>
      </c>
      <c r="C1380" s="143">
        <v>-496.74756373957405</v>
      </c>
      <c r="D1380" s="143">
        <v>4918.1295281088833</v>
      </c>
      <c r="E1380" s="142">
        <v>1.284</v>
      </c>
      <c r="F1380" s="141">
        <v>2.2240000000000002</v>
      </c>
      <c r="G1380" s="135"/>
      <c r="H1380" s="135"/>
      <c r="I1380" s="134"/>
      <c r="J1380" s="135"/>
      <c r="K1380" s="135"/>
      <c r="L1380" s="134"/>
      <c r="M1380" s="135"/>
      <c r="N1380" s="135"/>
      <c r="O1380" s="134"/>
      <c r="P1380" s="135"/>
      <c r="Q1380" s="135"/>
      <c r="R1380" s="134"/>
      <c r="S1380" s="135"/>
      <c r="T1380" s="135"/>
      <c r="U1380" s="134"/>
      <c r="V1380" s="135"/>
      <c r="W1380" s="135"/>
      <c r="X1380" s="134"/>
      <c r="Y1380" s="135"/>
      <c r="Z1380" s="135"/>
      <c r="AA1380" s="134"/>
      <c r="AB1380" s="135"/>
      <c r="AC1380" s="135"/>
      <c r="AD1380" s="134"/>
      <c r="AE1380" s="135"/>
      <c r="AF1380" s="135"/>
      <c r="AG1380" s="134"/>
    </row>
    <row r="1381" spans="1:33">
      <c r="A1381" s="144" t="s">
        <v>345</v>
      </c>
      <c r="B1381" s="135" t="s">
        <v>3800</v>
      </c>
      <c r="C1381" s="143">
        <v>-496.28164628854199</v>
      </c>
      <c r="D1381" s="143">
        <v>4917.7887108298255</v>
      </c>
      <c r="E1381" s="142">
        <v>1.2949999999999999</v>
      </c>
      <c r="F1381" s="141">
        <v>2.2160000000000002</v>
      </c>
      <c r="G1381" s="135"/>
      <c r="H1381" s="135"/>
      <c r="I1381" s="134"/>
      <c r="J1381" s="135"/>
      <c r="K1381" s="135"/>
      <c r="L1381" s="134"/>
      <c r="M1381" s="135"/>
      <c r="N1381" s="135"/>
      <c r="O1381" s="134"/>
      <c r="P1381" s="135"/>
      <c r="Q1381" s="135"/>
      <c r="R1381" s="134"/>
      <c r="S1381" s="135"/>
      <c r="T1381" s="135"/>
      <c r="U1381" s="134"/>
      <c r="V1381" s="135"/>
      <c r="W1381" s="135"/>
      <c r="X1381" s="134"/>
      <c r="Y1381" s="135"/>
      <c r="Z1381" s="135"/>
      <c r="AA1381" s="134"/>
      <c r="AB1381" s="135"/>
      <c r="AC1381" s="135"/>
      <c r="AD1381" s="134"/>
      <c r="AE1381" s="135"/>
      <c r="AF1381" s="135"/>
      <c r="AG1381" s="134"/>
    </row>
    <row r="1382" spans="1:33">
      <c r="A1382" s="144" t="s">
        <v>345</v>
      </c>
      <c r="B1382" s="135" t="s">
        <v>3799</v>
      </c>
      <c r="C1382" s="143">
        <v>-496.12018434701901</v>
      </c>
      <c r="D1382" s="143">
        <v>4917.577704407011</v>
      </c>
      <c r="E1382" s="142">
        <v>1.3029999999999999</v>
      </c>
      <c r="F1382" s="141">
        <v>2.23</v>
      </c>
      <c r="G1382" s="135"/>
      <c r="H1382" s="135"/>
      <c r="I1382" s="134"/>
      <c r="J1382" s="135"/>
      <c r="K1382" s="135"/>
      <c r="L1382" s="134"/>
      <c r="M1382" s="135"/>
      <c r="N1382" s="135"/>
      <c r="O1382" s="134"/>
      <c r="P1382" s="135"/>
      <c r="Q1382" s="135"/>
      <c r="R1382" s="134"/>
      <c r="S1382" s="135"/>
      <c r="T1382" s="135"/>
      <c r="U1382" s="134"/>
      <c r="V1382" s="135"/>
      <c r="W1382" s="135"/>
      <c r="X1382" s="134"/>
      <c r="Y1382" s="135"/>
      <c r="Z1382" s="135"/>
      <c r="AA1382" s="134"/>
      <c r="AB1382" s="135"/>
      <c r="AC1382" s="135"/>
      <c r="AD1382" s="134"/>
      <c r="AE1382" s="135"/>
      <c r="AF1382" s="135"/>
      <c r="AG1382" s="134"/>
    </row>
    <row r="1383" spans="1:33">
      <c r="A1383" s="144" t="s">
        <v>345</v>
      </c>
      <c r="B1383" s="135" t="s">
        <v>3798</v>
      </c>
      <c r="C1383" s="143">
        <v>-496.87402750378146</v>
      </c>
      <c r="D1383" s="143">
        <v>4915.7031154091937</v>
      </c>
      <c r="E1383" s="142">
        <v>1.3160000000000001</v>
      </c>
      <c r="F1383" s="141">
        <v>2.214</v>
      </c>
      <c r="G1383" s="135"/>
      <c r="H1383" s="135"/>
      <c r="I1383" s="134"/>
      <c r="J1383" s="135"/>
      <c r="K1383" s="135"/>
      <c r="L1383" s="134"/>
      <c r="M1383" s="135"/>
      <c r="N1383" s="135"/>
      <c r="O1383" s="134"/>
      <c r="P1383" s="135"/>
      <c r="Q1383" s="135"/>
      <c r="R1383" s="134"/>
      <c r="S1383" s="135"/>
      <c r="T1383" s="135"/>
      <c r="U1383" s="134"/>
      <c r="V1383" s="135"/>
      <c r="W1383" s="135"/>
      <c r="X1383" s="134"/>
      <c r="Y1383" s="135"/>
      <c r="Z1383" s="135"/>
      <c r="AA1383" s="134"/>
      <c r="AB1383" s="135"/>
      <c r="AC1383" s="135"/>
      <c r="AD1383" s="134"/>
      <c r="AE1383" s="135"/>
      <c r="AF1383" s="135"/>
      <c r="AG1383" s="134"/>
    </row>
    <row r="1384" spans="1:33">
      <c r="A1384" s="144" t="s">
        <v>345</v>
      </c>
      <c r="B1384" s="135" t="s">
        <v>3797</v>
      </c>
      <c r="C1384" s="143">
        <v>-496.78806210989433</v>
      </c>
      <c r="D1384" s="143">
        <v>4915.2084990641497</v>
      </c>
      <c r="E1384" s="142">
        <v>1.272</v>
      </c>
      <c r="F1384" s="141">
        <v>2.2050000000000001</v>
      </c>
      <c r="G1384" s="135"/>
      <c r="H1384" s="135"/>
      <c r="I1384" s="134"/>
      <c r="J1384" s="135"/>
      <c r="K1384" s="135"/>
      <c r="L1384" s="134"/>
      <c r="M1384" s="135"/>
      <c r="N1384" s="135"/>
      <c r="O1384" s="134"/>
      <c r="P1384" s="135"/>
      <c r="Q1384" s="135"/>
      <c r="R1384" s="134"/>
      <c r="S1384" s="135"/>
      <c r="T1384" s="135"/>
      <c r="U1384" s="134"/>
      <c r="V1384" s="135"/>
      <c r="W1384" s="135"/>
      <c r="X1384" s="134"/>
      <c r="Y1384" s="135"/>
      <c r="Z1384" s="135"/>
      <c r="AA1384" s="134"/>
      <c r="AB1384" s="135"/>
      <c r="AC1384" s="135"/>
      <c r="AD1384" s="134"/>
      <c r="AE1384" s="135"/>
      <c r="AF1384" s="135"/>
      <c r="AG1384" s="134"/>
    </row>
    <row r="1385" spans="1:33">
      <c r="A1385" s="144" t="s">
        <v>345</v>
      </c>
      <c r="B1385" s="135" t="s">
        <v>3796</v>
      </c>
      <c r="C1385" s="143">
        <v>-495.95050660967667</v>
      </c>
      <c r="D1385" s="143">
        <v>4913.2879340074569</v>
      </c>
      <c r="E1385" s="142">
        <v>1.2849999999999999</v>
      </c>
      <c r="F1385" s="141">
        <v>2.2170000000000001</v>
      </c>
      <c r="G1385" s="135"/>
      <c r="H1385" s="135"/>
      <c r="I1385" s="134"/>
      <c r="J1385" s="135"/>
      <c r="K1385" s="135"/>
      <c r="L1385" s="134"/>
      <c r="M1385" s="135"/>
      <c r="N1385" s="135"/>
      <c r="O1385" s="134"/>
      <c r="P1385" s="135"/>
      <c r="Q1385" s="135"/>
      <c r="R1385" s="134"/>
      <c r="S1385" s="135"/>
      <c r="T1385" s="135"/>
      <c r="U1385" s="134"/>
      <c r="V1385" s="135"/>
      <c r="W1385" s="135"/>
      <c r="X1385" s="134"/>
      <c r="Y1385" s="135"/>
      <c r="Z1385" s="135"/>
      <c r="AA1385" s="134"/>
      <c r="AB1385" s="135"/>
      <c r="AC1385" s="135"/>
      <c r="AD1385" s="134"/>
      <c r="AE1385" s="135"/>
      <c r="AF1385" s="135"/>
      <c r="AG1385" s="134"/>
    </row>
    <row r="1386" spans="1:33">
      <c r="A1386" s="144" t="s">
        <v>345</v>
      </c>
      <c r="B1386" s="135" t="s">
        <v>3795</v>
      </c>
      <c r="C1386" s="143">
        <v>-496.38557595974663</v>
      </c>
      <c r="D1386" s="143">
        <v>4913.0722098695105</v>
      </c>
      <c r="E1386" s="142">
        <v>1.3169999999999999</v>
      </c>
      <c r="F1386" s="141">
        <v>2.222</v>
      </c>
      <c r="G1386" s="135"/>
      <c r="H1386" s="135"/>
      <c r="I1386" s="134"/>
      <c r="J1386" s="135"/>
      <c r="K1386" s="135"/>
      <c r="L1386" s="134"/>
      <c r="M1386" s="135"/>
      <c r="N1386" s="135"/>
      <c r="O1386" s="134"/>
      <c r="P1386" s="135"/>
      <c r="Q1386" s="135"/>
      <c r="R1386" s="134"/>
      <c r="S1386" s="135"/>
      <c r="T1386" s="135"/>
      <c r="U1386" s="134"/>
      <c r="V1386" s="135"/>
      <c r="W1386" s="135"/>
      <c r="X1386" s="134"/>
      <c r="Y1386" s="135"/>
      <c r="Z1386" s="135"/>
      <c r="AA1386" s="134"/>
      <c r="AB1386" s="135"/>
      <c r="AC1386" s="135"/>
      <c r="AD1386" s="134"/>
      <c r="AE1386" s="135"/>
      <c r="AF1386" s="135"/>
      <c r="AG1386" s="134"/>
    </row>
    <row r="1387" spans="1:33">
      <c r="A1387" s="144" t="s">
        <v>345</v>
      </c>
      <c r="B1387" s="135" t="s">
        <v>3794</v>
      </c>
      <c r="C1387" s="143">
        <v>-496.77638513644763</v>
      </c>
      <c r="D1387" s="143">
        <v>4911.0930568543918</v>
      </c>
      <c r="E1387" s="142">
        <v>1.294</v>
      </c>
      <c r="F1387" s="141">
        <v>2.2040000000000002</v>
      </c>
      <c r="G1387" s="135"/>
      <c r="H1387" s="135"/>
      <c r="I1387" s="134"/>
      <c r="J1387" s="135"/>
      <c r="K1387" s="135"/>
      <c r="L1387" s="134"/>
      <c r="M1387" s="135"/>
      <c r="N1387" s="135"/>
      <c r="O1387" s="134"/>
      <c r="P1387" s="135"/>
      <c r="Q1387" s="135"/>
      <c r="R1387" s="134"/>
      <c r="S1387" s="135"/>
      <c r="T1387" s="135"/>
      <c r="U1387" s="134"/>
      <c r="V1387" s="135"/>
      <c r="W1387" s="135"/>
      <c r="X1387" s="134"/>
      <c r="Y1387" s="135"/>
      <c r="Z1387" s="135"/>
      <c r="AA1387" s="134"/>
      <c r="AB1387" s="135"/>
      <c r="AC1387" s="135"/>
      <c r="AD1387" s="134"/>
      <c r="AE1387" s="135"/>
      <c r="AF1387" s="135"/>
      <c r="AG1387" s="134"/>
    </row>
    <row r="1388" spans="1:33">
      <c r="A1388" s="144" t="s">
        <v>345</v>
      </c>
      <c r="B1388" s="135" t="s">
        <v>3793</v>
      </c>
      <c r="C1388" s="143">
        <v>-496.05335494164535</v>
      </c>
      <c r="D1388" s="143">
        <v>4909.390898760922</v>
      </c>
      <c r="E1388" s="142">
        <v>1.3080000000000001</v>
      </c>
      <c r="F1388" s="141">
        <v>2.2290000000000001</v>
      </c>
      <c r="G1388" s="135"/>
      <c r="H1388" s="135"/>
      <c r="I1388" s="134"/>
      <c r="J1388" s="135"/>
      <c r="K1388" s="135"/>
      <c r="L1388" s="134"/>
      <c r="M1388" s="135"/>
      <c r="N1388" s="135"/>
      <c r="O1388" s="134"/>
      <c r="P1388" s="135"/>
      <c r="Q1388" s="135"/>
      <c r="R1388" s="134"/>
      <c r="S1388" s="135"/>
      <c r="T1388" s="135"/>
      <c r="U1388" s="134"/>
      <c r="V1388" s="135"/>
      <c r="W1388" s="135"/>
      <c r="X1388" s="134"/>
      <c r="Y1388" s="135"/>
      <c r="Z1388" s="135"/>
      <c r="AA1388" s="134"/>
      <c r="AB1388" s="135"/>
      <c r="AC1388" s="135"/>
      <c r="AD1388" s="134"/>
      <c r="AE1388" s="135"/>
      <c r="AF1388" s="135"/>
      <c r="AG1388" s="134"/>
    </row>
    <row r="1389" spans="1:33">
      <c r="A1389" s="144" t="s">
        <v>345</v>
      </c>
      <c r="B1389" s="135" t="s">
        <v>3792</v>
      </c>
      <c r="C1389" s="143">
        <v>-496.73250199927264</v>
      </c>
      <c r="D1389" s="143">
        <v>4908.0638920445826</v>
      </c>
      <c r="E1389" s="142">
        <v>1.319</v>
      </c>
      <c r="F1389" s="141">
        <v>2.2229999999999999</v>
      </c>
      <c r="G1389" s="135"/>
      <c r="H1389" s="135"/>
      <c r="I1389" s="134"/>
      <c r="J1389" s="135"/>
      <c r="K1389" s="135"/>
      <c r="L1389" s="134"/>
      <c r="M1389" s="135"/>
      <c r="N1389" s="135"/>
      <c r="O1389" s="134"/>
      <c r="P1389" s="135"/>
      <c r="Q1389" s="135"/>
      <c r="R1389" s="134"/>
      <c r="S1389" s="135"/>
      <c r="T1389" s="135"/>
      <c r="U1389" s="134"/>
      <c r="V1389" s="135"/>
      <c r="W1389" s="135"/>
      <c r="X1389" s="134"/>
      <c r="Y1389" s="135"/>
      <c r="Z1389" s="135"/>
      <c r="AA1389" s="134"/>
      <c r="AB1389" s="135"/>
      <c r="AC1389" s="135"/>
      <c r="AD1389" s="134"/>
      <c r="AE1389" s="135"/>
      <c r="AF1389" s="135"/>
      <c r="AG1389" s="134"/>
    </row>
    <row r="1390" spans="1:33">
      <c r="A1390" s="144" t="s">
        <v>345</v>
      </c>
      <c r="B1390" s="135" t="s">
        <v>3791</v>
      </c>
      <c r="C1390" s="143">
        <v>-496.71301866325848</v>
      </c>
      <c r="D1390" s="143">
        <v>4907.618168556397</v>
      </c>
      <c r="E1390" s="142">
        <v>1.3080000000000001</v>
      </c>
      <c r="F1390" s="141">
        <v>2.1989999999999998</v>
      </c>
      <c r="G1390" s="135"/>
      <c r="H1390" s="135"/>
      <c r="I1390" s="134"/>
      <c r="J1390" s="135"/>
      <c r="K1390" s="135"/>
      <c r="L1390" s="134"/>
      <c r="M1390" s="135"/>
      <c r="N1390" s="135"/>
      <c r="O1390" s="134"/>
      <c r="P1390" s="135"/>
      <c r="Q1390" s="135"/>
      <c r="R1390" s="134"/>
      <c r="S1390" s="135"/>
      <c r="T1390" s="135"/>
      <c r="U1390" s="134"/>
      <c r="V1390" s="135"/>
      <c r="W1390" s="135"/>
      <c r="X1390" s="134"/>
      <c r="Y1390" s="135"/>
      <c r="Z1390" s="135"/>
      <c r="AA1390" s="134"/>
      <c r="AB1390" s="135"/>
      <c r="AC1390" s="135"/>
      <c r="AD1390" s="134"/>
      <c r="AE1390" s="135"/>
      <c r="AF1390" s="135"/>
      <c r="AG1390" s="134"/>
    </row>
    <row r="1391" spans="1:33">
      <c r="A1391" s="144" t="s">
        <v>345</v>
      </c>
      <c r="B1391" s="135" t="s">
        <v>3790</v>
      </c>
      <c r="C1391" s="143">
        <v>-496.59131812239218</v>
      </c>
      <c r="D1391" s="143">
        <v>4907.1080171942422</v>
      </c>
      <c r="E1391" s="142">
        <v>1.2869999999999999</v>
      </c>
      <c r="F1391" s="141">
        <v>2.2160000000000002</v>
      </c>
      <c r="G1391" s="135"/>
      <c r="H1391" s="135"/>
      <c r="I1391" s="134"/>
      <c r="J1391" s="135"/>
      <c r="K1391" s="135"/>
      <c r="L1391" s="134"/>
      <c r="M1391" s="135"/>
      <c r="N1391" s="135"/>
      <c r="O1391" s="134"/>
      <c r="P1391" s="135"/>
      <c r="Q1391" s="135"/>
      <c r="R1391" s="134"/>
      <c r="S1391" s="135"/>
      <c r="T1391" s="135"/>
      <c r="U1391" s="134"/>
      <c r="V1391" s="135"/>
      <c r="W1391" s="135"/>
      <c r="X1391" s="134"/>
      <c r="Y1391" s="135"/>
      <c r="Z1391" s="135"/>
      <c r="AA1391" s="134"/>
      <c r="AB1391" s="135"/>
      <c r="AC1391" s="135"/>
      <c r="AD1391" s="134"/>
      <c r="AE1391" s="135"/>
      <c r="AF1391" s="135"/>
      <c r="AG1391" s="134"/>
    </row>
    <row r="1392" spans="1:33">
      <c r="A1392" s="144" t="s">
        <v>345</v>
      </c>
      <c r="B1392" s="135" t="s">
        <v>3789</v>
      </c>
      <c r="C1392" s="143">
        <v>-496.29690037900605</v>
      </c>
      <c r="D1392" s="143">
        <v>4905.3077318093137</v>
      </c>
      <c r="E1392" s="142">
        <v>1.3029999999999999</v>
      </c>
      <c r="F1392" s="141">
        <v>2.218</v>
      </c>
      <c r="G1392" s="135"/>
      <c r="H1392" s="135"/>
      <c r="I1392" s="134"/>
      <c r="J1392" s="135"/>
      <c r="K1392" s="135"/>
      <c r="L1392" s="134"/>
      <c r="M1392" s="135"/>
      <c r="N1392" s="135"/>
      <c r="O1392" s="134"/>
      <c r="P1392" s="135"/>
      <c r="Q1392" s="135"/>
      <c r="R1392" s="134"/>
      <c r="S1392" s="135"/>
      <c r="T1392" s="135"/>
      <c r="U1392" s="134"/>
      <c r="V1392" s="135"/>
      <c r="W1392" s="135"/>
      <c r="X1392" s="134"/>
      <c r="Y1392" s="135"/>
      <c r="Z1392" s="135"/>
      <c r="AA1392" s="134"/>
      <c r="AB1392" s="135"/>
      <c r="AC1392" s="135"/>
      <c r="AD1392" s="134"/>
      <c r="AE1392" s="135"/>
      <c r="AF1392" s="135"/>
      <c r="AG1392" s="134"/>
    </row>
    <row r="1393" spans="1:33">
      <c r="A1393" s="144" t="s">
        <v>345</v>
      </c>
      <c r="B1393" s="135" t="s">
        <v>3788</v>
      </c>
      <c r="C1393" s="143">
        <v>-495.97545319604632</v>
      </c>
      <c r="D1393" s="143">
        <v>4904.2743723896101</v>
      </c>
      <c r="E1393" s="142">
        <v>1.2829999999999999</v>
      </c>
      <c r="F1393" s="141">
        <v>2.2130000000000001</v>
      </c>
      <c r="G1393" s="135"/>
      <c r="H1393" s="135"/>
      <c r="I1393" s="134"/>
      <c r="J1393" s="135"/>
      <c r="K1393" s="135"/>
      <c r="L1393" s="134"/>
      <c r="M1393" s="135"/>
      <c r="N1393" s="135"/>
      <c r="O1393" s="134"/>
      <c r="P1393" s="135"/>
      <c r="Q1393" s="135"/>
      <c r="R1393" s="134"/>
      <c r="S1393" s="135"/>
      <c r="T1393" s="135"/>
      <c r="U1393" s="134"/>
      <c r="V1393" s="135"/>
      <c r="W1393" s="135"/>
      <c r="X1393" s="134"/>
      <c r="Y1393" s="135"/>
      <c r="Z1393" s="135"/>
      <c r="AA1393" s="134"/>
      <c r="AB1393" s="135"/>
      <c r="AC1393" s="135"/>
      <c r="AD1393" s="134"/>
      <c r="AE1393" s="135"/>
      <c r="AF1393" s="135"/>
      <c r="AG1393" s="134"/>
    </row>
    <row r="1394" spans="1:33">
      <c r="A1394" s="144" t="s">
        <v>345</v>
      </c>
      <c r="B1394" s="135" t="s">
        <v>3787</v>
      </c>
      <c r="C1394" s="143">
        <v>-496.2369177110761</v>
      </c>
      <c r="D1394" s="143">
        <v>4902.4832409299788</v>
      </c>
      <c r="E1394" s="142">
        <v>1.2909999999999999</v>
      </c>
      <c r="F1394" s="141">
        <v>2.226</v>
      </c>
      <c r="G1394" s="135"/>
      <c r="H1394" s="135"/>
      <c r="I1394" s="134"/>
      <c r="J1394" s="135"/>
      <c r="K1394" s="135"/>
      <c r="L1394" s="134"/>
      <c r="M1394" s="135"/>
      <c r="N1394" s="135"/>
      <c r="O1394" s="134"/>
      <c r="P1394" s="135"/>
      <c r="Q1394" s="135"/>
      <c r="R1394" s="134"/>
      <c r="S1394" s="135"/>
      <c r="T1394" s="135"/>
      <c r="U1394" s="134"/>
      <c r="V1394" s="135"/>
      <c r="W1394" s="135"/>
      <c r="X1394" s="134"/>
      <c r="Y1394" s="135"/>
      <c r="Z1394" s="135"/>
      <c r="AA1394" s="134"/>
      <c r="AB1394" s="135"/>
      <c r="AC1394" s="135"/>
      <c r="AD1394" s="134"/>
      <c r="AE1394" s="135"/>
      <c r="AF1394" s="135"/>
      <c r="AG1394" s="134"/>
    </row>
    <row r="1395" spans="1:33">
      <c r="A1395" s="144" t="s">
        <v>345</v>
      </c>
      <c r="B1395" s="135" t="s">
        <v>3786</v>
      </c>
      <c r="C1395" s="143">
        <v>-495.97715745203948</v>
      </c>
      <c r="D1395" s="143">
        <v>4902.2125825846442</v>
      </c>
      <c r="E1395" s="142">
        <v>1.282</v>
      </c>
      <c r="F1395" s="141">
        <v>2.214</v>
      </c>
      <c r="G1395" s="135"/>
      <c r="H1395" s="135"/>
      <c r="I1395" s="134"/>
      <c r="J1395" s="135"/>
      <c r="K1395" s="135"/>
      <c r="L1395" s="134"/>
      <c r="M1395" s="135"/>
      <c r="N1395" s="135"/>
      <c r="O1395" s="134"/>
      <c r="P1395" s="135"/>
      <c r="Q1395" s="135"/>
      <c r="R1395" s="134"/>
      <c r="S1395" s="135"/>
      <c r="T1395" s="135"/>
      <c r="U1395" s="134"/>
      <c r="V1395" s="135"/>
      <c r="W1395" s="135"/>
      <c r="X1395" s="134"/>
      <c r="Y1395" s="135"/>
      <c r="Z1395" s="135"/>
      <c r="AA1395" s="134"/>
      <c r="AB1395" s="135"/>
      <c r="AC1395" s="135"/>
      <c r="AD1395" s="134"/>
      <c r="AE1395" s="135"/>
      <c r="AF1395" s="135"/>
      <c r="AG1395" s="134"/>
    </row>
    <row r="1396" spans="1:33">
      <c r="A1396" s="144" t="s">
        <v>345</v>
      </c>
      <c r="B1396" s="135" t="s">
        <v>3785</v>
      </c>
      <c r="C1396" s="143">
        <v>-496.7603861198711</v>
      </c>
      <c r="D1396" s="143">
        <v>4901.1172766894833</v>
      </c>
      <c r="E1396" s="142">
        <v>1.292</v>
      </c>
      <c r="F1396" s="141">
        <v>2.214</v>
      </c>
      <c r="G1396" s="135"/>
      <c r="H1396" s="135"/>
      <c r="I1396" s="134"/>
      <c r="J1396" s="135"/>
      <c r="K1396" s="135"/>
      <c r="L1396" s="134"/>
      <c r="M1396" s="135"/>
      <c r="N1396" s="135"/>
      <c r="O1396" s="134"/>
      <c r="P1396" s="135"/>
      <c r="Q1396" s="135"/>
      <c r="R1396" s="134"/>
      <c r="S1396" s="135"/>
      <c r="T1396" s="135"/>
      <c r="U1396" s="134"/>
      <c r="V1396" s="135"/>
      <c r="W1396" s="135"/>
      <c r="X1396" s="134"/>
      <c r="Y1396" s="135"/>
      <c r="Z1396" s="135"/>
      <c r="AA1396" s="134"/>
      <c r="AB1396" s="135"/>
      <c r="AC1396" s="135"/>
      <c r="AD1396" s="134"/>
      <c r="AE1396" s="135"/>
      <c r="AF1396" s="135"/>
      <c r="AG1396" s="134"/>
    </row>
    <row r="1397" spans="1:33">
      <c r="A1397" s="144" t="s">
        <v>345</v>
      </c>
      <c r="B1397" s="135" t="s">
        <v>3784</v>
      </c>
      <c r="C1397" s="143">
        <v>-496.62942670401759</v>
      </c>
      <c r="D1397" s="143">
        <v>4899.4651402186309</v>
      </c>
      <c r="E1397" s="142">
        <v>1.2929999999999999</v>
      </c>
      <c r="F1397" s="141">
        <v>2.2130000000000001</v>
      </c>
      <c r="G1397" s="135"/>
      <c r="H1397" s="135"/>
      <c r="I1397" s="134"/>
      <c r="J1397" s="135"/>
      <c r="K1397" s="135"/>
      <c r="L1397" s="134"/>
      <c r="M1397" s="135"/>
      <c r="N1397" s="135"/>
      <c r="O1397" s="134"/>
      <c r="P1397" s="135"/>
      <c r="Q1397" s="135"/>
      <c r="R1397" s="134"/>
      <c r="S1397" s="135"/>
      <c r="T1397" s="135"/>
      <c r="U1397" s="134"/>
      <c r="V1397" s="135"/>
      <c r="W1397" s="135"/>
      <c r="X1397" s="134"/>
      <c r="Y1397" s="135"/>
      <c r="Z1397" s="135"/>
      <c r="AA1397" s="134"/>
      <c r="AB1397" s="135"/>
      <c r="AC1397" s="135"/>
      <c r="AD1397" s="134"/>
      <c r="AE1397" s="135"/>
      <c r="AF1397" s="135"/>
      <c r="AG1397" s="134"/>
    </row>
    <row r="1398" spans="1:33">
      <c r="A1398" s="144" t="s">
        <v>345</v>
      </c>
      <c r="B1398" s="135" t="s">
        <v>3783</v>
      </c>
      <c r="C1398" s="143">
        <v>-496.20639851116812</v>
      </c>
      <c r="D1398" s="143">
        <v>4897.7693244045504</v>
      </c>
      <c r="E1398" s="142">
        <v>1.2789999999999999</v>
      </c>
      <c r="F1398" s="141">
        <v>2.2149999999999999</v>
      </c>
      <c r="G1398" s="135"/>
      <c r="H1398" s="135"/>
      <c r="I1398" s="134"/>
      <c r="J1398" s="135"/>
      <c r="K1398" s="135"/>
      <c r="L1398" s="134"/>
      <c r="M1398" s="135"/>
      <c r="N1398" s="135"/>
      <c r="O1398" s="134"/>
      <c r="P1398" s="135"/>
      <c r="Q1398" s="135"/>
      <c r="R1398" s="134"/>
      <c r="S1398" s="135"/>
      <c r="T1398" s="135"/>
      <c r="U1398" s="134"/>
      <c r="V1398" s="135"/>
      <c r="W1398" s="135"/>
      <c r="X1398" s="134"/>
      <c r="Y1398" s="135"/>
      <c r="Z1398" s="135"/>
      <c r="AA1398" s="134"/>
      <c r="AB1398" s="135"/>
      <c r="AC1398" s="135"/>
      <c r="AD1398" s="134"/>
      <c r="AE1398" s="135"/>
      <c r="AF1398" s="135"/>
      <c r="AG1398" s="134"/>
    </row>
    <row r="1399" spans="1:33">
      <c r="A1399" s="144" t="s">
        <v>345</v>
      </c>
      <c r="B1399" s="135" t="s">
        <v>3782</v>
      </c>
      <c r="C1399" s="143">
        <v>-496.64718956378607</v>
      </c>
      <c r="D1399" s="143">
        <v>4896.9990071558659</v>
      </c>
      <c r="E1399" s="142">
        <v>1.3080000000000001</v>
      </c>
      <c r="F1399" s="141">
        <v>2.2109999999999999</v>
      </c>
      <c r="G1399" s="135"/>
      <c r="H1399" s="135"/>
      <c r="I1399" s="134"/>
      <c r="J1399" s="135"/>
      <c r="K1399" s="135"/>
      <c r="L1399" s="134"/>
      <c r="M1399" s="135"/>
      <c r="N1399" s="135"/>
      <c r="O1399" s="134"/>
      <c r="P1399" s="135"/>
      <c r="Q1399" s="135"/>
      <c r="R1399" s="134"/>
      <c r="S1399" s="135"/>
      <c r="T1399" s="135"/>
      <c r="U1399" s="134"/>
      <c r="V1399" s="135"/>
      <c r="W1399" s="135"/>
      <c r="X1399" s="134"/>
      <c r="Y1399" s="135"/>
      <c r="Z1399" s="135"/>
      <c r="AA1399" s="134"/>
      <c r="AB1399" s="135"/>
      <c r="AC1399" s="135"/>
      <c r="AD1399" s="134"/>
      <c r="AE1399" s="135"/>
      <c r="AF1399" s="135"/>
      <c r="AG1399" s="134"/>
    </row>
    <row r="1400" spans="1:33">
      <c r="A1400" s="144" t="s">
        <v>345</v>
      </c>
      <c r="B1400" s="135" t="s">
        <v>3781</v>
      </c>
      <c r="C1400" s="143">
        <v>-496.44485617615732</v>
      </c>
      <c r="D1400" s="143">
        <v>4895.7375356698494</v>
      </c>
      <c r="E1400" s="142">
        <v>1.2989999999999999</v>
      </c>
      <c r="F1400" s="141">
        <v>2.214</v>
      </c>
      <c r="G1400" s="135"/>
      <c r="H1400" s="135"/>
      <c r="I1400" s="134"/>
      <c r="J1400" s="135"/>
      <c r="K1400" s="135"/>
      <c r="L1400" s="134"/>
      <c r="M1400" s="135"/>
      <c r="N1400" s="135"/>
      <c r="O1400" s="134"/>
      <c r="P1400" s="135"/>
      <c r="Q1400" s="135"/>
      <c r="R1400" s="134"/>
      <c r="S1400" s="135"/>
      <c r="T1400" s="135"/>
      <c r="U1400" s="134"/>
      <c r="V1400" s="135"/>
      <c r="W1400" s="135"/>
      <c r="X1400" s="134"/>
      <c r="Y1400" s="135"/>
      <c r="Z1400" s="135"/>
      <c r="AA1400" s="134"/>
      <c r="AB1400" s="135"/>
      <c r="AC1400" s="135"/>
      <c r="AD1400" s="134"/>
      <c r="AE1400" s="135"/>
      <c r="AF1400" s="135"/>
      <c r="AG1400" s="134"/>
    </row>
    <row r="1401" spans="1:33">
      <c r="A1401" s="144" t="s">
        <v>345</v>
      </c>
      <c r="B1401" s="135" t="s">
        <v>3780</v>
      </c>
      <c r="C1401" s="143">
        <v>-495.9455110393364</v>
      </c>
      <c r="D1401" s="143">
        <v>4894.4727302728706</v>
      </c>
      <c r="E1401" s="142">
        <v>1.321</v>
      </c>
      <c r="F1401" s="141">
        <v>2.2290000000000001</v>
      </c>
      <c r="G1401" s="135"/>
      <c r="H1401" s="135"/>
      <c r="I1401" s="134"/>
      <c r="J1401" s="135"/>
      <c r="K1401" s="135"/>
      <c r="L1401" s="134"/>
      <c r="M1401" s="135"/>
      <c r="N1401" s="135"/>
      <c r="O1401" s="134"/>
      <c r="P1401" s="135"/>
      <c r="Q1401" s="135"/>
      <c r="R1401" s="134"/>
      <c r="S1401" s="135"/>
      <c r="T1401" s="135"/>
      <c r="U1401" s="134"/>
      <c r="V1401" s="135"/>
      <c r="W1401" s="135"/>
      <c r="X1401" s="134"/>
      <c r="Y1401" s="135"/>
      <c r="Z1401" s="135"/>
      <c r="AA1401" s="134"/>
      <c r="AB1401" s="135"/>
      <c r="AC1401" s="135"/>
      <c r="AD1401" s="134"/>
      <c r="AE1401" s="135"/>
      <c r="AF1401" s="135"/>
      <c r="AG1401" s="134"/>
    </row>
    <row r="1402" spans="1:33">
      <c r="A1402" s="144" t="s">
        <v>345</v>
      </c>
      <c r="B1402" s="135" t="s">
        <v>3779</v>
      </c>
      <c r="C1402" s="143">
        <v>-496.76249165167991</v>
      </c>
      <c r="D1402" s="143">
        <v>4893.7913809682968</v>
      </c>
      <c r="E1402" s="142">
        <v>1.2909999999999999</v>
      </c>
      <c r="F1402" s="141">
        <v>2.2069999999999999</v>
      </c>
      <c r="G1402" s="135"/>
      <c r="H1402" s="135"/>
      <c r="I1402" s="134"/>
      <c r="J1402" s="135"/>
      <c r="K1402" s="135"/>
      <c r="L1402" s="134"/>
      <c r="M1402" s="135"/>
      <c r="N1402" s="135"/>
      <c r="O1402" s="134"/>
      <c r="P1402" s="135"/>
      <c r="Q1402" s="135"/>
      <c r="R1402" s="134"/>
      <c r="S1402" s="135"/>
      <c r="T1402" s="135"/>
      <c r="U1402" s="134"/>
      <c r="V1402" s="135"/>
      <c r="W1402" s="135"/>
      <c r="X1402" s="134"/>
      <c r="Y1402" s="135"/>
      <c r="Z1402" s="135"/>
      <c r="AA1402" s="134"/>
      <c r="AB1402" s="135"/>
      <c r="AC1402" s="135"/>
      <c r="AD1402" s="134"/>
      <c r="AE1402" s="135"/>
      <c r="AF1402" s="135"/>
      <c r="AG1402" s="134"/>
    </row>
    <row r="1403" spans="1:33">
      <c r="A1403" s="144" t="s">
        <v>345</v>
      </c>
      <c r="B1403" s="135" t="s">
        <v>3778</v>
      </c>
      <c r="C1403" s="143">
        <v>-496.86205263792488</v>
      </c>
      <c r="D1403" s="143">
        <v>4892.4412246584761</v>
      </c>
      <c r="E1403" s="142">
        <v>1.304</v>
      </c>
      <c r="F1403" s="141">
        <v>2.214</v>
      </c>
      <c r="G1403" s="135"/>
      <c r="H1403" s="135"/>
      <c r="I1403" s="134"/>
      <c r="J1403" s="135"/>
      <c r="K1403" s="135"/>
      <c r="L1403" s="134"/>
      <c r="M1403" s="135"/>
      <c r="N1403" s="135"/>
      <c r="O1403" s="134"/>
      <c r="P1403" s="135"/>
      <c r="Q1403" s="135"/>
      <c r="R1403" s="134"/>
      <c r="S1403" s="135"/>
      <c r="T1403" s="135"/>
      <c r="U1403" s="134"/>
      <c r="V1403" s="135"/>
      <c r="W1403" s="135"/>
      <c r="X1403" s="134"/>
      <c r="Y1403" s="135"/>
      <c r="Z1403" s="135"/>
      <c r="AA1403" s="134"/>
      <c r="AB1403" s="135"/>
      <c r="AC1403" s="135"/>
      <c r="AD1403" s="134"/>
      <c r="AE1403" s="135"/>
      <c r="AF1403" s="135"/>
      <c r="AG1403" s="134"/>
    </row>
    <row r="1404" spans="1:33">
      <c r="A1404" s="144" t="s">
        <v>345</v>
      </c>
      <c r="B1404" s="135" t="s">
        <v>3777</v>
      </c>
      <c r="C1404" s="143">
        <v>-496.3989705645875</v>
      </c>
      <c r="D1404" s="143">
        <v>4891.0062142640418</v>
      </c>
      <c r="E1404" s="142">
        <v>1.2829999999999999</v>
      </c>
      <c r="F1404" s="141">
        <v>2.2290000000000001</v>
      </c>
      <c r="G1404" s="135"/>
      <c r="H1404" s="135"/>
      <c r="I1404" s="134"/>
      <c r="J1404" s="135"/>
      <c r="K1404" s="135"/>
      <c r="L1404" s="134"/>
      <c r="M1404" s="135"/>
      <c r="N1404" s="135"/>
      <c r="O1404" s="134"/>
      <c r="P1404" s="135"/>
      <c r="Q1404" s="135"/>
      <c r="R1404" s="134"/>
      <c r="S1404" s="135"/>
      <c r="T1404" s="135"/>
      <c r="U1404" s="134"/>
      <c r="V1404" s="135"/>
      <c r="W1404" s="135"/>
      <c r="X1404" s="134"/>
      <c r="Y1404" s="135"/>
      <c r="Z1404" s="135"/>
      <c r="AA1404" s="134"/>
      <c r="AB1404" s="135"/>
      <c r="AC1404" s="135"/>
      <c r="AD1404" s="134"/>
      <c r="AE1404" s="135"/>
      <c r="AF1404" s="135"/>
      <c r="AG1404" s="134"/>
    </row>
    <row r="1405" spans="1:33">
      <c r="A1405" s="144" t="s">
        <v>345</v>
      </c>
      <c r="B1405" s="135" t="s">
        <v>3776</v>
      </c>
      <c r="C1405" s="143">
        <v>-496.84319472572088</v>
      </c>
      <c r="D1405" s="143">
        <v>4890.5248801969437</v>
      </c>
      <c r="E1405" s="142">
        <v>1.3089999999999999</v>
      </c>
      <c r="F1405" s="141">
        <v>2.214</v>
      </c>
      <c r="G1405" s="135"/>
      <c r="H1405" s="135"/>
      <c r="I1405" s="134"/>
      <c r="J1405" s="135"/>
      <c r="K1405" s="135"/>
      <c r="L1405" s="134"/>
      <c r="M1405" s="135"/>
      <c r="N1405" s="135"/>
      <c r="O1405" s="134"/>
      <c r="P1405" s="135"/>
      <c r="Q1405" s="135"/>
      <c r="R1405" s="134"/>
      <c r="S1405" s="135"/>
      <c r="T1405" s="135"/>
      <c r="U1405" s="134"/>
      <c r="V1405" s="135"/>
      <c r="W1405" s="135"/>
      <c r="X1405" s="134"/>
      <c r="Y1405" s="135"/>
      <c r="Z1405" s="135"/>
      <c r="AA1405" s="134"/>
      <c r="AB1405" s="135"/>
      <c r="AC1405" s="135"/>
      <c r="AD1405" s="134"/>
      <c r="AE1405" s="135"/>
      <c r="AF1405" s="135"/>
      <c r="AG1405" s="134"/>
    </row>
    <row r="1406" spans="1:33">
      <c r="A1406" s="144" t="s">
        <v>345</v>
      </c>
      <c r="B1406" s="135" t="s">
        <v>3775</v>
      </c>
      <c r="C1406" s="143">
        <v>-496.00598555845312</v>
      </c>
      <c r="D1406" s="143">
        <v>4889.6893519319347</v>
      </c>
      <c r="E1406" s="142">
        <v>1.3140000000000001</v>
      </c>
      <c r="F1406" s="141">
        <v>2.2160000000000002</v>
      </c>
      <c r="G1406" s="135"/>
      <c r="H1406" s="135"/>
      <c r="I1406" s="134"/>
      <c r="J1406" s="135"/>
      <c r="K1406" s="135"/>
      <c r="L1406" s="134"/>
      <c r="M1406" s="135"/>
      <c r="N1406" s="135"/>
      <c r="O1406" s="134"/>
      <c r="P1406" s="135"/>
      <c r="Q1406" s="135"/>
      <c r="R1406" s="134"/>
      <c r="S1406" s="135"/>
      <c r="T1406" s="135"/>
      <c r="U1406" s="134"/>
      <c r="V1406" s="135"/>
      <c r="W1406" s="135"/>
      <c r="X1406" s="134"/>
      <c r="Y1406" s="135"/>
      <c r="Z1406" s="135"/>
      <c r="AA1406" s="134"/>
      <c r="AB1406" s="135"/>
      <c r="AC1406" s="135"/>
      <c r="AD1406" s="134"/>
      <c r="AE1406" s="135"/>
      <c r="AF1406" s="135"/>
      <c r="AG1406" s="134"/>
    </row>
    <row r="1407" spans="1:33">
      <c r="A1407" s="144" t="s">
        <v>345</v>
      </c>
      <c r="B1407" s="135" t="s">
        <v>3774</v>
      </c>
      <c r="C1407" s="143">
        <v>-495.99255526416528</v>
      </c>
      <c r="D1407" s="143">
        <v>4888.9985793712003</v>
      </c>
      <c r="E1407" s="142">
        <v>1.3</v>
      </c>
      <c r="F1407" s="141">
        <v>2.2170000000000001</v>
      </c>
      <c r="G1407" s="135"/>
      <c r="H1407" s="135"/>
      <c r="I1407" s="134"/>
      <c r="J1407" s="135"/>
      <c r="K1407" s="135"/>
      <c r="L1407" s="134"/>
      <c r="M1407" s="135"/>
      <c r="N1407" s="135"/>
      <c r="O1407" s="134"/>
      <c r="P1407" s="135"/>
      <c r="Q1407" s="135"/>
      <c r="R1407" s="134"/>
      <c r="S1407" s="135"/>
      <c r="T1407" s="135"/>
      <c r="U1407" s="134"/>
      <c r="V1407" s="135"/>
      <c r="W1407" s="135"/>
      <c r="X1407" s="134"/>
      <c r="Y1407" s="135"/>
      <c r="Z1407" s="135"/>
      <c r="AA1407" s="134"/>
      <c r="AB1407" s="135"/>
      <c r="AC1407" s="135"/>
      <c r="AD1407" s="134"/>
      <c r="AE1407" s="135"/>
      <c r="AF1407" s="135"/>
      <c r="AG1407" s="134"/>
    </row>
    <row r="1408" spans="1:33">
      <c r="A1408" s="144" t="s">
        <v>345</v>
      </c>
      <c r="B1408" s="135" t="s">
        <v>3773</v>
      </c>
      <c r="C1408" s="143">
        <v>-496.05325813302284</v>
      </c>
      <c r="D1408" s="143">
        <v>4888.1392852184435</v>
      </c>
      <c r="E1408" s="142">
        <v>1.28</v>
      </c>
      <c r="F1408" s="141">
        <v>2.2080000000000002</v>
      </c>
      <c r="G1408" s="135"/>
      <c r="H1408" s="135"/>
      <c r="I1408" s="134"/>
      <c r="J1408" s="135"/>
      <c r="K1408" s="135"/>
      <c r="L1408" s="134"/>
      <c r="M1408" s="135"/>
      <c r="N1408" s="135"/>
      <c r="O1408" s="134"/>
      <c r="P1408" s="135"/>
      <c r="Q1408" s="135"/>
      <c r="R1408" s="134"/>
      <c r="S1408" s="135"/>
      <c r="T1408" s="135"/>
      <c r="U1408" s="134"/>
      <c r="V1408" s="135"/>
      <c r="W1408" s="135"/>
      <c r="X1408" s="134"/>
      <c r="Y1408" s="135"/>
      <c r="Z1408" s="135"/>
      <c r="AA1408" s="134"/>
      <c r="AB1408" s="135"/>
      <c r="AC1408" s="135"/>
      <c r="AD1408" s="134"/>
      <c r="AE1408" s="135"/>
      <c r="AF1408" s="135"/>
      <c r="AG1408" s="134"/>
    </row>
    <row r="1409" spans="1:33">
      <c r="A1409" s="144" t="s">
        <v>345</v>
      </c>
      <c r="B1409" s="135" t="s">
        <v>3772</v>
      </c>
      <c r="C1409" s="143">
        <v>-495.93447803499447</v>
      </c>
      <c r="D1409" s="143">
        <v>4886.9915350302572</v>
      </c>
      <c r="E1409" s="142">
        <v>1.3140000000000001</v>
      </c>
      <c r="F1409" s="141">
        <v>2.222</v>
      </c>
      <c r="G1409" s="135"/>
      <c r="H1409" s="135"/>
      <c r="I1409" s="134"/>
      <c r="J1409" s="135"/>
      <c r="K1409" s="135"/>
      <c r="L1409" s="134"/>
      <c r="M1409" s="135"/>
      <c r="N1409" s="135"/>
      <c r="O1409" s="134"/>
      <c r="P1409" s="135"/>
      <c r="Q1409" s="135"/>
      <c r="R1409" s="134"/>
      <c r="S1409" s="135"/>
      <c r="T1409" s="135"/>
      <c r="U1409" s="134"/>
      <c r="V1409" s="135"/>
      <c r="W1409" s="135"/>
      <c r="X1409" s="134"/>
      <c r="Y1409" s="135"/>
      <c r="Z1409" s="135"/>
      <c r="AA1409" s="134"/>
      <c r="AB1409" s="135"/>
      <c r="AC1409" s="135"/>
      <c r="AD1409" s="134"/>
      <c r="AE1409" s="135"/>
      <c r="AF1409" s="135"/>
      <c r="AG1409" s="134"/>
    </row>
    <row r="1410" spans="1:33">
      <c r="A1410" s="144" t="s">
        <v>345</v>
      </c>
      <c r="B1410" s="135" t="s">
        <v>3771</v>
      </c>
      <c r="C1410" s="143">
        <v>-496.73461186473213</v>
      </c>
      <c r="D1410" s="143">
        <v>4885.4416241388808</v>
      </c>
      <c r="E1410" s="142">
        <v>1.3049999999999999</v>
      </c>
      <c r="F1410" s="141">
        <v>2.2290000000000001</v>
      </c>
      <c r="G1410" s="135"/>
      <c r="H1410" s="135"/>
      <c r="I1410" s="134"/>
      <c r="J1410" s="135"/>
      <c r="K1410" s="135"/>
      <c r="L1410" s="134"/>
      <c r="M1410" s="135"/>
      <c r="N1410" s="135"/>
      <c r="O1410" s="134"/>
      <c r="P1410" s="135"/>
      <c r="Q1410" s="135"/>
      <c r="R1410" s="134"/>
      <c r="S1410" s="135"/>
      <c r="T1410" s="135"/>
      <c r="U1410" s="134"/>
      <c r="V1410" s="135"/>
      <c r="W1410" s="135"/>
      <c r="X1410" s="134"/>
      <c r="Y1410" s="135"/>
      <c r="Z1410" s="135"/>
      <c r="AA1410" s="134"/>
      <c r="AB1410" s="135"/>
      <c r="AC1410" s="135"/>
      <c r="AD1410" s="134"/>
      <c r="AE1410" s="135"/>
      <c r="AF1410" s="135"/>
      <c r="AG1410" s="134"/>
    </row>
    <row r="1411" spans="1:33">
      <c r="A1411" s="144" t="s">
        <v>345</v>
      </c>
      <c r="B1411" s="135" t="s">
        <v>3770</v>
      </c>
      <c r="C1411" s="143">
        <v>-496.71192015693657</v>
      </c>
      <c r="D1411" s="143">
        <v>4883.8614539471928</v>
      </c>
      <c r="E1411" s="142">
        <v>1.3120000000000001</v>
      </c>
      <c r="F1411" s="141">
        <v>2.2149999999999999</v>
      </c>
      <c r="G1411" s="135"/>
      <c r="H1411" s="135"/>
      <c r="I1411" s="134"/>
      <c r="J1411" s="135"/>
      <c r="K1411" s="135"/>
      <c r="L1411" s="134"/>
      <c r="M1411" s="135"/>
      <c r="N1411" s="135"/>
      <c r="O1411" s="134"/>
      <c r="P1411" s="135"/>
      <c r="Q1411" s="135"/>
      <c r="R1411" s="134"/>
      <c r="S1411" s="135"/>
      <c r="T1411" s="135"/>
      <c r="U1411" s="134"/>
      <c r="V1411" s="135"/>
      <c r="W1411" s="135"/>
      <c r="X1411" s="134"/>
      <c r="Y1411" s="135"/>
      <c r="Z1411" s="135"/>
      <c r="AA1411" s="134"/>
      <c r="AB1411" s="135"/>
      <c r="AC1411" s="135"/>
      <c r="AD1411" s="134"/>
      <c r="AE1411" s="135"/>
      <c r="AF1411" s="135"/>
      <c r="AG1411" s="134"/>
    </row>
    <row r="1412" spans="1:33">
      <c r="A1412" s="144" t="s">
        <v>345</v>
      </c>
      <c r="B1412" s="135" t="s">
        <v>3769</v>
      </c>
      <c r="C1412" s="143">
        <v>-496.46439846041659</v>
      </c>
      <c r="D1412" s="143">
        <v>4882.0685397083989</v>
      </c>
      <c r="E1412" s="142">
        <v>1.3</v>
      </c>
      <c r="F1412" s="141">
        <v>2.218</v>
      </c>
      <c r="G1412" s="135"/>
      <c r="H1412" s="135"/>
      <c r="I1412" s="134"/>
      <c r="J1412" s="135"/>
      <c r="K1412" s="135"/>
      <c r="L1412" s="134"/>
      <c r="M1412" s="135"/>
      <c r="N1412" s="135"/>
      <c r="O1412" s="134"/>
      <c r="P1412" s="135"/>
      <c r="Q1412" s="135"/>
      <c r="R1412" s="134"/>
      <c r="S1412" s="135"/>
      <c r="T1412" s="135"/>
      <c r="U1412" s="134"/>
      <c r="V1412" s="135"/>
      <c r="W1412" s="135"/>
      <c r="X1412" s="134"/>
      <c r="Y1412" s="135"/>
      <c r="Z1412" s="135"/>
      <c r="AA1412" s="134"/>
      <c r="AB1412" s="135"/>
      <c r="AC1412" s="135"/>
      <c r="AD1412" s="134"/>
      <c r="AE1412" s="135"/>
      <c r="AF1412" s="135"/>
      <c r="AG1412" s="134"/>
    </row>
    <row r="1413" spans="1:33">
      <c r="A1413" s="144" t="s">
        <v>345</v>
      </c>
      <c r="B1413" s="135" t="s">
        <v>3768</v>
      </c>
      <c r="C1413" s="143">
        <v>-496.34842541628711</v>
      </c>
      <c r="D1413" s="143">
        <v>4880.7243142377674</v>
      </c>
      <c r="E1413" s="142">
        <v>1.3109999999999999</v>
      </c>
      <c r="F1413" s="141">
        <v>2.2240000000000002</v>
      </c>
      <c r="G1413" s="135"/>
      <c r="H1413" s="135"/>
      <c r="I1413" s="134"/>
      <c r="J1413" s="135"/>
      <c r="K1413" s="135"/>
      <c r="L1413" s="134"/>
      <c r="M1413" s="135"/>
      <c r="N1413" s="135"/>
      <c r="O1413" s="134"/>
      <c r="P1413" s="135"/>
      <c r="Q1413" s="135"/>
      <c r="R1413" s="134"/>
      <c r="S1413" s="135"/>
      <c r="T1413" s="135"/>
      <c r="U1413" s="134"/>
      <c r="V1413" s="135"/>
      <c r="W1413" s="135"/>
      <c r="X1413" s="134"/>
      <c r="Y1413" s="135"/>
      <c r="Z1413" s="135"/>
      <c r="AA1413" s="134"/>
      <c r="AB1413" s="135"/>
      <c r="AC1413" s="135"/>
      <c r="AD1413" s="134"/>
      <c r="AE1413" s="135"/>
      <c r="AF1413" s="135"/>
      <c r="AG1413" s="134"/>
    </row>
    <row r="1414" spans="1:33">
      <c r="A1414" s="144" t="s">
        <v>345</v>
      </c>
      <c r="B1414" s="135" t="s">
        <v>3767</v>
      </c>
      <c r="C1414" s="143">
        <v>-496.36962730263815</v>
      </c>
      <c r="D1414" s="143">
        <v>4879.9261465801192</v>
      </c>
      <c r="E1414" s="142">
        <v>1.3</v>
      </c>
      <c r="F1414" s="141">
        <v>2.2109999999999999</v>
      </c>
      <c r="G1414" s="135"/>
      <c r="H1414" s="135"/>
      <c r="I1414" s="134"/>
      <c r="J1414" s="135"/>
      <c r="K1414" s="135"/>
      <c r="L1414" s="134"/>
      <c r="M1414" s="135"/>
      <c r="N1414" s="135"/>
      <c r="O1414" s="134"/>
      <c r="P1414" s="135"/>
      <c r="Q1414" s="135"/>
      <c r="R1414" s="134"/>
      <c r="S1414" s="135"/>
      <c r="T1414" s="135"/>
      <c r="U1414" s="134"/>
      <c r="V1414" s="135"/>
      <c r="W1414" s="135"/>
      <c r="X1414" s="134"/>
      <c r="Y1414" s="135"/>
      <c r="Z1414" s="135"/>
      <c r="AA1414" s="134"/>
      <c r="AB1414" s="135"/>
      <c r="AC1414" s="135"/>
      <c r="AD1414" s="134"/>
      <c r="AE1414" s="135"/>
      <c r="AF1414" s="135"/>
      <c r="AG1414" s="134"/>
    </row>
    <row r="1415" spans="1:33">
      <c r="A1415" s="144" t="s">
        <v>345</v>
      </c>
      <c r="B1415" s="135" t="s">
        <v>3766</v>
      </c>
      <c r="C1415" s="143">
        <v>-496.74492442393921</v>
      </c>
      <c r="D1415" s="143">
        <v>4879.441208772756</v>
      </c>
      <c r="E1415" s="142">
        <v>1.302</v>
      </c>
      <c r="F1415" s="141">
        <v>2.2170000000000001</v>
      </c>
      <c r="G1415" s="135"/>
      <c r="H1415" s="135"/>
      <c r="I1415" s="134"/>
      <c r="J1415" s="135"/>
      <c r="K1415" s="135"/>
      <c r="L1415" s="134"/>
      <c r="M1415" s="135"/>
      <c r="N1415" s="135"/>
      <c r="O1415" s="134"/>
      <c r="P1415" s="135"/>
      <c r="Q1415" s="135"/>
      <c r="R1415" s="134"/>
      <c r="S1415" s="135"/>
      <c r="T1415" s="135"/>
      <c r="U1415" s="134"/>
      <c r="V1415" s="135"/>
      <c r="W1415" s="135"/>
      <c r="X1415" s="134"/>
      <c r="Y1415" s="135"/>
      <c r="Z1415" s="135"/>
      <c r="AA1415" s="134"/>
      <c r="AB1415" s="135"/>
      <c r="AC1415" s="135"/>
      <c r="AD1415" s="134"/>
      <c r="AE1415" s="135"/>
      <c r="AF1415" s="135"/>
      <c r="AG1415" s="134"/>
    </row>
    <row r="1416" spans="1:33">
      <c r="A1416" s="144" t="s">
        <v>345</v>
      </c>
      <c r="B1416" s="135" t="s">
        <v>3765</v>
      </c>
      <c r="C1416" s="143">
        <v>-496.2326403962926</v>
      </c>
      <c r="D1416" s="143">
        <v>4878.7736244679945</v>
      </c>
      <c r="E1416" s="142">
        <v>1.2989999999999999</v>
      </c>
      <c r="F1416" s="141">
        <v>2.2240000000000002</v>
      </c>
      <c r="G1416" s="135"/>
      <c r="H1416" s="135"/>
      <c r="I1416" s="134"/>
      <c r="J1416" s="135"/>
      <c r="K1416" s="135"/>
      <c r="L1416" s="134"/>
      <c r="M1416" s="135"/>
      <c r="N1416" s="135"/>
      <c r="O1416" s="134"/>
      <c r="P1416" s="135"/>
      <c r="Q1416" s="135"/>
      <c r="R1416" s="134"/>
      <c r="S1416" s="135"/>
      <c r="T1416" s="135"/>
      <c r="U1416" s="134"/>
      <c r="V1416" s="135"/>
      <c r="W1416" s="135"/>
      <c r="X1416" s="134"/>
      <c r="Y1416" s="135"/>
      <c r="Z1416" s="135"/>
      <c r="AA1416" s="134"/>
      <c r="AB1416" s="135"/>
      <c r="AC1416" s="135"/>
      <c r="AD1416" s="134"/>
      <c r="AE1416" s="135"/>
      <c r="AF1416" s="135"/>
      <c r="AG1416" s="134"/>
    </row>
    <row r="1417" spans="1:33">
      <c r="A1417" s="144" t="s">
        <v>345</v>
      </c>
      <c r="B1417" s="135" t="s">
        <v>3764</v>
      </c>
      <c r="C1417" s="143">
        <v>-496.45800713805022</v>
      </c>
      <c r="D1417" s="143">
        <v>4878.0033870349534</v>
      </c>
      <c r="E1417" s="142">
        <v>1.3009999999999999</v>
      </c>
      <c r="F1417" s="141">
        <v>2.2130000000000001</v>
      </c>
      <c r="G1417" s="135"/>
      <c r="H1417" s="135"/>
      <c r="I1417" s="134"/>
      <c r="J1417" s="135"/>
      <c r="K1417" s="135"/>
      <c r="L1417" s="134"/>
      <c r="M1417" s="135"/>
      <c r="N1417" s="135"/>
      <c r="O1417" s="134"/>
      <c r="P1417" s="135"/>
      <c r="Q1417" s="135"/>
      <c r="R1417" s="134"/>
      <c r="S1417" s="135"/>
      <c r="T1417" s="135"/>
      <c r="U1417" s="134"/>
      <c r="V1417" s="135"/>
      <c r="W1417" s="135"/>
      <c r="X1417" s="134"/>
      <c r="Y1417" s="135"/>
      <c r="Z1417" s="135"/>
      <c r="AA1417" s="134"/>
      <c r="AB1417" s="135"/>
      <c r="AC1417" s="135"/>
      <c r="AD1417" s="134"/>
      <c r="AE1417" s="135"/>
      <c r="AF1417" s="135"/>
      <c r="AG1417" s="134"/>
    </row>
    <row r="1418" spans="1:33">
      <c r="A1418" s="144" t="s">
        <v>345</v>
      </c>
      <c r="B1418" s="135" t="s">
        <v>3763</v>
      </c>
      <c r="C1418" s="143">
        <v>-496.52400590778967</v>
      </c>
      <c r="D1418" s="143">
        <v>4877.1169093149829</v>
      </c>
      <c r="E1418" s="142">
        <v>1.3360000000000001</v>
      </c>
      <c r="F1418" s="141">
        <v>2.194</v>
      </c>
      <c r="G1418" s="135"/>
      <c r="H1418" s="135"/>
      <c r="I1418" s="134"/>
      <c r="J1418" s="135"/>
      <c r="K1418" s="135"/>
      <c r="L1418" s="134"/>
      <c r="M1418" s="135"/>
      <c r="N1418" s="135"/>
      <c r="O1418" s="134"/>
      <c r="P1418" s="135"/>
      <c r="Q1418" s="135"/>
      <c r="R1418" s="134"/>
      <c r="S1418" s="135"/>
      <c r="T1418" s="135"/>
      <c r="U1418" s="134"/>
      <c r="V1418" s="135"/>
      <c r="W1418" s="135"/>
      <c r="X1418" s="134"/>
      <c r="Y1418" s="135"/>
      <c r="Z1418" s="135"/>
      <c r="AA1418" s="134"/>
      <c r="AB1418" s="135"/>
      <c r="AC1418" s="135"/>
      <c r="AD1418" s="134"/>
      <c r="AE1418" s="135"/>
      <c r="AF1418" s="135"/>
      <c r="AG1418" s="134"/>
    </row>
    <row r="1419" spans="1:33">
      <c r="A1419" s="144" t="s">
        <v>345</v>
      </c>
      <c r="B1419" s="135" t="s">
        <v>3762</v>
      </c>
      <c r="C1419" s="143">
        <v>-496.13762116121944</v>
      </c>
      <c r="D1419" s="143">
        <v>4876.158657183506</v>
      </c>
      <c r="E1419" s="142">
        <v>1.294</v>
      </c>
      <c r="F1419" s="141">
        <v>2.2160000000000002</v>
      </c>
      <c r="G1419" s="135"/>
      <c r="H1419" s="135"/>
      <c r="I1419" s="134"/>
      <c r="J1419" s="135"/>
      <c r="K1419" s="135"/>
      <c r="L1419" s="134"/>
      <c r="M1419" s="135"/>
      <c r="N1419" s="135"/>
      <c r="O1419" s="134"/>
      <c r="P1419" s="135"/>
      <c r="Q1419" s="135"/>
      <c r="R1419" s="134"/>
      <c r="S1419" s="135"/>
      <c r="T1419" s="135"/>
      <c r="U1419" s="134"/>
      <c r="V1419" s="135"/>
      <c r="W1419" s="135"/>
      <c r="X1419" s="134"/>
      <c r="Y1419" s="135"/>
      <c r="Z1419" s="135"/>
      <c r="AA1419" s="134"/>
      <c r="AB1419" s="135"/>
      <c r="AC1419" s="135"/>
      <c r="AD1419" s="134"/>
      <c r="AE1419" s="135"/>
      <c r="AF1419" s="135"/>
      <c r="AG1419" s="134"/>
    </row>
    <row r="1420" spans="1:33">
      <c r="A1420" s="144" t="s">
        <v>345</v>
      </c>
      <c r="B1420" s="135" t="s">
        <v>3761</v>
      </c>
      <c r="C1420" s="143">
        <v>-496.83520950749443</v>
      </c>
      <c r="D1420" s="143">
        <v>4875.8125778358681</v>
      </c>
      <c r="E1420" s="142">
        <v>1.292</v>
      </c>
      <c r="F1420" s="141">
        <v>2.206</v>
      </c>
      <c r="G1420" s="135"/>
      <c r="H1420" s="135"/>
      <c r="I1420" s="134"/>
      <c r="J1420" s="135"/>
      <c r="K1420" s="135"/>
      <c r="L1420" s="134"/>
      <c r="M1420" s="135"/>
      <c r="N1420" s="135"/>
      <c r="O1420" s="134"/>
      <c r="P1420" s="135"/>
      <c r="Q1420" s="135"/>
      <c r="R1420" s="134"/>
      <c r="S1420" s="135"/>
      <c r="T1420" s="135"/>
      <c r="U1420" s="134"/>
      <c r="V1420" s="135"/>
      <c r="W1420" s="135"/>
      <c r="X1420" s="134"/>
      <c r="Y1420" s="135"/>
      <c r="Z1420" s="135"/>
      <c r="AA1420" s="134"/>
      <c r="AB1420" s="135"/>
      <c r="AC1420" s="135"/>
      <c r="AD1420" s="134"/>
      <c r="AE1420" s="135"/>
      <c r="AF1420" s="135"/>
      <c r="AG1420" s="134"/>
    </row>
    <row r="1421" spans="1:33">
      <c r="A1421" s="144" t="s">
        <v>345</v>
      </c>
      <c r="B1421" s="135" t="s">
        <v>3760</v>
      </c>
      <c r="C1421" s="143">
        <v>-496.69780956219427</v>
      </c>
      <c r="D1421" s="143">
        <v>4875.1248007049044</v>
      </c>
      <c r="E1421" s="142">
        <v>1.276</v>
      </c>
      <c r="F1421" s="141">
        <v>2.2069999999999999</v>
      </c>
      <c r="G1421" s="135"/>
      <c r="H1421" s="135"/>
      <c r="I1421" s="134"/>
      <c r="J1421" s="135"/>
      <c r="K1421" s="135"/>
      <c r="L1421" s="134"/>
      <c r="M1421" s="135"/>
      <c r="N1421" s="135"/>
      <c r="O1421" s="134"/>
      <c r="P1421" s="135"/>
      <c r="Q1421" s="135"/>
      <c r="R1421" s="134"/>
      <c r="S1421" s="135"/>
      <c r="T1421" s="135"/>
      <c r="U1421" s="134"/>
      <c r="V1421" s="135"/>
      <c r="W1421" s="135"/>
      <c r="X1421" s="134"/>
      <c r="Y1421" s="135"/>
      <c r="Z1421" s="135"/>
      <c r="AA1421" s="134"/>
      <c r="AB1421" s="135"/>
      <c r="AC1421" s="135"/>
      <c r="AD1421" s="134"/>
      <c r="AE1421" s="135"/>
      <c r="AF1421" s="135"/>
      <c r="AG1421" s="134"/>
    </row>
    <row r="1422" spans="1:33">
      <c r="A1422" s="144" t="s">
        <v>345</v>
      </c>
      <c r="B1422" s="135" t="s">
        <v>3759</v>
      </c>
      <c r="C1422" s="143">
        <v>-496.69992038589311</v>
      </c>
      <c r="D1422" s="143">
        <v>4873.4580357561144</v>
      </c>
      <c r="E1422" s="142">
        <v>1.298</v>
      </c>
      <c r="F1422" s="141">
        <v>2.2109999999999999</v>
      </c>
      <c r="G1422" s="135"/>
      <c r="H1422" s="135"/>
      <c r="I1422" s="134"/>
      <c r="J1422" s="135"/>
      <c r="K1422" s="135"/>
      <c r="L1422" s="134"/>
      <c r="M1422" s="135"/>
      <c r="N1422" s="135"/>
      <c r="O1422" s="134"/>
      <c r="P1422" s="135"/>
      <c r="Q1422" s="135"/>
      <c r="R1422" s="134"/>
      <c r="S1422" s="135"/>
      <c r="T1422" s="135"/>
      <c r="U1422" s="134"/>
      <c r="V1422" s="135"/>
      <c r="W1422" s="135"/>
      <c r="X1422" s="134"/>
      <c r="Y1422" s="135"/>
      <c r="Z1422" s="135"/>
      <c r="AA1422" s="134"/>
      <c r="AB1422" s="135"/>
      <c r="AC1422" s="135"/>
      <c r="AD1422" s="134"/>
      <c r="AE1422" s="135"/>
      <c r="AF1422" s="135"/>
      <c r="AG1422" s="134"/>
    </row>
    <row r="1423" spans="1:33">
      <c r="A1423" s="144" t="s">
        <v>345</v>
      </c>
      <c r="B1423" s="135" t="s">
        <v>3758</v>
      </c>
      <c r="C1423" s="143">
        <v>-496.39218888481679</v>
      </c>
      <c r="D1423" s="143">
        <v>4872.0281797364551</v>
      </c>
      <c r="E1423" s="142">
        <v>1.2949999999999999</v>
      </c>
      <c r="F1423" s="141">
        <v>2.2109999999999999</v>
      </c>
      <c r="G1423" s="135"/>
      <c r="H1423" s="135"/>
      <c r="I1423" s="134"/>
      <c r="J1423" s="135"/>
      <c r="K1423" s="135"/>
      <c r="L1423" s="134"/>
      <c r="M1423" s="135"/>
      <c r="N1423" s="135"/>
      <c r="O1423" s="134"/>
      <c r="P1423" s="135"/>
      <c r="Q1423" s="135"/>
      <c r="R1423" s="134"/>
      <c r="S1423" s="135"/>
      <c r="T1423" s="135"/>
      <c r="U1423" s="134"/>
      <c r="V1423" s="135"/>
      <c r="W1423" s="135"/>
      <c r="X1423" s="134"/>
      <c r="Y1423" s="135"/>
      <c r="Z1423" s="135"/>
      <c r="AA1423" s="134"/>
      <c r="AB1423" s="135"/>
      <c r="AC1423" s="135"/>
      <c r="AD1423" s="134"/>
      <c r="AE1423" s="135"/>
      <c r="AF1423" s="135"/>
      <c r="AG1423" s="134"/>
    </row>
    <row r="1424" spans="1:33">
      <c r="A1424" s="144" t="s">
        <v>345</v>
      </c>
      <c r="B1424" s="135" t="s">
        <v>3757</v>
      </c>
      <c r="C1424" s="143">
        <v>-496.05007723965861</v>
      </c>
      <c r="D1424" s="143">
        <v>4870.0763926080745</v>
      </c>
      <c r="E1424" s="142">
        <v>1.2989999999999999</v>
      </c>
      <c r="F1424" s="141">
        <v>2.206</v>
      </c>
      <c r="G1424" s="135"/>
      <c r="H1424" s="135"/>
      <c r="I1424" s="134"/>
      <c r="J1424" s="135"/>
      <c r="K1424" s="135"/>
      <c r="L1424" s="134"/>
      <c r="M1424" s="135"/>
      <c r="N1424" s="135"/>
      <c r="O1424" s="134"/>
      <c r="P1424" s="135"/>
      <c r="Q1424" s="135"/>
      <c r="R1424" s="134"/>
      <c r="S1424" s="135"/>
      <c r="T1424" s="135"/>
      <c r="U1424" s="134"/>
      <c r="V1424" s="135"/>
      <c r="W1424" s="135"/>
      <c r="X1424" s="134"/>
      <c r="Y1424" s="135"/>
      <c r="Z1424" s="135"/>
      <c r="AA1424" s="134"/>
      <c r="AB1424" s="135"/>
      <c r="AC1424" s="135"/>
      <c r="AD1424" s="134"/>
      <c r="AE1424" s="135"/>
      <c r="AF1424" s="135"/>
      <c r="AG1424" s="134"/>
    </row>
    <row r="1425" spans="1:33">
      <c r="A1425" s="144" t="s">
        <v>345</v>
      </c>
      <c r="B1425" s="135" t="s">
        <v>3756</v>
      </c>
      <c r="C1425" s="143">
        <v>-495.99262390509659</v>
      </c>
      <c r="D1425" s="143">
        <v>4869.9990780765775</v>
      </c>
      <c r="E1425" s="142">
        <v>1.321</v>
      </c>
      <c r="F1425" s="141">
        <v>2.2240000000000002</v>
      </c>
      <c r="G1425" s="135"/>
      <c r="H1425" s="135"/>
      <c r="I1425" s="134"/>
      <c r="J1425" s="135"/>
      <c r="K1425" s="135"/>
      <c r="L1425" s="134"/>
      <c r="M1425" s="135"/>
      <c r="N1425" s="135"/>
      <c r="O1425" s="134"/>
      <c r="P1425" s="135"/>
      <c r="Q1425" s="135"/>
      <c r="R1425" s="134"/>
      <c r="S1425" s="135"/>
      <c r="T1425" s="135"/>
      <c r="U1425" s="134"/>
      <c r="V1425" s="135"/>
      <c r="W1425" s="135"/>
      <c r="X1425" s="134"/>
      <c r="Y1425" s="135"/>
      <c r="Z1425" s="135"/>
      <c r="AA1425" s="134"/>
      <c r="AB1425" s="135"/>
      <c r="AC1425" s="135"/>
      <c r="AD1425" s="134"/>
      <c r="AE1425" s="135"/>
      <c r="AF1425" s="135"/>
      <c r="AG1425" s="134"/>
    </row>
    <row r="1426" spans="1:33">
      <c r="A1426" s="144" t="s">
        <v>345</v>
      </c>
      <c r="B1426" s="135" t="s">
        <v>3755</v>
      </c>
      <c r="C1426" s="143">
        <v>-496.85834806864267</v>
      </c>
      <c r="D1426" s="143">
        <v>4868.6761512911553</v>
      </c>
      <c r="E1426" s="142">
        <v>1.319</v>
      </c>
      <c r="F1426" s="141">
        <v>2.2210000000000001</v>
      </c>
      <c r="G1426" s="135"/>
      <c r="H1426" s="135"/>
      <c r="I1426" s="134"/>
      <c r="J1426" s="135"/>
      <c r="K1426" s="135"/>
      <c r="L1426" s="134"/>
      <c r="M1426" s="135"/>
      <c r="N1426" s="135"/>
      <c r="O1426" s="134"/>
      <c r="P1426" s="135"/>
      <c r="Q1426" s="135"/>
      <c r="R1426" s="134"/>
      <c r="S1426" s="135"/>
      <c r="T1426" s="135"/>
      <c r="U1426" s="134"/>
      <c r="V1426" s="135"/>
      <c r="W1426" s="135"/>
      <c r="X1426" s="134"/>
      <c r="Y1426" s="135"/>
      <c r="Z1426" s="135"/>
      <c r="AA1426" s="134"/>
      <c r="AB1426" s="135"/>
      <c r="AC1426" s="135"/>
      <c r="AD1426" s="134"/>
      <c r="AE1426" s="135"/>
      <c r="AF1426" s="135"/>
      <c r="AG1426" s="134"/>
    </row>
    <row r="1427" spans="1:33">
      <c r="A1427" s="144" t="s">
        <v>345</v>
      </c>
      <c r="B1427" s="135" t="s">
        <v>3754</v>
      </c>
      <c r="C1427" s="143">
        <v>-496.70878252779437</v>
      </c>
      <c r="D1427" s="143">
        <v>4868.3265779385629</v>
      </c>
      <c r="E1427" s="142">
        <v>1.3120000000000001</v>
      </c>
      <c r="F1427" s="141">
        <v>2.2229999999999999</v>
      </c>
      <c r="G1427" s="135"/>
      <c r="H1427" s="135"/>
      <c r="I1427" s="134"/>
      <c r="J1427" s="135"/>
      <c r="K1427" s="135"/>
      <c r="L1427" s="134"/>
      <c r="M1427" s="135"/>
      <c r="N1427" s="135"/>
      <c r="O1427" s="134"/>
      <c r="P1427" s="135"/>
      <c r="Q1427" s="135"/>
      <c r="R1427" s="134"/>
      <c r="S1427" s="135"/>
      <c r="T1427" s="135"/>
      <c r="U1427" s="134"/>
      <c r="V1427" s="135"/>
      <c r="W1427" s="135"/>
      <c r="X1427" s="134"/>
      <c r="Y1427" s="135"/>
      <c r="Z1427" s="135"/>
      <c r="AA1427" s="134"/>
      <c r="AB1427" s="135"/>
      <c r="AC1427" s="135"/>
      <c r="AD1427" s="134"/>
      <c r="AE1427" s="135"/>
      <c r="AF1427" s="135"/>
      <c r="AG1427" s="134"/>
    </row>
    <row r="1428" spans="1:33">
      <c r="A1428" s="144" t="s">
        <v>345</v>
      </c>
      <c r="B1428" s="135" t="s">
        <v>3753</v>
      </c>
      <c r="C1428" s="143">
        <v>-496.46361922772127</v>
      </c>
      <c r="D1428" s="143">
        <v>4868.1738762589594</v>
      </c>
      <c r="E1428" s="142">
        <v>1.321</v>
      </c>
      <c r="F1428" s="141">
        <v>2.2170000000000001</v>
      </c>
      <c r="G1428" s="135"/>
      <c r="H1428" s="135"/>
      <c r="I1428" s="134"/>
      <c r="J1428" s="135"/>
      <c r="K1428" s="135"/>
      <c r="L1428" s="134"/>
      <c r="M1428" s="135"/>
      <c r="N1428" s="135"/>
      <c r="O1428" s="134"/>
      <c r="P1428" s="135"/>
      <c r="Q1428" s="135"/>
      <c r="R1428" s="134"/>
      <c r="S1428" s="135"/>
      <c r="T1428" s="135"/>
      <c r="U1428" s="134"/>
      <c r="V1428" s="135"/>
      <c r="W1428" s="135"/>
      <c r="X1428" s="134"/>
      <c r="Y1428" s="135"/>
      <c r="Z1428" s="135"/>
      <c r="AA1428" s="134"/>
      <c r="AB1428" s="135"/>
      <c r="AC1428" s="135"/>
      <c r="AD1428" s="134"/>
      <c r="AE1428" s="135"/>
      <c r="AF1428" s="135"/>
      <c r="AG1428" s="134"/>
    </row>
    <row r="1429" spans="1:33">
      <c r="A1429" s="144" t="s">
        <v>345</v>
      </c>
      <c r="B1429" s="135" t="s">
        <v>3752</v>
      </c>
      <c r="C1429" s="143">
        <v>-496.07815740763857</v>
      </c>
      <c r="D1429" s="143">
        <v>4867.7657768192821</v>
      </c>
      <c r="E1429" s="142">
        <v>1.3160000000000001</v>
      </c>
      <c r="F1429" s="141">
        <v>2.2309999999999999</v>
      </c>
      <c r="G1429" s="135"/>
      <c r="H1429" s="135"/>
      <c r="I1429" s="134"/>
      <c r="J1429" s="135"/>
      <c r="K1429" s="135"/>
      <c r="L1429" s="134"/>
      <c r="M1429" s="135"/>
      <c r="N1429" s="135"/>
      <c r="O1429" s="134"/>
      <c r="P1429" s="135"/>
      <c r="Q1429" s="135"/>
      <c r="R1429" s="134"/>
      <c r="S1429" s="135"/>
      <c r="T1429" s="135"/>
      <c r="U1429" s="134"/>
      <c r="V1429" s="135"/>
      <c r="W1429" s="135"/>
      <c r="X1429" s="134"/>
      <c r="Y1429" s="135"/>
      <c r="Z1429" s="135"/>
      <c r="AA1429" s="134"/>
      <c r="AB1429" s="135"/>
      <c r="AC1429" s="135"/>
      <c r="AD1429" s="134"/>
      <c r="AE1429" s="135"/>
      <c r="AF1429" s="135"/>
      <c r="AG1429" s="134"/>
    </row>
    <row r="1430" spans="1:33">
      <c r="A1430" s="144" t="s">
        <v>345</v>
      </c>
      <c r="B1430" s="135" t="s">
        <v>3751</v>
      </c>
      <c r="C1430" s="143">
        <v>-495.93347029964349</v>
      </c>
      <c r="D1430" s="143">
        <v>4866.6247135658741</v>
      </c>
      <c r="E1430" s="142">
        <v>1.3460000000000001</v>
      </c>
      <c r="F1430" s="141">
        <v>2.2250000000000001</v>
      </c>
      <c r="G1430" s="135"/>
      <c r="H1430" s="135"/>
      <c r="I1430" s="134"/>
      <c r="J1430" s="135"/>
      <c r="K1430" s="135"/>
      <c r="L1430" s="134"/>
      <c r="M1430" s="135"/>
      <c r="N1430" s="135"/>
      <c r="O1430" s="134"/>
      <c r="P1430" s="135"/>
      <c r="Q1430" s="135"/>
      <c r="R1430" s="134"/>
      <c r="S1430" s="135"/>
      <c r="T1430" s="135"/>
      <c r="U1430" s="134"/>
      <c r="V1430" s="135"/>
      <c r="W1430" s="135"/>
      <c r="X1430" s="134"/>
      <c r="Y1430" s="135"/>
      <c r="Z1430" s="135"/>
      <c r="AA1430" s="134"/>
      <c r="AB1430" s="135"/>
      <c r="AC1430" s="135"/>
      <c r="AD1430" s="134"/>
      <c r="AE1430" s="135"/>
      <c r="AF1430" s="135"/>
      <c r="AG1430" s="134"/>
    </row>
    <row r="1431" spans="1:33">
      <c r="A1431" s="144" t="s">
        <v>345</v>
      </c>
      <c r="B1431" s="135" t="s">
        <v>3750</v>
      </c>
      <c r="C1431" s="143">
        <v>-496.60351574034672</v>
      </c>
      <c r="D1431" s="143">
        <v>4865.6416845858184</v>
      </c>
      <c r="E1431" s="142">
        <v>1.327</v>
      </c>
      <c r="F1431" s="141">
        <v>2.2309999999999999</v>
      </c>
      <c r="G1431" s="135"/>
      <c r="H1431" s="135"/>
      <c r="I1431" s="134"/>
      <c r="J1431" s="135"/>
      <c r="K1431" s="135"/>
      <c r="L1431" s="134"/>
      <c r="M1431" s="135"/>
      <c r="N1431" s="135"/>
      <c r="O1431" s="134"/>
      <c r="P1431" s="135"/>
      <c r="Q1431" s="135"/>
      <c r="R1431" s="134"/>
      <c r="S1431" s="135"/>
      <c r="T1431" s="135"/>
      <c r="U1431" s="134"/>
      <c r="V1431" s="135"/>
      <c r="W1431" s="135"/>
      <c r="X1431" s="134"/>
      <c r="Y1431" s="135"/>
      <c r="Z1431" s="135"/>
      <c r="AA1431" s="134"/>
      <c r="AB1431" s="135"/>
      <c r="AC1431" s="135"/>
      <c r="AD1431" s="134"/>
      <c r="AE1431" s="135"/>
      <c r="AF1431" s="135"/>
      <c r="AG1431" s="134"/>
    </row>
    <row r="1432" spans="1:33">
      <c r="A1432" s="144" t="s">
        <v>345</v>
      </c>
      <c r="B1432" s="135" t="s">
        <v>3749</v>
      </c>
      <c r="C1432" s="143">
        <v>-496.58169411790863</v>
      </c>
      <c r="D1432" s="143">
        <v>4865.3175826638098</v>
      </c>
      <c r="E1432" s="142">
        <v>1.2989999999999999</v>
      </c>
      <c r="F1432" s="141">
        <v>2.2149999999999999</v>
      </c>
      <c r="G1432" s="135"/>
      <c r="H1432" s="135"/>
      <c r="I1432" s="134"/>
      <c r="J1432" s="135"/>
      <c r="K1432" s="135"/>
      <c r="L1432" s="134"/>
      <c r="M1432" s="135"/>
      <c r="N1432" s="135"/>
      <c r="O1432" s="134"/>
      <c r="P1432" s="135"/>
      <c r="Q1432" s="135"/>
      <c r="R1432" s="134"/>
      <c r="S1432" s="135"/>
      <c r="T1432" s="135"/>
      <c r="U1432" s="134"/>
      <c r="V1432" s="135"/>
      <c r="W1432" s="135"/>
      <c r="X1432" s="134"/>
      <c r="Y1432" s="135"/>
      <c r="Z1432" s="135"/>
      <c r="AA1432" s="134"/>
      <c r="AB1432" s="135"/>
      <c r="AC1432" s="135"/>
      <c r="AD1432" s="134"/>
      <c r="AE1432" s="135"/>
      <c r="AF1432" s="135"/>
      <c r="AG1432" s="134"/>
    </row>
    <row r="1433" spans="1:33">
      <c r="A1433" s="144" t="s">
        <v>345</v>
      </c>
      <c r="B1433" s="135" t="s">
        <v>3748</v>
      </c>
      <c r="C1433" s="143">
        <v>-496.02355209224208</v>
      </c>
      <c r="D1433" s="143">
        <v>4863.6297869599248</v>
      </c>
      <c r="E1433" s="142">
        <v>1.288</v>
      </c>
      <c r="F1433" s="141">
        <v>2.1789999999999998</v>
      </c>
      <c r="G1433" s="135"/>
      <c r="H1433" s="135"/>
      <c r="I1433" s="134"/>
      <c r="J1433" s="135"/>
      <c r="K1433" s="135"/>
      <c r="L1433" s="134"/>
      <c r="M1433" s="135"/>
      <c r="N1433" s="135"/>
      <c r="O1433" s="134"/>
      <c r="P1433" s="135"/>
      <c r="Q1433" s="135"/>
      <c r="R1433" s="134"/>
      <c r="S1433" s="135"/>
      <c r="T1433" s="135"/>
      <c r="U1433" s="134"/>
      <c r="V1433" s="135"/>
      <c r="W1433" s="135"/>
      <c r="X1433" s="134"/>
      <c r="Y1433" s="135"/>
      <c r="Z1433" s="135"/>
      <c r="AA1433" s="134"/>
      <c r="AB1433" s="135"/>
      <c r="AC1433" s="135"/>
      <c r="AD1433" s="134"/>
      <c r="AE1433" s="135"/>
      <c r="AF1433" s="135"/>
      <c r="AG1433" s="134"/>
    </row>
    <row r="1434" spans="1:33">
      <c r="A1434" s="144" t="s">
        <v>345</v>
      </c>
      <c r="B1434" s="135" t="s">
        <v>3747</v>
      </c>
      <c r="C1434" s="143">
        <v>-496.24797897838863</v>
      </c>
      <c r="D1434" s="143">
        <v>4861.802650837617</v>
      </c>
      <c r="E1434" s="142">
        <v>1.2589999999999999</v>
      </c>
      <c r="F1434" s="141">
        <v>2.181</v>
      </c>
      <c r="G1434" s="135"/>
      <c r="H1434" s="135"/>
      <c r="I1434" s="134"/>
      <c r="J1434" s="135"/>
      <c r="K1434" s="135"/>
      <c r="L1434" s="134"/>
      <c r="M1434" s="135"/>
      <c r="N1434" s="135"/>
      <c r="O1434" s="134"/>
      <c r="P1434" s="135"/>
      <c r="Q1434" s="135"/>
      <c r="R1434" s="134"/>
      <c r="S1434" s="135"/>
      <c r="T1434" s="135"/>
      <c r="U1434" s="134"/>
      <c r="V1434" s="135"/>
      <c r="W1434" s="135"/>
      <c r="X1434" s="134"/>
      <c r="Y1434" s="135"/>
      <c r="Z1434" s="135"/>
      <c r="AA1434" s="134"/>
      <c r="AB1434" s="135"/>
      <c r="AC1434" s="135"/>
      <c r="AD1434" s="134"/>
      <c r="AE1434" s="135"/>
      <c r="AF1434" s="135"/>
      <c r="AG1434" s="134"/>
    </row>
    <row r="1435" spans="1:33">
      <c r="A1435" s="144" t="s">
        <v>345</v>
      </c>
      <c r="B1435" s="135" t="s">
        <v>3746</v>
      </c>
      <c r="C1435" s="143">
        <v>-496.2170062352356</v>
      </c>
      <c r="D1435" s="143">
        <v>4860.4742869537749</v>
      </c>
      <c r="E1435" s="142">
        <v>1.288</v>
      </c>
      <c r="F1435" s="141">
        <v>2.1909999999999998</v>
      </c>
      <c r="G1435" s="135"/>
      <c r="H1435" s="135"/>
      <c r="I1435" s="134"/>
      <c r="J1435" s="135"/>
      <c r="K1435" s="135"/>
      <c r="L1435" s="134"/>
      <c r="M1435" s="135"/>
      <c r="N1435" s="135"/>
      <c r="O1435" s="134"/>
      <c r="P1435" s="135"/>
      <c r="Q1435" s="135"/>
      <c r="R1435" s="134"/>
      <c r="S1435" s="135"/>
      <c r="T1435" s="135"/>
      <c r="U1435" s="134"/>
      <c r="V1435" s="135"/>
      <c r="W1435" s="135"/>
      <c r="X1435" s="134"/>
      <c r="Y1435" s="135"/>
      <c r="Z1435" s="135"/>
      <c r="AA1435" s="134"/>
      <c r="AB1435" s="135"/>
      <c r="AC1435" s="135"/>
      <c r="AD1435" s="134"/>
      <c r="AE1435" s="135"/>
      <c r="AF1435" s="135"/>
      <c r="AG1435" s="134"/>
    </row>
    <row r="1436" spans="1:33">
      <c r="A1436" s="144" t="s">
        <v>345</v>
      </c>
      <c r="B1436" s="135" t="s">
        <v>3745</v>
      </c>
      <c r="C1436" s="143">
        <v>-496.10906320341633</v>
      </c>
      <c r="D1436" s="143">
        <v>4858.9440855613166</v>
      </c>
      <c r="E1436" s="142">
        <v>1.2789999999999999</v>
      </c>
      <c r="F1436" s="141">
        <v>2.17</v>
      </c>
      <c r="G1436" s="135"/>
      <c r="H1436" s="135"/>
      <c r="I1436" s="134"/>
      <c r="J1436" s="135"/>
      <c r="K1436" s="135"/>
      <c r="L1436" s="134"/>
      <c r="M1436" s="135"/>
      <c r="N1436" s="135"/>
      <c r="O1436" s="134"/>
      <c r="P1436" s="135"/>
      <c r="Q1436" s="135"/>
      <c r="R1436" s="134"/>
      <c r="S1436" s="135"/>
      <c r="T1436" s="135"/>
      <c r="U1436" s="134"/>
      <c r="V1436" s="135"/>
      <c r="W1436" s="135"/>
      <c r="X1436" s="134"/>
      <c r="Y1436" s="135"/>
      <c r="Z1436" s="135"/>
      <c r="AA1436" s="134"/>
      <c r="AB1436" s="135"/>
      <c r="AC1436" s="135"/>
      <c r="AD1436" s="134"/>
      <c r="AE1436" s="135"/>
      <c r="AF1436" s="135"/>
      <c r="AG1436" s="134"/>
    </row>
    <row r="1437" spans="1:33">
      <c r="A1437" s="144" t="s">
        <v>345</v>
      </c>
      <c r="B1437" s="135" t="s">
        <v>3744</v>
      </c>
      <c r="C1437" s="143">
        <v>-495.91481686217298</v>
      </c>
      <c r="D1437" s="143">
        <v>4858.4402406304198</v>
      </c>
      <c r="E1437" s="142">
        <v>1.29</v>
      </c>
      <c r="F1437" s="141">
        <v>2.1970000000000001</v>
      </c>
      <c r="G1437" s="135"/>
      <c r="H1437" s="135"/>
      <c r="I1437" s="134"/>
      <c r="J1437" s="135"/>
      <c r="K1437" s="135"/>
      <c r="L1437" s="134"/>
      <c r="M1437" s="135"/>
      <c r="N1437" s="135"/>
      <c r="O1437" s="134"/>
      <c r="P1437" s="135"/>
      <c r="Q1437" s="135"/>
      <c r="R1437" s="134"/>
      <c r="S1437" s="135"/>
      <c r="T1437" s="135"/>
      <c r="U1437" s="134"/>
      <c r="V1437" s="135"/>
      <c r="W1437" s="135"/>
      <c r="X1437" s="134"/>
      <c r="Y1437" s="135"/>
      <c r="Z1437" s="135"/>
      <c r="AA1437" s="134"/>
      <c r="AB1437" s="135"/>
      <c r="AC1437" s="135"/>
      <c r="AD1437" s="134"/>
      <c r="AE1437" s="135"/>
      <c r="AF1437" s="135"/>
      <c r="AG1437" s="134"/>
    </row>
    <row r="1438" spans="1:33">
      <c r="A1438" s="144" t="s">
        <v>345</v>
      </c>
      <c r="B1438" s="135" t="s">
        <v>3743</v>
      </c>
      <c r="C1438" s="143">
        <v>-496.27562282061791</v>
      </c>
      <c r="D1438" s="143">
        <v>4856.5669435808268</v>
      </c>
      <c r="E1438" s="142">
        <v>1.2390000000000001</v>
      </c>
      <c r="F1438" s="141">
        <v>2.1640000000000001</v>
      </c>
      <c r="G1438" s="135"/>
      <c r="H1438" s="135"/>
      <c r="I1438" s="134"/>
      <c r="J1438" s="135"/>
      <c r="K1438" s="135"/>
      <c r="L1438" s="134"/>
      <c r="M1438" s="135"/>
      <c r="N1438" s="135"/>
      <c r="O1438" s="134"/>
      <c r="P1438" s="135"/>
      <c r="Q1438" s="135"/>
      <c r="R1438" s="134"/>
      <c r="S1438" s="135"/>
      <c r="T1438" s="135"/>
      <c r="U1438" s="134"/>
      <c r="V1438" s="135"/>
      <c r="W1438" s="135"/>
      <c r="X1438" s="134"/>
      <c r="Y1438" s="135"/>
      <c r="Z1438" s="135"/>
      <c r="AA1438" s="134"/>
      <c r="AB1438" s="135"/>
      <c r="AC1438" s="135"/>
      <c r="AD1438" s="134"/>
      <c r="AE1438" s="135"/>
      <c r="AF1438" s="135"/>
      <c r="AG1438" s="134"/>
    </row>
    <row r="1439" spans="1:33">
      <c r="A1439" s="144" t="s">
        <v>345</v>
      </c>
      <c r="B1439" s="135" t="s">
        <v>3742</v>
      </c>
      <c r="C1439" s="143">
        <v>-496.21043207042459</v>
      </c>
      <c r="D1439" s="143">
        <v>4856.3070730629152</v>
      </c>
      <c r="E1439" s="142">
        <v>1.2629999999999999</v>
      </c>
      <c r="F1439" s="141">
        <v>2.1680000000000001</v>
      </c>
      <c r="G1439" s="135"/>
      <c r="H1439" s="135"/>
      <c r="I1439" s="134"/>
      <c r="J1439" s="135"/>
      <c r="K1439" s="135"/>
      <c r="L1439" s="134"/>
      <c r="M1439" s="135"/>
      <c r="N1439" s="135"/>
      <c r="O1439" s="134"/>
      <c r="P1439" s="135"/>
      <c r="Q1439" s="135"/>
      <c r="R1439" s="134"/>
      <c r="S1439" s="135"/>
      <c r="T1439" s="135"/>
      <c r="U1439" s="134"/>
      <c r="V1439" s="135"/>
      <c r="W1439" s="135"/>
      <c r="X1439" s="134"/>
      <c r="Y1439" s="135"/>
      <c r="Z1439" s="135"/>
      <c r="AA1439" s="134"/>
      <c r="AB1439" s="135"/>
      <c r="AC1439" s="135"/>
      <c r="AD1439" s="134"/>
      <c r="AE1439" s="135"/>
      <c r="AF1439" s="135"/>
      <c r="AG1439" s="134"/>
    </row>
    <row r="1440" spans="1:33">
      <c r="A1440" s="144" t="s">
        <v>345</v>
      </c>
      <c r="B1440" s="135" t="s">
        <v>3741</v>
      </c>
      <c r="C1440" s="143">
        <v>-496.29140157999785</v>
      </c>
      <c r="D1440" s="143">
        <v>4854.7339053080632</v>
      </c>
      <c r="E1440" s="142">
        <v>1.2749999999999999</v>
      </c>
      <c r="F1440" s="141">
        <v>2.1869999999999998</v>
      </c>
      <c r="G1440" s="135"/>
      <c r="H1440" s="135"/>
      <c r="I1440" s="134"/>
      <c r="J1440" s="135"/>
      <c r="K1440" s="135"/>
      <c r="L1440" s="134"/>
      <c r="M1440" s="135"/>
      <c r="N1440" s="135"/>
      <c r="O1440" s="134"/>
      <c r="P1440" s="135"/>
      <c r="Q1440" s="135"/>
      <c r="R1440" s="134"/>
      <c r="S1440" s="135"/>
      <c r="T1440" s="135"/>
      <c r="U1440" s="134"/>
      <c r="V1440" s="135"/>
      <c r="W1440" s="135"/>
      <c r="X1440" s="134"/>
      <c r="Y1440" s="135"/>
      <c r="Z1440" s="135"/>
      <c r="AA1440" s="134"/>
      <c r="AB1440" s="135"/>
      <c r="AC1440" s="135"/>
      <c r="AD1440" s="134"/>
      <c r="AE1440" s="135"/>
      <c r="AF1440" s="135"/>
      <c r="AG1440" s="134"/>
    </row>
    <row r="1441" spans="1:33">
      <c r="A1441" s="144" t="s">
        <v>345</v>
      </c>
      <c r="B1441" s="135" t="s">
        <v>3740</v>
      </c>
      <c r="C1441" s="143">
        <v>-496.4357013255817</v>
      </c>
      <c r="D1441" s="143">
        <v>4853.7198939142663</v>
      </c>
      <c r="E1441" s="142">
        <v>1.2769999999999999</v>
      </c>
      <c r="F1441" s="141">
        <v>2.1890000000000001</v>
      </c>
      <c r="G1441" s="135"/>
      <c r="H1441" s="135"/>
      <c r="I1441" s="134"/>
      <c r="J1441" s="135"/>
      <c r="K1441" s="135"/>
      <c r="L1441" s="134"/>
      <c r="M1441" s="135"/>
      <c r="N1441" s="135"/>
      <c r="O1441" s="134"/>
      <c r="P1441" s="135"/>
      <c r="Q1441" s="135"/>
      <c r="R1441" s="134"/>
      <c r="S1441" s="135"/>
      <c r="T1441" s="135"/>
      <c r="U1441" s="134"/>
      <c r="V1441" s="135"/>
      <c r="W1441" s="135"/>
      <c r="X1441" s="134"/>
      <c r="Y1441" s="135"/>
      <c r="Z1441" s="135"/>
      <c r="AA1441" s="134"/>
      <c r="AB1441" s="135"/>
      <c r="AC1441" s="135"/>
      <c r="AD1441" s="134"/>
      <c r="AE1441" s="135"/>
      <c r="AF1441" s="135"/>
      <c r="AG1441" s="134"/>
    </row>
    <row r="1442" spans="1:33">
      <c r="A1442" s="144" t="s">
        <v>345</v>
      </c>
      <c r="B1442" s="135" t="s">
        <v>3739</v>
      </c>
      <c r="C1442" s="143">
        <v>-495.97078603423853</v>
      </c>
      <c r="D1442" s="143">
        <v>4852.0948321248879</v>
      </c>
      <c r="E1442" s="142">
        <v>1.2909999999999999</v>
      </c>
      <c r="F1442" s="141">
        <v>2.194</v>
      </c>
      <c r="G1442" s="135"/>
      <c r="H1442" s="135"/>
      <c r="I1442" s="134"/>
      <c r="J1442" s="135"/>
      <c r="K1442" s="135"/>
      <c r="L1442" s="134"/>
      <c r="M1442" s="135"/>
      <c r="N1442" s="135"/>
      <c r="O1442" s="134"/>
      <c r="P1442" s="135"/>
      <c r="Q1442" s="135"/>
      <c r="R1442" s="134"/>
      <c r="S1442" s="135"/>
      <c r="T1442" s="135"/>
      <c r="U1442" s="134"/>
      <c r="V1442" s="135"/>
      <c r="W1442" s="135"/>
      <c r="X1442" s="134"/>
      <c r="Y1442" s="135"/>
      <c r="Z1442" s="135"/>
      <c r="AA1442" s="134"/>
      <c r="AB1442" s="135"/>
      <c r="AC1442" s="135"/>
      <c r="AD1442" s="134"/>
      <c r="AE1442" s="135"/>
      <c r="AF1442" s="135"/>
      <c r="AG1442" s="134"/>
    </row>
    <row r="1443" spans="1:33">
      <c r="A1443" s="144" t="s">
        <v>345</v>
      </c>
      <c r="B1443" s="135" t="s">
        <v>3738</v>
      </c>
      <c r="C1443" s="143">
        <v>-496.07563584260072</v>
      </c>
      <c r="D1443" s="143">
        <v>4850.7494293736254</v>
      </c>
      <c r="E1443" s="142">
        <v>1.2589999999999999</v>
      </c>
      <c r="F1443" s="141">
        <v>2.1909999999999998</v>
      </c>
      <c r="G1443" s="135"/>
      <c r="H1443" s="135"/>
      <c r="I1443" s="134"/>
      <c r="J1443" s="135"/>
      <c r="K1443" s="135"/>
      <c r="L1443" s="134"/>
      <c r="M1443" s="135"/>
      <c r="N1443" s="135"/>
      <c r="O1443" s="134"/>
      <c r="P1443" s="135"/>
      <c r="Q1443" s="135"/>
      <c r="R1443" s="134"/>
      <c r="S1443" s="135"/>
      <c r="T1443" s="135"/>
      <c r="U1443" s="134"/>
      <c r="V1443" s="135"/>
      <c r="W1443" s="135"/>
      <c r="X1443" s="134"/>
      <c r="Y1443" s="135"/>
      <c r="Z1443" s="135"/>
      <c r="AA1443" s="134"/>
      <c r="AB1443" s="135"/>
      <c r="AC1443" s="135"/>
      <c r="AD1443" s="134"/>
      <c r="AE1443" s="135"/>
      <c r="AF1443" s="135"/>
      <c r="AG1443" s="134"/>
    </row>
    <row r="1444" spans="1:33">
      <c r="A1444" s="144" t="s">
        <v>345</v>
      </c>
      <c r="B1444" s="135" t="s">
        <v>3737</v>
      </c>
      <c r="C1444" s="143">
        <v>-496.21050617980836</v>
      </c>
      <c r="D1444" s="143">
        <v>4849.5950213562355</v>
      </c>
      <c r="E1444" s="142">
        <v>1.2689999999999999</v>
      </c>
      <c r="F1444" s="141">
        <v>2.1869999999999998</v>
      </c>
      <c r="G1444" s="135"/>
      <c r="H1444" s="135"/>
      <c r="I1444" s="134"/>
      <c r="J1444" s="135"/>
      <c r="K1444" s="135"/>
      <c r="L1444" s="134"/>
      <c r="M1444" s="135"/>
      <c r="N1444" s="135"/>
      <c r="O1444" s="134"/>
      <c r="P1444" s="135"/>
      <c r="Q1444" s="135"/>
      <c r="R1444" s="134"/>
      <c r="S1444" s="135"/>
      <c r="T1444" s="135"/>
      <c r="U1444" s="134"/>
      <c r="V1444" s="135"/>
      <c r="W1444" s="135"/>
      <c r="X1444" s="134"/>
      <c r="Y1444" s="135"/>
      <c r="Z1444" s="135"/>
      <c r="AA1444" s="134"/>
      <c r="AB1444" s="135"/>
      <c r="AC1444" s="135"/>
      <c r="AD1444" s="134"/>
      <c r="AE1444" s="135"/>
      <c r="AF1444" s="135"/>
      <c r="AG1444" s="134"/>
    </row>
    <row r="1445" spans="1:33">
      <c r="A1445" s="144" t="s">
        <v>345</v>
      </c>
      <c r="B1445" s="135" t="s">
        <v>3736</v>
      </c>
      <c r="C1445" s="143">
        <v>-496.30008533385961</v>
      </c>
      <c r="D1445" s="143">
        <v>4848.9865789370042</v>
      </c>
      <c r="E1445" s="142">
        <v>1.262</v>
      </c>
      <c r="F1445" s="141">
        <v>2.1960000000000002</v>
      </c>
      <c r="G1445" s="135"/>
      <c r="H1445" s="135"/>
      <c r="I1445" s="134"/>
      <c r="J1445" s="135"/>
      <c r="K1445" s="135"/>
      <c r="L1445" s="134"/>
      <c r="M1445" s="135"/>
      <c r="N1445" s="135"/>
      <c r="O1445" s="134"/>
      <c r="P1445" s="135"/>
      <c r="Q1445" s="135"/>
      <c r="R1445" s="134"/>
      <c r="S1445" s="135"/>
      <c r="T1445" s="135"/>
      <c r="U1445" s="134"/>
      <c r="V1445" s="135"/>
      <c r="W1445" s="135"/>
      <c r="X1445" s="134"/>
      <c r="Y1445" s="135"/>
      <c r="Z1445" s="135"/>
      <c r="AA1445" s="134"/>
      <c r="AB1445" s="135"/>
      <c r="AC1445" s="135"/>
      <c r="AD1445" s="134"/>
      <c r="AE1445" s="135"/>
      <c r="AF1445" s="135"/>
      <c r="AG1445" s="134"/>
    </row>
    <row r="1446" spans="1:33">
      <c r="A1446" s="144" t="s">
        <v>345</v>
      </c>
      <c r="B1446" s="135" t="s">
        <v>3735</v>
      </c>
      <c r="C1446" s="143">
        <v>-496.58769671866253</v>
      </c>
      <c r="D1446" s="143">
        <v>4847.9532670540839</v>
      </c>
      <c r="E1446" s="142">
        <v>1.276</v>
      </c>
      <c r="F1446" s="141">
        <v>2.194</v>
      </c>
      <c r="G1446" s="135"/>
      <c r="H1446" s="135"/>
      <c r="I1446" s="134"/>
      <c r="J1446" s="135"/>
      <c r="K1446" s="135"/>
      <c r="L1446" s="134"/>
      <c r="M1446" s="135"/>
      <c r="N1446" s="135"/>
      <c r="O1446" s="134"/>
      <c r="P1446" s="135"/>
      <c r="Q1446" s="135"/>
      <c r="R1446" s="134"/>
      <c r="S1446" s="135"/>
      <c r="T1446" s="135"/>
      <c r="U1446" s="134"/>
      <c r="V1446" s="135"/>
      <c r="W1446" s="135"/>
      <c r="X1446" s="134"/>
      <c r="Y1446" s="135"/>
      <c r="Z1446" s="135"/>
      <c r="AA1446" s="134"/>
      <c r="AB1446" s="135"/>
      <c r="AC1446" s="135"/>
      <c r="AD1446" s="134"/>
      <c r="AE1446" s="135"/>
      <c r="AF1446" s="135"/>
      <c r="AG1446" s="134"/>
    </row>
    <row r="1447" spans="1:33">
      <c r="A1447" s="144" t="s">
        <v>345</v>
      </c>
      <c r="B1447" s="135" t="s">
        <v>3734</v>
      </c>
      <c r="C1447" s="143">
        <v>-496.49376175135319</v>
      </c>
      <c r="D1447" s="143">
        <v>4846.0378003802934</v>
      </c>
      <c r="E1447" s="142">
        <v>1.286</v>
      </c>
      <c r="F1447" s="141">
        <v>2.1869999999999998</v>
      </c>
      <c r="G1447" s="135"/>
      <c r="H1447" s="135"/>
      <c r="I1447" s="134"/>
      <c r="J1447" s="135"/>
      <c r="K1447" s="135"/>
      <c r="L1447" s="134"/>
      <c r="M1447" s="135"/>
      <c r="N1447" s="135"/>
      <c r="O1447" s="134"/>
      <c r="P1447" s="135"/>
      <c r="Q1447" s="135"/>
      <c r="R1447" s="134"/>
      <c r="S1447" s="135"/>
      <c r="T1447" s="135"/>
      <c r="U1447" s="134"/>
      <c r="V1447" s="135"/>
      <c r="W1447" s="135"/>
      <c r="X1447" s="134"/>
      <c r="Y1447" s="135"/>
      <c r="Z1447" s="135"/>
      <c r="AA1447" s="134"/>
      <c r="AB1447" s="135"/>
      <c r="AC1447" s="135"/>
      <c r="AD1447" s="134"/>
      <c r="AE1447" s="135"/>
      <c r="AF1447" s="135"/>
      <c r="AG1447" s="134"/>
    </row>
    <row r="1448" spans="1:33">
      <c r="A1448" s="144" t="s">
        <v>345</v>
      </c>
      <c r="B1448" s="135" t="s">
        <v>3733</v>
      </c>
      <c r="C1448" s="143">
        <v>-496.69774524390903</v>
      </c>
      <c r="D1448" s="143">
        <v>4845.01219146529</v>
      </c>
      <c r="E1448" s="142">
        <v>1.2669999999999999</v>
      </c>
      <c r="F1448" s="141">
        <v>2.19</v>
      </c>
      <c r="G1448" s="135"/>
      <c r="H1448" s="135"/>
      <c r="I1448" s="134"/>
      <c r="J1448" s="135"/>
      <c r="K1448" s="135"/>
      <c r="L1448" s="134"/>
      <c r="M1448" s="135"/>
      <c r="N1448" s="135"/>
      <c r="O1448" s="134"/>
      <c r="P1448" s="135"/>
      <c r="Q1448" s="135"/>
      <c r="R1448" s="134"/>
      <c r="S1448" s="135"/>
      <c r="T1448" s="135"/>
      <c r="U1448" s="134"/>
      <c r="V1448" s="135"/>
      <c r="W1448" s="135"/>
      <c r="X1448" s="134"/>
      <c r="Y1448" s="135"/>
      <c r="Z1448" s="135"/>
      <c r="AA1448" s="134"/>
      <c r="AB1448" s="135"/>
      <c r="AC1448" s="135"/>
      <c r="AD1448" s="134"/>
      <c r="AE1448" s="135"/>
      <c r="AF1448" s="135"/>
      <c r="AG1448" s="134"/>
    </row>
    <row r="1449" spans="1:33">
      <c r="A1449" s="144" t="s">
        <v>345</v>
      </c>
      <c r="B1449" s="135" t="s">
        <v>3732</v>
      </c>
      <c r="C1449" s="143">
        <v>-496.72347430989754</v>
      </c>
      <c r="D1449" s="143">
        <v>4844.9910293148077</v>
      </c>
      <c r="E1449" s="142">
        <v>1.276</v>
      </c>
      <c r="F1449" s="141">
        <v>2.181</v>
      </c>
      <c r="G1449" s="135"/>
      <c r="H1449" s="135"/>
      <c r="I1449" s="134"/>
      <c r="J1449" s="135"/>
      <c r="K1449" s="135"/>
      <c r="L1449" s="134"/>
      <c r="M1449" s="135"/>
      <c r="N1449" s="135"/>
      <c r="O1449" s="134"/>
      <c r="P1449" s="135"/>
      <c r="Q1449" s="135"/>
      <c r="R1449" s="134"/>
      <c r="S1449" s="135"/>
      <c r="T1449" s="135"/>
      <c r="U1449" s="134"/>
      <c r="V1449" s="135"/>
      <c r="W1449" s="135"/>
      <c r="X1449" s="134"/>
      <c r="Y1449" s="135"/>
      <c r="Z1449" s="135"/>
      <c r="AA1449" s="134"/>
      <c r="AB1449" s="135"/>
      <c r="AC1449" s="135"/>
      <c r="AD1449" s="134"/>
      <c r="AE1449" s="135"/>
      <c r="AF1449" s="135"/>
      <c r="AG1449" s="134"/>
    </row>
    <row r="1450" spans="1:33">
      <c r="A1450" s="144" t="s">
        <v>345</v>
      </c>
      <c r="B1450" s="135" t="s">
        <v>3731</v>
      </c>
      <c r="C1450" s="143">
        <v>-495.99467624197814</v>
      </c>
      <c r="D1450" s="143">
        <v>4844.4250729125279</v>
      </c>
      <c r="E1450" s="142">
        <v>1.2709999999999999</v>
      </c>
      <c r="F1450" s="141">
        <v>2.1859999999999999</v>
      </c>
      <c r="G1450" s="135"/>
      <c r="H1450" s="135"/>
      <c r="I1450" s="134"/>
      <c r="J1450" s="135"/>
      <c r="K1450" s="135"/>
      <c r="L1450" s="134"/>
      <c r="M1450" s="135"/>
      <c r="N1450" s="135"/>
      <c r="O1450" s="134"/>
      <c r="P1450" s="135"/>
      <c r="Q1450" s="135"/>
      <c r="R1450" s="134"/>
      <c r="S1450" s="135"/>
      <c r="T1450" s="135"/>
      <c r="U1450" s="134"/>
      <c r="V1450" s="135"/>
      <c r="W1450" s="135"/>
      <c r="X1450" s="134"/>
      <c r="Y1450" s="135"/>
      <c r="Z1450" s="135"/>
      <c r="AA1450" s="134"/>
      <c r="AB1450" s="135"/>
      <c r="AC1450" s="135"/>
      <c r="AD1450" s="134"/>
      <c r="AE1450" s="135"/>
      <c r="AF1450" s="135"/>
      <c r="AG1450" s="134"/>
    </row>
    <row r="1451" spans="1:33">
      <c r="A1451" s="144" t="s">
        <v>345</v>
      </c>
      <c r="B1451" s="135" t="s">
        <v>3730</v>
      </c>
      <c r="C1451" s="143">
        <v>-496.41550429260775</v>
      </c>
      <c r="D1451" s="143">
        <v>4843.7257930640926</v>
      </c>
      <c r="E1451" s="142">
        <v>1.282</v>
      </c>
      <c r="F1451" s="141">
        <v>2.19</v>
      </c>
      <c r="G1451" s="135"/>
      <c r="H1451" s="135"/>
      <c r="I1451" s="134"/>
      <c r="J1451" s="135"/>
      <c r="K1451" s="135"/>
      <c r="L1451" s="134"/>
      <c r="M1451" s="135"/>
      <c r="N1451" s="135"/>
      <c r="O1451" s="134"/>
      <c r="P1451" s="135"/>
      <c r="Q1451" s="135"/>
      <c r="R1451" s="134"/>
      <c r="S1451" s="135"/>
      <c r="T1451" s="135"/>
      <c r="U1451" s="134"/>
      <c r="V1451" s="135"/>
      <c r="W1451" s="135"/>
      <c r="X1451" s="134"/>
      <c r="Y1451" s="135"/>
      <c r="Z1451" s="135"/>
      <c r="AA1451" s="134"/>
      <c r="AB1451" s="135"/>
      <c r="AC1451" s="135"/>
      <c r="AD1451" s="134"/>
      <c r="AE1451" s="135"/>
      <c r="AF1451" s="135"/>
      <c r="AG1451" s="134"/>
    </row>
    <row r="1452" spans="1:33">
      <c r="A1452" s="144" t="s">
        <v>345</v>
      </c>
      <c r="B1452" s="135" t="s">
        <v>3729</v>
      </c>
      <c r="C1452" s="143">
        <v>-496.48072133380805</v>
      </c>
      <c r="D1452" s="143">
        <v>4843.0709951569761</v>
      </c>
      <c r="E1452" s="142">
        <v>1.286</v>
      </c>
      <c r="F1452" s="141">
        <v>2.198</v>
      </c>
      <c r="G1452" s="135"/>
      <c r="H1452" s="135"/>
      <c r="I1452" s="134"/>
      <c r="J1452" s="135"/>
      <c r="K1452" s="135"/>
      <c r="L1452" s="134"/>
      <c r="M1452" s="135"/>
      <c r="N1452" s="135"/>
      <c r="O1452" s="134"/>
      <c r="P1452" s="135"/>
      <c r="Q1452" s="135"/>
      <c r="R1452" s="134"/>
      <c r="S1452" s="135"/>
      <c r="T1452" s="135"/>
      <c r="U1452" s="134"/>
      <c r="V1452" s="135"/>
      <c r="W1452" s="135"/>
      <c r="X1452" s="134"/>
      <c r="Y1452" s="135"/>
      <c r="Z1452" s="135"/>
      <c r="AA1452" s="134"/>
      <c r="AB1452" s="135"/>
      <c r="AC1452" s="135"/>
      <c r="AD1452" s="134"/>
      <c r="AE1452" s="135"/>
      <c r="AF1452" s="135"/>
      <c r="AG1452" s="134"/>
    </row>
    <row r="1453" spans="1:33">
      <c r="A1453" s="144" t="s">
        <v>345</v>
      </c>
      <c r="B1453" s="135" t="s">
        <v>3728</v>
      </c>
      <c r="C1453" s="143">
        <v>-496.35437523814551</v>
      </c>
      <c r="D1453" s="143">
        <v>4842.9393238226639</v>
      </c>
      <c r="E1453" s="142">
        <v>1.276</v>
      </c>
      <c r="F1453" s="141">
        <v>2.1869999999999998</v>
      </c>
      <c r="G1453" s="135"/>
      <c r="H1453" s="135"/>
      <c r="I1453" s="134"/>
      <c r="J1453" s="135"/>
      <c r="K1453" s="135"/>
      <c r="L1453" s="134"/>
      <c r="M1453" s="135"/>
      <c r="N1453" s="135"/>
      <c r="O1453" s="134"/>
      <c r="P1453" s="135"/>
      <c r="Q1453" s="135"/>
      <c r="R1453" s="134"/>
      <c r="S1453" s="135"/>
      <c r="T1453" s="135"/>
      <c r="U1453" s="134"/>
      <c r="V1453" s="135"/>
      <c r="W1453" s="135"/>
      <c r="X1453" s="134"/>
      <c r="Y1453" s="135"/>
      <c r="Z1453" s="135"/>
      <c r="AA1453" s="134"/>
      <c r="AB1453" s="135"/>
      <c r="AC1453" s="135"/>
      <c r="AD1453" s="134"/>
      <c r="AE1453" s="135"/>
      <c r="AF1453" s="135"/>
      <c r="AG1453" s="134"/>
    </row>
    <row r="1454" spans="1:33">
      <c r="A1454" s="144" t="s">
        <v>345</v>
      </c>
      <c r="B1454" s="135" t="s">
        <v>3727</v>
      </c>
      <c r="C1454" s="143">
        <v>-496.05940758178451</v>
      </c>
      <c r="D1454" s="143">
        <v>4841.8861938620748</v>
      </c>
      <c r="E1454" s="142">
        <v>1.264</v>
      </c>
      <c r="F1454" s="141">
        <v>2.1960000000000002</v>
      </c>
      <c r="G1454" s="135"/>
      <c r="H1454" s="135"/>
      <c r="I1454" s="134"/>
      <c r="J1454" s="135"/>
      <c r="K1454" s="135"/>
      <c r="L1454" s="134"/>
      <c r="M1454" s="135"/>
      <c r="N1454" s="135"/>
      <c r="O1454" s="134"/>
      <c r="P1454" s="135"/>
      <c r="Q1454" s="135"/>
      <c r="R1454" s="134"/>
      <c r="S1454" s="135"/>
      <c r="T1454" s="135"/>
      <c r="U1454" s="134"/>
      <c r="V1454" s="135"/>
      <c r="W1454" s="135"/>
      <c r="X1454" s="134"/>
      <c r="Y1454" s="135"/>
      <c r="Z1454" s="135"/>
      <c r="AA1454" s="134"/>
      <c r="AB1454" s="135"/>
      <c r="AC1454" s="135"/>
      <c r="AD1454" s="134"/>
      <c r="AE1454" s="135"/>
      <c r="AF1454" s="135"/>
      <c r="AG1454" s="134"/>
    </row>
    <row r="1455" spans="1:33">
      <c r="A1455" s="144" t="s">
        <v>345</v>
      </c>
      <c r="B1455" s="135" t="s">
        <v>3726</v>
      </c>
      <c r="C1455" s="143">
        <v>-496.49035892556202</v>
      </c>
      <c r="D1455" s="143">
        <v>4841.2117075575461</v>
      </c>
      <c r="E1455" s="142">
        <v>1.2629999999999999</v>
      </c>
      <c r="F1455" s="141">
        <v>2.1909999999999998</v>
      </c>
      <c r="G1455" s="135"/>
      <c r="H1455" s="135"/>
      <c r="I1455" s="134"/>
      <c r="J1455" s="135"/>
      <c r="K1455" s="135"/>
      <c r="L1455" s="134"/>
      <c r="M1455" s="135"/>
      <c r="N1455" s="135"/>
      <c r="O1455" s="134"/>
      <c r="P1455" s="135"/>
      <c r="Q1455" s="135"/>
      <c r="R1455" s="134"/>
      <c r="S1455" s="135"/>
      <c r="T1455" s="135"/>
      <c r="U1455" s="134"/>
      <c r="V1455" s="135"/>
      <c r="W1455" s="135"/>
      <c r="X1455" s="134"/>
      <c r="Y1455" s="135"/>
      <c r="Z1455" s="135"/>
      <c r="AA1455" s="134"/>
      <c r="AB1455" s="135"/>
      <c r="AC1455" s="135"/>
      <c r="AD1455" s="134"/>
      <c r="AE1455" s="135"/>
      <c r="AF1455" s="135"/>
      <c r="AG1455" s="134"/>
    </row>
    <row r="1456" spans="1:33">
      <c r="A1456" s="144" t="s">
        <v>345</v>
      </c>
      <c r="B1456" s="135" t="s">
        <v>3725</v>
      </c>
      <c r="C1456" s="143">
        <v>-496.5088478188112</v>
      </c>
      <c r="D1456" s="143">
        <v>4841.1017602319989</v>
      </c>
      <c r="E1456" s="142">
        <v>1.254</v>
      </c>
      <c r="F1456" s="141">
        <v>2.1880000000000002</v>
      </c>
      <c r="G1456" s="135"/>
      <c r="H1456" s="135"/>
      <c r="I1456" s="134"/>
      <c r="J1456" s="135"/>
      <c r="K1456" s="135"/>
      <c r="L1456" s="134"/>
      <c r="M1456" s="135"/>
      <c r="N1456" s="135"/>
      <c r="O1456" s="134"/>
      <c r="P1456" s="135"/>
      <c r="Q1456" s="135"/>
      <c r="R1456" s="134"/>
      <c r="S1456" s="135"/>
      <c r="T1456" s="135"/>
      <c r="U1456" s="134"/>
      <c r="V1456" s="135"/>
      <c r="W1456" s="135"/>
      <c r="X1456" s="134"/>
      <c r="Y1456" s="135"/>
      <c r="Z1456" s="135"/>
      <c r="AA1456" s="134"/>
      <c r="AB1456" s="135"/>
      <c r="AC1456" s="135"/>
      <c r="AD1456" s="134"/>
      <c r="AE1456" s="135"/>
      <c r="AF1456" s="135"/>
      <c r="AG1456" s="134"/>
    </row>
    <row r="1457" spans="1:33">
      <c r="A1457" s="144" t="s">
        <v>345</v>
      </c>
      <c r="B1457" s="135" t="s">
        <v>3724</v>
      </c>
      <c r="C1457" s="143">
        <v>-496.28719047171319</v>
      </c>
      <c r="D1457" s="143">
        <v>4839.4496394931457</v>
      </c>
      <c r="E1457" s="142">
        <v>1.284</v>
      </c>
      <c r="F1457" s="141">
        <v>2.1829999999999998</v>
      </c>
      <c r="G1457" s="135"/>
      <c r="H1457" s="135"/>
      <c r="I1457" s="134"/>
      <c r="J1457" s="135"/>
      <c r="K1457" s="135"/>
      <c r="L1457" s="134"/>
      <c r="M1457" s="135"/>
      <c r="N1457" s="135"/>
      <c r="O1457" s="134"/>
      <c r="P1457" s="135"/>
      <c r="Q1457" s="135"/>
      <c r="R1457" s="134"/>
      <c r="S1457" s="135"/>
      <c r="T1457" s="135"/>
      <c r="U1457" s="134"/>
      <c r="V1457" s="135"/>
      <c r="W1457" s="135"/>
      <c r="X1457" s="134"/>
      <c r="Y1457" s="135"/>
      <c r="Z1457" s="135"/>
      <c r="AA1457" s="134"/>
      <c r="AB1457" s="135"/>
      <c r="AC1457" s="135"/>
      <c r="AD1457" s="134"/>
      <c r="AE1457" s="135"/>
      <c r="AF1457" s="135"/>
      <c r="AG1457" s="134"/>
    </row>
    <row r="1458" spans="1:33">
      <c r="A1458" s="144" t="s">
        <v>345</v>
      </c>
      <c r="B1458" s="135" t="s">
        <v>3723</v>
      </c>
      <c r="C1458" s="143">
        <v>-496.27562610283809</v>
      </c>
      <c r="D1458" s="143">
        <v>4838.0656861538155</v>
      </c>
      <c r="E1458" s="142">
        <v>1.2909999999999999</v>
      </c>
      <c r="F1458" s="141">
        <v>2.181</v>
      </c>
      <c r="G1458" s="135"/>
      <c r="H1458" s="135"/>
      <c r="I1458" s="134"/>
      <c r="J1458" s="135"/>
      <c r="K1458" s="135"/>
      <c r="L1458" s="134"/>
      <c r="M1458" s="135"/>
      <c r="N1458" s="135"/>
      <c r="O1458" s="134"/>
      <c r="P1458" s="135"/>
      <c r="Q1458" s="135"/>
      <c r="R1458" s="134"/>
      <c r="S1458" s="135"/>
      <c r="T1458" s="135"/>
      <c r="U1458" s="134"/>
      <c r="V1458" s="135"/>
      <c r="W1458" s="135"/>
      <c r="X1458" s="134"/>
      <c r="Y1458" s="135"/>
      <c r="Z1458" s="135"/>
      <c r="AA1458" s="134"/>
      <c r="AB1458" s="135"/>
      <c r="AC1458" s="135"/>
      <c r="AD1458" s="134"/>
      <c r="AE1458" s="135"/>
      <c r="AF1458" s="135"/>
      <c r="AG1458" s="134"/>
    </row>
    <row r="1459" spans="1:33">
      <c r="A1459" s="144" t="s">
        <v>345</v>
      </c>
      <c r="B1459" s="135" t="s">
        <v>3722</v>
      </c>
      <c r="C1459" s="143">
        <v>-496.02738762647948</v>
      </c>
      <c r="D1459" s="143">
        <v>4837.4069596594472</v>
      </c>
      <c r="E1459" s="142">
        <v>1.304</v>
      </c>
      <c r="F1459" s="141">
        <v>2.1890000000000001</v>
      </c>
      <c r="G1459" s="135"/>
      <c r="H1459" s="135"/>
      <c r="I1459" s="134"/>
      <c r="J1459" s="135"/>
      <c r="K1459" s="135"/>
      <c r="L1459" s="134"/>
      <c r="M1459" s="135"/>
      <c r="N1459" s="135"/>
      <c r="O1459" s="134"/>
      <c r="P1459" s="135"/>
      <c r="Q1459" s="135"/>
      <c r="R1459" s="134"/>
      <c r="S1459" s="135"/>
      <c r="T1459" s="135"/>
      <c r="U1459" s="134"/>
      <c r="V1459" s="135"/>
      <c r="W1459" s="135"/>
      <c r="X1459" s="134"/>
      <c r="Y1459" s="135"/>
      <c r="Z1459" s="135"/>
      <c r="AA1459" s="134"/>
      <c r="AB1459" s="135"/>
      <c r="AC1459" s="135"/>
      <c r="AD1459" s="134"/>
      <c r="AE1459" s="135"/>
      <c r="AF1459" s="135"/>
      <c r="AG1459" s="134"/>
    </row>
    <row r="1460" spans="1:33">
      <c r="A1460" s="144" t="s">
        <v>345</v>
      </c>
      <c r="B1460" s="135" t="s">
        <v>3721</v>
      </c>
      <c r="C1460" s="143">
        <v>-496.62595730844328</v>
      </c>
      <c r="D1460" s="143">
        <v>4836.7619886539251</v>
      </c>
      <c r="E1460" s="142">
        <v>1.246</v>
      </c>
      <c r="F1460" s="141">
        <v>2.202</v>
      </c>
      <c r="G1460" s="135"/>
      <c r="H1460" s="135"/>
      <c r="I1460" s="134"/>
      <c r="J1460" s="135"/>
      <c r="K1460" s="135"/>
      <c r="L1460" s="134"/>
      <c r="M1460" s="135"/>
      <c r="N1460" s="135"/>
      <c r="O1460" s="134"/>
      <c r="P1460" s="135"/>
      <c r="Q1460" s="135"/>
      <c r="R1460" s="134"/>
      <c r="S1460" s="135"/>
      <c r="T1460" s="135"/>
      <c r="U1460" s="134"/>
      <c r="V1460" s="135"/>
      <c r="W1460" s="135"/>
      <c r="X1460" s="134"/>
      <c r="Y1460" s="135"/>
      <c r="Z1460" s="135"/>
      <c r="AA1460" s="134"/>
      <c r="AB1460" s="135"/>
      <c r="AC1460" s="135"/>
      <c r="AD1460" s="134"/>
      <c r="AE1460" s="135"/>
      <c r="AF1460" s="135"/>
      <c r="AG1460" s="134"/>
    </row>
    <row r="1461" spans="1:33">
      <c r="A1461" s="144" t="s">
        <v>345</v>
      </c>
      <c r="B1461" s="135" t="s">
        <v>3720</v>
      </c>
      <c r="C1461" s="143">
        <v>-496.36280333380574</v>
      </c>
      <c r="D1461" s="143">
        <v>4836.3351207148189</v>
      </c>
      <c r="E1461" s="142">
        <v>1.264</v>
      </c>
      <c r="F1461" s="141">
        <v>2.1970000000000001</v>
      </c>
      <c r="G1461" s="135"/>
      <c r="H1461" s="135"/>
      <c r="I1461" s="134"/>
      <c r="J1461" s="135"/>
      <c r="K1461" s="135"/>
      <c r="L1461" s="134"/>
      <c r="M1461" s="135"/>
      <c r="N1461" s="135"/>
      <c r="O1461" s="134"/>
      <c r="P1461" s="135"/>
      <c r="Q1461" s="135"/>
      <c r="R1461" s="134"/>
      <c r="S1461" s="135"/>
      <c r="T1461" s="135"/>
      <c r="U1461" s="134"/>
      <c r="V1461" s="135"/>
      <c r="W1461" s="135"/>
      <c r="X1461" s="134"/>
      <c r="Y1461" s="135"/>
      <c r="Z1461" s="135"/>
      <c r="AA1461" s="134"/>
      <c r="AB1461" s="135"/>
      <c r="AC1461" s="135"/>
      <c r="AD1461" s="134"/>
      <c r="AE1461" s="135"/>
      <c r="AF1461" s="135"/>
      <c r="AG1461" s="134"/>
    </row>
    <row r="1462" spans="1:33">
      <c r="A1462" s="144" t="s">
        <v>345</v>
      </c>
      <c r="B1462" s="135" t="s">
        <v>3719</v>
      </c>
      <c r="C1462" s="143">
        <v>-496.64720273398552</v>
      </c>
      <c r="D1462" s="143">
        <v>4835.1378876455619</v>
      </c>
      <c r="E1462" s="142">
        <v>1.258</v>
      </c>
      <c r="F1462" s="141">
        <v>2.2040000000000002</v>
      </c>
      <c r="G1462" s="135"/>
      <c r="H1462" s="135"/>
      <c r="I1462" s="134"/>
      <c r="J1462" s="135"/>
      <c r="K1462" s="135"/>
      <c r="L1462" s="134"/>
      <c r="M1462" s="135"/>
      <c r="N1462" s="135"/>
      <c r="O1462" s="134"/>
      <c r="P1462" s="135"/>
      <c r="Q1462" s="135"/>
      <c r="R1462" s="134"/>
      <c r="S1462" s="135"/>
      <c r="T1462" s="135"/>
      <c r="U1462" s="134"/>
      <c r="V1462" s="135"/>
      <c r="W1462" s="135"/>
      <c r="X1462" s="134"/>
      <c r="Y1462" s="135"/>
      <c r="Z1462" s="135"/>
      <c r="AA1462" s="134"/>
      <c r="AB1462" s="135"/>
      <c r="AC1462" s="135"/>
      <c r="AD1462" s="134"/>
      <c r="AE1462" s="135"/>
      <c r="AF1462" s="135"/>
      <c r="AG1462" s="134"/>
    </row>
    <row r="1463" spans="1:33">
      <c r="A1463" s="144" t="s">
        <v>345</v>
      </c>
      <c r="B1463" s="135" t="s">
        <v>3718</v>
      </c>
      <c r="C1463" s="143">
        <v>-496.88787730414799</v>
      </c>
      <c r="D1463" s="143">
        <v>4833.2806812092131</v>
      </c>
      <c r="E1463" s="142">
        <v>1.276</v>
      </c>
      <c r="F1463" s="141">
        <v>2.1909999999999998</v>
      </c>
      <c r="G1463" s="135"/>
      <c r="H1463" s="135"/>
      <c r="I1463" s="134"/>
      <c r="J1463" s="135"/>
      <c r="K1463" s="135"/>
      <c r="L1463" s="134"/>
      <c r="M1463" s="135"/>
      <c r="N1463" s="135"/>
      <c r="O1463" s="134"/>
      <c r="P1463" s="135"/>
      <c r="Q1463" s="135"/>
      <c r="R1463" s="134"/>
      <c r="S1463" s="135"/>
      <c r="T1463" s="135"/>
      <c r="U1463" s="134"/>
      <c r="V1463" s="135"/>
      <c r="W1463" s="135"/>
      <c r="X1463" s="134"/>
      <c r="Y1463" s="135"/>
      <c r="Z1463" s="135"/>
      <c r="AA1463" s="134"/>
      <c r="AB1463" s="135"/>
      <c r="AC1463" s="135"/>
      <c r="AD1463" s="134"/>
      <c r="AE1463" s="135"/>
      <c r="AF1463" s="135"/>
      <c r="AG1463" s="134"/>
    </row>
    <row r="1464" spans="1:33">
      <c r="A1464" s="144" t="s">
        <v>345</v>
      </c>
      <c r="B1464" s="135" t="s">
        <v>3717</v>
      </c>
      <c r="C1464" s="143">
        <v>-496.88210570492259</v>
      </c>
      <c r="D1464" s="143">
        <v>4832.3980379006853</v>
      </c>
      <c r="E1464" s="142">
        <v>1.2889999999999999</v>
      </c>
      <c r="F1464" s="141">
        <v>2.1779999999999999</v>
      </c>
      <c r="G1464" s="135"/>
      <c r="H1464" s="135"/>
      <c r="I1464" s="134"/>
      <c r="J1464" s="135"/>
      <c r="K1464" s="135"/>
      <c r="L1464" s="134"/>
      <c r="M1464" s="135"/>
      <c r="N1464" s="135"/>
      <c r="O1464" s="134"/>
      <c r="P1464" s="135"/>
      <c r="Q1464" s="135"/>
      <c r="R1464" s="134"/>
      <c r="S1464" s="135"/>
      <c r="T1464" s="135"/>
      <c r="U1464" s="134"/>
      <c r="V1464" s="135"/>
      <c r="W1464" s="135"/>
      <c r="X1464" s="134"/>
      <c r="Y1464" s="135"/>
      <c r="Z1464" s="135"/>
      <c r="AA1464" s="134"/>
      <c r="AB1464" s="135"/>
      <c r="AC1464" s="135"/>
      <c r="AD1464" s="134"/>
      <c r="AE1464" s="135"/>
      <c r="AF1464" s="135"/>
      <c r="AG1464" s="134"/>
    </row>
    <row r="1465" spans="1:33">
      <c r="A1465" s="144" t="s">
        <v>345</v>
      </c>
      <c r="B1465" s="135" t="s">
        <v>3716</v>
      </c>
      <c r="C1465" s="143">
        <v>-496.5600198840292</v>
      </c>
      <c r="D1465" s="143">
        <v>4830.9499526721265</v>
      </c>
      <c r="E1465" s="142">
        <v>1.2589999999999999</v>
      </c>
      <c r="F1465" s="141">
        <v>2.1859999999999999</v>
      </c>
      <c r="G1465" s="135"/>
      <c r="H1465" s="135"/>
      <c r="I1465" s="134"/>
      <c r="J1465" s="135"/>
      <c r="K1465" s="135"/>
      <c r="L1465" s="134"/>
      <c r="M1465" s="135"/>
      <c r="N1465" s="135"/>
      <c r="O1465" s="134"/>
      <c r="P1465" s="135"/>
      <c r="Q1465" s="135"/>
      <c r="R1465" s="134"/>
      <c r="S1465" s="135"/>
      <c r="T1465" s="135"/>
      <c r="U1465" s="134"/>
      <c r="V1465" s="135"/>
      <c r="W1465" s="135"/>
      <c r="X1465" s="134"/>
      <c r="Y1465" s="135"/>
      <c r="Z1465" s="135"/>
      <c r="AA1465" s="134"/>
      <c r="AB1465" s="135"/>
      <c r="AC1465" s="135"/>
      <c r="AD1465" s="134"/>
      <c r="AE1465" s="135"/>
      <c r="AF1465" s="135"/>
      <c r="AG1465" s="134"/>
    </row>
    <row r="1466" spans="1:33">
      <c r="A1466" s="144" t="s">
        <v>345</v>
      </c>
      <c r="B1466" s="135" t="s">
        <v>3715</v>
      </c>
      <c r="C1466" s="143">
        <v>-496.61074755140623</v>
      </c>
      <c r="D1466" s="143">
        <v>4829.4720195890577</v>
      </c>
      <c r="E1466" s="142">
        <v>1.296</v>
      </c>
      <c r="F1466" s="141">
        <v>2.1829999999999998</v>
      </c>
      <c r="G1466" s="135"/>
      <c r="H1466" s="135"/>
      <c r="I1466" s="134"/>
      <c r="J1466" s="135"/>
      <c r="K1466" s="135"/>
      <c r="L1466" s="134"/>
      <c r="M1466" s="135"/>
      <c r="N1466" s="135"/>
      <c r="O1466" s="134"/>
      <c r="P1466" s="135"/>
      <c r="Q1466" s="135"/>
      <c r="R1466" s="134"/>
      <c r="S1466" s="135"/>
      <c r="T1466" s="135"/>
      <c r="U1466" s="134"/>
      <c r="V1466" s="135"/>
      <c r="W1466" s="135"/>
      <c r="X1466" s="134"/>
      <c r="Y1466" s="135"/>
      <c r="Z1466" s="135"/>
      <c r="AA1466" s="134"/>
      <c r="AB1466" s="135"/>
      <c r="AC1466" s="135"/>
      <c r="AD1466" s="134"/>
      <c r="AE1466" s="135"/>
      <c r="AF1466" s="135"/>
      <c r="AG1466" s="134"/>
    </row>
    <row r="1467" spans="1:33">
      <c r="A1467" s="144" t="s">
        <v>345</v>
      </c>
      <c r="B1467" s="135" t="s">
        <v>3714</v>
      </c>
      <c r="C1467" s="143">
        <v>-495.96083237940479</v>
      </c>
      <c r="D1467" s="143">
        <v>4827.8953171264466</v>
      </c>
      <c r="E1467" s="142">
        <v>1.306</v>
      </c>
      <c r="F1467" s="141">
        <v>2.1890000000000001</v>
      </c>
      <c r="G1467" s="135"/>
      <c r="H1467" s="135"/>
      <c r="I1467" s="134"/>
      <c r="J1467" s="135"/>
      <c r="K1467" s="135"/>
      <c r="L1467" s="134"/>
      <c r="M1467" s="135"/>
      <c r="N1467" s="135"/>
      <c r="O1467" s="134"/>
      <c r="P1467" s="135"/>
      <c r="Q1467" s="135"/>
      <c r="R1467" s="134"/>
      <c r="S1467" s="135"/>
      <c r="T1467" s="135"/>
      <c r="U1467" s="134"/>
      <c r="V1467" s="135"/>
      <c r="W1467" s="135"/>
      <c r="X1467" s="134"/>
      <c r="Y1467" s="135"/>
      <c r="Z1467" s="135"/>
      <c r="AA1467" s="134"/>
      <c r="AB1467" s="135"/>
      <c r="AC1467" s="135"/>
      <c r="AD1467" s="134"/>
      <c r="AE1467" s="135"/>
      <c r="AF1467" s="135"/>
      <c r="AG1467" s="134"/>
    </row>
    <row r="1468" spans="1:33">
      <c r="A1468" s="144" t="s">
        <v>345</v>
      </c>
      <c r="B1468" s="135" t="s">
        <v>3713</v>
      </c>
      <c r="C1468" s="143">
        <v>-496.05741644382152</v>
      </c>
      <c r="D1468" s="143">
        <v>4827.4004417357464</v>
      </c>
      <c r="E1468" s="142">
        <v>1.3129999999999999</v>
      </c>
      <c r="F1468" s="141">
        <v>2.2360000000000002</v>
      </c>
      <c r="G1468" s="135"/>
      <c r="H1468" s="135"/>
      <c r="I1468" s="134"/>
      <c r="J1468" s="135"/>
      <c r="K1468" s="135"/>
      <c r="L1468" s="134"/>
      <c r="M1468" s="135"/>
      <c r="N1468" s="135"/>
      <c r="O1468" s="134"/>
      <c r="P1468" s="135"/>
      <c r="Q1468" s="135"/>
      <c r="R1468" s="134"/>
      <c r="S1468" s="135"/>
      <c r="T1468" s="135"/>
      <c r="U1468" s="134"/>
      <c r="V1468" s="135"/>
      <c r="W1468" s="135"/>
      <c r="X1468" s="134"/>
      <c r="Y1468" s="135"/>
      <c r="Z1468" s="135"/>
      <c r="AA1468" s="134"/>
      <c r="AB1468" s="135"/>
      <c r="AC1468" s="135"/>
      <c r="AD1468" s="134"/>
      <c r="AE1468" s="135"/>
      <c r="AF1468" s="135"/>
      <c r="AG1468" s="134"/>
    </row>
    <row r="1469" spans="1:33">
      <c r="A1469" s="144" t="s">
        <v>345</v>
      </c>
      <c r="B1469" s="135" t="s">
        <v>3712</v>
      </c>
      <c r="C1469" s="143">
        <v>-496.3813523615147</v>
      </c>
      <c r="D1469" s="143">
        <v>4827.0998360598796</v>
      </c>
      <c r="E1469" s="142">
        <v>1.3029999999999999</v>
      </c>
      <c r="F1469" s="141">
        <v>2.2480000000000002</v>
      </c>
      <c r="G1469" s="135"/>
      <c r="H1469" s="135"/>
      <c r="I1469" s="134"/>
      <c r="J1469" s="135"/>
      <c r="K1469" s="135"/>
      <c r="L1469" s="134"/>
      <c r="M1469" s="135"/>
      <c r="N1469" s="135"/>
      <c r="O1469" s="134"/>
      <c r="P1469" s="135"/>
      <c r="Q1469" s="135"/>
      <c r="R1469" s="134"/>
      <c r="S1469" s="135"/>
      <c r="T1469" s="135"/>
      <c r="U1469" s="134"/>
      <c r="V1469" s="135"/>
      <c r="W1469" s="135"/>
      <c r="X1469" s="134"/>
      <c r="Y1469" s="135"/>
      <c r="Z1469" s="135"/>
      <c r="AA1469" s="134"/>
      <c r="AB1469" s="135"/>
      <c r="AC1469" s="135"/>
      <c r="AD1469" s="134"/>
      <c r="AE1469" s="135"/>
      <c r="AF1469" s="135"/>
      <c r="AG1469" s="134"/>
    </row>
    <row r="1470" spans="1:33">
      <c r="A1470" s="144" t="s">
        <v>345</v>
      </c>
      <c r="B1470" s="135" t="s">
        <v>3711</v>
      </c>
      <c r="C1470" s="143">
        <v>-495.95423854225032</v>
      </c>
      <c r="D1470" s="143">
        <v>4825.3542083615303</v>
      </c>
      <c r="E1470" s="142">
        <v>1.3009999999999999</v>
      </c>
      <c r="F1470" s="141">
        <v>2.2290000000000001</v>
      </c>
      <c r="G1470" s="135"/>
      <c r="H1470" s="135"/>
      <c r="I1470" s="134"/>
      <c r="J1470" s="135"/>
      <c r="K1470" s="135"/>
      <c r="L1470" s="134"/>
      <c r="M1470" s="135"/>
      <c r="N1470" s="135"/>
      <c r="O1470" s="134"/>
      <c r="P1470" s="135"/>
      <c r="Q1470" s="135"/>
      <c r="R1470" s="134"/>
      <c r="S1470" s="135"/>
      <c r="T1470" s="135"/>
      <c r="U1470" s="134"/>
      <c r="V1470" s="135"/>
      <c r="W1470" s="135"/>
      <c r="X1470" s="134"/>
      <c r="Y1470" s="135"/>
      <c r="Z1470" s="135"/>
      <c r="AA1470" s="134"/>
      <c r="AB1470" s="135"/>
      <c r="AC1470" s="135"/>
      <c r="AD1470" s="134"/>
      <c r="AE1470" s="135"/>
      <c r="AF1470" s="135"/>
      <c r="AG1470" s="134"/>
    </row>
    <row r="1471" spans="1:33">
      <c r="A1471" s="144" t="s">
        <v>345</v>
      </c>
      <c r="B1471" s="135" t="s">
        <v>3710</v>
      </c>
      <c r="C1471" s="143">
        <v>-496.6939394986137</v>
      </c>
      <c r="D1471" s="143">
        <v>4823.4530664830982</v>
      </c>
      <c r="E1471" s="142">
        <v>1.304</v>
      </c>
      <c r="F1471" s="141">
        <v>2.2210000000000001</v>
      </c>
      <c r="G1471" s="135"/>
      <c r="H1471" s="135"/>
      <c r="I1471" s="134"/>
      <c r="J1471" s="135"/>
      <c r="K1471" s="135"/>
      <c r="L1471" s="134"/>
      <c r="M1471" s="135"/>
      <c r="N1471" s="135"/>
      <c r="O1471" s="134"/>
      <c r="P1471" s="135"/>
      <c r="Q1471" s="135"/>
      <c r="R1471" s="134"/>
      <c r="S1471" s="135"/>
      <c r="T1471" s="135"/>
      <c r="U1471" s="134"/>
      <c r="V1471" s="135"/>
      <c r="W1471" s="135"/>
      <c r="X1471" s="134"/>
      <c r="Y1471" s="135"/>
      <c r="Z1471" s="135"/>
      <c r="AA1471" s="134"/>
      <c r="AB1471" s="135"/>
      <c r="AC1471" s="135"/>
      <c r="AD1471" s="134"/>
      <c r="AE1471" s="135"/>
      <c r="AF1471" s="135"/>
      <c r="AG1471" s="134"/>
    </row>
    <row r="1472" spans="1:33">
      <c r="A1472" s="144" t="s">
        <v>345</v>
      </c>
      <c r="B1472" s="135" t="s">
        <v>3709</v>
      </c>
      <c r="C1472" s="143">
        <v>-496.02034401969001</v>
      </c>
      <c r="D1472" s="143">
        <v>4822.2222593910374</v>
      </c>
      <c r="E1472" s="142">
        <v>1.3260000000000001</v>
      </c>
      <c r="F1472" s="141">
        <v>2.2280000000000002</v>
      </c>
      <c r="G1472" s="135"/>
      <c r="H1472" s="135"/>
      <c r="I1472" s="134"/>
      <c r="J1472" s="135"/>
      <c r="K1472" s="135"/>
      <c r="L1472" s="134"/>
      <c r="M1472" s="135"/>
      <c r="N1472" s="135"/>
      <c r="O1472" s="134"/>
      <c r="P1472" s="135"/>
      <c r="Q1472" s="135"/>
      <c r="R1472" s="134"/>
      <c r="S1472" s="135"/>
      <c r="T1472" s="135"/>
      <c r="U1472" s="134"/>
      <c r="V1472" s="135"/>
      <c r="W1472" s="135"/>
      <c r="X1472" s="134"/>
      <c r="Y1472" s="135"/>
      <c r="Z1472" s="135"/>
      <c r="AA1472" s="134"/>
      <c r="AB1472" s="135"/>
      <c r="AC1472" s="135"/>
      <c r="AD1472" s="134"/>
      <c r="AE1472" s="135"/>
      <c r="AF1472" s="135"/>
      <c r="AG1472" s="134"/>
    </row>
    <row r="1473" spans="1:33">
      <c r="A1473" s="144" t="s">
        <v>345</v>
      </c>
      <c r="B1473" s="135" t="s">
        <v>3708</v>
      </c>
      <c r="C1473" s="143">
        <v>-495.94142838349006</v>
      </c>
      <c r="D1473" s="143">
        <v>4820.9535137366565</v>
      </c>
      <c r="E1473" s="142">
        <v>1.3009999999999999</v>
      </c>
      <c r="F1473" s="141">
        <v>2.2349999999999999</v>
      </c>
      <c r="G1473" s="135"/>
      <c r="H1473" s="135"/>
      <c r="I1473" s="134"/>
      <c r="J1473" s="135"/>
      <c r="K1473" s="135"/>
      <c r="L1473" s="134"/>
      <c r="M1473" s="135"/>
      <c r="N1473" s="135"/>
      <c r="O1473" s="134"/>
      <c r="P1473" s="135"/>
      <c r="Q1473" s="135"/>
      <c r="R1473" s="134"/>
      <c r="S1473" s="135"/>
      <c r="T1473" s="135"/>
      <c r="U1473" s="134"/>
      <c r="V1473" s="135"/>
      <c r="W1473" s="135"/>
      <c r="X1473" s="134"/>
      <c r="Y1473" s="135"/>
      <c r="Z1473" s="135"/>
      <c r="AA1473" s="134"/>
      <c r="AB1473" s="135"/>
      <c r="AC1473" s="135"/>
      <c r="AD1473" s="134"/>
      <c r="AE1473" s="135"/>
      <c r="AF1473" s="135"/>
      <c r="AG1473" s="134"/>
    </row>
    <row r="1474" spans="1:33">
      <c r="A1474" s="144" t="s">
        <v>345</v>
      </c>
      <c r="B1474" s="135" t="s">
        <v>3707</v>
      </c>
      <c r="C1474" s="143">
        <v>-495.90247799477265</v>
      </c>
      <c r="D1474" s="143">
        <v>4820.217819844901</v>
      </c>
      <c r="E1474" s="142">
        <v>1.323</v>
      </c>
      <c r="F1474" s="141">
        <v>2.2389999999999999</v>
      </c>
      <c r="G1474" s="135"/>
      <c r="H1474" s="135"/>
      <c r="I1474" s="134"/>
      <c r="J1474" s="135"/>
      <c r="K1474" s="135"/>
      <c r="L1474" s="134"/>
      <c r="M1474" s="135"/>
      <c r="N1474" s="135"/>
      <c r="O1474" s="134"/>
      <c r="P1474" s="135"/>
      <c r="Q1474" s="135"/>
      <c r="R1474" s="134"/>
      <c r="S1474" s="135"/>
      <c r="T1474" s="135"/>
      <c r="U1474" s="134"/>
      <c r="V1474" s="135"/>
      <c r="W1474" s="135"/>
      <c r="X1474" s="134"/>
      <c r="Y1474" s="135"/>
      <c r="Z1474" s="135"/>
      <c r="AA1474" s="134"/>
      <c r="AB1474" s="135"/>
      <c r="AC1474" s="135"/>
      <c r="AD1474" s="134"/>
      <c r="AE1474" s="135"/>
      <c r="AF1474" s="135"/>
      <c r="AG1474" s="134"/>
    </row>
    <row r="1475" spans="1:33">
      <c r="A1475" s="144" t="s">
        <v>345</v>
      </c>
      <c r="B1475" s="135" t="s">
        <v>3706</v>
      </c>
      <c r="C1475" s="143">
        <v>-496.45770585482478</v>
      </c>
      <c r="D1475" s="143">
        <v>4818.8279720627643</v>
      </c>
      <c r="E1475" s="142">
        <v>1.327</v>
      </c>
      <c r="F1475" s="141">
        <v>2.238</v>
      </c>
      <c r="G1475" s="135"/>
      <c r="H1475" s="135"/>
      <c r="I1475" s="134"/>
      <c r="J1475" s="135"/>
      <c r="K1475" s="135"/>
      <c r="L1475" s="134"/>
      <c r="M1475" s="135"/>
      <c r="N1475" s="135"/>
      <c r="O1475" s="134"/>
      <c r="P1475" s="135"/>
      <c r="Q1475" s="135"/>
      <c r="R1475" s="134"/>
      <c r="S1475" s="135"/>
      <c r="T1475" s="135"/>
      <c r="U1475" s="134"/>
      <c r="V1475" s="135"/>
      <c r="W1475" s="135"/>
      <c r="X1475" s="134"/>
      <c r="Y1475" s="135"/>
      <c r="Z1475" s="135"/>
      <c r="AA1475" s="134"/>
      <c r="AB1475" s="135"/>
      <c r="AC1475" s="135"/>
      <c r="AD1475" s="134"/>
      <c r="AE1475" s="135"/>
      <c r="AF1475" s="135"/>
      <c r="AG1475" s="134"/>
    </row>
    <row r="1476" spans="1:33">
      <c r="A1476" s="144" t="s">
        <v>345</v>
      </c>
      <c r="B1476" s="135" t="s">
        <v>3705</v>
      </c>
      <c r="C1476" s="143">
        <v>-495.9824106888172</v>
      </c>
      <c r="D1476" s="143">
        <v>4818.2558806108609</v>
      </c>
      <c r="E1476" s="142">
        <v>1.3049999999999999</v>
      </c>
      <c r="F1476" s="141">
        <v>2.2229999999999999</v>
      </c>
      <c r="G1476" s="135"/>
      <c r="H1476" s="135"/>
      <c r="I1476" s="134"/>
      <c r="J1476" s="135"/>
      <c r="K1476" s="135"/>
      <c r="L1476" s="134"/>
      <c r="M1476" s="135"/>
      <c r="N1476" s="135"/>
      <c r="O1476" s="134"/>
      <c r="P1476" s="135"/>
      <c r="Q1476" s="135"/>
      <c r="R1476" s="134"/>
      <c r="S1476" s="135"/>
      <c r="T1476" s="135"/>
      <c r="U1476" s="134"/>
      <c r="V1476" s="135"/>
      <c r="W1476" s="135"/>
      <c r="X1476" s="134"/>
      <c r="Y1476" s="135"/>
      <c r="Z1476" s="135"/>
      <c r="AA1476" s="134"/>
      <c r="AB1476" s="135"/>
      <c r="AC1476" s="135"/>
      <c r="AD1476" s="134"/>
      <c r="AE1476" s="135"/>
      <c r="AF1476" s="135"/>
      <c r="AG1476" s="134"/>
    </row>
    <row r="1477" spans="1:33">
      <c r="A1477" s="144" t="s">
        <v>345</v>
      </c>
      <c r="B1477" s="135" t="s">
        <v>3704</v>
      </c>
      <c r="C1477" s="143">
        <v>-496.76177040012385</v>
      </c>
      <c r="D1477" s="143">
        <v>4817.179321964355</v>
      </c>
      <c r="E1477" s="142">
        <v>1.355</v>
      </c>
      <c r="F1477" s="141">
        <v>2.2349999999999999</v>
      </c>
      <c r="G1477" s="135"/>
      <c r="H1477" s="135"/>
      <c r="I1477" s="134"/>
      <c r="J1477" s="135"/>
      <c r="K1477" s="135"/>
      <c r="L1477" s="134"/>
      <c r="M1477" s="135"/>
      <c r="N1477" s="135"/>
      <c r="O1477" s="134"/>
      <c r="P1477" s="135"/>
      <c r="Q1477" s="135"/>
      <c r="R1477" s="134"/>
      <c r="S1477" s="135"/>
      <c r="T1477" s="135"/>
      <c r="U1477" s="134"/>
      <c r="V1477" s="135"/>
      <c r="W1477" s="135"/>
      <c r="X1477" s="134"/>
      <c r="Y1477" s="135"/>
      <c r="Z1477" s="135"/>
      <c r="AA1477" s="134"/>
      <c r="AB1477" s="135"/>
      <c r="AC1477" s="135"/>
      <c r="AD1477" s="134"/>
      <c r="AE1477" s="135"/>
      <c r="AF1477" s="135"/>
      <c r="AG1477" s="134"/>
    </row>
    <row r="1478" spans="1:33">
      <c r="A1478" s="144" t="s">
        <v>345</v>
      </c>
      <c r="B1478" s="135" t="s">
        <v>3703</v>
      </c>
      <c r="C1478" s="143">
        <v>-496.17798892224158</v>
      </c>
      <c r="D1478" s="143">
        <v>4817.026122509792</v>
      </c>
      <c r="E1478" s="142">
        <v>1.3089999999999999</v>
      </c>
      <c r="F1478" s="141">
        <v>2.2309999999999999</v>
      </c>
      <c r="G1478" s="135"/>
      <c r="H1478" s="135"/>
      <c r="I1478" s="134"/>
      <c r="J1478" s="135"/>
      <c r="K1478" s="135"/>
      <c r="L1478" s="134"/>
      <c r="M1478" s="135"/>
      <c r="N1478" s="135"/>
      <c r="O1478" s="134"/>
      <c r="P1478" s="135"/>
      <c r="Q1478" s="135"/>
      <c r="R1478" s="134"/>
      <c r="S1478" s="135"/>
      <c r="T1478" s="135"/>
      <c r="U1478" s="134"/>
      <c r="V1478" s="135"/>
      <c r="W1478" s="135"/>
      <c r="X1478" s="134"/>
      <c r="Y1478" s="135"/>
      <c r="Z1478" s="135"/>
      <c r="AA1478" s="134"/>
      <c r="AB1478" s="135"/>
      <c r="AC1478" s="135"/>
      <c r="AD1478" s="134"/>
      <c r="AE1478" s="135"/>
      <c r="AF1478" s="135"/>
      <c r="AG1478" s="134"/>
    </row>
    <row r="1479" spans="1:33">
      <c r="A1479" s="144" t="s">
        <v>345</v>
      </c>
      <c r="B1479" s="135" t="s">
        <v>3702</v>
      </c>
      <c r="C1479" s="143">
        <v>-496.55380689024668</v>
      </c>
      <c r="D1479" s="143">
        <v>4816.6817040265641</v>
      </c>
      <c r="E1479" s="142">
        <v>1.339</v>
      </c>
      <c r="F1479" s="141">
        <v>2.2280000000000002</v>
      </c>
      <c r="G1479" s="135"/>
      <c r="H1479" s="135"/>
      <c r="I1479" s="134"/>
      <c r="J1479" s="135"/>
      <c r="K1479" s="135"/>
      <c r="L1479" s="134"/>
      <c r="M1479" s="135"/>
      <c r="N1479" s="135"/>
      <c r="O1479" s="134"/>
      <c r="P1479" s="135"/>
      <c r="Q1479" s="135"/>
      <c r="R1479" s="134"/>
      <c r="S1479" s="135"/>
      <c r="T1479" s="135"/>
      <c r="U1479" s="134"/>
      <c r="V1479" s="135"/>
      <c r="W1479" s="135"/>
      <c r="X1479" s="134"/>
      <c r="Y1479" s="135"/>
      <c r="Z1479" s="135"/>
      <c r="AA1479" s="134"/>
      <c r="AB1479" s="135"/>
      <c r="AC1479" s="135"/>
      <c r="AD1479" s="134"/>
      <c r="AE1479" s="135"/>
      <c r="AF1479" s="135"/>
      <c r="AG1479" s="134"/>
    </row>
    <row r="1480" spans="1:33">
      <c r="A1480" s="144" t="s">
        <v>345</v>
      </c>
      <c r="B1480" s="135" t="s">
        <v>3701</v>
      </c>
      <c r="C1480" s="143">
        <v>-496.66015680034002</v>
      </c>
      <c r="D1480" s="143">
        <v>4816.2160256731813</v>
      </c>
      <c r="E1480" s="142">
        <v>1.327</v>
      </c>
      <c r="F1480" s="141">
        <v>2.2490000000000001</v>
      </c>
      <c r="G1480" s="135"/>
      <c r="H1480" s="135"/>
      <c r="I1480" s="134"/>
      <c r="J1480" s="135"/>
      <c r="K1480" s="135"/>
      <c r="L1480" s="134"/>
      <c r="M1480" s="135"/>
      <c r="N1480" s="135"/>
      <c r="O1480" s="134"/>
      <c r="P1480" s="135"/>
      <c r="Q1480" s="135"/>
      <c r="R1480" s="134"/>
      <c r="S1480" s="135"/>
      <c r="T1480" s="135"/>
      <c r="U1480" s="134"/>
      <c r="V1480" s="135"/>
      <c r="W1480" s="135"/>
      <c r="X1480" s="134"/>
      <c r="Y1480" s="135"/>
      <c r="Z1480" s="135"/>
      <c r="AA1480" s="134"/>
      <c r="AB1480" s="135"/>
      <c r="AC1480" s="135"/>
      <c r="AD1480" s="134"/>
      <c r="AE1480" s="135"/>
      <c r="AF1480" s="135"/>
      <c r="AG1480" s="134"/>
    </row>
    <row r="1481" spans="1:33">
      <c r="A1481" s="144" t="s">
        <v>345</v>
      </c>
      <c r="B1481" s="135" t="s">
        <v>3700</v>
      </c>
      <c r="C1481" s="143">
        <v>-496.69606198984917</v>
      </c>
      <c r="D1481" s="143">
        <v>4814.7142015426962</v>
      </c>
      <c r="E1481" s="142">
        <v>1.333</v>
      </c>
      <c r="F1481" s="141">
        <v>2.2440000000000002</v>
      </c>
      <c r="G1481" s="135"/>
      <c r="H1481" s="135"/>
      <c r="I1481" s="134"/>
      <c r="J1481" s="135"/>
      <c r="K1481" s="135"/>
      <c r="L1481" s="134"/>
      <c r="M1481" s="135"/>
      <c r="N1481" s="135"/>
      <c r="O1481" s="134"/>
      <c r="P1481" s="135"/>
      <c r="Q1481" s="135"/>
      <c r="R1481" s="134"/>
      <c r="S1481" s="135"/>
      <c r="T1481" s="135"/>
      <c r="U1481" s="134"/>
      <c r="V1481" s="135"/>
      <c r="W1481" s="135"/>
      <c r="X1481" s="134"/>
      <c r="Y1481" s="135"/>
      <c r="Z1481" s="135"/>
      <c r="AA1481" s="134"/>
      <c r="AB1481" s="135"/>
      <c r="AC1481" s="135"/>
      <c r="AD1481" s="134"/>
      <c r="AE1481" s="135"/>
      <c r="AF1481" s="135"/>
      <c r="AG1481" s="134"/>
    </row>
    <row r="1482" spans="1:33">
      <c r="A1482" s="144" t="s">
        <v>345</v>
      </c>
      <c r="B1482" s="135" t="s">
        <v>3699</v>
      </c>
      <c r="C1482" s="143">
        <v>-496.14019363091859</v>
      </c>
      <c r="D1482" s="143">
        <v>4814.4542324850327</v>
      </c>
      <c r="E1482" s="142">
        <v>1.3180000000000001</v>
      </c>
      <c r="F1482" s="141">
        <v>2.2370000000000001</v>
      </c>
      <c r="G1482" s="135"/>
      <c r="H1482" s="135"/>
      <c r="I1482" s="134"/>
      <c r="J1482" s="135"/>
      <c r="K1482" s="135"/>
      <c r="L1482" s="134"/>
      <c r="M1482" s="135"/>
      <c r="N1482" s="135"/>
      <c r="O1482" s="134"/>
      <c r="P1482" s="135"/>
      <c r="Q1482" s="135"/>
      <c r="R1482" s="134"/>
      <c r="S1482" s="135"/>
      <c r="T1482" s="135"/>
      <c r="U1482" s="134"/>
      <c r="V1482" s="135"/>
      <c r="W1482" s="135"/>
      <c r="X1482" s="134"/>
      <c r="Y1482" s="135"/>
      <c r="Z1482" s="135"/>
      <c r="AA1482" s="134"/>
      <c r="AB1482" s="135"/>
      <c r="AC1482" s="135"/>
      <c r="AD1482" s="134"/>
      <c r="AE1482" s="135"/>
      <c r="AF1482" s="135"/>
      <c r="AG1482" s="134"/>
    </row>
    <row r="1483" spans="1:33">
      <c r="A1483" s="144" t="s">
        <v>345</v>
      </c>
      <c r="B1483" s="135" t="s">
        <v>3698</v>
      </c>
      <c r="C1483" s="143">
        <v>-496.08812410643861</v>
      </c>
      <c r="D1483" s="143">
        <v>4813.4572861867482</v>
      </c>
      <c r="E1483" s="142">
        <v>1.32</v>
      </c>
      <c r="F1483" s="141">
        <v>2.2349999999999999</v>
      </c>
      <c r="G1483" s="135"/>
      <c r="H1483" s="135"/>
      <c r="I1483" s="134"/>
      <c r="J1483" s="135"/>
      <c r="K1483" s="135"/>
      <c r="L1483" s="134"/>
      <c r="M1483" s="135"/>
      <c r="N1483" s="135"/>
      <c r="O1483" s="134"/>
      <c r="P1483" s="135"/>
      <c r="Q1483" s="135"/>
      <c r="R1483" s="134"/>
      <c r="S1483" s="135"/>
      <c r="T1483" s="135"/>
      <c r="U1483" s="134"/>
      <c r="V1483" s="135"/>
      <c r="W1483" s="135"/>
      <c r="X1483" s="134"/>
      <c r="Y1483" s="135"/>
      <c r="Z1483" s="135"/>
      <c r="AA1483" s="134"/>
      <c r="AB1483" s="135"/>
      <c r="AC1483" s="135"/>
      <c r="AD1483" s="134"/>
      <c r="AE1483" s="135"/>
      <c r="AF1483" s="135"/>
      <c r="AG1483" s="134"/>
    </row>
    <row r="1484" spans="1:33">
      <c r="A1484" s="144" t="s">
        <v>345</v>
      </c>
      <c r="B1484" s="135" t="s">
        <v>3697</v>
      </c>
      <c r="C1484" s="143">
        <v>-496.60555384239194</v>
      </c>
      <c r="D1484" s="143">
        <v>4812.6957164517726</v>
      </c>
      <c r="E1484" s="142">
        <v>1.3140000000000001</v>
      </c>
      <c r="F1484" s="141">
        <v>2.2309999999999999</v>
      </c>
      <c r="G1484" s="135"/>
      <c r="H1484" s="135"/>
      <c r="I1484" s="134"/>
      <c r="J1484" s="135"/>
      <c r="K1484" s="135"/>
      <c r="L1484" s="134"/>
      <c r="M1484" s="135"/>
      <c r="N1484" s="135"/>
      <c r="O1484" s="134"/>
      <c r="P1484" s="135"/>
      <c r="Q1484" s="135"/>
      <c r="R1484" s="134"/>
      <c r="S1484" s="135"/>
      <c r="T1484" s="135"/>
      <c r="U1484" s="134"/>
      <c r="V1484" s="135"/>
      <c r="W1484" s="135"/>
      <c r="X1484" s="134"/>
      <c r="Y1484" s="135"/>
      <c r="Z1484" s="135"/>
      <c r="AA1484" s="134"/>
      <c r="AB1484" s="135"/>
      <c r="AC1484" s="135"/>
      <c r="AD1484" s="134"/>
      <c r="AE1484" s="135"/>
      <c r="AF1484" s="135"/>
      <c r="AG1484" s="134"/>
    </row>
    <row r="1485" spans="1:33">
      <c r="A1485" s="144" t="s">
        <v>345</v>
      </c>
      <c r="B1485" s="135" t="s">
        <v>3696</v>
      </c>
      <c r="C1485" s="143">
        <v>-496.25963307080826</v>
      </c>
      <c r="D1485" s="143">
        <v>4812.5131753527021</v>
      </c>
      <c r="E1485" s="142">
        <v>1.369</v>
      </c>
      <c r="F1485" s="141">
        <v>2.2280000000000002</v>
      </c>
      <c r="G1485" s="135"/>
      <c r="H1485" s="135"/>
      <c r="I1485" s="134"/>
      <c r="J1485" s="135"/>
      <c r="K1485" s="135"/>
      <c r="L1485" s="134"/>
      <c r="M1485" s="135"/>
      <c r="N1485" s="135"/>
      <c r="O1485" s="134"/>
      <c r="P1485" s="135"/>
      <c r="Q1485" s="135"/>
      <c r="R1485" s="134"/>
      <c r="S1485" s="135"/>
      <c r="T1485" s="135"/>
      <c r="U1485" s="134"/>
      <c r="V1485" s="135"/>
      <c r="W1485" s="135"/>
      <c r="X1485" s="134"/>
      <c r="Y1485" s="135"/>
      <c r="Z1485" s="135"/>
      <c r="AA1485" s="134"/>
      <c r="AB1485" s="135"/>
      <c r="AC1485" s="135"/>
      <c r="AD1485" s="134"/>
      <c r="AE1485" s="135"/>
      <c r="AF1485" s="135"/>
      <c r="AG1485" s="134"/>
    </row>
    <row r="1486" spans="1:33">
      <c r="A1486" s="144" t="s">
        <v>345</v>
      </c>
      <c r="B1486" s="135" t="s">
        <v>3695</v>
      </c>
      <c r="C1486" s="143">
        <v>-496.4221858066644</v>
      </c>
      <c r="D1486" s="143">
        <v>4810.5793505264728</v>
      </c>
      <c r="E1486" s="142">
        <v>1.321</v>
      </c>
      <c r="F1486" s="141">
        <v>2.2330000000000001</v>
      </c>
      <c r="G1486" s="135"/>
      <c r="H1486" s="135"/>
      <c r="I1486" s="134"/>
      <c r="J1486" s="135"/>
      <c r="K1486" s="135"/>
      <c r="L1486" s="134"/>
      <c r="M1486" s="135"/>
      <c r="N1486" s="135"/>
      <c r="O1486" s="134"/>
      <c r="P1486" s="135"/>
      <c r="Q1486" s="135"/>
      <c r="R1486" s="134"/>
      <c r="S1486" s="135"/>
      <c r="T1486" s="135"/>
      <c r="U1486" s="134"/>
      <c r="V1486" s="135"/>
      <c r="W1486" s="135"/>
      <c r="X1486" s="134"/>
      <c r="Y1486" s="135"/>
      <c r="Z1486" s="135"/>
      <c r="AA1486" s="134"/>
      <c r="AB1486" s="135"/>
      <c r="AC1486" s="135"/>
      <c r="AD1486" s="134"/>
      <c r="AE1486" s="135"/>
      <c r="AF1486" s="135"/>
      <c r="AG1486" s="134"/>
    </row>
    <row r="1487" spans="1:33">
      <c r="A1487" s="144" t="s">
        <v>345</v>
      </c>
      <c r="B1487" s="135" t="s">
        <v>3694</v>
      </c>
      <c r="C1487" s="143">
        <v>-496.49733148337549</v>
      </c>
      <c r="D1487" s="143">
        <v>4809.583217285126</v>
      </c>
      <c r="E1487" s="142">
        <v>1.321</v>
      </c>
      <c r="F1487" s="141">
        <v>2.2400000000000002</v>
      </c>
      <c r="G1487" s="135"/>
      <c r="H1487" s="135"/>
      <c r="I1487" s="134"/>
      <c r="J1487" s="135"/>
      <c r="K1487" s="135"/>
      <c r="L1487" s="134"/>
      <c r="M1487" s="135"/>
      <c r="N1487" s="135"/>
      <c r="O1487" s="134"/>
      <c r="P1487" s="135"/>
      <c r="Q1487" s="135"/>
      <c r="R1487" s="134"/>
      <c r="S1487" s="135"/>
      <c r="T1487" s="135"/>
      <c r="U1487" s="134"/>
      <c r="V1487" s="135"/>
      <c r="W1487" s="135"/>
      <c r="X1487" s="134"/>
      <c r="Y1487" s="135"/>
      <c r="Z1487" s="135"/>
      <c r="AA1487" s="134"/>
      <c r="AB1487" s="135"/>
      <c r="AC1487" s="135"/>
      <c r="AD1487" s="134"/>
      <c r="AE1487" s="135"/>
      <c r="AF1487" s="135"/>
      <c r="AG1487" s="134"/>
    </row>
    <row r="1488" spans="1:33">
      <c r="A1488" s="144" t="s">
        <v>345</v>
      </c>
      <c r="B1488" s="135" t="s">
        <v>3693</v>
      </c>
      <c r="C1488" s="143">
        <v>-496.31040962595853</v>
      </c>
      <c r="D1488" s="143">
        <v>4807.8235120501286</v>
      </c>
      <c r="E1488" s="142">
        <v>1.3460000000000001</v>
      </c>
      <c r="F1488" s="141">
        <v>2.234</v>
      </c>
      <c r="G1488" s="135"/>
      <c r="H1488" s="135"/>
      <c r="I1488" s="134"/>
      <c r="J1488" s="135"/>
      <c r="K1488" s="135"/>
      <c r="L1488" s="134"/>
      <c r="M1488" s="135"/>
      <c r="N1488" s="135"/>
      <c r="O1488" s="134"/>
      <c r="P1488" s="135"/>
      <c r="Q1488" s="135"/>
      <c r="R1488" s="134"/>
      <c r="S1488" s="135"/>
      <c r="T1488" s="135"/>
      <c r="U1488" s="134"/>
      <c r="V1488" s="135"/>
      <c r="W1488" s="135"/>
      <c r="X1488" s="134"/>
      <c r="Y1488" s="135"/>
      <c r="Z1488" s="135"/>
      <c r="AA1488" s="134"/>
      <c r="AB1488" s="135"/>
      <c r="AC1488" s="135"/>
      <c r="AD1488" s="134"/>
      <c r="AE1488" s="135"/>
      <c r="AF1488" s="135"/>
      <c r="AG1488" s="134"/>
    </row>
    <row r="1489" spans="1:33">
      <c r="A1489" s="144" t="s">
        <v>345</v>
      </c>
      <c r="B1489" s="135" t="s">
        <v>3692</v>
      </c>
      <c r="C1489" s="143">
        <v>-496.28365650084618</v>
      </c>
      <c r="D1489" s="143">
        <v>4807.2797018014771</v>
      </c>
      <c r="E1489" s="142">
        <v>1.33</v>
      </c>
      <c r="F1489" s="141">
        <v>2.2450000000000001</v>
      </c>
      <c r="G1489" s="135"/>
      <c r="H1489" s="135"/>
      <c r="I1489" s="134"/>
      <c r="J1489" s="135"/>
      <c r="K1489" s="135"/>
      <c r="L1489" s="134"/>
      <c r="M1489" s="135"/>
      <c r="N1489" s="135"/>
      <c r="O1489" s="134"/>
      <c r="P1489" s="135"/>
      <c r="Q1489" s="135"/>
      <c r="R1489" s="134"/>
      <c r="S1489" s="135"/>
      <c r="T1489" s="135"/>
      <c r="U1489" s="134"/>
      <c r="V1489" s="135"/>
      <c r="W1489" s="135"/>
      <c r="X1489" s="134"/>
      <c r="Y1489" s="135"/>
      <c r="Z1489" s="135"/>
      <c r="AA1489" s="134"/>
      <c r="AB1489" s="135"/>
      <c r="AC1489" s="135"/>
      <c r="AD1489" s="134"/>
      <c r="AE1489" s="135"/>
      <c r="AF1489" s="135"/>
      <c r="AG1489" s="134"/>
    </row>
    <row r="1490" spans="1:33">
      <c r="A1490" s="144" t="s">
        <v>345</v>
      </c>
      <c r="B1490" s="135" t="s">
        <v>3691</v>
      </c>
      <c r="C1490" s="143">
        <v>-496.77078161078839</v>
      </c>
      <c r="D1490" s="143">
        <v>4806.1155712384798</v>
      </c>
      <c r="E1490" s="142">
        <v>1.3260000000000001</v>
      </c>
      <c r="F1490" s="141">
        <v>2.238</v>
      </c>
      <c r="G1490" s="135"/>
      <c r="H1490" s="135"/>
      <c r="I1490" s="134"/>
      <c r="J1490" s="135"/>
      <c r="K1490" s="135"/>
      <c r="L1490" s="134"/>
      <c r="M1490" s="135"/>
      <c r="N1490" s="135"/>
      <c r="O1490" s="134"/>
      <c r="P1490" s="135"/>
      <c r="Q1490" s="135"/>
      <c r="R1490" s="134"/>
      <c r="S1490" s="135"/>
      <c r="T1490" s="135"/>
      <c r="U1490" s="134"/>
      <c r="V1490" s="135"/>
      <c r="W1490" s="135"/>
      <c r="X1490" s="134"/>
      <c r="Y1490" s="135"/>
      <c r="Z1490" s="135"/>
      <c r="AA1490" s="134"/>
      <c r="AB1490" s="135"/>
      <c r="AC1490" s="135"/>
      <c r="AD1490" s="134"/>
      <c r="AE1490" s="135"/>
      <c r="AF1490" s="135"/>
      <c r="AG1490" s="134"/>
    </row>
    <row r="1491" spans="1:33">
      <c r="A1491" s="144" t="s">
        <v>345</v>
      </c>
      <c r="B1491" s="135" t="s">
        <v>3690</v>
      </c>
      <c r="C1491" s="143">
        <v>-496.05622884795594</v>
      </c>
      <c r="D1491" s="143">
        <v>4805.1225847365104</v>
      </c>
      <c r="E1491" s="142">
        <v>1.33</v>
      </c>
      <c r="F1491" s="141">
        <v>2.2410000000000001</v>
      </c>
      <c r="G1491" s="135"/>
      <c r="H1491" s="135"/>
      <c r="I1491" s="134"/>
      <c r="J1491" s="135"/>
      <c r="K1491" s="135"/>
      <c r="L1491" s="134"/>
      <c r="M1491" s="135"/>
      <c r="N1491" s="135"/>
      <c r="O1491" s="134"/>
      <c r="P1491" s="135"/>
      <c r="Q1491" s="135"/>
      <c r="R1491" s="134"/>
      <c r="S1491" s="135"/>
      <c r="T1491" s="135"/>
      <c r="U1491" s="134"/>
      <c r="V1491" s="135"/>
      <c r="W1491" s="135"/>
      <c r="X1491" s="134"/>
      <c r="Y1491" s="135"/>
      <c r="Z1491" s="135"/>
      <c r="AA1491" s="134"/>
      <c r="AB1491" s="135"/>
      <c r="AC1491" s="135"/>
      <c r="AD1491" s="134"/>
      <c r="AE1491" s="135"/>
      <c r="AF1491" s="135"/>
      <c r="AG1491" s="134"/>
    </row>
    <row r="1492" spans="1:33">
      <c r="A1492" s="144" t="s">
        <v>345</v>
      </c>
      <c r="B1492" s="135" t="s">
        <v>3689</v>
      </c>
      <c r="C1492" s="143">
        <v>-496.22351294366013</v>
      </c>
      <c r="D1492" s="143">
        <v>4804.4582995882647</v>
      </c>
      <c r="E1492" s="142">
        <v>1.319</v>
      </c>
      <c r="F1492" s="141">
        <v>2.2280000000000002</v>
      </c>
      <c r="G1492" s="135"/>
      <c r="H1492" s="135"/>
      <c r="I1492" s="134"/>
      <c r="J1492" s="135"/>
      <c r="K1492" s="135"/>
      <c r="L1492" s="134"/>
      <c r="M1492" s="135"/>
      <c r="N1492" s="135"/>
      <c r="O1492" s="134"/>
      <c r="P1492" s="135"/>
      <c r="Q1492" s="135"/>
      <c r="R1492" s="134"/>
      <c r="S1492" s="135"/>
      <c r="T1492" s="135"/>
      <c r="U1492" s="134"/>
      <c r="V1492" s="135"/>
      <c r="W1492" s="135"/>
      <c r="X1492" s="134"/>
      <c r="Y1492" s="135"/>
      <c r="Z1492" s="135"/>
      <c r="AA1492" s="134"/>
      <c r="AB1492" s="135"/>
      <c r="AC1492" s="135"/>
      <c r="AD1492" s="134"/>
      <c r="AE1492" s="135"/>
      <c r="AF1492" s="135"/>
      <c r="AG1492" s="134"/>
    </row>
    <row r="1493" spans="1:33">
      <c r="A1493" s="144" t="s">
        <v>345</v>
      </c>
      <c r="B1493" s="135" t="s">
        <v>3688</v>
      </c>
      <c r="C1493" s="143">
        <v>-496.21500840753953</v>
      </c>
      <c r="D1493" s="143">
        <v>4803.7222733381986</v>
      </c>
      <c r="E1493" s="142">
        <v>1.331</v>
      </c>
      <c r="F1493" s="141">
        <v>2.2309999999999999</v>
      </c>
      <c r="G1493" s="135"/>
      <c r="H1493" s="135"/>
      <c r="I1493" s="134"/>
      <c r="J1493" s="135"/>
      <c r="K1493" s="135"/>
      <c r="L1493" s="134"/>
      <c r="M1493" s="135"/>
      <c r="N1493" s="135"/>
      <c r="O1493" s="134"/>
      <c r="P1493" s="135"/>
      <c r="Q1493" s="135"/>
      <c r="R1493" s="134"/>
      <c r="S1493" s="135"/>
      <c r="T1493" s="135"/>
      <c r="U1493" s="134"/>
      <c r="V1493" s="135"/>
      <c r="W1493" s="135"/>
      <c r="X1493" s="134"/>
      <c r="Y1493" s="135"/>
      <c r="Z1493" s="135"/>
      <c r="AA1493" s="134"/>
      <c r="AB1493" s="135"/>
      <c r="AC1493" s="135"/>
      <c r="AD1493" s="134"/>
      <c r="AE1493" s="135"/>
      <c r="AF1493" s="135"/>
      <c r="AG1493" s="134"/>
    </row>
    <row r="1494" spans="1:33">
      <c r="A1494" s="144" t="s">
        <v>345</v>
      </c>
      <c r="B1494" s="135" t="s">
        <v>3687</v>
      </c>
      <c r="C1494" s="143">
        <v>-495.90752216243317</v>
      </c>
      <c r="D1494" s="143">
        <v>4801.7897702911077</v>
      </c>
      <c r="E1494" s="142">
        <v>1.288</v>
      </c>
      <c r="F1494" s="141">
        <v>2.2050000000000001</v>
      </c>
      <c r="G1494" s="135"/>
      <c r="H1494" s="135"/>
      <c r="I1494" s="134"/>
      <c r="J1494" s="135"/>
      <c r="K1494" s="135"/>
      <c r="L1494" s="134"/>
      <c r="M1494" s="135"/>
      <c r="N1494" s="135"/>
      <c r="O1494" s="134"/>
      <c r="P1494" s="135"/>
      <c r="Q1494" s="135"/>
      <c r="R1494" s="134"/>
      <c r="S1494" s="135"/>
      <c r="T1494" s="135"/>
      <c r="U1494" s="134"/>
      <c r="V1494" s="135"/>
      <c r="W1494" s="135"/>
      <c r="X1494" s="134"/>
      <c r="Y1494" s="135"/>
      <c r="Z1494" s="135"/>
      <c r="AA1494" s="134"/>
      <c r="AB1494" s="135"/>
      <c r="AC1494" s="135"/>
      <c r="AD1494" s="134"/>
      <c r="AE1494" s="135"/>
      <c r="AF1494" s="135"/>
      <c r="AG1494" s="134"/>
    </row>
    <row r="1495" spans="1:33">
      <c r="A1495" s="144" t="s">
        <v>345</v>
      </c>
      <c r="B1495" s="135" t="s">
        <v>3686</v>
      </c>
      <c r="C1495" s="143">
        <v>-496.45528385536443</v>
      </c>
      <c r="D1495" s="143">
        <v>4800.4127350365343</v>
      </c>
      <c r="E1495" s="142">
        <v>1.306</v>
      </c>
      <c r="F1495" s="141">
        <v>2.21</v>
      </c>
      <c r="G1495" s="135"/>
      <c r="H1495" s="135"/>
      <c r="I1495" s="134"/>
      <c r="J1495" s="135"/>
      <c r="K1495" s="135"/>
      <c r="L1495" s="134"/>
      <c r="M1495" s="135"/>
      <c r="N1495" s="135"/>
      <c r="O1495" s="134"/>
      <c r="P1495" s="135"/>
      <c r="Q1495" s="135"/>
      <c r="R1495" s="134"/>
      <c r="S1495" s="135"/>
      <c r="T1495" s="135"/>
      <c r="U1495" s="134"/>
      <c r="V1495" s="135"/>
      <c r="W1495" s="135"/>
      <c r="X1495" s="134"/>
      <c r="Y1495" s="135"/>
      <c r="Z1495" s="135"/>
      <c r="AA1495" s="134"/>
      <c r="AB1495" s="135"/>
      <c r="AC1495" s="135"/>
      <c r="AD1495" s="134"/>
      <c r="AE1495" s="135"/>
      <c r="AF1495" s="135"/>
      <c r="AG1495" s="134"/>
    </row>
    <row r="1496" spans="1:33">
      <c r="A1496" s="144" t="s">
        <v>345</v>
      </c>
      <c r="B1496" s="135" t="s">
        <v>3685</v>
      </c>
      <c r="C1496" s="143">
        <v>-496.11925026681405</v>
      </c>
      <c r="D1496" s="143">
        <v>4798.4206154128697</v>
      </c>
      <c r="E1496" s="142">
        <v>1.286</v>
      </c>
      <c r="F1496" s="141">
        <v>2.2090000000000001</v>
      </c>
      <c r="G1496" s="135"/>
      <c r="H1496" s="135"/>
      <c r="I1496" s="134"/>
      <c r="J1496" s="135"/>
      <c r="K1496" s="135"/>
      <c r="L1496" s="134"/>
      <c r="M1496" s="135"/>
      <c r="N1496" s="135"/>
      <c r="O1496" s="134"/>
      <c r="P1496" s="135"/>
      <c r="Q1496" s="135"/>
      <c r="R1496" s="134"/>
      <c r="S1496" s="135"/>
      <c r="T1496" s="135"/>
      <c r="U1496" s="134"/>
      <c r="V1496" s="135"/>
      <c r="W1496" s="135"/>
      <c r="X1496" s="134"/>
      <c r="Y1496" s="135"/>
      <c r="Z1496" s="135"/>
      <c r="AA1496" s="134"/>
      <c r="AB1496" s="135"/>
      <c r="AC1496" s="135"/>
      <c r="AD1496" s="134"/>
      <c r="AE1496" s="135"/>
      <c r="AF1496" s="135"/>
      <c r="AG1496" s="134"/>
    </row>
    <row r="1497" spans="1:33">
      <c r="A1497" s="144" t="s">
        <v>345</v>
      </c>
      <c r="B1497" s="135" t="s">
        <v>3684</v>
      </c>
      <c r="C1497" s="143">
        <v>-496.54422046259634</v>
      </c>
      <c r="D1497" s="143">
        <v>4796.4342915351926</v>
      </c>
      <c r="E1497" s="142">
        <v>1.274</v>
      </c>
      <c r="F1497" s="141">
        <v>2.2160000000000002</v>
      </c>
      <c r="G1497" s="135"/>
      <c r="H1497" s="135"/>
      <c r="I1497" s="134"/>
      <c r="J1497" s="135"/>
      <c r="K1497" s="135"/>
      <c r="L1497" s="134"/>
      <c r="M1497" s="135"/>
      <c r="N1497" s="135"/>
      <c r="O1497" s="134"/>
      <c r="P1497" s="135"/>
      <c r="Q1497" s="135"/>
      <c r="R1497" s="134"/>
      <c r="S1497" s="135"/>
      <c r="T1497" s="135"/>
      <c r="U1497" s="134"/>
      <c r="V1497" s="135"/>
      <c r="W1497" s="135"/>
      <c r="X1497" s="134"/>
      <c r="Y1497" s="135"/>
      <c r="Z1497" s="135"/>
      <c r="AA1497" s="134"/>
      <c r="AB1497" s="135"/>
      <c r="AC1497" s="135"/>
      <c r="AD1497" s="134"/>
      <c r="AE1497" s="135"/>
      <c r="AF1497" s="135"/>
      <c r="AG1497" s="134"/>
    </row>
    <row r="1498" spans="1:33">
      <c r="A1498" s="144" t="s">
        <v>345</v>
      </c>
      <c r="B1498" s="135" t="s">
        <v>3683</v>
      </c>
      <c r="C1498" s="143">
        <v>-496.61500037375532</v>
      </c>
      <c r="D1498" s="143">
        <v>4795.9715577224642</v>
      </c>
      <c r="E1498" s="142">
        <v>1.2829999999999999</v>
      </c>
      <c r="F1498" s="141">
        <v>2.2189999999999999</v>
      </c>
      <c r="G1498" s="135"/>
      <c r="H1498" s="135"/>
      <c r="I1498" s="134"/>
      <c r="J1498" s="135"/>
      <c r="K1498" s="135"/>
      <c r="L1498" s="134"/>
      <c r="M1498" s="135"/>
      <c r="N1498" s="135"/>
      <c r="O1498" s="134"/>
      <c r="P1498" s="135"/>
      <c r="Q1498" s="135"/>
      <c r="R1498" s="134"/>
      <c r="S1498" s="135"/>
      <c r="T1498" s="135"/>
      <c r="U1498" s="134"/>
      <c r="V1498" s="135"/>
      <c r="W1498" s="135"/>
      <c r="X1498" s="134"/>
      <c r="Y1498" s="135"/>
      <c r="Z1498" s="135"/>
      <c r="AA1498" s="134"/>
      <c r="AB1498" s="135"/>
      <c r="AC1498" s="135"/>
      <c r="AD1498" s="134"/>
      <c r="AE1498" s="135"/>
      <c r="AF1498" s="135"/>
      <c r="AG1498" s="134"/>
    </row>
    <row r="1499" spans="1:33">
      <c r="A1499" s="144" t="s">
        <v>345</v>
      </c>
      <c r="B1499" s="135" t="s">
        <v>3682</v>
      </c>
      <c r="C1499" s="143">
        <v>-496.56538908055956</v>
      </c>
      <c r="D1499" s="143">
        <v>4794.8468775899173</v>
      </c>
      <c r="E1499" s="142">
        <v>1.2929999999999999</v>
      </c>
      <c r="F1499" s="141">
        <v>2.2130000000000001</v>
      </c>
      <c r="G1499" s="135"/>
      <c r="H1499" s="135"/>
      <c r="I1499" s="134"/>
      <c r="J1499" s="135"/>
      <c r="K1499" s="135"/>
      <c r="L1499" s="134"/>
      <c r="M1499" s="135"/>
      <c r="N1499" s="135"/>
      <c r="O1499" s="134"/>
      <c r="P1499" s="135"/>
      <c r="Q1499" s="135"/>
      <c r="R1499" s="134"/>
      <c r="S1499" s="135"/>
      <c r="T1499" s="135"/>
      <c r="U1499" s="134"/>
      <c r="V1499" s="135"/>
      <c r="W1499" s="135"/>
      <c r="X1499" s="134"/>
      <c r="Y1499" s="135"/>
      <c r="Z1499" s="135"/>
      <c r="AA1499" s="134"/>
      <c r="AB1499" s="135"/>
      <c r="AC1499" s="135"/>
      <c r="AD1499" s="134"/>
      <c r="AE1499" s="135"/>
      <c r="AF1499" s="135"/>
      <c r="AG1499" s="134"/>
    </row>
    <row r="1500" spans="1:33">
      <c r="A1500" s="144" t="s">
        <v>345</v>
      </c>
      <c r="B1500" s="135" t="s">
        <v>3681</v>
      </c>
      <c r="C1500" s="143">
        <v>-496.25768722431087</v>
      </c>
      <c r="D1500" s="143">
        <v>4793.3499416197837</v>
      </c>
      <c r="E1500" s="142">
        <v>1.3120000000000001</v>
      </c>
      <c r="F1500" s="141">
        <v>2.2109999999999999</v>
      </c>
      <c r="G1500" s="135"/>
      <c r="H1500" s="135"/>
      <c r="I1500" s="134"/>
      <c r="J1500" s="135"/>
      <c r="K1500" s="135"/>
      <c r="L1500" s="134"/>
      <c r="M1500" s="135"/>
      <c r="N1500" s="135"/>
      <c r="O1500" s="134"/>
      <c r="P1500" s="135"/>
      <c r="Q1500" s="135"/>
      <c r="R1500" s="134"/>
      <c r="S1500" s="135"/>
      <c r="T1500" s="135"/>
      <c r="U1500" s="134"/>
      <c r="V1500" s="135"/>
      <c r="W1500" s="135"/>
      <c r="X1500" s="134"/>
      <c r="Y1500" s="135"/>
      <c r="Z1500" s="135"/>
      <c r="AA1500" s="134"/>
      <c r="AB1500" s="135"/>
      <c r="AC1500" s="135"/>
      <c r="AD1500" s="134"/>
      <c r="AE1500" s="135"/>
      <c r="AF1500" s="135"/>
      <c r="AG1500" s="134"/>
    </row>
    <row r="1501" spans="1:33">
      <c r="A1501" s="144" t="s">
        <v>345</v>
      </c>
      <c r="B1501" s="135" t="s">
        <v>3680</v>
      </c>
      <c r="C1501" s="143">
        <v>-496.07777469139808</v>
      </c>
      <c r="D1501" s="143">
        <v>4792.7812675916339</v>
      </c>
      <c r="E1501" s="142">
        <v>1.3109999999999999</v>
      </c>
      <c r="F1501" s="141">
        <v>2.2040000000000002</v>
      </c>
      <c r="G1501" s="135"/>
      <c r="H1501" s="135"/>
      <c r="I1501" s="134"/>
      <c r="J1501" s="135"/>
      <c r="K1501" s="135"/>
      <c r="L1501" s="134"/>
      <c r="M1501" s="135"/>
      <c r="N1501" s="135"/>
      <c r="O1501" s="134"/>
      <c r="P1501" s="135"/>
      <c r="Q1501" s="135"/>
      <c r="R1501" s="134"/>
      <c r="S1501" s="135"/>
      <c r="T1501" s="135"/>
      <c r="U1501" s="134"/>
      <c r="V1501" s="135"/>
      <c r="W1501" s="135"/>
      <c r="X1501" s="134"/>
      <c r="Y1501" s="135"/>
      <c r="Z1501" s="135"/>
      <c r="AA1501" s="134"/>
      <c r="AB1501" s="135"/>
      <c r="AC1501" s="135"/>
      <c r="AD1501" s="134"/>
      <c r="AE1501" s="135"/>
      <c r="AF1501" s="135"/>
      <c r="AG1501" s="134"/>
    </row>
    <row r="1502" spans="1:33">
      <c r="A1502" s="144" t="s">
        <v>345</v>
      </c>
      <c r="B1502" s="135" t="s">
        <v>3679</v>
      </c>
      <c r="C1502" s="143">
        <v>-496.10000386507477</v>
      </c>
      <c r="D1502" s="143">
        <v>4792.6586500027715</v>
      </c>
      <c r="E1502" s="142">
        <v>1.3129999999999999</v>
      </c>
      <c r="F1502" s="141">
        <v>2.226</v>
      </c>
      <c r="G1502" s="135"/>
      <c r="H1502" s="135"/>
      <c r="I1502" s="134"/>
      <c r="J1502" s="135"/>
      <c r="K1502" s="135"/>
      <c r="L1502" s="134"/>
      <c r="M1502" s="135"/>
      <c r="N1502" s="135"/>
      <c r="O1502" s="134"/>
      <c r="P1502" s="135"/>
      <c r="Q1502" s="135"/>
      <c r="R1502" s="134"/>
      <c r="S1502" s="135"/>
      <c r="T1502" s="135"/>
      <c r="U1502" s="134"/>
      <c r="V1502" s="135"/>
      <c r="W1502" s="135"/>
      <c r="X1502" s="134"/>
      <c r="Y1502" s="135"/>
      <c r="Z1502" s="135"/>
      <c r="AA1502" s="134"/>
      <c r="AB1502" s="135"/>
      <c r="AC1502" s="135"/>
      <c r="AD1502" s="134"/>
      <c r="AE1502" s="135"/>
      <c r="AF1502" s="135"/>
      <c r="AG1502" s="134"/>
    </row>
    <row r="1503" spans="1:33">
      <c r="A1503" s="144" t="s">
        <v>345</v>
      </c>
      <c r="B1503" s="135" t="s">
        <v>3678</v>
      </c>
      <c r="C1503" s="143">
        <v>-496.14810786279236</v>
      </c>
      <c r="D1503" s="143">
        <v>4791.1895280161407</v>
      </c>
      <c r="E1503" s="142">
        <v>1.3</v>
      </c>
      <c r="F1503" s="141">
        <v>2.2029999999999998</v>
      </c>
      <c r="G1503" s="135"/>
      <c r="H1503" s="135"/>
      <c r="I1503" s="134"/>
      <c r="J1503" s="135"/>
      <c r="K1503" s="135"/>
      <c r="L1503" s="134"/>
      <c r="M1503" s="135"/>
      <c r="N1503" s="135"/>
      <c r="O1503" s="134"/>
      <c r="P1503" s="135"/>
      <c r="Q1503" s="135"/>
      <c r="R1503" s="134"/>
      <c r="S1503" s="135"/>
      <c r="T1503" s="135"/>
      <c r="U1503" s="134"/>
      <c r="V1503" s="135"/>
      <c r="W1503" s="135"/>
      <c r="X1503" s="134"/>
      <c r="Y1503" s="135"/>
      <c r="Z1503" s="135"/>
      <c r="AA1503" s="134"/>
      <c r="AB1503" s="135"/>
      <c r="AC1503" s="135"/>
      <c r="AD1503" s="134"/>
      <c r="AE1503" s="135"/>
      <c r="AF1503" s="135"/>
      <c r="AG1503" s="134"/>
    </row>
    <row r="1504" spans="1:33">
      <c r="A1504" s="144" t="s">
        <v>345</v>
      </c>
      <c r="B1504" s="135" t="s">
        <v>3677</v>
      </c>
      <c r="C1504" s="143">
        <v>-496.41096829935753</v>
      </c>
      <c r="D1504" s="143">
        <v>4791.1840269902286</v>
      </c>
      <c r="E1504" s="142">
        <v>1.2909999999999999</v>
      </c>
      <c r="F1504" s="141">
        <v>2.1970000000000001</v>
      </c>
      <c r="G1504" s="135"/>
      <c r="H1504" s="135"/>
      <c r="I1504" s="134"/>
      <c r="J1504" s="135"/>
      <c r="K1504" s="135"/>
      <c r="L1504" s="134"/>
      <c r="M1504" s="135"/>
      <c r="N1504" s="135"/>
      <c r="O1504" s="134"/>
      <c r="P1504" s="135"/>
      <c r="Q1504" s="135"/>
      <c r="R1504" s="134"/>
      <c r="S1504" s="135"/>
      <c r="T1504" s="135"/>
      <c r="U1504" s="134"/>
      <c r="V1504" s="135"/>
      <c r="W1504" s="135"/>
      <c r="X1504" s="134"/>
      <c r="Y1504" s="135"/>
      <c r="Z1504" s="135"/>
      <c r="AA1504" s="134"/>
      <c r="AB1504" s="135"/>
      <c r="AC1504" s="135"/>
      <c r="AD1504" s="134"/>
      <c r="AE1504" s="135"/>
      <c r="AF1504" s="135"/>
      <c r="AG1504" s="134"/>
    </row>
    <row r="1505" spans="1:33">
      <c r="A1505" s="144" t="s">
        <v>345</v>
      </c>
      <c r="B1505" s="135" t="s">
        <v>3676</v>
      </c>
      <c r="C1505" s="143">
        <v>-496.06320373693649</v>
      </c>
      <c r="D1505" s="143">
        <v>4790.2872827308101</v>
      </c>
      <c r="E1505" s="142">
        <v>1.304</v>
      </c>
      <c r="F1505" s="141">
        <v>2.222</v>
      </c>
      <c r="G1505" s="135"/>
      <c r="H1505" s="135"/>
      <c r="I1505" s="134"/>
      <c r="J1505" s="135"/>
      <c r="K1505" s="135"/>
      <c r="L1505" s="134"/>
      <c r="M1505" s="135"/>
      <c r="N1505" s="135"/>
      <c r="O1505" s="134"/>
      <c r="P1505" s="135"/>
      <c r="Q1505" s="135"/>
      <c r="R1505" s="134"/>
      <c r="S1505" s="135"/>
      <c r="T1505" s="135"/>
      <c r="U1505" s="134"/>
      <c r="V1505" s="135"/>
      <c r="W1505" s="135"/>
      <c r="X1505" s="134"/>
      <c r="Y1505" s="135"/>
      <c r="Z1505" s="135"/>
      <c r="AA1505" s="134"/>
      <c r="AB1505" s="135"/>
      <c r="AC1505" s="135"/>
      <c r="AD1505" s="134"/>
      <c r="AE1505" s="135"/>
      <c r="AF1505" s="135"/>
      <c r="AG1505" s="134"/>
    </row>
    <row r="1506" spans="1:33">
      <c r="A1506" s="144" t="s">
        <v>345</v>
      </c>
      <c r="B1506" s="135" t="s">
        <v>3675</v>
      </c>
      <c r="C1506" s="143">
        <v>-496.38340491248232</v>
      </c>
      <c r="D1506" s="143">
        <v>4788.4752523006264</v>
      </c>
      <c r="E1506" s="142">
        <v>1.319</v>
      </c>
      <c r="F1506" s="141">
        <v>2.214</v>
      </c>
      <c r="G1506" s="135"/>
      <c r="H1506" s="135"/>
      <c r="I1506" s="134"/>
      <c r="J1506" s="135"/>
      <c r="K1506" s="135"/>
      <c r="L1506" s="134"/>
      <c r="M1506" s="135"/>
      <c r="N1506" s="135"/>
      <c r="O1506" s="134"/>
      <c r="P1506" s="135"/>
      <c r="Q1506" s="135"/>
      <c r="R1506" s="134"/>
      <c r="S1506" s="135"/>
      <c r="T1506" s="135"/>
      <c r="U1506" s="134"/>
      <c r="V1506" s="135"/>
      <c r="W1506" s="135"/>
      <c r="X1506" s="134"/>
      <c r="Y1506" s="135"/>
      <c r="Z1506" s="135"/>
      <c r="AA1506" s="134"/>
      <c r="AB1506" s="135"/>
      <c r="AC1506" s="135"/>
      <c r="AD1506" s="134"/>
      <c r="AE1506" s="135"/>
      <c r="AF1506" s="135"/>
      <c r="AG1506" s="134"/>
    </row>
    <row r="1507" spans="1:33">
      <c r="A1507" s="144" t="s">
        <v>345</v>
      </c>
      <c r="B1507" s="135" t="s">
        <v>3674</v>
      </c>
      <c r="C1507" s="143">
        <v>-496.45327284113176</v>
      </c>
      <c r="D1507" s="143">
        <v>4787.5175349960973</v>
      </c>
      <c r="E1507" s="142">
        <v>1.3009999999999999</v>
      </c>
      <c r="F1507" s="141">
        <v>2.2080000000000002</v>
      </c>
      <c r="G1507" s="135"/>
      <c r="H1507" s="135"/>
      <c r="I1507" s="134"/>
      <c r="J1507" s="135"/>
      <c r="K1507" s="135"/>
      <c r="L1507" s="134"/>
      <c r="M1507" s="135"/>
      <c r="N1507" s="135"/>
      <c r="O1507" s="134"/>
      <c r="P1507" s="135"/>
      <c r="Q1507" s="135"/>
      <c r="R1507" s="134"/>
      <c r="S1507" s="135"/>
      <c r="T1507" s="135"/>
      <c r="U1507" s="134"/>
      <c r="V1507" s="135"/>
      <c r="W1507" s="135"/>
      <c r="X1507" s="134"/>
      <c r="Y1507" s="135"/>
      <c r="Z1507" s="135"/>
      <c r="AA1507" s="134"/>
      <c r="AB1507" s="135"/>
      <c r="AC1507" s="135"/>
      <c r="AD1507" s="134"/>
      <c r="AE1507" s="135"/>
      <c r="AF1507" s="135"/>
      <c r="AG1507" s="134"/>
    </row>
    <row r="1508" spans="1:33">
      <c r="A1508" s="144" t="s">
        <v>345</v>
      </c>
      <c r="B1508" s="135" t="s">
        <v>3673</v>
      </c>
      <c r="C1508" s="143">
        <v>-496.01659442818487</v>
      </c>
      <c r="D1508" s="143">
        <v>4786.4143828756278</v>
      </c>
      <c r="E1508" s="142">
        <v>1.296</v>
      </c>
      <c r="F1508" s="141">
        <v>2.2109999999999999</v>
      </c>
      <c r="G1508" s="135"/>
      <c r="H1508" s="135"/>
      <c r="I1508" s="134"/>
      <c r="J1508" s="135"/>
      <c r="K1508" s="135"/>
      <c r="L1508" s="134"/>
      <c r="M1508" s="135"/>
      <c r="N1508" s="135"/>
      <c r="O1508" s="134"/>
      <c r="P1508" s="135"/>
      <c r="Q1508" s="135"/>
      <c r="R1508" s="134"/>
      <c r="S1508" s="135"/>
      <c r="T1508" s="135"/>
      <c r="U1508" s="134"/>
      <c r="V1508" s="135"/>
      <c r="W1508" s="135"/>
      <c r="X1508" s="134"/>
      <c r="Y1508" s="135"/>
      <c r="Z1508" s="135"/>
      <c r="AA1508" s="134"/>
      <c r="AB1508" s="135"/>
      <c r="AC1508" s="135"/>
      <c r="AD1508" s="134"/>
      <c r="AE1508" s="135"/>
      <c r="AF1508" s="135"/>
      <c r="AG1508" s="134"/>
    </row>
    <row r="1509" spans="1:33">
      <c r="A1509" s="144" t="s">
        <v>345</v>
      </c>
      <c r="B1509" s="135" t="s">
        <v>3672</v>
      </c>
      <c r="C1509" s="143">
        <v>-496.39182914393541</v>
      </c>
      <c r="D1509" s="143">
        <v>4786.1579836731617</v>
      </c>
      <c r="E1509" s="142">
        <v>1.298</v>
      </c>
      <c r="F1509" s="141">
        <v>2.2120000000000002</v>
      </c>
      <c r="G1509" s="135"/>
      <c r="H1509" s="135"/>
      <c r="I1509" s="134"/>
      <c r="J1509" s="135"/>
      <c r="K1509" s="135"/>
      <c r="L1509" s="134"/>
      <c r="M1509" s="135"/>
      <c r="N1509" s="135"/>
      <c r="O1509" s="134"/>
      <c r="P1509" s="135"/>
      <c r="Q1509" s="135"/>
      <c r="R1509" s="134"/>
      <c r="S1509" s="135"/>
      <c r="T1509" s="135"/>
      <c r="U1509" s="134"/>
      <c r="V1509" s="135"/>
      <c r="W1509" s="135"/>
      <c r="X1509" s="134"/>
      <c r="Y1509" s="135"/>
      <c r="Z1509" s="135"/>
      <c r="AA1509" s="134"/>
      <c r="AB1509" s="135"/>
      <c r="AC1509" s="135"/>
      <c r="AD1509" s="134"/>
      <c r="AE1509" s="135"/>
      <c r="AF1509" s="135"/>
      <c r="AG1509" s="134"/>
    </row>
    <row r="1510" spans="1:33">
      <c r="A1510" s="144" t="s">
        <v>345</v>
      </c>
      <c r="B1510" s="135" t="s">
        <v>3671</v>
      </c>
      <c r="C1510" s="143">
        <v>-495.97673147100329</v>
      </c>
      <c r="D1510" s="143">
        <v>4784.9152908579235</v>
      </c>
      <c r="E1510" s="142">
        <v>1.2889999999999999</v>
      </c>
      <c r="F1510" s="141">
        <v>2.2109999999999999</v>
      </c>
      <c r="G1510" s="135"/>
      <c r="H1510" s="135"/>
      <c r="I1510" s="134"/>
      <c r="J1510" s="135"/>
      <c r="K1510" s="135"/>
      <c r="L1510" s="134"/>
      <c r="M1510" s="135"/>
      <c r="N1510" s="135"/>
      <c r="O1510" s="134"/>
      <c r="P1510" s="135"/>
      <c r="Q1510" s="135"/>
      <c r="R1510" s="134"/>
      <c r="S1510" s="135"/>
      <c r="T1510" s="135"/>
      <c r="U1510" s="134"/>
      <c r="V1510" s="135"/>
      <c r="W1510" s="135"/>
      <c r="X1510" s="134"/>
      <c r="Y1510" s="135"/>
      <c r="Z1510" s="135"/>
      <c r="AA1510" s="134"/>
      <c r="AB1510" s="135"/>
      <c r="AC1510" s="135"/>
      <c r="AD1510" s="134"/>
      <c r="AE1510" s="135"/>
      <c r="AF1510" s="135"/>
      <c r="AG1510" s="134"/>
    </row>
    <row r="1511" spans="1:33">
      <c r="A1511" s="144" t="s">
        <v>345</v>
      </c>
      <c r="B1511" s="135" t="s">
        <v>3670</v>
      </c>
      <c r="C1511" s="143">
        <v>-496.12026011010835</v>
      </c>
      <c r="D1511" s="143">
        <v>4784.0152318699775</v>
      </c>
      <c r="E1511" s="142">
        <v>1.2749999999999999</v>
      </c>
      <c r="F1511" s="141">
        <v>2.2130000000000001</v>
      </c>
      <c r="G1511" s="135"/>
      <c r="H1511" s="135"/>
      <c r="I1511" s="134"/>
      <c r="J1511" s="135"/>
      <c r="K1511" s="135"/>
      <c r="L1511" s="134"/>
      <c r="M1511" s="135"/>
      <c r="N1511" s="135"/>
      <c r="O1511" s="134"/>
      <c r="P1511" s="135"/>
      <c r="Q1511" s="135"/>
      <c r="R1511" s="134"/>
      <c r="S1511" s="135"/>
      <c r="T1511" s="135"/>
      <c r="U1511" s="134"/>
      <c r="V1511" s="135"/>
      <c r="W1511" s="135"/>
      <c r="X1511" s="134"/>
      <c r="Y1511" s="135"/>
      <c r="Z1511" s="135"/>
      <c r="AA1511" s="134"/>
      <c r="AB1511" s="135"/>
      <c r="AC1511" s="135"/>
      <c r="AD1511" s="134"/>
      <c r="AE1511" s="135"/>
      <c r="AF1511" s="135"/>
      <c r="AG1511" s="134"/>
    </row>
    <row r="1512" spans="1:33">
      <c r="A1512" s="144" t="s">
        <v>345</v>
      </c>
      <c r="B1512" s="135" t="s">
        <v>3669</v>
      </c>
      <c r="C1512" s="143">
        <v>-496.73255620706311</v>
      </c>
      <c r="D1512" s="143">
        <v>4782.6470665735478</v>
      </c>
      <c r="E1512" s="142">
        <v>1.288</v>
      </c>
      <c r="F1512" s="141">
        <v>2.2170000000000001</v>
      </c>
      <c r="G1512" s="135"/>
      <c r="H1512" s="135"/>
      <c r="I1512" s="134"/>
      <c r="J1512" s="135"/>
      <c r="K1512" s="135"/>
      <c r="L1512" s="134"/>
      <c r="M1512" s="135"/>
      <c r="N1512" s="135"/>
      <c r="O1512" s="134"/>
      <c r="P1512" s="135"/>
      <c r="Q1512" s="135"/>
      <c r="R1512" s="134"/>
      <c r="S1512" s="135"/>
      <c r="T1512" s="135"/>
      <c r="U1512" s="134"/>
      <c r="V1512" s="135"/>
      <c r="W1512" s="135"/>
      <c r="X1512" s="134"/>
      <c r="Y1512" s="135"/>
      <c r="Z1512" s="135"/>
      <c r="AA1512" s="134"/>
      <c r="AB1512" s="135"/>
      <c r="AC1512" s="135"/>
      <c r="AD1512" s="134"/>
      <c r="AE1512" s="135"/>
      <c r="AF1512" s="135"/>
      <c r="AG1512" s="134"/>
    </row>
    <row r="1513" spans="1:33">
      <c r="A1513" s="144" t="s">
        <v>345</v>
      </c>
      <c r="B1513" s="135" t="s">
        <v>3668</v>
      </c>
      <c r="C1513" s="143">
        <v>-496.73507390877359</v>
      </c>
      <c r="D1513" s="143">
        <v>4780.7779144270899</v>
      </c>
      <c r="E1513" s="142">
        <v>1.2929999999999999</v>
      </c>
      <c r="F1513" s="141">
        <v>2.2080000000000002</v>
      </c>
      <c r="G1513" s="135"/>
      <c r="H1513" s="135"/>
      <c r="I1513" s="134"/>
      <c r="J1513" s="135"/>
      <c r="K1513" s="135"/>
      <c r="L1513" s="134"/>
      <c r="M1513" s="135"/>
      <c r="N1513" s="135"/>
      <c r="O1513" s="134"/>
      <c r="P1513" s="135"/>
      <c r="Q1513" s="135"/>
      <c r="R1513" s="134"/>
      <c r="S1513" s="135"/>
      <c r="T1513" s="135"/>
      <c r="U1513" s="134"/>
      <c r="V1513" s="135"/>
      <c r="W1513" s="135"/>
      <c r="X1513" s="134"/>
      <c r="Y1513" s="135"/>
      <c r="Z1513" s="135"/>
      <c r="AA1513" s="134"/>
      <c r="AB1513" s="135"/>
      <c r="AC1513" s="135"/>
      <c r="AD1513" s="134"/>
      <c r="AE1513" s="135"/>
      <c r="AF1513" s="135"/>
      <c r="AG1513" s="134"/>
    </row>
    <row r="1514" spans="1:33">
      <c r="A1514" s="144" t="s">
        <v>345</v>
      </c>
      <c r="B1514" s="135" t="s">
        <v>3667</v>
      </c>
      <c r="C1514" s="143">
        <v>-495.92936877601744</v>
      </c>
      <c r="D1514" s="143">
        <v>4779.9869094259229</v>
      </c>
      <c r="E1514" s="142">
        <v>1.3089999999999999</v>
      </c>
      <c r="F1514" s="141">
        <v>2.218</v>
      </c>
      <c r="G1514" s="135"/>
      <c r="H1514" s="135"/>
      <c r="I1514" s="134"/>
      <c r="J1514" s="135"/>
      <c r="K1514" s="135"/>
      <c r="L1514" s="134"/>
      <c r="M1514" s="135"/>
      <c r="N1514" s="135"/>
      <c r="O1514" s="134"/>
      <c r="P1514" s="135"/>
      <c r="Q1514" s="135"/>
      <c r="R1514" s="134"/>
      <c r="S1514" s="135"/>
      <c r="T1514" s="135"/>
      <c r="U1514" s="134"/>
      <c r="V1514" s="135"/>
      <c r="W1514" s="135"/>
      <c r="X1514" s="134"/>
      <c r="Y1514" s="135"/>
      <c r="Z1514" s="135"/>
      <c r="AA1514" s="134"/>
      <c r="AB1514" s="135"/>
      <c r="AC1514" s="135"/>
      <c r="AD1514" s="134"/>
      <c r="AE1514" s="135"/>
      <c r="AF1514" s="135"/>
      <c r="AG1514" s="134"/>
    </row>
    <row r="1515" spans="1:33">
      <c r="A1515" s="144" t="s">
        <v>345</v>
      </c>
      <c r="B1515" s="135" t="s">
        <v>3666</v>
      </c>
      <c r="C1515" s="143">
        <v>-496.2778942992615</v>
      </c>
      <c r="D1515" s="143">
        <v>4778.9900077850707</v>
      </c>
      <c r="E1515" s="142">
        <v>1.3140000000000001</v>
      </c>
      <c r="F1515" s="141">
        <v>2.206</v>
      </c>
      <c r="G1515" s="135"/>
      <c r="H1515" s="135"/>
      <c r="I1515" s="134"/>
      <c r="J1515" s="135"/>
      <c r="K1515" s="135"/>
      <c r="L1515" s="134"/>
      <c r="M1515" s="135"/>
      <c r="N1515" s="135"/>
      <c r="O1515" s="134"/>
      <c r="P1515" s="135"/>
      <c r="Q1515" s="135"/>
      <c r="R1515" s="134"/>
      <c r="S1515" s="135"/>
      <c r="T1515" s="135"/>
      <c r="U1515" s="134"/>
      <c r="V1515" s="135"/>
      <c r="W1515" s="135"/>
      <c r="X1515" s="134"/>
      <c r="Y1515" s="135"/>
      <c r="Z1515" s="135"/>
      <c r="AA1515" s="134"/>
      <c r="AB1515" s="135"/>
      <c r="AC1515" s="135"/>
      <c r="AD1515" s="134"/>
      <c r="AE1515" s="135"/>
      <c r="AF1515" s="135"/>
      <c r="AG1515" s="134"/>
    </row>
    <row r="1516" spans="1:33">
      <c r="A1516" s="144" t="s">
        <v>345</v>
      </c>
      <c r="B1516" s="135" t="s">
        <v>3665</v>
      </c>
      <c r="C1516" s="143">
        <v>-496.03129567245395</v>
      </c>
      <c r="D1516" s="143">
        <v>4777.1363891447554</v>
      </c>
      <c r="E1516" s="142">
        <v>1.2789999999999999</v>
      </c>
      <c r="F1516" s="141">
        <v>2.2149999999999999</v>
      </c>
      <c r="G1516" s="135"/>
      <c r="H1516" s="135"/>
      <c r="I1516" s="134"/>
      <c r="J1516" s="135"/>
      <c r="K1516" s="135"/>
      <c r="L1516" s="134"/>
      <c r="M1516" s="135"/>
      <c r="N1516" s="135"/>
      <c r="O1516" s="134"/>
      <c r="P1516" s="135"/>
      <c r="Q1516" s="135"/>
      <c r="R1516" s="134"/>
      <c r="S1516" s="135"/>
      <c r="T1516" s="135"/>
      <c r="U1516" s="134"/>
      <c r="V1516" s="135"/>
      <c r="W1516" s="135"/>
      <c r="X1516" s="134"/>
      <c r="Y1516" s="135"/>
      <c r="Z1516" s="135"/>
      <c r="AA1516" s="134"/>
      <c r="AB1516" s="135"/>
      <c r="AC1516" s="135"/>
      <c r="AD1516" s="134"/>
      <c r="AE1516" s="135"/>
      <c r="AF1516" s="135"/>
      <c r="AG1516" s="134"/>
    </row>
    <row r="1517" spans="1:33">
      <c r="A1517" s="144" t="s">
        <v>345</v>
      </c>
      <c r="B1517" s="135" t="s">
        <v>3664</v>
      </c>
      <c r="C1517" s="143">
        <v>-496.67315403983446</v>
      </c>
      <c r="D1517" s="143">
        <v>4775.2678028510836</v>
      </c>
      <c r="E1517" s="142">
        <v>1.2989999999999999</v>
      </c>
      <c r="F1517" s="141">
        <v>2.2170000000000001</v>
      </c>
      <c r="G1517" s="135"/>
      <c r="H1517" s="135"/>
      <c r="I1517" s="134"/>
      <c r="J1517" s="135"/>
      <c r="K1517" s="135"/>
      <c r="L1517" s="134"/>
      <c r="M1517" s="135"/>
      <c r="N1517" s="135"/>
      <c r="O1517" s="134"/>
      <c r="P1517" s="135"/>
      <c r="Q1517" s="135"/>
      <c r="R1517" s="134"/>
      <c r="S1517" s="135"/>
      <c r="T1517" s="135"/>
      <c r="U1517" s="134"/>
      <c r="V1517" s="135"/>
      <c r="W1517" s="135"/>
      <c r="X1517" s="134"/>
      <c r="Y1517" s="135"/>
      <c r="Z1517" s="135"/>
      <c r="AA1517" s="134"/>
      <c r="AB1517" s="135"/>
      <c r="AC1517" s="135"/>
      <c r="AD1517" s="134"/>
      <c r="AE1517" s="135"/>
      <c r="AF1517" s="135"/>
      <c r="AG1517" s="134"/>
    </row>
    <row r="1518" spans="1:33">
      <c r="A1518" s="144" t="s">
        <v>345</v>
      </c>
      <c r="B1518" s="135" t="s">
        <v>3663</v>
      </c>
      <c r="C1518" s="143">
        <v>-496.57880327360607</v>
      </c>
      <c r="D1518" s="143">
        <v>4774.8378675232816</v>
      </c>
      <c r="E1518" s="142">
        <v>1.3120000000000001</v>
      </c>
      <c r="F1518" s="141">
        <v>2.206</v>
      </c>
      <c r="G1518" s="135"/>
      <c r="H1518" s="135"/>
      <c r="I1518" s="134"/>
      <c r="J1518" s="135"/>
      <c r="K1518" s="135"/>
      <c r="L1518" s="134"/>
      <c r="M1518" s="135"/>
      <c r="N1518" s="135"/>
      <c r="O1518" s="134"/>
      <c r="P1518" s="135"/>
      <c r="Q1518" s="135"/>
      <c r="R1518" s="134"/>
      <c r="S1518" s="135"/>
      <c r="T1518" s="135"/>
      <c r="U1518" s="134"/>
      <c r="V1518" s="135"/>
      <c r="W1518" s="135"/>
      <c r="X1518" s="134"/>
      <c r="Y1518" s="135"/>
      <c r="Z1518" s="135"/>
      <c r="AA1518" s="134"/>
      <c r="AB1518" s="135"/>
      <c r="AC1518" s="135"/>
      <c r="AD1518" s="134"/>
      <c r="AE1518" s="135"/>
      <c r="AF1518" s="135"/>
      <c r="AG1518" s="134"/>
    </row>
    <row r="1519" spans="1:33">
      <c r="A1519" s="144" t="s">
        <v>345</v>
      </c>
      <c r="B1519" s="135" t="s">
        <v>3662</v>
      </c>
      <c r="C1519" s="143">
        <v>-496.45538601584803</v>
      </c>
      <c r="D1519" s="143">
        <v>4772.892655815137</v>
      </c>
      <c r="E1519" s="142">
        <v>1.2989999999999999</v>
      </c>
      <c r="F1519" s="141">
        <v>2.1989999999999998</v>
      </c>
      <c r="G1519" s="135"/>
      <c r="H1519" s="135"/>
      <c r="I1519" s="134"/>
      <c r="J1519" s="135"/>
      <c r="K1519" s="135"/>
      <c r="L1519" s="134"/>
      <c r="M1519" s="135"/>
      <c r="N1519" s="135"/>
      <c r="O1519" s="134"/>
      <c r="P1519" s="135"/>
      <c r="Q1519" s="135"/>
      <c r="R1519" s="134"/>
      <c r="S1519" s="135"/>
      <c r="T1519" s="135"/>
      <c r="U1519" s="134"/>
      <c r="V1519" s="135"/>
      <c r="W1519" s="135"/>
      <c r="X1519" s="134"/>
      <c r="Y1519" s="135"/>
      <c r="Z1519" s="135"/>
      <c r="AA1519" s="134"/>
      <c r="AB1519" s="135"/>
      <c r="AC1519" s="135"/>
      <c r="AD1519" s="134"/>
      <c r="AE1519" s="135"/>
      <c r="AF1519" s="135"/>
      <c r="AG1519" s="134"/>
    </row>
    <row r="1520" spans="1:33">
      <c r="A1520" s="144" t="s">
        <v>345</v>
      </c>
      <c r="B1520" s="135" t="s">
        <v>3661</v>
      </c>
      <c r="C1520" s="143">
        <v>-496.40204979884442</v>
      </c>
      <c r="D1520" s="143">
        <v>4772.8399634557372</v>
      </c>
      <c r="E1520" s="142">
        <v>1.286</v>
      </c>
      <c r="F1520" s="141">
        <v>2.2029999999999998</v>
      </c>
      <c r="G1520" s="135"/>
      <c r="H1520" s="135"/>
      <c r="I1520" s="134"/>
      <c r="J1520" s="135"/>
      <c r="K1520" s="135"/>
      <c r="L1520" s="134"/>
      <c r="M1520" s="135"/>
      <c r="N1520" s="135"/>
      <c r="O1520" s="134"/>
      <c r="P1520" s="135"/>
      <c r="Q1520" s="135"/>
      <c r="R1520" s="134"/>
      <c r="S1520" s="135"/>
      <c r="T1520" s="135"/>
      <c r="U1520" s="134"/>
      <c r="V1520" s="135"/>
      <c r="W1520" s="135"/>
      <c r="X1520" s="134"/>
      <c r="Y1520" s="135"/>
      <c r="Z1520" s="135"/>
      <c r="AA1520" s="134"/>
      <c r="AB1520" s="135"/>
      <c r="AC1520" s="135"/>
      <c r="AD1520" s="134"/>
      <c r="AE1520" s="135"/>
      <c r="AF1520" s="135"/>
      <c r="AG1520" s="134"/>
    </row>
    <row r="1521" spans="1:33">
      <c r="A1521" s="144" t="s">
        <v>345</v>
      </c>
      <c r="B1521" s="135" t="s">
        <v>3660</v>
      </c>
      <c r="C1521" s="143">
        <v>-496.49170728836248</v>
      </c>
      <c r="D1521" s="143">
        <v>4770.8608036600954</v>
      </c>
      <c r="E1521" s="142">
        <v>1.3029999999999999</v>
      </c>
      <c r="F1521" s="141">
        <v>2.2000000000000002</v>
      </c>
      <c r="G1521" s="135"/>
      <c r="H1521" s="135"/>
      <c r="I1521" s="134"/>
      <c r="J1521" s="135"/>
      <c r="K1521" s="135"/>
      <c r="L1521" s="134"/>
      <c r="M1521" s="135"/>
      <c r="N1521" s="135"/>
      <c r="O1521" s="134"/>
      <c r="P1521" s="135"/>
      <c r="Q1521" s="135"/>
      <c r="R1521" s="134"/>
      <c r="S1521" s="135"/>
      <c r="T1521" s="135"/>
      <c r="U1521" s="134"/>
      <c r="V1521" s="135"/>
      <c r="W1521" s="135"/>
      <c r="X1521" s="134"/>
      <c r="Y1521" s="135"/>
      <c r="Z1521" s="135"/>
      <c r="AA1521" s="134"/>
      <c r="AB1521" s="135"/>
      <c r="AC1521" s="135"/>
      <c r="AD1521" s="134"/>
      <c r="AE1521" s="135"/>
      <c r="AF1521" s="135"/>
      <c r="AG1521" s="134"/>
    </row>
    <row r="1522" spans="1:33">
      <c r="A1522" s="144" t="s">
        <v>345</v>
      </c>
      <c r="B1522" s="135" t="s">
        <v>3659</v>
      </c>
      <c r="C1522" s="143">
        <v>-496.32833407315098</v>
      </c>
      <c r="D1522" s="143">
        <v>4769.5650996530812</v>
      </c>
      <c r="E1522" s="142">
        <v>1.28</v>
      </c>
      <c r="F1522" s="141">
        <v>2.2080000000000002</v>
      </c>
      <c r="G1522" s="135"/>
      <c r="H1522" s="135"/>
      <c r="I1522" s="134"/>
      <c r="J1522" s="135"/>
      <c r="K1522" s="135"/>
      <c r="L1522" s="134"/>
      <c r="M1522" s="135"/>
      <c r="N1522" s="135"/>
      <c r="O1522" s="134"/>
      <c r="P1522" s="135"/>
      <c r="Q1522" s="135"/>
      <c r="R1522" s="134"/>
      <c r="S1522" s="135"/>
      <c r="T1522" s="135"/>
      <c r="U1522" s="134"/>
      <c r="V1522" s="135"/>
      <c r="W1522" s="135"/>
      <c r="X1522" s="134"/>
      <c r="Y1522" s="135"/>
      <c r="Z1522" s="135"/>
      <c r="AA1522" s="134"/>
      <c r="AB1522" s="135"/>
      <c r="AC1522" s="135"/>
      <c r="AD1522" s="134"/>
      <c r="AE1522" s="135"/>
      <c r="AF1522" s="135"/>
      <c r="AG1522" s="134"/>
    </row>
    <row r="1523" spans="1:33">
      <c r="A1523" s="144" t="s">
        <v>345</v>
      </c>
      <c r="B1523" s="135" t="s">
        <v>3658</v>
      </c>
      <c r="C1523" s="143">
        <v>-496.31041256049286</v>
      </c>
      <c r="D1523" s="143">
        <v>4768.8301276358634</v>
      </c>
      <c r="E1523" s="142">
        <v>1.3080000000000001</v>
      </c>
      <c r="F1523" s="141">
        <v>2.214</v>
      </c>
      <c r="G1523" s="135"/>
      <c r="H1523" s="135"/>
      <c r="I1523" s="134"/>
      <c r="J1523" s="135"/>
      <c r="K1523" s="135"/>
      <c r="L1523" s="134"/>
      <c r="M1523" s="135"/>
      <c r="N1523" s="135"/>
      <c r="O1523" s="134"/>
      <c r="P1523" s="135"/>
      <c r="Q1523" s="135"/>
      <c r="R1523" s="134"/>
      <c r="S1523" s="135"/>
      <c r="T1523" s="135"/>
      <c r="U1523" s="134"/>
      <c r="V1523" s="135"/>
      <c r="W1523" s="135"/>
      <c r="X1523" s="134"/>
      <c r="Y1523" s="135"/>
      <c r="Z1523" s="135"/>
      <c r="AA1523" s="134"/>
      <c r="AB1523" s="135"/>
      <c r="AC1523" s="135"/>
      <c r="AD1523" s="134"/>
      <c r="AE1523" s="135"/>
      <c r="AF1523" s="135"/>
      <c r="AG1523" s="134"/>
    </row>
    <row r="1524" spans="1:33">
      <c r="A1524" s="144" t="s">
        <v>345</v>
      </c>
      <c r="B1524" s="135" t="s">
        <v>3657</v>
      </c>
      <c r="C1524" s="143">
        <v>-496.89945899729804</v>
      </c>
      <c r="D1524" s="143">
        <v>4768.2256994355812</v>
      </c>
      <c r="E1524" s="142">
        <v>1.302</v>
      </c>
      <c r="F1524" s="141">
        <v>2.2170000000000001</v>
      </c>
      <c r="G1524" s="135"/>
      <c r="H1524" s="135"/>
      <c r="I1524" s="134"/>
      <c r="J1524" s="135"/>
      <c r="K1524" s="135"/>
      <c r="L1524" s="134"/>
      <c r="M1524" s="135"/>
      <c r="N1524" s="135"/>
      <c r="O1524" s="134"/>
      <c r="P1524" s="135"/>
      <c r="Q1524" s="135"/>
      <c r="R1524" s="134"/>
      <c r="S1524" s="135"/>
      <c r="T1524" s="135"/>
      <c r="U1524" s="134"/>
      <c r="V1524" s="135"/>
      <c r="W1524" s="135"/>
      <c r="X1524" s="134"/>
      <c r="Y1524" s="135"/>
      <c r="Z1524" s="135"/>
      <c r="AA1524" s="134"/>
      <c r="AB1524" s="135"/>
      <c r="AC1524" s="135"/>
      <c r="AD1524" s="134"/>
      <c r="AE1524" s="135"/>
      <c r="AF1524" s="135"/>
      <c r="AG1524" s="134"/>
    </row>
    <row r="1525" spans="1:33">
      <c r="A1525" s="144" t="s">
        <v>345</v>
      </c>
      <c r="B1525" s="135" t="s">
        <v>3656</v>
      </c>
      <c r="C1525" s="143">
        <v>-496.06484698599127</v>
      </c>
      <c r="D1525" s="143">
        <v>4767.1008592532071</v>
      </c>
      <c r="E1525" s="142">
        <v>1.2789999999999999</v>
      </c>
      <c r="F1525" s="141">
        <v>2.2080000000000002</v>
      </c>
      <c r="G1525" s="135"/>
      <c r="H1525" s="135"/>
      <c r="I1525" s="134"/>
      <c r="J1525" s="135"/>
      <c r="K1525" s="135"/>
      <c r="L1525" s="134"/>
      <c r="M1525" s="135"/>
      <c r="N1525" s="135"/>
      <c r="O1525" s="134"/>
      <c r="P1525" s="135"/>
      <c r="Q1525" s="135"/>
      <c r="R1525" s="134"/>
      <c r="S1525" s="135"/>
      <c r="T1525" s="135"/>
      <c r="U1525" s="134"/>
      <c r="V1525" s="135"/>
      <c r="W1525" s="135"/>
      <c r="X1525" s="134"/>
      <c r="Y1525" s="135"/>
      <c r="Z1525" s="135"/>
      <c r="AA1525" s="134"/>
      <c r="AB1525" s="135"/>
      <c r="AC1525" s="135"/>
      <c r="AD1525" s="134"/>
      <c r="AE1525" s="135"/>
      <c r="AF1525" s="135"/>
      <c r="AG1525" s="134"/>
    </row>
    <row r="1526" spans="1:33">
      <c r="A1526" s="144" t="s">
        <v>345</v>
      </c>
      <c r="B1526" s="135" t="s">
        <v>3655</v>
      </c>
      <c r="C1526" s="143">
        <v>-496.65090291003611</v>
      </c>
      <c r="D1526" s="143">
        <v>4765.1235965888354</v>
      </c>
      <c r="E1526" s="142">
        <v>1.294</v>
      </c>
      <c r="F1526" s="141">
        <v>2.2210000000000001</v>
      </c>
      <c r="G1526" s="135"/>
      <c r="H1526" s="135"/>
      <c r="I1526" s="134"/>
      <c r="J1526" s="135"/>
      <c r="K1526" s="135"/>
      <c r="L1526" s="134"/>
      <c r="M1526" s="135"/>
      <c r="N1526" s="135"/>
      <c r="O1526" s="134"/>
      <c r="P1526" s="135"/>
      <c r="Q1526" s="135"/>
      <c r="R1526" s="134"/>
      <c r="S1526" s="135"/>
      <c r="T1526" s="135"/>
      <c r="U1526" s="134"/>
      <c r="V1526" s="135"/>
      <c r="W1526" s="135"/>
      <c r="X1526" s="134"/>
      <c r="Y1526" s="135"/>
      <c r="Z1526" s="135"/>
      <c r="AA1526" s="134"/>
      <c r="AB1526" s="135"/>
      <c r="AC1526" s="135"/>
      <c r="AD1526" s="134"/>
      <c r="AE1526" s="135"/>
      <c r="AF1526" s="135"/>
      <c r="AG1526" s="134"/>
    </row>
    <row r="1527" spans="1:33">
      <c r="A1527" s="144" t="s">
        <v>345</v>
      </c>
      <c r="B1527" s="135" t="s">
        <v>3654</v>
      </c>
      <c r="C1527" s="143">
        <v>-496.4064493311181</v>
      </c>
      <c r="D1527" s="143">
        <v>4764.9597743632148</v>
      </c>
      <c r="E1527" s="142">
        <v>1.2809999999999999</v>
      </c>
      <c r="F1527" s="141">
        <v>2.2160000000000002</v>
      </c>
      <c r="G1527" s="135"/>
      <c r="H1527" s="135"/>
      <c r="I1527" s="134"/>
      <c r="J1527" s="135"/>
      <c r="K1527" s="135"/>
      <c r="L1527" s="134"/>
      <c r="M1527" s="135"/>
      <c r="N1527" s="135"/>
      <c r="O1527" s="134"/>
      <c r="P1527" s="135"/>
      <c r="Q1527" s="135"/>
      <c r="R1527" s="134"/>
      <c r="S1527" s="135"/>
      <c r="T1527" s="135"/>
      <c r="U1527" s="134"/>
      <c r="V1527" s="135"/>
      <c r="W1527" s="135"/>
      <c r="X1527" s="134"/>
      <c r="Y1527" s="135"/>
      <c r="Z1527" s="135"/>
      <c r="AA1527" s="134"/>
      <c r="AB1527" s="135"/>
      <c r="AC1527" s="135"/>
      <c r="AD1527" s="134"/>
      <c r="AE1527" s="135"/>
      <c r="AF1527" s="135"/>
      <c r="AG1527" s="134"/>
    </row>
    <row r="1528" spans="1:33">
      <c r="A1528" s="144" t="s">
        <v>345</v>
      </c>
      <c r="B1528" s="135" t="s">
        <v>3653</v>
      </c>
      <c r="C1528" s="143">
        <v>-496.37000398877495</v>
      </c>
      <c r="D1528" s="143">
        <v>4763.8260638219454</v>
      </c>
      <c r="E1528" s="142">
        <v>1.3080000000000001</v>
      </c>
      <c r="F1528" s="141">
        <v>2.2290000000000001</v>
      </c>
      <c r="G1528" s="135"/>
      <c r="H1528" s="135"/>
      <c r="I1528" s="134"/>
      <c r="J1528" s="135"/>
      <c r="K1528" s="135"/>
      <c r="L1528" s="134"/>
      <c r="M1528" s="135"/>
      <c r="N1528" s="135"/>
      <c r="O1528" s="134"/>
      <c r="P1528" s="135"/>
      <c r="Q1528" s="135"/>
      <c r="R1528" s="134"/>
      <c r="S1528" s="135"/>
      <c r="T1528" s="135"/>
      <c r="U1528" s="134"/>
      <c r="V1528" s="135"/>
      <c r="W1528" s="135"/>
      <c r="X1528" s="134"/>
      <c r="Y1528" s="135"/>
      <c r="Z1528" s="135"/>
      <c r="AA1528" s="134"/>
      <c r="AB1528" s="135"/>
      <c r="AC1528" s="135"/>
      <c r="AD1528" s="134"/>
      <c r="AE1528" s="135"/>
      <c r="AF1528" s="135"/>
      <c r="AG1528" s="134"/>
    </row>
    <row r="1529" spans="1:33">
      <c r="A1529" s="144" t="s">
        <v>345</v>
      </c>
      <c r="B1529" s="135" t="s">
        <v>3652</v>
      </c>
      <c r="C1529" s="143">
        <v>-496.3388587906822</v>
      </c>
      <c r="D1529" s="143">
        <v>4763.4790779316636</v>
      </c>
      <c r="E1529" s="142">
        <v>1.3109999999999999</v>
      </c>
      <c r="F1529" s="141">
        <v>2.226</v>
      </c>
      <c r="G1529" s="135"/>
      <c r="H1529" s="135"/>
      <c r="I1529" s="134"/>
      <c r="J1529" s="135"/>
      <c r="K1529" s="135"/>
      <c r="L1529" s="134"/>
      <c r="M1529" s="135"/>
      <c r="N1529" s="135"/>
      <c r="O1529" s="134"/>
      <c r="P1529" s="135"/>
      <c r="Q1529" s="135"/>
      <c r="R1529" s="134"/>
      <c r="S1529" s="135"/>
      <c r="T1529" s="135"/>
      <c r="U1529" s="134"/>
      <c r="V1529" s="135"/>
      <c r="W1529" s="135"/>
      <c r="X1529" s="134"/>
      <c r="Y1529" s="135"/>
      <c r="Z1529" s="135"/>
      <c r="AA1529" s="134"/>
      <c r="AB1529" s="135"/>
      <c r="AC1529" s="135"/>
      <c r="AD1529" s="134"/>
      <c r="AE1529" s="135"/>
      <c r="AF1529" s="135"/>
      <c r="AG1529" s="134"/>
    </row>
    <row r="1530" spans="1:33">
      <c r="A1530" s="144" t="s">
        <v>345</v>
      </c>
      <c r="B1530" s="135" t="s">
        <v>3651</v>
      </c>
      <c r="C1530" s="143">
        <v>-496.44629660166572</v>
      </c>
      <c r="D1530" s="143">
        <v>4761.6761111165051</v>
      </c>
      <c r="E1530" s="142">
        <v>1.3240000000000001</v>
      </c>
      <c r="F1530" s="141">
        <v>2.2160000000000002</v>
      </c>
      <c r="G1530" s="135"/>
      <c r="H1530" s="135"/>
      <c r="I1530" s="134"/>
      <c r="J1530" s="135"/>
      <c r="K1530" s="135"/>
      <c r="L1530" s="134"/>
      <c r="M1530" s="135"/>
      <c r="N1530" s="135"/>
      <c r="O1530" s="134"/>
      <c r="P1530" s="135"/>
      <c r="Q1530" s="135"/>
      <c r="R1530" s="134"/>
      <c r="S1530" s="135"/>
      <c r="T1530" s="135"/>
      <c r="U1530" s="134"/>
      <c r="V1530" s="135"/>
      <c r="W1530" s="135"/>
      <c r="X1530" s="134"/>
      <c r="Y1530" s="135"/>
      <c r="Z1530" s="135"/>
      <c r="AA1530" s="134"/>
      <c r="AB1530" s="135"/>
      <c r="AC1530" s="135"/>
      <c r="AD1530" s="134"/>
      <c r="AE1530" s="135"/>
      <c r="AF1530" s="135"/>
      <c r="AG1530" s="134"/>
    </row>
    <row r="1531" spans="1:33">
      <c r="A1531" s="144" t="s">
        <v>345</v>
      </c>
      <c r="B1531" s="135" t="s">
        <v>3650</v>
      </c>
      <c r="C1531" s="143">
        <v>-496.23921454199615</v>
      </c>
      <c r="D1531" s="143">
        <v>4760.6565760907342</v>
      </c>
      <c r="E1531" s="142">
        <v>1.3140000000000001</v>
      </c>
      <c r="F1531" s="141">
        <v>2.218</v>
      </c>
      <c r="G1531" s="135"/>
      <c r="H1531" s="135"/>
      <c r="I1531" s="134"/>
      <c r="J1531" s="135"/>
      <c r="K1531" s="135"/>
      <c r="L1531" s="134"/>
      <c r="M1531" s="135"/>
      <c r="N1531" s="135"/>
      <c r="O1531" s="134"/>
      <c r="P1531" s="135"/>
      <c r="Q1531" s="135"/>
      <c r="R1531" s="134"/>
      <c r="S1531" s="135"/>
      <c r="T1531" s="135"/>
      <c r="U1531" s="134"/>
      <c r="V1531" s="135"/>
      <c r="W1531" s="135"/>
      <c r="X1531" s="134"/>
      <c r="Y1531" s="135"/>
      <c r="Z1531" s="135"/>
      <c r="AA1531" s="134"/>
      <c r="AB1531" s="135"/>
      <c r="AC1531" s="135"/>
      <c r="AD1531" s="134"/>
      <c r="AE1531" s="135"/>
      <c r="AF1531" s="135"/>
      <c r="AG1531" s="134"/>
    </row>
    <row r="1532" spans="1:33">
      <c r="A1532" s="144" t="s">
        <v>345</v>
      </c>
      <c r="B1532" s="135" t="s">
        <v>3649</v>
      </c>
      <c r="C1532" s="143">
        <v>-496.49777376533416</v>
      </c>
      <c r="D1532" s="143">
        <v>4759.4553310419578</v>
      </c>
      <c r="E1532" s="142">
        <v>1.2889999999999999</v>
      </c>
      <c r="F1532" s="141">
        <v>2.2050000000000001</v>
      </c>
      <c r="G1532" s="135"/>
      <c r="H1532" s="135"/>
      <c r="I1532" s="134"/>
      <c r="J1532" s="135"/>
      <c r="K1532" s="135"/>
      <c r="L1532" s="134"/>
      <c r="M1532" s="135"/>
      <c r="N1532" s="135"/>
      <c r="O1532" s="134"/>
      <c r="P1532" s="135"/>
      <c r="Q1532" s="135"/>
      <c r="R1532" s="134"/>
      <c r="S1532" s="135"/>
      <c r="T1532" s="135"/>
      <c r="U1532" s="134"/>
      <c r="V1532" s="135"/>
      <c r="W1532" s="135"/>
      <c r="X1532" s="134"/>
      <c r="Y1532" s="135"/>
      <c r="Z1532" s="135"/>
      <c r="AA1532" s="134"/>
      <c r="AB1532" s="135"/>
      <c r="AC1532" s="135"/>
      <c r="AD1532" s="134"/>
      <c r="AE1532" s="135"/>
      <c r="AF1532" s="135"/>
      <c r="AG1532" s="134"/>
    </row>
    <row r="1533" spans="1:33">
      <c r="A1533" s="144" t="s">
        <v>345</v>
      </c>
      <c r="B1533" s="135" t="s">
        <v>3648</v>
      </c>
      <c r="C1533" s="143">
        <v>-496.8011732066584</v>
      </c>
      <c r="D1533" s="143">
        <v>4758.3953562129027</v>
      </c>
      <c r="E1533" s="142">
        <v>1.3009999999999999</v>
      </c>
      <c r="F1533" s="141">
        <v>2.198</v>
      </c>
      <c r="G1533" s="135"/>
      <c r="H1533" s="135"/>
      <c r="I1533" s="134"/>
      <c r="J1533" s="135"/>
      <c r="K1533" s="135"/>
      <c r="L1533" s="134"/>
      <c r="M1533" s="135"/>
      <c r="N1533" s="135"/>
      <c r="O1533" s="134"/>
      <c r="P1533" s="135"/>
      <c r="Q1533" s="135"/>
      <c r="R1533" s="134"/>
      <c r="S1533" s="135"/>
      <c r="T1533" s="135"/>
      <c r="U1533" s="134"/>
      <c r="V1533" s="135"/>
      <c r="W1533" s="135"/>
      <c r="X1533" s="134"/>
      <c r="Y1533" s="135"/>
      <c r="Z1533" s="135"/>
      <c r="AA1533" s="134"/>
      <c r="AB1533" s="135"/>
      <c r="AC1533" s="135"/>
      <c r="AD1533" s="134"/>
      <c r="AE1533" s="135"/>
      <c r="AF1533" s="135"/>
      <c r="AG1533" s="134"/>
    </row>
    <row r="1534" spans="1:33">
      <c r="A1534" s="144" t="s">
        <v>345</v>
      </c>
      <c r="B1534" s="135" t="s">
        <v>3647</v>
      </c>
      <c r="C1534" s="143">
        <v>-496.50693752845524</v>
      </c>
      <c r="D1534" s="143">
        <v>4758.0905107286944</v>
      </c>
      <c r="E1534" s="142">
        <v>1.288</v>
      </c>
      <c r="F1534" s="141">
        <v>2.234</v>
      </c>
      <c r="G1534" s="135"/>
      <c r="H1534" s="135"/>
      <c r="I1534" s="134"/>
      <c r="J1534" s="135"/>
      <c r="K1534" s="135"/>
      <c r="L1534" s="134"/>
      <c r="M1534" s="135"/>
      <c r="N1534" s="135"/>
      <c r="O1534" s="134"/>
      <c r="P1534" s="135"/>
      <c r="Q1534" s="135"/>
      <c r="R1534" s="134"/>
      <c r="S1534" s="135"/>
      <c r="T1534" s="135"/>
      <c r="U1534" s="134"/>
      <c r="V1534" s="135"/>
      <c r="W1534" s="135"/>
      <c r="X1534" s="134"/>
      <c r="Y1534" s="135"/>
      <c r="Z1534" s="135"/>
      <c r="AA1534" s="134"/>
      <c r="AB1534" s="135"/>
      <c r="AC1534" s="135"/>
      <c r="AD1534" s="134"/>
      <c r="AE1534" s="135"/>
      <c r="AF1534" s="135"/>
      <c r="AG1534" s="134"/>
    </row>
    <row r="1535" spans="1:33">
      <c r="A1535" s="144" t="s">
        <v>345</v>
      </c>
      <c r="B1535" s="135" t="s">
        <v>3646</v>
      </c>
      <c r="C1535" s="143">
        <v>-496.34615393422985</v>
      </c>
      <c r="D1535" s="143">
        <v>4757.4352724618439</v>
      </c>
      <c r="E1535" s="142">
        <v>1.321</v>
      </c>
      <c r="F1535" s="141">
        <v>2.2189999999999999</v>
      </c>
      <c r="G1535" s="135"/>
      <c r="H1535" s="135"/>
      <c r="I1535" s="134"/>
      <c r="J1535" s="135"/>
      <c r="K1535" s="135"/>
      <c r="L1535" s="134"/>
      <c r="M1535" s="135"/>
      <c r="N1535" s="135"/>
      <c r="O1535" s="134"/>
      <c r="P1535" s="135"/>
      <c r="Q1535" s="135"/>
      <c r="R1535" s="134"/>
      <c r="S1535" s="135"/>
      <c r="T1535" s="135"/>
      <c r="U1535" s="134"/>
      <c r="V1535" s="135"/>
      <c r="W1535" s="135"/>
      <c r="X1535" s="134"/>
      <c r="Y1535" s="135"/>
      <c r="Z1535" s="135"/>
      <c r="AA1535" s="134"/>
      <c r="AB1535" s="135"/>
      <c r="AC1535" s="135"/>
      <c r="AD1535" s="134"/>
      <c r="AE1535" s="135"/>
      <c r="AF1535" s="135"/>
      <c r="AG1535" s="134"/>
    </row>
    <row r="1536" spans="1:33">
      <c r="A1536" s="144" t="s">
        <v>345</v>
      </c>
      <c r="B1536" s="135" t="s">
        <v>3645</v>
      </c>
      <c r="C1536" s="143">
        <v>-496.25388139308399</v>
      </c>
      <c r="D1536" s="143">
        <v>4755.5008935767619</v>
      </c>
      <c r="E1536" s="142">
        <v>1.323</v>
      </c>
      <c r="F1536" s="141">
        <v>2.2360000000000002</v>
      </c>
      <c r="G1536" s="135"/>
      <c r="H1536" s="135"/>
      <c r="I1536" s="134"/>
      <c r="J1536" s="135"/>
      <c r="K1536" s="135"/>
      <c r="L1536" s="134"/>
      <c r="M1536" s="135"/>
      <c r="N1536" s="135"/>
      <c r="O1536" s="134"/>
      <c r="P1536" s="135"/>
      <c r="Q1536" s="135"/>
      <c r="R1536" s="134"/>
      <c r="S1536" s="135"/>
      <c r="T1536" s="135"/>
      <c r="U1536" s="134"/>
      <c r="V1536" s="135"/>
      <c r="W1536" s="135"/>
      <c r="X1536" s="134"/>
      <c r="Y1536" s="135"/>
      <c r="Z1536" s="135"/>
      <c r="AA1536" s="134"/>
      <c r="AB1536" s="135"/>
      <c r="AC1536" s="135"/>
      <c r="AD1536" s="134"/>
      <c r="AE1536" s="135"/>
      <c r="AF1536" s="135"/>
      <c r="AG1536" s="134"/>
    </row>
    <row r="1537" spans="1:33">
      <c r="A1537" s="144" t="s">
        <v>345</v>
      </c>
      <c r="B1537" s="135" t="s">
        <v>3644</v>
      </c>
      <c r="C1537" s="143">
        <v>-496.09600209360428</v>
      </c>
      <c r="D1537" s="143">
        <v>4754.0271079567119</v>
      </c>
      <c r="E1537" s="142">
        <v>1.296</v>
      </c>
      <c r="F1537" s="141">
        <v>2.2090000000000001</v>
      </c>
      <c r="G1537" s="135"/>
      <c r="H1537" s="135"/>
      <c r="I1537" s="134"/>
      <c r="J1537" s="135"/>
      <c r="K1537" s="135"/>
      <c r="L1537" s="134"/>
      <c r="M1537" s="135"/>
      <c r="N1537" s="135"/>
      <c r="O1537" s="134"/>
      <c r="P1537" s="135"/>
      <c r="Q1537" s="135"/>
      <c r="R1537" s="134"/>
      <c r="S1537" s="135"/>
      <c r="T1537" s="135"/>
      <c r="U1537" s="134"/>
      <c r="V1537" s="135"/>
      <c r="W1537" s="135"/>
      <c r="X1537" s="134"/>
      <c r="Y1537" s="135"/>
      <c r="Z1537" s="135"/>
      <c r="AA1537" s="134"/>
      <c r="AB1537" s="135"/>
      <c r="AC1537" s="135"/>
      <c r="AD1537" s="134"/>
      <c r="AE1537" s="135"/>
      <c r="AF1537" s="135"/>
      <c r="AG1537" s="134"/>
    </row>
    <row r="1538" spans="1:33">
      <c r="A1538" s="144" t="s">
        <v>345</v>
      </c>
      <c r="B1538" s="135" t="s">
        <v>3643</v>
      </c>
      <c r="C1538" s="143">
        <v>-496.54096026231451</v>
      </c>
      <c r="D1538" s="143">
        <v>4753.4671540010841</v>
      </c>
      <c r="E1538" s="142">
        <v>1.3280000000000001</v>
      </c>
      <c r="F1538" s="141">
        <v>2.2269999999999999</v>
      </c>
      <c r="G1538" s="135"/>
      <c r="H1538" s="135"/>
      <c r="I1538" s="134"/>
      <c r="J1538" s="135"/>
      <c r="K1538" s="135"/>
      <c r="L1538" s="134"/>
      <c r="M1538" s="135"/>
      <c r="N1538" s="135"/>
      <c r="O1538" s="134"/>
      <c r="P1538" s="135"/>
      <c r="Q1538" s="135"/>
      <c r="R1538" s="134"/>
      <c r="S1538" s="135"/>
      <c r="T1538" s="135"/>
      <c r="U1538" s="134"/>
      <c r="V1538" s="135"/>
      <c r="W1538" s="135"/>
      <c r="X1538" s="134"/>
      <c r="Y1538" s="135"/>
      <c r="Z1538" s="135"/>
      <c r="AA1538" s="134"/>
      <c r="AB1538" s="135"/>
      <c r="AC1538" s="135"/>
      <c r="AD1538" s="134"/>
      <c r="AE1538" s="135"/>
      <c r="AF1538" s="135"/>
      <c r="AG1538" s="134"/>
    </row>
    <row r="1539" spans="1:33">
      <c r="A1539" s="144" t="s">
        <v>345</v>
      </c>
      <c r="B1539" s="135" t="s">
        <v>3642</v>
      </c>
      <c r="C1539" s="143">
        <v>-496.71414594698763</v>
      </c>
      <c r="D1539" s="143">
        <v>4751.8325102636409</v>
      </c>
      <c r="E1539" s="142">
        <v>1.2989999999999999</v>
      </c>
      <c r="F1539" s="141">
        <v>2.2160000000000002</v>
      </c>
      <c r="G1539" s="135"/>
      <c r="H1539" s="135"/>
      <c r="I1539" s="134"/>
      <c r="J1539" s="135"/>
      <c r="K1539" s="135"/>
      <c r="L1539" s="134"/>
      <c r="M1539" s="135"/>
      <c r="N1539" s="135"/>
      <c r="O1539" s="134"/>
      <c r="P1539" s="135"/>
      <c r="Q1539" s="135"/>
      <c r="R1539" s="134"/>
      <c r="S1539" s="135"/>
      <c r="T1539" s="135"/>
      <c r="U1539" s="134"/>
      <c r="V1539" s="135"/>
      <c r="W1539" s="135"/>
      <c r="X1539" s="134"/>
      <c r="Y1539" s="135"/>
      <c r="Z1539" s="135"/>
      <c r="AA1539" s="134"/>
      <c r="AB1539" s="135"/>
      <c r="AC1539" s="135"/>
      <c r="AD1539" s="134"/>
      <c r="AE1539" s="135"/>
      <c r="AF1539" s="135"/>
      <c r="AG1539" s="134"/>
    </row>
    <row r="1540" spans="1:33">
      <c r="A1540" s="144" t="s">
        <v>345</v>
      </c>
      <c r="B1540" s="135" t="s">
        <v>3641</v>
      </c>
      <c r="C1540" s="143">
        <v>-496.38289199565594</v>
      </c>
      <c r="D1540" s="143">
        <v>4750.0942694345376</v>
      </c>
      <c r="E1540" s="142">
        <v>1.294</v>
      </c>
      <c r="F1540" s="141">
        <v>2.2050000000000001</v>
      </c>
      <c r="G1540" s="135"/>
      <c r="H1540" s="135"/>
      <c r="I1540" s="134"/>
      <c r="J1540" s="135"/>
      <c r="K1540" s="135"/>
      <c r="L1540" s="134"/>
      <c r="M1540" s="135"/>
      <c r="N1540" s="135"/>
      <c r="O1540" s="134"/>
      <c r="P1540" s="135"/>
      <c r="Q1540" s="135"/>
      <c r="R1540" s="134"/>
      <c r="S1540" s="135"/>
      <c r="T1540" s="135"/>
      <c r="U1540" s="134"/>
      <c r="V1540" s="135"/>
      <c r="W1540" s="135"/>
      <c r="X1540" s="134"/>
      <c r="Y1540" s="135"/>
      <c r="Z1540" s="135"/>
      <c r="AA1540" s="134"/>
      <c r="AB1540" s="135"/>
      <c r="AC1540" s="135"/>
      <c r="AD1540" s="134"/>
      <c r="AE1540" s="135"/>
      <c r="AF1540" s="135"/>
      <c r="AG1540" s="134"/>
    </row>
    <row r="1541" spans="1:33">
      <c r="A1541" s="144" t="s">
        <v>345</v>
      </c>
      <c r="B1541" s="135" t="s">
        <v>3640</v>
      </c>
      <c r="C1541" s="143">
        <v>-495.99556367161239</v>
      </c>
      <c r="D1541" s="143">
        <v>4749.0895327625776</v>
      </c>
      <c r="E1541" s="142">
        <v>1.2949999999999999</v>
      </c>
      <c r="F1541" s="141">
        <v>2.2229999999999999</v>
      </c>
      <c r="G1541" s="135"/>
      <c r="H1541" s="135"/>
      <c r="I1541" s="134"/>
      <c r="J1541" s="135"/>
      <c r="K1541" s="135"/>
      <c r="L1541" s="134"/>
      <c r="M1541" s="135"/>
      <c r="N1541" s="135"/>
      <c r="O1541" s="134"/>
      <c r="P1541" s="135"/>
      <c r="Q1541" s="135"/>
      <c r="R1541" s="134"/>
      <c r="S1541" s="135"/>
      <c r="T1541" s="135"/>
      <c r="U1541" s="134"/>
      <c r="V1541" s="135"/>
      <c r="W1541" s="135"/>
      <c r="X1541" s="134"/>
      <c r="Y1541" s="135"/>
      <c r="Z1541" s="135"/>
      <c r="AA1541" s="134"/>
      <c r="AB1541" s="135"/>
      <c r="AC1541" s="135"/>
      <c r="AD1541" s="134"/>
      <c r="AE1541" s="135"/>
      <c r="AF1541" s="135"/>
      <c r="AG1541" s="134"/>
    </row>
    <row r="1542" spans="1:33">
      <c r="A1542" s="144" t="s">
        <v>345</v>
      </c>
      <c r="B1542" s="135" t="s">
        <v>3639</v>
      </c>
      <c r="C1542" s="143">
        <v>-496.5444716204197</v>
      </c>
      <c r="D1542" s="143">
        <v>4748.1711597578851</v>
      </c>
      <c r="E1542" s="142">
        <v>1.2889999999999999</v>
      </c>
      <c r="F1542" s="141">
        <v>2.1970000000000001</v>
      </c>
      <c r="G1542" s="135"/>
      <c r="H1542" s="135"/>
      <c r="I1542" s="134"/>
      <c r="J1542" s="135"/>
      <c r="K1542" s="135"/>
      <c r="L1542" s="134"/>
      <c r="M1542" s="135"/>
      <c r="N1542" s="135"/>
      <c r="O1542" s="134"/>
      <c r="P1542" s="135"/>
      <c r="Q1542" s="135"/>
      <c r="R1542" s="134"/>
      <c r="S1542" s="135"/>
      <c r="T1542" s="135"/>
      <c r="U1542" s="134"/>
      <c r="V1542" s="135"/>
      <c r="W1542" s="135"/>
      <c r="X1542" s="134"/>
      <c r="Y1542" s="135"/>
      <c r="Z1542" s="135"/>
      <c r="AA1542" s="134"/>
      <c r="AB1542" s="135"/>
      <c r="AC1542" s="135"/>
      <c r="AD1542" s="134"/>
      <c r="AE1542" s="135"/>
      <c r="AF1542" s="135"/>
      <c r="AG1542" s="134"/>
    </row>
    <row r="1543" spans="1:33">
      <c r="A1543" s="144" t="s">
        <v>345</v>
      </c>
      <c r="B1543" s="135" t="s">
        <v>3638</v>
      </c>
      <c r="C1543" s="143">
        <v>-496.76001195566755</v>
      </c>
      <c r="D1543" s="143">
        <v>4747.8127229385818</v>
      </c>
      <c r="E1543" s="142">
        <v>1.2969999999999999</v>
      </c>
      <c r="F1543" s="141">
        <v>2.218</v>
      </c>
      <c r="G1543" s="135"/>
      <c r="H1543" s="135"/>
      <c r="I1543" s="134"/>
      <c r="J1543" s="135"/>
      <c r="K1543" s="135"/>
      <c r="L1543" s="134"/>
      <c r="M1543" s="135"/>
      <c r="N1543" s="135"/>
      <c r="O1543" s="134"/>
      <c r="P1543" s="135"/>
      <c r="Q1543" s="135"/>
      <c r="R1543" s="134"/>
      <c r="S1543" s="135"/>
      <c r="T1543" s="135"/>
      <c r="U1543" s="134"/>
      <c r="V1543" s="135"/>
      <c r="W1543" s="135"/>
      <c r="X1543" s="134"/>
      <c r="Y1543" s="135"/>
      <c r="Z1543" s="135"/>
      <c r="AA1543" s="134"/>
      <c r="AB1543" s="135"/>
      <c r="AC1543" s="135"/>
      <c r="AD1543" s="134"/>
      <c r="AE1543" s="135"/>
      <c r="AF1543" s="135"/>
      <c r="AG1543" s="134"/>
    </row>
    <row r="1544" spans="1:33">
      <c r="A1544" s="144" t="s">
        <v>345</v>
      </c>
      <c r="B1544" s="135" t="s">
        <v>3637</v>
      </c>
      <c r="C1544" s="143">
        <v>-496.62563776958063</v>
      </c>
      <c r="D1544" s="143">
        <v>4746.765092968205</v>
      </c>
      <c r="E1544" s="142">
        <v>1.2969999999999999</v>
      </c>
      <c r="F1544" s="141">
        <v>2.194</v>
      </c>
      <c r="G1544" s="135"/>
      <c r="H1544" s="135"/>
      <c r="I1544" s="134"/>
      <c r="J1544" s="135"/>
      <c r="K1544" s="135"/>
      <c r="L1544" s="134"/>
      <c r="M1544" s="135"/>
      <c r="N1544" s="135"/>
      <c r="O1544" s="134"/>
      <c r="P1544" s="135"/>
      <c r="Q1544" s="135"/>
      <c r="R1544" s="134"/>
      <c r="S1544" s="135"/>
      <c r="T1544" s="135"/>
      <c r="U1544" s="134"/>
      <c r="V1544" s="135"/>
      <c r="W1544" s="135"/>
      <c r="X1544" s="134"/>
      <c r="Y1544" s="135"/>
      <c r="Z1544" s="135"/>
      <c r="AA1544" s="134"/>
      <c r="AB1544" s="135"/>
      <c r="AC1544" s="135"/>
      <c r="AD1544" s="134"/>
      <c r="AE1544" s="135"/>
      <c r="AF1544" s="135"/>
      <c r="AG1544" s="134"/>
    </row>
    <row r="1545" spans="1:33">
      <c r="A1545" s="144" t="s">
        <v>345</v>
      </c>
      <c r="B1545" s="135" t="s">
        <v>3636</v>
      </c>
      <c r="C1545" s="143">
        <v>-496.20466345067013</v>
      </c>
      <c r="D1545" s="143">
        <v>4745.5543177167501</v>
      </c>
      <c r="E1545" s="142">
        <v>1.304</v>
      </c>
      <c r="F1545" s="141">
        <v>2.2250000000000001</v>
      </c>
      <c r="G1545" s="135"/>
      <c r="H1545" s="135"/>
      <c r="I1545" s="134"/>
      <c r="J1545" s="135"/>
      <c r="K1545" s="135"/>
      <c r="L1545" s="134"/>
      <c r="M1545" s="135"/>
      <c r="N1545" s="135"/>
      <c r="O1545" s="134"/>
      <c r="P1545" s="135"/>
      <c r="Q1545" s="135"/>
      <c r="R1545" s="134"/>
      <c r="S1545" s="135"/>
      <c r="T1545" s="135"/>
      <c r="U1545" s="134"/>
      <c r="V1545" s="135"/>
      <c r="W1545" s="135"/>
      <c r="X1545" s="134"/>
      <c r="Y1545" s="135"/>
      <c r="Z1545" s="135"/>
      <c r="AA1545" s="134"/>
      <c r="AB1545" s="135"/>
      <c r="AC1545" s="135"/>
      <c r="AD1545" s="134"/>
      <c r="AE1545" s="135"/>
      <c r="AF1545" s="135"/>
      <c r="AG1545" s="134"/>
    </row>
    <row r="1546" spans="1:33">
      <c r="A1546" s="144" t="s">
        <v>345</v>
      </c>
      <c r="B1546" s="135" t="s">
        <v>3635</v>
      </c>
      <c r="C1546" s="143">
        <v>-496.24072946294689</v>
      </c>
      <c r="D1546" s="143">
        <v>4744.3351174692934</v>
      </c>
      <c r="E1546" s="142">
        <v>1.27</v>
      </c>
      <c r="F1546" s="141">
        <v>2.218</v>
      </c>
      <c r="G1546" s="135"/>
      <c r="H1546" s="135"/>
      <c r="I1546" s="134"/>
      <c r="J1546" s="135"/>
      <c r="K1546" s="135"/>
      <c r="L1546" s="134"/>
      <c r="M1546" s="135"/>
      <c r="N1546" s="135"/>
      <c r="O1546" s="134"/>
      <c r="P1546" s="135"/>
      <c r="Q1546" s="135"/>
      <c r="R1546" s="134"/>
      <c r="S1546" s="135"/>
      <c r="T1546" s="135"/>
      <c r="U1546" s="134"/>
      <c r="V1546" s="135"/>
      <c r="W1546" s="135"/>
      <c r="X1546" s="134"/>
      <c r="Y1546" s="135"/>
      <c r="Z1546" s="135"/>
      <c r="AA1546" s="134"/>
      <c r="AB1546" s="135"/>
      <c r="AC1546" s="135"/>
      <c r="AD1546" s="134"/>
      <c r="AE1546" s="135"/>
      <c r="AF1546" s="135"/>
      <c r="AG1546" s="134"/>
    </row>
    <row r="1547" spans="1:33">
      <c r="A1547" s="144" t="s">
        <v>345</v>
      </c>
      <c r="B1547" s="135" t="s">
        <v>3634</v>
      </c>
      <c r="C1547" s="143">
        <v>-496.26947047151646</v>
      </c>
      <c r="D1547" s="143">
        <v>4743.9247030775887</v>
      </c>
      <c r="E1547" s="142">
        <v>1.319</v>
      </c>
      <c r="F1547" s="141">
        <v>2.2069999999999999</v>
      </c>
      <c r="G1547" s="135"/>
      <c r="H1547" s="135"/>
      <c r="I1547" s="134"/>
      <c r="J1547" s="135"/>
      <c r="K1547" s="135"/>
      <c r="L1547" s="134"/>
      <c r="M1547" s="135"/>
      <c r="N1547" s="135"/>
      <c r="O1547" s="134"/>
      <c r="P1547" s="135"/>
      <c r="Q1547" s="135"/>
      <c r="R1547" s="134"/>
      <c r="S1547" s="135"/>
      <c r="T1547" s="135"/>
      <c r="U1547" s="134"/>
      <c r="V1547" s="135"/>
      <c r="W1547" s="135"/>
      <c r="X1547" s="134"/>
      <c r="Y1547" s="135"/>
      <c r="Z1547" s="135"/>
      <c r="AA1547" s="134"/>
      <c r="AB1547" s="135"/>
      <c r="AC1547" s="135"/>
      <c r="AD1547" s="134"/>
      <c r="AE1547" s="135"/>
      <c r="AF1547" s="135"/>
      <c r="AG1547" s="134"/>
    </row>
    <row r="1548" spans="1:33">
      <c r="A1548" s="144" t="s">
        <v>345</v>
      </c>
      <c r="B1548" s="135" t="s">
        <v>3633</v>
      </c>
      <c r="C1548" s="143">
        <v>-496.22139131406664</v>
      </c>
      <c r="D1548" s="143">
        <v>4742.4139570620928</v>
      </c>
      <c r="E1548" s="142">
        <v>1.3009999999999999</v>
      </c>
      <c r="F1548" s="141">
        <v>2.2090000000000001</v>
      </c>
      <c r="G1548" s="135"/>
      <c r="H1548" s="135"/>
      <c r="I1548" s="134"/>
      <c r="J1548" s="135"/>
      <c r="K1548" s="135"/>
      <c r="L1548" s="134"/>
      <c r="M1548" s="135"/>
      <c r="N1548" s="135"/>
      <c r="O1548" s="134"/>
      <c r="P1548" s="135"/>
      <c r="Q1548" s="135"/>
      <c r="R1548" s="134"/>
      <c r="S1548" s="135"/>
      <c r="T1548" s="135"/>
      <c r="U1548" s="134"/>
      <c r="V1548" s="135"/>
      <c r="W1548" s="135"/>
      <c r="X1548" s="134"/>
      <c r="Y1548" s="135"/>
      <c r="Z1548" s="135"/>
      <c r="AA1548" s="134"/>
      <c r="AB1548" s="135"/>
      <c r="AC1548" s="135"/>
      <c r="AD1548" s="134"/>
      <c r="AE1548" s="135"/>
      <c r="AF1548" s="135"/>
      <c r="AG1548" s="134"/>
    </row>
    <row r="1549" spans="1:33">
      <c r="A1549" s="144" t="s">
        <v>345</v>
      </c>
      <c r="B1549" s="135" t="s">
        <v>3632</v>
      </c>
      <c r="C1549" s="143">
        <v>-495.93032468326999</v>
      </c>
      <c r="D1549" s="143">
        <v>4741.4357152714765</v>
      </c>
      <c r="E1549" s="142">
        <v>1.34</v>
      </c>
      <c r="F1549" s="141">
        <v>2.2149999999999999</v>
      </c>
      <c r="G1549" s="135"/>
      <c r="H1549" s="135"/>
      <c r="I1549" s="134"/>
      <c r="J1549" s="135"/>
      <c r="K1549" s="135"/>
      <c r="L1549" s="134"/>
      <c r="M1549" s="135"/>
      <c r="N1549" s="135"/>
      <c r="O1549" s="134"/>
      <c r="P1549" s="135"/>
      <c r="Q1549" s="135"/>
      <c r="R1549" s="134"/>
      <c r="S1549" s="135"/>
      <c r="T1549" s="135"/>
      <c r="U1549" s="134"/>
      <c r="V1549" s="135"/>
      <c r="W1549" s="135"/>
      <c r="X1549" s="134"/>
      <c r="Y1549" s="135"/>
      <c r="Z1549" s="135"/>
      <c r="AA1549" s="134"/>
      <c r="AB1549" s="135"/>
      <c r="AC1549" s="135"/>
      <c r="AD1549" s="134"/>
      <c r="AE1549" s="135"/>
      <c r="AF1549" s="135"/>
      <c r="AG1549" s="134"/>
    </row>
    <row r="1550" spans="1:33">
      <c r="A1550" s="144" t="s">
        <v>345</v>
      </c>
      <c r="B1550" s="135" t="s">
        <v>3631</v>
      </c>
      <c r="C1550" s="143">
        <v>-496.36226609667398</v>
      </c>
      <c r="D1550" s="143">
        <v>4741.2829051923936</v>
      </c>
      <c r="E1550" s="142">
        <v>1.3080000000000001</v>
      </c>
      <c r="F1550" s="141">
        <v>2.2160000000000002</v>
      </c>
      <c r="G1550" s="135"/>
      <c r="H1550" s="135"/>
      <c r="I1550" s="134"/>
      <c r="J1550" s="135"/>
      <c r="K1550" s="135"/>
      <c r="L1550" s="134"/>
      <c r="M1550" s="135"/>
      <c r="N1550" s="135"/>
      <c r="O1550" s="134"/>
      <c r="P1550" s="135"/>
      <c r="Q1550" s="135"/>
      <c r="R1550" s="134"/>
      <c r="S1550" s="135"/>
      <c r="T1550" s="135"/>
      <c r="U1550" s="134"/>
      <c r="V1550" s="135"/>
      <c r="W1550" s="135"/>
      <c r="X1550" s="134"/>
      <c r="Y1550" s="135"/>
      <c r="Z1550" s="135"/>
      <c r="AA1550" s="134"/>
      <c r="AB1550" s="135"/>
      <c r="AC1550" s="135"/>
      <c r="AD1550" s="134"/>
      <c r="AE1550" s="135"/>
      <c r="AF1550" s="135"/>
      <c r="AG1550" s="134"/>
    </row>
    <row r="1551" spans="1:33">
      <c r="A1551" s="144" t="s">
        <v>345</v>
      </c>
      <c r="B1551" s="135" t="s">
        <v>3630</v>
      </c>
      <c r="C1551" s="143">
        <v>-496.38375212463689</v>
      </c>
      <c r="D1551" s="143">
        <v>4740.0523354314055</v>
      </c>
      <c r="E1551" s="142">
        <v>1.3180000000000001</v>
      </c>
      <c r="F1551" s="141">
        <v>2.194</v>
      </c>
      <c r="G1551" s="135"/>
      <c r="H1551" s="135"/>
      <c r="I1551" s="134"/>
      <c r="J1551" s="135"/>
      <c r="K1551" s="135"/>
      <c r="L1551" s="134"/>
      <c r="M1551" s="135"/>
      <c r="N1551" s="135"/>
      <c r="O1551" s="134"/>
      <c r="P1551" s="135"/>
      <c r="Q1551" s="135"/>
      <c r="R1551" s="134"/>
      <c r="S1551" s="135"/>
      <c r="T1551" s="135"/>
      <c r="U1551" s="134"/>
      <c r="V1551" s="135"/>
      <c r="W1551" s="135"/>
      <c r="X1551" s="134"/>
      <c r="Y1551" s="135"/>
      <c r="Z1551" s="135"/>
      <c r="AA1551" s="134"/>
      <c r="AB1551" s="135"/>
      <c r="AC1551" s="135"/>
      <c r="AD1551" s="134"/>
      <c r="AE1551" s="135"/>
      <c r="AF1551" s="135"/>
      <c r="AG1551" s="134"/>
    </row>
    <row r="1552" spans="1:33">
      <c r="A1552" s="144" t="s">
        <v>345</v>
      </c>
      <c r="B1552" s="135" t="s">
        <v>3629</v>
      </c>
      <c r="C1552" s="143">
        <v>-496.62862712578652</v>
      </c>
      <c r="D1552" s="143">
        <v>4739.4498111096627</v>
      </c>
      <c r="E1552" s="142">
        <v>1.3149999999999999</v>
      </c>
      <c r="F1552" s="141">
        <v>2.2200000000000002</v>
      </c>
      <c r="G1552" s="135"/>
      <c r="H1552" s="135"/>
      <c r="I1552" s="134"/>
      <c r="J1552" s="135"/>
      <c r="K1552" s="135"/>
      <c r="L1552" s="134"/>
      <c r="M1552" s="135"/>
      <c r="N1552" s="135"/>
      <c r="O1552" s="134"/>
      <c r="P1552" s="135"/>
      <c r="Q1552" s="135"/>
      <c r="R1552" s="134"/>
      <c r="S1552" s="135"/>
      <c r="T1552" s="135"/>
      <c r="U1552" s="134"/>
      <c r="V1552" s="135"/>
      <c r="W1552" s="135"/>
      <c r="X1552" s="134"/>
      <c r="Y1552" s="135"/>
      <c r="Z1552" s="135"/>
      <c r="AA1552" s="134"/>
      <c r="AB1552" s="135"/>
      <c r="AC1552" s="135"/>
      <c r="AD1552" s="134"/>
      <c r="AE1552" s="135"/>
      <c r="AF1552" s="135"/>
      <c r="AG1552" s="134"/>
    </row>
    <row r="1553" spans="1:33">
      <c r="A1553" s="144" t="s">
        <v>345</v>
      </c>
      <c r="B1553" s="135" t="s">
        <v>3628</v>
      </c>
      <c r="C1553" s="143">
        <v>-495.9413416218145</v>
      </c>
      <c r="D1553" s="143">
        <v>4738.936387522308</v>
      </c>
      <c r="E1553" s="142">
        <v>1.2849999999999999</v>
      </c>
      <c r="F1553" s="141">
        <v>2.2240000000000002</v>
      </c>
      <c r="G1553" s="135"/>
      <c r="H1553" s="135"/>
      <c r="I1553" s="134"/>
      <c r="J1553" s="135"/>
      <c r="K1553" s="135"/>
      <c r="L1553" s="134"/>
      <c r="M1553" s="135"/>
      <c r="N1553" s="135"/>
      <c r="O1553" s="134"/>
      <c r="P1553" s="135"/>
      <c r="Q1553" s="135"/>
      <c r="R1553" s="134"/>
      <c r="S1553" s="135"/>
      <c r="T1553" s="135"/>
      <c r="U1553" s="134"/>
      <c r="V1553" s="135"/>
      <c r="W1553" s="135"/>
      <c r="X1553" s="134"/>
      <c r="Y1553" s="135"/>
      <c r="Z1553" s="135"/>
      <c r="AA1553" s="134"/>
      <c r="AB1553" s="135"/>
      <c r="AC1553" s="135"/>
      <c r="AD1553" s="134"/>
      <c r="AE1553" s="135"/>
      <c r="AF1553" s="135"/>
      <c r="AG1553" s="134"/>
    </row>
    <row r="1554" spans="1:33">
      <c r="A1554" s="144" t="s">
        <v>345</v>
      </c>
      <c r="B1554" s="135" t="s">
        <v>3627</v>
      </c>
      <c r="C1554" s="143">
        <v>-496.82927373133214</v>
      </c>
      <c r="D1554" s="143">
        <v>4738.2895878106456</v>
      </c>
      <c r="E1554" s="142">
        <v>1.3129999999999999</v>
      </c>
      <c r="F1554" s="141">
        <v>2.2240000000000002</v>
      </c>
      <c r="G1554" s="135"/>
      <c r="H1554" s="135"/>
      <c r="I1554" s="134"/>
      <c r="J1554" s="135"/>
      <c r="K1554" s="135"/>
      <c r="L1554" s="134"/>
      <c r="M1554" s="135"/>
      <c r="N1554" s="135"/>
      <c r="O1554" s="134"/>
      <c r="P1554" s="135"/>
      <c r="Q1554" s="135"/>
      <c r="R1554" s="134"/>
      <c r="S1554" s="135"/>
      <c r="T1554" s="135"/>
      <c r="U1554" s="134"/>
      <c r="V1554" s="135"/>
      <c r="W1554" s="135"/>
      <c r="X1554" s="134"/>
      <c r="Y1554" s="135"/>
      <c r="Z1554" s="135"/>
      <c r="AA1554" s="134"/>
      <c r="AB1554" s="135"/>
      <c r="AC1554" s="135"/>
      <c r="AD1554" s="134"/>
      <c r="AE1554" s="135"/>
      <c r="AF1554" s="135"/>
      <c r="AG1554" s="134"/>
    </row>
    <row r="1555" spans="1:33">
      <c r="A1555" s="144" t="s">
        <v>345</v>
      </c>
      <c r="B1555" s="135" t="s">
        <v>3626</v>
      </c>
      <c r="C1555" s="143">
        <v>-496.64186506912495</v>
      </c>
      <c r="D1555" s="143">
        <v>4737.5569208824172</v>
      </c>
      <c r="E1555" s="142">
        <v>1.329</v>
      </c>
      <c r="F1555" s="141">
        <v>2.2210000000000001</v>
      </c>
      <c r="G1555" s="135"/>
      <c r="H1555" s="135"/>
      <c r="I1555" s="134"/>
      <c r="J1555" s="135"/>
      <c r="K1555" s="135"/>
      <c r="L1555" s="134"/>
      <c r="M1555" s="135"/>
      <c r="N1555" s="135"/>
      <c r="O1555" s="134"/>
      <c r="P1555" s="135"/>
      <c r="Q1555" s="135"/>
      <c r="R1555" s="134"/>
      <c r="S1555" s="135"/>
      <c r="T1555" s="135"/>
      <c r="U1555" s="134"/>
      <c r="V1555" s="135"/>
      <c r="W1555" s="135"/>
      <c r="X1555" s="134"/>
      <c r="Y1555" s="135"/>
      <c r="Z1555" s="135"/>
      <c r="AA1555" s="134"/>
      <c r="AB1555" s="135"/>
      <c r="AC1555" s="135"/>
      <c r="AD1555" s="134"/>
      <c r="AE1555" s="135"/>
      <c r="AF1555" s="135"/>
      <c r="AG1555" s="134"/>
    </row>
    <row r="1556" spans="1:33">
      <c r="A1556" s="144" t="s">
        <v>345</v>
      </c>
      <c r="B1556" s="135" t="s">
        <v>3625</v>
      </c>
      <c r="C1556" s="143">
        <v>-496.43125050710063</v>
      </c>
      <c r="D1556" s="143">
        <v>4735.9445440559475</v>
      </c>
      <c r="E1556" s="142">
        <v>1.296</v>
      </c>
      <c r="F1556" s="141">
        <v>2.2160000000000002</v>
      </c>
      <c r="G1556" s="135"/>
      <c r="H1556" s="135"/>
      <c r="I1556" s="134"/>
      <c r="J1556" s="135"/>
      <c r="K1556" s="135"/>
      <c r="L1556" s="134"/>
      <c r="M1556" s="135"/>
      <c r="N1556" s="135"/>
      <c r="O1556" s="134"/>
      <c r="P1556" s="135"/>
      <c r="Q1556" s="135"/>
      <c r="R1556" s="134"/>
      <c r="S1556" s="135"/>
      <c r="T1556" s="135"/>
      <c r="U1556" s="134"/>
      <c r="V1556" s="135"/>
      <c r="W1556" s="135"/>
      <c r="X1556" s="134"/>
      <c r="Y1556" s="135"/>
      <c r="Z1556" s="135"/>
      <c r="AA1556" s="134"/>
      <c r="AB1556" s="135"/>
      <c r="AC1556" s="135"/>
      <c r="AD1556" s="134"/>
      <c r="AE1556" s="135"/>
      <c r="AF1556" s="135"/>
      <c r="AG1556" s="134"/>
    </row>
    <row r="1557" spans="1:33">
      <c r="A1557" s="144" t="s">
        <v>345</v>
      </c>
      <c r="B1557" s="135" t="s">
        <v>3624</v>
      </c>
      <c r="C1557" s="143">
        <v>-496.83364238126637</v>
      </c>
      <c r="D1557" s="143">
        <v>4735.38875823735</v>
      </c>
      <c r="E1557" s="142">
        <v>1.296</v>
      </c>
      <c r="F1557" s="141">
        <v>2.218</v>
      </c>
      <c r="G1557" s="135"/>
      <c r="H1557" s="135"/>
      <c r="I1557" s="134"/>
      <c r="J1557" s="135"/>
      <c r="K1557" s="135"/>
      <c r="L1557" s="134"/>
      <c r="M1557" s="135"/>
      <c r="N1557" s="135"/>
      <c r="O1557" s="134"/>
      <c r="P1557" s="135"/>
      <c r="Q1557" s="135"/>
      <c r="R1557" s="134"/>
      <c r="S1557" s="135"/>
      <c r="T1557" s="135"/>
      <c r="U1557" s="134"/>
      <c r="V1557" s="135"/>
      <c r="W1557" s="135"/>
      <c r="X1557" s="134"/>
      <c r="Y1557" s="135"/>
      <c r="Z1557" s="135"/>
      <c r="AA1557" s="134"/>
      <c r="AB1557" s="135"/>
      <c r="AC1557" s="135"/>
      <c r="AD1557" s="134"/>
      <c r="AE1557" s="135"/>
      <c r="AF1557" s="135"/>
      <c r="AG1557" s="134"/>
    </row>
    <row r="1558" spans="1:33">
      <c r="A1558" s="144" t="s">
        <v>345</v>
      </c>
      <c r="B1558" s="135" t="s">
        <v>3623</v>
      </c>
      <c r="C1558" s="143">
        <v>-496.45231576337289</v>
      </c>
      <c r="D1558" s="143">
        <v>4733.4549228185406</v>
      </c>
      <c r="E1558" s="142">
        <v>1.306</v>
      </c>
      <c r="F1558" s="141">
        <v>2.2309999999999999</v>
      </c>
      <c r="G1558" s="135"/>
      <c r="H1558" s="135"/>
      <c r="I1558" s="134"/>
      <c r="J1558" s="135"/>
      <c r="K1558" s="135"/>
      <c r="L1558" s="134"/>
      <c r="M1558" s="135"/>
      <c r="N1558" s="135"/>
      <c r="O1558" s="134"/>
      <c r="P1558" s="135"/>
      <c r="Q1558" s="135"/>
      <c r="R1558" s="134"/>
      <c r="S1558" s="135"/>
      <c r="T1558" s="135"/>
      <c r="U1558" s="134"/>
      <c r="V1558" s="135"/>
      <c r="W1558" s="135"/>
      <c r="X1558" s="134"/>
      <c r="Y1558" s="135"/>
      <c r="Z1558" s="135"/>
      <c r="AA1558" s="134"/>
      <c r="AB1558" s="135"/>
      <c r="AC1558" s="135"/>
      <c r="AD1558" s="134"/>
      <c r="AE1558" s="135"/>
      <c r="AF1558" s="135"/>
      <c r="AG1558" s="134"/>
    </row>
    <row r="1559" spans="1:33">
      <c r="A1559" s="144" t="s">
        <v>345</v>
      </c>
      <c r="B1559" s="135" t="s">
        <v>3622</v>
      </c>
      <c r="C1559" s="143">
        <v>-496.59104090515922</v>
      </c>
      <c r="D1559" s="143">
        <v>4731.575749247967</v>
      </c>
      <c r="E1559" s="142">
        <v>1.3240000000000001</v>
      </c>
      <c r="F1559" s="141">
        <v>2.2090000000000001</v>
      </c>
      <c r="G1559" s="135"/>
      <c r="H1559" s="135"/>
      <c r="I1559" s="134"/>
      <c r="J1559" s="135"/>
      <c r="K1559" s="135"/>
      <c r="L1559" s="134"/>
      <c r="M1559" s="135"/>
      <c r="N1559" s="135"/>
      <c r="O1559" s="134"/>
      <c r="P1559" s="135"/>
      <c r="Q1559" s="135"/>
      <c r="R1559" s="134"/>
      <c r="S1559" s="135"/>
      <c r="T1559" s="135"/>
      <c r="U1559" s="134"/>
      <c r="V1559" s="135"/>
      <c r="W1559" s="135"/>
      <c r="X1559" s="134"/>
      <c r="Y1559" s="135"/>
      <c r="Z1559" s="135"/>
      <c r="AA1559" s="134"/>
      <c r="AB1559" s="135"/>
      <c r="AC1559" s="135"/>
      <c r="AD1559" s="134"/>
      <c r="AE1559" s="135"/>
      <c r="AF1559" s="135"/>
      <c r="AG1559" s="134"/>
    </row>
    <row r="1560" spans="1:33">
      <c r="A1560" s="144" t="s">
        <v>345</v>
      </c>
      <c r="B1560" s="135" t="s">
        <v>3621</v>
      </c>
      <c r="C1560" s="143">
        <v>-496.3812045518639</v>
      </c>
      <c r="D1560" s="143">
        <v>4730.2102823719752</v>
      </c>
      <c r="E1560" s="142">
        <v>1.3160000000000001</v>
      </c>
      <c r="F1560" s="141">
        <v>2.23</v>
      </c>
      <c r="G1560" s="135"/>
      <c r="H1560" s="135"/>
      <c r="I1560" s="134"/>
      <c r="J1560" s="135"/>
      <c r="K1560" s="135"/>
      <c r="L1560" s="134"/>
      <c r="M1560" s="135"/>
      <c r="N1560" s="135"/>
      <c r="O1560" s="134"/>
      <c r="P1560" s="135"/>
      <c r="Q1560" s="135"/>
      <c r="R1560" s="134"/>
      <c r="S1560" s="135"/>
      <c r="T1560" s="135"/>
      <c r="U1560" s="134"/>
      <c r="V1560" s="135"/>
      <c r="W1560" s="135"/>
      <c r="X1560" s="134"/>
      <c r="Y1560" s="135"/>
      <c r="Z1560" s="135"/>
      <c r="AA1560" s="134"/>
      <c r="AB1560" s="135"/>
      <c r="AC1560" s="135"/>
      <c r="AD1560" s="134"/>
      <c r="AE1560" s="135"/>
      <c r="AF1560" s="135"/>
      <c r="AG1560" s="134"/>
    </row>
    <row r="1561" spans="1:33">
      <c r="A1561" s="144" t="s">
        <v>345</v>
      </c>
      <c r="B1561" s="135" t="s">
        <v>3620</v>
      </c>
      <c r="C1561" s="143">
        <v>-496.32531842795106</v>
      </c>
      <c r="D1561" s="143">
        <v>4728.3549426576792</v>
      </c>
      <c r="E1561" s="142">
        <v>1.2749999999999999</v>
      </c>
      <c r="F1561" s="141">
        <v>2.2269999999999999</v>
      </c>
      <c r="G1561" s="135"/>
      <c r="H1561" s="135"/>
      <c r="I1561" s="134"/>
      <c r="J1561" s="135"/>
      <c r="K1561" s="135"/>
      <c r="L1561" s="134"/>
      <c r="M1561" s="135"/>
      <c r="N1561" s="135"/>
      <c r="O1561" s="134"/>
      <c r="P1561" s="135"/>
      <c r="Q1561" s="135"/>
      <c r="R1561" s="134"/>
      <c r="S1561" s="135"/>
      <c r="T1561" s="135"/>
      <c r="U1561" s="134"/>
      <c r="V1561" s="135"/>
      <c r="W1561" s="135"/>
      <c r="X1561" s="134"/>
      <c r="Y1561" s="135"/>
      <c r="Z1561" s="135"/>
      <c r="AA1561" s="134"/>
      <c r="AB1561" s="135"/>
      <c r="AC1561" s="135"/>
      <c r="AD1561" s="134"/>
      <c r="AE1561" s="135"/>
      <c r="AF1561" s="135"/>
      <c r="AG1561" s="134"/>
    </row>
    <row r="1562" spans="1:33">
      <c r="A1562" s="144" t="s">
        <v>345</v>
      </c>
      <c r="B1562" s="135" t="s">
        <v>3619</v>
      </c>
      <c r="C1562" s="143">
        <v>-496.21065059126994</v>
      </c>
      <c r="D1562" s="143">
        <v>4726.8278886753214</v>
      </c>
      <c r="E1562" s="142">
        <v>1.32</v>
      </c>
      <c r="F1562" s="141">
        <v>2.214</v>
      </c>
      <c r="G1562" s="135"/>
      <c r="H1562" s="135"/>
      <c r="I1562" s="134"/>
      <c r="J1562" s="135"/>
      <c r="K1562" s="135"/>
      <c r="L1562" s="134"/>
      <c r="M1562" s="135"/>
      <c r="N1562" s="135"/>
      <c r="O1562" s="134"/>
      <c r="P1562" s="135"/>
      <c r="Q1562" s="135"/>
      <c r="R1562" s="134"/>
      <c r="S1562" s="135"/>
      <c r="T1562" s="135"/>
      <c r="U1562" s="134"/>
      <c r="V1562" s="135"/>
      <c r="W1562" s="135"/>
      <c r="X1562" s="134"/>
      <c r="Y1562" s="135"/>
      <c r="Z1562" s="135"/>
      <c r="AA1562" s="134"/>
      <c r="AB1562" s="135"/>
      <c r="AC1562" s="135"/>
      <c r="AD1562" s="134"/>
      <c r="AE1562" s="135"/>
      <c r="AF1562" s="135"/>
      <c r="AG1562" s="134"/>
    </row>
    <row r="1563" spans="1:33">
      <c r="A1563" s="144" t="s">
        <v>345</v>
      </c>
      <c r="B1563" s="135" t="s">
        <v>3618</v>
      </c>
      <c r="C1563" s="143">
        <v>-496.11194205527698</v>
      </c>
      <c r="D1563" s="143">
        <v>4726.5749825707562</v>
      </c>
      <c r="E1563" s="142">
        <v>1.294</v>
      </c>
      <c r="F1563" s="141">
        <v>2.2040000000000002</v>
      </c>
      <c r="G1563" s="135"/>
      <c r="H1563" s="135"/>
      <c r="I1563" s="134"/>
      <c r="J1563" s="135"/>
      <c r="K1563" s="135"/>
      <c r="L1563" s="134"/>
      <c r="M1563" s="135"/>
      <c r="N1563" s="135"/>
      <c r="O1563" s="134"/>
      <c r="P1563" s="135"/>
      <c r="Q1563" s="135"/>
      <c r="R1563" s="134"/>
      <c r="S1563" s="135"/>
      <c r="T1563" s="135"/>
      <c r="U1563" s="134"/>
      <c r="V1563" s="135"/>
      <c r="W1563" s="135"/>
      <c r="X1563" s="134"/>
      <c r="Y1563" s="135"/>
      <c r="Z1563" s="135"/>
      <c r="AA1563" s="134"/>
      <c r="AB1563" s="135"/>
      <c r="AC1563" s="135"/>
      <c r="AD1563" s="134"/>
      <c r="AE1563" s="135"/>
      <c r="AF1563" s="135"/>
      <c r="AG1563" s="134"/>
    </row>
    <row r="1564" spans="1:33">
      <c r="A1564" s="144" t="s">
        <v>345</v>
      </c>
      <c r="B1564" s="135" t="s">
        <v>3617</v>
      </c>
      <c r="C1564" s="143">
        <v>-496.11089534217132</v>
      </c>
      <c r="D1564" s="143">
        <v>4725.2612307028903</v>
      </c>
      <c r="E1564" s="142">
        <v>1.298</v>
      </c>
      <c r="F1564" s="141">
        <v>2.234</v>
      </c>
      <c r="G1564" s="135"/>
      <c r="H1564" s="135"/>
      <c r="I1564" s="134"/>
      <c r="J1564" s="135"/>
      <c r="K1564" s="135"/>
      <c r="L1564" s="134"/>
      <c r="M1564" s="135"/>
      <c r="N1564" s="135"/>
      <c r="O1564" s="134"/>
      <c r="P1564" s="135"/>
      <c r="Q1564" s="135"/>
      <c r="R1564" s="134"/>
      <c r="S1564" s="135"/>
      <c r="T1564" s="135"/>
      <c r="U1564" s="134"/>
      <c r="V1564" s="135"/>
      <c r="W1564" s="135"/>
      <c r="X1564" s="134"/>
      <c r="Y1564" s="135"/>
      <c r="Z1564" s="135"/>
      <c r="AA1564" s="134"/>
      <c r="AB1564" s="135"/>
      <c r="AC1564" s="135"/>
      <c r="AD1564" s="134"/>
      <c r="AE1564" s="135"/>
      <c r="AF1564" s="135"/>
      <c r="AG1564" s="134"/>
    </row>
    <row r="1565" spans="1:33">
      <c r="A1565" s="144" t="s">
        <v>345</v>
      </c>
      <c r="B1565" s="135" t="s">
        <v>3616</v>
      </c>
      <c r="C1565" s="143">
        <v>-496.77285533545518</v>
      </c>
      <c r="D1565" s="143">
        <v>4724.9456697306632</v>
      </c>
      <c r="E1565" s="142">
        <v>1.2929999999999999</v>
      </c>
      <c r="F1565" s="141">
        <v>2.2109999999999999</v>
      </c>
      <c r="G1565" s="135"/>
      <c r="H1565" s="135"/>
      <c r="I1565" s="134"/>
      <c r="J1565" s="135"/>
      <c r="K1565" s="135"/>
      <c r="L1565" s="134"/>
      <c r="M1565" s="135"/>
      <c r="N1565" s="135"/>
      <c r="O1565" s="134"/>
      <c r="P1565" s="135"/>
      <c r="Q1565" s="135"/>
      <c r="R1565" s="134"/>
      <c r="S1565" s="135"/>
      <c r="T1565" s="135"/>
      <c r="U1565" s="134"/>
      <c r="V1565" s="135"/>
      <c r="W1565" s="135"/>
      <c r="X1565" s="134"/>
      <c r="Y1565" s="135"/>
      <c r="Z1565" s="135"/>
      <c r="AA1565" s="134"/>
      <c r="AB1565" s="135"/>
      <c r="AC1565" s="135"/>
      <c r="AD1565" s="134"/>
      <c r="AE1565" s="135"/>
      <c r="AF1565" s="135"/>
      <c r="AG1565" s="134"/>
    </row>
    <row r="1566" spans="1:33">
      <c r="A1566" s="144" t="s">
        <v>345</v>
      </c>
      <c r="B1566" s="135" t="s">
        <v>3615</v>
      </c>
      <c r="C1566" s="143">
        <v>-496.24698317690155</v>
      </c>
      <c r="D1566" s="143">
        <v>4723.0380918834562</v>
      </c>
      <c r="E1566" s="142">
        <v>1.306</v>
      </c>
      <c r="F1566" s="141">
        <v>2.2269999999999999</v>
      </c>
      <c r="G1566" s="135"/>
      <c r="H1566" s="135"/>
      <c r="I1566" s="134"/>
      <c r="J1566" s="135"/>
      <c r="K1566" s="135"/>
      <c r="L1566" s="134"/>
      <c r="M1566" s="135"/>
      <c r="N1566" s="135"/>
      <c r="O1566" s="134"/>
      <c r="P1566" s="135"/>
      <c r="Q1566" s="135"/>
      <c r="R1566" s="134"/>
      <c r="S1566" s="135"/>
      <c r="T1566" s="135"/>
      <c r="U1566" s="134"/>
      <c r="V1566" s="135"/>
      <c r="W1566" s="135"/>
      <c r="X1566" s="134"/>
      <c r="Y1566" s="135"/>
      <c r="Z1566" s="135"/>
      <c r="AA1566" s="134"/>
      <c r="AB1566" s="135"/>
      <c r="AC1566" s="135"/>
      <c r="AD1566" s="134"/>
      <c r="AE1566" s="135"/>
      <c r="AF1566" s="135"/>
      <c r="AG1566" s="134"/>
    </row>
    <row r="1567" spans="1:33">
      <c r="A1567" s="144" t="s">
        <v>345</v>
      </c>
      <c r="B1567" s="135" t="s">
        <v>3614</v>
      </c>
      <c r="C1567" s="143">
        <v>-495.93220612397766</v>
      </c>
      <c r="D1567" s="143">
        <v>4721.8607865725298</v>
      </c>
      <c r="E1567" s="142">
        <v>1.3080000000000001</v>
      </c>
      <c r="F1567" s="141">
        <v>2.2130000000000001</v>
      </c>
      <c r="G1567" s="135"/>
      <c r="H1567" s="135"/>
      <c r="I1567" s="134"/>
      <c r="J1567" s="135"/>
      <c r="K1567" s="135"/>
      <c r="L1567" s="134"/>
      <c r="M1567" s="135"/>
      <c r="N1567" s="135"/>
      <c r="O1567" s="134"/>
      <c r="P1567" s="135"/>
      <c r="Q1567" s="135"/>
      <c r="R1567" s="134"/>
      <c r="S1567" s="135"/>
      <c r="T1567" s="135"/>
      <c r="U1567" s="134"/>
      <c r="V1567" s="135"/>
      <c r="W1567" s="135"/>
      <c r="X1567" s="134"/>
      <c r="Y1567" s="135"/>
      <c r="Z1567" s="135"/>
      <c r="AA1567" s="134"/>
      <c r="AB1567" s="135"/>
      <c r="AC1567" s="135"/>
      <c r="AD1567" s="134"/>
      <c r="AE1567" s="135"/>
      <c r="AF1567" s="135"/>
      <c r="AG1567" s="134"/>
    </row>
    <row r="1568" spans="1:33">
      <c r="A1568" s="144" t="s">
        <v>345</v>
      </c>
      <c r="B1568" s="135" t="s">
        <v>3613</v>
      </c>
      <c r="C1568" s="143">
        <v>-496.6311872239537</v>
      </c>
      <c r="D1568" s="143">
        <v>4720.8670350881212</v>
      </c>
      <c r="E1568" s="142">
        <v>1.29</v>
      </c>
      <c r="F1568" s="141">
        <v>2.2130000000000001</v>
      </c>
      <c r="G1568" s="135"/>
      <c r="H1568" s="135"/>
      <c r="I1568" s="134"/>
      <c r="J1568" s="135"/>
      <c r="K1568" s="135"/>
      <c r="L1568" s="134"/>
      <c r="M1568" s="135"/>
      <c r="N1568" s="135"/>
      <c r="O1568" s="134"/>
      <c r="P1568" s="135"/>
      <c r="Q1568" s="135"/>
      <c r="R1568" s="134"/>
      <c r="S1568" s="135"/>
      <c r="T1568" s="135"/>
      <c r="U1568" s="134"/>
      <c r="V1568" s="135"/>
      <c r="W1568" s="135"/>
      <c r="X1568" s="134"/>
      <c r="Y1568" s="135"/>
      <c r="Z1568" s="135"/>
      <c r="AA1568" s="134"/>
      <c r="AB1568" s="135"/>
      <c r="AC1568" s="135"/>
      <c r="AD1568" s="134"/>
      <c r="AE1568" s="135"/>
      <c r="AF1568" s="135"/>
      <c r="AG1568" s="134"/>
    </row>
    <row r="1569" spans="1:33">
      <c r="A1569" s="144" t="s">
        <v>345</v>
      </c>
      <c r="B1569" s="135" t="s">
        <v>3612</v>
      </c>
      <c r="C1569" s="143">
        <v>-495.90706663404529</v>
      </c>
      <c r="D1569" s="143">
        <v>4720.4679883590034</v>
      </c>
      <c r="E1569" s="142">
        <v>1.323</v>
      </c>
      <c r="F1569" s="141">
        <v>2.2250000000000001</v>
      </c>
      <c r="G1569" s="135"/>
      <c r="H1569" s="135"/>
      <c r="I1569" s="134"/>
      <c r="J1569" s="135"/>
      <c r="K1569" s="135"/>
      <c r="L1569" s="134"/>
      <c r="M1569" s="135"/>
      <c r="N1569" s="135"/>
      <c r="O1569" s="134"/>
      <c r="P1569" s="135"/>
      <c r="Q1569" s="135"/>
      <c r="R1569" s="134"/>
      <c r="S1569" s="135"/>
      <c r="T1569" s="135"/>
      <c r="U1569" s="134"/>
      <c r="V1569" s="135"/>
      <c r="W1569" s="135"/>
      <c r="X1569" s="134"/>
      <c r="Y1569" s="135"/>
      <c r="Z1569" s="135"/>
      <c r="AA1569" s="134"/>
      <c r="AB1569" s="135"/>
      <c r="AC1569" s="135"/>
      <c r="AD1569" s="134"/>
      <c r="AE1569" s="135"/>
      <c r="AF1569" s="135"/>
      <c r="AG1569" s="134"/>
    </row>
    <row r="1570" spans="1:33">
      <c r="A1570" s="144" t="s">
        <v>345</v>
      </c>
      <c r="B1570" s="135" t="s">
        <v>3611</v>
      </c>
      <c r="C1570" s="143">
        <v>-495.99666877090101</v>
      </c>
      <c r="D1570" s="143">
        <v>4719.4509564941436</v>
      </c>
      <c r="E1570" s="142">
        <v>1.298</v>
      </c>
      <c r="F1570" s="141">
        <v>2.2280000000000002</v>
      </c>
      <c r="G1570" s="135"/>
      <c r="H1570" s="135"/>
      <c r="I1570" s="134"/>
      <c r="J1570" s="135"/>
      <c r="K1570" s="135"/>
      <c r="L1570" s="134"/>
      <c r="M1570" s="135"/>
      <c r="N1570" s="135"/>
      <c r="O1570" s="134"/>
      <c r="P1570" s="135"/>
      <c r="Q1570" s="135"/>
      <c r="R1570" s="134"/>
      <c r="S1570" s="135"/>
      <c r="T1570" s="135"/>
      <c r="U1570" s="134"/>
      <c r="V1570" s="135"/>
      <c r="W1570" s="135"/>
      <c r="X1570" s="134"/>
      <c r="Y1570" s="135"/>
      <c r="Z1570" s="135"/>
      <c r="AA1570" s="134"/>
      <c r="AB1570" s="135"/>
      <c r="AC1570" s="135"/>
      <c r="AD1570" s="134"/>
      <c r="AE1570" s="135"/>
      <c r="AF1570" s="135"/>
      <c r="AG1570" s="134"/>
    </row>
    <row r="1571" spans="1:33">
      <c r="A1571" s="144" t="s">
        <v>345</v>
      </c>
      <c r="B1571" s="135" t="s">
        <v>3610</v>
      </c>
      <c r="C1571" s="143">
        <v>-496.24940236362335</v>
      </c>
      <c r="D1571" s="143">
        <v>4719.3625583320918</v>
      </c>
      <c r="E1571" s="142">
        <v>1.3069999999999999</v>
      </c>
      <c r="F1571" s="141">
        <v>2.218</v>
      </c>
      <c r="G1571" s="135"/>
      <c r="H1571" s="135"/>
      <c r="I1571" s="134"/>
      <c r="J1571" s="135"/>
      <c r="K1571" s="135"/>
      <c r="L1571" s="134"/>
      <c r="M1571" s="135"/>
      <c r="N1571" s="135"/>
      <c r="O1571" s="134"/>
      <c r="P1571" s="135"/>
      <c r="Q1571" s="135"/>
      <c r="R1571" s="134"/>
      <c r="S1571" s="135"/>
      <c r="T1571" s="135"/>
      <c r="U1571" s="134"/>
      <c r="V1571" s="135"/>
      <c r="W1571" s="135"/>
      <c r="X1571" s="134"/>
      <c r="Y1571" s="135"/>
      <c r="Z1571" s="135"/>
      <c r="AA1571" s="134"/>
      <c r="AB1571" s="135"/>
      <c r="AC1571" s="135"/>
      <c r="AD1571" s="134"/>
      <c r="AE1571" s="135"/>
      <c r="AF1571" s="135"/>
      <c r="AG1571" s="134"/>
    </row>
    <row r="1572" spans="1:33">
      <c r="A1572" s="144" t="s">
        <v>345</v>
      </c>
      <c r="B1572" s="135" t="s">
        <v>3609</v>
      </c>
      <c r="C1572" s="143">
        <v>-496.07545010610352</v>
      </c>
      <c r="D1572" s="143">
        <v>4718.5500039234821</v>
      </c>
      <c r="E1572" s="142">
        <v>1.2909999999999999</v>
      </c>
      <c r="F1572" s="141">
        <v>2.21</v>
      </c>
      <c r="G1572" s="135"/>
      <c r="H1572" s="135"/>
      <c r="I1572" s="134"/>
      <c r="J1572" s="135"/>
      <c r="K1572" s="135"/>
      <c r="L1572" s="134"/>
      <c r="M1572" s="135"/>
      <c r="N1572" s="135"/>
      <c r="O1572" s="134"/>
      <c r="P1572" s="135"/>
      <c r="Q1572" s="135"/>
      <c r="R1572" s="134"/>
      <c r="S1572" s="135"/>
      <c r="T1572" s="135"/>
      <c r="U1572" s="134"/>
      <c r="V1572" s="135"/>
      <c r="W1572" s="135"/>
      <c r="X1572" s="134"/>
      <c r="Y1572" s="135"/>
      <c r="Z1572" s="135"/>
      <c r="AA1572" s="134"/>
      <c r="AB1572" s="135"/>
      <c r="AC1572" s="135"/>
      <c r="AD1572" s="134"/>
      <c r="AE1572" s="135"/>
      <c r="AF1572" s="135"/>
      <c r="AG1572" s="134"/>
    </row>
    <row r="1573" spans="1:33">
      <c r="A1573" s="144" t="s">
        <v>345</v>
      </c>
      <c r="B1573" s="135" t="s">
        <v>3608</v>
      </c>
      <c r="C1573" s="143">
        <v>-496.00320206770687</v>
      </c>
      <c r="D1573" s="143">
        <v>4716.9718018819995</v>
      </c>
      <c r="E1573" s="142">
        <v>1.3240000000000001</v>
      </c>
      <c r="F1573" s="141">
        <v>2.2010000000000001</v>
      </c>
      <c r="G1573" s="135"/>
      <c r="H1573" s="135"/>
      <c r="I1573" s="134"/>
      <c r="J1573" s="135"/>
      <c r="K1573" s="135"/>
      <c r="L1573" s="134"/>
      <c r="M1573" s="135"/>
      <c r="N1573" s="135"/>
      <c r="O1573" s="134"/>
      <c r="P1573" s="135"/>
      <c r="Q1573" s="135"/>
      <c r="R1573" s="134"/>
      <c r="S1573" s="135"/>
      <c r="T1573" s="135"/>
      <c r="U1573" s="134"/>
      <c r="V1573" s="135"/>
      <c r="W1573" s="135"/>
      <c r="X1573" s="134"/>
      <c r="Y1573" s="135"/>
      <c r="Z1573" s="135"/>
      <c r="AA1573" s="134"/>
      <c r="AB1573" s="135"/>
      <c r="AC1573" s="135"/>
      <c r="AD1573" s="134"/>
      <c r="AE1573" s="135"/>
      <c r="AF1573" s="135"/>
      <c r="AG1573" s="134"/>
    </row>
    <row r="1574" spans="1:33">
      <c r="A1574" s="144" t="s">
        <v>345</v>
      </c>
      <c r="B1574" s="135" t="s">
        <v>3607</v>
      </c>
      <c r="C1574" s="143">
        <v>-495.99529340494064</v>
      </c>
      <c r="D1574" s="143">
        <v>4715.2079470761128</v>
      </c>
      <c r="E1574" s="142">
        <v>1.3180000000000001</v>
      </c>
      <c r="F1574" s="141">
        <v>2.2090000000000001</v>
      </c>
      <c r="G1574" s="135"/>
      <c r="H1574" s="135"/>
      <c r="I1574" s="134"/>
      <c r="J1574" s="135"/>
      <c r="K1574" s="135"/>
      <c r="L1574" s="134"/>
      <c r="M1574" s="135"/>
      <c r="N1574" s="135"/>
      <c r="O1574" s="134"/>
      <c r="P1574" s="135"/>
      <c r="Q1574" s="135"/>
      <c r="R1574" s="134"/>
      <c r="S1574" s="135"/>
      <c r="T1574" s="135"/>
      <c r="U1574" s="134"/>
      <c r="V1574" s="135"/>
      <c r="W1574" s="135"/>
      <c r="X1574" s="134"/>
      <c r="Y1574" s="135"/>
      <c r="Z1574" s="135"/>
      <c r="AA1574" s="134"/>
      <c r="AB1574" s="135"/>
      <c r="AC1574" s="135"/>
      <c r="AD1574" s="134"/>
      <c r="AE1574" s="135"/>
      <c r="AF1574" s="135"/>
      <c r="AG1574" s="134"/>
    </row>
    <row r="1575" spans="1:33">
      <c r="A1575" s="144" t="s">
        <v>345</v>
      </c>
      <c r="B1575" s="135" t="s">
        <v>3606</v>
      </c>
      <c r="C1575" s="143">
        <v>-496.68329589761834</v>
      </c>
      <c r="D1575" s="143">
        <v>4714.9517246193154</v>
      </c>
      <c r="E1575" s="142">
        <v>1.292</v>
      </c>
      <c r="F1575" s="141">
        <v>2.2040000000000002</v>
      </c>
      <c r="G1575" s="135"/>
      <c r="H1575" s="135"/>
      <c r="I1575" s="134"/>
      <c r="J1575" s="135"/>
      <c r="K1575" s="135"/>
      <c r="L1575" s="134"/>
      <c r="M1575" s="135"/>
      <c r="N1575" s="135"/>
      <c r="O1575" s="134"/>
      <c r="P1575" s="135"/>
      <c r="Q1575" s="135"/>
      <c r="R1575" s="134"/>
      <c r="S1575" s="135"/>
      <c r="T1575" s="135"/>
      <c r="U1575" s="134"/>
      <c r="V1575" s="135"/>
      <c r="W1575" s="135"/>
      <c r="X1575" s="134"/>
      <c r="Y1575" s="135"/>
      <c r="Z1575" s="135"/>
      <c r="AA1575" s="134"/>
      <c r="AB1575" s="135"/>
      <c r="AC1575" s="135"/>
      <c r="AD1575" s="134"/>
      <c r="AE1575" s="135"/>
      <c r="AF1575" s="135"/>
      <c r="AG1575" s="134"/>
    </row>
    <row r="1576" spans="1:33">
      <c r="A1576" s="144" t="s">
        <v>345</v>
      </c>
      <c r="B1576" s="135" t="s">
        <v>3605</v>
      </c>
      <c r="C1576" s="143">
        <v>-496.3215139575176</v>
      </c>
      <c r="D1576" s="143">
        <v>4714.045439894031</v>
      </c>
      <c r="E1576" s="142">
        <v>1.3129999999999999</v>
      </c>
      <c r="F1576" s="141">
        <v>2.2210000000000001</v>
      </c>
      <c r="G1576" s="135"/>
      <c r="H1576" s="135"/>
      <c r="I1576" s="134"/>
      <c r="J1576" s="135"/>
      <c r="K1576" s="135"/>
      <c r="L1576" s="134"/>
      <c r="M1576" s="135"/>
      <c r="N1576" s="135"/>
      <c r="O1576" s="134"/>
      <c r="P1576" s="135"/>
      <c r="Q1576" s="135"/>
      <c r="R1576" s="134"/>
      <c r="S1576" s="135"/>
      <c r="T1576" s="135"/>
      <c r="U1576" s="134"/>
      <c r="V1576" s="135"/>
      <c r="W1576" s="135"/>
      <c r="X1576" s="134"/>
      <c r="Y1576" s="135"/>
      <c r="Z1576" s="135"/>
      <c r="AA1576" s="134"/>
      <c r="AB1576" s="135"/>
      <c r="AC1576" s="135"/>
      <c r="AD1576" s="134"/>
      <c r="AE1576" s="135"/>
      <c r="AF1576" s="135"/>
      <c r="AG1576" s="134"/>
    </row>
    <row r="1577" spans="1:33">
      <c r="A1577" s="144" t="s">
        <v>345</v>
      </c>
      <c r="B1577" s="135" t="s">
        <v>3604</v>
      </c>
      <c r="C1577" s="143">
        <v>-496.06420380904223</v>
      </c>
      <c r="D1577" s="143">
        <v>4713.5859995423798</v>
      </c>
      <c r="E1577" s="142">
        <v>1.31</v>
      </c>
      <c r="F1577" s="141">
        <v>2.234</v>
      </c>
      <c r="G1577" s="135"/>
      <c r="H1577" s="135"/>
      <c r="I1577" s="134"/>
      <c r="J1577" s="135"/>
      <c r="K1577" s="135"/>
      <c r="L1577" s="134"/>
      <c r="M1577" s="135"/>
      <c r="N1577" s="135"/>
      <c r="O1577" s="134"/>
      <c r="P1577" s="135"/>
      <c r="Q1577" s="135"/>
      <c r="R1577" s="134"/>
      <c r="S1577" s="135"/>
      <c r="T1577" s="135"/>
      <c r="U1577" s="134"/>
      <c r="V1577" s="135"/>
      <c r="W1577" s="135"/>
      <c r="X1577" s="134"/>
      <c r="Y1577" s="135"/>
      <c r="Z1577" s="135"/>
      <c r="AA1577" s="134"/>
      <c r="AB1577" s="135"/>
      <c r="AC1577" s="135"/>
      <c r="AD1577" s="134"/>
      <c r="AE1577" s="135"/>
      <c r="AF1577" s="135"/>
      <c r="AG1577" s="134"/>
    </row>
    <row r="1578" spans="1:33">
      <c r="A1578" s="144" t="s">
        <v>345</v>
      </c>
      <c r="B1578" s="135" t="s">
        <v>3603</v>
      </c>
      <c r="C1578" s="143">
        <v>-496.40772273900029</v>
      </c>
      <c r="D1578" s="143">
        <v>4712.1452602248764</v>
      </c>
      <c r="E1578" s="142">
        <v>1.2969999999999999</v>
      </c>
      <c r="F1578" s="141">
        <v>2.2170000000000001</v>
      </c>
      <c r="G1578" s="135"/>
      <c r="H1578" s="135"/>
      <c r="I1578" s="134"/>
      <c r="J1578" s="135"/>
      <c r="K1578" s="135"/>
      <c r="L1578" s="134"/>
      <c r="M1578" s="135"/>
      <c r="N1578" s="135"/>
      <c r="O1578" s="134"/>
      <c r="P1578" s="135"/>
      <c r="Q1578" s="135"/>
      <c r="R1578" s="134"/>
      <c r="S1578" s="135"/>
      <c r="T1578" s="135"/>
      <c r="U1578" s="134"/>
      <c r="V1578" s="135"/>
      <c r="W1578" s="135"/>
      <c r="X1578" s="134"/>
      <c r="Y1578" s="135"/>
      <c r="Z1578" s="135"/>
      <c r="AA1578" s="134"/>
      <c r="AB1578" s="135"/>
      <c r="AC1578" s="135"/>
      <c r="AD1578" s="134"/>
      <c r="AE1578" s="135"/>
      <c r="AF1578" s="135"/>
      <c r="AG1578" s="134"/>
    </row>
    <row r="1579" spans="1:33">
      <c r="A1579" s="144" t="s">
        <v>345</v>
      </c>
      <c r="B1579" s="135" t="s">
        <v>3602</v>
      </c>
      <c r="C1579" s="143">
        <v>-496.21552786537353</v>
      </c>
      <c r="D1579" s="143">
        <v>4712.109585592525</v>
      </c>
      <c r="E1579" s="142">
        <v>1.302</v>
      </c>
      <c r="F1579" s="141">
        <v>2.2010000000000001</v>
      </c>
      <c r="G1579" s="135"/>
      <c r="H1579" s="135"/>
      <c r="I1579" s="134"/>
      <c r="J1579" s="135"/>
      <c r="K1579" s="135"/>
      <c r="L1579" s="134"/>
      <c r="M1579" s="135"/>
      <c r="N1579" s="135"/>
      <c r="O1579" s="134"/>
      <c r="P1579" s="135"/>
      <c r="Q1579" s="135"/>
      <c r="R1579" s="134"/>
      <c r="S1579" s="135"/>
      <c r="T1579" s="135"/>
      <c r="U1579" s="134"/>
      <c r="V1579" s="135"/>
      <c r="W1579" s="135"/>
      <c r="X1579" s="134"/>
      <c r="Y1579" s="135"/>
      <c r="Z1579" s="135"/>
      <c r="AA1579" s="134"/>
      <c r="AB1579" s="135"/>
      <c r="AC1579" s="135"/>
      <c r="AD1579" s="134"/>
      <c r="AE1579" s="135"/>
      <c r="AF1579" s="135"/>
      <c r="AG1579" s="134"/>
    </row>
    <row r="1580" spans="1:33">
      <c r="A1580" s="144" t="s">
        <v>345</v>
      </c>
      <c r="B1580" s="135" t="s">
        <v>3601</v>
      </c>
      <c r="C1580" s="143">
        <v>-496.61225533559252</v>
      </c>
      <c r="D1580" s="143">
        <v>4711.5632062066516</v>
      </c>
      <c r="E1580" s="142">
        <v>1.2809999999999999</v>
      </c>
      <c r="F1580" s="141">
        <v>2.2210000000000001</v>
      </c>
      <c r="G1580" s="135"/>
      <c r="H1580" s="135"/>
      <c r="I1580" s="134"/>
      <c r="J1580" s="135"/>
      <c r="K1580" s="135"/>
      <c r="L1580" s="134"/>
      <c r="M1580" s="135"/>
      <c r="N1580" s="135"/>
      <c r="O1580" s="134"/>
      <c r="P1580" s="135"/>
      <c r="Q1580" s="135"/>
      <c r="R1580" s="134"/>
      <c r="S1580" s="135"/>
      <c r="T1580" s="135"/>
      <c r="U1580" s="134"/>
      <c r="V1580" s="135"/>
      <c r="W1580" s="135"/>
      <c r="X1580" s="134"/>
      <c r="Y1580" s="135"/>
      <c r="Z1580" s="135"/>
      <c r="AA1580" s="134"/>
      <c r="AB1580" s="135"/>
      <c r="AC1580" s="135"/>
      <c r="AD1580" s="134"/>
      <c r="AE1580" s="135"/>
      <c r="AF1580" s="135"/>
      <c r="AG1580" s="134"/>
    </row>
    <row r="1581" spans="1:33">
      <c r="A1581" s="144" t="s">
        <v>345</v>
      </c>
      <c r="B1581" s="135" t="s">
        <v>3600</v>
      </c>
      <c r="C1581" s="143">
        <v>-495.90513730353786</v>
      </c>
      <c r="D1581" s="143">
        <v>4709.7768631159997</v>
      </c>
      <c r="E1581" s="142">
        <v>1.304</v>
      </c>
      <c r="F1581" s="141">
        <v>2.2080000000000002</v>
      </c>
      <c r="G1581" s="135"/>
      <c r="H1581" s="135"/>
      <c r="I1581" s="134"/>
      <c r="J1581" s="135"/>
      <c r="K1581" s="135"/>
      <c r="L1581" s="134"/>
      <c r="M1581" s="135"/>
      <c r="N1581" s="135"/>
      <c r="O1581" s="134"/>
      <c r="P1581" s="135"/>
      <c r="Q1581" s="135"/>
      <c r="R1581" s="134"/>
      <c r="S1581" s="135"/>
      <c r="T1581" s="135"/>
      <c r="U1581" s="134"/>
      <c r="V1581" s="135"/>
      <c r="W1581" s="135"/>
      <c r="X1581" s="134"/>
      <c r="Y1581" s="135"/>
      <c r="Z1581" s="135"/>
      <c r="AA1581" s="134"/>
      <c r="AB1581" s="135"/>
      <c r="AC1581" s="135"/>
      <c r="AD1581" s="134"/>
      <c r="AE1581" s="135"/>
      <c r="AF1581" s="135"/>
      <c r="AG1581" s="134"/>
    </row>
    <row r="1582" spans="1:33">
      <c r="A1582" s="144" t="s">
        <v>345</v>
      </c>
      <c r="B1582" s="135" t="s">
        <v>3599</v>
      </c>
      <c r="C1582" s="143">
        <v>-496.17778861403286</v>
      </c>
      <c r="D1582" s="143">
        <v>4708.1625241651727</v>
      </c>
      <c r="E1582" s="142">
        <v>1.306</v>
      </c>
      <c r="F1582" s="141">
        <v>2.194</v>
      </c>
      <c r="G1582" s="135"/>
      <c r="H1582" s="135"/>
      <c r="I1582" s="134"/>
      <c r="J1582" s="135"/>
      <c r="K1582" s="135"/>
      <c r="L1582" s="134"/>
      <c r="M1582" s="135"/>
      <c r="N1582" s="135"/>
      <c r="O1582" s="134"/>
      <c r="P1582" s="135"/>
      <c r="Q1582" s="135"/>
      <c r="R1582" s="134"/>
      <c r="S1582" s="135"/>
      <c r="T1582" s="135"/>
      <c r="U1582" s="134"/>
      <c r="V1582" s="135"/>
      <c r="W1582" s="135"/>
      <c r="X1582" s="134"/>
      <c r="Y1582" s="135"/>
      <c r="Z1582" s="135"/>
      <c r="AA1582" s="134"/>
      <c r="AB1582" s="135"/>
      <c r="AC1582" s="135"/>
      <c r="AD1582" s="134"/>
      <c r="AE1582" s="135"/>
      <c r="AF1582" s="135"/>
      <c r="AG1582" s="134"/>
    </row>
    <row r="1583" spans="1:33">
      <c r="A1583" s="144" t="s">
        <v>345</v>
      </c>
      <c r="B1583" s="135" t="s">
        <v>3598</v>
      </c>
      <c r="C1583" s="143">
        <v>-496.88395178941363</v>
      </c>
      <c r="D1583" s="143">
        <v>4706.1981395650537</v>
      </c>
      <c r="E1583" s="142">
        <v>1.3029999999999999</v>
      </c>
      <c r="F1583" s="141">
        <v>2.23</v>
      </c>
      <c r="G1583" s="135"/>
      <c r="H1583" s="135"/>
      <c r="I1583" s="134"/>
      <c r="J1583" s="135"/>
      <c r="K1583" s="135"/>
      <c r="L1583" s="134"/>
      <c r="M1583" s="135"/>
      <c r="N1583" s="135"/>
      <c r="O1583" s="134"/>
      <c r="P1583" s="135"/>
      <c r="Q1583" s="135"/>
      <c r="R1583" s="134"/>
      <c r="S1583" s="135"/>
      <c r="T1583" s="135"/>
      <c r="U1583" s="134"/>
      <c r="V1583" s="135"/>
      <c r="W1583" s="135"/>
      <c r="X1583" s="134"/>
      <c r="Y1583" s="135"/>
      <c r="Z1583" s="135"/>
      <c r="AA1583" s="134"/>
      <c r="AB1583" s="135"/>
      <c r="AC1583" s="135"/>
      <c r="AD1583" s="134"/>
      <c r="AE1583" s="135"/>
      <c r="AF1583" s="135"/>
      <c r="AG1583" s="134"/>
    </row>
    <row r="1584" spans="1:33">
      <c r="A1584" s="144" t="s">
        <v>345</v>
      </c>
      <c r="B1584" s="135" t="s">
        <v>3597</v>
      </c>
      <c r="C1584" s="143">
        <v>-496.8922005491105</v>
      </c>
      <c r="D1584" s="143">
        <v>4705.0258377911186</v>
      </c>
      <c r="E1584" s="142">
        <v>1.321</v>
      </c>
      <c r="F1584" s="141">
        <v>2.2050000000000001</v>
      </c>
      <c r="G1584" s="135"/>
      <c r="H1584" s="135"/>
      <c r="I1584" s="134"/>
      <c r="J1584" s="135"/>
      <c r="K1584" s="135"/>
      <c r="L1584" s="134"/>
      <c r="M1584" s="135"/>
      <c r="N1584" s="135"/>
      <c r="O1584" s="134"/>
      <c r="P1584" s="135"/>
      <c r="Q1584" s="135"/>
      <c r="R1584" s="134"/>
      <c r="S1584" s="135"/>
      <c r="T1584" s="135"/>
      <c r="U1584" s="134"/>
      <c r="V1584" s="135"/>
      <c r="W1584" s="135"/>
      <c r="X1584" s="134"/>
      <c r="Y1584" s="135"/>
      <c r="Z1584" s="135"/>
      <c r="AA1584" s="134"/>
      <c r="AB1584" s="135"/>
      <c r="AC1584" s="135"/>
      <c r="AD1584" s="134"/>
      <c r="AE1584" s="135"/>
      <c r="AF1584" s="135"/>
      <c r="AG1584" s="134"/>
    </row>
    <row r="1585" spans="1:33">
      <c r="A1585" s="144" t="s">
        <v>345</v>
      </c>
      <c r="B1585" s="135" t="s">
        <v>3596</v>
      </c>
      <c r="C1585" s="143">
        <v>-496.02539160719385</v>
      </c>
      <c r="D1585" s="143">
        <v>4703.0260941474835</v>
      </c>
      <c r="E1585" s="142">
        <v>1.3069999999999999</v>
      </c>
      <c r="F1585" s="141">
        <v>2.2210000000000001</v>
      </c>
      <c r="G1585" s="135"/>
      <c r="H1585" s="135"/>
      <c r="I1585" s="134"/>
      <c r="J1585" s="135"/>
      <c r="K1585" s="135"/>
      <c r="L1585" s="134"/>
      <c r="M1585" s="135"/>
      <c r="N1585" s="135"/>
      <c r="O1585" s="134"/>
      <c r="P1585" s="135"/>
      <c r="Q1585" s="135"/>
      <c r="R1585" s="134"/>
      <c r="S1585" s="135"/>
      <c r="T1585" s="135"/>
      <c r="U1585" s="134"/>
      <c r="V1585" s="135"/>
      <c r="W1585" s="135"/>
      <c r="X1585" s="134"/>
      <c r="Y1585" s="135"/>
      <c r="Z1585" s="135"/>
      <c r="AA1585" s="134"/>
      <c r="AB1585" s="135"/>
      <c r="AC1585" s="135"/>
      <c r="AD1585" s="134"/>
      <c r="AE1585" s="135"/>
      <c r="AF1585" s="135"/>
      <c r="AG1585" s="134"/>
    </row>
    <row r="1586" spans="1:33">
      <c r="A1586" s="144" t="s">
        <v>345</v>
      </c>
      <c r="B1586" s="135" t="s">
        <v>3595</v>
      </c>
      <c r="C1586" s="143">
        <v>-496.71215653954249</v>
      </c>
      <c r="D1586" s="143">
        <v>4702.2098573673993</v>
      </c>
      <c r="E1586" s="142">
        <v>1.3169999999999999</v>
      </c>
      <c r="F1586" s="141">
        <v>2.2240000000000002</v>
      </c>
      <c r="G1586" s="135"/>
      <c r="H1586" s="135"/>
      <c r="I1586" s="134"/>
      <c r="J1586" s="135"/>
      <c r="K1586" s="135"/>
      <c r="L1586" s="134"/>
      <c r="M1586" s="135"/>
      <c r="N1586" s="135"/>
      <c r="O1586" s="134"/>
      <c r="P1586" s="135"/>
      <c r="Q1586" s="135"/>
      <c r="R1586" s="134"/>
      <c r="S1586" s="135"/>
      <c r="T1586" s="135"/>
      <c r="U1586" s="134"/>
      <c r="V1586" s="135"/>
      <c r="W1586" s="135"/>
      <c r="X1586" s="134"/>
      <c r="Y1586" s="135"/>
      <c r="Z1586" s="135"/>
      <c r="AA1586" s="134"/>
      <c r="AB1586" s="135"/>
      <c r="AC1586" s="135"/>
      <c r="AD1586" s="134"/>
      <c r="AE1586" s="135"/>
      <c r="AF1586" s="135"/>
      <c r="AG1586" s="134"/>
    </row>
    <row r="1587" spans="1:33">
      <c r="A1587" s="144" t="s">
        <v>345</v>
      </c>
      <c r="B1587" s="135" t="s">
        <v>3594</v>
      </c>
      <c r="C1587" s="143">
        <v>-496.27426582228497</v>
      </c>
      <c r="D1587" s="143">
        <v>4702.0798737984442</v>
      </c>
      <c r="E1587" s="142">
        <v>1.323</v>
      </c>
      <c r="F1587" s="141">
        <v>2.222</v>
      </c>
      <c r="G1587" s="135"/>
      <c r="H1587" s="135"/>
      <c r="I1587" s="134"/>
      <c r="J1587" s="135"/>
      <c r="K1587" s="135"/>
      <c r="L1587" s="134"/>
      <c r="M1587" s="135"/>
      <c r="N1587" s="135"/>
      <c r="O1587" s="134"/>
      <c r="P1587" s="135"/>
      <c r="Q1587" s="135"/>
      <c r="R1587" s="134"/>
      <c r="S1587" s="135"/>
      <c r="T1587" s="135"/>
      <c r="U1587" s="134"/>
      <c r="V1587" s="135"/>
      <c r="W1587" s="135"/>
      <c r="X1587" s="134"/>
      <c r="Y1587" s="135"/>
      <c r="Z1587" s="135"/>
      <c r="AA1587" s="134"/>
      <c r="AB1587" s="135"/>
      <c r="AC1587" s="135"/>
      <c r="AD1587" s="134"/>
      <c r="AE1587" s="135"/>
      <c r="AF1587" s="135"/>
      <c r="AG1587" s="134"/>
    </row>
    <row r="1588" spans="1:33">
      <c r="A1588" s="144" t="s">
        <v>345</v>
      </c>
      <c r="B1588" s="135" t="s">
        <v>3593</v>
      </c>
      <c r="C1588" s="143">
        <v>-496.44833304957132</v>
      </c>
      <c r="D1588" s="143">
        <v>4701.2686861655939</v>
      </c>
      <c r="E1588" s="142">
        <v>1.3</v>
      </c>
      <c r="F1588" s="141">
        <v>2.218</v>
      </c>
      <c r="G1588" s="135"/>
      <c r="H1588" s="135"/>
      <c r="I1588" s="134"/>
      <c r="J1588" s="135"/>
      <c r="K1588" s="135"/>
      <c r="L1588" s="134"/>
      <c r="M1588" s="135"/>
      <c r="N1588" s="135"/>
      <c r="O1588" s="134"/>
      <c r="P1588" s="135"/>
      <c r="Q1588" s="135"/>
      <c r="R1588" s="134"/>
      <c r="S1588" s="135"/>
      <c r="T1588" s="135"/>
      <c r="U1588" s="134"/>
      <c r="V1588" s="135"/>
      <c r="W1588" s="135"/>
      <c r="X1588" s="134"/>
      <c r="Y1588" s="135"/>
      <c r="Z1588" s="135"/>
      <c r="AA1588" s="134"/>
      <c r="AB1588" s="135"/>
      <c r="AC1588" s="135"/>
      <c r="AD1588" s="134"/>
      <c r="AE1588" s="135"/>
      <c r="AF1588" s="135"/>
      <c r="AG1588" s="134"/>
    </row>
    <row r="1589" spans="1:33">
      <c r="A1589" s="144" t="s">
        <v>345</v>
      </c>
      <c r="B1589" s="135" t="s">
        <v>3592</v>
      </c>
      <c r="C1589" s="143">
        <v>-496.89138678313924</v>
      </c>
      <c r="D1589" s="143">
        <v>4699.8792978406473</v>
      </c>
      <c r="E1589" s="142">
        <v>1.3129999999999999</v>
      </c>
      <c r="F1589" s="141">
        <v>2.2170000000000001</v>
      </c>
      <c r="G1589" s="135"/>
      <c r="H1589" s="135"/>
      <c r="I1589" s="134"/>
      <c r="J1589" s="135"/>
      <c r="K1589" s="135"/>
      <c r="L1589" s="134"/>
      <c r="M1589" s="135"/>
      <c r="N1589" s="135"/>
      <c r="O1589" s="134"/>
      <c r="P1589" s="135"/>
      <c r="Q1589" s="135"/>
      <c r="R1589" s="134"/>
      <c r="S1589" s="135"/>
      <c r="T1589" s="135"/>
      <c r="U1589" s="134"/>
      <c r="V1589" s="135"/>
      <c r="W1589" s="135"/>
      <c r="X1589" s="134"/>
      <c r="Y1589" s="135"/>
      <c r="Z1589" s="135"/>
      <c r="AA1589" s="134"/>
      <c r="AB1589" s="135"/>
      <c r="AC1589" s="135"/>
      <c r="AD1589" s="134"/>
      <c r="AE1589" s="135"/>
      <c r="AF1589" s="135"/>
      <c r="AG1589" s="134"/>
    </row>
    <row r="1590" spans="1:33">
      <c r="A1590" s="144" t="s">
        <v>345</v>
      </c>
      <c r="B1590" s="135" t="s">
        <v>3591</v>
      </c>
      <c r="C1590" s="143">
        <v>-496.86376066380433</v>
      </c>
      <c r="D1590" s="143">
        <v>4698.4539555521433</v>
      </c>
      <c r="E1590" s="142">
        <v>1.264</v>
      </c>
      <c r="F1590" s="141">
        <v>2.214</v>
      </c>
      <c r="G1590" s="135"/>
      <c r="H1590" s="135"/>
      <c r="I1590" s="134"/>
      <c r="J1590" s="135"/>
      <c r="K1590" s="135"/>
      <c r="L1590" s="134"/>
      <c r="M1590" s="135"/>
      <c r="N1590" s="135"/>
      <c r="O1590" s="134"/>
      <c r="P1590" s="135"/>
      <c r="Q1590" s="135"/>
      <c r="R1590" s="134"/>
      <c r="S1590" s="135"/>
      <c r="T1590" s="135"/>
      <c r="U1590" s="134"/>
      <c r="V1590" s="135"/>
      <c r="W1590" s="135"/>
      <c r="X1590" s="134"/>
      <c r="Y1590" s="135"/>
      <c r="Z1590" s="135"/>
      <c r="AA1590" s="134"/>
      <c r="AB1590" s="135"/>
      <c r="AC1590" s="135"/>
      <c r="AD1590" s="134"/>
      <c r="AE1590" s="135"/>
      <c r="AF1590" s="135"/>
      <c r="AG1590" s="134"/>
    </row>
    <row r="1591" spans="1:33">
      <c r="A1591" s="144" t="s">
        <v>345</v>
      </c>
      <c r="B1591" s="135" t="s">
        <v>3590</v>
      </c>
      <c r="C1591" s="143">
        <v>-496.16302396781026</v>
      </c>
      <c r="D1591" s="143">
        <v>4697.615756259419</v>
      </c>
      <c r="E1591" s="142">
        <v>1.296</v>
      </c>
      <c r="F1591" s="141">
        <v>2.2149999999999999</v>
      </c>
      <c r="G1591" s="135"/>
      <c r="H1591" s="135"/>
      <c r="I1591" s="134"/>
      <c r="J1591" s="135"/>
      <c r="K1591" s="135"/>
      <c r="L1591" s="134"/>
      <c r="M1591" s="135"/>
      <c r="N1591" s="135"/>
      <c r="O1591" s="134"/>
      <c r="P1591" s="135"/>
      <c r="Q1591" s="135"/>
      <c r="R1591" s="134"/>
      <c r="S1591" s="135"/>
      <c r="T1591" s="135"/>
      <c r="U1591" s="134"/>
      <c r="V1591" s="135"/>
      <c r="W1591" s="135"/>
      <c r="X1591" s="134"/>
      <c r="Y1591" s="135"/>
      <c r="Z1591" s="135"/>
      <c r="AA1591" s="134"/>
      <c r="AB1591" s="135"/>
      <c r="AC1591" s="135"/>
      <c r="AD1591" s="134"/>
      <c r="AE1591" s="135"/>
      <c r="AF1591" s="135"/>
      <c r="AG1591" s="134"/>
    </row>
    <row r="1592" spans="1:33">
      <c r="A1592" s="144" t="s">
        <v>345</v>
      </c>
      <c r="B1592" s="135" t="s">
        <v>3589</v>
      </c>
      <c r="C1592" s="143">
        <v>-496.41415657989296</v>
      </c>
      <c r="D1592" s="143">
        <v>4695.7178469533237</v>
      </c>
      <c r="E1592" s="142">
        <v>1.29</v>
      </c>
      <c r="F1592" s="141">
        <v>2.2189999999999999</v>
      </c>
      <c r="G1592" s="135"/>
      <c r="H1592" s="135"/>
      <c r="I1592" s="134"/>
      <c r="J1592" s="135"/>
      <c r="K1592" s="135"/>
      <c r="L1592" s="134"/>
      <c r="M1592" s="135"/>
      <c r="N1592" s="135"/>
      <c r="O1592" s="134"/>
      <c r="P1592" s="135"/>
      <c r="Q1592" s="135"/>
      <c r="R1592" s="134"/>
      <c r="S1592" s="135"/>
      <c r="T1592" s="135"/>
      <c r="U1592" s="134"/>
      <c r="V1592" s="135"/>
      <c r="W1592" s="135"/>
      <c r="X1592" s="134"/>
      <c r="Y1592" s="135"/>
      <c r="Z1592" s="135"/>
      <c r="AA1592" s="134"/>
      <c r="AB1592" s="135"/>
      <c r="AC1592" s="135"/>
      <c r="AD1592" s="134"/>
      <c r="AE1592" s="135"/>
      <c r="AF1592" s="135"/>
      <c r="AG1592" s="134"/>
    </row>
    <row r="1593" spans="1:33">
      <c r="A1593" s="144" t="s">
        <v>345</v>
      </c>
      <c r="B1593" s="135" t="s">
        <v>3588</v>
      </c>
      <c r="C1593" s="143">
        <v>-496.21190571978497</v>
      </c>
      <c r="D1593" s="143">
        <v>4694.0273641784242</v>
      </c>
      <c r="E1593" s="142">
        <v>1.31</v>
      </c>
      <c r="F1593" s="141">
        <v>2.2149999999999999</v>
      </c>
      <c r="G1593" s="135"/>
      <c r="H1593" s="135"/>
      <c r="I1593" s="134"/>
      <c r="J1593" s="135"/>
      <c r="K1593" s="135"/>
      <c r="L1593" s="134"/>
      <c r="M1593" s="135"/>
      <c r="N1593" s="135"/>
      <c r="O1593" s="134"/>
      <c r="P1593" s="135"/>
      <c r="Q1593" s="135"/>
      <c r="R1593" s="134"/>
      <c r="S1593" s="135"/>
      <c r="T1593" s="135"/>
      <c r="U1593" s="134"/>
      <c r="V1593" s="135"/>
      <c r="W1593" s="135"/>
      <c r="X1593" s="134"/>
      <c r="Y1593" s="135"/>
      <c r="Z1593" s="135"/>
      <c r="AA1593" s="134"/>
      <c r="AB1593" s="135"/>
      <c r="AC1593" s="135"/>
      <c r="AD1593" s="134"/>
      <c r="AE1593" s="135"/>
      <c r="AF1593" s="135"/>
      <c r="AG1593" s="134"/>
    </row>
    <row r="1594" spans="1:33">
      <c r="A1594" s="144" t="s">
        <v>345</v>
      </c>
      <c r="B1594" s="135" t="s">
        <v>3587</v>
      </c>
      <c r="C1594" s="143">
        <v>-495.96875900589822</v>
      </c>
      <c r="D1594" s="143">
        <v>4693.3395044630488</v>
      </c>
      <c r="E1594" s="142">
        <v>1.306</v>
      </c>
      <c r="F1594" s="141">
        <v>2.2330000000000001</v>
      </c>
      <c r="G1594" s="135"/>
      <c r="H1594" s="135"/>
      <c r="I1594" s="134"/>
      <c r="J1594" s="135"/>
      <c r="K1594" s="135"/>
      <c r="L1594" s="134"/>
      <c r="M1594" s="135"/>
      <c r="N1594" s="135"/>
      <c r="O1594" s="134"/>
      <c r="P1594" s="135"/>
      <c r="Q1594" s="135"/>
      <c r="R1594" s="134"/>
      <c r="S1594" s="135"/>
      <c r="T1594" s="135"/>
      <c r="U1594" s="134"/>
      <c r="V1594" s="135"/>
      <c r="W1594" s="135"/>
      <c r="X1594" s="134"/>
      <c r="Y1594" s="135"/>
      <c r="Z1594" s="135"/>
      <c r="AA1594" s="134"/>
      <c r="AB1594" s="135"/>
      <c r="AC1594" s="135"/>
      <c r="AD1594" s="134"/>
      <c r="AE1594" s="135"/>
      <c r="AF1594" s="135"/>
      <c r="AG1594" s="134"/>
    </row>
    <row r="1595" spans="1:33">
      <c r="A1595" s="144" t="s">
        <v>345</v>
      </c>
      <c r="B1595" s="135" t="s">
        <v>3586</v>
      </c>
      <c r="C1595" s="143">
        <v>-496.24019842702853</v>
      </c>
      <c r="D1595" s="143">
        <v>4692.3091689195071</v>
      </c>
      <c r="E1595" s="142">
        <v>1.319</v>
      </c>
      <c r="F1595" s="141">
        <v>2.2250000000000001</v>
      </c>
      <c r="G1595" s="135"/>
      <c r="H1595" s="135"/>
      <c r="I1595" s="134"/>
      <c r="J1595" s="135"/>
      <c r="K1595" s="135"/>
      <c r="L1595" s="134"/>
      <c r="M1595" s="135"/>
      <c r="N1595" s="135"/>
      <c r="O1595" s="134"/>
      <c r="P1595" s="135"/>
      <c r="Q1595" s="135"/>
      <c r="R1595" s="134"/>
      <c r="S1595" s="135"/>
      <c r="T1595" s="135"/>
      <c r="U1595" s="134"/>
      <c r="V1595" s="135"/>
      <c r="W1595" s="135"/>
      <c r="X1595" s="134"/>
      <c r="Y1595" s="135"/>
      <c r="Z1595" s="135"/>
      <c r="AA1595" s="134"/>
      <c r="AB1595" s="135"/>
      <c r="AC1595" s="135"/>
      <c r="AD1595" s="134"/>
      <c r="AE1595" s="135"/>
      <c r="AF1595" s="135"/>
      <c r="AG1595" s="134"/>
    </row>
    <row r="1596" spans="1:33">
      <c r="A1596" s="144" t="s">
        <v>345</v>
      </c>
      <c r="B1596" s="135" t="s">
        <v>3585</v>
      </c>
      <c r="C1596" s="143">
        <v>-496.76032025922962</v>
      </c>
      <c r="D1596" s="143">
        <v>4691.4545681622594</v>
      </c>
      <c r="E1596" s="142">
        <v>1.3069999999999999</v>
      </c>
      <c r="F1596" s="141">
        <v>2.2370000000000001</v>
      </c>
      <c r="G1596" s="135"/>
      <c r="H1596" s="135"/>
      <c r="I1596" s="134"/>
      <c r="J1596" s="135"/>
      <c r="K1596" s="135"/>
      <c r="L1596" s="134"/>
      <c r="M1596" s="135"/>
      <c r="N1596" s="135"/>
      <c r="O1596" s="134"/>
      <c r="P1596" s="135"/>
      <c r="Q1596" s="135"/>
      <c r="R1596" s="134"/>
      <c r="S1596" s="135"/>
      <c r="T1596" s="135"/>
      <c r="U1596" s="134"/>
      <c r="V1596" s="135"/>
      <c r="W1596" s="135"/>
      <c r="X1596" s="134"/>
      <c r="Y1596" s="135"/>
      <c r="Z1596" s="135"/>
      <c r="AA1596" s="134"/>
      <c r="AB1596" s="135"/>
      <c r="AC1596" s="135"/>
      <c r="AD1596" s="134"/>
      <c r="AE1596" s="135"/>
      <c r="AF1596" s="135"/>
      <c r="AG1596" s="134"/>
    </row>
    <row r="1597" spans="1:33">
      <c r="A1597" s="144" t="s">
        <v>345</v>
      </c>
      <c r="B1597" s="135" t="s">
        <v>3584</v>
      </c>
      <c r="C1597" s="143">
        <v>-496.88245838487927</v>
      </c>
      <c r="D1597" s="143">
        <v>4689.7654519461275</v>
      </c>
      <c r="E1597" s="142">
        <v>1.2989999999999999</v>
      </c>
      <c r="F1597" s="141">
        <v>2.234</v>
      </c>
      <c r="G1597" s="135"/>
      <c r="H1597" s="135"/>
      <c r="I1597" s="134"/>
      <c r="J1597" s="135"/>
      <c r="K1597" s="135"/>
      <c r="L1597" s="134"/>
      <c r="M1597" s="135"/>
      <c r="N1597" s="135"/>
      <c r="O1597" s="134"/>
      <c r="P1597" s="135"/>
      <c r="Q1597" s="135"/>
      <c r="R1597" s="134"/>
      <c r="S1597" s="135"/>
      <c r="T1597" s="135"/>
      <c r="U1597" s="134"/>
      <c r="V1597" s="135"/>
      <c r="W1597" s="135"/>
      <c r="X1597" s="134"/>
      <c r="Y1597" s="135"/>
      <c r="Z1597" s="135"/>
      <c r="AA1597" s="134"/>
      <c r="AB1597" s="135"/>
      <c r="AC1597" s="135"/>
      <c r="AD1597" s="134"/>
      <c r="AE1597" s="135"/>
      <c r="AF1597" s="135"/>
      <c r="AG1597" s="134"/>
    </row>
    <row r="1598" spans="1:33">
      <c r="A1598" s="144" t="s">
        <v>345</v>
      </c>
      <c r="B1598" s="135" t="s">
        <v>3583</v>
      </c>
      <c r="C1598" s="143">
        <v>-496.50832765396058</v>
      </c>
      <c r="D1598" s="143">
        <v>4689.2779033438974</v>
      </c>
      <c r="E1598" s="142">
        <v>1.2889999999999999</v>
      </c>
      <c r="F1598" s="141">
        <v>2.2170000000000001</v>
      </c>
      <c r="G1598" s="135"/>
      <c r="H1598" s="135"/>
      <c r="I1598" s="134"/>
      <c r="J1598" s="135"/>
      <c r="K1598" s="135"/>
      <c r="L1598" s="134"/>
      <c r="M1598" s="135"/>
      <c r="N1598" s="135"/>
      <c r="O1598" s="134"/>
      <c r="P1598" s="135"/>
      <c r="Q1598" s="135"/>
      <c r="R1598" s="134"/>
      <c r="S1598" s="135"/>
      <c r="T1598" s="135"/>
      <c r="U1598" s="134"/>
      <c r="V1598" s="135"/>
      <c r="W1598" s="135"/>
      <c r="X1598" s="134"/>
      <c r="Y1598" s="135"/>
      <c r="Z1598" s="135"/>
      <c r="AA1598" s="134"/>
      <c r="AB1598" s="135"/>
      <c r="AC1598" s="135"/>
      <c r="AD1598" s="134"/>
      <c r="AE1598" s="135"/>
      <c r="AF1598" s="135"/>
      <c r="AG1598" s="134"/>
    </row>
    <row r="1599" spans="1:33">
      <c r="A1599" s="144" t="s">
        <v>345</v>
      </c>
      <c r="B1599" s="135" t="s">
        <v>3582</v>
      </c>
      <c r="C1599" s="143">
        <v>-496.04417249023675</v>
      </c>
      <c r="D1599" s="143">
        <v>4688.0827899526321</v>
      </c>
      <c r="E1599" s="142">
        <v>1.302</v>
      </c>
      <c r="F1599" s="141">
        <v>2.2250000000000001</v>
      </c>
      <c r="G1599" s="135"/>
      <c r="H1599" s="135"/>
      <c r="I1599" s="134"/>
      <c r="J1599" s="135"/>
      <c r="K1599" s="135"/>
      <c r="L1599" s="134"/>
      <c r="M1599" s="135"/>
      <c r="N1599" s="135"/>
      <c r="O1599" s="134"/>
      <c r="P1599" s="135"/>
      <c r="Q1599" s="135"/>
      <c r="R1599" s="134"/>
      <c r="S1599" s="135"/>
      <c r="T1599" s="135"/>
      <c r="U1599" s="134"/>
      <c r="V1599" s="135"/>
      <c r="W1599" s="135"/>
      <c r="X1599" s="134"/>
      <c r="Y1599" s="135"/>
      <c r="Z1599" s="135"/>
      <c r="AA1599" s="134"/>
      <c r="AB1599" s="135"/>
      <c r="AC1599" s="135"/>
      <c r="AD1599" s="134"/>
      <c r="AE1599" s="135"/>
      <c r="AF1599" s="135"/>
      <c r="AG1599" s="134"/>
    </row>
    <row r="1600" spans="1:33">
      <c r="A1600" s="144" t="s">
        <v>345</v>
      </c>
      <c r="B1600" s="135" t="s">
        <v>3581</v>
      </c>
      <c r="C1600" s="143">
        <v>-496.4999919091145</v>
      </c>
      <c r="D1600" s="143">
        <v>4687.0734634620676</v>
      </c>
      <c r="E1600" s="142">
        <v>1.2789999999999999</v>
      </c>
      <c r="F1600" s="141">
        <v>2.2200000000000002</v>
      </c>
      <c r="G1600" s="135"/>
      <c r="H1600" s="135"/>
      <c r="I1600" s="134"/>
      <c r="J1600" s="135"/>
      <c r="K1600" s="135"/>
      <c r="L1600" s="134"/>
      <c r="M1600" s="135"/>
      <c r="N1600" s="135"/>
      <c r="O1600" s="134"/>
      <c r="P1600" s="135"/>
      <c r="Q1600" s="135"/>
      <c r="R1600" s="134"/>
      <c r="S1600" s="135"/>
      <c r="T1600" s="135"/>
      <c r="U1600" s="134"/>
      <c r="V1600" s="135"/>
      <c r="W1600" s="135"/>
      <c r="X1600" s="134"/>
      <c r="Y1600" s="135"/>
      <c r="Z1600" s="135"/>
      <c r="AA1600" s="134"/>
      <c r="AB1600" s="135"/>
      <c r="AC1600" s="135"/>
      <c r="AD1600" s="134"/>
      <c r="AE1600" s="135"/>
      <c r="AF1600" s="135"/>
      <c r="AG1600" s="134"/>
    </row>
    <row r="1601" spans="1:33">
      <c r="A1601" s="144" t="s">
        <v>345</v>
      </c>
      <c r="B1601" s="135" t="s">
        <v>3580</v>
      </c>
      <c r="C1601" s="143">
        <v>-496.02490981404856</v>
      </c>
      <c r="D1601" s="143">
        <v>4685.7270195078927</v>
      </c>
      <c r="E1601" s="142">
        <v>1.3180000000000001</v>
      </c>
      <c r="F1601" s="141">
        <v>2.2269999999999999</v>
      </c>
      <c r="G1601" s="135"/>
      <c r="H1601" s="135"/>
      <c r="I1601" s="134"/>
      <c r="J1601" s="135"/>
      <c r="K1601" s="135"/>
      <c r="L1601" s="134"/>
      <c r="M1601" s="135"/>
      <c r="N1601" s="135"/>
      <c r="O1601" s="134"/>
      <c r="P1601" s="135"/>
      <c r="Q1601" s="135"/>
      <c r="R1601" s="134"/>
      <c r="S1601" s="135"/>
      <c r="T1601" s="135"/>
      <c r="U1601" s="134"/>
      <c r="V1601" s="135"/>
      <c r="W1601" s="135"/>
      <c r="X1601" s="134"/>
      <c r="Y1601" s="135"/>
      <c r="Z1601" s="135"/>
      <c r="AA1601" s="134"/>
      <c r="AB1601" s="135"/>
      <c r="AC1601" s="135"/>
      <c r="AD1601" s="134"/>
      <c r="AE1601" s="135"/>
      <c r="AF1601" s="135"/>
      <c r="AG1601" s="134"/>
    </row>
    <row r="1602" spans="1:33">
      <c r="A1602" s="144" t="s">
        <v>345</v>
      </c>
      <c r="B1602" s="135" t="s">
        <v>3579</v>
      </c>
      <c r="C1602" s="143">
        <v>-496.37790069781346</v>
      </c>
      <c r="D1602" s="143">
        <v>4683.9241213388614</v>
      </c>
      <c r="E1602" s="142">
        <v>1.2969999999999999</v>
      </c>
      <c r="F1602" s="141">
        <v>2.2189999999999999</v>
      </c>
      <c r="G1602" s="135"/>
      <c r="H1602" s="135"/>
      <c r="I1602" s="134"/>
      <c r="J1602" s="135"/>
      <c r="K1602" s="135"/>
      <c r="L1602" s="134"/>
      <c r="M1602" s="135"/>
      <c r="N1602" s="135"/>
      <c r="O1602" s="134"/>
      <c r="P1602" s="135"/>
      <c r="Q1602" s="135"/>
      <c r="R1602" s="134"/>
      <c r="S1602" s="135"/>
      <c r="T1602" s="135"/>
      <c r="U1602" s="134"/>
      <c r="V1602" s="135"/>
      <c r="W1602" s="135"/>
      <c r="X1602" s="134"/>
      <c r="Y1602" s="135"/>
      <c r="Z1602" s="135"/>
      <c r="AA1602" s="134"/>
      <c r="AB1602" s="135"/>
      <c r="AC1602" s="135"/>
      <c r="AD1602" s="134"/>
      <c r="AE1602" s="135"/>
      <c r="AF1602" s="135"/>
      <c r="AG1602" s="134"/>
    </row>
    <row r="1603" spans="1:33">
      <c r="A1603" s="144" t="s">
        <v>345</v>
      </c>
      <c r="B1603" s="135" t="s">
        <v>3578</v>
      </c>
      <c r="C1603" s="143">
        <v>-496.65634005600685</v>
      </c>
      <c r="D1603" s="143">
        <v>4683.0043622204794</v>
      </c>
      <c r="E1603" s="142">
        <v>1.3129999999999999</v>
      </c>
      <c r="F1603" s="141">
        <v>2.214</v>
      </c>
      <c r="G1603" s="135"/>
      <c r="H1603" s="135"/>
      <c r="I1603" s="134"/>
      <c r="J1603" s="135"/>
      <c r="K1603" s="135"/>
      <c r="L1603" s="134"/>
      <c r="M1603" s="135"/>
      <c r="N1603" s="135"/>
      <c r="O1603" s="134"/>
      <c r="P1603" s="135"/>
      <c r="Q1603" s="135"/>
      <c r="R1603" s="134"/>
      <c r="S1603" s="135"/>
      <c r="T1603" s="135"/>
      <c r="U1603" s="134"/>
      <c r="V1603" s="135"/>
      <c r="W1603" s="135"/>
      <c r="X1603" s="134"/>
      <c r="Y1603" s="135"/>
      <c r="Z1603" s="135"/>
      <c r="AA1603" s="134"/>
      <c r="AB1603" s="135"/>
      <c r="AC1603" s="135"/>
      <c r="AD1603" s="134"/>
      <c r="AE1603" s="135"/>
      <c r="AF1603" s="135"/>
      <c r="AG1603" s="134"/>
    </row>
    <row r="1604" spans="1:33">
      <c r="A1604" s="144" t="s">
        <v>345</v>
      </c>
      <c r="B1604" s="135" t="s">
        <v>3577</v>
      </c>
      <c r="C1604" s="143">
        <v>-496.85761722192876</v>
      </c>
      <c r="D1604" s="143">
        <v>4681.7678639055894</v>
      </c>
      <c r="E1604" s="142">
        <v>1.304</v>
      </c>
      <c r="F1604" s="141">
        <v>2.2090000000000001</v>
      </c>
      <c r="G1604" s="135"/>
      <c r="H1604" s="135"/>
      <c r="I1604" s="134"/>
      <c r="J1604" s="135"/>
      <c r="K1604" s="135"/>
      <c r="L1604" s="134"/>
      <c r="M1604" s="135"/>
      <c r="N1604" s="135"/>
      <c r="O1604" s="134"/>
      <c r="P1604" s="135"/>
      <c r="Q1604" s="135"/>
      <c r="R1604" s="134"/>
      <c r="S1604" s="135"/>
      <c r="T1604" s="135"/>
      <c r="U1604" s="134"/>
      <c r="V1604" s="135"/>
      <c r="W1604" s="135"/>
      <c r="X1604" s="134"/>
      <c r="Y1604" s="135"/>
      <c r="Z1604" s="135"/>
      <c r="AA1604" s="134"/>
      <c r="AB1604" s="135"/>
      <c r="AC1604" s="135"/>
      <c r="AD1604" s="134"/>
      <c r="AE1604" s="135"/>
      <c r="AF1604" s="135"/>
      <c r="AG1604" s="134"/>
    </row>
    <row r="1605" spans="1:33">
      <c r="A1605" s="144" t="s">
        <v>345</v>
      </c>
      <c r="B1605" s="135" t="s">
        <v>3576</v>
      </c>
      <c r="C1605" s="143">
        <v>-496.37474970486403</v>
      </c>
      <c r="D1605" s="143">
        <v>4680.5194175513461</v>
      </c>
      <c r="E1605" s="142">
        <v>1.276</v>
      </c>
      <c r="F1605" s="141">
        <v>2.1659999999999999</v>
      </c>
      <c r="G1605" s="135"/>
      <c r="H1605" s="135"/>
      <c r="I1605" s="134"/>
      <c r="J1605" s="135"/>
      <c r="K1605" s="135"/>
      <c r="L1605" s="134"/>
      <c r="M1605" s="135"/>
      <c r="N1605" s="135"/>
      <c r="O1605" s="134"/>
      <c r="P1605" s="135"/>
      <c r="Q1605" s="135"/>
      <c r="R1605" s="134"/>
      <c r="S1605" s="135"/>
      <c r="T1605" s="135"/>
      <c r="U1605" s="134"/>
      <c r="V1605" s="135"/>
      <c r="W1605" s="135"/>
      <c r="X1605" s="134"/>
      <c r="Y1605" s="135"/>
      <c r="Z1605" s="135"/>
      <c r="AA1605" s="134"/>
      <c r="AB1605" s="135"/>
      <c r="AC1605" s="135"/>
      <c r="AD1605" s="134"/>
      <c r="AE1605" s="135"/>
      <c r="AF1605" s="135"/>
      <c r="AG1605" s="134"/>
    </row>
    <row r="1606" spans="1:33">
      <c r="A1606" s="144" t="s">
        <v>345</v>
      </c>
      <c r="B1606" s="135" t="s">
        <v>3575</v>
      </c>
      <c r="C1606" s="143">
        <v>-496.42979422899447</v>
      </c>
      <c r="D1606" s="143">
        <v>4679.4522922018077</v>
      </c>
      <c r="E1606" s="142">
        <v>1.2709999999999999</v>
      </c>
      <c r="F1606" s="141">
        <v>2.1739999999999999</v>
      </c>
      <c r="G1606" s="135"/>
      <c r="H1606" s="135"/>
      <c r="I1606" s="134"/>
      <c r="J1606" s="135"/>
      <c r="K1606" s="135"/>
      <c r="L1606" s="134"/>
      <c r="M1606" s="135"/>
      <c r="N1606" s="135"/>
      <c r="O1606" s="134"/>
      <c r="P1606" s="135"/>
      <c r="Q1606" s="135"/>
      <c r="R1606" s="134"/>
      <c r="S1606" s="135"/>
      <c r="T1606" s="135"/>
      <c r="U1606" s="134"/>
      <c r="V1606" s="135"/>
      <c r="W1606" s="135"/>
      <c r="X1606" s="134"/>
      <c r="Y1606" s="135"/>
      <c r="Z1606" s="135"/>
      <c r="AA1606" s="134"/>
      <c r="AB1606" s="135"/>
      <c r="AC1606" s="135"/>
      <c r="AD1606" s="134"/>
      <c r="AE1606" s="135"/>
      <c r="AF1606" s="135"/>
      <c r="AG1606" s="134"/>
    </row>
    <row r="1607" spans="1:33">
      <c r="A1607" s="144" t="s">
        <v>345</v>
      </c>
      <c r="B1607" s="135" t="s">
        <v>3574</v>
      </c>
      <c r="C1607" s="143">
        <v>-496.45836168007435</v>
      </c>
      <c r="D1607" s="143">
        <v>4677.8993148637383</v>
      </c>
      <c r="E1607" s="142">
        <v>1.2410000000000001</v>
      </c>
      <c r="F1607" s="141">
        <v>2.1709999999999998</v>
      </c>
      <c r="G1607" s="135"/>
      <c r="H1607" s="135"/>
      <c r="I1607" s="134"/>
      <c r="J1607" s="135"/>
      <c r="K1607" s="135"/>
      <c r="L1607" s="134"/>
      <c r="M1607" s="135"/>
      <c r="N1607" s="135"/>
      <c r="O1607" s="134"/>
      <c r="P1607" s="135"/>
      <c r="Q1607" s="135"/>
      <c r="R1607" s="134"/>
      <c r="S1607" s="135"/>
      <c r="T1607" s="135"/>
      <c r="U1607" s="134"/>
      <c r="V1607" s="135"/>
      <c r="W1607" s="135"/>
      <c r="X1607" s="134"/>
      <c r="Y1607" s="135"/>
      <c r="Z1607" s="135"/>
      <c r="AA1607" s="134"/>
      <c r="AB1607" s="135"/>
      <c r="AC1607" s="135"/>
      <c r="AD1607" s="134"/>
      <c r="AE1607" s="135"/>
      <c r="AF1607" s="135"/>
      <c r="AG1607" s="134"/>
    </row>
    <row r="1608" spans="1:33">
      <c r="A1608" s="144" t="s">
        <v>345</v>
      </c>
      <c r="B1608" s="135" t="s">
        <v>3573</v>
      </c>
      <c r="C1608" s="143">
        <v>-496.86739200078313</v>
      </c>
      <c r="D1608" s="143">
        <v>4676.6478882649108</v>
      </c>
      <c r="E1608" s="142">
        <v>1.25</v>
      </c>
      <c r="F1608" s="141">
        <v>2.1859999999999999</v>
      </c>
      <c r="G1608" s="135"/>
      <c r="H1608" s="135"/>
      <c r="I1608" s="134"/>
      <c r="J1608" s="135"/>
      <c r="K1608" s="135"/>
      <c r="L1608" s="134"/>
      <c r="M1608" s="135"/>
      <c r="N1608" s="135"/>
      <c r="O1608" s="134"/>
      <c r="P1608" s="135"/>
      <c r="Q1608" s="135"/>
      <c r="R1608" s="134"/>
      <c r="S1608" s="135"/>
      <c r="T1608" s="135"/>
      <c r="U1608" s="134"/>
      <c r="V1608" s="135"/>
      <c r="W1608" s="135"/>
      <c r="X1608" s="134"/>
      <c r="Y1608" s="135"/>
      <c r="Z1608" s="135"/>
      <c r="AA1608" s="134"/>
      <c r="AB1608" s="135"/>
      <c r="AC1608" s="135"/>
      <c r="AD1608" s="134"/>
      <c r="AE1608" s="135"/>
      <c r="AF1608" s="135"/>
      <c r="AG1608" s="134"/>
    </row>
    <row r="1609" spans="1:33">
      <c r="A1609" s="144" t="s">
        <v>345</v>
      </c>
      <c r="B1609" s="135" t="s">
        <v>3572</v>
      </c>
      <c r="C1609" s="143">
        <v>-496.22350978667185</v>
      </c>
      <c r="D1609" s="143">
        <v>4675.2013366399196</v>
      </c>
      <c r="E1609" s="142">
        <v>1.2529999999999999</v>
      </c>
      <c r="F1609" s="141">
        <v>2.1659999999999999</v>
      </c>
      <c r="G1609" s="135"/>
      <c r="H1609" s="135"/>
      <c r="I1609" s="134"/>
      <c r="J1609" s="135"/>
      <c r="K1609" s="135"/>
      <c r="L1609" s="134"/>
      <c r="M1609" s="135"/>
      <c r="N1609" s="135"/>
      <c r="O1609" s="134"/>
      <c r="P1609" s="135"/>
      <c r="Q1609" s="135"/>
      <c r="R1609" s="134"/>
      <c r="S1609" s="135"/>
      <c r="T1609" s="135"/>
      <c r="U1609" s="134"/>
      <c r="V1609" s="135"/>
      <c r="W1609" s="135"/>
      <c r="X1609" s="134"/>
      <c r="Y1609" s="135"/>
      <c r="Z1609" s="135"/>
      <c r="AA1609" s="134"/>
      <c r="AB1609" s="135"/>
      <c r="AC1609" s="135"/>
      <c r="AD1609" s="134"/>
      <c r="AE1609" s="135"/>
      <c r="AF1609" s="135"/>
      <c r="AG1609" s="134"/>
    </row>
    <row r="1610" spans="1:33">
      <c r="A1610" s="144" t="s">
        <v>345</v>
      </c>
      <c r="B1610" s="135" t="s">
        <v>3571</v>
      </c>
      <c r="C1610" s="143">
        <v>-496.82909670358117</v>
      </c>
      <c r="D1610" s="143">
        <v>4673.7724243845396</v>
      </c>
      <c r="E1610" s="142">
        <v>1.2689999999999999</v>
      </c>
      <c r="F1610" s="141">
        <v>2.169</v>
      </c>
      <c r="G1610" s="135"/>
      <c r="H1610" s="135"/>
      <c r="I1610" s="134"/>
      <c r="J1610" s="135"/>
      <c r="K1610" s="135"/>
      <c r="L1610" s="134"/>
      <c r="M1610" s="135"/>
      <c r="N1610" s="135"/>
      <c r="O1610" s="134"/>
      <c r="P1610" s="135"/>
      <c r="Q1610" s="135"/>
      <c r="R1610" s="134"/>
      <c r="S1610" s="135"/>
      <c r="T1610" s="135"/>
      <c r="U1610" s="134"/>
      <c r="V1610" s="135"/>
      <c r="W1610" s="135"/>
      <c r="X1610" s="134"/>
      <c r="Y1610" s="135"/>
      <c r="Z1610" s="135"/>
      <c r="AA1610" s="134"/>
      <c r="AB1610" s="135"/>
      <c r="AC1610" s="135"/>
      <c r="AD1610" s="134"/>
      <c r="AE1610" s="135"/>
      <c r="AF1610" s="135"/>
      <c r="AG1610" s="134"/>
    </row>
    <row r="1611" spans="1:33">
      <c r="A1611" s="144" t="s">
        <v>345</v>
      </c>
      <c r="B1611" s="135" t="s">
        <v>3570</v>
      </c>
      <c r="C1611" s="143">
        <v>-496.65708935213178</v>
      </c>
      <c r="D1611" s="143">
        <v>4673.1792965463937</v>
      </c>
      <c r="E1611" s="142">
        <v>1.268</v>
      </c>
      <c r="F1611" s="141">
        <v>2.181</v>
      </c>
      <c r="G1611" s="135"/>
      <c r="H1611" s="135"/>
      <c r="I1611" s="134"/>
      <c r="J1611" s="135"/>
      <c r="K1611" s="135"/>
      <c r="L1611" s="134"/>
      <c r="M1611" s="135"/>
      <c r="N1611" s="135"/>
      <c r="O1611" s="134"/>
      <c r="P1611" s="135"/>
      <c r="Q1611" s="135"/>
      <c r="R1611" s="134"/>
      <c r="S1611" s="135"/>
      <c r="T1611" s="135"/>
      <c r="U1611" s="134"/>
      <c r="V1611" s="135"/>
      <c r="W1611" s="135"/>
      <c r="X1611" s="134"/>
      <c r="Y1611" s="135"/>
      <c r="Z1611" s="135"/>
      <c r="AA1611" s="134"/>
      <c r="AB1611" s="135"/>
      <c r="AC1611" s="135"/>
      <c r="AD1611" s="134"/>
      <c r="AE1611" s="135"/>
      <c r="AF1611" s="135"/>
      <c r="AG1611" s="134"/>
    </row>
    <row r="1612" spans="1:33">
      <c r="A1612" s="144" t="s">
        <v>345</v>
      </c>
      <c r="B1612" s="135" t="s">
        <v>3569</v>
      </c>
      <c r="C1612" s="143">
        <v>-496.25038185149867</v>
      </c>
      <c r="D1612" s="143">
        <v>4672.7020658829706</v>
      </c>
      <c r="E1612" s="142">
        <v>1.2450000000000001</v>
      </c>
      <c r="F1612" s="141">
        <v>2.2010000000000001</v>
      </c>
      <c r="G1612" s="135"/>
      <c r="H1612" s="135"/>
      <c r="I1612" s="134"/>
      <c r="J1612" s="135"/>
      <c r="K1612" s="135"/>
      <c r="L1612" s="134"/>
      <c r="M1612" s="135"/>
      <c r="N1612" s="135"/>
      <c r="O1612" s="134"/>
      <c r="P1612" s="135"/>
      <c r="Q1612" s="135"/>
      <c r="R1612" s="134"/>
      <c r="S1612" s="135"/>
      <c r="T1612" s="135"/>
      <c r="U1612" s="134"/>
      <c r="V1612" s="135"/>
      <c r="W1612" s="135"/>
      <c r="X1612" s="134"/>
      <c r="Y1612" s="135"/>
      <c r="Z1612" s="135"/>
      <c r="AA1612" s="134"/>
      <c r="AB1612" s="135"/>
      <c r="AC1612" s="135"/>
      <c r="AD1612" s="134"/>
      <c r="AE1612" s="135"/>
      <c r="AF1612" s="135"/>
      <c r="AG1612" s="134"/>
    </row>
    <row r="1613" spans="1:33">
      <c r="A1613" s="144" t="s">
        <v>345</v>
      </c>
      <c r="B1613" s="135" t="s">
        <v>3568</v>
      </c>
      <c r="C1613" s="143">
        <v>-496.05906667943776</v>
      </c>
      <c r="D1613" s="143">
        <v>4672.0970102556157</v>
      </c>
      <c r="E1613" s="142">
        <v>1.2729999999999999</v>
      </c>
      <c r="F1613" s="141">
        <v>2.1890000000000001</v>
      </c>
      <c r="G1613" s="135"/>
      <c r="H1613" s="135"/>
      <c r="I1613" s="134"/>
      <c r="J1613" s="135"/>
      <c r="K1613" s="135"/>
      <c r="L1613" s="134"/>
      <c r="M1613" s="135"/>
      <c r="N1613" s="135"/>
      <c r="O1613" s="134"/>
      <c r="P1613" s="135"/>
      <c r="Q1613" s="135"/>
      <c r="R1613" s="134"/>
      <c r="S1613" s="135"/>
      <c r="T1613" s="135"/>
      <c r="U1613" s="134"/>
      <c r="V1613" s="135"/>
      <c r="W1613" s="135"/>
      <c r="X1613" s="134"/>
      <c r="Y1613" s="135"/>
      <c r="Z1613" s="135"/>
      <c r="AA1613" s="134"/>
      <c r="AB1613" s="135"/>
      <c r="AC1613" s="135"/>
      <c r="AD1613" s="134"/>
      <c r="AE1613" s="135"/>
      <c r="AF1613" s="135"/>
      <c r="AG1613" s="134"/>
    </row>
    <row r="1614" spans="1:33">
      <c r="A1614" s="144" t="s">
        <v>345</v>
      </c>
      <c r="B1614" s="135" t="s">
        <v>3567</v>
      </c>
      <c r="C1614" s="143">
        <v>-496.71665723473143</v>
      </c>
      <c r="D1614" s="143">
        <v>4671.6741166237007</v>
      </c>
      <c r="E1614" s="142">
        <v>1.2609999999999999</v>
      </c>
      <c r="F1614" s="141">
        <v>2.1869999999999998</v>
      </c>
      <c r="G1614" s="135"/>
      <c r="H1614" s="135"/>
      <c r="I1614" s="134"/>
      <c r="J1614" s="135"/>
      <c r="K1614" s="135"/>
      <c r="L1614" s="134"/>
      <c r="M1614" s="135"/>
      <c r="N1614" s="135"/>
      <c r="O1614" s="134"/>
      <c r="P1614" s="135"/>
      <c r="Q1614" s="135"/>
      <c r="R1614" s="134"/>
      <c r="S1614" s="135"/>
      <c r="T1614" s="135"/>
      <c r="U1614" s="134"/>
      <c r="V1614" s="135"/>
      <c r="W1614" s="135"/>
      <c r="X1614" s="134"/>
      <c r="Y1614" s="135"/>
      <c r="Z1614" s="135"/>
      <c r="AA1614" s="134"/>
      <c r="AB1614" s="135"/>
      <c r="AC1614" s="135"/>
      <c r="AD1614" s="134"/>
      <c r="AE1614" s="135"/>
      <c r="AF1614" s="135"/>
      <c r="AG1614" s="134"/>
    </row>
    <row r="1615" spans="1:33">
      <c r="A1615" s="144" t="s">
        <v>345</v>
      </c>
      <c r="B1615" s="135" t="s">
        <v>3566</v>
      </c>
      <c r="C1615" s="143">
        <v>-496.68244988781515</v>
      </c>
      <c r="D1615" s="143">
        <v>4671.0768355210757</v>
      </c>
      <c r="E1615" s="142">
        <v>1.2529999999999999</v>
      </c>
      <c r="F1615" s="141">
        <v>2.1720000000000002</v>
      </c>
      <c r="G1615" s="135"/>
      <c r="H1615" s="135"/>
      <c r="I1615" s="134"/>
      <c r="J1615" s="135"/>
      <c r="K1615" s="135"/>
      <c r="L1615" s="134"/>
      <c r="M1615" s="135"/>
      <c r="N1615" s="135"/>
      <c r="O1615" s="134"/>
      <c r="P1615" s="135"/>
      <c r="Q1615" s="135"/>
      <c r="R1615" s="134"/>
      <c r="S1615" s="135"/>
      <c r="T1615" s="135"/>
      <c r="U1615" s="134"/>
      <c r="V1615" s="135"/>
      <c r="W1615" s="135"/>
      <c r="X1615" s="134"/>
      <c r="Y1615" s="135"/>
      <c r="Z1615" s="135"/>
      <c r="AA1615" s="134"/>
      <c r="AB1615" s="135"/>
      <c r="AC1615" s="135"/>
      <c r="AD1615" s="134"/>
      <c r="AE1615" s="135"/>
      <c r="AF1615" s="135"/>
      <c r="AG1615" s="134"/>
    </row>
    <row r="1616" spans="1:33">
      <c r="A1616" s="144" t="s">
        <v>345</v>
      </c>
      <c r="B1616" s="135" t="s">
        <v>3565</v>
      </c>
      <c r="C1616" s="143">
        <v>-495.90217641239514</v>
      </c>
      <c r="D1616" s="143">
        <v>4670.7933904978427</v>
      </c>
      <c r="E1616" s="142">
        <v>1.2729999999999999</v>
      </c>
      <c r="F1616" s="141">
        <v>2.1850000000000001</v>
      </c>
      <c r="G1616" s="135"/>
      <c r="H1616" s="135"/>
      <c r="I1616" s="134"/>
      <c r="J1616" s="135"/>
      <c r="K1616" s="135"/>
      <c r="L1616" s="134"/>
      <c r="M1616" s="135"/>
      <c r="N1616" s="135"/>
      <c r="O1616" s="134"/>
      <c r="P1616" s="135"/>
      <c r="Q1616" s="135"/>
      <c r="R1616" s="134"/>
      <c r="S1616" s="135"/>
      <c r="T1616" s="135"/>
      <c r="U1616" s="134"/>
      <c r="V1616" s="135"/>
      <c r="W1616" s="135"/>
      <c r="X1616" s="134"/>
      <c r="Y1616" s="135"/>
      <c r="Z1616" s="135"/>
      <c r="AA1616" s="134"/>
      <c r="AB1616" s="135"/>
      <c r="AC1616" s="135"/>
      <c r="AD1616" s="134"/>
      <c r="AE1616" s="135"/>
      <c r="AF1616" s="135"/>
      <c r="AG1616" s="134"/>
    </row>
    <row r="1617" spans="1:33">
      <c r="A1617" s="144" t="s">
        <v>345</v>
      </c>
      <c r="B1617" s="135" t="s">
        <v>3564</v>
      </c>
      <c r="C1617" s="143">
        <v>-496.00231205910427</v>
      </c>
      <c r="D1617" s="143">
        <v>4669.4797521139681</v>
      </c>
      <c r="E1617" s="142">
        <v>1.2549999999999999</v>
      </c>
      <c r="F1617" s="141">
        <v>2.1859999999999999</v>
      </c>
      <c r="G1617" s="135"/>
      <c r="H1617" s="135"/>
      <c r="I1617" s="134"/>
      <c r="J1617" s="135"/>
      <c r="K1617" s="135"/>
      <c r="L1617" s="134"/>
      <c r="M1617" s="135"/>
      <c r="N1617" s="135"/>
      <c r="O1617" s="134"/>
      <c r="P1617" s="135"/>
      <c r="Q1617" s="135"/>
      <c r="R1617" s="134"/>
      <c r="S1617" s="135"/>
      <c r="T1617" s="135"/>
      <c r="U1617" s="134"/>
      <c r="V1617" s="135"/>
      <c r="W1617" s="135"/>
      <c r="X1617" s="134"/>
      <c r="Y1617" s="135"/>
      <c r="Z1617" s="135"/>
      <c r="AA1617" s="134"/>
      <c r="AB1617" s="135"/>
      <c r="AC1617" s="135"/>
      <c r="AD1617" s="134"/>
      <c r="AE1617" s="135"/>
      <c r="AF1617" s="135"/>
      <c r="AG1617" s="134"/>
    </row>
    <row r="1618" spans="1:33">
      <c r="A1618" s="144" t="s">
        <v>345</v>
      </c>
      <c r="B1618" s="135" t="s">
        <v>3563</v>
      </c>
      <c r="C1618" s="143">
        <v>-496.03828735346218</v>
      </c>
      <c r="D1618" s="143">
        <v>4669.0769944401591</v>
      </c>
      <c r="E1618" s="142">
        <v>1.254</v>
      </c>
      <c r="F1618" s="141">
        <v>2.1779999999999999</v>
      </c>
      <c r="G1618" s="135"/>
      <c r="H1618" s="135"/>
      <c r="I1618" s="134"/>
      <c r="J1618" s="135"/>
      <c r="K1618" s="135"/>
      <c r="L1618" s="134"/>
      <c r="M1618" s="135"/>
      <c r="N1618" s="135"/>
      <c r="O1618" s="134"/>
      <c r="P1618" s="135"/>
      <c r="Q1618" s="135"/>
      <c r="R1618" s="134"/>
      <c r="S1618" s="135"/>
      <c r="T1618" s="135"/>
      <c r="U1618" s="134"/>
      <c r="V1618" s="135"/>
      <c r="W1618" s="135"/>
      <c r="X1618" s="134"/>
      <c r="Y1618" s="135"/>
      <c r="Z1618" s="135"/>
      <c r="AA1618" s="134"/>
      <c r="AB1618" s="135"/>
      <c r="AC1618" s="135"/>
      <c r="AD1618" s="134"/>
      <c r="AE1618" s="135"/>
      <c r="AF1618" s="135"/>
      <c r="AG1618" s="134"/>
    </row>
    <row r="1619" spans="1:33">
      <c r="A1619" s="144" t="s">
        <v>345</v>
      </c>
      <c r="B1619" s="135" t="s">
        <v>3562</v>
      </c>
      <c r="C1619" s="143">
        <v>-496.38152830221696</v>
      </c>
      <c r="D1619" s="143">
        <v>4667.736830362137</v>
      </c>
      <c r="E1619" s="142">
        <v>1.276</v>
      </c>
      <c r="F1619" s="141">
        <v>2.1829999999999998</v>
      </c>
      <c r="G1619" s="135"/>
      <c r="H1619" s="135"/>
      <c r="I1619" s="134"/>
      <c r="J1619" s="135"/>
      <c r="K1619" s="135"/>
      <c r="L1619" s="134"/>
      <c r="M1619" s="135"/>
      <c r="N1619" s="135"/>
      <c r="O1619" s="134"/>
      <c r="P1619" s="135"/>
      <c r="Q1619" s="135"/>
      <c r="R1619" s="134"/>
      <c r="S1619" s="135"/>
      <c r="T1619" s="135"/>
      <c r="U1619" s="134"/>
      <c r="V1619" s="135"/>
      <c r="W1619" s="135"/>
      <c r="X1619" s="134"/>
      <c r="Y1619" s="135"/>
      <c r="Z1619" s="135"/>
      <c r="AA1619" s="134"/>
      <c r="AB1619" s="135"/>
      <c r="AC1619" s="135"/>
      <c r="AD1619" s="134"/>
      <c r="AE1619" s="135"/>
      <c r="AF1619" s="135"/>
      <c r="AG1619" s="134"/>
    </row>
    <row r="1620" spans="1:33">
      <c r="A1620" s="144" t="s">
        <v>345</v>
      </c>
      <c r="B1620" s="135" t="s">
        <v>3561</v>
      </c>
      <c r="C1620" s="143">
        <v>-496.74729041040661</v>
      </c>
      <c r="D1620" s="143">
        <v>4666.4777044639532</v>
      </c>
      <c r="E1620" s="142">
        <v>1.268</v>
      </c>
      <c r="F1620" s="141">
        <v>2.181</v>
      </c>
      <c r="G1620" s="135"/>
      <c r="H1620" s="135"/>
      <c r="I1620" s="134"/>
      <c r="J1620" s="135"/>
      <c r="K1620" s="135"/>
      <c r="L1620" s="134"/>
      <c r="M1620" s="135"/>
      <c r="N1620" s="135"/>
      <c r="O1620" s="134"/>
      <c r="P1620" s="135"/>
      <c r="Q1620" s="135"/>
      <c r="R1620" s="134"/>
      <c r="S1620" s="135"/>
      <c r="T1620" s="135"/>
      <c r="U1620" s="134"/>
      <c r="V1620" s="135"/>
      <c r="W1620" s="135"/>
      <c r="X1620" s="134"/>
      <c r="Y1620" s="135"/>
      <c r="Z1620" s="135"/>
      <c r="AA1620" s="134"/>
      <c r="AB1620" s="135"/>
      <c r="AC1620" s="135"/>
      <c r="AD1620" s="134"/>
      <c r="AE1620" s="135"/>
      <c r="AF1620" s="135"/>
      <c r="AG1620" s="134"/>
    </row>
    <row r="1621" spans="1:33">
      <c r="A1621" s="144" t="s">
        <v>345</v>
      </c>
      <c r="B1621" s="135" t="s">
        <v>3560</v>
      </c>
      <c r="C1621" s="143">
        <v>-496.14032886664495</v>
      </c>
      <c r="D1621" s="143">
        <v>4665.9335393973133</v>
      </c>
      <c r="E1621" s="142">
        <v>1.2709999999999999</v>
      </c>
      <c r="F1621" s="141">
        <v>2.173</v>
      </c>
      <c r="G1621" s="135"/>
      <c r="H1621" s="135"/>
      <c r="I1621" s="134"/>
      <c r="J1621" s="135"/>
      <c r="K1621" s="135"/>
      <c r="L1621" s="134"/>
      <c r="M1621" s="135"/>
      <c r="N1621" s="135"/>
      <c r="O1621" s="134"/>
      <c r="P1621" s="135"/>
      <c r="Q1621" s="135"/>
      <c r="R1621" s="134"/>
      <c r="S1621" s="135"/>
      <c r="T1621" s="135"/>
      <c r="U1621" s="134"/>
      <c r="V1621" s="135"/>
      <c r="W1621" s="135"/>
      <c r="X1621" s="134"/>
      <c r="Y1621" s="135"/>
      <c r="Z1621" s="135"/>
      <c r="AA1621" s="134"/>
      <c r="AB1621" s="135"/>
      <c r="AC1621" s="135"/>
      <c r="AD1621" s="134"/>
      <c r="AE1621" s="135"/>
      <c r="AF1621" s="135"/>
      <c r="AG1621" s="134"/>
    </row>
    <row r="1622" spans="1:33">
      <c r="A1622" s="144" t="s">
        <v>345</v>
      </c>
      <c r="B1622" s="135" t="s">
        <v>3559</v>
      </c>
      <c r="C1622" s="143">
        <v>-496.09193195143814</v>
      </c>
      <c r="D1622" s="143">
        <v>4665.6997847934535</v>
      </c>
      <c r="E1622" s="142">
        <v>1.268</v>
      </c>
      <c r="F1622" s="141">
        <v>2.1749999999999998</v>
      </c>
      <c r="G1622" s="135"/>
      <c r="H1622" s="135"/>
      <c r="I1622" s="134"/>
      <c r="J1622" s="135"/>
      <c r="K1622" s="135"/>
      <c r="L1622" s="134"/>
      <c r="M1622" s="135"/>
      <c r="N1622" s="135"/>
      <c r="O1622" s="134"/>
      <c r="P1622" s="135"/>
      <c r="Q1622" s="135"/>
      <c r="R1622" s="134"/>
      <c r="S1622" s="135"/>
      <c r="T1622" s="135"/>
      <c r="U1622" s="134"/>
      <c r="V1622" s="135"/>
      <c r="W1622" s="135"/>
      <c r="X1622" s="134"/>
      <c r="Y1622" s="135"/>
      <c r="Z1622" s="135"/>
      <c r="AA1622" s="134"/>
      <c r="AB1622" s="135"/>
      <c r="AC1622" s="135"/>
      <c r="AD1622" s="134"/>
      <c r="AE1622" s="135"/>
      <c r="AF1622" s="135"/>
      <c r="AG1622" s="134"/>
    </row>
    <row r="1623" spans="1:33">
      <c r="A1623" s="144" t="s">
        <v>345</v>
      </c>
      <c r="B1623" s="135" t="s">
        <v>3558</v>
      </c>
      <c r="C1623" s="143">
        <v>-496.76457265438393</v>
      </c>
      <c r="D1623" s="143">
        <v>4663.9111089805538</v>
      </c>
      <c r="E1623" s="142">
        <v>1.298</v>
      </c>
      <c r="F1623" s="141">
        <v>2.1880000000000002</v>
      </c>
      <c r="G1623" s="135"/>
      <c r="H1623" s="135"/>
      <c r="I1623" s="134"/>
      <c r="J1623" s="135"/>
      <c r="K1623" s="135"/>
      <c r="L1623" s="134"/>
      <c r="M1623" s="135"/>
      <c r="N1623" s="135"/>
      <c r="O1623" s="134"/>
      <c r="P1623" s="135"/>
      <c r="Q1623" s="135"/>
      <c r="R1623" s="134"/>
      <c r="S1623" s="135"/>
      <c r="T1623" s="135"/>
      <c r="U1623" s="134"/>
      <c r="V1623" s="135"/>
      <c r="W1623" s="135"/>
      <c r="X1623" s="134"/>
      <c r="Y1623" s="135"/>
      <c r="Z1623" s="135"/>
      <c r="AA1623" s="134"/>
      <c r="AB1623" s="135"/>
      <c r="AC1623" s="135"/>
      <c r="AD1623" s="134"/>
      <c r="AE1623" s="135"/>
      <c r="AF1623" s="135"/>
      <c r="AG1623" s="134"/>
    </row>
    <row r="1624" spans="1:33">
      <c r="A1624" s="144" t="s">
        <v>345</v>
      </c>
      <c r="B1624" s="135" t="s">
        <v>3557</v>
      </c>
      <c r="C1624" s="143">
        <v>-496.20434537421073</v>
      </c>
      <c r="D1624" s="143">
        <v>4663.5712857588915</v>
      </c>
      <c r="E1624" s="142">
        <v>1.272</v>
      </c>
      <c r="F1624" s="141">
        <v>2.1920000000000002</v>
      </c>
      <c r="G1624" s="135"/>
      <c r="H1624" s="135"/>
      <c r="I1624" s="134"/>
      <c r="J1624" s="135"/>
      <c r="K1624" s="135"/>
      <c r="L1624" s="134"/>
      <c r="M1624" s="135"/>
      <c r="N1624" s="135"/>
      <c r="O1624" s="134"/>
      <c r="P1624" s="135"/>
      <c r="Q1624" s="135"/>
      <c r="R1624" s="134"/>
      <c r="S1624" s="135"/>
      <c r="T1624" s="135"/>
      <c r="U1624" s="134"/>
      <c r="V1624" s="135"/>
      <c r="W1624" s="135"/>
      <c r="X1624" s="134"/>
      <c r="Y1624" s="135"/>
      <c r="Z1624" s="135"/>
      <c r="AA1624" s="134"/>
      <c r="AB1624" s="135"/>
      <c r="AC1624" s="135"/>
      <c r="AD1624" s="134"/>
      <c r="AE1624" s="135"/>
      <c r="AF1624" s="135"/>
      <c r="AG1624" s="134"/>
    </row>
    <row r="1625" spans="1:33">
      <c r="A1625" s="144" t="s">
        <v>345</v>
      </c>
      <c r="B1625" s="135" t="s">
        <v>3556</v>
      </c>
      <c r="C1625" s="143">
        <v>-496.35015695049998</v>
      </c>
      <c r="D1625" s="143">
        <v>4661.6636762536564</v>
      </c>
      <c r="E1625" s="142">
        <v>1.258</v>
      </c>
      <c r="F1625" s="141">
        <v>2.198</v>
      </c>
      <c r="G1625" s="135"/>
      <c r="H1625" s="135"/>
      <c r="I1625" s="134"/>
      <c r="J1625" s="135"/>
      <c r="K1625" s="135"/>
      <c r="L1625" s="134"/>
      <c r="M1625" s="135"/>
      <c r="N1625" s="135"/>
      <c r="O1625" s="134"/>
      <c r="P1625" s="135"/>
      <c r="Q1625" s="135"/>
      <c r="R1625" s="134"/>
      <c r="S1625" s="135"/>
      <c r="T1625" s="135"/>
      <c r="U1625" s="134"/>
      <c r="V1625" s="135"/>
      <c r="W1625" s="135"/>
      <c r="X1625" s="134"/>
      <c r="Y1625" s="135"/>
      <c r="Z1625" s="135"/>
      <c r="AA1625" s="134"/>
      <c r="AB1625" s="135"/>
      <c r="AC1625" s="135"/>
      <c r="AD1625" s="134"/>
      <c r="AE1625" s="135"/>
      <c r="AF1625" s="135"/>
      <c r="AG1625" s="134"/>
    </row>
    <row r="1626" spans="1:33">
      <c r="A1626" s="144" t="s">
        <v>345</v>
      </c>
      <c r="B1626" s="135" t="s">
        <v>3555</v>
      </c>
      <c r="C1626" s="143">
        <v>-496.31174825869869</v>
      </c>
      <c r="D1626" s="143">
        <v>4661.0088013439172</v>
      </c>
      <c r="E1626" s="142">
        <v>1.2629999999999999</v>
      </c>
      <c r="F1626" s="141">
        <v>2.1739999999999999</v>
      </c>
      <c r="G1626" s="135"/>
      <c r="H1626" s="135"/>
      <c r="I1626" s="134"/>
      <c r="J1626" s="135"/>
      <c r="K1626" s="135"/>
      <c r="L1626" s="134"/>
      <c r="M1626" s="135"/>
      <c r="N1626" s="135"/>
      <c r="O1626" s="134"/>
      <c r="P1626" s="135"/>
      <c r="Q1626" s="135"/>
      <c r="R1626" s="134"/>
      <c r="S1626" s="135"/>
      <c r="T1626" s="135"/>
      <c r="U1626" s="134"/>
      <c r="V1626" s="135"/>
      <c r="W1626" s="135"/>
      <c r="X1626" s="134"/>
      <c r="Y1626" s="135"/>
      <c r="Z1626" s="135"/>
      <c r="AA1626" s="134"/>
      <c r="AB1626" s="135"/>
      <c r="AC1626" s="135"/>
      <c r="AD1626" s="134"/>
      <c r="AE1626" s="135"/>
      <c r="AF1626" s="135"/>
      <c r="AG1626" s="134"/>
    </row>
    <row r="1627" spans="1:33">
      <c r="A1627" s="144" t="s">
        <v>345</v>
      </c>
      <c r="B1627" s="135" t="s">
        <v>3554</v>
      </c>
      <c r="C1627" s="143">
        <v>-495.92666612090557</v>
      </c>
      <c r="D1627" s="143">
        <v>4659.2789474022138</v>
      </c>
      <c r="E1627" s="142">
        <v>1.2829999999999999</v>
      </c>
      <c r="F1627" s="141">
        <v>2.1749999999999998</v>
      </c>
      <c r="G1627" s="135"/>
      <c r="H1627" s="135"/>
      <c r="I1627" s="134"/>
      <c r="J1627" s="135"/>
      <c r="K1627" s="135"/>
      <c r="L1627" s="134"/>
      <c r="M1627" s="135"/>
      <c r="N1627" s="135"/>
      <c r="O1627" s="134"/>
      <c r="P1627" s="135"/>
      <c r="Q1627" s="135"/>
      <c r="R1627" s="134"/>
      <c r="S1627" s="135"/>
      <c r="T1627" s="135"/>
      <c r="U1627" s="134"/>
      <c r="V1627" s="135"/>
      <c r="W1627" s="135"/>
      <c r="X1627" s="134"/>
      <c r="Y1627" s="135"/>
      <c r="Z1627" s="135"/>
      <c r="AA1627" s="134"/>
      <c r="AB1627" s="135"/>
      <c r="AC1627" s="135"/>
      <c r="AD1627" s="134"/>
      <c r="AE1627" s="135"/>
      <c r="AF1627" s="135"/>
      <c r="AG1627" s="134"/>
    </row>
    <row r="1628" spans="1:33">
      <c r="A1628" s="144" t="s">
        <v>345</v>
      </c>
      <c r="B1628" s="135" t="s">
        <v>3553</v>
      </c>
      <c r="C1628" s="143">
        <v>-496.57557098702466</v>
      </c>
      <c r="D1628" s="143">
        <v>4657.6285615038823</v>
      </c>
      <c r="E1628" s="142">
        <v>1.278</v>
      </c>
      <c r="F1628" s="141">
        <v>2.173</v>
      </c>
      <c r="G1628" s="135"/>
      <c r="H1628" s="135"/>
      <c r="I1628" s="134"/>
      <c r="J1628" s="135"/>
      <c r="K1628" s="135"/>
      <c r="L1628" s="134"/>
      <c r="M1628" s="135"/>
      <c r="N1628" s="135"/>
      <c r="O1628" s="134"/>
      <c r="P1628" s="135"/>
      <c r="Q1628" s="135"/>
      <c r="R1628" s="134"/>
      <c r="S1628" s="135"/>
      <c r="T1628" s="135"/>
      <c r="U1628" s="134"/>
      <c r="V1628" s="135"/>
      <c r="W1628" s="135"/>
      <c r="X1628" s="134"/>
      <c r="Y1628" s="135"/>
      <c r="Z1628" s="135"/>
      <c r="AA1628" s="134"/>
      <c r="AB1628" s="135"/>
      <c r="AC1628" s="135"/>
      <c r="AD1628" s="134"/>
      <c r="AE1628" s="135"/>
      <c r="AF1628" s="135"/>
      <c r="AG1628" s="134"/>
    </row>
    <row r="1629" spans="1:33">
      <c r="A1629" s="144" t="s">
        <v>345</v>
      </c>
      <c r="B1629" s="135" t="s">
        <v>3552</v>
      </c>
      <c r="C1629" s="143">
        <v>-496.36587301813597</v>
      </c>
      <c r="D1629" s="143">
        <v>4655.782160708276</v>
      </c>
      <c r="E1629" s="142">
        <v>1.2569999999999999</v>
      </c>
      <c r="F1629" s="141">
        <v>2.1829999999999998</v>
      </c>
      <c r="G1629" s="135"/>
      <c r="H1629" s="135"/>
      <c r="I1629" s="134"/>
      <c r="J1629" s="135"/>
      <c r="K1629" s="135"/>
      <c r="L1629" s="134"/>
      <c r="M1629" s="135"/>
      <c r="N1629" s="135"/>
      <c r="O1629" s="134"/>
      <c r="P1629" s="135"/>
      <c r="Q1629" s="135"/>
      <c r="R1629" s="134"/>
      <c r="S1629" s="135"/>
      <c r="T1629" s="135"/>
      <c r="U1629" s="134"/>
      <c r="V1629" s="135"/>
      <c r="W1629" s="135"/>
      <c r="X1629" s="134"/>
      <c r="Y1629" s="135"/>
      <c r="Z1629" s="135"/>
      <c r="AA1629" s="134"/>
      <c r="AB1629" s="135"/>
      <c r="AC1629" s="135"/>
      <c r="AD1629" s="134"/>
      <c r="AE1629" s="135"/>
      <c r="AF1629" s="135"/>
      <c r="AG1629" s="134"/>
    </row>
    <row r="1630" spans="1:33">
      <c r="A1630" s="144" t="s">
        <v>345</v>
      </c>
      <c r="B1630" s="135" t="s">
        <v>3551</v>
      </c>
      <c r="C1630" s="143">
        <v>-496.12200899860255</v>
      </c>
      <c r="D1630" s="143">
        <v>4655.5167489824462</v>
      </c>
      <c r="E1630" s="142">
        <v>1.2809999999999999</v>
      </c>
      <c r="F1630" s="141">
        <v>2.194</v>
      </c>
      <c r="G1630" s="135"/>
      <c r="H1630" s="135"/>
      <c r="I1630" s="134"/>
      <c r="J1630" s="135"/>
      <c r="K1630" s="135"/>
      <c r="L1630" s="134"/>
      <c r="M1630" s="135"/>
      <c r="N1630" s="135"/>
      <c r="O1630" s="134"/>
      <c r="P1630" s="135"/>
      <c r="Q1630" s="135"/>
      <c r="R1630" s="134"/>
      <c r="S1630" s="135"/>
      <c r="T1630" s="135"/>
      <c r="U1630" s="134"/>
      <c r="V1630" s="135"/>
      <c r="W1630" s="135"/>
      <c r="X1630" s="134"/>
      <c r="Y1630" s="135"/>
      <c r="Z1630" s="135"/>
      <c r="AA1630" s="134"/>
      <c r="AB1630" s="135"/>
      <c r="AC1630" s="135"/>
      <c r="AD1630" s="134"/>
      <c r="AE1630" s="135"/>
      <c r="AF1630" s="135"/>
      <c r="AG1630" s="134"/>
    </row>
    <row r="1631" spans="1:33">
      <c r="A1631" s="144" t="s">
        <v>345</v>
      </c>
      <c r="B1631" s="135" t="s">
        <v>3550</v>
      </c>
      <c r="C1631" s="143">
        <v>-496.63792309539446</v>
      </c>
      <c r="D1631" s="143">
        <v>4655.3991043151409</v>
      </c>
      <c r="E1631" s="142">
        <v>1.262</v>
      </c>
      <c r="F1631" s="141">
        <v>2.1890000000000001</v>
      </c>
      <c r="G1631" s="135"/>
      <c r="H1631" s="135"/>
      <c r="I1631" s="134"/>
      <c r="J1631" s="135"/>
      <c r="K1631" s="135"/>
      <c r="L1631" s="134"/>
      <c r="M1631" s="135"/>
      <c r="N1631" s="135"/>
      <c r="O1631" s="134"/>
      <c r="P1631" s="135"/>
      <c r="Q1631" s="135"/>
      <c r="R1631" s="134"/>
      <c r="S1631" s="135"/>
      <c r="T1631" s="135"/>
      <c r="U1631" s="134"/>
      <c r="V1631" s="135"/>
      <c r="W1631" s="135"/>
      <c r="X1631" s="134"/>
      <c r="Y1631" s="135"/>
      <c r="Z1631" s="135"/>
      <c r="AA1631" s="134"/>
      <c r="AB1631" s="135"/>
      <c r="AC1631" s="135"/>
      <c r="AD1631" s="134"/>
      <c r="AE1631" s="135"/>
      <c r="AF1631" s="135"/>
      <c r="AG1631" s="134"/>
    </row>
    <row r="1632" spans="1:33">
      <c r="A1632" s="144" t="s">
        <v>345</v>
      </c>
      <c r="B1632" s="135" t="s">
        <v>3549</v>
      </c>
      <c r="C1632" s="143">
        <v>-496.69166913596393</v>
      </c>
      <c r="D1632" s="143">
        <v>4655.0795281981491</v>
      </c>
      <c r="E1632" s="142">
        <v>1.321</v>
      </c>
      <c r="F1632" s="141">
        <v>2.2120000000000002</v>
      </c>
      <c r="G1632" s="135"/>
      <c r="H1632" s="135"/>
      <c r="I1632" s="134"/>
      <c r="J1632" s="135"/>
      <c r="K1632" s="135"/>
      <c r="L1632" s="134"/>
      <c r="M1632" s="135"/>
      <c r="N1632" s="135"/>
      <c r="O1632" s="134"/>
      <c r="P1632" s="135"/>
      <c r="Q1632" s="135"/>
      <c r="R1632" s="134"/>
      <c r="S1632" s="135"/>
      <c r="T1632" s="135"/>
      <c r="U1632" s="134"/>
      <c r="V1632" s="135"/>
      <c r="W1632" s="135"/>
      <c r="X1632" s="134"/>
      <c r="Y1632" s="135"/>
      <c r="Z1632" s="135"/>
      <c r="AA1632" s="134"/>
      <c r="AB1632" s="135"/>
      <c r="AC1632" s="135"/>
      <c r="AD1632" s="134"/>
      <c r="AE1632" s="135"/>
      <c r="AF1632" s="135"/>
      <c r="AG1632" s="134"/>
    </row>
    <row r="1633" spans="1:33">
      <c r="A1633" s="144" t="s">
        <v>345</v>
      </c>
      <c r="B1633" s="135" t="s">
        <v>3548</v>
      </c>
      <c r="C1633" s="143">
        <v>-496.3986993597328</v>
      </c>
      <c r="D1633" s="143">
        <v>4654.2747455338276</v>
      </c>
      <c r="E1633" s="142">
        <v>1.306</v>
      </c>
      <c r="F1633" s="141">
        <v>2.218</v>
      </c>
      <c r="G1633" s="135"/>
      <c r="H1633" s="135"/>
      <c r="I1633" s="134"/>
      <c r="J1633" s="135"/>
      <c r="K1633" s="135"/>
      <c r="L1633" s="134"/>
      <c r="M1633" s="135"/>
      <c r="N1633" s="135"/>
      <c r="O1633" s="134"/>
      <c r="P1633" s="135"/>
      <c r="Q1633" s="135"/>
      <c r="R1633" s="134"/>
      <c r="S1633" s="135"/>
      <c r="T1633" s="135"/>
      <c r="U1633" s="134"/>
      <c r="V1633" s="135"/>
      <c r="W1633" s="135"/>
      <c r="X1633" s="134"/>
      <c r="Y1633" s="135"/>
      <c r="Z1633" s="135"/>
      <c r="AA1633" s="134"/>
      <c r="AB1633" s="135"/>
      <c r="AC1633" s="135"/>
      <c r="AD1633" s="134"/>
      <c r="AE1633" s="135"/>
      <c r="AF1633" s="135"/>
      <c r="AG1633" s="134"/>
    </row>
    <row r="1634" spans="1:33">
      <c r="A1634" s="144" t="s">
        <v>345</v>
      </c>
      <c r="B1634" s="135" t="s">
        <v>3547</v>
      </c>
      <c r="C1634" s="143">
        <v>-495.94649894838744</v>
      </c>
      <c r="D1634" s="143">
        <v>4653.6348972418136</v>
      </c>
      <c r="E1634" s="142">
        <v>1.331</v>
      </c>
      <c r="F1634" s="141">
        <v>2.2309999999999999</v>
      </c>
      <c r="G1634" s="135"/>
      <c r="H1634" s="135"/>
      <c r="I1634" s="134"/>
      <c r="J1634" s="135"/>
      <c r="K1634" s="135"/>
      <c r="L1634" s="134"/>
      <c r="M1634" s="135"/>
      <c r="N1634" s="135"/>
      <c r="O1634" s="134"/>
      <c r="P1634" s="135"/>
      <c r="Q1634" s="135"/>
      <c r="R1634" s="134"/>
      <c r="S1634" s="135"/>
      <c r="T1634" s="135"/>
      <c r="U1634" s="134"/>
      <c r="V1634" s="135"/>
      <c r="W1634" s="135"/>
      <c r="X1634" s="134"/>
      <c r="Y1634" s="135"/>
      <c r="Z1634" s="135"/>
      <c r="AA1634" s="134"/>
      <c r="AB1634" s="135"/>
      <c r="AC1634" s="135"/>
      <c r="AD1634" s="134"/>
      <c r="AE1634" s="135"/>
      <c r="AF1634" s="135"/>
      <c r="AG1634" s="134"/>
    </row>
    <row r="1635" spans="1:33">
      <c r="A1635" s="144" t="s">
        <v>345</v>
      </c>
      <c r="B1635" s="135" t="s">
        <v>3546</v>
      </c>
      <c r="C1635" s="143">
        <v>-496.41482052710342</v>
      </c>
      <c r="D1635" s="143">
        <v>4653.5011459873122</v>
      </c>
      <c r="E1635" s="142">
        <v>1.296</v>
      </c>
      <c r="F1635" s="141">
        <v>2.2149999999999999</v>
      </c>
      <c r="G1635" s="135"/>
      <c r="H1635" s="135"/>
      <c r="I1635" s="134"/>
      <c r="J1635" s="135"/>
      <c r="K1635" s="135"/>
      <c r="L1635" s="134"/>
      <c r="M1635" s="135"/>
      <c r="N1635" s="135"/>
      <c r="O1635" s="134"/>
      <c r="P1635" s="135"/>
      <c r="Q1635" s="135"/>
      <c r="R1635" s="134"/>
      <c r="S1635" s="135"/>
      <c r="T1635" s="135"/>
      <c r="U1635" s="134"/>
      <c r="V1635" s="135"/>
      <c r="W1635" s="135"/>
      <c r="X1635" s="134"/>
      <c r="Y1635" s="135"/>
      <c r="Z1635" s="135"/>
      <c r="AA1635" s="134"/>
      <c r="AB1635" s="135"/>
      <c r="AC1635" s="135"/>
      <c r="AD1635" s="134"/>
      <c r="AE1635" s="135"/>
      <c r="AF1635" s="135"/>
      <c r="AG1635" s="134"/>
    </row>
    <row r="1636" spans="1:33">
      <c r="A1636" s="144" t="s">
        <v>345</v>
      </c>
      <c r="B1636" s="135" t="s">
        <v>3545</v>
      </c>
      <c r="C1636" s="143">
        <v>-496.75106332764045</v>
      </c>
      <c r="D1636" s="143">
        <v>4652.8705235468697</v>
      </c>
      <c r="E1636" s="142">
        <v>1.3580000000000001</v>
      </c>
      <c r="F1636" s="141">
        <v>2.23</v>
      </c>
      <c r="G1636" s="135"/>
      <c r="H1636" s="135"/>
      <c r="I1636" s="134"/>
      <c r="J1636" s="135"/>
      <c r="K1636" s="135"/>
      <c r="L1636" s="134"/>
      <c r="M1636" s="135"/>
      <c r="N1636" s="135"/>
      <c r="O1636" s="134"/>
      <c r="P1636" s="135"/>
      <c r="Q1636" s="135"/>
      <c r="R1636" s="134"/>
      <c r="S1636" s="135"/>
      <c r="T1636" s="135"/>
      <c r="U1636" s="134"/>
      <c r="V1636" s="135"/>
      <c r="W1636" s="135"/>
      <c r="X1636" s="134"/>
      <c r="Y1636" s="135"/>
      <c r="Z1636" s="135"/>
      <c r="AA1636" s="134"/>
      <c r="AB1636" s="135"/>
      <c r="AC1636" s="135"/>
      <c r="AD1636" s="134"/>
      <c r="AE1636" s="135"/>
      <c r="AF1636" s="135"/>
      <c r="AG1636" s="134"/>
    </row>
    <row r="1637" spans="1:33">
      <c r="A1637" s="144" t="s">
        <v>345</v>
      </c>
      <c r="B1637" s="135" t="s">
        <v>3544</v>
      </c>
      <c r="C1637" s="143">
        <v>-496.68861205148232</v>
      </c>
      <c r="D1637" s="143">
        <v>4652.4704826962197</v>
      </c>
      <c r="E1637" s="142">
        <v>1.3320000000000001</v>
      </c>
      <c r="F1637" s="141">
        <v>2.2240000000000002</v>
      </c>
      <c r="G1637" s="135"/>
      <c r="H1637" s="135"/>
      <c r="I1637" s="134"/>
      <c r="J1637" s="135"/>
      <c r="K1637" s="135"/>
      <c r="L1637" s="134"/>
      <c r="M1637" s="135"/>
      <c r="N1637" s="135"/>
      <c r="O1637" s="134"/>
      <c r="P1637" s="135"/>
      <c r="Q1637" s="135"/>
      <c r="R1637" s="134"/>
      <c r="S1637" s="135"/>
      <c r="T1637" s="135"/>
      <c r="U1637" s="134"/>
      <c r="V1637" s="135"/>
      <c r="W1637" s="135"/>
      <c r="X1637" s="134"/>
      <c r="Y1637" s="135"/>
      <c r="Z1637" s="135"/>
      <c r="AA1637" s="134"/>
      <c r="AB1637" s="135"/>
      <c r="AC1637" s="135"/>
      <c r="AD1637" s="134"/>
      <c r="AE1637" s="135"/>
      <c r="AF1637" s="135"/>
      <c r="AG1637" s="134"/>
    </row>
    <row r="1638" spans="1:33">
      <c r="A1638" s="144" t="s">
        <v>345</v>
      </c>
      <c r="B1638" s="135" t="s">
        <v>3543</v>
      </c>
      <c r="C1638" s="143">
        <v>-495.98757041284125</v>
      </c>
      <c r="D1638" s="143">
        <v>4650.5683822933452</v>
      </c>
      <c r="E1638" s="142">
        <v>1.3120000000000001</v>
      </c>
      <c r="F1638" s="141">
        <v>2.2320000000000002</v>
      </c>
      <c r="G1638" s="135"/>
      <c r="H1638" s="135"/>
      <c r="I1638" s="134"/>
      <c r="J1638" s="135"/>
      <c r="K1638" s="135"/>
      <c r="L1638" s="134"/>
      <c r="M1638" s="135"/>
      <c r="N1638" s="135"/>
      <c r="O1638" s="134"/>
      <c r="P1638" s="135"/>
      <c r="Q1638" s="135"/>
      <c r="R1638" s="134"/>
      <c r="S1638" s="135"/>
      <c r="T1638" s="135"/>
      <c r="U1638" s="134"/>
      <c r="V1638" s="135"/>
      <c r="W1638" s="135"/>
      <c r="X1638" s="134"/>
      <c r="Y1638" s="135"/>
      <c r="Z1638" s="135"/>
      <c r="AA1638" s="134"/>
      <c r="AB1638" s="135"/>
      <c r="AC1638" s="135"/>
      <c r="AD1638" s="134"/>
      <c r="AE1638" s="135"/>
      <c r="AF1638" s="135"/>
      <c r="AG1638" s="134"/>
    </row>
    <row r="1639" spans="1:33">
      <c r="A1639" s="144" t="s">
        <v>345</v>
      </c>
      <c r="B1639" s="135" t="s">
        <v>3542</v>
      </c>
      <c r="C1639" s="143">
        <v>-496.27145372426531</v>
      </c>
      <c r="D1639" s="143">
        <v>4649.4629748767566</v>
      </c>
      <c r="E1639" s="142">
        <v>1.3380000000000001</v>
      </c>
      <c r="F1639" s="141">
        <v>2.222</v>
      </c>
      <c r="G1639" s="135"/>
      <c r="H1639" s="135"/>
      <c r="I1639" s="134"/>
      <c r="J1639" s="135"/>
      <c r="K1639" s="135"/>
      <c r="L1639" s="134"/>
      <c r="M1639" s="135"/>
      <c r="N1639" s="135"/>
      <c r="O1639" s="134"/>
      <c r="P1639" s="135"/>
      <c r="Q1639" s="135"/>
      <c r="R1639" s="134"/>
      <c r="S1639" s="135"/>
      <c r="T1639" s="135"/>
      <c r="U1639" s="134"/>
      <c r="V1639" s="135"/>
      <c r="W1639" s="135"/>
      <c r="X1639" s="134"/>
      <c r="Y1639" s="135"/>
      <c r="Z1639" s="135"/>
      <c r="AA1639" s="134"/>
      <c r="AB1639" s="135"/>
      <c r="AC1639" s="135"/>
      <c r="AD1639" s="134"/>
      <c r="AE1639" s="135"/>
      <c r="AF1639" s="135"/>
      <c r="AG1639" s="134"/>
    </row>
    <row r="1640" spans="1:33">
      <c r="A1640" s="144" t="s">
        <v>345</v>
      </c>
      <c r="B1640" s="135" t="s">
        <v>3541</v>
      </c>
      <c r="C1640" s="143">
        <v>-496.67085175877185</v>
      </c>
      <c r="D1640" s="143">
        <v>4649.1299347269205</v>
      </c>
      <c r="E1640" s="142">
        <v>1.3380000000000001</v>
      </c>
      <c r="F1640" s="141">
        <v>2.2280000000000002</v>
      </c>
      <c r="G1640" s="135"/>
      <c r="H1640" s="135"/>
      <c r="I1640" s="134"/>
      <c r="J1640" s="135"/>
      <c r="K1640" s="135"/>
      <c r="L1640" s="134"/>
      <c r="M1640" s="135"/>
      <c r="N1640" s="135"/>
      <c r="O1640" s="134"/>
      <c r="P1640" s="135"/>
      <c r="Q1640" s="135"/>
      <c r="R1640" s="134"/>
      <c r="S1640" s="135"/>
      <c r="T1640" s="135"/>
      <c r="U1640" s="134"/>
      <c r="V1640" s="135"/>
      <c r="W1640" s="135"/>
      <c r="X1640" s="134"/>
      <c r="Y1640" s="135"/>
      <c r="Z1640" s="135"/>
      <c r="AA1640" s="134"/>
      <c r="AB1640" s="135"/>
      <c r="AC1640" s="135"/>
      <c r="AD1640" s="134"/>
      <c r="AE1640" s="135"/>
      <c r="AF1640" s="135"/>
      <c r="AG1640" s="134"/>
    </row>
    <row r="1641" spans="1:33">
      <c r="A1641" s="144" t="s">
        <v>345</v>
      </c>
      <c r="B1641" s="135" t="s">
        <v>3540</v>
      </c>
      <c r="C1641" s="143">
        <v>-495.97518773017521</v>
      </c>
      <c r="D1641" s="143">
        <v>4647.76485377678</v>
      </c>
      <c r="E1641" s="142">
        <v>1.32</v>
      </c>
      <c r="F1641" s="141">
        <v>2.2109999999999999</v>
      </c>
      <c r="G1641" s="135"/>
      <c r="H1641" s="135"/>
      <c r="I1641" s="134"/>
      <c r="J1641" s="135"/>
      <c r="K1641" s="135"/>
      <c r="L1641" s="134"/>
      <c r="M1641" s="135"/>
      <c r="N1641" s="135"/>
      <c r="O1641" s="134"/>
      <c r="P1641" s="135"/>
      <c r="Q1641" s="135"/>
      <c r="R1641" s="134"/>
      <c r="S1641" s="135"/>
      <c r="T1641" s="135"/>
      <c r="U1641" s="134"/>
      <c r="V1641" s="135"/>
      <c r="W1641" s="135"/>
      <c r="X1641" s="134"/>
      <c r="Y1641" s="135"/>
      <c r="Z1641" s="135"/>
      <c r="AA1641" s="134"/>
      <c r="AB1641" s="135"/>
      <c r="AC1641" s="135"/>
      <c r="AD1641" s="134"/>
      <c r="AE1641" s="135"/>
      <c r="AF1641" s="135"/>
      <c r="AG1641" s="134"/>
    </row>
    <row r="1642" spans="1:33">
      <c r="A1642" s="144" t="s">
        <v>345</v>
      </c>
      <c r="B1642" s="135" t="s">
        <v>3539</v>
      </c>
      <c r="C1642" s="143">
        <v>-495.9330025708469</v>
      </c>
      <c r="D1642" s="143">
        <v>4647.3303298563433</v>
      </c>
      <c r="E1642" s="142">
        <v>1.3029999999999999</v>
      </c>
      <c r="F1642" s="141">
        <v>2.21</v>
      </c>
      <c r="G1642" s="135"/>
      <c r="H1642" s="135"/>
      <c r="I1642" s="134"/>
      <c r="J1642" s="135"/>
      <c r="K1642" s="135"/>
      <c r="L1642" s="134"/>
      <c r="M1642" s="135"/>
      <c r="N1642" s="135"/>
      <c r="O1642" s="134"/>
      <c r="P1642" s="135"/>
      <c r="Q1642" s="135"/>
      <c r="R1642" s="134"/>
      <c r="S1642" s="135"/>
      <c r="T1642" s="135"/>
      <c r="U1642" s="134"/>
      <c r="V1642" s="135"/>
      <c r="W1642" s="135"/>
      <c r="X1642" s="134"/>
      <c r="Y1642" s="135"/>
      <c r="Z1642" s="135"/>
      <c r="AA1642" s="134"/>
      <c r="AB1642" s="135"/>
      <c r="AC1642" s="135"/>
      <c r="AD1642" s="134"/>
      <c r="AE1642" s="135"/>
      <c r="AF1642" s="135"/>
      <c r="AG1642" s="134"/>
    </row>
    <row r="1643" spans="1:33">
      <c r="A1643" s="144" t="s">
        <v>345</v>
      </c>
      <c r="B1643" s="135" t="s">
        <v>3538</v>
      </c>
      <c r="C1643" s="143">
        <v>-496.04627546500808</v>
      </c>
      <c r="D1643" s="143">
        <v>4647.0016144918864</v>
      </c>
      <c r="E1643" s="142">
        <v>1.321</v>
      </c>
      <c r="F1643" s="141">
        <v>2.2130000000000001</v>
      </c>
      <c r="G1643" s="135"/>
      <c r="H1643" s="135"/>
      <c r="I1643" s="134"/>
      <c r="J1643" s="135"/>
      <c r="K1643" s="135"/>
      <c r="L1643" s="134"/>
      <c r="M1643" s="135"/>
      <c r="N1643" s="135"/>
      <c r="O1643" s="134"/>
      <c r="P1643" s="135"/>
      <c r="Q1643" s="135"/>
      <c r="R1643" s="134"/>
      <c r="S1643" s="135"/>
      <c r="T1643" s="135"/>
      <c r="U1643" s="134"/>
      <c r="V1643" s="135"/>
      <c r="W1643" s="135"/>
      <c r="X1643" s="134"/>
      <c r="Y1643" s="135"/>
      <c r="Z1643" s="135"/>
      <c r="AA1643" s="134"/>
      <c r="AB1643" s="135"/>
      <c r="AC1643" s="135"/>
      <c r="AD1643" s="134"/>
      <c r="AE1643" s="135"/>
      <c r="AF1643" s="135"/>
      <c r="AG1643" s="134"/>
    </row>
    <row r="1644" spans="1:33">
      <c r="A1644" s="144" t="s">
        <v>345</v>
      </c>
      <c r="B1644" s="135" t="s">
        <v>3537</v>
      </c>
      <c r="C1644" s="143">
        <v>-496.81101529385859</v>
      </c>
      <c r="D1644" s="143">
        <v>4646.8018887349945</v>
      </c>
      <c r="E1644" s="142">
        <v>1.3340000000000001</v>
      </c>
      <c r="F1644" s="141">
        <v>2.2210000000000001</v>
      </c>
      <c r="G1644" s="135"/>
      <c r="H1644" s="135"/>
      <c r="I1644" s="134"/>
      <c r="J1644" s="135"/>
      <c r="K1644" s="135"/>
      <c r="L1644" s="134"/>
      <c r="M1644" s="135"/>
      <c r="N1644" s="135"/>
      <c r="O1644" s="134"/>
      <c r="P1644" s="135"/>
      <c r="Q1644" s="135"/>
      <c r="R1644" s="134"/>
      <c r="S1644" s="135"/>
      <c r="T1644" s="135"/>
      <c r="U1644" s="134"/>
      <c r="V1644" s="135"/>
      <c r="W1644" s="135"/>
      <c r="X1644" s="134"/>
      <c r="Y1644" s="135"/>
      <c r="Z1644" s="135"/>
      <c r="AA1644" s="134"/>
      <c r="AB1644" s="135"/>
      <c r="AC1644" s="135"/>
      <c r="AD1644" s="134"/>
      <c r="AE1644" s="135"/>
      <c r="AF1644" s="135"/>
      <c r="AG1644" s="134"/>
    </row>
    <row r="1645" spans="1:33">
      <c r="A1645" s="144" t="s">
        <v>345</v>
      </c>
      <c r="B1645" s="135" t="s">
        <v>3536</v>
      </c>
      <c r="C1645" s="143">
        <v>-495.9370560368738</v>
      </c>
      <c r="D1645" s="143">
        <v>4646.536745862546</v>
      </c>
      <c r="E1645" s="142">
        <v>1.3280000000000001</v>
      </c>
      <c r="F1645" s="141">
        <v>2.2210000000000001</v>
      </c>
      <c r="G1645" s="135"/>
      <c r="H1645" s="135"/>
      <c r="I1645" s="134"/>
      <c r="J1645" s="135"/>
      <c r="K1645" s="135"/>
      <c r="L1645" s="134"/>
      <c r="M1645" s="135"/>
      <c r="N1645" s="135"/>
      <c r="O1645" s="134"/>
      <c r="P1645" s="135"/>
      <c r="Q1645" s="135"/>
      <c r="R1645" s="134"/>
      <c r="S1645" s="135"/>
      <c r="T1645" s="135"/>
      <c r="U1645" s="134"/>
      <c r="V1645" s="135"/>
      <c r="W1645" s="135"/>
      <c r="X1645" s="134"/>
      <c r="Y1645" s="135"/>
      <c r="Z1645" s="135"/>
      <c r="AA1645" s="134"/>
      <c r="AB1645" s="135"/>
      <c r="AC1645" s="135"/>
      <c r="AD1645" s="134"/>
      <c r="AE1645" s="135"/>
      <c r="AF1645" s="135"/>
      <c r="AG1645" s="134"/>
    </row>
    <row r="1646" spans="1:33">
      <c r="A1646" s="144" t="s">
        <v>345</v>
      </c>
      <c r="B1646" s="135" t="s">
        <v>3535</v>
      </c>
      <c r="C1646" s="143">
        <v>-496.81158838687736</v>
      </c>
      <c r="D1646" s="143">
        <v>4646.026822609756</v>
      </c>
      <c r="E1646" s="142">
        <v>1.3340000000000001</v>
      </c>
      <c r="F1646" s="141">
        <v>2.23</v>
      </c>
      <c r="G1646" s="135"/>
      <c r="H1646" s="135"/>
      <c r="I1646" s="134"/>
      <c r="J1646" s="135"/>
      <c r="K1646" s="135"/>
      <c r="L1646" s="134"/>
      <c r="M1646" s="135"/>
      <c r="N1646" s="135"/>
      <c r="O1646" s="134"/>
      <c r="P1646" s="135"/>
      <c r="Q1646" s="135"/>
      <c r="R1646" s="134"/>
      <c r="S1646" s="135"/>
      <c r="T1646" s="135"/>
      <c r="U1646" s="134"/>
      <c r="V1646" s="135"/>
      <c r="W1646" s="135"/>
      <c r="X1646" s="134"/>
      <c r="Y1646" s="135"/>
      <c r="Z1646" s="135"/>
      <c r="AA1646" s="134"/>
      <c r="AB1646" s="135"/>
      <c r="AC1646" s="135"/>
      <c r="AD1646" s="134"/>
      <c r="AE1646" s="135"/>
      <c r="AF1646" s="135"/>
      <c r="AG1646" s="134"/>
    </row>
    <row r="1647" spans="1:33">
      <c r="A1647" s="144" t="s">
        <v>345</v>
      </c>
      <c r="B1647" s="135" t="s">
        <v>3534</v>
      </c>
      <c r="C1647" s="143">
        <v>-495.93245866731507</v>
      </c>
      <c r="D1647" s="143">
        <v>4644.9693600392775</v>
      </c>
      <c r="E1647" s="142">
        <v>1.3089999999999999</v>
      </c>
      <c r="F1647" s="141">
        <v>2.2360000000000002</v>
      </c>
      <c r="G1647" s="135"/>
      <c r="H1647" s="135"/>
      <c r="I1647" s="134"/>
      <c r="J1647" s="135"/>
      <c r="K1647" s="135"/>
      <c r="L1647" s="134"/>
      <c r="M1647" s="135"/>
      <c r="N1647" s="135"/>
      <c r="O1647" s="134"/>
      <c r="P1647" s="135"/>
      <c r="Q1647" s="135"/>
      <c r="R1647" s="134"/>
      <c r="S1647" s="135"/>
      <c r="T1647" s="135"/>
      <c r="U1647" s="134"/>
      <c r="V1647" s="135"/>
      <c r="W1647" s="135"/>
      <c r="X1647" s="134"/>
      <c r="Y1647" s="135"/>
      <c r="Z1647" s="135"/>
      <c r="AA1647" s="134"/>
      <c r="AB1647" s="135"/>
      <c r="AC1647" s="135"/>
      <c r="AD1647" s="134"/>
      <c r="AE1647" s="135"/>
      <c r="AF1647" s="135"/>
      <c r="AG1647" s="134"/>
    </row>
    <row r="1648" spans="1:33">
      <c r="A1648" s="144" t="s">
        <v>345</v>
      </c>
      <c r="B1648" s="135" t="s">
        <v>3533</v>
      </c>
      <c r="C1648" s="143">
        <v>-496.44511879843049</v>
      </c>
      <c r="D1648" s="143">
        <v>4643.9150400657927</v>
      </c>
      <c r="E1648" s="142">
        <v>1.3160000000000001</v>
      </c>
      <c r="F1648" s="141">
        <v>2.2240000000000002</v>
      </c>
      <c r="G1648" s="135"/>
      <c r="H1648" s="135"/>
      <c r="I1648" s="134"/>
      <c r="J1648" s="135"/>
      <c r="K1648" s="135"/>
      <c r="L1648" s="134"/>
      <c r="M1648" s="135"/>
      <c r="N1648" s="135"/>
      <c r="O1648" s="134"/>
      <c r="P1648" s="135"/>
      <c r="Q1648" s="135"/>
      <c r="R1648" s="134"/>
      <c r="S1648" s="135"/>
      <c r="T1648" s="135"/>
      <c r="U1648" s="134"/>
      <c r="V1648" s="135"/>
      <c r="W1648" s="135"/>
      <c r="X1648" s="134"/>
      <c r="Y1648" s="135"/>
      <c r="Z1648" s="135"/>
      <c r="AA1648" s="134"/>
      <c r="AB1648" s="135"/>
      <c r="AC1648" s="135"/>
      <c r="AD1648" s="134"/>
      <c r="AE1648" s="135"/>
      <c r="AF1648" s="135"/>
      <c r="AG1648" s="134"/>
    </row>
    <row r="1649" spans="1:33">
      <c r="A1649" s="144" t="s">
        <v>345</v>
      </c>
      <c r="B1649" s="135" t="s">
        <v>3532</v>
      </c>
      <c r="C1649" s="143">
        <v>-496.73269128499589</v>
      </c>
      <c r="D1649" s="143">
        <v>4643.0275680397099</v>
      </c>
      <c r="E1649" s="142">
        <v>1.323</v>
      </c>
      <c r="F1649" s="141">
        <v>2.2389999999999999</v>
      </c>
      <c r="G1649" s="135"/>
      <c r="H1649" s="135"/>
      <c r="I1649" s="134"/>
      <c r="J1649" s="135"/>
      <c r="K1649" s="135"/>
      <c r="L1649" s="134"/>
      <c r="M1649" s="135"/>
      <c r="N1649" s="135"/>
      <c r="O1649" s="134"/>
      <c r="P1649" s="135"/>
      <c r="Q1649" s="135"/>
      <c r="R1649" s="134"/>
      <c r="S1649" s="135"/>
      <c r="T1649" s="135"/>
      <c r="U1649" s="134"/>
      <c r="V1649" s="135"/>
      <c r="W1649" s="135"/>
      <c r="X1649" s="134"/>
      <c r="Y1649" s="135"/>
      <c r="Z1649" s="135"/>
      <c r="AA1649" s="134"/>
      <c r="AB1649" s="135"/>
      <c r="AC1649" s="135"/>
      <c r="AD1649" s="134"/>
      <c r="AE1649" s="135"/>
      <c r="AF1649" s="135"/>
      <c r="AG1649" s="134"/>
    </row>
    <row r="1650" spans="1:33">
      <c r="A1650" s="144" t="s">
        <v>345</v>
      </c>
      <c r="B1650" s="135" t="s">
        <v>3531</v>
      </c>
      <c r="C1650" s="143">
        <v>-496.55540643859052</v>
      </c>
      <c r="D1650" s="143">
        <v>4641.2824089269052</v>
      </c>
      <c r="E1650" s="142">
        <v>1.3220000000000001</v>
      </c>
      <c r="F1650" s="141">
        <v>2.246</v>
      </c>
      <c r="G1650" s="135"/>
      <c r="H1650" s="135"/>
      <c r="I1650" s="134"/>
      <c r="J1650" s="135"/>
      <c r="K1650" s="135"/>
      <c r="L1650" s="134"/>
      <c r="M1650" s="135"/>
      <c r="N1650" s="135"/>
      <c r="O1650" s="134"/>
      <c r="P1650" s="135"/>
      <c r="Q1650" s="135"/>
      <c r="R1650" s="134"/>
      <c r="S1650" s="135"/>
      <c r="T1650" s="135"/>
      <c r="U1650" s="134"/>
      <c r="V1650" s="135"/>
      <c r="W1650" s="135"/>
      <c r="X1650" s="134"/>
      <c r="Y1650" s="135"/>
      <c r="Z1650" s="135"/>
      <c r="AA1650" s="134"/>
      <c r="AB1650" s="135"/>
      <c r="AC1650" s="135"/>
      <c r="AD1650" s="134"/>
      <c r="AE1650" s="135"/>
      <c r="AF1650" s="135"/>
      <c r="AG1650" s="134"/>
    </row>
    <row r="1651" spans="1:33">
      <c r="A1651" s="144" t="s">
        <v>345</v>
      </c>
      <c r="B1651" s="135" t="s">
        <v>3530</v>
      </c>
      <c r="C1651" s="143">
        <v>-496.82098328679342</v>
      </c>
      <c r="D1651" s="143">
        <v>4640.0394364615395</v>
      </c>
      <c r="E1651" s="142">
        <v>1.34</v>
      </c>
      <c r="F1651" s="141">
        <v>2.2189999999999999</v>
      </c>
      <c r="G1651" s="135"/>
      <c r="H1651" s="135"/>
      <c r="I1651" s="134"/>
      <c r="J1651" s="135"/>
      <c r="K1651" s="135"/>
      <c r="L1651" s="134"/>
      <c r="M1651" s="135"/>
      <c r="N1651" s="135"/>
      <c r="O1651" s="134"/>
      <c r="P1651" s="135"/>
      <c r="Q1651" s="135"/>
      <c r="R1651" s="134"/>
      <c r="S1651" s="135"/>
      <c r="T1651" s="135"/>
      <c r="U1651" s="134"/>
      <c r="V1651" s="135"/>
      <c r="W1651" s="135"/>
      <c r="X1651" s="134"/>
      <c r="Y1651" s="135"/>
      <c r="Z1651" s="135"/>
      <c r="AA1651" s="134"/>
      <c r="AB1651" s="135"/>
      <c r="AC1651" s="135"/>
      <c r="AD1651" s="134"/>
      <c r="AE1651" s="135"/>
      <c r="AF1651" s="135"/>
      <c r="AG1651" s="134"/>
    </row>
    <row r="1652" spans="1:33">
      <c r="A1652" s="144" t="s">
        <v>345</v>
      </c>
      <c r="B1652" s="135" t="s">
        <v>3529</v>
      </c>
      <c r="C1652" s="143">
        <v>-496.69737216514284</v>
      </c>
      <c r="D1652" s="143">
        <v>4639.6853985746839</v>
      </c>
      <c r="E1652" s="142">
        <v>1.3260000000000001</v>
      </c>
      <c r="F1652" s="141">
        <v>2.2290000000000001</v>
      </c>
      <c r="G1652" s="135"/>
      <c r="H1652" s="135"/>
      <c r="I1652" s="134"/>
      <c r="J1652" s="135"/>
      <c r="K1652" s="135"/>
      <c r="L1652" s="134"/>
      <c r="M1652" s="135"/>
      <c r="N1652" s="135"/>
      <c r="O1652" s="134"/>
      <c r="P1652" s="135"/>
      <c r="Q1652" s="135"/>
      <c r="R1652" s="134"/>
      <c r="S1652" s="135"/>
      <c r="T1652" s="135"/>
      <c r="U1652" s="134"/>
      <c r="V1652" s="135"/>
      <c r="W1652" s="135"/>
      <c r="X1652" s="134"/>
      <c r="Y1652" s="135"/>
      <c r="Z1652" s="135"/>
      <c r="AA1652" s="134"/>
      <c r="AB1652" s="135"/>
      <c r="AC1652" s="135"/>
      <c r="AD1652" s="134"/>
      <c r="AE1652" s="135"/>
      <c r="AF1652" s="135"/>
      <c r="AG1652" s="134"/>
    </row>
    <row r="1653" spans="1:33">
      <c r="A1653" s="144" t="s">
        <v>345</v>
      </c>
      <c r="B1653" s="135" t="s">
        <v>3528</v>
      </c>
      <c r="C1653" s="143">
        <v>-496.32876558657165</v>
      </c>
      <c r="D1653" s="143">
        <v>4637.8993288425918</v>
      </c>
      <c r="E1653" s="142">
        <v>1.3029999999999999</v>
      </c>
      <c r="F1653" s="141">
        <v>2.226</v>
      </c>
      <c r="G1653" s="135"/>
      <c r="H1653" s="135"/>
      <c r="I1653" s="134"/>
      <c r="J1653" s="135"/>
      <c r="K1653" s="135"/>
      <c r="L1653" s="134"/>
      <c r="M1653" s="135"/>
      <c r="N1653" s="135"/>
      <c r="O1653" s="134"/>
      <c r="P1653" s="135"/>
      <c r="Q1653" s="135"/>
      <c r="R1653" s="134"/>
      <c r="S1653" s="135"/>
      <c r="T1653" s="135"/>
      <c r="U1653" s="134"/>
      <c r="V1653" s="135"/>
      <c r="W1653" s="135"/>
      <c r="X1653" s="134"/>
      <c r="Y1653" s="135"/>
      <c r="Z1653" s="135"/>
      <c r="AA1653" s="134"/>
      <c r="AB1653" s="135"/>
      <c r="AC1653" s="135"/>
      <c r="AD1653" s="134"/>
      <c r="AE1653" s="135"/>
      <c r="AF1653" s="135"/>
      <c r="AG1653" s="134"/>
    </row>
    <row r="1654" spans="1:33">
      <c r="A1654" s="144" t="s">
        <v>345</v>
      </c>
      <c r="B1654" s="135" t="s">
        <v>3527</v>
      </c>
      <c r="C1654" s="143">
        <v>-496.2740881129161</v>
      </c>
      <c r="D1654" s="143">
        <v>4637.1585458627724</v>
      </c>
      <c r="E1654" s="142">
        <v>1.3380000000000001</v>
      </c>
      <c r="F1654" s="141">
        <v>2.2229999999999999</v>
      </c>
      <c r="G1654" s="135"/>
      <c r="H1654" s="135"/>
      <c r="I1654" s="134"/>
      <c r="J1654" s="135"/>
      <c r="K1654" s="135"/>
      <c r="L1654" s="134"/>
      <c r="M1654" s="135"/>
      <c r="N1654" s="135"/>
      <c r="O1654" s="134"/>
      <c r="P1654" s="135"/>
      <c r="Q1654" s="135"/>
      <c r="R1654" s="134"/>
      <c r="S1654" s="135"/>
      <c r="T1654" s="135"/>
      <c r="U1654" s="134"/>
      <c r="V1654" s="135"/>
      <c r="W1654" s="135"/>
      <c r="X1654" s="134"/>
      <c r="Y1654" s="135"/>
      <c r="Z1654" s="135"/>
      <c r="AA1654" s="134"/>
      <c r="AB1654" s="135"/>
      <c r="AC1654" s="135"/>
      <c r="AD1654" s="134"/>
      <c r="AE1654" s="135"/>
      <c r="AF1654" s="135"/>
      <c r="AG1654" s="134"/>
    </row>
    <row r="1655" spans="1:33">
      <c r="A1655" s="144" t="s">
        <v>345</v>
      </c>
      <c r="B1655" s="135" t="s">
        <v>3526</v>
      </c>
      <c r="C1655" s="143">
        <v>-496.87210953738673</v>
      </c>
      <c r="D1655" s="143">
        <v>4636.9341532637618</v>
      </c>
      <c r="E1655" s="142">
        <v>1.329</v>
      </c>
      <c r="F1655" s="141">
        <v>2.2240000000000002</v>
      </c>
      <c r="G1655" s="135"/>
      <c r="H1655" s="135"/>
      <c r="I1655" s="134"/>
      <c r="J1655" s="135"/>
      <c r="K1655" s="135"/>
      <c r="L1655" s="134"/>
      <c r="M1655" s="135"/>
      <c r="N1655" s="135"/>
      <c r="O1655" s="134"/>
      <c r="P1655" s="135"/>
      <c r="Q1655" s="135"/>
      <c r="R1655" s="134"/>
      <c r="S1655" s="135"/>
      <c r="T1655" s="135"/>
      <c r="U1655" s="134"/>
      <c r="V1655" s="135"/>
      <c r="W1655" s="135"/>
      <c r="X1655" s="134"/>
      <c r="Y1655" s="135"/>
      <c r="Z1655" s="135"/>
      <c r="AA1655" s="134"/>
      <c r="AB1655" s="135"/>
      <c r="AC1655" s="135"/>
      <c r="AD1655" s="134"/>
      <c r="AE1655" s="135"/>
      <c r="AF1655" s="135"/>
      <c r="AG1655" s="134"/>
    </row>
    <row r="1656" spans="1:33">
      <c r="A1656" s="144" t="s">
        <v>345</v>
      </c>
      <c r="B1656" s="135" t="s">
        <v>3525</v>
      </c>
      <c r="C1656" s="143">
        <v>-496.21595509409042</v>
      </c>
      <c r="D1656" s="143">
        <v>4635.51359596558</v>
      </c>
      <c r="E1656" s="142">
        <v>1.3480000000000001</v>
      </c>
      <c r="F1656" s="141">
        <v>2.234</v>
      </c>
      <c r="G1656" s="135"/>
      <c r="H1656" s="135"/>
      <c r="I1656" s="134"/>
      <c r="J1656" s="135"/>
      <c r="K1656" s="135"/>
      <c r="L1656" s="134"/>
      <c r="M1656" s="135"/>
      <c r="N1656" s="135"/>
      <c r="O1656" s="134"/>
      <c r="P1656" s="135"/>
      <c r="Q1656" s="135"/>
      <c r="R1656" s="134"/>
      <c r="S1656" s="135"/>
      <c r="T1656" s="135"/>
      <c r="U1656" s="134"/>
      <c r="V1656" s="135"/>
      <c r="W1656" s="135"/>
      <c r="X1656" s="134"/>
      <c r="Y1656" s="135"/>
      <c r="Z1656" s="135"/>
      <c r="AA1656" s="134"/>
      <c r="AB1656" s="135"/>
      <c r="AC1656" s="135"/>
      <c r="AD1656" s="134"/>
      <c r="AE1656" s="135"/>
      <c r="AF1656" s="135"/>
      <c r="AG1656" s="134"/>
    </row>
    <row r="1657" spans="1:33">
      <c r="A1657" s="144" t="s">
        <v>345</v>
      </c>
      <c r="B1657" s="135" t="s">
        <v>3524</v>
      </c>
      <c r="C1657" s="143">
        <v>-495.91125104539788</v>
      </c>
      <c r="D1657" s="143">
        <v>4634.640518422917</v>
      </c>
      <c r="E1657" s="142">
        <v>1.3240000000000001</v>
      </c>
      <c r="F1657" s="141">
        <v>2.2309999999999999</v>
      </c>
      <c r="G1657" s="135"/>
      <c r="H1657" s="135"/>
      <c r="I1657" s="134"/>
      <c r="J1657" s="135"/>
      <c r="K1657" s="135"/>
      <c r="L1657" s="134"/>
      <c r="M1657" s="135"/>
      <c r="N1657" s="135"/>
      <c r="O1657" s="134"/>
      <c r="P1657" s="135"/>
      <c r="Q1657" s="135"/>
      <c r="R1657" s="134"/>
      <c r="S1657" s="135"/>
      <c r="T1657" s="135"/>
      <c r="U1657" s="134"/>
      <c r="V1657" s="135"/>
      <c r="W1657" s="135"/>
      <c r="X1657" s="134"/>
      <c r="Y1657" s="135"/>
      <c r="Z1657" s="135"/>
      <c r="AA1657" s="134"/>
      <c r="AB1657" s="135"/>
      <c r="AC1657" s="135"/>
      <c r="AD1657" s="134"/>
      <c r="AE1657" s="135"/>
      <c r="AF1657" s="135"/>
      <c r="AG1657" s="134"/>
    </row>
    <row r="1658" spans="1:33">
      <c r="A1658" s="144" t="s">
        <v>345</v>
      </c>
      <c r="B1658" s="135" t="s">
        <v>3523</v>
      </c>
      <c r="C1658" s="143">
        <v>-496.73633786236019</v>
      </c>
      <c r="D1658" s="143">
        <v>4634.0726772334247</v>
      </c>
      <c r="E1658" s="142">
        <v>1.296</v>
      </c>
      <c r="F1658" s="141">
        <v>2.2309999999999999</v>
      </c>
      <c r="G1658" s="135"/>
      <c r="H1658" s="135"/>
      <c r="I1658" s="134"/>
      <c r="J1658" s="135"/>
      <c r="K1658" s="135"/>
      <c r="L1658" s="134"/>
      <c r="M1658" s="135"/>
      <c r="N1658" s="135"/>
      <c r="O1658" s="134"/>
      <c r="P1658" s="135"/>
      <c r="Q1658" s="135"/>
      <c r="R1658" s="134"/>
      <c r="S1658" s="135"/>
      <c r="T1658" s="135"/>
      <c r="U1658" s="134"/>
      <c r="V1658" s="135"/>
      <c r="W1658" s="135"/>
      <c r="X1658" s="134"/>
      <c r="Y1658" s="135"/>
      <c r="Z1658" s="135"/>
      <c r="AA1658" s="134"/>
      <c r="AB1658" s="135"/>
      <c r="AC1658" s="135"/>
      <c r="AD1658" s="134"/>
      <c r="AE1658" s="135"/>
      <c r="AF1658" s="135"/>
      <c r="AG1658" s="134"/>
    </row>
    <row r="1659" spans="1:33">
      <c r="A1659" s="144" t="s">
        <v>345</v>
      </c>
      <c r="B1659" s="135" t="s">
        <v>3522</v>
      </c>
      <c r="C1659" s="143">
        <v>-496.4720476071883</v>
      </c>
      <c r="D1659" s="143">
        <v>4633.7923683027611</v>
      </c>
      <c r="E1659" s="142">
        <v>1.3089999999999999</v>
      </c>
      <c r="F1659" s="141">
        <v>2.226</v>
      </c>
      <c r="G1659" s="135"/>
      <c r="H1659" s="135"/>
      <c r="I1659" s="134"/>
      <c r="J1659" s="135"/>
      <c r="K1659" s="135"/>
      <c r="L1659" s="134"/>
      <c r="M1659" s="135"/>
      <c r="N1659" s="135"/>
      <c r="O1659" s="134"/>
      <c r="P1659" s="135"/>
      <c r="Q1659" s="135"/>
      <c r="R1659" s="134"/>
      <c r="S1659" s="135"/>
      <c r="T1659" s="135"/>
      <c r="U1659" s="134"/>
      <c r="V1659" s="135"/>
      <c r="W1659" s="135"/>
      <c r="X1659" s="134"/>
      <c r="Y1659" s="135"/>
      <c r="Z1659" s="135"/>
      <c r="AA1659" s="134"/>
      <c r="AB1659" s="135"/>
      <c r="AC1659" s="135"/>
      <c r="AD1659" s="134"/>
      <c r="AE1659" s="135"/>
      <c r="AF1659" s="135"/>
      <c r="AG1659" s="134"/>
    </row>
    <row r="1660" spans="1:33">
      <c r="A1660" s="144" t="s">
        <v>345</v>
      </c>
      <c r="B1660" s="135" t="s">
        <v>3521</v>
      </c>
      <c r="C1660" s="143">
        <v>-496.7319486590028</v>
      </c>
      <c r="D1660" s="143">
        <v>4631.8564489236323</v>
      </c>
      <c r="E1660" s="142">
        <v>1.3240000000000001</v>
      </c>
      <c r="F1660" s="141">
        <v>2.2309999999999999</v>
      </c>
      <c r="G1660" s="135"/>
      <c r="H1660" s="135"/>
      <c r="I1660" s="134"/>
      <c r="J1660" s="135"/>
      <c r="K1660" s="135"/>
      <c r="L1660" s="134"/>
      <c r="M1660" s="135"/>
      <c r="N1660" s="135"/>
      <c r="O1660" s="134"/>
      <c r="P1660" s="135"/>
      <c r="Q1660" s="135"/>
      <c r="R1660" s="134"/>
      <c r="S1660" s="135"/>
      <c r="T1660" s="135"/>
      <c r="U1660" s="134"/>
      <c r="V1660" s="135"/>
      <c r="W1660" s="135"/>
      <c r="X1660" s="134"/>
      <c r="Y1660" s="135"/>
      <c r="Z1660" s="135"/>
      <c r="AA1660" s="134"/>
      <c r="AB1660" s="135"/>
      <c r="AC1660" s="135"/>
      <c r="AD1660" s="134"/>
      <c r="AE1660" s="135"/>
      <c r="AF1660" s="135"/>
      <c r="AG1660" s="134"/>
    </row>
    <row r="1661" spans="1:33">
      <c r="A1661" s="144" t="s">
        <v>345</v>
      </c>
      <c r="B1661" s="135" t="s">
        <v>3520</v>
      </c>
      <c r="C1661" s="143">
        <v>-496.79085059072253</v>
      </c>
      <c r="D1661" s="143">
        <v>4631.7120192704124</v>
      </c>
      <c r="E1661" s="142">
        <v>1.3340000000000001</v>
      </c>
      <c r="F1661" s="141">
        <v>2.2250000000000001</v>
      </c>
      <c r="G1661" s="135"/>
      <c r="H1661" s="135"/>
      <c r="I1661" s="134"/>
      <c r="J1661" s="135"/>
      <c r="K1661" s="135"/>
      <c r="L1661" s="134"/>
      <c r="M1661" s="135"/>
      <c r="N1661" s="135"/>
      <c r="O1661" s="134"/>
      <c r="P1661" s="135"/>
      <c r="Q1661" s="135"/>
      <c r="R1661" s="134"/>
      <c r="S1661" s="135"/>
      <c r="T1661" s="135"/>
      <c r="U1661" s="134"/>
      <c r="V1661" s="135"/>
      <c r="W1661" s="135"/>
      <c r="X1661" s="134"/>
      <c r="Y1661" s="135"/>
      <c r="Z1661" s="135"/>
      <c r="AA1661" s="134"/>
      <c r="AB1661" s="135"/>
      <c r="AC1661" s="135"/>
      <c r="AD1661" s="134"/>
      <c r="AE1661" s="135"/>
      <c r="AF1661" s="135"/>
      <c r="AG1661" s="134"/>
    </row>
    <row r="1662" spans="1:33">
      <c r="A1662" s="144" t="s">
        <v>345</v>
      </c>
      <c r="B1662" s="135" t="s">
        <v>3519</v>
      </c>
      <c r="C1662" s="143">
        <v>-496.1846663900555</v>
      </c>
      <c r="D1662" s="143">
        <v>4630.7187445468935</v>
      </c>
      <c r="E1662" s="142">
        <v>1.3260000000000001</v>
      </c>
      <c r="F1662" s="141">
        <v>2.2160000000000002</v>
      </c>
      <c r="G1662" s="135"/>
      <c r="H1662" s="135"/>
      <c r="I1662" s="134"/>
      <c r="J1662" s="135"/>
      <c r="K1662" s="135"/>
      <c r="L1662" s="134"/>
      <c r="M1662" s="135"/>
      <c r="N1662" s="135"/>
      <c r="O1662" s="134"/>
      <c r="P1662" s="135"/>
      <c r="Q1662" s="135"/>
      <c r="R1662" s="134"/>
      <c r="S1662" s="135"/>
      <c r="T1662" s="135"/>
      <c r="U1662" s="134"/>
      <c r="V1662" s="135"/>
      <c r="W1662" s="135"/>
      <c r="X1662" s="134"/>
      <c r="Y1662" s="135"/>
      <c r="Z1662" s="135"/>
      <c r="AA1662" s="134"/>
      <c r="AB1662" s="135"/>
      <c r="AC1662" s="135"/>
      <c r="AD1662" s="134"/>
      <c r="AE1662" s="135"/>
      <c r="AF1662" s="135"/>
      <c r="AG1662" s="134"/>
    </row>
    <row r="1663" spans="1:33">
      <c r="A1663" s="144" t="s">
        <v>345</v>
      </c>
      <c r="B1663" s="135" t="s">
        <v>3518</v>
      </c>
      <c r="C1663" s="143">
        <v>-495.95206274982479</v>
      </c>
      <c r="D1663" s="143">
        <v>4629.8671647387091</v>
      </c>
      <c r="E1663" s="142">
        <v>1.3220000000000001</v>
      </c>
      <c r="F1663" s="141">
        <v>2.2330000000000001</v>
      </c>
      <c r="G1663" s="135"/>
      <c r="H1663" s="135"/>
      <c r="I1663" s="134"/>
      <c r="J1663" s="135"/>
      <c r="K1663" s="135"/>
      <c r="L1663" s="134"/>
      <c r="M1663" s="135"/>
      <c r="N1663" s="135"/>
      <c r="O1663" s="134"/>
      <c r="P1663" s="135"/>
      <c r="Q1663" s="135"/>
      <c r="R1663" s="134"/>
      <c r="S1663" s="135"/>
      <c r="T1663" s="135"/>
      <c r="U1663" s="134"/>
      <c r="V1663" s="135"/>
      <c r="W1663" s="135"/>
      <c r="X1663" s="134"/>
      <c r="Y1663" s="135"/>
      <c r="Z1663" s="135"/>
      <c r="AA1663" s="134"/>
      <c r="AB1663" s="135"/>
      <c r="AC1663" s="135"/>
      <c r="AD1663" s="134"/>
      <c r="AE1663" s="135"/>
      <c r="AF1663" s="135"/>
      <c r="AG1663" s="134"/>
    </row>
    <row r="1664" spans="1:33">
      <c r="A1664" s="144" t="s">
        <v>345</v>
      </c>
      <c r="B1664" s="135" t="s">
        <v>3517</v>
      </c>
      <c r="C1664" s="143">
        <v>-496.11212648186756</v>
      </c>
      <c r="D1664" s="143">
        <v>4628.6740922000381</v>
      </c>
      <c r="E1664" s="142">
        <v>1.323</v>
      </c>
      <c r="F1664" s="141">
        <v>2.2010000000000001</v>
      </c>
      <c r="G1664" s="135"/>
      <c r="H1664" s="135"/>
      <c r="I1664" s="134"/>
      <c r="J1664" s="135"/>
      <c r="K1664" s="135"/>
      <c r="L1664" s="134"/>
      <c r="M1664" s="135"/>
      <c r="N1664" s="135"/>
      <c r="O1664" s="134"/>
      <c r="P1664" s="135"/>
      <c r="Q1664" s="135"/>
      <c r="R1664" s="134"/>
      <c r="S1664" s="135"/>
      <c r="T1664" s="135"/>
      <c r="U1664" s="134"/>
      <c r="V1664" s="135"/>
      <c r="W1664" s="135"/>
      <c r="X1664" s="134"/>
      <c r="Y1664" s="135"/>
      <c r="Z1664" s="135"/>
      <c r="AA1664" s="134"/>
      <c r="AB1664" s="135"/>
      <c r="AC1664" s="135"/>
      <c r="AD1664" s="134"/>
      <c r="AE1664" s="135"/>
      <c r="AF1664" s="135"/>
      <c r="AG1664" s="134"/>
    </row>
    <row r="1665" spans="1:33">
      <c r="A1665" s="144" t="s">
        <v>345</v>
      </c>
      <c r="B1665" s="135" t="s">
        <v>3516</v>
      </c>
      <c r="C1665" s="143">
        <v>-496.56125224915388</v>
      </c>
      <c r="D1665" s="143">
        <v>4627.4904924355478</v>
      </c>
      <c r="E1665" s="142">
        <v>1.2909999999999999</v>
      </c>
      <c r="F1665" s="141">
        <v>2.2120000000000002</v>
      </c>
      <c r="G1665" s="135"/>
      <c r="H1665" s="135"/>
      <c r="I1665" s="134"/>
      <c r="J1665" s="135"/>
      <c r="K1665" s="135"/>
      <c r="L1665" s="134"/>
      <c r="M1665" s="135"/>
      <c r="N1665" s="135"/>
      <c r="O1665" s="134"/>
      <c r="P1665" s="135"/>
      <c r="Q1665" s="135"/>
      <c r="R1665" s="134"/>
      <c r="S1665" s="135"/>
      <c r="T1665" s="135"/>
      <c r="U1665" s="134"/>
      <c r="V1665" s="135"/>
      <c r="W1665" s="135"/>
      <c r="X1665" s="134"/>
      <c r="Y1665" s="135"/>
      <c r="Z1665" s="135"/>
      <c r="AA1665" s="134"/>
      <c r="AB1665" s="135"/>
      <c r="AC1665" s="135"/>
      <c r="AD1665" s="134"/>
      <c r="AE1665" s="135"/>
      <c r="AF1665" s="135"/>
      <c r="AG1665" s="134"/>
    </row>
    <row r="1666" spans="1:33">
      <c r="A1666" s="144" t="s">
        <v>345</v>
      </c>
      <c r="B1666" s="135" t="s">
        <v>3515</v>
      </c>
      <c r="C1666" s="143">
        <v>-496.76189805674079</v>
      </c>
      <c r="D1666" s="143">
        <v>4626.6938001628996</v>
      </c>
      <c r="E1666" s="142">
        <v>1.3169999999999999</v>
      </c>
      <c r="F1666" s="141">
        <v>2.2389999999999999</v>
      </c>
      <c r="G1666" s="135"/>
      <c r="H1666" s="135"/>
      <c r="I1666" s="134"/>
      <c r="J1666" s="135"/>
      <c r="K1666" s="135"/>
      <c r="L1666" s="134"/>
      <c r="M1666" s="135"/>
      <c r="N1666" s="135"/>
      <c r="O1666" s="134"/>
      <c r="P1666" s="135"/>
      <c r="Q1666" s="135"/>
      <c r="R1666" s="134"/>
      <c r="S1666" s="135"/>
      <c r="T1666" s="135"/>
      <c r="U1666" s="134"/>
      <c r="V1666" s="135"/>
      <c r="W1666" s="135"/>
      <c r="X1666" s="134"/>
      <c r="Y1666" s="135"/>
      <c r="Z1666" s="135"/>
      <c r="AA1666" s="134"/>
      <c r="AB1666" s="135"/>
      <c r="AC1666" s="135"/>
      <c r="AD1666" s="134"/>
      <c r="AE1666" s="135"/>
      <c r="AF1666" s="135"/>
      <c r="AG1666" s="134"/>
    </row>
    <row r="1667" spans="1:33">
      <c r="A1667" s="144" t="s">
        <v>345</v>
      </c>
      <c r="B1667" s="135" t="s">
        <v>3514</v>
      </c>
      <c r="C1667" s="143">
        <v>-496.23525458173697</v>
      </c>
      <c r="D1667" s="143">
        <v>4626.5726008094171</v>
      </c>
      <c r="E1667" s="142">
        <v>1.3240000000000001</v>
      </c>
      <c r="F1667" s="141">
        <v>2.2149999999999999</v>
      </c>
      <c r="G1667" s="135"/>
      <c r="H1667" s="135"/>
      <c r="I1667" s="134"/>
      <c r="J1667" s="135"/>
      <c r="K1667" s="135"/>
      <c r="L1667" s="134"/>
      <c r="M1667" s="135"/>
      <c r="N1667" s="135"/>
      <c r="O1667" s="134"/>
      <c r="P1667" s="135"/>
      <c r="Q1667" s="135"/>
      <c r="R1667" s="134"/>
      <c r="S1667" s="135"/>
      <c r="T1667" s="135"/>
      <c r="U1667" s="134"/>
      <c r="V1667" s="135"/>
      <c r="W1667" s="135"/>
      <c r="X1667" s="134"/>
      <c r="Y1667" s="135"/>
      <c r="Z1667" s="135"/>
      <c r="AA1667" s="134"/>
      <c r="AB1667" s="135"/>
      <c r="AC1667" s="135"/>
      <c r="AD1667" s="134"/>
      <c r="AE1667" s="135"/>
      <c r="AF1667" s="135"/>
      <c r="AG1667" s="134"/>
    </row>
    <row r="1668" spans="1:33">
      <c r="A1668" s="144" t="s">
        <v>345</v>
      </c>
      <c r="B1668" s="135" t="s">
        <v>3513</v>
      </c>
      <c r="C1668" s="143">
        <v>-495.90251196136495</v>
      </c>
      <c r="D1668" s="143">
        <v>4625.7831923804179</v>
      </c>
      <c r="E1668" s="142">
        <v>1.294</v>
      </c>
      <c r="F1668" s="141">
        <v>2.222</v>
      </c>
      <c r="G1668" s="135"/>
      <c r="H1668" s="135"/>
      <c r="I1668" s="134"/>
      <c r="J1668" s="135"/>
      <c r="K1668" s="135"/>
      <c r="L1668" s="134"/>
      <c r="M1668" s="135"/>
      <c r="N1668" s="135"/>
      <c r="O1668" s="134"/>
      <c r="P1668" s="135"/>
      <c r="Q1668" s="135"/>
      <c r="R1668" s="134"/>
      <c r="S1668" s="135"/>
      <c r="T1668" s="135"/>
      <c r="U1668" s="134"/>
      <c r="V1668" s="135"/>
      <c r="W1668" s="135"/>
      <c r="X1668" s="134"/>
      <c r="Y1668" s="135"/>
      <c r="Z1668" s="135"/>
      <c r="AA1668" s="134"/>
      <c r="AB1668" s="135"/>
      <c r="AC1668" s="135"/>
      <c r="AD1668" s="134"/>
      <c r="AE1668" s="135"/>
      <c r="AF1668" s="135"/>
      <c r="AG1668" s="134"/>
    </row>
    <row r="1669" spans="1:33">
      <c r="A1669" s="144" t="s">
        <v>345</v>
      </c>
      <c r="B1669" s="135" t="s">
        <v>3512</v>
      </c>
      <c r="C1669" s="143">
        <v>-496.20212175122873</v>
      </c>
      <c r="D1669" s="143">
        <v>4624.8101500261273</v>
      </c>
      <c r="E1669" s="142">
        <v>1.2909999999999999</v>
      </c>
      <c r="F1669" s="141">
        <v>2.2229999999999999</v>
      </c>
      <c r="G1669" s="135"/>
      <c r="H1669" s="135"/>
      <c r="I1669" s="134"/>
      <c r="J1669" s="135"/>
      <c r="K1669" s="135"/>
      <c r="L1669" s="134"/>
      <c r="M1669" s="135"/>
      <c r="N1669" s="135"/>
      <c r="O1669" s="134"/>
      <c r="P1669" s="135"/>
      <c r="Q1669" s="135"/>
      <c r="R1669" s="134"/>
      <c r="S1669" s="135"/>
      <c r="T1669" s="135"/>
      <c r="U1669" s="134"/>
      <c r="V1669" s="135"/>
      <c r="W1669" s="135"/>
      <c r="X1669" s="134"/>
      <c r="Y1669" s="135"/>
      <c r="Z1669" s="135"/>
      <c r="AA1669" s="134"/>
      <c r="AB1669" s="135"/>
      <c r="AC1669" s="135"/>
      <c r="AD1669" s="134"/>
      <c r="AE1669" s="135"/>
      <c r="AF1669" s="135"/>
      <c r="AG1669" s="134"/>
    </row>
    <row r="1670" spans="1:33">
      <c r="A1670" s="144" t="s">
        <v>345</v>
      </c>
      <c r="B1670" s="135" t="s">
        <v>3511</v>
      </c>
      <c r="C1670" s="143">
        <v>-496.25794355810217</v>
      </c>
      <c r="D1670" s="143">
        <v>4623.7482506485158</v>
      </c>
      <c r="E1670" s="142">
        <v>1.298</v>
      </c>
      <c r="F1670" s="141">
        <v>2.1960000000000002</v>
      </c>
      <c r="G1670" s="135"/>
      <c r="H1670" s="135"/>
      <c r="I1670" s="134"/>
      <c r="J1670" s="135"/>
      <c r="K1670" s="135"/>
      <c r="L1670" s="134"/>
      <c r="M1670" s="135"/>
      <c r="N1670" s="135"/>
      <c r="O1670" s="134"/>
      <c r="P1670" s="135"/>
      <c r="Q1670" s="135"/>
      <c r="R1670" s="134"/>
      <c r="S1670" s="135"/>
      <c r="T1670" s="135"/>
      <c r="U1670" s="134"/>
      <c r="V1670" s="135"/>
      <c r="W1670" s="135"/>
      <c r="X1670" s="134"/>
      <c r="Y1670" s="135"/>
      <c r="Z1670" s="135"/>
      <c r="AA1670" s="134"/>
      <c r="AB1670" s="135"/>
      <c r="AC1670" s="135"/>
      <c r="AD1670" s="134"/>
      <c r="AE1670" s="135"/>
      <c r="AF1670" s="135"/>
      <c r="AG1670" s="134"/>
    </row>
    <row r="1671" spans="1:33">
      <c r="A1671" s="144" t="s">
        <v>345</v>
      </c>
      <c r="B1671" s="135" t="s">
        <v>3510</v>
      </c>
      <c r="C1671" s="143">
        <v>-495.98985501950278</v>
      </c>
      <c r="D1671" s="143">
        <v>4622.152587826843</v>
      </c>
      <c r="E1671" s="142">
        <v>1.2869999999999999</v>
      </c>
      <c r="F1671" s="141">
        <v>2.1970000000000001</v>
      </c>
      <c r="G1671" s="135"/>
      <c r="H1671" s="135"/>
      <c r="I1671" s="134"/>
      <c r="J1671" s="135"/>
      <c r="K1671" s="135"/>
      <c r="L1671" s="134"/>
      <c r="M1671" s="135"/>
      <c r="N1671" s="135"/>
      <c r="O1671" s="134"/>
      <c r="P1671" s="135"/>
      <c r="Q1671" s="135"/>
      <c r="R1671" s="134"/>
      <c r="S1671" s="135"/>
      <c r="T1671" s="135"/>
      <c r="U1671" s="134"/>
      <c r="V1671" s="135"/>
      <c r="W1671" s="135"/>
      <c r="X1671" s="134"/>
      <c r="Y1671" s="135"/>
      <c r="Z1671" s="135"/>
      <c r="AA1671" s="134"/>
      <c r="AB1671" s="135"/>
      <c r="AC1671" s="135"/>
      <c r="AD1671" s="134"/>
      <c r="AE1671" s="135"/>
      <c r="AF1671" s="135"/>
      <c r="AG1671" s="134"/>
    </row>
    <row r="1672" spans="1:33">
      <c r="A1672" s="144" t="s">
        <v>345</v>
      </c>
      <c r="B1672" s="135" t="s">
        <v>3509</v>
      </c>
      <c r="C1672" s="143">
        <v>-496.17938679950834</v>
      </c>
      <c r="D1672" s="143">
        <v>4621.6804343619797</v>
      </c>
      <c r="E1672" s="142">
        <v>1.294</v>
      </c>
      <c r="F1672" s="141">
        <v>2.2189999999999999</v>
      </c>
      <c r="G1672" s="135"/>
      <c r="H1672" s="135"/>
      <c r="I1672" s="134"/>
      <c r="J1672" s="135"/>
      <c r="K1672" s="135"/>
      <c r="L1672" s="134"/>
      <c r="M1672" s="135"/>
      <c r="N1672" s="135"/>
      <c r="O1672" s="134"/>
      <c r="P1672" s="135"/>
      <c r="Q1672" s="135"/>
      <c r="R1672" s="134"/>
      <c r="S1672" s="135"/>
      <c r="T1672" s="135"/>
      <c r="U1672" s="134"/>
      <c r="V1672" s="135"/>
      <c r="W1672" s="135"/>
      <c r="X1672" s="134"/>
      <c r="Y1672" s="135"/>
      <c r="Z1672" s="135"/>
      <c r="AA1672" s="134"/>
      <c r="AB1672" s="135"/>
      <c r="AC1672" s="135"/>
      <c r="AD1672" s="134"/>
      <c r="AE1672" s="135"/>
      <c r="AF1672" s="135"/>
      <c r="AG1672" s="134"/>
    </row>
    <row r="1673" spans="1:33">
      <c r="A1673" s="144" t="s">
        <v>345</v>
      </c>
      <c r="B1673" s="135" t="s">
        <v>3508</v>
      </c>
      <c r="C1673" s="143">
        <v>-496.78622983864437</v>
      </c>
      <c r="D1673" s="143">
        <v>4620.7879137623258</v>
      </c>
      <c r="E1673" s="142">
        <v>1.2829999999999999</v>
      </c>
      <c r="F1673" s="141">
        <v>2.1909999999999998</v>
      </c>
      <c r="G1673" s="135"/>
      <c r="H1673" s="135"/>
      <c r="I1673" s="134"/>
      <c r="J1673" s="135"/>
      <c r="K1673" s="135"/>
      <c r="L1673" s="134"/>
      <c r="M1673" s="135"/>
      <c r="N1673" s="135"/>
      <c r="O1673" s="134"/>
      <c r="P1673" s="135"/>
      <c r="Q1673" s="135"/>
      <c r="R1673" s="134"/>
      <c r="S1673" s="135"/>
      <c r="T1673" s="135"/>
      <c r="U1673" s="134"/>
      <c r="V1673" s="135"/>
      <c r="W1673" s="135"/>
      <c r="X1673" s="134"/>
      <c r="Y1673" s="135"/>
      <c r="Z1673" s="135"/>
      <c r="AA1673" s="134"/>
      <c r="AB1673" s="135"/>
      <c r="AC1673" s="135"/>
      <c r="AD1673" s="134"/>
      <c r="AE1673" s="135"/>
      <c r="AF1673" s="135"/>
      <c r="AG1673" s="134"/>
    </row>
    <row r="1674" spans="1:33">
      <c r="A1674" s="144" t="s">
        <v>345</v>
      </c>
      <c r="B1674" s="135" t="s">
        <v>3507</v>
      </c>
      <c r="C1674" s="143">
        <v>-496.82120947045945</v>
      </c>
      <c r="D1674" s="143">
        <v>4620.1533937802151</v>
      </c>
      <c r="E1674" s="142">
        <v>1.2829999999999999</v>
      </c>
      <c r="F1674" s="141">
        <v>2.2090000000000001</v>
      </c>
      <c r="G1674" s="135"/>
      <c r="H1674" s="135"/>
      <c r="I1674" s="134"/>
      <c r="J1674" s="135"/>
      <c r="K1674" s="135"/>
      <c r="L1674" s="134"/>
      <c r="M1674" s="135"/>
      <c r="N1674" s="135"/>
      <c r="O1674" s="134"/>
      <c r="P1674" s="135"/>
      <c r="Q1674" s="135"/>
      <c r="R1674" s="134"/>
      <c r="S1674" s="135"/>
      <c r="T1674" s="135"/>
      <c r="U1674" s="134"/>
      <c r="V1674" s="135"/>
      <c r="W1674" s="135"/>
      <c r="X1674" s="134"/>
      <c r="Y1674" s="135"/>
      <c r="Z1674" s="135"/>
      <c r="AA1674" s="134"/>
      <c r="AB1674" s="135"/>
      <c r="AC1674" s="135"/>
      <c r="AD1674" s="134"/>
      <c r="AE1674" s="135"/>
      <c r="AF1674" s="135"/>
      <c r="AG1674" s="134"/>
    </row>
    <row r="1675" spans="1:33">
      <c r="A1675" s="144" t="s">
        <v>345</v>
      </c>
      <c r="B1675" s="135" t="s">
        <v>3506</v>
      </c>
      <c r="C1675" s="143">
        <v>-496.34360371304405</v>
      </c>
      <c r="D1675" s="143">
        <v>4619.5732956938555</v>
      </c>
      <c r="E1675" s="142">
        <v>1.278</v>
      </c>
      <c r="F1675" s="141">
        <v>2.2090000000000001</v>
      </c>
      <c r="G1675" s="135"/>
      <c r="H1675" s="135"/>
      <c r="I1675" s="134"/>
      <c r="J1675" s="135"/>
      <c r="K1675" s="135"/>
      <c r="L1675" s="134"/>
      <c r="M1675" s="135"/>
      <c r="N1675" s="135"/>
      <c r="O1675" s="134"/>
      <c r="P1675" s="135"/>
      <c r="Q1675" s="135"/>
      <c r="R1675" s="134"/>
      <c r="S1675" s="135"/>
      <c r="T1675" s="135"/>
      <c r="U1675" s="134"/>
      <c r="V1675" s="135"/>
      <c r="W1675" s="135"/>
      <c r="X1675" s="134"/>
      <c r="Y1675" s="135"/>
      <c r="Z1675" s="135"/>
      <c r="AA1675" s="134"/>
      <c r="AB1675" s="135"/>
      <c r="AC1675" s="135"/>
      <c r="AD1675" s="134"/>
      <c r="AE1675" s="135"/>
      <c r="AF1675" s="135"/>
      <c r="AG1675" s="134"/>
    </row>
    <row r="1676" spans="1:33">
      <c r="A1676" s="144" t="s">
        <v>345</v>
      </c>
      <c r="B1676" s="135" t="s">
        <v>3505</v>
      </c>
      <c r="C1676" s="143">
        <v>-496.27011778235101</v>
      </c>
      <c r="D1676" s="143">
        <v>4619.041035719818</v>
      </c>
      <c r="E1676" s="142">
        <v>1.2929999999999999</v>
      </c>
      <c r="F1676" s="141">
        <v>2.218</v>
      </c>
      <c r="G1676" s="135"/>
      <c r="H1676" s="135"/>
      <c r="I1676" s="134"/>
      <c r="J1676" s="135"/>
      <c r="K1676" s="135"/>
      <c r="L1676" s="134"/>
      <c r="M1676" s="135"/>
      <c r="N1676" s="135"/>
      <c r="O1676" s="134"/>
      <c r="P1676" s="135"/>
      <c r="Q1676" s="135"/>
      <c r="R1676" s="134"/>
      <c r="S1676" s="135"/>
      <c r="T1676" s="135"/>
      <c r="U1676" s="134"/>
      <c r="V1676" s="135"/>
      <c r="W1676" s="135"/>
      <c r="X1676" s="134"/>
      <c r="Y1676" s="135"/>
      <c r="Z1676" s="135"/>
      <c r="AA1676" s="134"/>
      <c r="AB1676" s="135"/>
      <c r="AC1676" s="135"/>
      <c r="AD1676" s="134"/>
      <c r="AE1676" s="135"/>
      <c r="AF1676" s="135"/>
      <c r="AG1676" s="134"/>
    </row>
    <row r="1677" spans="1:33">
      <c r="A1677" s="144" t="s">
        <v>345</v>
      </c>
      <c r="B1677" s="135" t="s">
        <v>3504</v>
      </c>
      <c r="C1677" s="143">
        <v>-496.63194381238009</v>
      </c>
      <c r="D1677" s="143">
        <v>4617.8116710431441</v>
      </c>
      <c r="E1677" s="142">
        <v>1.304</v>
      </c>
      <c r="F1677" s="141">
        <v>2.2160000000000002</v>
      </c>
      <c r="G1677" s="135"/>
      <c r="H1677" s="135"/>
      <c r="I1677" s="134"/>
      <c r="J1677" s="135"/>
      <c r="K1677" s="135"/>
      <c r="L1677" s="134"/>
      <c r="M1677" s="135"/>
      <c r="N1677" s="135"/>
      <c r="O1677" s="134"/>
      <c r="P1677" s="135"/>
      <c r="Q1677" s="135"/>
      <c r="R1677" s="134"/>
      <c r="S1677" s="135"/>
      <c r="T1677" s="135"/>
      <c r="U1677" s="134"/>
      <c r="V1677" s="135"/>
      <c r="W1677" s="135"/>
      <c r="X1677" s="134"/>
      <c r="Y1677" s="135"/>
      <c r="Z1677" s="135"/>
      <c r="AA1677" s="134"/>
      <c r="AB1677" s="135"/>
      <c r="AC1677" s="135"/>
      <c r="AD1677" s="134"/>
      <c r="AE1677" s="135"/>
      <c r="AF1677" s="135"/>
      <c r="AG1677" s="134"/>
    </row>
    <row r="1678" spans="1:33">
      <c r="A1678" s="144" t="s">
        <v>345</v>
      </c>
      <c r="B1678" s="135" t="s">
        <v>3503</v>
      </c>
      <c r="C1678" s="143">
        <v>-496.48787794747398</v>
      </c>
      <c r="D1678" s="143">
        <v>4616.1989232739879</v>
      </c>
      <c r="E1678" s="142">
        <v>1.2829999999999999</v>
      </c>
      <c r="F1678" s="141">
        <v>2.2189999999999999</v>
      </c>
      <c r="G1678" s="135"/>
      <c r="H1678" s="135"/>
      <c r="I1678" s="134"/>
      <c r="J1678" s="135"/>
      <c r="K1678" s="135"/>
      <c r="L1678" s="134"/>
      <c r="M1678" s="135"/>
      <c r="N1678" s="135"/>
      <c r="O1678" s="134"/>
      <c r="P1678" s="135"/>
      <c r="Q1678" s="135"/>
      <c r="R1678" s="134"/>
      <c r="S1678" s="135"/>
      <c r="T1678" s="135"/>
      <c r="U1678" s="134"/>
      <c r="V1678" s="135"/>
      <c r="W1678" s="135"/>
      <c r="X1678" s="134"/>
      <c r="Y1678" s="135"/>
      <c r="Z1678" s="135"/>
      <c r="AA1678" s="134"/>
      <c r="AB1678" s="135"/>
      <c r="AC1678" s="135"/>
      <c r="AD1678" s="134"/>
      <c r="AE1678" s="135"/>
      <c r="AF1678" s="135"/>
      <c r="AG1678" s="134"/>
    </row>
    <row r="1679" spans="1:33">
      <c r="A1679" s="144" t="s">
        <v>345</v>
      </c>
      <c r="B1679" s="135" t="s">
        <v>3502</v>
      </c>
      <c r="C1679" s="143">
        <v>-496.36757087189591</v>
      </c>
      <c r="D1679" s="143">
        <v>4614.8021297930491</v>
      </c>
      <c r="E1679" s="142">
        <v>1.3</v>
      </c>
      <c r="F1679" s="141">
        <v>2.2130000000000001</v>
      </c>
      <c r="G1679" s="135"/>
      <c r="H1679" s="135"/>
      <c r="I1679" s="134"/>
      <c r="J1679" s="135"/>
      <c r="K1679" s="135"/>
      <c r="L1679" s="134"/>
      <c r="M1679" s="135"/>
      <c r="N1679" s="135"/>
      <c r="O1679" s="134"/>
      <c r="P1679" s="135"/>
      <c r="Q1679" s="135"/>
      <c r="R1679" s="134"/>
      <c r="S1679" s="135"/>
      <c r="T1679" s="135"/>
      <c r="U1679" s="134"/>
      <c r="V1679" s="135"/>
      <c r="W1679" s="135"/>
      <c r="X1679" s="134"/>
      <c r="Y1679" s="135"/>
      <c r="Z1679" s="135"/>
      <c r="AA1679" s="134"/>
      <c r="AB1679" s="135"/>
      <c r="AC1679" s="135"/>
      <c r="AD1679" s="134"/>
      <c r="AE1679" s="135"/>
      <c r="AF1679" s="135"/>
      <c r="AG1679" s="134"/>
    </row>
    <row r="1680" spans="1:33">
      <c r="A1680" s="144" t="s">
        <v>345</v>
      </c>
      <c r="B1680" s="135" t="s">
        <v>3501</v>
      </c>
      <c r="C1680" s="143">
        <v>-496.34868616534703</v>
      </c>
      <c r="D1680" s="143">
        <v>4613.9401233339813</v>
      </c>
      <c r="E1680" s="142">
        <v>1.3160000000000001</v>
      </c>
      <c r="F1680" s="141">
        <v>2.2080000000000002</v>
      </c>
      <c r="G1680" s="135"/>
      <c r="H1680" s="135"/>
      <c r="I1680" s="134"/>
      <c r="J1680" s="135"/>
      <c r="K1680" s="135"/>
      <c r="L1680" s="134"/>
      <c r="M1680" s="135"/>
      <c r="N1680" s="135"/>
      <c r="O1680" s="134"/>
      <c r="P1680" s="135"/>
      <c r="Q1680" s="135"/>
      <c r="R1680" s="134"/>
      <c r="S1680" s="135"/>
      <c r="T1680" s="135"/>
      <c r="U1680" s="134"/>
      <c r="V1680" s="135"/>
      <c r="W1680" s="135"/>
      <c r="X1680" s="134"/>
      <c r="Y1680" s="135"/>
      <c r="Z1680" s="135"/>
      <c r="AA1680" s="134"/>
      <c r="AB1680" s="135"/>
      <c r="AC1680" s="135"/>
      <c r="AD1680" s="134"/>
      <c r="AE1680" s="135"/>
      <c r="AF1680" s="135"/>
      <c r="AG1680" s="134"/>
    </row>
    <row r="1681" spans="1:33">
      <c r="A1681" s="144" t="s">
        <v>345</v>
      </c>
      <c r="B1681" s="135" t="s">
        <v>3500</v>
      </c>
      <c r="C1681" s="143">
        <v>-496.06287461248883</v>
      </c>
      <c r="D1681" s="143">
        <v>4612.2662686507856</v>
      </c>
      <c r="E1681" s="142">
        <v>1.298</v>
      </c>
      <c r="F1681" s="141">
        <v>2.2149999999999999</v>
      </c>
      <c r="G1681" s="135"/>
      <c r="H1681" s="135"/>
      <c r="I1681" s="134"/>
      <c r="J1681" s="135"/>
      <c r="K1681" s="135"/>
      <c r="L1681" s="134"/>
      <c r="M1681" s="135"/>
      <c r="N1681" s="135"/>
      <c r="O1681" s="134"/>
      <c r="P1681" s="135"/>
      <c r="Q1681" s="135"/>
      <c r="R1681" s="134"/>
      <c r="S1681" s="135"/>
      <c r="T1681" s="135"/>
      <c r="U1681" s="134"/>
      <c r="V1681" s="135"/>
      <c r="W1681" s="135"/>
      <c r="X1681" s="134"/>
      <c r="Y1681" s="135"/>
      <c r="Z1681" s="135"/>
      <c r="AA1681" s="134"/>
      <c r="AB1681" s="135"/>
      <c r="AC1681" s="135"/>
      <c r="AD1681" s="134"/>
      <c r="AE1681" s="135"/>
      <c r="AF1681" s="135"/>
      <c r="AG1681" s="134"/>
    </row>
    <row r="1682" spans="1:33">
      <c r="A1682" s="144" t="s">
        <v>345</v>
      </c>
      <c r="B1682" s="135" t="s">
        <v>3499</v>
      </c>
      <c r="C1682" s="143">
        <v>-496.88643260580739</v>
      </c>
      <c r="D1682" s="143">
        <v>4611.0629338080398</v>
      </c>
      <c r="E1682" s="142">
        <v>1.3069999999999999</v>
      </c>
      <c r="F1682" s="141">
        <v>2.206</v>
      </c>
      <c r="G1682" s="135"/>
      <c r="H1682" s="135"/>
      <c r="I1682" s="134"/>
      <c r="J1682" s="135"/>
      <c r="K1682" s="135"/>
      <c r="L1682" s="134"/>
      <c r="M1682" s="135"/>
      <c r="N1682" s="135"/>
      <c r="O1682" s="134"/>
      <c r="P1682" s="135"/>
      <c r="Q1682" s="135"/>
      <c r="R1682" s="134"/>
      <c r="S1682" s="135"/>
      <c r="T1682" s="135"/>
      <c r="U1682" s="134"/>
      <c r="V1682" s="135"/>
      <c r="W1682" s="135"/>
      <c r="X1682" s="134"/>
      <c r="Y1682" s="135"/>
      <c r="Z1682" s="135"/>
      <c r="AA1682" s="134"/>
      <c r="AB1682" s="135"/>
      <c r="AC1682" s="135"/>
      <c r="AD1682" s="134"/>
      <c r="AE1682" s="135"/>
      <c r="AF1682" s="135"/>
      <c r="AG1682" s="134"/>
    </row>
    <row r="1683" spans="1:33">
      <c r="A1683" s="144" t="s">
        <v>345</v>
      </c>
      <c r="B1683" s="135" t="s">
        <v>3498</v>
      </c>
      <c r="C1683" s="143">
        <v>-496.2856193413208</v>
      </c>
      <c r="D1683" s="143">
        <v>4610.5744508097496</v>
      </c>
      <c r="E1683" s="142">
        <v>1.278</v>
      </c>
      <c r="F1683" s="141">
        <v>2.2130000000000001</v>
      </c>
      <c r="G1683" s="135"/>
      <c r="H1683" s="135"/>
      <c r="I1683" s="134"/>
      <c r="J1683" s="135"/>
      <c r="K1683" s="135"/>
      <c r="L1683" s="134"/>
      <c r="M1683" s="135"/>
      <c r="N1683" s="135"/>
      <c r="O1683" s="134"/>
      <c r="P1683" s="135"/>
      <c r="Q1683" s="135"/>
      <c r="R1683" s="134"/>
      <c r="S1683" s="135"/>
      <c r="T1683" s="135"/>
      <c r="U1683" s="134"/>
      <c r="V1683" s="135"/>
      <c r="W1683" s="135"/>
      <c r="X1683" s="134"/>
      <c r="Y1683" s="135"/>
      <c r="Z1683" s="135"/>
      <c r="AA1683" s="134"/>
      <c r="AB1683" s="135"/>
      <c r="AC1683" s="135"/>
      <c r="AD1683" s="134"/>
      <c r="AE1683" s="135"/>
      <c r="AF1683" s="135"/>
      <c r="AG1683" s="134"/>
    </row>
    <row r="1684" spans="1:33">
      <c r="A1684" s="144" t="s">
        <v>345</v>
      </c>
      <c r="B1684" s="135" t="s">
        <v>3497</v>
      </c>
      <c r="C1684" s="143">
        <v>-496.64517739725432</v>
      </c>
      <c r="D1684" s="143">
        <v>4609.7041243360045</v>
      </c>
      <c r="E1684" s="142">
        <v>1.29</v>
      </c>
      <c r="F1684" s="141">
        <v>2.2010000000000001</v>
      </c>
      <c r="G1684" s="135"/>
      <c r="H1684" s="135"/>
      <c r="I1684" s="134"/>
      <c r="J1684" s="135"/>
      <c r="K1684" s="135"/>
      <c r="L1684" s="134"/>
      <c r="M1684" s="135"/>
      <c r="N1684" s="135"/>
      <c r="O1684" s="134"/>
      <c r="P1684" s="135"/>
      <c r="Q1684" s="135"/>
      <c r="R1684" s="134"/>
      <c r="S1684" s="135"/>
      <c r="T1684" s="135"/>
      <c r="U1684" s="134"/>
      <c r="V1684" s="135"/>
      <c r="W1684" s="135"/>
      <c r="X1684" s="134"/>
      <c r="Y1684" s="135"/>
      <c r="Z1684" s="135"/>
      <c r="AA1684" s="134"/>
      <c r="AB1684" s="135"/>
      <c r="AC1684" s="135"/>
      <c r="AD1684" s="134"/>
      <c r="AE1684" s="135"/>
      <c r="AF1684" s="135"/>
      <c r="AG1684" s="134"/>
    </row>
    <row r="1685" spans="1:33">
      <c r="A1685" s="144" t="s">
        <v>345</v>
      </c>
      <c r="B1685" s="135" t="s">
        <v>3496</v>
      </c>
      <c r="C1685" s="143">
        <v>-496.49143983281255</v>
      </c>
      <c r="D1685" s="143">
        <v>4609.623147008967</v>
      </c>
      <c r="E1685" s="142">
        <v>1.2969999999999999</v>
      </c>
      <c r="F1685" s="141">
        <v>2.2120000000000002</v>
      </c>
      <c r="G1685" s="135"/>
      <c r="H1685" s="135"/>
      <c r="I1685" s="134"/>
      <c r="J1685" s="135"/>
      <c r="K1685" s="135"/>
      <c r="L1685" s="134"/>
      <c r="M1685" s="135"/>
      <c r="N1685" s="135"/>
      <c r="O1685" s="134"/>
      <c r="P1685" s="135"/>
      <c r="Q1685" s="135"/>
      <c r="R1685" s="134"/>
      <c r="S1685" s="135"/>
      <c r="T1685" s="135"/>
      <c r="U1685" s="134"/>
      <c r="V1685" s="135"/>
      <c r="W1685" s="135"/>
      <c r="X1685" s="134"/>
      <c r="Y1685" s="135"/>
      <c r="Z1685" s="135"/>
      <c r="AA1685" s="134"/>
      <c r="AB1685" s="135"/>
      <c r="AC1685" s="135"/>
      <c r="AD1685" s="134"/>
      <c r="AE1685" s="135"/>
      <c r="AF1685" s="135"/>
      <c r="AG1685" s="134"/>
    </row>
    <row r="1686" spans="1:33">
      <c r="A1686" s="144" t="s">
        <v>345</v>
      </c>
      <c r="B1686" s="135" t="s">
        <v>3495</v>
      </c>
      <c r="C1686" s="143">
        <v>-496.46061662915139</v>
      </c>
      <c r="D1686" s="143">
        <v>4608.1336123622714</v>
      </c>
      <c r="E1686" s="142">
        <v>1.2789999999999999</v>
      </c>
      <c r="F1686" s="141">
        <v>2.218</v>
      </c>
      <c r="G1686" s="135"/>
      <c r="H1686" s="135"/>
      <c r="I1686" s="134"/>
      <c r="J1686" s="135"/>
      <c r="K1686" s="135"/>
      <c r="L1686" s="134"/>
      <c r="M1686" s="135"/>
      <c r="N1686" s="135"/>
      <c r="O1686" s="134"/>
      <c r="P1686" s="135"/>
      <c r="Q1686" s="135"/>
      <c r="R1686" s="134"/>
      <c r="S1686" s="135"/>
      <c r="T1686" s="135"/>
      <c r="U1686" s="134"/>
      <c r="V1686" s="135"/>
      <c r="W1686" s="135"/>
      <c r="X1686" s="134"/>
      <c r="Y1686" s="135"/>
      <c r="Z1686" s="135"/>
      <c r="AA1686" s="134"/>
      <c r="AB1686" s="135"/>
      <c r="AC1686" s="135"/>
      <c r="AD1686" s="134"/>
      <c r="AE1686" s="135"/>
      <c r="AF1686" s="135"/>
      <c r="AG1686" s="134"/>
    </row>
    <row r="1687" spans="1:33">
      <c r="A1687" s="144" t="s">
        <v>345</v>
      </c>
      <c r="B1687" s="135" t="s">
        <v>3494</v>
      </c>
      <c r="C1687" s="143">
        <v>-495.96834763571201</v>
      </c>
      <c r="D1687" s="143">
        <v>4607.0689903119483</v>
      </c>
      <c r="E1687" s="142">
        <v>1.3080000000000001</v>
      </c>
      <c r="F1687" s="141">
        <v>2.2010000000000001</v>
      </c>
      <c r="G1687" s="135"/>
      <c r="H1687" s="135"/>
      <c r="I1687" s="134"/>
      <c r="J1687" s="135"/>
      <c r="K1687" s="135"/>
      <c r="L1687" s="134"/>
      <c r="M1687" s="135"/>
      <c r="N1687" s="135"/>
      <c r="O1687" s="134"/>
      <c r="P1687" s="135"/>
      <c r="Q1687" s="135"/>
      <c r="R1687" s="134"/>
      <c r="S1687" s="135"/>
      <c r="T1687" s="135"/>
      <c r="U1687" s="134"/>
      <c r="V1687" s="135"/>
      <c r="W1687" s="135"/>
      <c r="X1687" s="134"/>
      <c r="Y1687" s="135"/>
      <c r="Z1687" s="135"/>
      <c r="AA1687" s="134"/>
      <c r="AB1687" s="135"/>
      <c r="AC1687" s="135"/>
      <c r="AD1687" s="134"/>
      <c r="AE1687" s="135"/>
      <c r="AF1687" s="135"/>
      <c r="AG1687" s="134"/>
    </row>
    <row r="1688" spans="1:33">
      <c r="A1688" s="144" t="s">
        <v>345</v>
      </c>
      <c r="B1688" s="135" t="s">
        <v>3493</v>
      </c>
      <c r="C1688" s="143">
        <v>-496.78595254642181</v>
      </c>
      <c r="D1688" s="143">
        <v>4605.1089476570842</v>
      </c>
      <c r="E1688" s="142">
        <v>1.323</v>
      </c>
      <c r="F1688" s="141">
        <v>2.214</v>
      </c>
      <c r="G1688" s="135"/>
      <c r="H1688" s="135"/>
      <c r="I1688" s="134"/>
      <c r="J1688" s="135"/>
      <c r="K1688" s="135"/>
      <c r="L1688" s="134"/>
      <c r="M1688" s="135"/>
      <c r="N1688" s="135"/>
      <c r="O1688" s="134"/>
      <c r="P1688" s="135"/>
      <c r="Q1688" s="135"/>
      <c r="R1688" s="134"/>
      <c r="S1688" s="135"/>
      <c r="T1688" s="135"/>
      <c r="U1688" s="134"/>
      <c r="V1688" s="135"/>
      <c r="W1688" s="135"/>
      <c r="X1688" s="134"/>
      <c r="Y1688" s="135"/>
      <c r="Z1688" s="135"/>
      <c r="AA1688" s="134"/>
      <c r="AB1688" s="135"/>
      <c r="AC1688" s="135"/>
      <c r="AD1688" s="134"/>
      <c r="AE1688" s="135"/>
      <c r="AF1688" s="135"/>
      <c r="AG1688" s="134"/>
    </row>
    <row r="1689" spans="1:33">
      <c r="A1689" s="144" t="s">
        <v>345</v>
      </c>
      <c r="B1689" s="135" t="s">
        <v>3492</v>
      </c>
      <c r="C1689" s="143">
        <v>-495.97110726049243</v>
      </c>
      <c r="D1689" s="143">
        <v>4604.2908708525547</v>
      </c>
      <c r="E1689" s="142">
        <v>1.3109999999999999</v>
      </c>
      <c r="F1689" s="141">
        <v>2.198</v>
      </c>
      <c r="G1689" s="135"/>
      <c r="H1689" s="135"/>
      <c r="I1689" s="134"/>
      <c r="J1689" s="135"/>
      <c r="K1689" s="135"/>
      <c r="L1689" s="134"/>
      <c r="M1689" s="135"/>
      <c r="N1689" s="135"/>
      <c r="O1689" s="134"/>
      <c r="P1689" s="135"/>
      <c r="Q1689" s="135"/>
      <c r="R1689" s="134"/>
      <c r="S1689" s="135"/>
      <c r="T1689" s="135"/>
      <c r="U1689" s="134"/>
      <c r="V1689" s="135"/>
      <c r="W1689" s="135"/>
      <c r="X1689" s="134"/>
      <c r="Y1689" s="135"/>
      <c r="Z1689" s="135"/>
      <c r="AA1689" s="134"/>
      <c r="AB1689" s="135"/>
      <c r="AC1689" s="135"/>
      <c r="AD1689" s="134"/>
      <c r="AE1689" s="135"/>
      <c r="AF1689" s="135"/>
      <c r="AG1689" s="134"/>
    </row>
    <row r="1690" spans="1:33">
      <c r="A1690" s="144" t="s">
        <v>345</v>
      </c>
      <c r="B1690" s="135" t="s">
        <v>3491</v>
      </c>
      <c r="C1690" s="143">
        <v>-496.66516552247464</v>
      </c>
      <c r="D1690" s="143">
        <v>4603.4240727816668</v>
      </c>
      <c r="E1690" s="142">
        <v>1.31</v>
      </c>
      <c r="F1690" s="141">
        <v>2.1989999999999998</v>
      </c>
      <c r="G1690" s="135"/>
      <c r="H1690" s="135"/>
      <c r="I1690" s="134"/>
      <c r="J1690" s="135"/>
      <c r="K1690" s="135"/>
      <c r="L1690" s="134"/>
      <c r="M1690" s="135"/>
      <c r="N1690" s="135"/>
      <c r="O1690" s="134"/>
      <c r="P1690" s="135"/>
      <c r="Q1690" s="135"/>
      <c r="R1690" s="134"/>
      <c r="S1690" s="135"/>
      <c r="T1690" s="135"/>
      <c r="U1690" s="134"/>
      <c r="V1690" s="135"/>
      <c r="W1690" s="135"/>
      <c r="X1690" s="134"/>
      <c r="Y1690" s="135"/>
      <c r="Z1690" s="135"/>
      <c r="AA1690" s="134"/>
      <c r="AB1690" s="135"/>
      <c r="AC1690" s="135"/>
      <c r="AD1690" s="134"/>
      <c r="AE1690" s="135"/>
      <c r="AF1690" s="135"/>
      <c r="AG1690" s="134"/>
    </row>
    <row r="1691" spans="1:33">
      <c r="A1691" s="144" t="s">
        <v>345</v>
      </c>
      <c r="B1691" s="135" t="s">
        <v>3490</v>
      </c>
      <c r="C1691" s="143">
        <v>-496.84569332885803</v>
      </c>
      <c r="D1691" s="143">
        <v>4602.6371415912927</v>
      </c>
      <c r="E1691" s="142">
        <v>1.286</v>
      </c>
      <c r="F1691" s="141">
        <v>2.2090000000000001</v>
      </c>
      <c r="G1691" s="135"/>
      <c r="H1691" s="135"/>
      <c r="I1691" s="134"/>
      <c r="J1691" s="135"/>
      <c r="K1691" s="135"/>
      <c r="L1691" s="134"/>
      <c r="M1691" s="135"/>
      <c r="N1691" s="135"/>
      <c r="O1691" s="134"/>
      <c r="P1691" s="135"/>
      <c r="Q1691" s="135"/>
      <c r="R1691" s="134"/>
      <c r="S1691" s="135"/>
      <c r="T1691" s="135"/>
      <c r="U1691" s="134"/>
      <c r="V1691" s="135"/>
      <c r="W1691" s="135"/>
      <c r="X1691" s="134"/>
      <c r="Y1691" s="135"/>
      <c r="Z1691" s="135"/>
      <c r="AA1691" s="134"/>
      <c r="AB1691" s="135"/>
      <c r="AC1691" s="135"/>
      <c r="AD1691" s="134"/>
      <c r="AE1691" s="135"/>
      <c r="AF1691" s="135"/>
      <c r="AG1691" s="134"/>
    </row>
    <row r="1692" spans="1:33">
      <c r="A1692" s="144" t="s">
        <v>345</v>
      </c>
      <c r="B1692" s="135" t="s">
        <v>3489</v>
      </c>
      <c r="C1692" s="143">
        <v>-496.78245606092048</v>
      </c>
      <c r="D1692" s="143">
        <v>4602.491577256229</v>
      </c>
      <c r="E1692" s="142">
        <v>1.2889999999999999</v>
      </c>
      <c r="F1692" s="141">
        <v>2.2189999999999999</v>
      </c>
      <c r="G1692" s="135"/>
      <c r="H1692" s="135"/>
      <c r="I1692" s="134"/>
      <c r="J1692" s="135"/>
      <c r="K1692" s="135"/>
      <c r="L1692" s="134"/>
      <c r="M1692" s="135"/>
      <c r="N1692" s="135"/>
      <c r="O1692" s="134"/>
      <c r="P1692" s="135"/>
      <c r="Q1692" s="135"/>
      <c r="R1692" s="134"/>
      <c r="S1692" s="135"/>
      <c r="T1692" s="135"/>
      <c r="U1692" s="134"/>
      <c r="V1692" s="135"/>
      <c r="W1692" s="135"/>
      <c r="X1692" s="134"/>
      <c r="Y1692" s="135"/>
      <c r="Z1692" s="135"/>
      <c r="AA1692" s="134"/>
      <c r="AB1692" s="135"/>
      <c r="AC1692" s="135"/>
      <c r="AD1692" s="134"/>
      <c r="AE1692" s="135"/>
      <c r="AF1692" s="135"/>
      <c r="AG1692" s="134"/>
    </row>
    <row r="1693" spans="1:33">
      <c r="A1693" s="144" t="s">
        <v>345</v>
      </c>
      <c r="B1693" s="135" t="s">
        <v>3488</v>
      </c>
      <c r="C1693" s="143">
        <v>-495.90182813605247</v>
      </c>
      <c r="D1693" s="143">
        <v>4601.2878418335285</v>
      </c>
      <c r="E1693" s="142">
        <v>1.2929999999999999</v>
      </c>
      <c r="F1693" s="141">
        <v>2.2080000000000002</v>
      </c>
      <c r="G1693" s="135"/>
      <c r="H1693" s="135"/>
      <c r="I1693" s="134"/>
      <c r="J1693" s="135"/>
      <c r="K1693" s="135"/>
      <c r="L1693" s="134"/>
      <c r="M1693" s="135"/>
      <c r="N1693" s="135"/>
      <c r="O1693" s="134"/>
      <c r="P1693" s="135"/>
      <c r="Q1693" s="135"/>
      <c r="R1693" s="134"/>
      <c r="S1693" s="135"/>
      <c r="T1693" s="135"/>
      <c r="U1693" s="134"/>
      <c r="V1693" s="135"/>
      <c r="W1693" s="135"/>
      <c r="X1693" s="134"/>
      <c r="Y1693" s="135"/>
      <c r="Z1693" s="135"/>
      <c r="AA1693" s="134"/>
      <c r="AB1693" s="135"/>
      <c r="AC1693" s="135"/>
      <c r="AD1693" s="134"/>
      <c r="AE1693" s="135"/>
      <c r="AF1693" s="135"/>
      <c r="AG1693" s="134"/>
    </row>
    <row r="1694" spans="1:33">
      <c r="A1694" s="144" t="s">
        <v>345</v>
      </c>
      <c r="B1694" s="135" t="s">
        <v>3487</v>
      </c>
      <c r="C1694" s="143">
        <v>-496.45025872933837</v>
      </c>
      <c r="D1694" s="143">
        <v>4601.174779363233</v>
      </c>
      <c r="E1694" s="142">
        <v>1.3089999999999999</v>
      </c>
      <c r="F1694" s="141">
        <v>2.1970000000000001</v>
      </c>
      <c r="G1694" s="135"/>
      <c r="H1694" s="135"/>
      <c r="I1694" s="134"/>
      <c r="J1694" s="135"/>
      <c r="K1694" s="135"/>
      <c r="L1694" s="134"/>
      <c r="M1694" s="135"/>
      <c r="N1694" s="135"/>
      <c r="O1694" s="134"/>
      <c r="P1694" s="135"/>
      <c r="Q1694" s="135"/>
      <c r="R1694" s="134"/>
      <c r="S1694" s="135"/>
      <c r="T1694" s="135"/>
      <c r="U1694" s="134"/>
      <c r="V1694" s="135"/>
      <c r="W1694" s="135"/>
      <c r="X1694" s="134"/>
      <c r="Y1694" s="135"/>
      <c r="Z1694" s="135"/>
      <c r="AA1694" s="134"/>
      <c r="AB1694" s="135"/>
      <c r="AC1694" s="135"/>
      <c r="AD1694" s="134"/>
      <c r="AE1694" s="135"/>
      <c r="AF1694" s="135"/>
      <c r="AG1694" s="134"/>
    </row>
    <row r="1695" spans="1:33">
      <c r="A1695" s="144" t="s">
        <v>345</v>
      </c>
      <c r="B1695" s="135" t="s">
        <v>3486</v>
      </c>
      <c r="C1695" s="143">
        <v>-496.75724827542871</v>
      </c>
      <c r="D1695" s="143">
        <v>4599.3884745980367</v>
      </c>
      <c r="E1695" s="142">
        <v>1.274</v>
      </c>
      <c r="F1695" s="141">
        <v>2.2109999999999999</v>
      </c>
      <c r="G1695" s="135"/>
      <c r="H1695" s="135"/>
      <c r="I1695" s="134"/>
      <c r="J1695" s="135"/>
      <c r="K1695" s="135"/>
      <c r="L1695" s="134"/>
      <c r="M1695" s="135"/>
      <c r="N1695" s="135"/>
      <c r="O1695" s="134"/>
      <c r="P1695" s="135"/>
      <c r="Q1695" s="135"/>
      <c r="R1695" s="134"/>
      <c r="S1695" s="135"/>
      <c r="T1695" s="135"/>
      <c r="U1695" s="134"/>
      <c r="V1695" s="135"/>
      <c r="W1695" s="135"/>
      <c r="X1695" s="134"/>
      <c r="Y1695" s="135"/>
      <c r="Z1695" s="135"/>
      <c r="AA1695" s="134"/>
      <c r="AB1695" s="135"/>
      <c r="AC1695" s="135"/>
      <c r="AD1695" s="134"/>
      <c r="AE1695" s="135"/>
      <c r="AF1695" s="135"/>
      <c r="AG1695" s="134"/>
    </row>
    <row r="1696" spans="1:33">
      <c r="A1696" s="144" t="s">
        <v>345</v>
      </c>
      <c r="B1696" s="135" t="s">
        <v>3485</v>
      </c>
      <c r="C1696" s="143">
        <v>-496.35532946705371</v>
      </c>
      <c r="D1696" s="143">
        <v>4599.3119096893979</v>
      </c>
      <c r="E1696" s="142">
        <v>1.284</v>
      </c>
      <c r="F1696" s="141">
        <v>2.222</v>
      </c>
      <c r="G1696" s="135"/>
      <c r="H1696" s="135"/>
      <c r="I1696" s="134"/>
      <c r="J1696" s="135"/>
      <c r="K1696" s="135"/>
      <c r="L1696" s="134"/>
      <c r="M1696" s="135"/>
      <c r="N1696" s="135"/>
      <c r="O1696" s="134"/>
      <c r="P1696" s="135"/>
      <c r="Q1696" s="135"/>
      <c r="R1696" s="134"/>
      <c r="S1696" s="135"/>
      <c r="T1696" s="135"/>
      <c r="U1696" s="134"/>
      <c r="V1696" s="135"/>
      <c r="W1696" s="135"/>
      <c r="X1696" s="134"/>
      <c r="Y1696" s="135"/>
      <c r="Z1696" s="135"/>
      <c r="AA1696" s="134"/>
      <c r="AB1696" s="135"/>
      <c r="AC1696" s="135"/>
      <c r="AD1696" s="134"/>
      <c r="AE1696" s="135"/>
      <c r="AF1696" s="135"/>
      <c r="AG1696" s="134"/>
    </row>
    <row r="1697" spans="1:33">
      <c r="A1697" s="144" t="s">
        <v>345</v>
      </c>
      <c r="B1697" s="135" t="s">
        <v>3484</v>
      </c>
      <c r="C1697" s="143">
        <v>-495.91685678491223</v>
      </c>
      <c r="D1697" s="143">
        <v>4599.0915497797132</v>
      </c>
      <c r="E1697" s="142">
        <v>1.3120000000000001</v>
      </c>
      <c r="F1697" s="141">
        <v>2.2109999999999999</v>
      </c>
      <c r="G1697" s="135"/>
      <c r="H1697" s="135"/>
      <c r="I1697" s="134"/>
      <c r="J1697" s="135"/>
      <c r="K1697" s="135"/>
      <c r="L1697" s="134"/>
      <c r="M1697" s="135"/>
      <c r="N1697" s="135"/>
      <c r="O1697" s="134"/>
      <c r="P1697" s="135"/>
      <c r="Q1697" s="135"/>
      <c r="R1697" s="134"/>
      <c r="S1697" s="135"/>
      <c r="T1697" s="135"/>
      <c r="U1697" s="134"/>
      <c r="V1697" s="135"/>
      <c r="W1697" s="135"/>
      <c r="X1697" s="134"/>
      <c r="Y1697" s="135"/>
      <c r="Z1697" s="135"/>
      <c r="AA1697" s="134"/>
      <c r="AB1697" s="135"/>
      <c r="AC1697" s="135"/>
      <c r="AD1697" s="134"/>
      <c r="AE1697" s="135"/>
      <c r="AF1697" s="135"/>
      <c r="AG1697" s="134"/>
    </row>
    <row r="1698" spans="1:33">
      <c r="A1698" s="144" t="s">
        <v>345</v>
      </c>
      <c r="B1698" s="135" t="s">
        <v>3483</v>
      </c>
      <c r="C1698" s="143">
        <v>-496.74503594236154</v>
      </c>
      <c r="D1698" s="143">
        <v>4597.7268546976829</v>
      </c>
      <c r="E1698" s="142">
        <v>1.286</v>
      </c>
      <c r="F1698" s="141">
        <v>2.21</v>
      </c>
      <c r="G1698" s="135"/>
      <c r="H1698" s="135"/>
      <c r="I1698" s="134"/>
      <c r="J1698" s="135"/>
      <c r="K1698" s="135"/>
      <c r="L1698" s="134"/>
      <c r="M1698" s="135"/>
      <c r="N1698" s="135"/>
      <c r="O1698" s="134"/>
      <c r="P1698" s="135"/>
      <c r="Q1698" s="135"/>
      <c r="R1698" s="134"/>
      <c r="S1698" s="135"/>
      <c r="T1698" s="135"/>
      <c r="U1698" s="134"/>
      <c r="V1698" s="135"/>
      <c r="W1698" s="135"/>
      <c r="X1698" s="134"/>
      <c r="Y1698" s="135"/>
      <c r="Z1698" s="135"/>
      <c r="AA1698" s="134"/>
      <c r="AB1698" s="135"/>
      <c r="AC1698" s="135"/>
      <c r="AD1698" s="134"/>
      <c r="AE1698" s="135"/>
      <c r="AF1698" s="135"/>
      <c r="AG1698" s="134"/>
    </row>
    <row r="1699" spans="1:33">
      <c r="A1699" s="144" t="s">
        <v>345</v>
      </c>
      <c r="B1699" s="135" t="s">
        <v>3482</v>
      </c>
      <c r="C1699" s="143">
        <v>-496.42761374061359</v>
      </c>
      <c r="D1699" s="143">
        <v>4596.8516178761538</v>
      </c>
      <c r="E1699" s="142">
        <v>1.294</v>
      </c>
      <c r="F1699" s="141">
        <v>2.194</v>
      </c>
      <c r="G1699" s="135"/>
      <c r="H1699" s="135"/>
      <c r="I1699" s="134"/>
      <c r="J1699" s="135"/>
      <c r="K1699" s="135"/>
      <c r="L1699" s="134"/>
      <c r="M1699" s="135"/>
      <c r="N1699" s="135"/>
      <c r="O1699" s="134"/>
      <c r="P1699" s="135"/>
      <c r="Q1699" s="135"/>
      <c r="R1699" s="134"/>
      <c r="S1699" s="135"/>
      <c r="T1699" s="135"/>
      <c r="U1699" s="134"/>
      <c r="V1699" s="135"/>
      <c r="W1699" s="135"/>
      <c r="X1699" s="134"/>
      <c r="Y1699" s="135"/>
      <c r="Z1699" s="135"/>
      <c r="AA1699" s="134"/>
      <c r="AB1699" s="135"/>
      <c r="AC1699" s="135"/>
      <c r="AD1699" s="134"/>
      <c r="AE1699" s="135"/>
      <c r="AF1699" s="135"/>
      <c r="AG1699" s="134"/>
    </row>
    <row r="1700" spans="1:33">
      <c r="A1700" s="144" t="s">
        <v>345</v>
      </c>
      <c r="B1700" s="135" t="s">
        <v>3481</v>
      </c>
      <c r="C1700" s="143">
        <v>-496.17992022701424</v>
      </c>
      <c r="D1700" s="143">
        <v>4595.8797024732949</v>
      </c>
      <c r="E1700" s="142">
        <v>1.3089999999999999</v>
      </c>
      <c r="F1700" s="141">
        <v>2.206</v>
      </c>
      <c r="G1700" s="135"/>
      <c r="H1700" s="135"/>
      <c r="I1700" s="134"/>
      <c r="J1700" s="135"/>
      <c r="K1700" s="135"/>
      <c r="L1700" s="134"/>
      <c r="M1700" s="135"/>
      <c r="N1700" s="135"/>
      <c r="O1700" s="134"/>
      <c r="P1700" s="135"/>
      <c r="Q1700" s="135"/>
      <c r="R1700" s="134"/>
      <c r="S1700" s="135"/>
      <c r="T1700" s="135"/>
      <c r="U1700" s="134"/>
      <c r="V1700" s="135"/>
      <c r="W1700" s="135"/>
      <c r="X1700" s="134"/>
      <c r="Y1700" s="135"/>
      <c r="Z1700" s="135"/>
      <c r="AA1700" s="134"/>
      <c r="AB1700" s="135"/>
      <c r="AC1700" s="135"/>
      <c r="AD1700" s="134"/>
      <c r="AE1700" s="135"/>
      <c r="AF1700" s="135"/>
      <c r="AG1700" s="134"/>
    </row>
    <row r="1701" spans="1:33">
      <c r="A1701" s="144" t="s">
        <v>345</v>
      </c>
      <c r="B1701" s="135" t="s">
        <v>3480</v>
      </c>
      <c r="C1701" s="143">
        <v>-496.14949366195043</v>
      </c>
      <c r="D1701" s="143">
        <v>4594.1044509784024</v>
      </c>
      <c r="E1701" s="142">
        <v>1.3069999999999999</v>
      </c>
      <c r="F1701" s="141">
        <v>2.2080000000000002</v>
      </c>
      <c r="G1701" s="135"/>
      <c r="H1701" s="135"/>
      <c r="I1701" s="134"/>
      <c r="J1701" s="135"/>
      <c r="K1701" s="135"/>
      <c r="L1701" s="134"/>
      <c r="M1701" s="135"/>
      <c r="N1701" s="135"/>
      <c r="O1701" s="134"/>
      <c r="P1701" s="135"/>
      <c r="Q1701" s="135"/>
      <c r="R1701" s="134"/>
      <c r="S1701" s="135"/>
      <c r="T1701" s="135"/>
      <c r="U1701" s="134"/>
      <c r="V1701" s="135"/>
      <c r="W1701" s="135"/>
      <c r="X1701" s="134"/>
      <c r="Y1701" s="135"/>
      <c r="Z1701" s="135"/>
      <c r="AA1701" s="134"/>
      <c r="AB1701" s="135"/>
      <c r="AC1701" s="135"/>
      <c r="AD1701" s="134"/>
      <c r="AE1701" s="135"/>
      <c r="AF1701" s="135"/>
      <c r="AG1701" s="134"/>
    </row>
    <row r="1702" spans="1:33">
      <c r="A1702" s="144" t="s">
        <v>345</v>
      </c>
      <c r="B1702" s="135" t="s">
        <v>3479</v>
      </c>
      <c r="C1702" s="143">
        <v>-495.90967787494304</v>
      </c>
      <c r="D1702" s="143">
        <v>4592.3935293181594</v>
      </c>
      <c r="E1702" s="142">
        <v>1.276</v>
      </c>
      <c r="F1702" s="141">
        <v>2.2040000000000002</v>
      </c>
      <c r="G1702" s="135"/>
      <c r="H1702" s="135"/>
      <c r="I1702" s="134"/>
      <c r="J1702" s="135"/>
      <c r="K1702" s="135"/>
      <c r="L1702" s="134"/>
      <c r="M1702" s="135"/>
      <c r="N1702" s="135"/>
      <c r="O1702" s="134"/>
      <c r="P1702" s="135"/>
      <c r="Q1702" s="135"/>
      <c r="R1702" s="134"/>
      <c r="S1702" s="135"/>
      <c r="T1702" s="135"/>
      <c r="U1702" s="134"/>
      <c r="V1702" s="135"/>
      <c r="W1702" s="135"/>
      <c r="X1702" s="134"/>
      <c r="Y1702" s="135"/>
      <c r="Z1702" s="135"/>
      <c r="AA1702" s="134"/>
      <c r="AB1702" s="135"/>
      <c r="AC1702" s="135"/>
      <c r="AD1702" s="134"/>
      <c r="AE1702" s="135"/>
      <c r="AF1702" s="135"/>
      <c r="AG1702" s="134"/>
    </row>
    <row r="1703" spans="1:33">
      <c r="A1703" s="144" t="s">
        <v>345</v>
      </c>
      <c r="B1703" s="135" t="s">
        <v>3478</v>
      </c>
      <c r="C1703" s="143">
        <v>-496.58504535302598</v>
      </c>
      <c r="D1703" s="143">
        <v>4592.0375180531291</v>
      </c>
      <c r="E1703" s="142">
        <v>1.28</v>
      </c>
      <c r="F1703" s="141">
        <v>2.1989999999999998</v>
      </c>
      <c r="G1703" s="135"/>
      <c r="H1703" s="135"/>
      <c r="I1703" s="134"/>
      <c r="J1703" s="135"/>
      <c r="K1703" s="135"/>
      <c r="L1703" s="134"/>
      <c r="M1703" s="135"/>
      <c r="N1703" s="135"/>
      <c r="O1703" s="134"/>
      <c r="P1703" s="135"/>
      <c r="Q1703" s="135"/>
      <c r="R1703" s="134"/>
      <c r="S1703" s="135"/>
      <c r="T1703" s="135"/>
      <c r="U1703" s="134"/>
      <c r="V1703" s="135"/>
      <c r="W1703" s="135"/>
      <c r="X1703" s="134"/>
      <c r="Y1703" s="135"/>
      <c r="Z1703" s="135"/>
      <c r="AA1703" s="134"/>
      <c r="AB1703" s="135"/>
      <c r="AC1703" s="135"/>
      <c r="AD1703" s="134"/>
      <c r="AE1703" s="135"/>
      <c r="AF1703" s="135"/>
      <c r="AG1703" s="134"/>
    </row>
    <row r="1704" spans="1:33">
      <c r="A1704" s="144" t="s">
        <v>345</v>
      </c>
      <c r="B1704" s="135" t="s">
        <v>3477</v>
      </c>
      <c r="C1704" s="143">
        <v>-496.13614043724851</v>
      </c>
      <c r="D1704" s="143">
        <v>4590.0682111152491</v>
      </c>
      <c r="E1704" s="142">
        <v>1.286</v>
      </c>
      <c r="F1704" s="141">
        <v>2.2109999999999999</v>
      </c>
      <c r="G1704" s="135"/>
      <c r="H1704" s="135"/>
      <c r="I1704" s="134"/>
      <c r="J1704" s="135"/>
      <c r="K1704" s="135"/>
      <c r="L1704" s="134"/>
      <c r="M1704" s="135"/>
      <c r="N1704" s="135"/>
      <c r="O1704" s="134"/>
      <c r="P1704" s="135"/>
      <c r="Q1704" s="135"/>
      <c r="R1704" s="134"/>
      <c r="S1704" s="135"/>
      <c r="T1704" s="135"/>
      <c r="U1704" s="134"/>
      <c r="V1704" s="135"/>
      <c r="W1704" s="135"/>
      <c r="X1704" s="134"/>
      <c r="Y1704" s="135"/>
      <c r="Z1704" s="135"/>
      <c r="AA1704" s="134"/>
      <c r="AB1704" s="135"/>
      <c r="AC1704" s="135"/>
      <c r="AD1704" s="134"/>
      <c r="AE1704" s="135"/>
      <c r="AF1704" s="135"/>
      <c r="AG1704" s="134"/>
    </row>
    <row r="1705" spans="1:33">
      <c r="A1705" s="144" t="s">
        <v>345</v>
      </c>
      <c r="B1705" s="135" t="s">
        <v>3476</v>
      </c>
      <c r="C1705" s="143">
        <v>-496.03884165737276</v>
      </c>
      <c r="D1705" s="143">
        <v>4590.0472187169344</v>
      </c>
      <c r="E1705" s="142">
        <v>1.276</v>
      </c>
      <c r="F1705" s="141">
        <v>2.2090000000000001</v>
      </c>
      <c r="G1705" s="135"/>
      <c r="H1705" s="135"/>
      <c r="I1705" s="134"/>
      <c r="J1705" s="135"/>
      <c r="K1705" s="135"/>
      <c r="L1705" s="134"/>
      <c r="M1705" s="135"/>
      <c r="N1705" s="135"/>
      <c r="O1705" s="134"/>
      <c r="P1705" s="135"/>
      <c r="Q1705" s="135"/>
      <c r="R1705" s="134"/>
      <c r="S1705" s="135"/>
      <c r="T1705" s="135"/>
      <c r="U1705" s="134"/>
      <c r="V1705" s="135"/>
      <c r="W1705" s="135"/>
      <c r="X1705" s="134"/>
      <c r="Y1705" s="135"/>
      <c r="Z1705" s="135"/>
      <c r="AA1705" s="134"/>
      <c r="AB1705" s="135"/>
      <c r="AC1705" s="135"/>
      <c r="AD1705" s="134"/>
      <c r="AE1705" s="135"/>
      <c r="AF1705" s="135"/>
      <c r="AG1705" s="134"/>
    </row>
    <row r="1706" spans="1:33">
      <c r="A1706" s="144" t="s">
        <v>345</v>
      </c>
      <c r="B1706" s="135" t="s">
        <v>3475</v>
      </c>
      <c r="C1706" s="143">
        <v>-496.00226189908579</v>
      </c>
      <c r="D1706" s="143">
        <v>4589.1829348289357</v>
      </c>
      <c r="E1706" s="142">
        <v>1.323</v>
      </c>
      <c r="F1706" s="141">
        <v>2.2090000000000001</v>
      </c>
      <c r="G1706" s="135"/>
      <c r="H1706" s="135"/>
      <c r="I1706" s="134"/>
      <c r="J1706" s="135"/>
      <c r="K1706" s="135"/>
      <c r="L1706" s="134"/>
      <c r="M1706" s="135"/>
      <c r="N1706" s="135"/>
      <c r="O1706" s="134"/>
      <c r="P1706" s="135"/>
      <c r="Q1706" s="135"/>
      <c r="R1706" s="134"/>
      <c r="S1706" s="135"/>
      <c r="T1706" s="135"/>
      <c r="U1706" s="134"/>
      <c r="V1706" s="135"/>
      <c r="W1706" s="135"/>
      <c r="X1706" s="134"/>
      <c r="Y1706" s="135"/>
      <c r="Z1706" s="135"/>
      <c r="AA1706" s="134"/>
      <c r="AB1706" s="135"/>
      <c r="AC1706" s="135"/>
      <c r="AD1706" s="134"/>
      <c r="AE1706" s="135"/>
      <c r="AF1706" s="135"/>
      <c r="AG1706" s="134"/>
    </row>
    <row r="1707" spans="1:33">
      <c r="A1707" s="144" t="s">
        <v>345</v>
      </c>
      <c r="B1707" s="135" t="s">
        <v>3474</v>
      </c>
      <c r="C1707" s="143">
        <v>-496.78593282612246</v>
      </c>
      <c r="D1707" s="143">
        <v>4588.0410309530735</v>
      </c>
      <c r="E1707" s="142">
        <v>1.3109999999999999</v>
      </c>
      <c r="F1707" s="141">
        <v>2.2229999999999999</v>
      </c>
      <c r="G1707" s="135"/>
      <c r="H1707" s="135"/>
      <c r="I1707" s="134"/>
      <c r="J1707" s="135"/>
      <c r="K1707" s="135"/>
      <c r="L1707" s="134"/>
      <c r="M1707" s="135"/>
      <c r="N1707" s="135"/>
      <c r="O1707" s="134"/>
      <c r="P1707" s="135"/>
      <c r="Q1707" s="135"/>
      <c r="R1707" s="134"/>
      <c r="S1707" s="135"/>
      <c r="T1707" s="135"/>
      <c r="U1707" s="134"/>
      <c r="V1707" s="135"/>
      <c r="W1707" s="135"/>
      <c r="X1707" s="134"/>
      <c r="Y1707" s="135"/>
      <c r="Z1707" s="135"/>
      <c r="AA1707" s="134"/>
      <c r="AB1707" s="135"/>
      <c r="AC1707" s="135"/>
      <c r="AD1707" s="134"/>
      <c r="AE1707" s="135"/>
      <c r="AF1707" s="135"/>
      <c r="AG1707" s="134"/>
    </row>
    <row r="1708" spans="1:33">
      <c r="A1708" s="144" t="s">
        <v>345</v>
      </c>
      <c r="B1708" s="135" t="s">
        <v>3473</v>
      </c>
      <c r="C1708" s="143">
        <v>-496.61230102220861</v>
      </c>
      <c r="D1708" s="143">
        <v>4586.1859878939968</v>
      </c>
      <c r="E1708" s="142">
        <v>1.2989999999999999</v>
      </c>
      <c r="F1708" s="141">
        <v>2.2109999999999999</v>
      </c>
      <c r="G1708" s="135"/>
      <c r="H1708" s="135"/>
      <c r="I1708" s="134"/>
      <c r="J1708" s="135"/>
      <c r="K1708" s="135"/>
      <c r="L1708" s="134"/>
      <c r="M1708" s="135"/>
      <c r="N1708" s="135"/>
      <c r="O1708" s="134"/>
      <c r="P1708" s="135"/>
      <c r="Q1708" s="135"/>
      <c r="R1708" s="134"/>
      <c r="S1708" s="135"/>
      <c r="T1708" s="135"/>
      <c r="U1708" s="134"/>
      <c r="V1708" s="135"/>
      <c r="W1708" s="135"/>
      <c r="X1708" s="134"/>
      <c r="Y1708" s="135"/>
      <c r="Z1708" s="135"/>
      <c r="AA1708" s="134"/>
      <c r="AB1708" s="135"/>
      <c r="AC1708" s="135"/>
      <c r="AD1708" s="134"/>
      <c r="AE1708" s="135"/>
      <c r="AF1708" s="135"/>
      <c r="AG1708" s="134"/>
    </row>
    <row r="1709" spans="1:33">
      <c r="A1709" s="144" t="s">
        <v>345</v>
      </c>
      <c r="B1709" s="135" t="s">
        <v>3472</v>
      </c>
      <c r="C1709" s="143">
        <v>-496.6505312196802</v>
      </c>
      <c r="D1709" s="143">
        <v>4584.6495649843309</v>
      </c>
      <c r="E1709" s="142">
        <v>1.2849999999999999</v>
      </c>
      <c r="F1709" s="141">
        <v>2.2010000000000001</v>
      </c>
      <c r="G1709" s="135"/>
      <c r="H1709" s="135"/>
      <c r="I1709" s="134"/>
      <c r="J1709" s="135"/>
      <c r="K1709" s="135"/>
      <c r="L1709" s="134"/>
      <c r="M1709" s="135"/>
      <c r="N1709" s="135"/>
      <c r="O1709" s="134"/>
      <c r="P1709" s="135"/>
      <c r="Q1709" s="135"/>
      <c r="R1709" s="134"/>
      <c r="S1709" s="135"/>
      <c r="T1709" s="135"/>
      <c r="U1709" s="134"/>
      <c r="V1709" s="135"/>
      <c r="W1709" s="135"/>
      <c r="X1709" s="134"/>
      <c r="Y1709" s="135"/>
      <c r="Z1709" s="135"/>
      <c r="AA1709" s="134"/>
      <c r="AB1709" s="135"/>
      <c r="AC1709" s="135"/>
      <c r="AD1709" s="134"/>
      <c r="AE1709" s="135"/>
      <c r="AF1709" s="135"/>
      <c r="AG1709" s="134"/>
    </row>
    <row r="1710" spans="1:33">
      <c r="A1710" s="144" t="s">
        <v>345</v>
      </c>
      <c r="B1710" s="135" t="s">
        <v>3471</v>
      </c>
      <c r="C1710" s="143">
        <v>-496.19612495284474</v>
      </c>
      <c r="D1710" s="143">
        <v>4584.4049321058201</v>
      </c>
      <c r="E1710" s="142">
        <v>1.3129999999999999</v>
      </c>
      <c r="F1710" s="141">
        <v>2.214</v>
      </c>
      <c r="G1710" s="135"/>
      <c r="H1710" s="135"/>
      <c r="I1710" s="134"/>
      <c r="J1710" s="135"/>
      <c r="K1710" s="135"/>
      <c r="L1710" s="134"/>
      <c r="M1710" s="135"/>
      <c r="N1710" s="135"/>
      <c r="O1710" s="134"/>
      <c r="P1710" s="135"/>
      <c r="Q1710" s="135"/>
      <c r="R1710" s="134"/>
      <c r="S1710" s="135"/>
      <c r="T1710" s="135"/>
      <c r="U1710" s="134"/>
      <c r="V1710" s="135"/>
      <c r="W1710" s="135"/>
      <c r="X1710" s="134"/>
      <c r="Y1710" s="135"/>
      <c r="Z1710" s="135"/>
      <c r="AA1710" s="134"/>
      <c r="AB1710" s="135"/>
      <c r="AC1710" s="135"/>
      <c r="AD1710" s="134"/>
      <c r="AE1710" s="135"/>
      <c r="AF1710" s="135"/>
      <c r="AG1710" s="134"/>
    </row>
    <row r="1711" spans="1:33">
      <c r="A1711" s="144" t="s">
        <v>345</v>
      </c>
      <c r="B1711" s="135" t="s">
        <v>3470</v>
      </c>
      <c r="C1711" s="143">
        <v>-496.77276037508875</v>
      </c>
      <c r="D1711" s="143">
        <v>4582.955073090161</v>
      </c>
      <c r="E1711" s="142">
        <v>1.2769999999999999</v>
      </c>
      <c r="F1711" s="141">
        <v>2.2149999999999999</v>
      </c>
      <c r="G1711" s="135"/>
      <c r="H1711" s="135"/>
      <c r="I1711" s="134"/>
      <c r="J1711" s="135"/>
      <c r="K1711" s="135"/>
      <c r="L1711" s="134"/>
      <c r="M1711" s="135"/>
      <c r="N1711" s="135"/>
      <c r="O1711" s="134"/>
      <c r="P1711" s="135"/>
      <c r="Q1711" s="135"/>
      <c r="R1711" s="134"/>
      <c r="S1711" s="135"/>
      <c r="T1711" s="135"/>
      <c r="U1711" s="134"/>
      <c r="V1711" s="135"/>
      <c r="W1711" s="135"/>
      <c r="X1711" s="134"/>
      <c r="Y1711" s="135"/>
      <c r="Z1711" s="135"/>
      <c r="AA1711" s="134"/>
      <c r="AB1711" s="135"/>
      <c r="AC1711" s="135"/>
      <c r="AD1711" s="134"/>
      <c r="AE1711" s="135"/>
      <c r="AF1711" s="135"/>
      <c r="AG1711" s="134"/>
    </row>
    <row r="1712" spans="1:33">
      <c r="A1712" s="144" t="s">
        <v>345</v>
      </c>
      <c r="B1712" s="135" t="s">
        <v>3469</v>
      </c>
      <c r="C1712" s="143">
        <v>-496.35242272543843</v>
      </c>
      <c r="D1712" s="143">
        <v>4581.0846915880511</v>
      </c>
      <c r="E1712" s="142">
        <v>1.2869999999999999</v>
      </c>
      <c r="F1712" s="141">
        <v>2.2149999999999999</v>
      </c>
      <c r="G1712" s="135"/>
      <c r="H1712" s="135"/>
      <c r="I1712" s="134"/>
      <c r="J1712" s="135"/>
      <c r="K1712" s="135"/>
      <c r="L1712" s="134"/>
      <c r="M1712" s="135"/>
      <c r="N1712" s="135"/>
      <c r="O1712" s="134"/>
      <c r="P1712" s="135"/>
      <c r="Q1712" s="135"/>
      <c r="R1712" s="134"/>
      <c r="S1712" s="135"/>
      <c r="T1712" s="135"/>
      <c r="U1712" s="134"/>
      <c r="V1712" s="135"/>
      <c r="W1712" s="135"/>
      <c r="X1712" s="134"/>
      <c r="Y1712" s="135"/>
      <c r="Z1712" s="135"/>
      <c r="AA1712" s="134"/>
      <c r="AB1712" s="135"/>
      <c r="AC1712" s="135"/>
      <c r="AD1712" s="134"/>
      <c r="AE1712" s="135"/>
      <c r="AF1712" s="135"/>
      <c r="AG1712" s="134"/>
    </row>
    <row r="1713" spans="1:33">
      <c r="A1713" s="144" t="s">
        <v>345</v>
      </c>
      <c r="B1713" s="135" t="s">
        <v>3468</v>
      </c>
      <c r="C1713" s="143">
        <v>-495.90928737341778</v>
      </c>
      <c r="D1713" s="143">
        <v>4579.8062158413759</v>
      </c>
      <c r="E1713" s="142">
        <v>1.3089999999999999</v>
      </c>
      <c r="F1713" s="141">
        <v>2.2080000000000002</v>
      </c>
      <c r="G1713" s="135"/>
      <c r="H1713" s="135"/>
      <c r="I1713" s="134"/>
      <c r="J1713" s="135"/>
      <c r="K1713" s="135"/>
      <c r="L1713" s="134"/>
      <c r="M1713" s="135"/>
      <c r="N1713" s="135"/>
      <c r="O1713" s="134"/>
      <c r="P1713" s="135"/>
      <c r="Q1713" s="135"/>
      <c r="R1713" s="134"/>
      <c r="S1713" s="135"/>
      <c r="T1713" s="135"/>
      <c r="U1713" s="134"/>
      <c r="V1713" s="135"/>
      <c r="W1713" s="135"/>
      <c r="X1713" s="134"/>
      <c r="Y1713" s="135"/>
      <c r="Z1713" s="135"/>
      <c r="AA1713" s="134"/>
      <c r="AB1713" s="135"/>
      <c r="AC1713" s="135"/>
      <c r="AD1713" s="134"/>
      <c r="AE1713" s="135"/>
      <c r="AF1713" s="135"/>
      <c r="AG1713" s="134"/>
    </row>
    <row r="1714" spans="1:33">
      <c r="A1714" s="144" t="s">
        <v>345</v>
      </c>
      <c r="B1714" s="135" t="s">
        <v>3467</v>
      </c>
      <c r="C1714" s="143">
        <v>-496.34958864680925</v>
      </c>
      <c r="D1714" s="143">
        <v>4578.9633929627898</v>
      </c>
      <c r="E1714" s="142">
        <v>1.3120000000000001</v>
      </c>
      <c r="F1714" s="141">
        <v>2.2109999999999999</v>
      </c>
      <c r="G1714" s="135"/>
      <c r="H1714" s="135"/>
      <c r="I1714" s="134"/>
      <c r="J1714" s="135"/>
      <c r="K1714" s="135"/>
      <c r="L1714" s="134"/>
      <c r="M1714" s="135"/>
      <c r="N1714" s="135"/>
      <c r="O1714" s="134"/>
      <c r="P1714" s="135"/>
      <c r="Q1714" s="135"/>
      <c r="R1714" s="134"/>
      <c r="S1714" s="135"/>
      <c r="T1714" s="135"/>
      <c r="U1714" s="134"/>
      <c r="V1714" s="135"/>
      <c r="W1714" s="135"/>
      <c r="X1714" s="134"/>
      <c r="Y1714" s="135"/>
      <c r="Z1714" s="135"/>
      <c r="AA1714" s="134"/>
      <c r="AB1714" s="135"/>
      <c r="AC1714" s="135"/>
      <c r="AD1714" s="134"/>
      <c r="AE1714" s="135"/>
      <c r="AF1714" s="135"/>
      <c r="AG1714" s="134"/>
    </row>
    <row r="1715" spans="1:33">
      <c r="A1715" s="144" t="s">
        <v>345</v>
      </c>
      <c r="B1715" s="135" t="s">
        <v>3466</v>
      </c>
      <c r="C1715" s="143">
        <v>-496.59341233517398</v>
      </c>
      <c r="D1715" s="143">
        <v>4578.6107792311159</v>
      </c>
      <c r="E1715" s="142">
        <v>1.2809999999999999</v>
      </c>
      <c r="F1715" s="141">
        <v>2.2000000000000002</v>
      </c>
      <c r="G1715" s="135"/>
      <c r="H1715" s="135"/>
      <c r="I1715" s="134"/>
      <c r="J1715" s="135"/>
      <c r="K1715" s="135"/>
      <c r="L1715" s="134"/>
      <c r="M1715" s="135"/>
      <c r="N1715" s="135"/>
      <c r="O1715" s="134"/>
      <c r="P1715" s="135"/>
      <c r="Q1715" s="135"/>
      <c r="R1715" s="134"/>
      <c r="S1715" s="135"/>
      <c r="T1715" s="135"/>
      <c r="U1715" s="134"/>
      <c r="V1715" s="135"/>
      <c r="W1715" s="135"/>
      <c r="X1715" s="134"/>
      <c r="Y1715" s="135"/>
      <c r="Z1715" s="135"/>
      <c r="AA1715" s="134"/>
      <c r="AB1715" s="135"/>
      <c r="AC1715" s="135"/>
      <c r="AD1715" s="134"/>
      <c r="AE1715" s="135"/>
      <c r="AF1715" s="135"/>
      <c r="AG1715" s="134"/>
    </row>
    <row r="1716" spans="1:33">
      <c r="A1716" s="144" t="s">
        <v>345</v>
      </c>
      <c r="B1716" s="135" t="s">
        <v>3465</v>
      </c>
      <c r="C1716" s="143">
        <v>-496.74257847853892</v>
      </c>
      <c r="D1716" s="143">
        <v>4577.9735340788193</v>
      </c>
      <c r="E1716" s="142">
        <v>1.3009999999999999</v>
      </c>
      <c r="F1716" s="141">
        <v>2.206</v>
      </c>
      <c r="G1716" s="135"/>
      <c r="H1716" s="135"/>
      <c r="I1716" s="134"/>
      <c r="J1716" s="135"/>
      <c r="K1716" s="135"/>
      <c r="L1716" s="134"/>
      <c r="M1716" s="135"/>
      <c r="N1716" s="135"/>
      <c r="O1716" s="134"/>
      <c r="P1716" s="135"/>
      <c r="Q1716" s="135"/>
      <c r="R1716" s="134"/>
      <c r="S1716" s="135"/>
      <c r="T1716" s="135"/>
      <c r="U1716" s="134"/>
      <c r="V1716" s="135"/>
      <c r="W1716" s="135"/>
      <c r="X1716" s="134"/>
      <c r="Y1716" s="135"/>
      <c r="Z1716" s="135"/>
      <c r="AA1716" s="134"/>
      <c r="AB1716" s="135"/>
      <c r="AC1716" s="135"/>
      <c r="AD1716" s="134"/>
      <c r="AE1716" s="135"/>
      <c r="AF1716" s="135"/>
      <c r="AG1716" s="134"/>
    </row>
    <row r="1717" spans="1:33">
      <c r="A1717" s="144" t="s">
        <v>345</v>
      </c>
      <c r="B1717" s="135" t="s">
        <v>3464</v>
      </c>
      <c r="C1717" s="143">
        <v>-495.93452334425382</v>
      </c>
      <c r="D1717" s="143">
        <v>4577.1997913720843</v>
      </c>
      <c r="E1717" s="142">
        <v>1.3080000000000001</v>
      </c>
      <c r="F1717" s="141">
        <v>2.2229999999999999</v>
      </c>
      <c r="G1717" s="135"/>
      <c r="H1717" s="135"/>
      <c r="I1717" s="134"/>
      <c r="J1717" s="135"/>
      <c r="K1717" s="135"/>
      <c r="L1717" s="134"/>
      <c r="M1717" s="135"/>
      <c r="N1717" s="135"/>
      <c r="O1717" s="134"/>
      <c r="P1717" s="135"/>
      <c r="Q1717" s="135"/>
      <c r="R1717" s="134"/>
      <c r="S1717" s="135"/>
      <c r="T1717" s="135"/>
      <c r="U1717" s="134"/>
      <c r="V1717" s="135"/>
      <c r="W1717" s="135"/>
      <c r="X1717" s="134"/>
      <c r="Y1717" s="135"/>
      <c r="Z1717" s="135"/>
      <c r="AA1717" s="134"/>
      <c r="AB1717" s="135"/>
      <c r="AC1717" s="135"/>
      <c r="AD1717" s="134"/>
      <c r="AE1717" s="135"/>
      <c r="AF1717" s="135"/>
      <c r="AG1717" s="134"/>
    </row>
    <row r="1718" spans="1:33">
      <c r="A1718" s="144" t="s">
        <v>345</v>
      </c>
      <c r="B1718" s="135" t="s">
        <v>3463</v>
      </c>
      <c r="C1718" s="143">
        <v>-496.38540165250748</v>
      </c>
      <c r="D1718" s="143">
        <v>4577.0437532216702</v>
      </c>
      <c r="E1718" s="142">
        <v>1.294</v>
      </c>
      <c r="F1718" s="141">
        <v>2.2010000000000001</v>
      </c>
      <c r="G1718" s="135"/>
      <c r="H1718" s="135"/>
      <c r="I1718" s="134"/>
      <c r="J1718" s="135"/>
      <c r="K1718" s="135"/>
      <c r="L1718" s="134"/>
      <c r="M1718" s="135"/>
      <c r="N1718" s="135"/>
      <c r="O1718" s="134"/>
      <c r="P1718" s="135"/>
      <c r="Q1718" s="135"/>
      <c r="R1718" s="134"/>
      <c r="S1718" s="135"/>
      <c r="T1718" s="135"/>
      <c r="U1718" s="134"/>
      <c r="V1718" s="135"/>
      <c r="W1718" s="135"/>
      <c r="X1718" s="134"/>
      <c r="Y1718" s="135"/>
      <c r="Z1718" s="135"/>
      <c r="AA1718" s="134"/>
      <c r="AB1718" s="135"/>
      <c r="AC1718" s="135"/>
      <c r="AD1718" s="134"/>
      <c r="AE1718" s="135"/>
      <c r="AF1718" s="135"/>
      <c r="AG1718" s="134"/>
    </row>
    <row r="1719" spans="1:33">
      <c r="A1719" s="144" t="s">
        <v>345</v>
      </c>
      <c r="B1719" s="135" t="s">
        <v>3462</v>
      </c>
      <c r="C1719" s="143">
        <v>-496.14813945331662</v>
      </c>
      <c r="D1719" s="143">
        <v>4575.9798864067607</v>
      </c>
      <c r="E1719" s="142">
        <v>1.2789999999999999</v>
      </c>
      <c r="F1719" s="141">
        <v>2.2149999999999999</v>
      </c>
      <c r="G1719" s="135"/>
      <c r="H1719" s="135"/>
      <c r="I1719" s="134"/>
      <c r="J1719" s="135"/>
      <c r="K1719" s="135"/>
      <c r="L1719" s="134"/>
      <c r="M1719" s="135"/>
      <c r="N1719" s="135"/>
      <c r="O1719" s="134"/>
      <c r="P1719" s="135"/>
      <c r="Q1719" s="135"/>
      <c r="R1719" s="134"/>
      <c r="S1719" s="135"/>
      <c r="T1719" s="135"/>
      <c r="U1719" s="134"/>
      <c r="V1719" s="135"/>
      <c r="W1719" s="135"/>
      <c r="X1719" s="134"/>
      <c r="Y1719" s="135"/>
      <c r="Z1719" s="135"/>
      <c r="AA1719" s="134"/>
      <c r="AB1719" s="135"/>
      <c r="AC1719" s="135"/>
      <c r="AD1719" s="134"/>
      <c r="AE1719" s="135"/>
      <c r="AF1719" s="135"/>
      <c r="AG1719" s="134"/>
    </row>
    <row r="1720" spans="1:33">
      <c r="A1720" s="144" t="s">
        <v>345</v>
      </c>
      <c r="B1720" s="135" t="s">
        <v>3461</v>
      </c>
      <c r="C1720" s="143">
        <v>-496.37901933465082</v>
      </c>
      <c r="D1720" s="143">
        <v>4574.2511101559649</v>
      </c>
      <c r="E1720" s="142">
        <v>1.2989999999999999</v>
      </c>
      <c r="F1720" s="141">
        <v>2.2040000000000002</v>
      </c>
      <c r="G1720" s="135"/>
      <c r="H1720" s="135"/>
      <c r="I1720" s="134"/>
      <c r="J1720" s="135"/>
      <c r="K1720" s="135"/>
      <c r="L1720" s="134"/>
      <c r="M1720" s="135"/>
      <c r="N1720" s="135"/>
      <c r="O1720" s="134"/>
      <c r="P1720" s="135"/>
      <c r="Q1720" s="135"/>
      <c r="R1720" s="134"/>
      <c r="S1720" s="135"/>
      <c r="T1720" s="135"/>
      <c r="U1720" s="134"/>
      <c r="V1720" s="135"/>
      <c r="W1720" s="135"/>
      <c r="X1720" s="134"/>
      <c r="Y1720" s="135"/>
      <c r="Z1720" s="135"/>
      <c r="AA1720" s="134"/>
      <c r="AB1720" s="135"/>
      <c r="AC1720" s="135"/>
      <c r="AD1720" s="134"/>
      <c r="AE1720" s="135"/>
      <c r="AF1720" s="135"/>
      <c r="AG1720" s="134"/>
    </row>
    <row r="1721" spans="1:33">
      <c r="A1721" s="144" t="s">
        <v>345</v>
      </c>
      <c r="B1721" s="135" t="s">
        <v>3460</v>
      </c>
      <c r="C1721" s="143">
        <v>-496.25300957448388</v>
      </c>
      <c r="D1721" s="143">
        <v>4574.0514134439791</v>
      </c>
      <c r="E1721" s="142">
        <v>1.284</v>
      </c>
      <c r="F1721" s="141">
        <v>2.2189999999999999</v>
      </c>
      <c r="G1721" s="135"/>
      <c r="H1721" s="135"/>
      <c r="I1721" s="134"/>
      <c r="J1721" s="135"/>
      <c r="K1721" s="135"/>
      <c r="L1721" s="134"/>
      <c r="M1721" s="135"/>
      <c r="N1721" s="135"/>
      <c r="O1721" s="134"/>
      <c r="P1721" s="135"/>
      <c r="Q1721" s="135"/>
      <c r="R1721" s="134"/>
      <c r="S1721" s="135"/>
      <c r="T1721" s="135"/>
      <c r="U1721" s="134"/>
      <c r="V1721" s="135"/>
      <c r="W1721" s="135"/>
      <c r="X1721" s="134"/>
      <c r="Y1721" s="135"/>
      <c r="Z1721" s="135"/>
      <c r="AA1721" s="134"/>
      <c r="AB1721" s="135"/>
      <c r="AC1721" s="135"/>
      <c r="AD1721" s="134"/>
      <c r="AE1721" s="135"/>
      <c r="AF1721" s="135"/>
      <c r="AG1721" s="134"/>
    </row>
    <row r="1722" spans="1:33">
      <c r="A1722" s="144" t="s">
        <v>345</v>
      </c>
      <c r="B1722" s="135" t="s">
        <v>3459</v>
      </c>
      <c r="C1722" s="143">
        <v>-496.63820473902513</v>
      </c>
      <c r="D1722" s="143">
        <v>4572.9713145304686</v>
      </c>
      <c r="E1722" s="142">
        <v>1.276</v>
      </c>
      <c r="F1722" s="141">
        <v>2.222</v>
      </c>
      <c r="G1722" s="135"/>
      <c r="H1722" s="135"/>
      <c r="I1722" s="134"/>
      <c r="J1722" s="135"/>
      <c r="K1722" s="135"/>
      <c r="L1722" s="134"/>
      <c r="M1722" s="135"/>
      <c r="N1722" s="135"/>
      <c r="O1722" s="134"/>
      <c r="P1722" s="135"/>
      <c r="Q1722" s="135"/>
      <c r="R1722" s="134"/>
      <c r="S1722" s="135"/>
      <c r="T1722" s="135"/>
      <c r="U1722" s="134"/>
      <c r="V1722" s="135"/>
      <c r="W1722" s="135"/>
      <c r="X1722" s="134"/>
      <c r="Y1722" s="135"/>
      <c r="Z1722" s="135"/>
      <c r="AA1722" s="134"/>
      <c r="AB1722" s="135"/>
      <c r="AC1722" s="135"/>
      <c r="AD1722" s="134"/>
      <c r="AE1722" s="135"/>
      <c r="AF1722" s="135"/>
      <c r="AG1722" s="134"/>
    </row>
    <row r="1723" spans="1:33">
      <c r="A1723" s="144" t="s">
        <v>345</v>
      </c>
      <c r="B1723" s="135" t="s">
        <v>3458</v>
      </c>
      <c r="C1723" s="143">
        <v>-496.8229599293353</v>
      </c>
      <c r="D1723" s="143">
        <v>4571.1158485780579</v>
      </c>
      <c r="E1723" s="142">
        <v>1.288</v>
      </c>
      <c r="F1723" s="141">
        <v>2.2130000000000001</v>
      </c>
      <c r="G1723" s="135"/>
      <c r="H1723" s="135"/>
      <c r="I1723" s="134"/>
      <c r="J1723" s="135"/>
      <c r="K1723" s="135"/>
      <c r="L1723" s="134"/>
      <c r="M1723" s="135"/>
      <c r="N1723" s="135"/>
      <c r="O1723" s="134"/>
      <c r="P1723" s="135"/>
      <c r="Q1723" s="135"/>
      <c r="R1723" s="134"/>
      <c r="S1723" s="135"/>
      <c r="T1723" s="135"/>
      <c r="U1723" s="134"/>
      <c r="V1723" s="135"/>
      <c r="W1723" s="135"/>
      <c r="X1723" s="134"/>
      <c r="Y1723" s="135"/>
      <c r="Z1723" s="135"/>
      <c r="AA1723" s="134"/>
      <c r="AB1723" s="135"/>
      <c r="AC1723" s="135"/>
      <c r="AD1723" s="134"/>
      <c r="AE1723" s="135"/>
      <c r="AF1723" s="135"/>
      <c r="AG1723" s="134"/>
    </row>
    <row r="1724" spans="1:33">
      <c r="A1724" s="144" t="s">
        <v>345</v>
      </c>
      <c r="B1724" s="135" t="s">
        <v>3457</v>
      </c>
      <c r="C1724" s="143">
        <v>-496.29596170510473</v>
      </c>
      <c r="D1724" s="143">
        <v>4570.8858468779845</v>
      </c>
      <c r="E1724" s="142">
        <v>1.2989999999999999</v>
      </c>
      <c r="F1724" s="141">
        <v>2.2280000000000002</v>
      </c>
      <c r="G1724" s="135"/>
      <c r="H1724" s="135"/>
      <c r="I1724" s="134"/>
      <c r="J1724" s="135"/>
      <c r="K1724" s="135"/>
      <c r="L1724" s="134"/>
      <c r="M1724" s="135"/>
      <c r="N1724" s="135"/>
      <c r="O1724" s="134"/>
      <c r="P1724" s="135"/>
      <c r="Q1724" s="135"/>
      <c r="R1724" s="134"/>
      <c r="S1724" s="135"/>
      <c r="T1724" s="135"/>
      <c r="U1724" s="134"/>
      <c r="V1724" s="135"/>
      <c r="W1724" s="135"/>
      <c r="X1724" s="134"/>
      <c r="Y1724" s="135"/>
      <c r="Z1724" s="135"/>
      <c r="AA1724" s="134"/>
      <c r="AB1724" s="135"/>
      <c r="AC1724" s="135"/>
      <c r="AD1724" s="134"/>
      <c r="AE1724" s="135"/>
      <c r="AF1724" s="135"/>
      <c r="AG1724" s="134"/>
    </row>
    <row r="1725" spans="1:33">
      <c r="A1725" s="144" t="s">
        <v>345</v>
      </c>
      <c r="B1725" s="135" t="s">
        <v>3456</v>
      </c>
      <c r="C1725" s="143">
        <v>-496.08907993906206</v>
      </c>
      <c r="D1725" s="143">
        <v>4569.1785389684965</v>
      </c>
      <c r="E1725" s="142">
        <v>1.2909999999999999</v>
      </c>
      <c r="F1725" s="141">
        <v>2.202</v>
      </c>
      <c r="G1725" s="135"/>
      <c r="H1725" s="135"/>
      <c r="I1725" s="134"/>
      <c r="J1725" s="135"/>
      <c r="K1725" s="135"/>
      <c r="L1725" s="134"/>
      <c r="M1725" s="135"/>
      <c r="N1725" s="135"/>
      <c r="O1725" s="134"/>
      <c r="P1725" s="135"/>
      <c r="Q1725" s="135"/>
      <c r="R1725" s="134"/>
      <c r="S1725" s="135"/>
      <c r="T1725" s="135"/>
      <c r="U1725" s="134"/>
      <c r="V1725" s="135"/>
      <c r="W1725" s="135"/>
      <c r="X1725" s="134"/>
      <c r="Y1725" s="135"/>
      <c r="Z1725" s="135"/>
      <c r="AA1725" s="134"/>
      <c r="AB1725" s="135"/>
      <c r="AC1725" s="135"/>
      <c r="AD1725" s="134"/>
      <c r="AE1725" s="135"/>
      <c r="AF1725" s="135"/>
      <c r="AG1725" s="134"/>
    </row>
    <row r="1726" spans="1:33">
      <c r="A1726" s="144" t="s">
        <v>345</v>
      </c>
      <c r="B1726" s="135" t="s">
        <v>3455</v>
      </c>
      <c r="C1726" s="143">
        <v>-496.25068171491563</v>
      </c>
      <c r="D1726" s="143">
        <v>4568.7476657796105</v>
      </c>
      <c r="E1726" s="142">
        <v>1.2929999999999999</v>
      </c>
      <c r="F1726" s="141">
        <v>2.1989999999999998</v>
      </c>
      <c r="G1726" s="135"/>
      <c r="H1726" s="135"/>
      <c r="I1726" s="134"/>
      <c r="J1726" s="135"/>
      <c r="K1726" s="135"/>
      <c r="L1726" s="134"/>
      <c r="M1726" s="135"/>
      <c r="N1726" s="135"/>
      <c r="O1726" s="134"/>
      <c r="P1726" s="135"/>
      <c r="Q1726" s="135"/>
      <c r="R1726" s="134"/>
      <c r="S1726" s="135"/>
      <c r="T1726" s="135"/>
      <c r="U1726" s="134"/>
      <c r="V1726" s="135"/>
      <c r="W1726" s="135"/>
      <c r="X1726" s="134"/>
      <c r="Y1726" s="135"/>
      <c r="Z1726" s="135"/>
      <c r="AA1726" s="134"/>
      <c r="AB1726" s="135"/>
      <c r="AC1726" s="135"/>
      <c r="AD1726" s="134"/>
      <c r="AE1726" s="135"/>
      <c r="AF1726" s="135"/>
      <c r="AG1726" s="134"/>
    </row>
    <row r="1727" spans="1:33">
      <c r="A1727" s="144" t="s">
        <v>345</v>
      </c>
      <c r="B1727" s="135" t="s">
        <v>3454</v>
      </c>
      <c r="C1727" s="143">
        <v>-496.3287291560589</v>
      </c>
      <c r="D1727" s="143">
        <v>4568.2794005990572</v>
      </c>
      <c r="E1727" s="142">
        <v>1.3120000000000001</v>
      </c>
      <c r="F1727" s="141">
        <v>2.2240000000000002</v>
      </c>
      <c r="G1727" s="135"/>
      <c r="H1727" s="135"/>
      <c r="I1727" s="134"/>
      <c r="J1727" s="135"/>
      <c r="K1727" s="135"/>
      <c r="L1727" s="134"/>
      <c r="M1727" s="135"/>
      <c r="N1727" s="135"/>
      <c r="O1727" s="134"/>
      <c r="P1727" s="135"/>
      <c r="Q1727" s="135"/>
      <c r="R1727" s="134"/>
      <c r="S1727" s="135"/>
      <c r="T1727" s="135"/>
      <c r="U1727" s="134"/>
      <c r="V1727" s="135"/>
      <c r="W1727" s="135"/>
      <c r="X1727" s="134"/>
      <c r="Y1727" s="135"/>
      <c r="Z1727" s="135"/>
      <c r="AA1727" s="134"/>
      <c r="AB1727" s="135"/>
      <c r="AC1727" s="135"/>
      <c r="AD1727" s="134"/>
      <c r="AE1727" s="135"/>
      <c r="AF1727" s="135"/>
      <c r="AG1727" s="134"/>
    </row>
    <row r="1728" spans="1:33">
      <c r="A1728" s="144" t="s">
        <v>345</v>
      </c>
      <c r="B1728" s="135" t="s">
        <v>3453</v>
      </c>
      <c r="C1728" s="143">
        <v>-496.27116320221626</v>
      </c>
      <c r="D1728" s="143">
        <v>4567.8701135907349</v>
      </c>
      <c r="E1728" s="142">
        <v>1.2809999999999999</v>
      </c>
      <c r="F1728" s="141">
        <v>2.214</v>
      </c>
      <c r="G1728" s="135"/>
      <c r="H1728" s="135"/>
      <c r="I1728" s="134"/>
      <c r="J1728" s="135"/>
      <c r="K1728" s="135"/>
      <c r="L1728" s="134"/>
      <c r="M1728" s="135"/>
      <c r="N1728" s="135"/>
      <c r="O1728" s="134"/>
      <c r="P1728" s="135"/>
      <c r="Q1728" s="135"/>
      <c r="R1728" s="134"/>
      <c r="S1728" s="135"/>
      <c r="T1728" s="135"/>
      <c r="U1728" s="134"/>
      <c r="V1728" s="135"/>
      <c r="W1728" s="135"/>
      <c r="X1728" s="134"/>
      <c r="Y1728" s="135"/>
      <c r="Z1728" s="135"/>
      <c r="AA1728" s="134"/>
      <c r="AB1728" s="135"/>
      <c r="AC1728" s="135"/>
      <c r="AD1728" s="134"/>
      <c r="AE1728" s="135"/>
      <c r="AF1728" s="135"/>
      <c r="AG1728" s="134"/>
    </row>
    <row r="1729" spans="1:33">
      <c r="A1729" s="144" t="s">
        <v>345</v>
      </c>
      <c r="B1729" s="135" t="s">
        <v>3452</v>
      </c>
      <c r="C1729" s="143">
        <v>-496.32890532999812</v>
      </c>
      <c r="D1729" s="143">
        <v>4567.30400056298</v>
      </c>
      <c r="E1729" s="142">
        <v>1.3029999999999999</v>
      </c>
      <c r="F1729" s="141">
        <v>2.1819999999999999</v>
      </c>
      <c r="G1729" s="135"/>
      <c r="H1729" s="135"/>
      <c r="I1729" s="134"/>
      <c r="J1729" s="135"/>
      <c r="K1729" s="135"/>
      <c r="L1729" s="134"/>
      <c r="M1729" s="135"/>
      <c r="N1729" s="135"/>
      <c r="O1729" s="134"/>
      <c r="P1729" s="135"/>
      <c r="Q1729" s="135"/>
      <c r="R1729" s="134"/>
      <c r="S1729" s="135"/>
      <c r="T1729" s="135"/>
      <c r="U1729" s="134"/>
      <c r="V1729" s="135"/>
      <c r="W1729" s="135"/>
      <c r="X1729" s="134"/>
      <c r="Y1729" s="135"/>
      <c r="Z1729" s="135"/>
      <c r="AA1729" s="134"/>
      <c r="AB1729" s="135"/>
      <c r="AC1729" s="135"/>
      <c r="AD1729" s="134"/>
      <c r="AE1729" s="135"/>
      <c r="AF1729" s="135"/>
      <c r="AG1729" s="134"/>
    </row>
    <row r="1730" spans="1:33">
      <c r="A1730" s="144" t="s">
        <v>345</v>
      </c>
      <c r="B1730" s="135" t="s">
        <v>3451</v>
      </c>
      <c r="C1730" s="143">
        <v>-496.37782221270862</v>
      </c>
      <c r="D1730" s="143">
        <v>4565.5231227249205</v>
      </c>
      <c r="E1730" s="142">
        <v>1.304</v>
      </c>
      <c r="F1730" s="141">
        <v>2.1989999999999998</v>
      </c>
      <c r="G1730" s="135"/>
      <c r="H1730" s="135"/>
      <c r="I1730" s="134"/>
      <c r="J1730" s="135"/>
      <c r="K1730" s="135"/>
      <c r="L1730" s="134"/>
      <c r="M1730" s="135"/>
      <c r="N1730" s="135"/>
      <c r="O1730" s="134"/>
      <c r="P1730" s="135"/>
      <c r="Q1730" s="135"/>
      <c r="R1730" s="134"/>
      <c r="S1730" s="135"/>
      <c r="T1730" s="135"/>
      <c r="U1730" s="134"/>
      <c r="V1730" s="135"/>
      <c r="W1730" s="135"/>
      <c r="X1730" s="134"/>
      <c r="Y1730" s="135"/>
      <c r="Z1730" s="135"/>
      <c r="AA1730" s="134"/>
      <c r="AB1730" s="135"/>
      <c r="AC1730" s="135"/>
      <c r="AD1730" s="134"/>
      <c r="AE1730" s="135"/>
      <c r="AF1730" s="135"/>
      <c r="AG1730" s="134"/>
    </row>
    <row r="1731" spans="1:33">
      <c r="A1731" s="144" t="s">
        <v>345</v>
      </c>
      <c r="B1731" s="135" t="s">
        <v>3450</v>
      </c>
      <c r="C1731" s="143">
        <v>-496.37329257914229</v>
      </c>
      <c r="D1731" s="143">
        <v>4564.4934464224316</v>
      </c>
      <c r="E1731" s="142">
        <v>1.3220000000000001</v>
      </c>
      <c r="F1731" s="141">
        <v>2.2080000000000002</v>
      </c>
      <c r="G1731" s="135"/>
      <c r="H1731" s="135"/>
      <c r="I1731" s="134"/>
      <c r="J1731" s="135"/>
      <c r="K1731" s="135"/>
      <c r="L1731" s="134"/>
      <c r="M1731" s="135"/>
      <c r="N1731" s="135"/>
      <c r="O1731" s="134"/>
      <c r="P1731" s="135"/>
      <c r="Q1731" s="135"/>
      <c r="R1731" s="134"/>
      <c r="S1731" s="135"/>
      <c r="T1731" s="135"/>
      <c r="U1731" s="134"/>
      <c r="V1731" s="135"/>
      <c r="W1731" s="135"/>
      <c r="X1731" s="134"/>
      <c r="Y1731" s="135"/>
      <c r="Z1731" s="135"/>
      <c r="AA1731" s="134"/>
      <c r="AB1731" s="135"/>
      <c r="AC1731" s="135"/>
      <c r="AD1731" s="134"/>
      <c r="AE1731" s="135"/>
      <c r="AF1731" s="135"/>
      <c r="AG1731" s="134"/>
    </row>
    <row r="1732" spans="1:33">
      <c r="A1732" s="144" t="s">
        <v>345</v>
      </c>
      <c r="B1732" s="135" t="s">
        <v>3449</v>
      </c>
      <c r="C1732" s="143">
        <v>-496.81908010884518</v>
      </c>
      <c r="D1732" s="143">
        <v>4564.0236882589261</v>
      </c>
      <c r="E1732" s="142">
        <v>1.3089999999999999</v>
      </c>
      <c r="F1732" s="141">
        <v>2.2130000000000001</v>
      </c>
      <c r="G1732" s="135"/>
      <c r="H1732" s="135"/>
      <c r="I1732" s="134"/>
      <c r="J1732" s="135"/>
      <c r="K1732" s="135"/>
      <c r="L1732" s="134"/>
      <c r="M1732" s="135"/>
      <c r="N1732" s="135"/>
      <c r="O1732" s="134"/>
      <c r="P1732" s="135"/>
      <c r="Q1732" s="135"/>
      <c r="R1732" s="134"/>
      <c r="S1732" s="135"/>
      <c r="T1732" s="135"/>
      <c r="U1732" s="134"/>
      <c r="V1732" s="135"/>
      <c r="W1732" s="135"/>
      <c r="X1732" s="134"/>
      <c r="Y1732" s="135"/>
      <c r="Z1732" s="135"/>
      <c r="AA1732" s="134"/>
      <c r="AB1732" s="135"/>
      <c r="AC1732" s="135"/>
      <c r="AD1732" s="134"/>
      <c r="AE1732" s="135"/>
      <c r="AF1732" s="135"/>
      <c r="AG1732" s="134"/>
    </row>
    <row r="1733" spans="1:33">
      <c r="A1733" s="144" t="s">
        <v>345</v>
      </c>
      <c r="B1733" s="135" t="s">
        <v>3448</v>
      </c>
      <c r="C1733" s="143">
        <v>-496.06815462823636</v>
      </c>
      <c r="D1733" s="143">
        <v>4563.0398524064976</v>
      </c>
      <c r="E1733" s="142">
        <v>1.3009999999999999</v>
      </c>
      <c r="F1733" s="141">
        <v>2.2120000000000002</v>
      </c>
      <c r="G1733" s="135"/>
      <c r="H1733" s="135"/>
      <c r="I1733" s="134"/>
      <c r="J1733" s="135"/>
      <c r="K1733" s="135"/>
      <c r="L1733" s="134"/>
      <c r="M1733" s="135"/>
      <c r="N1733" s="135"/>
      <c r="O1733" s="134"/>
      <c r="P1733" s="135"/>
      <c r="Q1733" s="135"/>
      <c r="R1733" s="134"/>
      <c r="S1733" s="135"/>
      <c r="T1733" s="135"/>
      <c r="U1733" s="134"/>
      <c r="V1733" s="135"/>
      <c r="W1733" s="135"/>
      <c r="X1733" s="134"/>
      <c r="Y1733" s="135"/>
      <c r="Z1733" s="135"/>
      <c r="AA1733" s="134"/>
      <c r="AB1733" s="135"/>
      <c r="AC1733" s="135"/>
      <c r="AD1733" s="134"/>
      <c r="AE1733" s="135"/>
      <c r="AF1733" s="135"/>
      <c r="AG1733" s="134"/>
    </row>
    <row r="1734" spans="1:33">
      <c r="A1734" s="144" t="s">
        <v>345</v>
      </c>
      <c r="B1734" s="135" t="s">
        <v>3447</v>
      </c>
      <c r="C1734" s="143">
        <v>-496.46210726249274</v>
      </c>
      <c r="D1734" s="143">
        <v>4561.23197507042</v>
      </c>
      <c r="E1734" s="142">
        <v>1.33</v>
      </c>
      <c r="F1734" s="141">
        <v>2.2010000000000001</v>
      </c>
      <c r="G1734" s="135"/>
      <c r="H1734" s="135"/>
      <c r="I1734" s="134"/>
      <c r="J1734" s="135"/>
      <c r="K1734" s="135"/>
      <c r="L1734" s="134"/>
      <c r="M1734" s="135"/>
      <c r="N1734" s="135"/>
      <c r="O1734" s="134"/>
      <c r="P1734" s="135"/>
      <c r="Q1734" s="135"/>
      <c r="R1734" s="134"/>
      <c r="S1734" s="135"/>
      <c r="T1734" s="135"/>
      <c r="U1734" s="134"/>
      <c r="V1734" s="135"/>
      <c r="W1734" s="135"/>
      <c r="X1734" s="134"/>
      <c r="Y1734" s="135"/>
      <c r="Z1734" s="135"/>
      <c r="AA1734" s="134"/>
      <c r="AB1734" s="135"/>
      <c r="AC1734" s="135"/>
      <c r="AD1734" s="134"/>
      <c r="AE1734" s="135"/>
      <c r="AF1734" s="135"/>
      <c r="AG1734" s="134"/>
    </row>
    <row r="1735" spans="1:33">
      <c r="A1735" s="144" t="s">
        <v>345</v>
      </c>
      <c r="B1735" s="135" t="s">
        <v>3446</v>
      </c>
      <c r="C1735" s="143">
        <v>-495.99504896447013</v>
      </c>
      <c r="D1735" s="143">
        <v>4560.6931182206299</v>
      </c>
      <c r="E1735" s="142">
        <v>1.321</v>
      </c>
      <c r="F1735" s="141">
        <v>2.214</v>
      </c>
      <c r="G1735" s="135"/>
      <c r="H1735" s="135"/>
      <c r="I1735" s="134"/>
      <c r="J1735" s="135"/>
      <c r="K1735" s="135"/>
      <c r="L1735" s="134"/>
      <c r="M1735" s="135"/>
      <c r="N1735" s="135"/>
      <c r="O1735" s="134"/>
      <c r="P1735" s="135"/>
      <c r="Q1735" s="135"/>
      <c r="R1735" s="134"/>
      <c r="S1735" s="135"/>
      <c r="T1735" s="135"/>
      <c r="U1735" s="134"/>
      <c r="V1735" s="135"/>
      <c r="W1735" s="135"/>
      <c r="X1735" s="134"/>
      <c r="Y1735" s="135"/>
      <c r="Z1735" s="135"/>
      <c r="AA1735" s="134"/>
      <c r="AB1735" s="135"/>
      <c r="AC1735" s="135"/>
      <c r="AD1735" s="134"/>
      <c r="AE1735" s="135"/>
      <c r="AF1735" s="135"/>
      <c r="AG1735" s="134"/>
    </row>
    <row r="1736" spans="1:33">
      <c r="A1736" s="144" t="s">
        <v>345</v>
      </c>
      <c r="B1736" s="135" t="s">
        <v>3445</v>
      </c>
      <c r="C1736" s="143">
        <v>-496.43422216997288</v>
      </c>
      <c r="D1736" s="143">
        <v>4558.8613289789382</v>
      </c>
      <c r="E1736" s="142">
        <v>1.3160000000000001</v>
      </c>
      <c r="F1736" s="141">
        <v>2.2040000000000002</v>
      </c>
      <c r="G1736" s="135"/>
      <c r="H1736" s="135"/>
      <c r="I1736" s="134"/>
      <c r="J1736" s="135"/>
      <c r="K1736" s="135"/>
      <c r="L1736" s="134"/>
      <c r="M1736" s="135"/>
      <c r="N1736" s="135"/>
      <c r="O1736" s="134"/>
      <c r="P1736" s="135"/>
      <c r="Q1736" s="135"/>
      <c r="R1736" s="134"/>
      <c r="S1736" s="135"/>
      <c r="T1736" s="135"/>
      <c r="U1736" s="134"/>
      <c r="V1736" s="135"/>
      <c r="W1736" s="135"/>
      <c r="X1736" s="134"/>
      <c r="Y1736" s="135"/>
      <c r="Z1736" s="135"/>
      <c r="AA1736" s="134"/>
      <c r="AB1736" s="135"/>
      <c r="AC1736" s="135"/>
      <c r="AD1736" s="134"/>
      <c r="AE1736" s="135"/>
      <c r="AF1736" s="135"/>
      <c r="AG1736" s="134"/>
    </row>
    <row r="1737" spans="1:33">
      <c r="A1737" s="144" t="s">
        <v>345</v>
      </c>
      <c r="B1737" s="135" t="s">
        <v>3444</v>
      </c>
      <c r="C1737" s="143">
        <v>-496.19563049328258</v>
      </c>
      <c r="D1737" s="143">
        <v>4558.2537455962593</v>
      </c>
      <c r="E1737" s="142">
        <v>1.2909999999999999</v>
      </c>
      <c r="F1737" s="141">
        <v>2.2130000000000001</v>
      </c>
      <c r="G1737" s="135"/>
      <c r="H1737" s="135"/>
      <c r="I1737" s="134"/>
      <c r="J1737" s="135"/>
      <c r="K1737" s="135"/>
      <c r="L1737" s="134"/>
      <c r="M1737" s="135"/>
      <c r="N1737" s="135"/>
      <c r="O1737" s="134"/>
      <c r="P1737" s="135"/>
      <c r="Q1737" s="135"/>
      <c r="R1737" s="134"/>
      <c r="S1737" s="135"/>
      <c r="T1737" s="135"/>
      <c r="U1737" s="134"/>
      <c r="V1737" s="135"/>
      <c r="W1737" s="135"/>
      <c r="X1737" s="134"/>
      <c r="Y1737" s="135"/>
      <c r="Z1737" s="135"/>
      <c r="AA1737" s="134"/>
      <c r="AB1737" s="135"/>
      <c r="AC1737" s="135"/>
      <c r="AD1737" s="134"/>
      <c r="AE1737" s="135"/>
      <c r="AF1737" s="135"/>
      <c r="AG1737" s="134"/>
    </row>
    <row r="1738" spans="1:33">
      <c r="A1738" s="144" t="s">
        <v>345</v>
      </c>
      <c r="B1738" s="135" t="s">
        <v>3443</v>
      </c>
      <c r="C1738" s="143">
        <v>-496.24615821882492</v>
      </c>
      <c r="D1738" s="143">
        <v>4557.5598620176233</v>
      </c>
      <c r="E1738" s="142">
        <v>1.3129999999999999</v>
      </c>
      <c r="F1738" s="141">
        <v>2.214</v>
      </c>
      <c r="G1738" s="135"/>
      <c r="H1738" s="135"/>
      <c r="I1738" s="134"/>
      <c r="J1738" s="135"/>
      <c r="K1738" s="135"/>
      <c r="L1738" s="134"/>
      <c r="M1738" s="135"/>
      <c r="N1738" s="135"/>
      <c r="O1738" s="134"/>
      <c r="P1738" s="135"/>
      <c r="Q1738" s="135"/>
      <c r="R1738" s="134"/>
      <c r="S1738" s="135"/>
      <c r="T1738" s="135"/>
      <c r="U1738" s="134"/>
      <c r="V1738" s="135"/>
      <c r="W1738" s="135"/>
      <c r="X1738" s="134"/>
      <c r="Y1738" s="135"/>
      <c r="Z1738" s="135"/>
      <c r="AA1738" s="134"/>
      <c r="AB1738" s="135"/>
      <c r="AC1738" s="135"/>
      <c r="AD1738" s="134"/>
      <c r="AE1738" s="135"/>
      <c r="AF1738" s="135"/>
      <c r="AG1738" s="134"/>
    </row>
    <row r="1739" spans="1:33">
      <c r="A1739" s="144" t="s">
        <v>345</v>
      </c>
      <c r="B1739" s="135" t="s">
        <v>3442</v>
      </c>
      <c r="C1739" s="143">
        <v>-496.66466438786102</v>
      </c>
      <c r="D1739" s="143">
        <v>4556.0540128325083</v>
      </c>
      <c r="E1739" s="142">
        <v>1.329</v>
      </c>
      <c r="F1739" s="141">
        <v>2.2050000000000001</v>
      </c>
      <c r="G1739" s="135"/>
      <c r="H1739" s="135"/>
      <c r="I1739" s="134"/>
      <c r="J1739" s="135"/>
      <c r="K1739" s="135"/>
      <c r="L1739" s="134"/>
      <c r="M1739" s="135"/>
      <c r="N1739" s="135"/>
      <c r="O1739" s="134"/>
      <c r="P1739" s="135"/>
      <c r="Q1739" s="135"/>
      <c r="R1739" s="134"/>
      <c r="S1739" s="135"/>
      <c r="T1739" s="135"/>
      <c r="U1739" s="134"/>
      <c r="V1739" s="135"/>
      <c r="W1739" s="135"/>
      <c r="X1739" s="134"/>
      <c r="Y1739" s="135"/>
      <c r="Z1739" s="135"/>
      <c r="AA1739" s="134"/>
      <c r="AB1739" s="135"/>
      <c r="AC1739" s="135"/>
      <c r="AD1739" s="134"/>
      <c r="AE1739" s="135"/>
      <c r="AF1739" s="135"/>
      <c r="AG1739" s="134"/>
    </row>
    <row r="1740" spans="1:33">
      <c r="A1740" s="144" t="s">
        <v>345</v>
      </c>
      <c r="B1740" s="135" t="s">
        <v>3441</v>
      </c>
      <c r="C1740" s="143">
        <v>-496.16233885110285</v>
      </c>
      <c r="D1740" s="143">
        <v>4555.4047829521969</v>
      </c>
      <c r="E1740" s="142">
        <v>1.298</v>
      </c>
      <c r="F1740" s="141">
        <v>2.2130000000000001</v>
      </c>
      <c r="G1740" s="135"/>
      <c r="H1740" s="135"/>
      <c r="I1740" s="134"/>
      <c r="J1740" s="135"/>
      <c r="K1740" s="135"/>
      <c r="L1740" s="134"/>
      <c r="M1740" s="135"/>
      <c r="N1740" s="135"/>
      <c r="O1740" s="134"/>
      <c r="P1740" s="135"/>
      <c r="Q1740" s="135"/>
      <c r="R1740" s="134"/>
      <c r="S1740" s="135"/>
      <c r="T1740" s="135"/>
      <c r="U1740" s="134"/>
      <c r="V1740" s="135"/>
      <c r="W1740" s="135"/>
      <c r="X1740" s="134"/>
      <c r="Y1740" s="135"/>
      <c r="Z1740" s="135"/>
      <c r="AA1740" s="134"/>
      <c r="AB1740" s="135"/>
      <c r="AC1740" s="135"/>
      <c r="AD1740" s="134"/>
      <c r="AE1740" s="135"/>
      <c r="AF1740" s="135"/>
      <c r="AG1740" s="134"/>
    </row>
    <row r="1741" spans="1:33">
      <c r="A1741" s="144" t="s">
        <v>345</v>
      </c>
      <c r="B1741" s="135" t="s">
        <v>3440</v>
      </c>
      <c r="C1741" s="143">
        <v>-496.27256727998866</v>
      </c>
      <c r="D1741" s="143">
        <v>4554.3447984044906</v>
      </c>
      <c r="E1741" s="142">
        <v>1.29</v>
      </c>
      <c r="F1741" s="141">
        <v>2.2109999999999999</v>
      </c>
      <c r="G1741" s="135"/>
      <c r="H1741" s="135"/>
      <c r="I1741" s="134"/>
      <c r="J1741" s="135"/>
      <c r="K1741" s="135"/>
      <c r="L1741" s="134"/>
      <c r="M1741" s="135"/>
      <c r="N1741" s="135"/>
      <c r="O1741" s="134"/>
      <c r="P1741" s="135"/>
      <c r="Q1741" s="135"/>
      <c r="R1741" s="134"/>
      <c r="S1741" s="135"/>
      <c r="T1741" s="135"/>
      <c r="U1741" s="134"/>
      <c r="V1741" s="135"/>
      <c r="W1741" s="135"/>
      <c r="X1741" s="134"/>
      <c r="Y1741" s="135"/>
      <c r="Z1741" s="135"/>
      <c r="AA1741" s="134"/>
      <c r="AB1741" s="135"/>
      <c r="AC1741" s="135"/>
      <c r="AD1741" s="134"/>
      <c r="AE1741" s="135"/>
      <c r="AF1741" s="135"/>
      <c r="AG1741" s="134"/>
    </row>
    <row r="1742" spans="1:33">
      <c r="A1742" s="144" t="s">
        <v>345</v>
      </c>
      <c r="B1742" s="135" t="s">
        <v>3439</v>
      </c>
      <c r="C1742" s="143">
        <v>-496.00269780763125</v>
      </c>
      <c r="D1742" s="143">
        <v>4552.9384274427648</v>
      </c>
      <c r="E1742" s="142">
        <v>1.3029999999999999</v>
      </c>
      <c r="F1742" s="141">
        <v>2.2210000000000001</v>
      </c>
      <c r="G1742" s="135"/>
      <c r="H1742" s="135"/>
      <c r="I1742" s="134"/>
      <c r="J1742" s="135"/>
      <c r="K1742" s="135"/>
      <c r="L1742" s="134"/>
      <c r="M1742" s="135"/>
      <c r="N1742" s="135"/>
      <c r="O1742" s="134"/>
      <c r="P1742" s="135"/>
      <c r="Q1742" s="135"/>
      <c r="R1742" s="134"/>
      <c r="S1742" s="135"/>
      <c r="T1742" s="135"/>
      <c r="U1742" s="134"/>
      <c r="V1742" s="135"/>
      <c r="W1742" s="135"/>
      <c r="X1742" s="134"/>
      <c r="Y1742" s="135"/>
      <c r="Z1742" s="135"/>
      <c r="AA1742" s="134"/>
      <c r="AB1742" s="135"/>
      <c r="AC1742" s="135"/>
      <c r="AD1742" s="134"/>
      <c r="AE1742" s="135"/>
      <c r="AF1742" s="135"/>
      <c r="AG1742" s="134"/>
    </row>
    <row r="1743" spans="1:33">
      <c r="A1743" s="144" t="s">
        <v>345</v>
      </c>
      <c r="B1743" s="135" t="s">
        <v>3438</v>
      </c>
      <c r="C1743" s="143">
        <v>-495.91717880005513</v>
      </c>
      <c r="D1743" s="143">
        <v>4552.3545353564887</v>
      </c>
      <c r="E1743" s="142">
        <v>1.3240000000000001</v>
      </c>
      <c r="F1743" s="141">
        <v>2.2090000000000001</v>
      </c>
      <c r="G1743" s="135"/>
      <c r="H1743" s="135"/>
      <c r="I1743" s="134"/>
      <c r="J1743" s="135"/>
      <c r="K1743" s="135"/>
      <c r="L1743" s="134"/>
      <c r="M1743" s="135"/>
      <c r="N1743" s="135"/>
      <c r="O1743" s="134"/>
      <c r="P1743" s="135"/>
      <c r="Q1743" s="135"/>
      <c r="R1743" s="134"/>
      <c r="S1743" s="135"/>
      <c r="T1743" s="135"/>
      <c r="U1743" s="134"/>
      <c r="V1743" s="135"/>
      <c r="W1743" s="135"/>
      <c r="X1743" s="134"/>
      <c r="Y1743" s="135"/>
      <c r="Z1743" s="135"/>
      <c r="AA1743" s="134"/>
      <c r="AB1743" s="135"/>
      <c r="AC1743" s="135"/>
      <c r="AD1743" s="134"/>
      <c r="AE1743" s="135"/>
      <c r="AF1743" s="135"/>
      <c r="AG1743" s="134"/>
    </row>
    <row r="1744" spans="1:33">
      <c r="A1744" s="144" t="s">
        <v>345</v>
      </c>
      <c r="B1744" s="135" t="s">
        <v>3437</v>
      </c>
      <c r="C1744" s="143">
        <v>-496.13618503263103</v>
      </c>
      <c r="D1744" s="143">
        <v>4550.6879152051424</v>
      </c>
      <c r="E1744" s="142">
        <v>1.2989999999999999</v>
      </c>
      <c r="F1744" s="141">
        <v>2.2090000000000001</v>
      </c>
      <c r="G1744" s="135"/>
      <c r="H1744" s="135"/>
      <c r="I1744" s="134"/>
      <c r="J1744" s="135"/>
      <c r="K1744" s="135"/>
      <c r="L1744" s="134"/>
      <c r="M1744" s="135"/>
      <c r="N1744" s="135"/>
      <c r="O1744" s="134"/>
      <c r="P1744" s="135"/>
      <c r="Q1744" s="135"/>
      <c r="R1744" s="134"/>
      <c r="S1744" s="135"/>
      <c r="T1744" s="135"/>
      <c r="U1744" s="134"/>
      <c r="V1744" s="135"/>
      <c r="W1744" s="135"/>
      <c r="X1744" s="134"/>
      <c r="Y1744" s="135"/>
      <c r="Z1744" s="135"/>
      <c r="AA1744" s="134"/>
      <c r="AB1744" s="135"/>
      <c r="AC1744" s="135"/>
      <c r="AD1744" s="134"/>
      <c r="AE1744" s="135"/>
      <c r="AF1744" s="135"/>
      <c r="AG1744" s="134"/>
    </row>
    <row r="1745" spans="1:33">
      <c r="A1745" s="144" t="s">
        <v>345</v>
      </c>
      <c r="B1745" s="135" t="s">
        <v>3436</v>
      </c>
      <c r="C1745" s="143">
        <v>-496.88817211632698</v>
      </c>
      <c r="D1745" s="143">
        <v>4549.7492011771819</v>
      </c>
      <c r="E1745" s="142">
        <v>1.2849999999999999</v>
      </c>
      <c r="F1745" s="141">
        <v>2.1989999999999998</v>
      </c>
      <c r="G1745" s="135"/>
      <c r="H1745" s="135"/>
      <c r="I1745" s="134"/>
      <c r="J1745" s="135"/>
      <c r="K1745" s="135"/>
      <c r="L1745" s="134"/>
      <c r="M1745" s="135"/>
      <c r="N1745" s="135"/>
      <c r="O1745" s="134"/>
      <c r="P1745" s="135"/>
      <c r="Q1745" s="135"/>
      <c r="R1745" s="134"/>
      <c r="S1745" s="135"/>
      <c r="T1745" s="135"/>
      <c r="U1745" s="134"/>
      <c r="V1745" s="135"/>
      <c r="W1745" s="135"/>
      <c r="X1745" s="134"/>
      <c r="Y1745" s="135"/>
      <c r="Z1745" s="135"/>
      <c r="AA1745" s="134"/>
      <c r="AB1745" s="135"/>
      <c r="AC1745" s="135"/>
      <c r="AD1745" s="134"/>
      <c r="AE1745" s="135"/>
      <c r="AF1745" s="135"/>
      <c r="AG1745" s="134"/>
    </row>
    <row r="1746" spans="1:33">
      <c r="A1746" s="144" t="s">
        <v>345</v>
      </c>
      <c r="B1746" s="135" t="s">
        <v>3435</v>
      </c>
      <c r="C1746" s="143">
        <v>-496.51155697305938</v>
      </c>
      <c r="D1746" s="143">
        <v>4547.7651877195594</v>
      </c>
      <c r="E1746" s="142">
        <v>1.2989999999999999</v>
      </c>
      <c r="F1746" s="141">
        <v>2.2160000000000002</v>
      </c>
      <c r="G1746" s="135"/>
      <c r="H1746" s="135"/>
      <c r="I1746" s="134"/>
      <c r="J1746" s="135"/>
      <c r="K1746" s="135"/>
      <c r="L1746" s="134"/>
      <c r="M1746" s="135"/>
      <c r="N1746" s="135"/>
      <c r="O1746" s="134"/>
      <c r="P1746" s="135"/>
      <c r="Q1746" s="135"/>
      <c r="R1746" s="134"/>
      <c r="S1746" s="135"/>
      <c r="T1746" s="135"/>
      <c r="U1746" s="134"/>
      <c r="V1746" s="135"/>
      <c r="W1746" s="135"/>
      <c r="X1746" s="134"/>
      <c r="Y1746" s="135"/>
      <c r="Z1746" s="135"/>
      <c r="AA1746" s="134"/>
      <c r="AB1746" s="135"/>
      <c r="AC1746" s="135"/>
      <c r="AD1746" s="134"/>
      <c r="AE1746" s="135"/>
      <c r="AF1746" s="135"/>
      <c r="AG1746" s="134"/>
    </row>
    <row r="1747" spans="1:33">
      <c r="A1747" s="144" t="s">
        <v>345</v>
      </c>
      <c r="B1747" s="135" t="s">
        <v>3434</v>
      </c>
      <c r="C1747" s="143">
        <v>-496.11448086309105</v>
      </c>
      <c r="D1747" s="143">
        <v>4547.3118628727689</v>
      </c>
      <c r="E1747" s="142">
        <v>1.2869999999999999</v>
      </c>
      <c r="F1747" s="141">
        <v>2.2109999999999999</v>
      </c>
      <c r="G1747" s="135"/>
      <c r="H1747" s="135"/>
      <c r="I1747" s="134"/>
      <c r="J1747" s="135"/>
      <c r="K1747" s="135"/>
      <c r="L1747" s="134"/>
      <c r="M1747" s="135"/>
      <c r="N1747" s="135"/>
      <c r="O1747" s="134"/>
      <c r="P1747" s="135"/>
      <c r="Q1747" s="135"/>
      <c r="R1747" s="134"/>
      <c r="S1747" s="135"/>
      <c r="T1747" s="135"/>
      <c r="U1747" s="134"/>
      <c r="V1747" s="135"/>
      <c r="W1747" s="135"/>
      <c r="X1747" s="134"/>
      <c r="Y1747" s="135"/>
      <c r="Z1747" s="135"/>
      <c r="AA1747" s="134"/>
      <c r="AB1747" s="135"/>
      <c r="AC1747" s="135"/>
      <c r="AD1747" s="134"/>
      <c r="AE1747" s="135"/>
      <c r="AF1747" s="135"/>
      <c r="AG1747" s="134"/>
    </row>
    <row r="1748" spans="1:33">
      <c r="A1748" s="144" t="s">
        <v>345</v>
      </c>
      <c r="B1748" s="135" t="s">
        <v>3433</v>
      </c>
      <c r="C1748" s="143">
        <v>-496.82747325317001</v>
      </c>
      <c r="D1748" s="143">
        <v>4545.9453910317179</v>
      </c>
      <c r="E1748" s="142">
        <v>1.302</v>
      </c>
      <c r="F1748" s="141">
        <v>2.226</v>
      </c>
      <c r="G1748" s="135"/>
      <c r="H1748" s="135"/>
      <c r="I1748" s="134"/>
      <c r="J1748" s="135"/>
      <c r="K1748" s="135"/>
      <c r="L1748" s="134"/>
      <c r="M1748" s="135"/>
      <c r="N1748" s="135"/>
      <c r="O1748" s="134"/>
      <c r="P1748" s="135"/>
      <c r="Q1748" s="135"/>
      <c r="R1748" s="134"/>
      <c r="S1748" s="135"/>
      <c r="T1748" s="135"/>
      <c r="U1748" s="134"/>
      <c r="V1748" s="135"/>
      <c r="W1748" s="135"/>
      <c r="X1748" s="134"/>
      <c r="Y1748" s="135"/>
      <c r="Z1748" s="135"/>
      <c r="AA1748" s="134"/>
      <c r="AB1748" s="135"/>
      <c r="AC1748" s="135"/>
      <c r="AD1748" s="134"/>
      <c r="AE1748" s="135"/>
      <c r="AF1748" s="135"/>
      <c r="AG1748" s="134"/>
    </row>
    <row r="1749" spans="1:33">
      <c r="A1749" s="144" t="s">
        <v>345</v>
      </c>
      <c r="B1749" s="135" t="s">
        <v>3432</v>
      </c>
      <c r="C1749" s="143">
        <v>-496.23650128293946</v>
      </c>
      <c r="D1749" s="143">
        <v>4544.4212345202695</v>
      </c>
      <c r="E1749" s="142">
        <v>1.276</v>
      </c>
      <c r="F1749" s="141">
        <v>2.21</v>
      </c>
      <c r="G1749" s="135"/>
      <c r="H1749" s="135"/>
      <c r="I1749" s="134"/>
      <c r="J1749" s="135"/>
      <c r="K1749" s="135"/>
      <c r="L1749" s="134"/>
      <c r="M1749" s="135"/>
      <c r="N1749" s="135"/>
      <c r="O1749" s="134"/>
      <c r="P1749" s="135"/>
      <c r="Q1749" s="135"/>
      <c r="R1749" s="134"/>
      <c r="S1749" s="135"/>
      <c r="T1749" s="135"/>
      <c r="U1749" s="134"/>
      <c r="V1749" s="135"/>
      <c r="W1749" s="135"/>
      <c r="X1749" s="134"/>
      <c r="Y1749" s="135"/>
      <c r="Z1749" s="135"/>
      <c r="AA1749" s="134"/>
      <c r="AB1749" s="135"/>
      <c r="AC1749" s="135"/>
      <c r="AD1749" s="134"/>
      <c r="AE1749" s="135"/>
      <c r="AF1749" s="135"/>
      <c r="AG1749" s="134"/>
    </row>
    <row r="1750" spans="1:33">
      <c r="A1750" s="144" t="s">
        <v>345</v>
      </c>
      <c r="B1750" s="135" t="s">
        <v>3431</v>
      </c>
      <c r="C1750" s="143">
        <v>-496.68645011661363</v>
      </c>
      <c r="D1750" s="143">
        <v>4542.989369251638</v>
      </c>
      <c r="E1750" s="142">
        <v>1.306</v>
      </c>
      <c r="F1750" s="141">
        <v>2.2069999999999999</v>
      </c>
      <c r="G1750" s="135"/>
      <c r="H1750" s="135"/>
      <c r="I1750" s="134"/>
      <c r="J1750" s="135"/>
      <c r="K1750" s="135"/>
      <c r="L1750" s="134"/>
      <c r="M1750" s="135"/>
      <c r="N1750" s="135"/>
      <c r="O1750" s="134"/>
      <c r="P1750" s="135"/>
      <c r="Q1750" s="135"/>
      <c r="R1750" s="134"/>
      <c r="S1750" s="135"/>
      <c r="T1750" s="135"/>
      <c r="U1750" s="134"/>
      <c r="V1750" s="135"/>
      <c r="W1750" s="135"/>
      <c r="X1750" s="134"/>
      <c r="Y1750" s="135"/>
      <c r="Z1750" s="135"/>
      <c r="AA1750" s="134"/>
      <c r="AB1750" s="135"/>
      <c r="AC1750" s="135"/>
      <c r="AD1750" s="134"/>
      <c r="AE1750" s="135"/>
      <c r="AF1750" s="135"/>
      <c r="AG1750" s="134"/>
    </row>
    <row r="1751" spans="1:33">
      <c r="A1751" s="144" t="s">
        <v>345</v>
      </c>
      <c r="B1751" s="135" t="s">
        <v>3430</v>
      </c>
      <c r="C1751" s="143">
        <v>-496.48203340577885</v>
      </c>
      <c r="D1751" s="143">
        <v>4541.8643036362546</v>
      </c>
      <c r="E1751" s="142">
        <v>1.3029999999999999</v>
      </c>
      <c r="F1751" s="141">
        <v>2.2050000000000001</v>
      </c>
      <c r="G1751" s="135"/>
      <c r="H1751" s="135"/>
      <c r="I1751" s="134"/>
      <c r="J1751" s="135"/>
      <c r="K1751" s="135"/>
      <c r="L1751" s="134"/>
      <c r="M1751" s="135"/>
      <c r="N1751" s="135"/>
      <c r="O1751" s="134"/>
      <c r="P1751" s="135"/>
      <c r="Q1751" s="135"/>
      <c r="R1751" s="134"/>
      <c r="S1751" s="135"/>
      <c r="T1751" s="135"/>
      <c r="U1751" s="134"/>
      <c r="V1751" s="135"/>
      <c r="W1751" s="135"/>
      <c r="X1751" s="134"/>
      <c r="Y1751" s="135"/>
      <c r="Z1751" s="135"/>
      <c r="AA1751" s="134"/>
      <c r="AB1751" s="135"/>
      <c r="AC1751" s="135"/>
      <c r="AD1751" s="134"/>
      <c r="AE1751" s="135"/>
      <c r="AF1751" s="135"/>
      <c r="AG1751" s="134"/>
    </row>
    <row r="1752" spans="1:33">
      <c r="A1752" s="144" t="s">
        <v>345</v>
      </c>
      <c r="B1752" s="135" t="s">
        <v>3429</v>
      </c>
      <c r="C1752" s="143">
        <v>-496.78116251312036</v>
      </c>
      <c r="D1752" s="143">
        <v>4540.3461476258617</v>
      </c>
      <c r="E1752" s="142">
        <v>1.3380000000000001</v>
      </c>
      <c r="F1752" s="141">
        <v>2.2130000000000001</v>
      </c>
      <c r="G1752" s="135"/>
      <c r="H1752" s="135"/>
      <c r="I1752" s="134"/>
      <c r="J1752" s="135"/>
      <c r="K1752" s="135"/>
      <c r="L1752" s="134"/>
      <c r="M1752" s="135"/>
      <c r="N1752" s="135"/>
      <c r="O1752" s="134"/>
      <c r="P1752" s="135"/>
      <c r="Q1752" s="135"/>
      <c r="R1752" s="134"/>
      <c r="S1752" s="135"/>
      <c r="T1752" s="135"/>
      <c r="U1752" s="134"/>
      <c r="V1752" s="135"/>
      <c r="W1752" s="135"/>
      <c r="X1752" s="134"/>
      <c r="Y1752" s="135"/>
      <c r="Z1752" s="135"/>
      <c r="AA1752" s="134"/>
      <c r="AB1752" s="135"/>
      <c r="AC1752" s="135"/>
      <c r="AD1752" s="134"/>
      <c r="AE1752" s="135"/>
      <c r="AF1752" s="135"/>
      <c r="AG1752" s="134"/>
    </row>
    <row r="1753" spans="1:33">
      <c r="A1753" s="144" t="s">
        <v>345</v>
      </c>
      <c r="B1753" s="135" t="s">
        <v>3428</v>
      </c>
      <c r="C1753" s="143">
        <v>-496.51379043724222</v>
      </c>
      <c r="D1753" s="143">
        <v>4539.5181258198691</v>
      </c>
      <c r="E1753" s="142">
        <v>1.2989999999999999</v>
      </c>
      <c r="F1753" s="141">
        <v>2.2280000000000002</v>
      </c>
      <c r="G1753" s="135"/>
      <c r="H1753" s="135"/>
      <c r="I1753" s="134"/>
      <c r="J1753" s="135"/>
      <c r="K1753" s="135"/>
      <c r="L1753" s="134"/>
      <c r="M1753" s="135"/>
      <c r="N1753" s="135"/>
      <c r="O1753" s="134"/>
      <c r="P1753" s="135"/>
      <c r="Q1753" s="135"/>
      <c r="R1753" s="134"/>
      <c r="S1753" s="135"/>
      <c r="T1753" s="135"/>
      <c r="U1753" s="134"/>
      <c r="V1753" s="135"/>
      <c r="W1753" s="135"/>
      <c r="X1753" s="134"/>
      <c r="Y1753" s="135"/>
      <c r="Z1753" s="135"/>
      <c r="AA1753" s="134"/>
      <c r="AB1753" s="135"/>
      <c r="AC1753" s="135"/>
      <c r="AD1753" s="134"/>
      <c r="AE1753" s="135"/>
      <c r="AF1753" s="135"/>
      <c r="AG1753" s="134"/>
    </row>
    <row r="1754" spans="1:33">
      <c r="A1754" s="144" t="s">
        <v>345</v>
      </c>
      <c r="B1754" s="135" t="s">
        <v>3427</v>
      </c>
      <c r="C1754" s="143">
        <v>-496.39015512774364</v>
      </c>
      <c r="D1754" s="143">
        <v>4539.0627451566006</v>
      </c>
      <c r="E1754" s="142">
        <v>1.3089999999999999</v>
      </c>
      <c r="F1754" s="141">
        <v>2.2229999999999999</v>
      </c>
      <c r="G1754" s="135"/>
      <c r="H1754" s="135"/>
      <c r="I1754" s="134"/>
      <c r="J1754" s="135"/>
      <c r="K1754" s="135"/>
      <c r="L1754" s="134"/>
      <c r="M1754" s="135"/>
      <c r="N1754" s="135"/>
      <c r="O1754" s="134"/>
      <c r="P1754" s="135"/>
      <c r="Q1754" s="135"/>
      <c r="R1754" s="134"/>
      <c r="S1754" s="135"/>
      <c r="T1754" s="135"/>
      <c r="U1754" s="134"/>
      <c r="V1754" s="135"/>
      <c r="W1754" s="135"/>
      <c r="X1754" s="134"/>
      <c r="Y1754" s="135"/>
      <c r="Z1754" s="135"/>
      <c r="AA1754" s="134"/>
      <c r="AB1754" s="135"/>
      <c r="AC1754" s="135"/>
      <c r="AD1754" s="134"/>
      <c r="AE1754" s="135"/>
      <c r="AF1754" s="135"/>
      <c r="AG1754" s="134"/>
    </row>
    <row r="1755" spans="1:33">
      <c r="A1755" s="144" t="s">
        <v>345</v>
      </c>
      <c r="B1755" s="135" t="s">
        <v>3426</v>
      </c>
      <c r="C1755" s="143">
        <v>-496.76377470711748</v>
      </c>
      <c r="D1755" s="143">
        <v>4537.4133721032504</v>
      </c>
      <c r="E1755" s="142">
        <v>1.3140000000000001</v>
      </c>
      <c r="F1755" s="141">
        <v>2.2109999999999999</v>
      </c>
      <c r="G1755" s="135"/>
      <c r="H1755" s="135"/>
      <c r="I1755" s="134"/>
      <c r="J1755" s="135"/>
      <c r="K1755" s="135"/>
      <c r="L1755" s="134"/>
      <c r="M1755" s="135"/>
      <c r="N1755" s="135"/>
      <c r="O1755" s="134"/>
      <c r="P1755" s="135"/>
      <c r="Q1755" s="135"/>
      <c r="R1755" s="134"/>
      <c r="S1755" s="135"/>
      <c r="T1755" s="135"/>
      <c r="U1755" s="134"/>
      <c r="V1755" s="135"/>
      <c r="W1755" s="135"/>
      <c r="X1755" s="134"/>
      <c r="Y1755" s="135"/>
      <c r="Z1755" s="135"/>
      <c r="AA1755" s="134"/>
      <c r="AB1755" s="135"/>
      <c r="AC1755" s="135"/>
      <c r="AD1755" s="134"/>
      <c r="AE1755" s="135"/>
      <c r="AF1755" s="135"/>
      <c r="AG1755" s="134"/>
    </row>
    <row r="1756" spans="1:33">
      <c r="A1756" s="144" t="s">
        <v>345</v>
      </c>
      <c r="B1756" s="135" t="s">
        <v>3425</v>
      </c>
      <c r="C1756" s="143">
        <v>-496.56025152677074</v>
      </c>
      <c r="D1756" s="143">
        <v>4537.3680816848391</v>
      </c>
      <c r="E1756" s="142">
        <v>1.298</v>
      </c>
      <c r="F1756" s="141">
        <v>2.2160000000000002</v>
      </c>
      <c r="G1756" s="135"/>
      <c r="H1756" s="135"/>
      <c r="I1756" s="134"/>
      <c r="J1756" s="135"/>
      <c r="K1756" s="135"/>
      <c r="L1756" s="134"/>
      <c r="M1756" s="135"/>
      <c r="N1756" s="135"/>
      <c r="O1756" s="134"/>
      <c r="P1756" s="135"/>
      <c r="Q1756" s="135"/>
      <c r="R1756" s="134"/>
      <c r="S1756" s="135"/>
      <c r="T1756" s="135"/>
      <c r="U1756" s="134"/>
      <c r="V1756" s="135"/>
      <c r="W1756" s="135"/>
      <c r="X1756" s="134"/>
      <c r="Y1756" s="135"/>
      <c r="Z1756" s="135"/>
      <c r="AA1756" s="134"/>
      <c r="AB1756" s="135"/>
      <c r="AC1756" s="135"/>
      <c r="AD1756" s="134"/>
      <c r="AE1756" s="135"/>
      <c r="AF1756" s="135"/>
      <c r="AG1756" s="134"/>
    </row>
    <row r="1757" spans="1:33">
      <c r="A1757" s="144" t="s">
        <v>345</v>
      </c>
      <c r="B1757" s="135" t="s">
        <v>3424</v>
      </c>
      <c r="C1757" s="143">
        <v>-496.38284442577145</v>
      </c>
      <c r="D1757" s="143">
        <v>4536.1717475343448</v>
      </c>
      <c r="E1757" s="142">
        <v>1.292</v>
      </c>
      <c r="F1757" s="141">
        <v>2.2229999999999999</v>
      </c>
      <c r="G1757" s="135"/>
      <c r="H1757" s="135"/>
      <c r="I1757" s="134"/>
      <c r="J1757" s="135"/>
      <c r="K1757" s="135"/>
      <c r="L1757" s="134"/>
      <c r="M1757" s="135"/>
      <c r="N1757" s="135"/>
      <c r="O1757" s="134"/>
      <c r="P1757" s="135"/>
      <c r="Q1757" s="135"/>
      <c r="R1757" s="134"/>
      <c r="S1757" s="135"/>
      <c r="T1757" s="135"/>
      <c r="U1757" s="134"/>
      <c r="V1757" s="135"/>
      <c r="W1757" s="135"/>
      <c r="X1757" s="134"/>
      <c r="Y1757" s="135"/>
      <c r="Z1757" s="135"/>
      <c r="AA1757" s="134"/>
      <c r="AB1757" s="135"/>
      <c r="AC1757" s="135"/>
      <c r="AD1757" s="134"/>
      <c r="AE1757" s="135"/>
      <c r="AF1757" s="135"/>
      <c r="AG1757" s="134"/>
    </row>
    <row r="1758" spans="1:33">
      <c r="A1758" s="144" t="s">
        <v>345</v>
      </c>
      <c r="B1758" s="135" t="s">
        <v>3423</v>
      </c>
      <c r="C1758" s="143">
        <v>-496.80793890545164</v>
      </c>
      <c r="D1758" s="143">
        <v>4534.7603592482237</v>
      </c>
      <c r="E1758" s="142">
        <v>1.3160000000000001</v>
      </c>
      <c r="F1758" s="141">
        <v>2.2010000000000001</v>
      </c>
      <c r="G1758" s="135"/>
      <c r="H1758" s="135"/>
      <c r="I1758" s="134"/>
      <c r="J1758" s="135"/>
      <c r="K1758" s="135"/>
      <c r="L1758" s="134"/>
      <c r="M1758" s="135"/>
      <c r="N1758" s="135"/>
      <c r="O1758" s="134"/>
      <c r="P1758" s="135"/>
      <c r="Q1758" s="135"/>
      <c r="R1758" s="134"/>
      <c r="S1758" s="135"/>
      <c r="T1758" s="135"/>
      <c r="U1758" s="134"/>
      <c r="V1758" s="135"/>
      <c r="W1758" s="135"/>
      <c r="X1758" s="134"/>
      <c r="Y1758" s="135"/>
      <c r="Z1758" s="135"/>
      <c r="AA1758" s="134"/>
      <c r="AB1758" s="135"/>
      <c r="AC1758" s="135"/>
      <c r="AD1758" s="134"/>
      <c r="AE1758" s="135"/>
      <c r="AF1758" s="135"/>
      <c r="AG1758" s="134"/>
    </row>
    <row r="1759" spans="1:33">
      <c r="A1759" s="144" t="s">
        <v>345</v>
      </c>
      <c r="B1759" s="135" t="s">
        <v>3422</v>
      </c>
      <c r="C1759" s="143">
        <v>-496.3891529498743</v>
      </c>
      <c r="D1759" s="143">
        <v>4534.2544839925677</v>
      </c>
      <c r="E1759" s="142">
        <v>1.302</v>
      </c>
      <c r="F1759" s="141">
        <v>2.2240000000000002</v>
      </c>
      <c r="G1759" s="135"/>
      <c r="H1759" s="135"/>
      <c r="I1759" s="134"/>
      <c r="J1759" s="135"/>
      <c r="K1759" s="135"/>
      <c r="L1759" s="134"/>
      <c r="M1759" s="135"/>
      <c r="N1759" s="135"/>
      <c r="O1759" s="134"/>
      <c r="P1759" s="135"/>
      <c r="Q1759" s="135"/>
      <c r="R1759" s="134"/>
      <c r="S1759" s="135"/>
      <c r="T1759" s="135"/>
      <c r="U1759" s="134"/>
      <c r="V1759" s="135"/>
      <c r="W1759" s="135"/>
      <c r="X1759" s="134"/>
      <c r="Y1759" s="135"/>
      <c r="Z1759" s="135"/>
      <c r="AA1759" s="134"/>
      <c r="AB1759" s="135"/>
      <c r="AC1759" s="135"/>
      <c r="AD1759" s="134"/>
      <c r="AE1759" s="135"/>
      <c r="AF1759" s="135"/>
      <c r="AG1759" s="134"/>
    </row>
    <row r="1760" spans="1:33">
      <c r="A1760" s="144" t="s">
        <v>345</v>
      </c>
      <c r="B1760" s="135" t="s">
        <v>3421</v>
      </c>
      <c r="C1760" s="143">
        <v>-496.75664335860074</v>
      </c>
      <c r="D1760" s="143">
        <v>4532.7399688998303</v>
      </c>
      <c r="E1760" s="142">
        <v>1.3029999999999999</v>
      </c>
      <c r="F1760" s="141">
        <v>2.2069999999999999</v>
      </c>
      <c r="G1760" s="135"/>
      <c r="H1760" s="135"/>
      <c r="I1760" s="134"/>
      <c r="J1760" s="135"/>
      <c r="K1760" s="135"/>
      <c r="L1760" s="134"/>
      <c r="M1760" s="135"/>
      <c r="N1760" s="135"/>
      <c r="O1760" s="134"/>
      <c r="P1760" s="135"/>
      <c r="Q1760" s="135"/>
      <c r="R1760" s="134"/>
      <c r="S1760" s="135"/>
      <c r="T1760" s="135"/>
      <c r="U1760" s="134"/>
      <c r="V1760" s="135"/>
      <c r="W1760" s="135"/>
      <c r="X1760" s="134"/>
      <c r="Y1760" s="135"/>
      <c r="Z1760" s="135"/>
      <c r="AA1760" s="134"/>
      <c r="AB1760" s="135"/>
      <c r="AC1760" s="135"/>
      <c r="AD1760" s="134"/>
      <c r="AE1760" s="135"/>
      <c r="AF1760" s="135"/>
      <c r="AG1760" s="134"/>
    </row>
    <row r="1761" spans="1:33">
      <c r="A1761" s="144" t="s">
        <v>345</v>
      </c>
      <c r="B1761" s="135" t="s">
        <v>3420</v>
      </c>
      <c r="C1761" s="143">
        <v>-496.39827711789462</v>
      </c>
      <c r="D1761" s="143">
        <v>4532.6324031288905</v>
      </c>
      <c r="E1761" s="142">
        <v>1.2689999999999999</v>
      </c>
      <c r="F1761" s="141">
        <v>2.202</v>
      </c>
      <c r="G1761" s="135"/>
      <c r="H1761" s="135"/>
      <c r="I1761" s="134"/>
      <c r="J1761" s="135"/>
      <c r="K1761" s="135"/>
      <c r="L1761" s="134"/>
      <c r="M1761" s="135"/>
      <c r="N1761" s="135"/>
      <c r="O1761" s="134"/>
      <c r="P1761" s="135"/>
      <c r="Q1761" s="135"/>
      <c r="R1761" s="134"/>
      <c r="S1761" s="135"/>
      <c r="T1761" s="135"/>
      <c r="U1761" s="134"/>
      <c r="V1761" s="135"/>
      <c r="W1761" s="135"/>
      <c r="X1761" s="134"/>
      <c r="Y1761" s="135"/>
      <c r="Z1761" s="135"/>
      <c r="AA1761" s="134"/>
      <c r="AB1761" s="135"/>
      <c r="AC1761" s="135"/>
      <c r="AD1761" s="134"/>
      <c r="AE1761" s="135"/>
      <c r="AF1761" s="135"/>
      <c r="AG1761" s="134"/>
    </row>
    <row r="1762" spans="1:33">
      <c r="A1762" s="144" t="s">
        <v>345</v>
      </c>
      <c r="B1762" s="135" t="s">
        <v>3419</v>
      </c>
      <c r="C1762" s="143">
        <v>-496.83419711853423</v>
      </c>
      <c r="D1762" s="143">
        <v>4532.4746496378721</v>
      </c>
      <c r="E1762" s="142">
        <v>1.2949999999999999</v>
      </c>
      <c r="F1762" s="141">
        <v>2.2040000000000002</v>
      </c>
      <c r="G1762" s="135"/>
      <c r="H1762" s="135"/>
      <c r="I1762" s="134"/>
      <c r="J1762" s="135"/>
      <c r="K1762" s="135"/>
      <c r="L1762" s="134"/>
      <c r="M1762" s="135"/>
      <c r="N1762" s="135"/>
      <c r="O1762" s="134"/>
      <c r="P1762" s="135"/>
      <c r="Q1762" s="135"/>
      <c r="R1762" s="134"/>
      <c r="S1762" s="135"/>
      <c r="T1762" s="135"/>
      <c r="U1762" s="134"/>
      <c r="V1762" s="135"/>
      <c r="W1762" s="135"/>
      <c r="X1762" s="134"/>
      <c r="Y1762" s="135"/>
      <c r="Z1762" s="135"/>
      <c r="AA1762" s="134"/>
      <c r="AB1762" s="135"/>
      <c r="AC1762" s="135"/>
      <c r="AD1762" s="134"/>
      <c r="AE1762" s="135"/>
      <c r="AF1762" s="135"/>
      <c r="AG1762" s="134"/>
    </row>
    <row r="1763" spans="1:33">
      <c r="A1763" s="144" t="s">
        <v>345</v>
      </c>
      <c r="B1763" s="135" t="s">
        <v>3418</v>
      </c>
      <c r="C1763" s="143">
        <v>-496.79833218789389</v>
      </c>
      <c r="D1763" s="143">
        <v>4530.7779570315788</v>
      </c>
      <c r="E1763" s="142">
        <v>1.288</v>
      </c>
      <c r="F1763" s="141">
        <v>2.2290000000000001</v>
      </c>
      <c r="G1763" s="135"/>
      <c r="H1763" s="135"/>
      <c r="I1763" s="134"/>
      <c r="J1763" s="135"/>
      <c r="K1763" s="135"/>
      <c r="L1763" s="134"/>
      <c r="M1763" s="135"/>
      <c r="N1763" s="135"/>
      <c r="O1763" s="134"/>
      <c r="P1763" s="135"/>
      <c r="Q1763" s="135"/>
      <c r="R1763" s="134"/>
      <c r="S1763" s="135"/>
      <c r="T1763" s="135"/>
      <c r="U1763" s="134"/>
      <c r="V1763" s="135"/>
      <c r="W1763" s="135"/>
      <c r="X1763" s="134"/>
      <c r="Y1763" s="135"/>
      <c r="Z1763" s="135"/>
      <c r="AA1763" s="134"/>
      <c r="AB1763" s="135"/>
      <c r="AC1763" s="135"/>
      <c r="AD1763" s="134"/>
      <c r="AE1763" s="135"/>
      <c r="AF1763" s="135"/>
      <c r="AG1763" s="134"/>
    </row>
    <row r="1764" spans="1:33">
      <c r="A1764" s="144" t="s">
        <v>345</v>
      </c>
      <c r="B1764" s="135" t="s">
        <v>3417</v>
      </c>
      <c r="C1764" s="143">
        <v>-496.71235650845483</v>
      </c>
      <c r="D1764" s="143">
        <v>4530.2584276304915</v>
      </c>
      <c r="E1764" s="142">
        <v>1.284</v>
      </c>
      <c r="F1764" s="141">
        <v>2.2040000000000002</v>
      </c>
      <c r="G1764" s="135"/>
      <c r="H1764" s="135"/>
      <c r="I1764" s="134"/>
      <c r="J1764" s="135"/>
      <c r="K1764" s="135"/>
      <c r="L1764" s="134"/>
      <c r="M1764" s="135"/>
      <c r="N1764" s="135"/>
      <c r="O1764" s="134"/>
      <c r="P1764" s="135"/>
      <c r="Q1764" s="135"/>
      <c r="R1764" s="134"/>
      <c r="S1764" s="135"/>
      <c r="T1764" s="135"/>
      <c r="U1764" s="134"/>
      <c r="V1764" s="135"/>
      <c r="W1764" s="135"/>
      <c r="X1764" s="134"/>
      <c r="Y1764" s="135"/>
      <c r="Z1764" s="135"/>
      <c r="AA1764" s="134"/>
      <c r="AB1764" s="135"/>
      <c r="AC1764" s="135"/>
      <c r="AD1764" s="134"/>
      <c r="AE1764" s="135"/>
      <c r="AF1764" s="135"/>
      <c r="AG1764" s="134"/>
    </row>
    <row r="1765" spans="1:33">
      <c r="A1765" s="144" t="s">
        <v>345</v>
      </c>
      <c r="B1765" s="135" t="s">
        <v>3416</v>
      </c>
      <c r="C1765" s="143">
        <v>-495.91357600095159</v>
      </c>
      <c r="D1765" s="143">
        <v>4529.7778903965182</v>
      </c>
      <c r="E1765" s="142">
        <v>1.2969999999999999</v>
      </c>
      <c r="F1765" s="141">
        <v>2.2149999999999999</v>
      </c>
      <c r="G1765" s="135"/>
      <c r="H1765" s="135"/>
      <c r="I1765" s="134"/>
      <c r="J1765" s="135"/>
      <c r="K1765" s="135"/>
      <c r="L1765" s="134"/>
      <c r="M1765" s="135"/>
      <c r="N1765" s="135"/>
      <c r="O1765" s="134"/>
      <c r="P1765" s="135"/>
      <c r="Q1765" s="135"/>
      <c r="R1765" s="134"/>
      <c r="S1765" s="135"/>
      <c r="T1765" s="135"/>
      <c r="U1765" s="134"/>
      <c r="V1765" s="135"/>
      <c r="W1765" s="135"/>
      <c r="X1765" s="134"/>
      <c r="Y1765" s="135"/>
      <c r="Z1765" s="135"/>
      <c r="AA1765" s="134"/>
      <c r="AB1765" s="135"/>
      <c r="AC1765" s="135"/>
      <c r="AD1765" s="134"/>
      <c r="AE1765" s="135"/>
      <c r="AF1765" s="135"/>
      <c r="AG1765" s="134"/>
    </row>
    <row r="1766" spans="1:33">
      <c r="A1766" s="144" t="s">
        <v>345</v>
      </c>
      <c r="B1766" s="135" t="s">
        <v>3415</v>
      </c>
      <c r="C1766" s="143">
        <v>-496.18097708593069</v>
      </c>
      <c r="D1766" s="143">
        <v>4527.810347747828</v>
      </c>
      <c r="E1766" s="142">
        <v>1.292</v>
      </c>
      <c r="F1766" s="141">
        <v>2.2080000000000002</v>
      </c>
      <c r="G1766" s="135"/>
      <c r="H1766" s="135"/>
      <c r="I1766" s="134"/>
      <c r="J1766" s="135"/>
      <c r="K1766" s="135"/>
      <c r="L1766" s="134"/>
      <c r="M1766" s="135"/>
      <c r="N1766" s="135"/>
      <c r="O1766" s="134"/>
      <c r="P1766" s="135"/>
      <c r="Q1766" s="135"/>
      <c r="R1766" s="134"/>
      <c r="S1766" s="135"/>
      <c r="T1766" s="135"/>
      <c r="U1766" s="134"/>
      <c r="V1766" s="135"/>
      <c r="W1766" s="135"/>
      <c r="X1766" s="134"/>
      <c r="Y1766" s="135"/>
      <c r="Z1766" s="135"/>
      <c r="AA1766" s="134"/>
      <c r="AB1766" s="135"/>
      <c r="AC1766" s="135"/>
      <c r="AD1766" s="134"/>
      <c r="AE1766" s="135"/>
      <c r="AF1766" s="135"/>
      <c r="AG1766" s="134"/>
    </row>
    <row r="1767" spans="1:33">
      <c r="A1767" s="144" t="s">
        <v>345</v>
      </c>
      <c r="B1767" s="135" t="s">
        <v>3414</v>
      </c>
      <c r="C1767" s="143">
        <v>-496.49133638731394</v>
      </c>
      <c r="D1767" s="143">
        <v>4527.6041053621057</v>
      </c>
      <c r="E1767" s="142">
        <v>1.3280000000000001</v>
      </c>
      <c r="F1767" s="141">
        <v>2.2229999999999999</v>
      </c>
      <c r="G1767" s="135"/>
      <c r="H1767" s="135"/>
      <c r="I1767" s="134"/>
      <c r="J1767" s="135"/>
      <c r="K1767" s="135"/>
      <c r="L1767" s="134"/>
      <c r="M1767" s="135"/>
      <c r="N1767" s="135"/>
      <c r="O1767" s="134"/>
      <c r="P1767" s="135"/>
      <c r="Q1767" s="135"/>
      <c r="R1767" s="134"/>
      <c r="S1767" s="135"/>
      <c r="T1767" s="135"/>
      <c r="U1767" s="134"/>
      <c r="V1767" s="135"/>
      <c r="W1767" s="135"/>
      <c r="X1767" s="134"/>
      <c r="Y1767" s="135"/>
      <c r="Z1767" s="135"/>
      <c r="AA1767" s="134"/>
      <c r="AB1767" s="135"/>
      <c r="AC1767" s="135"/>
      <c r="AD1767" s="134"/>
      <c r="AE1767" s="135"/>
      <c r="AF1767" s="135"/>
      <c r="AG1767" s="134"/>
    </row>
    <row r="1768" spans="1:33">
      <c r="A1768" s="144" t="s">
        <v>345</v>
      </c>
      <c r="B1768" s="135" t="s">
        <v>3413</v>
      </c>
      <c r="C1768" s="143">
        <v>-496.43826600074186</v>
      </c>
      <c r="D1768" s="143">
        <v>4527.4253198541783</v>
      </c>
      <c r="E1768" s="142">
        <v>1.3089999999999999</v>
      </c>
      <c r="F1768" s="141">
        <v>2.206</v>
      </c>
      <c r="G1768" s="135"/>
      <c r="H1768" s="135"/>
      <c r="I1768" s="134"/>
      <c r="J1768" s="135"/>
      <c r="K1768" s="135"/>
      <c r="L1768" s="134"/>
      <c r="M1768" s="135"/>
      <c r="N1768" s="135"/>
      <c r="O1768" s="134"/>
      <c r="P1768" s="135"/>
      <c r="Q1768" s="135"/>
      <c r="R1768" s="134"/>
      <c r="S1768" s="135"/>
      <c r="T1768" s="135"/>
      <c r="U1768" s="134"/>
      <c r="V1768" s="135"/>
      <c r="W1768" s="135"/>
      <c r="X1768" s="134"/>
      <c r="Y1768" s="135"/>
      <c r="Z1768" s="135"/>
      <c r="AA1768" s="134"/>
      <c r="AB1768" s="135"/>
      <c r="AC1768" s="135"/>
      <c r="AD1768" s="134"/>
      <c r="AE1768" s="135"/>
      <c r="AF1768" s="135"/>
      <c r="AG1768" s="134"/>
    </row>
    <row r="1769" spans="1:33">
      <c r="A1769" s="144" t="s">
        <v>345</v>
      </c>
      <c r="B1769" s="135" t="s">
        <v>3412</v>
      </c>
      <c r="C1769" s="143">
        <v>-496.47393039602628</v>
      </c>
      <c r="D1769" s="143">
        <v>4525.9139819334387</v>
      </c>
      <c r="E1769" s="142">
        <v>1.278</v>
      </c>
      <c r="F1769" s="141">
        <v>2.2250000000000001</v>
      </c>
      <c r="G1769" s="135"/>
      <c r="H1769" s="135"/>
      <c r="I1769" s="134"/>
      <c r="J1769" s="135"/>
      <c r="K1769" s="135"/>
      <c r="L1769" s="134"/>
      <c r="M1769" s="135"/>
      <c r="N1769" s="135"/>
      <c r="O1769" s="134"/>
      <c r="P1769" s="135"/>
      <c r="Q1769" s="135"/>
      <c r="R1769" s="134"/>
      <c r="S1769" s="135"/>
      <c r="T1769" s="135"/>
      <c r="U1769" s="134"/>
      <c r="V1769" s="135"/>
      <c r="W1769" s="135"/>
      <c r="X1769" s="134"/>
      <c r="Y1769" s="135"/>
      <c r="Z1769" s="135"/>
      <c r="AA1769" s="134"/>
      <c r="AB1769" s="135"/>
      <c r="AC1769" s="135"/>
      <c r="AD1769" s="134"/>
      <c r="AE1769" s="135"/>
      <c r="AF1769" s="135"/>
      <c r="AG1769" s="134"/>
    </row>
    <row r="1770" spans="1:33">
      <c r="A1770" s="144" t="s">
        <v>345</v>
      </c>
      <c r="B1770" s="135" t="s">
        <v>3411</v>
      </c>
      <c r="C1770" s="143">
        <v>-496.81416043087796</v>
      </c>
      <c r="D1770" s="143">
        <v>4524.480258341996</v>
      </c>
      <c r="E1770" s="142">
        <v>1.3169999999999999</v>
      </c>
      <c r="F1770" s="141">
        <v>2.2109999999999999</v>
      </c>
      <c r="G1770" s="135"/>
      <c r="H1770" s="135"/>
      <c r="I1770" s="134"/>
      <c r="J1770" s="135"/>
      <c r="K1770" s="135"/>
      <c r="L1770" s="134"/>
      <c r="M1770" s="135"/>
      <c r="N1770" s="135"/>
      <c r="O1770" s="134"/>
      <c r="P1770" s="135"/>
      <c r="Q1770" s="135"/>
      <c r="R1770" s="134"/>
      <c r="S1770" s="135"/>
      <c r="T1770" s="135"/>
      <c r="U1770" s="134"/>
      <c r="V1770" s="135"/>
      <c r="W1770" s="135"/>
      <c r="X1770" s="134"/>
      <c r="Y1770" s="135"/>
      <c r="Z1770" s="135"/>
      <c r="AA1770" s="134"/>
      <c r="AB1770" s="135"/>
      <c r="AC1770" s="135"/>
      <c r="AD1770" s="134"/>
      <c r="AE1770" s="135"/>
      <c r="AF1770" s="135"/>
      <c r="AG1770" s="134"/>
    </row>
    <row r="1771" spans="1:33">
      <c r="A1771" s="144" t="s">
        <v>345</v>
      </c>
      <c r="B1771" s="135" t="s">
        <v>3410</v>
      </c>
      <c r="C1771" s="143">
        <v>-496.65913961896678</v>
      </c>
      <c r="D1771" s="143">
        <v>4523.8397559339382</v>
      </c>
      <c r="E1771" s="142">
        <v>1.3</v>
      </c>
      <c r="F1771" s="141">
        <v>2.2069999999999999</v>
      </c>
      <c r="G1771" s="135"/>
      <c r="H1771" s="135"/>
      <c r="I1771" s="134"/>
      <c r="J1771" s="135"/>
      <c r="K1771" s="135"/>
      <c r="L1771" s="134"/>
      <c r="M1771" s="135"/>
      <c r="N1771" s="135"/>
      <c r="O1771" s="134"/>
      <c r="P1771" s="135"/>
      <c r="Q1771" s="135"/>
      <c r="R1771" s="134"/>
      <c r="S1771" s="135"/>
      <c r="T1771" s="135"/>
      <c r="U1771" s="134"/>
      <c r="V1771" s="135"/>
      <c r="W1771" s="135"/>
      <c r="X1771" s="134"/>
      <c r="Y1771" s="135"/>
      <c r="Z1771" s="135"/>
      <c r="AA1771" s="134"/>
      <c r="AB1771" s="135"/>
      <c r="AC1771" s="135"/>
      <c r="AD1771" s="134"/>
      <c r="AE1771" s="135"/>
      <c r="AF1771" s="135"/>
      <c r="AG1771" s="134"/>
    </row>
    <row r="1772" spans="1:33">
      <c r="A1772" s="144" t="s">
        <v>345</v>
      </c>
      <c r="B1772" s="135" t="s">
        <v>3409</v>
      </c>
      <c r="C1772" s="143">
        <v>-496.27931819459877</v>
      </c>
      <c r="D1772" s="143">
        <v>4522.0973666868731</v>
      </c>
      <c r="E1772" s="142">
        <v>1.3089999999999999</v>
      </c>
      <c r="F1772" s="141">
        <v>2.2170000000000001</v>
      </c>
      <c r="G1772" s="135"/>
      <c r="H1772" s="135"/>
      <c r="I1772" s="134"/>
      <c r="J1772" s="135"/>
      <c r="K1772" s="135"/>
      <c r="L1772" s="134"/>
      <c r="M1772" s="135"/>
      <c r="N1772" s="135"/>
      <c r="O1772" s="134"/>
      <c r="P1772" s="135"/>
      <c r="Q1772" s="135"/>
      <c r="R1772" s="134"/>
      <c r="S1772" s="135"/>
      <c r="T1772" s="135"/>
      <c r="U1772" s="134"/>
      <c r="V1772" s="135"/>
      <c r="W1772" s="135"/>
      <c r="X1772" s="134"/>
      <c r="Y1772" s="135"/>
      <c r="Z1772" s="135"/>
      <c r="AA1772" s="134"/>
      <c r="AB1772" s="135"/>
      <c r="AC1772" s="135"/>
      <c r="AD1772" s="134"/>
      <c r="AE1772" s="135"/>
      <c r="AF1772" s="135"/>
      <c r="AG1772" s="134"/>
    </row>
    <row r="1773" spans="1:33">
      <c r="A1773" s="144" t="s">
        <v>345</v>
      </c>
      <c r="B1773" s="135" t="s">
        <v>3408</v>
      </c>
      <c r="C1773" s="143">
        <v>-496.85601796005562</v>
      </c>
      <c r="D1773" s="143">
        <v>4521.0260675176469</v>
      </c>
      <c r="E1773" s="142">
        <v>1.298</v>
      </c>
      <c r="F1773" s="141">
        <v>2.2130000000000001</v>
      </c>
      <c r="G1773" s="135"/>
      <c r="H1773" s="135"/>
      <c r="I1773" s="134"/>
      <c r="J1773" s="135"/>
      <c r="K1773" s="135"/>
      <c r="L1773" s="134"/>
      <c r="M1773" s="135"/>
      <c r="N1773" s="135"/>
      <c r="O1773" s="134"/>
      <c r="P1773" s="135"/>
      <c r="Q1773" s="135"/>
      <c r="R1773" s="134"/>
      <c r="S1773" s="135"/>
      <c r="T1773" s="135"/>
      <c r="U1773" s="134"/>
      <c r="V1773" s="135"/>
      <c r="W1773" s="135"/>
      <c r="X1773" s="134"/>
      <c r="Y1773" s="135"/>
      <c r="Z1773" s="135"/>
      <c r="AA1773" s="134"/>
      <c r="AB1773" s="135"/>
      <c r="AC1773" s="135"/>
      <c r="AD1773" s="134"/>
      <c r="AE1773" s="135"/>
      <c r="AF1773" s="135"/>
      <c r="AG1773" s="134"/>
    </row>
    <row r="1774" spans="1:33">
      <c r="A1774" s="144" t="s">
        <v>345</v>
      </c>
      <c r="B1774" s="135" t="s">
        <v>3407</v>
      </c>
      <c r="C1774" s="143">
        <v>-496.13498639970703</v>
      </c>
      <c r="D1774" s="143">
        <v>4519.6175569880197</v>
      </c>
      <c r="E1774" s="142">
        <v>1.2909999999999999</v>
      </c>
      <c r="F1774" s="141">
        <v>2.2160000000000002</v>
      </c>
      <c r="G1774" s="135"/>
      <c r="H1774" s="135"/>
      <c r="I1774" s="134"/>
      <c r="J1774" s="135"/>
      <c r="K1774" s="135"/>
      <c r="L1774" s="134"/>
      <c r="M1774" s="135"/>
      <c r="N1774" s="135"/>
      <c r="O1774" s="134"/>
      <c r="P1774" s="135"/>
      <c r="Q1774" s="135"/>
      <c r="R1774" s="134"/>
      <c r="S1774" s="135"/>
      <c r="T1774" s="135"/>
      <c r="U1774" s="134"/>
      <c r="V1774" s="135"/>
      <c r="W1774" s="135"/>
      <c r="X1774" s="134"/>
      <c r="Y1774" s="135"/>
      <c r="Z1774" s="135"/>
      <c r="AA1774" s="134"/>
      <c r="AB1774" s="135"/>
      <c r="AC1774" s="135"/>
      <c r="AD1774" s="134"/>
      <c r="AE1774" s="135"/>
      <c r="AF1774" s="135"/>
      <c r="AG1774" s="134"/>
    </row>
    <row r="1775" spans="1:33">
      <c r="A1775" s="144" t="s">
        <v>345</v>
      </c>
      <c r="B1775" s="135" t="s">
        <v>3406</v>
      </c>
      <c r="C1775" s="143">
        <v>-496.23883974085379</v>
      </c>
      <c r="D1775" s="143">
        <v>4518.8035380519896</v>
      </c>
      <c r="E1775" s="142">
        <v>1.321</v>
      </c>
      <c r="F1775" s="141">
        <v>2.214</v>
      </c>
      <c r="G1775" s="135"/>
      <c r="H1775" s="135"/>
      <c r="I1775" s="134"/>
      <c r="J1775" s="135"/>
      <c r="K1775" s="135"/>
      <c r="L1775" s="134"/>
      <c r="M1775" s="135"/>
      <c r="N1775" s="135"/>
      <c r="O1775" s="134"/>
      <c r="P1775" s="135"/>
      <c r="Q1775" s="135"/>
      <c r="R1775" s="134"/>
      <c r="S1775" s="135"/>
      <c r="T1775" s="135"/>
      <c r="U1775" s="134"/>
      <c r="V1775" s="135"/>
      <c r="W1775" s="135"/>
      <c r="X1775" s="134"/>
      <c r="Y1775" s="135"/>
      <c r="Z1775" s="135"/>
      <c r="AA1775" s="134"/>
      <c r="AB1775" s="135"/>
      <c r="AC1775" s="135"/>
      <c r="AD1775" s="134"/>
      <c r="AE1775" s="135"/>
      <c r="AF1775" s="135"/>
      <c r="AG1775" s="134"/>
    </row>
    <row r="1776" spans="1:33">
      <c r="A1776" s="144" t="s">
        <v>345</v>
      </c>
      <c r="B1776" s="135" t="s">
        <v>3405</v>
      </c>
      <c r="C1776" s="143">
        <v>-496.1721118829949</v>
      </c>
      <c r="D1776" s="143">
        <v>4517.5718872374355</v>
      </c>
      <c r="E1776" s="142">
        <v>1.3220000000000001</v>
      </c>
      <c r="F1776" s="141">
        <v>2.2240000000000002</v>
      </c>
      <c r="G1776" s="135"/>
      <c r="H1776" s="135"/>
      <c r="I1776" s="134"/>
      <c r="J1776" s="135"/>
      <c r="K1776" s="135"/>
      <c r="L1776" s="134"/>
      <c r="M1776" s="135"/>
      <c r="N1776" s="135"/>
      <c r="O1776" s="134"/>
      <c r="P1776" s="135"/>
      <c r="Q1776" s="135"/>
      <c r="R1776" s="134"/>
      <c r="S1776" s="135"/>
      <c r="T1776" s="135"/>
      <c r="U1776" s="134"/>
      <c r="V1776" s="135"/>
      <c r="W1776" s="135"/>
      <c r="X1776" s="134"/>
      <c r="Y1776" s="135"/>
      <c r="Z1776" s="135"/>
      <c r="AA1776" s="134"/>
      <c r="AB1776" s="135"/>
      <c r="AC1776" s="135"/>
      <c r="AD1776" s="134"/>
      <c r="AE1776" s="135"/>
      <c r="AF1776" s="135"/>
      <c r="AG1776" s="134"/>
    </row>
    <row r="1777" spans="1:33">
      <c r="A1777" s="144" t="s">
        <v>345</v>
      </c>
      <c r="B1777" s="135" t="s">
        <v>3404</v>
      </c>
      <c r="C1777" s="143">
        <v>-496.83357757270477</v>
      </c>
      <c r="D1777" s="143">
        <v>4515.575193075777</v>
      </c>
      <c r="E1777" s="142">
        <v>1.2969999999999999</v>
      </c>
      <c r="F1777" s="141">
        <v>2.2109999999999999</v>
      </c>
      <c r="G1777" s="135"/>
      <c r="H1777" s="135"/>
      <c r="I1777" s="134"/>
      <c r="J1777" s="135"/>
      <c r="K1777" s="135"/>
      <c r="L1777" s="134"/>
      <c r="M1777" s="135"/>
      <c r="N1777" s="135"/>
      <c r="O1777" s="134"/>
      <c r="P1777" s="135"/>
      <c r="Q1777" s="135"/>
      <c r="R1777" s="134"/>
      <c r="S1777" s="135"/>
      <c r="T1777" s="135"/>
      <c r="U1777" s="134"/>
      <c r="V1777" s="135"/>
      <c r="W1777" s="135"/>
      <c r="X1777" s="134"/>
      <c r="Y1777" s="135"/>
      <c r="Z1777" s="135"/>
      <c r="AA1777" s="134"/>
      <c r="AB1777" s="135"/>
      <c r="AC1777" s="135"/>
      <c r="AD1777" s="134"/>
      <c r="AE1777" s="135"/>
      <c r="AF1777" s="135"/>
      <c r="AG1777" s="134"/>
    </row>
    <row r="1778" spans="1:33">
      <c r="A1778" s="144" t="s">
        <v>345</v>
      </c>
      <c r="B1778" s="135" t="s">
        <v>3403</v>
      </c>
      <c r="C1778" s="143">
        <v>-496.37306445108379</v>
      </c>
      <c r="D1778" s="143">
        <v>4514.7861686676943</v>
      </c>
      <c r="E1778" s="142">
        <v>1.3089999999999999</v>
      </c>
      <c r="F1778" s="141">
        <v>2.2029999999999998</v>
      </c>
      <c r="G1778" s="135"/>
      <c r="H1778" s="135"/>
      <c r="I1778" s="134"/>
      <c r="J1778" s="135"/>
      <c r="K1778" s="135"/>
      <c r="L1778" s="134"/>
      <c r="M1778" s="135"/>
      <c r="N1778" s="135"/>
      <c r="O1778" s="134"/>
      <c r="P1778" s="135"/>
      <c r="Q1778" s="135"/>
      <c r="R1778" s="134"/>
      <c r="S1778" s="135"/>
      <c r="T1778" s="135"/>
      <c r="U1778" s="134"/>
      <c r="V1778" s="135"/>
      <c r="W1778" s="135"/>
      <c r="X1778" s="134"/>
      <c r="Y1778" s="135"/>
      <c r="Z1778" s="135"/>
      <c r="AA1778" s="134"/>
      <c r="AB1778" s="135"/>
      <c r="AC1778" s="135"/>
      <c r="AD1778" s="134"/>
      <c r="AE1778" s="135"/>
      <c r="AF1778" s="135"/>
      <c r="AG1778" s="134"/>
    </row>
    <row r="1779" spans="1:33">
      <c r="A1779" s="144" t="s">
        <v>345</v>
      </c>
      <c r="B1779" s="135" t="s">
        <v>3402</v>
      </c>
      <c r="C1779" s="143">
        <v>-495.98777125464073</v>
      </c>
      <c r="D1779" s="143">
        <v>4514.4456902243228</v>
      </c>
      <c r="E1779" s="142">
        <v>1.3009999999999999</v>
      </c>
      <c r="F1779" s="141">
        <v>2.206</v>
      </c>
      <c r="G1779" s="135"/>
      <c r="H1779" s="135"/>
      <c r="I1779" s="134"/>
      <c r="J1779" s="135"/>
      <c r="K1779" s="135"/>
      <c r="L1779" s="134"/>
      <c r="M1779" s="135"/>
      <c r="N1779" s="135"/>
      <c r="O1779" s="134"/>
      <c r="P1779" s="135"/>
      <c r="Q1779" s="135"/>
      <c r="R1779" s="134"/>
      <c r="S1779" s="135"/>
      <c r="T1779" s="135"/>
      <c r="U1779" s="134"/>
      <c r="V1779" s="135"/>
      <c r="W1779" s="135"/>
      <c r="X1779" s="134"/>
      <c r="Y1779" s="135"/>
      <c r="Z1779" s="135"/>
      <c r="AA1779" s="134"/>
      <c r="AB1779" s="135"/>
      <c r="AC1779" s="135"/>
      <c r="AD1779" s="134"/>
      <c r="AE1779" s="135"/>
      <c r="AF1779" s="135"/>
      <c r="AG1779" s="134"/>
    </row>
    <row r="1780" spans="1:33">
      <c r="A1780" s="144" t="s">
        <v>345</v>
      </c>
      <c r="B1780" s="135" t="s">
        <v>3401</v>
      </c>
      <c r="C1780" s="143">
        <v>-496.18446637679398</v>
      </c>
      <c r="D1780" s="143">
        <v>4513.1890078371098</v>
      </c>
      <c r="E1780" s="142">
        <v>1.2989999999999999</v>
      </c>
      <c r="F1780" s="141">
        <v>2.2149999999999999</v>
      </c>
      <c r="G1780" s="135"/>
      <c r="H1780" s="135"/>
      <c r="I1780" s="134"/>
      <c r="J1780" s="135"/>
      <c r="K1780" s="135"/>
      <c r="L1780" s="134"/>
      <c r="M1780" s="135"/>
      <c r="N1780" s="135"/>
      <c r="O1780" s="134"/>
      <c r="P1780" s="135"/>
      <c r="Q1780" s="135"/>
      <c r="R1780" s="134"/>
      <c r="S1780" s="135"/>
      <c r="T1780" s="135"/>
      <c r="U1780" s="134"/>
      <c r="V1780" s="135"/>
      <c r="W1780" s="135"/>
      <c r="X1780" s="134"/>
      <c r="Y1780" s="135"/>
      <c r="Z1780" s="135"/>
      <c r="AA1780" s="134"/>
      <c r="AB1780" s="135"/>
      <c r="AC1780" s="135"/>
      <c r="AD1780" s="134"/>
      <c r="AE1780" s="135"/>
      <c r="AF1780" s="135"/>
      <c r="AG1780" s="134"/>
    </row>
    <row r="1781" spans="1:33">
      <c r="A1781" s="144" t="s">
        <v>345</v>
      </c>
      <c r="B1781" s="135" t="s">
        <v>3400</v>
      </c>
      <c r="C1781" s="143">
        <v>-495.94449387324602</v>
      </c>
      <c r="D1781" s="143">
        <v>4512.9205369470346</v>
      </c>
      <c r="E1781" s="142">
        <v>1.321</v>
      </c>
      <c r="F1781" s="141">
        <v>2.1989999999999998</v>
      </c>
      <c r="G1781" s="135"/>
      <c r="H1781" s="135"/>
      <c r="I1781" s="134"/>
      <c r="J1781" s="135"/>
      <c r="K1781" s="135"/>
      <c r="L1781" s="134"/>
      <c r="M1781" s="135"/>
      <c r="N1781" s="135"/>
      <c r="O1781" s="134"/>
      <c r="P1781" s="135"/>
      <c r="Q1781" s="135"/>
      <c r="R1781" s="134"/>
      <c r="S1781" s="135"/>
      <c r="T1781" s="135"/>
      <c r="U1781" s="134"/>
      <c r="V1781" s="135"/>
      <c r="W1781" s="135"/>
      <c r="X1781" s="134"/>
      <c r="Y1781" s="135"/>
      <c r="Z1781" s="135"/>
      <c r="AA1781" s="134"/>
      <c r="AB1781" s="135"/>
      <c r="AC1781" s="135"/>
      <c r="AD1781" s="134"/>
      <c r="AE1781" s="135"/>
      <c r="AF1781" s="135"/>
      <c r="AG1781" s="134"/>
    </row>
    <row r="1782" spans="1:33">
      <c r="A1782" s="144" t="s">
        <v>345</v>
      </c>
      <c r="B1782" s="135" t="s">
        <v>3399</v>
      </c>
      <c r="C1782" s="143">
        <v>-496.11960541998315</v>
      </c>
      <c r="D1782" s="143">
        <v>4511.4078865114288</v>
      </c>
      <c r="E1782" s="142">
        <v>1.304</v>
      </c>
      <c r="F1782" s="141">
        <v>2.2029999999999998</v>
      </c>
      <c r="G1782" s="135"/>
      <c r="H1782" s="135"/>
      <c r="I1782" s="134"/>
      <c r="J1782" s="135"/>
      <c r="K1782" s="135"/>
      <c r="L1782" s="134"/>
      <c r="M1782" s="135"/>
      <c r="N1782" s="135"/>
      <c r="O1782" s="134"/>
      <c r="P1782" s="135"/>
      <c r="Q1782" s="135"/>
      <c r="R1782" s="134"/>
      <c r="S1782" s="135"/>
      <c r="T1782" s="135"/>
      <c r="U1782" s="134"/>
      <c r="V1782" s="135"/>
      <c r="W1782" s="135"/>
      <c r="X1782" s="134"/>
      <c r="Y1782" s="135"/>
      <c r="Z1782" s="135"/>
      <c r="AA1782" s="134"/>
      <c r="AB1782" s="135"/>
      <c r="AC1782" s="135"/>
      <c r="AD1782" s="134"/>
      <c r="AE1782" s="135"/>
      <c r="AF1782" s="135"/>
      <c r="AG1782" s="134"/>
    </row>
    <row r="1783" spans="1:33">
      <c r="A1783" s="144" t="s">
        <v>345</v>
      </c>
      <c r="B1783" s="135" t="s">
        <v>3398</v>
      </c>
      <c r="C1783" s="143">
        <v>-495.94228419965708</v>
      </c>
      <c r="D1783" s="143">
        <v>4511.1452877115316</v>
      </c>
      <c r="E1783" s="142">
        <v>1.2889999999999999</v>
      </c>
      <c r="F1783" s="141">
        <v>2.2189999999999999</v>
      </c>
      <c r="G1783" s="135"/>
      <c r="H1783" s="135"/>
      <c r="I1783" s="134"/>
      <c r="J1783" s="135"/>
      <c r="K1783" s="135"/>
      <c r="L1783" s="134"/>
      <c r="M1783" s="135"/>
      <c r="N1783" s="135"/>
      <c r="O1783" s="134"/>
      <c r="P1783" s="135"/>
      <c r="Q1783" s="135"/>
      <c r="R1783" s="134"/>
      <c r="S1783" s="135"/>
      <c r="T1783" s="135"/>
      <c r="U1783" s="134"/>
      <c r="V1783" s="135"/>
      <c r="W1783" s="135"/>
      <c r="X1783" s="134"/>
      <c r="Y1783" s="135"/>
      <c r="Z1783" s="135"/>
      <c r="AA1783" s="134"/>
      <c r="AB1783" s="135"/>
      <c r="AC1783" s="135"/>
      <c r="AD1783" s="134"/>
      <c r="AE1783" s="135"/>
      <c r="AF1783" s="135"/>
      <c r="AG1783" s="134"/>
    </row>
    <row r="1784" spans="1:33">
      <c r="A1784" s="144" t="s">
        <v>345</v>
      </c>
      <c r="B1784" s="135" t="s">
        <v>3397</v>
      </c>
      <c r="C1784" s="143">
        <v>-495.90132148658381</v>
      </c>
      <c r="D1784" s="143">
        <v>4510.4487352034812</v>
      </c>
      <c r="E1784" s="142">
        <v>1.2989999999999999</v>
      </c>
      <c r="F1784" s="141">
        <v>2.2149999999999999</v>
      </c>
      <c r="G1784" s="135"/>
      <c r="H1784" s="135"/>
      <c r="I1784" s="134"/>
      <c r="J1784" s="135"/>
      <c r="K1784" s="135"/>
      <c r="L1784" s="134"/>
      <c r="M1784" s="135"/>
      <c r="N1784" s="135"/>
      <c r="O1784" s="134"/>
      <c r="P1784" s="135"/>
      <c r="Q1784" s="135"/>
      <c r="R1784" s="134"/>
      <c r="S1784" s="135"/>
      <c r="T1784" s="135"/>
      <c r="U1784" s="134"/>
      <c r="V1784" s="135"/>
      <c r="W1784" s="135"/>
      <c r="X1784" s="134"/>
      <c r="Y1784" s="135"/>
      <c r="Z1784" s="135"/>
      <c r="AA1784" s="134"/>
      <c r="AB1784" s="135"/>
      <c r="AC1784" s="135"/>
      <c r="AD1784" s="134"/>
      <c r="AE1784" s="135"/>
      <c r="AF1784" s="135"/>
      <c r="AG1784" s="134"/>
    </row>
    <row r="1785" spans="1:33">
      <c r="A1785" s="144" t="s">
        <v>345</v>
      </c>
      <c r="B1785" s="135" t="s">
        <v>3396</v>
      </c>
      <c r="C1785" s="143">
        <v>-495.92838153927238</v>
      </c>
      <c r="D1785" s="143">
        <v>4508.525864256947</v>
      </c>
      <c r="E1785" s="142">
        <v>1.329</v>
      </c>
      <c r="F1785" s="141">
        <v>2.21</v>
      </c>
      <c r="G1785" s="135"/>
      <c r="H1785" s="135"/>
      <c r="I1785" s="134"/>
      <c r="J1785" s="135"/>
      <c r="K1785" s="135"/>
      <c r="L1785" s="134"/>
      <c r="M1785" s="135"/>
      <c r="N1785" s="135"/>
      <c r="O1785" s="134"/>
      <c r="P1785" s="135"/>
      <c r="Q1785" s="135"/>
      <c r="R1785" s="134"/>
      <c r="S1785" s="135"/>
      <c r="T1785" s="135"/>
      <c r="U1785" s="134"/>
      <c r="V1785" s="135"/>
      <c r="W1785" s="135"/>
      <c r="X1785" s="134"/>
      <c r="Y1785" s="135"/>
      <c r="Z1785" s="135"/>
      <c r="AA1785" s="134"/>
      <c r="AB1785" s="135"/>
      <c r="AC1785" s="135"/>
      <c r="AD1785" s="134"/>
      <c r="AE1785" s="135"/>
      <c r="AF1785" s="135"/>
      <c r="AG1785" s="134"/>
    </row>
    <row r="1786" spans="1:33">
      <c r="A1786" s="144" t="s">
        <v>345</v>
      </c>
      <c r="B1786" s="135" t="s">
        <v>3395</v>
      </c>
      <c r="C1786" s="143">
        <v>-496.79100157148582</v>
      </c>
      <c r="D1786" s="143">
        <v>4507.7081381736898</v>
      </c>
      <c r="E1786" s="142">
        <v>1.2889999999999999</v>
      </c>
      <c r="F1786" s="141">
        <v>2.2029999999999998</v>
      </c>
      <c r="G1786" s="135"/>
      <c r="H1786" s="135"/>
      <c r="I1786" s="134"/>
      <c r="J1786" s="135"/>
      <c r="K1786" s="135"/>
      <c r="L1786" s="134"/>
      <c r="M1786" s="135"/>
      <c r="N1786" s="135"/>
      <c r="O1786" s="134"/>
      <c r="P1786" s="135"/>
      <c r="Q1786" s="135"/>
      <c r="R1786" s="134"/>
      <c r="S1786" s="135"/>
      <c r="T1786" s="135"/>
      <c r="U1786" s="134"/>
      <c r="V1786" s="135"/>
      <c r="W1786" s="135"/>
      <c r="X1786" s="134"/>
      <c r="Y1786" s="135"/>
      <c r="Z1786" s="135"/>
      <c r="AA1786" s="134"/>
      <c r="AB1786" s="135"/>
      <c r="AC1786" s="135"/>
      <c r="AD1786" s="134"/>
      <c r="AE1786" s="135"/>
      <c r="AF1786" s="135"/>
      <c r="AG1786" s="134"/>
    </row>
    <row r="1787" spans="1:33">
      <c r="A1787" s="144" t="s">
        <v>345</v>
      </c>
      <c r="B1787" s="135" t="s">
        <v>3394</v>
      </c>
      <c r="C1787" s="143">
        <v>-496.36627129846715</v>
      </c>
      <c r="D1787" s="143">
        <v>4507.2916425779777</v>
      </c>
      <c r="E1787" s="142">
        <v>1.3240000000000001</v>
      </c>
      <c r="F1787" s="141">
        <v>2.2120000000000002</v>
      </c>
      <c r="G1787" s="135"/>
      <c r="H1787" s="135"/>
      <c r="I1787" s="134"/>
      <c r="J1787" s="135"/>
      <c r="K1787" s="135"/>
      <c r="L1787" s="134"/>
      <c r="M1787" s="135"/>
      <c r="N1787" s="135"/>
      <c r="O1787" s="134"/>
      <c r="P1787" s="135"/>
      <c r="Q1787" s="135"/>
      <c r="R1787" s="134"/>
      <c r="S1787" s="135"/>
      <c r="T1787" s="135"/>
      <c r="U1787" s="134"/>
      <c r="V1787" s="135"/>
      <c r="W1787" s="135"/>
      <c r="X1787" s="134"/>
      <c r="Y1787" s="135"/>
      <c r="Z1787" s="135"/>
      <c r="AA1787" s="134"/>
      <c r="AB1787" s="135"/>
      <c r="AC1787" s="135"/>
      <c r="AD1787" s="134"/>
      <c r="AE1787" s="135"/>
      <c r="AF1787" s="135"/>
      <c r="AG1787" s="134"/>
    </row>
    <row r="1788" spans="1:33">
      <c r="A1788" s="144" t="s">
        <v>345</v>
      </c>
      <c r="B1788" s="135" t="s">
        <v>3393</v>
      </c>
      <c r="C1788" s="143">
        <v>-496.34844555537796</v>
      </c>
      <c r="D1788" s="143">
        <v>4506.6321907780602</v>
      </c>
      <c r="E1788" s="142">
        <v>1.3029999999999999</v>
      </c>
      <c r="F1788" s="141">
        <v>2.2250000000000001</v>
      </c>
      <c r="G1788" s="135"/>
      <c r="H1788" s="135"/>
      <c r="I1788" s="134"/>
      <c r="J1788" s="135"/>
      <c r="K1788" s="135"/>
      <c r="L1788" s="134"/>
      <c r="M1788" s="135"/>
      <c r="N1788" s="135"/>
      <c r="O1788" s="134"/>
      <c r="P1788" s="135"/>
      <c r="Q1788" s="135"/>
      <c r="R1788" s="134"/>
      <c r="S1788" s="135"/>
      <c r="T1788" s="135"/>
      <c r="U1788" s="134"/>
      <c r="V1788" s="135"/>
      <c r="W1788" s="135"/>
      <c r="X1788" s="134"/>
      <c r="Y1788" s="135"/>
      <c r="Z1788" s="135"/>
      <c r="AA1788" s="134"/>
      <c r="AB1788" s="135"/>
      <c r="AC1788" s="135"/>
      <c r="AD1788" s="134"/>
      <c r="AE1788" s="135"/>
      <c r="AF1788" s="135"/>
      <c r="AG1788" s="134"/>
    </row>
    <row r="1789" spans="1:33">
      <c r="A1789" s="144" t="s">
        <v>345</v>
      </c>
      <c r="B1789" s="135" t="s">
        <v>3392</v>
      </c>
      <c r="C1789" s="143">
        <v>-496.59105314724945</v>
      </c>
      <c r="D1789" s="143">
        <v>4506.6057259263125</v>
      </c>
      <c r="E1789" s="142">
        <v>1.284</v>
      </c>
      <c r="F1789" s="141">
        <v>2.21</v>
      </c>
      <c r="G1789" s="135"/>
      <c r="H1789" s="135"/>
      <c r="I1789" s="134"/>
      <c r="J1789" s="135"/>
      <c r="K1789" s="135"/>
      <c r="L1789" s="134"/>
      <c r="M1789" s="135"/>
      <c r="N1789" s="135"/>
      <c r="O1789" s="134"/>
      <c r="P1789" s="135"/>
      <c r="Q1789" s="135"/>
      <c r="R1789" s="134"/>
      <c r="S1789" s="135"/>
      <c r="T1789" s="135"/>
      <c r="U1789" s="134"/>
      <c r="V1789" s="135"/>
      <c r="W1789" s="135"/>
      <c r="X1789" s="134"/>
      <c r="Y1789" s="135"/>
      <c r="Z1789" s="135"/>
      <c r="AA1789" s="134"/>
      <c r="AB1789" s="135"/>
      <c r="AC1789" s="135"/>
      <c r="AD1789" s="134"/>
      <c r="AE1789" s="135"/>
      <c r="AF1789" s="135"/>
      <c r="AG1789" s="134"/>
    </row>
    <row r="1790" spans="1:33">
      <c r="A1790" s="144" t="s">
        <v>345</v>
      </c>
      <c r="B1790" s="135" t="s">
        <v>3391</v>
      </c>
      <c r="C1790" s="143">
        <v>-496.01940174153935</v>
      </c>
      <c r="D1790" s="143">
        <v>4505.680271873216</v>
      </c>
      <c r="E1790" s="142">
        <v>1.3120000000000001</v>
      </c>
      <c r="F1790" s="141">
        <v>2.214</v>
      </c>
      <c r="G1790" s="135"/>
      <c r="H1790" s="135"/>
      <c r="I1790" s="134"/>
      <c r="J1790" s="135"/>
      <c r="K1790" s="135"/>
      <c r="L1790" s="134"/>
      <c r="M1790" s="135"/>
      <c r="N1790" s="135"/>
      <c r="O1790" s="134"/>
      <c r="P1790" s="135"/>
      <c r="Q1790" s="135"/>
      <c r="R1790" s="134"/>
      <c r="S1790" s="135"/>
      <c r="T1790" s="135"/>
      <c r="U1790" s="134"/>
      <c r="V1790" s="135"/>
      <c r="W1790" s="135"/>
      <c r="X1790" s="134"/>
      <c r="Y1790" s="135"/>
      <c r="Z1790" s="135"/>
      <c r="AA1790" s="134"/>
      <c r="AB1790" s="135"/>
      <c r="AC1790" s="135"/>
      <c r="AD1790" s="134"/>
      <c r="AE1790" s="135"/>
      <c r="AF1790" s="135"/>
      <c r="AG1790" s="134"/>
    </row>
    <row r="1791" spans="1:33">
      <c r="A1791" s="144" t="s">
        <v>345</v>
      </c>
      <c r="B1791" s="135" t="s">
        <v>3390</v>
      </c>
      <c r="C1791" s="143">
        <v>-496.58234010410155</v>
      </c>
      <c r="D1791" s="143">
        <v>4505.418469974702</v>
      </c>
      <c r="E1791" s="142">
        <v>1.306</v>
      </c>
      <c r="F1791" s="141">
        <v>2.2130000000000001</v>
      </c>
      <c r="G1791" s="135"/>
      <c r="H1791" s="135"/>
      <c r="I1791" s="134"/>
      <c r="J1791" s="135"/>
      <c r="K1791" s="135"/>
      <c r="L1791" s="134"/>
      <c r="M1791" s="135"/>
      <c r="N1791" s="135"/>
      <c r="O1791" s="134"/>
      <c r="P1791" s="135"/>
      <c r="Q1791" s="135"/>
      <c r="R1791" s="134"/>
      <c r="S1791" s="135"/>
      <c r="T1791" s="135"/>
      <c r="U1791" s="134"/>
      <c r="V1791" s="135"/>
      <c r="W1791" s="135"/>
      <c r="X1791" s="134"/>
      <c r="Y1791" s="135"/>
      <c r="Z1791" s="135"/>
      <c r="AA1791" s="134"/>
      <c r="AB1791" s="135"/>
      <c r="AC1791" s="135"/>
      <c r="AD1791" s="134"/>
      <c r="AE1791" s="135"/>
      <c r="AF1791" s="135"/>
      <c r="AG1791" s="134"/>
    </row>
    <row r="1792" spans="1:33">
      <c r="A1792" s="144" t="s">
        <v>345</v>
      </c>
      <c r="B1792" s="135" t="s">
        <v>3389</v>
      </c>
      <c r="C1792" s="143">
        <v>-495.97114537532832</v>
      </c>
      <c r="D1792" s="143">
        <v>4505.2738789000059</v>
      </c>
      <c r="E1792" s="142">
        <v>1.3029999999999999</v>
      </c>
      <c r="F1792" s="141">
        <v>2.2120000000000002</v>
      </c>
      <c r="G1792" s="135"/>
      <c r="H1792" s="135"/>
      <c r="I1792" s="134"/>
      <c r="J1792" s="135"/>
      <c r="K1792" s="135"/>
      <c r="L1792" s="134"/>
      <c r="M1792" s="135"/>
      <c r="N1792" s="135"/>
      <c r="O1792" s="134"/>
      <c r="P1792" s="135"/>
      <c r="Q1792" s="135"/>
      <c r="R1792" s="134"/>
      <c r="S1792" s="135"/>
      <c r="T1792" s="135"/>
      <c r="U1792" s="134"/>
      <c r="V1792" s="135"/>
      <c r="W1792" s="135"/>
      <c r="X1792" s="134"/>
      <c r="Y1792" s="135"/>
      <c r="Z1792" s="135"/>
      <c r="AA1792" s="134"/>
      <c r="AB1792" s="135"/>
      <c r="AC1792" s="135"/>
      <c r="AD1792" s="134"/>
      <c r="AE1792" s="135"/>
      <c r="AF1792" s="135"/>
      <c r="AG1792" s="134"/>
    </row>
    <row r="1793" spans="1:33">
      <c r="A1793" s="144" t="s">
        <v>345</v>
      </c>
      <c r="B1793" s="135" t="s">
        <v>3388</v>
      </c>
      <c r="C1793" s="143">
        <v>-496.83690627685064</v>
      </c>
      <c r="D1793" s="143">
        <v>4504.2440774840161</v>
      </c>
      <c r="E1793" s="142">
        <v>1.3160000000000001</v>
      </c>
      <c r="F1793" s="141">
        <v>2.198</v>
      </c>
      <c r="G1793" s="135"/>
      <c r="H1793" s="135"/>
      <c r="I1793" s="134"/>
      <c r="J1793" s="135"/>
      <c r="K1793" s="135"/>
      <c r="L1793" s="134"/>
      <c r="M1793" s="135"/>
      <c r="N1793" s="135"/>
      <c r="O1793" s="134"/>
      <c r="P1793" s="135"/>
      <c r="Q1793" s="135"/>
      <c r="R1793" s="134"/>
      <c r="S1793" s="135"/>
      <c r="T1793" s="135"/>
      <c r="U1793" s="134"/>
      <c r="V1793" s="135"/>
      <c r="W1793" s="135"/>
      <c r="X1793" s="134"/>
      <c r="Y1793" s="135"/>
      <c r="Z1793" s="135"/>
      <c r="AA1793" s="134"/>
      <c r="AB1793" s="135"/>
      <c r="AC1793" s="135"/>
      <c r="AD1793" s="134"/>
      <c r="AE1793" s="135"/>
      <c r="AF1793" s="135"/>
      <c r="AG1793" s="134"/>
    </row>
    <row r="1794" spans="1:33">
      <c r="A1794" s="144" t="s">
        <v>345</v>
      </c>
      <c r="B1794" s="135" t="s">
        <v>3387</v>
      </c>
      <c r="C1794" s="143">
        <v>-495.93472246494423</v>
      </c>
      <c r="D1794" s="143">
        <v>4504.1605358478155</v>
      </c>
      <c r="E1794" s="142">
        <v>1.2889999999999999</v>
      </c>
      <c r="F1794" s="141">
        <v>2.214</v>
      </c>
      <c r="G1794" s="135"/>
      <c r="H1794" s="135"/>
      <c r="I1794" s="134"/>
      <c r="J1794" s="135"/>
      <c r="K1794" s="135"/>
      <c r="L1794" s="134"/>
      <c r="M1794" s="135"/>
      <c r="N1794" s="135"/>
      <c r="O1794" s="134"/>
      <c r="P1794" s="135"/>
      <c r="Q1794" s="135"/>
      <c r="R1794" s="134"/>
      <c r="S1794" s="135"/>
      <c r="T1794" s="135"/>
      <c r="U1794" s="134"/>
      <c r="V1794" s="135"/>
      <c r="W1794" s="135"/>
      <c r="X1794" s="134"/>
      <c r="Y1794" s="135"/>
      <c r="Z1794" s="135"/>
      <c r="AA1794" s="134"/>
      <c r="AB1794" s="135"/>
      <c r="AC1794" s="135"/>
      <c r="AD1794" s="134"/>
      <c r="AE1794" s="135"/>
      <c r="AF1794" s="135"/>
      <c r="AG1794" s="134"/>
    </row>
    <row r="1795" spans="1:33">
      <c r="A1795" s="144" t="s">
        <v>345</v>
      </c>
      <c r="B1795" s="135" t="s">
        <v>3386</v>
      </c>
      <c r="C1795" s="143">
        <v>-496.20422124119011</v>
      </c>
      <c r="D1795" s="143">
        <v>4503.3217346627971</v>
      </c>
      <c r="E1795" s="142">
        <v>1.306</v>
      </c>
      <c r="F1795" s="141">
        <v>2.218</v>
      </c>
      <c r="G1795" s="135"/>
      <c r="H1795" s="135"/>
      <c r="I1795" s="134"/>
      <c r="J1795" s="135"/>
      <c r="K1795" s="135"/>
      <c r="L1795" s="134"/>
      <c r="M1795" s="135"/>
      <c r="N1795" s="135"/>
      <c r="O1795" s="134"/>
      <c r="P1795" s="135"/>
      <c r="Q1795" s="135"/>
      <c r="R1795" s="134"/>
      <c r="S1795" s="135"/>
      <c r="T1795" s="135"/>
      <c r="U1795" s="134"/>
      <c r="V1795" s="135"/>
      <c r="W1795" s="135"/>
      <c r="X1795" s="134"/>
      <c r="Y1795" s="135"/>
      <c r="Z1795" s="135"/>
      <c r="AA1795" s="134"/>
      <c r="AB1795" s="135"/>
      <c r="AC1795" s="135"/>
      <c r="AD1795" s="134"/>
      <c r="AE1795" s="135"/>
      <c r="AF1795" s="135"/>
      <c r="AG1795" s="134"/>
    </row>
    <row r="1796" spans="1:33">
      <c r="A1796" s="144" t="s">
        <v>345</v>
      </c>
      <c r="B1796" s="135" t="s">
        <v>3385</v>
      </c>
      <c r="C1796" s="143">
        <v>-496.79505411991448</v>
      </c>
      <c r="D1796" s="143">
        <v>4502.7072057561936</v>
      </c>
      <c r="E1796" s="142">
        <v>1.3240000000000001</v>
      </c>
      <c r="F1796" s="141">
        <v>2.2290000000000001</v>
      </c>
      <c r="G1796" s="135"/>
      <c r="H1796" s="135"/>
      <c r="I1796" s="134"/>
      <c r="J1796" s="135"/>
      <c r="K1796" s="135"/>
      <c r="L1796" s="134"/>
      <c r="M1796" s="135"/>
      <c r="N1796" s="135"/>
      <c r="O1796" s="134"/>
      <c r="P1796" s="135"/>
      <c r="Q1796" s="135"/>
      <c r="R1796" s="134"/>
      <c r="S1796" s="135"/>
      <c r="T1796" s="135"/>
      <c r="U1796" s="134"/>
      <c r="V1796" s="135"/>
      <c r="W1796" s="135"/>
      <c r="X1796" s="134"/>
      <c r="Y1796" s="135"/>
      <c r="Z1796" s="135"/>
      <c r="AA1796" s="134"/>
      <c r="AB1796" s="135"/>
      <c r="AC1796" s="135"/>
      <c r="AD1796" s="134"/>
      <c r="AE1796" s="135"/>
      <c r="AF1796" s="135"/>
      <c r="AG1796" s="134"/>
    </row>
    <row r="1797" spans="1:33">
      <c r="A1797" s="144" t="s">
        <v>345</v>
      </c>
      <c r="B1797" s="135" t="s">
        <v>3384</v>
      </c>
      <c r="C1797" s="143">
        <v>-496.00297876881694</v>
      </c>
      <c r="D1797" s="143">
        <v>4501.7630721634096</v>
      </c>
      <c r="E1797" s="142">
        <v>1.2909999999999999</v>
      </c>
      <c r="F1797" s="141">
        <v>2.2080000000000002</v>
      </c>
      <c r="G1797" s="135"/>
      <c r="H1797" s="135"/>
      <c r="I1797" s="134"/>
      <c r="J1797" s="135"/>
      <c r="K1797" s="135"/>
      <c r="L1797" s="134"/>
      <c r="M1797" s="135"/>
      <c r="N1797" s="135"/>
      <c r="O1797" s="134"/>
      <c r="P1797" s="135"/>
      <c r="Q1797" s="135"/>
      <c r="R1797" s="134"/>
      <c r="S1797" s="135"/>
      <c r="T1797" s="135"/>
      <c r="U1797" s="134"/>
      <c r="V1797" s="135"/>
      <c r="W1797" s="135"/>
      <c r="X1797" s="134"/>
      <c r="Y1797" s="135"/>
      <c r="Z1797" s="135"/>
      <c r="AA1797" s="134"/>
      <c r="AB1797" s="135"/>
      <c r="AC1797" s="135"/>
      <c r="AD1797" s="134"/>
      <c r="AE1797" s="135"/>
      <c r="AF1797" s="135"/>
      <c r="AG1797" s="134"/>
    </row>
    <row r="1798" spans="1:33">
      <c r="A1798" s="144" t="s">
        <v>345</v>
      </c>
      <c r="B1798" s="135" t="s">
        <v>3383</v>
      </c>
      <c r="C1798" s="143">
        <v>-496.0997424978388</v>
      </c>
      <c r="D1798" s="143">
        <v>4501.3489678258402</v>
      </c>
      <c r="E1798" s="142">
        <v>1.3080000000000001</v>
      </c>
      <c r="F1798" s="141">
        <v>2.2229999999999999</v>
      </c>
      <c r="G1798" s="135"/>
      <c r="H1798" s="135"/>
      <c r="I1798" s="134"/>
      <c r="J1798" s="135"/>
      <c r="K1798" s="135"/>
      <c r="L1798" s="134"/>
      <c r="M1798" s="135"/>
      <c r="N1798" s="135"/>
      <c r="O1798" s="134"/>
      <c r="P1798" s="135"/>
      <c r="Q1798" s="135"/>
      <c r="R1798" s="134"/>
      <c r="S1798" s="135"/>
      <c r="T1798" s="135"/>
      <c r="U1798" s="134"/>
      <c r="V1798" s="135"/>
      <c r="W1798" s="135"/>
      <c r="X1798" s="134"/>
      <c r="Y1798" s="135"/>
      <c r="Z1798" s="135"/>
      <c r="AA1798" s="134"/>
      <c r="AB1798" s="135"/>
      <c r="AC1798" s="135"/>
      <c r="AD1798" s="134"/>
      <c r="AE1798" s="135"/>
      <c r="AF1798" s="135"/>
      <c r="AG1798" s="134"/>
    </row>
    <row r="1799" spans="1:33">
      <c r="A1799" s="144" t="s">
        <v>345</v>
      </c>
      <c r="B1799" s="135" t="s">
        <v>3382</v>
      </c>
      <c r="C1799" s="143">
        <v>-496.36101488122716</v>
      </c>
      <c r="D1799" s="143">
        <v>4501.1503373189234</v>
      </c>
      <c r="E1799" s="142">
        <v>1.3089999999999999</v>
      </c>
      <c r="F1799" s="141">
        <v>2.198</v>
      </c>
      <c r="G1799" s="135"/>
      <c r="H1799" s="135"/>
      <c r="I1799" s="134"/>
      <c r="J1799" s="135"/>
      <c r="K1799" s="135"/>
      <c r="L1799" s="134"/>
      <c r="M1799" s="135"/>
      <c r="N1799" s="135"/>
      <c r="O1799" s="134"/>
      <c r="P1799" s="135"/>
      <c r="Q1799" s="135"/>
      <c r="R1799" s="134"/>
      <c r="S1799" s="135"/>
      <c r="T1799" s="135"/>
      <c r="U1799" s="134"/>
      <c r="V1799" s="135"/>
      <c r="W1799" s="135"/>
      <c r="X1799" s="134"/>
      <c r="Y1799" s="135"/>
      <c r="Z1799" s="135"/>
      <c r="AA1799" s="134"/>
      <c r="AB1799" s="135"/>
      <c r="AC1799" s="135"/>
      <c r="AD1799" s="134"/>
      <c r="AE1799" s="135"/>
      <c r="AF1799" s="135"/>
      <c r="AG1799" s="134"/>
    </row>
    <row r="1800" spans="1:33">
      <c r="A1800" s="144" t="s">
        <v>345</v>
      </c>
      <c r="B1800" s="135" t="s">
        <v>3381</v>
      </c>
      <c r="C1800" s="143">
        <v>-496.34059421946984</v>
      </c>
      <c r="D1800" s="143">
        <v>4499.2430570789311</v>
      </c>
      <c r="E1800" s="142">
        <v>1.2969999999999999</v>
      </c>
      <c r="F1800" s="141">
        <v>2.21</v>
      </c>
      <c r="G1800" s="135"/>
      <c r="H1800" s="135"/>
      <c r="I1800" s="134"/>
      <c r="J1800" s="135"/>
      <c r="K1800" s="135"/>
      <c r="L1800" s="134"/>
      <c r="M1800" s="135"/>
      <c r="N1800" s="135"/>
      <c r="O1800" s="134"/>
      <c r="P1800" s="135"/>
      <c r="Q1800" s="135"/>
      <c r="R1800" s="134"/>
      <c r="S1800" s="135"/>
      <c r="T1800" s="135"/>
      <c r="U1800" s="134"/>
      <c r="V1800" s="135"/>
      <c r="W1800" s="135"/>
      <c r="X1800" s="134"/>
      <c r="Y1800" s="135"/>
      <c r="Z1800" s="135"/>
      <c r="AA1800" s="134"/>
      <c r="AB1800" s="135"/>
      <c r="AC1800" s="135"/>
      <c r="AD1800" s="134"/>
      <c r="AE1800" s="135"/>
      <c r="AF1800" s="135"/>
      <c r="AG1800" s="134"/>
    </row>
    <row r="1801" spans="1:33">
      <c r="A1801" s="144" t="s">
        <v>345</v>
      </c>
      <c r="B1801" s="135" t="s">
        <v>3380</v>
      </c>
      <c r="C1801" s="143">
        <v>-496.01399463852692</v>
      </c>
      <c r="D1801" s="143">
        <v>4497.4612676342067</v>
      </c>
      <c r="E1801" s="142">
        <v>1.3129999999999999</v>
      </c>
      <c r="F1801" s="141">
        <v>2.2240000000000002</v>
      </c>
      <c r="G1801" s="135"/>
      <c r="H1801" s="135"/>
      <c r="I1801" s="134"/>
      <c r="J1801" s="135"/>
      <c r="K1801" s="135"/>
      <c r="L1801" s="134"/>
      <c r="M1801" s="135"/>
      <c r="N1801" s="135"/>
      <c r="O1801" s="134"/>
      <c r="P1801" s="135"/>
      <c r="Q1801" s="135"/>
      <c r="R1801" s="134"/>
      <c r="S1801" s="135"/>
      <c r="T1801" s="135"/>
      <c r="U1801" s="134"/>
      <c r="V1801" s="135"/>
      <c r="W1801" s="135"/>
      <c r="X1801" s="134"/>
      <c r="Y1801" s="135"/>
      <c r="Z1801" s="135"/>
      <c r="AA1801" s="134"/>
      <c r="AB1801" s="135"/>
      <c r="AC1801" s="135"/>
      <c r="AD1801" s="134"/>
      <c r="AE1801" s="135"/>
      <c r="AF1801" s="135"/>
      <c r="AG1801" s="134"/>
    </row>
    <row r="1802" spans="1:33">
      <c r="A1802" s="144" t="s">
        <v>345</v>
      </c>
      <c r="B1802" s="135" t="s">
        <v>3379</v>
      </c>
      <c r="C1802" s="143">
        <v>-495.93940655596094</v>
      </c>
      <c r="D1802" s="143">
        <v>4497.4461592272482</v>
      </c>
      <c r="E1802" s="142">
        <v>1.2809999999999999</v>
      </c>
      <c r="F1802" s="141">
        <v>2.2210000000000001</v>
      </c>
      <c r="G1802" s="135"/>
      <c r="H1802" s="135"/>
      <c r="I1802" s="134"/>
      <c r="J1802" s="135"/>
      <c r="K1802" s="135"/>
      <c r="L1802" s="134"/>
      <c r="M1802" s="135"/>
      <c r="N1802" s="135"/>
      <c r="O1802" s="134"/>
      <c r="P1802" s="135"/>
      <c r="Q1802" s="135"/>
      <c r="R1802" s="134"/>
      <c r="S1802" s="135"/>
      <c r="T1802" s="135"/>
      <c r="U1802" s="134"/>
      <c r="V1802" s="135"/>
      <c r="W1802" s="135"/>
      <c r="X1802" s="134"/>
      <c r="Y1802" s="135"/>
      <c r="Z1802" s="135"/>
      <c r="AA1802" s="134"/>
      <c r="AB1802" s="135"/>
      <c r="AC1802" s="135"/>
      <c r="AD1802" s="134"/>
      <c r="AE1802" s="135"/>
      <c r="AF1802" s="135"/>
      <c r="AG1802" s="134"/>
    </row>
    <row r="1803" spans="1:33">
      <c r="A1803" s="144" t="s">
        <v>345</v>
      </c>
      <c r="B1803" s="135" t="s">
        <v>3378</v>
      </c>
      <c r="C1803" s="143">
        <v>-496.00827337814775</v>
      </c>
      <c r="D1803" s="143">
        <v>4495.8391554561922</v>
      </c>
      <c r="E1803" s="142">
        <v>1.298</v>
      </c>
      <c r="F1803" s="141">
        <v>2.2200000000000002</v>
      </c>
      <c r="G1803" s="135"/>
      <c r="H1803" s="135"/>
      <c r="I1803" s="134"/>
      <c r="J1803" s="135"/>
      <c r="K1803" s="135"/>
      <c r="L1803" s="134"/>
      <c r="M1803" s="135"/>
      <c r="N1803" s="135"/>
      <c r="O1803" s="134"/>
      <c r="P1803" s="135"/>
      <c r="Q1803" s="135"/>
      <c r="R1803" s="134"/>
      <c r="S1803" s="135"/>
      <c r="T1803" s="135"/>
      <c r="U1803" s="134"/>
      <c r="V1803" s="135"/>
      <c r="W1803" s="135"/>
      <c r="X1803" s="134"/>
      <c r="Y1803" s="135"/>
      <c r="Z1803" s="135"/>
      <c r="AA1803" s="134"/>
      <c r="AB1803" s="135"/>
      <c r="AC1803" s="135"/>
      <c r="AD1803" s="134"/>
      <c r="AE1803" s="135"/>
      <c r="AF1803" s="135"/>
      <c r="AG1803" s="134"/>
    </row>
    <row r="1804" spans="1:33">
      <c r="A1804" s="144" t="s">
        <v>345</v>
      </c>
      <c r="B1804" s="135" t="s">
        <v>3377</v>
      </c>
      <c r="C1804" s="143">
        <v>-495.94151466106922</v>
      </c>
      <c r="D1804" s="143">
        <v>4494.3563700286204</v>
      </c>
      <c r="E1804" s="142">
        <v>1.3109999999999999</v>
      </c>
      <c r="F1804" s="141">
        <v>2.2210000000000001</v>
      </c>
      <c r="G1804" s="135"/>
      <c r="H1804" s="135"/>
      <c r="I1804" s="134"/>
      <c r="J1804" s="135"/>
      <c r="K1804" s="135"/>
      <c r="L1804" s="134"/>
      <c r="M1804" s="135"/>
      <c r="N1804" s="135"/>
      <c r="O1804" s="134"/>
      <c r="P1804" s="135"/>
      <c r="Q1804" s="135"/>
      <c r="R1804" s="134"/>
      <c r="S1804" s="135"/>
      <c r="T1804" s="135"/>
      <c r="U1804" s="134"/>
      <c r="V1804" s="135"/>
      <c r="W1804" s="135"/>
      <c r="X1804" s="134"/>
      <c r="Y1804" s="135"/>
      <c r="Z1804" s="135"/>
      <c r="AA1804" s="134"/>
      <c r="AB1804" s="135"/>
      <c r="AC1804" s="135"/>
      <c r="AD1804" s="134"/>
      <c r="AE1804" s="135"/>
      <c r="AF1804" s="135"/>
      <c r="AG1804" s="134"/>
    </row>
    <row r="1805" spans="1:33">
      <c r="A1805" s="144" t="s">
        <v>345</v>
      </c>
      <c r="B1805" s="135" t="s">
        <v>3376</v>
      </c>
      <c r="C1805" s="143">
        <v>-496.30230674858791</v>
      </c>
      <c r="D1805" s="143">
        <v>4494.0512917683882</v>
      </c>
      <c r="E1805" s="142">
        <v>1.3140000000000001</v>
      </c>
      <c r="F1805" s="141">
        <v>2.2080000000000002</v>
      </c>
      <c r="G1805" s="135"/>
      <c r="H1805" s="135"/>
      <c r="I1805" s="134"/>
      <c r="J1805" s="135"/>
      <c r="K1805" s="135"/>
      <c r="L1805" s="134"/>
      <c r="M1805" s="135"/>
      <c r="N1805" s="135"/>
      <c r="O1805" s="134"/>
      <c r="P1805" s="135"/>
      <c r="Q1805" s="135"/>
      <c r="R1805" s="134"/>
      <c r="S1805" s="135"/>
      <c r="T1805" s="135"/>
      <c r="U1805" s="134"/>
      <c r="V1805" s="135"/>
      <c r="W1805" s="135"/>
      <c r="X1805" s="134"/>
      <c r="Y1805" s="135"/>
      <c r="Z1805" s="135"/>
      <c r="AA1805" s="134"/>
      <c r="AB1805" s="135"/>
      <c r="AC1805" s="135"/>
      <c r="AD1805" s="134"/>
      <c r="AE1805" s="135"/>
      <c r="AF1805" s="135"/>
      <c r="AG1805" s="134"/>
    </row>
    <row r="1806" spans="1:33">
      <c r="A1806" s="144" t="s">
        <v>345</v>
      </c>
      <c r="B1806" s="135" t="s">
        <v>3375</v>
      </c>
      <c r="C1806" s="143">
        <v>-496.4380405958388</v>
      </c>
      <c r="D1806" s="143">
        <v>4493.4482891554717</v>
      </c>
      <c r="E1806" s="142">
        <v>1.2889999999999999</v>
      </c>
      <c r="F1806" s="141">
        <v>2.226</v>
      </c>
      <c r="G1806" s="135"/>
      <c r="H1806" s="135"/>
      <c r="I1806" s="134"/>
      <c r="J1806" s="135"/>
      <c r="K1806" s="135"/>
      <c r="L1806" s="134"/>
      <c r="M1806" s="135"/>
      <c r="N1806" s="135"/>
      <c r="O1806" s="134"/>
      <c r="P1806" s="135"/>
      <c r="Q1806" s="135"/>
      <c r="R1806" s="134"/>
      <c r="S1806" s="135"/>
      <c r="T1806" s="135"/>
      <c r="U1806" s="134"/>
      <c r="V1806" s="135"/>
      <c r="W1806" s="135"/>
      <c r="X1806" s="134"/>
      <c r="Y1806" s="135"/>
      <c r="Z1806" s="135"/>
      <c r="AA1806" s="134"/>
      <c r="AB1806" s="135"/>
      <c r="AC1806" s="135"/>
      <c r="AD1806" s="134"/>
      <c r="AE1806" s="135"/>
      <c r="AF1806" s="135"/>
      <c r="AG1806" s="134"/>
    </row>
    <row r="1807" spans="1:33">
      <c r="A1807" s="144" t="s">
        <v>345</v>
      </c>
      <c r="B1807" s="135" t="s">
        <v>3374</v>
      </c>
      <c r="C1807" s="143">
        <v>-496.89341223948549</v>
      </c>
      <c r="D1807" s="143">
        <v>4491.8360972628971</v>
      </c>
      <c r="E1807" s="142">
        <v>1.3360000000000001</v>
      </c>
      <c r="F1807" s="141">
        <v>2.2000000000000002</v>
      </c>
      <c r="G1807" s="135"/>
      <c r="H1807" s="135"/>
      <c r="I1807" s="134"/>
      <c r="J1807" s="135"/>
      <c r="K1807" s="135"/>
      <c r="L1807" s="134"/>
      <c r="M1807" s="135"/>
      <c r="N1807" s="135"/>
      <c r="O1807" s="134"/>
      <c r="P1807" s="135"/>
      <c r="Q1807" s="135"/>
      <c r="R1807" s="134"/>
      <c r="S1807" s="135"/>
      <c r="T1807" s="135"/>
      <c r="U1807" s="134"/>
      <c r="V1807" s="135"/>
      <c r="W1807" s="135"/>
      <c r="X1807" s="134"/>
      <c r="Y1807" s="135"/>
      <c r="Z1807" s="135"/>
      <c r="AA1807" s="134"/>
      <c r="AB1807" s="135"/>
      <c r="AC1807" s="135"/>
      <c r="AD1807" s="134"/>
      <c r="AE1807" s="135"/>
      <c r="AF1807" s="135"/>
      <c r="AG1807" s="134"/>
    </row>
    <row r="1808" spans="1:33">
      <c r="A1808" s="144" t="s">
        <v>345</v>
      </c>
      <c r="B1808" s="135" t="s">
        <v>3373</v>
      </c>
      <c r="C1808" s="143">
        <v>-496.76414241337159</v>
      </c>
      <c r="D1808" s="143">
        <v>4491.5046881035069</v>
      </c>
      <c r="E1808" s="142">
        <v>1.3029999999999999</v>
      </c>
      <c r="F1808" s="141">
        <v>2.214</v>
      </c>
      <c r="G1808" s="135"/>
      <c r="H1808" s="135"/>
      <c r="I1808" s="134"/>
      <c r="J1808" s="135"/>
      <c r="K1808" s="135"/>
      <c r="L1808" s="134"/>
      <c r="M1808" s="135"/>
      <c r="N1808" s="135"/>
      <c r="O1808" s="134"/>
      <c r="P1808" s="135"/>
      <c r="Q1808" s="135"/>
      <c r="R1808" s="134"/>
      <c r="S1808" s="135"/>
      <c r="T1808" s="135"/>
      <c r="U1808" s="134"/>
      <c r="V1808" s="135"/>
      <c r="W1808" s="135"/>
      <c r="X1808" s="134"/>
      <c r="Y1808" s="135"/>
      <c r="Z1808" s="135"/>
      <c r="AA1808" s="134"/>
      <c r="AB1808" s="135"/>
      <c r="AC1808" s="135"/>
      <c r="AD1808" s="134"/>
      <c r="AE1808" s="135"/>
      <c r="AF1808" s="135"/>
      <c r="AG1808" s="134"/>
    </row>
    <row r="1809" spans="1:33">
      <c r="A1809" s="144" t="s">
        <v>345</v>
      </c>
      <c r="B1809" s="135" t="s">
        <v>3372</v>
      </c>
      <c r="C1809" s="143">
        <v>-496.33778794919715</v>
      </c>
      <c r="D1809" s="143">
        <v>4489.5975719470634</v>
      </c>
      <c r="E1809" s="142">
        <v>1.3220000000000001</v>
      </c>
      <c r="F1809" s="141">
        <v>2.2090000000000001</v>
      </c>
      <c r="G1809" s="135"/>
      <c r="H1809" s="135"/>
      <c r="I1809" s="134"/>
      <c r="J1809" s="135"/>
      <c r="K1809" s="135"/>
      <c r="L1809" s="134"/>
      <c r="M1809" s="135"/>
      <c r="N1809" s="135"/>
      <c r="O1809" s="134"/>
      <c r="P1809" s="135"/>
      <c r="Q1809" s="135"/>
      <c r="R1809" s="134"/>
      <c r="S1809" s="135"/>
      <c r="T1809" s="135"/>
      <c r="U1809" s="134"/>
      <c r="V1809" s="135"/>
      <c r="W1809" s="135"/>
      <c r="X1809" s="134"/>
      <c r="Y1809" s="135"/>
      <c r="Z1809" s="135"/>
      <c r="AA1809" s="134"/>
      <c r="AB1809" s="135"/>
      <c r="AC1809" s="135"/>
      <c r="AD1809" s="134"/>
      <c r="AE1809" s="135"/>
      <c r="AF1809" s="135"/>
      <c r="AG1809" s="134"/>
    </row>
    <row r="1810" spans="1:33">
      <c r="A1810" s="144" t="s">
        <v>345</v>
      </c>
      <c r="B1810" s="135" t="s">
        <v>3371</v>
      </c>
      <c r="C1810" s="143">
        <v>-496.46875150580109</v>
      </c>
      <c r="D1810" s="143">
        <v>4488.7940657347981</v>
      </c>
      <c r="E1810" s="142">
        <v>1.3089999999999999</v>
      </c>
      <c r="F1810" s="141">
        <v>2.222</v>
      </c>
      <c r="G1810" s="135"/>
      <c r="H1810" s="135"/>
      <c r="I1810" s="134"/>
      <c r="J1810" s="135"/>
      <c r="K1810" s="135"/>
      <c r="L1810" s="134"/>
      <c r="M1810" s="135"/>
      <c r="N1810" s="135"/>
      <c r="O1810" s="134"/>
      <c r="P1810" s="135"/>
      <c r="Q1810" s="135"/>
      <c r="R1810" s="134"/>
      <c r="S1810" s="135"/>
      <c r="T1810" s="135"/>
      <c r="U1810" s="134"/>
      <c r="V1810" s="135"/>
      <c r="W1810" s="135"/>
      <c r="X1810" s="134"/>
      <c r="Y1810" s="135"/>
      <c r="Z1810" s="135"/>
      <c r="AA1810" s="134"/>
      <c r="AB1810" s="135"/>
      <c r="AC1810" s="135"/>
      <c r="AD1810" s="134"/>
      <c r="AE1810" s="135"/>
      <c r="AF1810" s="135"/>
      <c r="AG1810" s="134"/>
    </row>
    <row r="1811" spans="1:33">
      <c r="A1811" s="144" t="s">
        <v>345</v>
      </c>
      <c r="B1811" s="135" t="s">
        <v>3370</v>
      </c>
      <c r="C1811" s="143">
        <v>-496.51587326167356</v>
      </c>
      <c r="D1811" s="143">
        <v>4486.9799179445772</v>
      </c>
      <c r="E1811" s="142">
        <v>1.274</v>
      </c>
      <c r="F1811" s="141">
        <v>2.2090000000000001</v>
      </c>
      <c r="G1811" s="135"/>
      <c r="H1811" s="135"/>
      <c r="I1811" s="134"/>
      <c r="J1811" s="135"/>
      <c r="K1811" s="135"/>
      <c r="L1811" s="134"/>
      <c r="M1811" s="135"/>
      <c r="N1811" s="135"/>
      <c r="O1811" s="134"/>
      <c r="P1811" s="135"/>
      <c r="Q1811" s="135"/>
      <c r="R1811" s="134"/>
      <c r="S1811" s="135"/>
      <c r="T1811" s="135"/>
      <c r="U1811" s="134"/>
      <c r="V1811" s="135"/>
      <c r="W1811" s="135"/>
      <c r="X1811" s="134"/>
      <c r="Y1811" s="135"/>
      <c r="Z1811" s="135"/>
      <c r="AA1811" s="134"/>
      <c r="AB1811" s="135"/>
      <c r="AC1811" s="135"/>
      <c r="AD1811" s="134"/>
      <c r="AE1811" s="135"/>
      <c r="AF1811" s="135"/>
      <c r="AG1811" s="134"/>
    </row>
    <row r="1812" spans="1:33">
      <c r="A1812" s="144" t="s">
        <v>345</v>
      </c>
      <c r="B1812" s="135" t="s">
        <v>3369</v>
      </c>
      <c r="C1812" s="143">
        <v>-496.22171681384407</v>
      </c>
      <c r="D1812" s="143">
        <v>4485.2182732578485</v>
      </c>
      <c r="E1812" s="142">
        <v>1.2949999999999999</v>
      </c>
      <c r="F1812" s="141">
        <v>2.2210000000000001</v>
      </c>
      <c r="G1812" s="135"/>
      <c r="H1812" s="135"/>
      <c r="I1812" s="134"/>
      <c r="J1812" s="135"/>
      <c r="K1812" s="135"/>
      <c r="L1812" s="134"/>
      <c r="M1812" s="135"/>
      <c r="N1812" s="135"/>
      <c r="O1812" s="134"/>
      <c r="P1812" s="135"/>
      <c r="Q1812" s="135"/>
      <c r="R1812" s="134"/>
      <c r="S1812" s="135"/>
      <c r="T1812" s="135"/>
      <c r="U1812" s="134"/>
      <c r="V1812" s="135"/>
      <c r="W1812" s="135"/>
      <c r="X1812" s="134"/>
      <c r="Y1812" s="135"/>
      <c r="Z1812" s="135"/>
      <c r="AA1812" s="134"/>
      <c r="AB1812" s="135"/>
      <c r="AC1812" s="135"/>
      <c r="AD1812" s="134"/>
      <c r="AE1812" s="135"/>
      <c r="AF1812" s="135"/>
      <c r="AG1812" s="134"/>
    </row>
    <row r="1813" spans="1:33">
      <c r="A1813" s="144" t="s">
        <v>345</v>
      </c>
      <c r="B1813" s="135" t="s">
        <v>3368</v>
      </c>
      <c r="C1813" s="143">
        <v>-495.94022988280125</v>
      </c>
      <c r="D1813" s="143">
        <v>4484.9391054380658</v>
      </c>
      <c r="E1813" s="142">
        <v>1.3140000000000001</v>
      </c>
      <c r="F1813" s="141">
        <v>2.2080000000000002</v>
      </c>
      <c r="G1813" s="135"/>
      <c r="H1813" s="135"/>
      <c r="I1813" s="134"/>
      <c r="J1813" s="135"/>
      <c r="K1813" s="135"/>
      <c r="L1813" s="134"/>
      <c r="M1813" s="135"/>
      <c r="N1813" s="135"/>
      <c r="O1813" s="134"/>
      <c r="P1813" s="135"/>
      <c r="Q1813" s="135"/>
      <c r="R1813" s="134"/>
      <c r="S1813" s="135"/>
      <c r="T1813" s="135"/>
      <c r="U1813" s="134"/>
      <c r="V1813" s="135"/>
      <c r="W1813" s="135"/>
      <c r="X1813" s="134"/>
      <c r="Y1813" s="135"/>
      <c r="Z1813" s="135"/>
      <c r="AA1813" s="134"/>
      <c r="AB1813" s="135"/>
      <c r="AC1813" s="135"/>
      <c r="AD1813" s="134"/>
      <c r="AE1813" s="135"/>
      <c r="AF1813" s="135"/>
      <c r="AG1813" s="134"/>
    </row>
    <row r="1814" spans="1:33">
      <c r="A1814" s="144" t="s">
        <v>345</v>
      </c>
      <c r="B1814" s="135" t="s">
        <v>3367</v>
      </c>
      <c r="C1814" s="143">
        <v>-495.98016910127569</v>
      </c>
      <c r="D1814" s="143">
        <v>4483.6172823850657</v>
      </c>
      <c r="E1814" s="142">
        <v>1.3140000000000001</v>
      </c>
      <c r="F1814" s="141">
        <v>2.2320000000000002</v>
      </c>
      <c r="G1814" s="135"/>
      <c r="H1814" s="135"/>
      <c r="I1814" s="134"/>
      <c r="J1814" s="135"/>
      <c r="K1814" s="135"/>
      <c r="L1814" s="134"/>
      <c r="M1814" s="135"/>
      <c r="N1814" s="135"/>
      <c r="O1814" s="134"/>
      <c r="P1814" s="135"/>
      <c r="Q1814" s="135"/>
      <c r="R1814" s="134"/>
      <c r="S1814" s="135"/>
      <c r="T1814" s="135"/>
      <c r="U1814" s="134"/>
      <c r="V1814" s="135"/>
      <c r="W1814" s="135"/>
      <c r="X1814" s="134"/>
      <c r="Y1814" s="135"/>
      <c r="Z1814" s="135"/>
      <c r="AA1814" s="134"/>
      <c r="AB1814" s="135"/>
      <c r="AC1814" s="135"/>
      <c r="AD1814" s="134"/>
      <c r="AE1814" s="135"/>
      <c r="AF1814" s="135"/>
      <c r="AG1814" s="134"/>
    </row>
    <row r="1815" spans="1:33">
      <c r="A1815" s="144" t="s">
        <v>345</v>
      </c>
      <c r="B1815" s="135" t="s">
        <v>3366</v>
      </c>
      <c r="C1815" s="143">
        <v>-496.20776413528699</v>
      </c>
      <c r="D1815" s="143">
        <v>4482.0519316407672</v>
      </c>
      <c r="E1815" s="142">
        <v>1.306</v>
      </c>
      <c r="F1815" s="141">
        <v>2.214</v>
      </c>
      <c r="G1815" s="135"/>
      <c r="H1815" s="135"/>
      <c r="I1815" s="134"/>
      <c r="J1815" s="135"/>
      <c r="K1815" s="135"/>
      <c r="L1815" s="134"/>
      <c r="M1815" s="135"/>
      <c r="N1815" s="135"/>
      <c r="O1815" s="134"/>
      <c r="P1815" s="135"/>
      <c r="Q1815" s="135"/>
      <c r="R1815" s="134"/>
      <c r="S1815" s="135"/>
      <c r="T1815" s="135"/>
      <c r="U1815" s="134"/>
      <c r="V1815" s="135"/>
      <c r="W1815" s="135"/>
      <c r="X1815" s="134"/>
      <c r="Y1815" s="135"/>
      <c r="Z1815" s="135"/>
      <c r="AA1815" s="134"/>
      <c r="AB1815" s="135"/>
      <c r="AC1815" s="135"/>
      <c r="AD1815" s="134"/>
      <c r="AE1815" s="135"/>
      <c r="AF1815" s="135"/>
      <c r="AG1815" s="134"/>
    </row>
    <row r="1816" spans="1:33">
      <c r="A1816" s="144" t="s">
        <v>345</v>
      </c>
      <c r="B1816" s="135" t="s">
        <v>3365</v>
      </c>
      <c r="C1816" s="143">
        <v>-496.13096847062258</v>
      </c>
      <c r="D1816" s="143">
        <v>4481.6175003727003</v>
      </c>
      <c r="E1816" s="142">
        <v>1.3260000000000001</v>
      </c>
      <c r="F1816" s="141">
        <v>2.2069999999999999</v>
      </c>
      <c r="G1816" s="135"/>
      <c r="H1816" s="135"/>
      <c r="I1816" s="134"/>
      <c r="J1816" s="135"/>
      <c r="K1816" s="135"/>
      <c r="L1816" s="134"/>
      <c r="M1816" s="135"/>
      <c r="N1816" s="135"/>
      <c r="O1816" s="134"/>
      <c r="P1816" s="135"/>
      <c r="Q1816" s="135"/>
      <c r="R1816" s="134"/>
      <c r="S1816" s="135"/>
      <c r="T1816" s="135"/>
      <c r="U1816" s="134"/>
      <c r="V1816" s="135"/>
      <c r="W1816" s="135"/>
      <c r="X1816" s="134"/>
      <c r="Y1816" s="135"/>
      <c r="Z1816" s="135"/>
      <c r="AA1816" s="134"/>
      <c r="AB1816" s="135"/>
      <c r="AC1816" s="135"/>
      <c r="AD1816" s="134"/>
      <c r="AE1816" s="135"/>
      <c r="AF1816" s="135"/>
      <c r="AG1816" s="134"/>
    </row>
    <row r="1817" spans="1:33">
      <c r="A1817" s="144" t="s">
        <v>345</v>
      </c>
      <c r="B1817" s="135" t="s">
        <v>3364</v>
      </c>
      <c r="C1817" s="143">
        <v>-496.47365619265469</v>
      </c>
      <c r="D1817" s="143">
        <v>4480.656603308913</v>
      </c>
      <c r="E1817" s="142">
        <v>1.3029999999999999</v>
      </c>
      <c r="F1817" s="141">
        <v>2.2160000000000002</v>
      </c>
      <c r="G1817" s="135"/>
      <c r="H1817" s="135"/>
      <c r="I1817" s="134"/>
      <c r="J1817" s="135"/>
      <c r="K1817" s="135"/>
      <c r="L1817" s="134"/>
      <c r="M1817" s="135"/>
      <c r="N1817" s="135"/>
      <c r="O1817" s="134"/>
      <c r="P1817" s="135"/>
      <c r="Q1817" s="135"/>
      <c r="R1817" s="134"/>
      <c r="S1817" s="135"/>
      <c r="T1817" s="135"/>
      <c r="U1817" s="134"/>
      <c r="V1817" s="135"/>
      <c r="W1817" s="135"/>
      <c r="X1817" s="134"/>
      <c r="Y1817" s="135"/>
      <c r="Z1817" s="135"/>
      <c r="AA1817" s="134"/>
      <c r="AB1817" s="135"/>
      <c r="AC1817" s="135"/>
      <c r="AD1817" s="134"/>
      <c r="AE1817" s="135"/>
      <c r="AF1817" s="135"/>
      <c r="AG1817" s="134"/>
    </row>
    <row r="1818" spans="1:33">
      <c r="A1818" s="144" t="s">
        <v>345</v>
      </c>
      <c r="B1818" s="135" t="s">
        <v>3363</v>
      </c>
      <c r="C1818" s="143">
        <v>-496.57612372978514</v>
      </c>
      <c r="D1818" s="143">
        <v>4478.9952881412819</v>
      </c>
      <c r="E1818" s="142">
        <v>1.276</v>
      </c>
      <c r="F1818" s="141">
        <v>2.1739999999999999</v>
      </c>
      <c r="G1818" s="135"/>
      <c r="H1818" s="135"/>
      <c r="I1818" s="134"/>
      <c r="J1818" s="135"/>
      <c r="K1818" s="135"/>
      <c r="L1818" s="134"/>
      <c r="M1818" s="135"/>
      <c r="N1818" s="135"/>
      <c r="O1818" s="134"/>
      <c r="P1818" s="135"/>
      <c r="Q1818" s="135"/>
      <c r="R1818" s="134"/>
      <c r="S1818" s="135"/>
      <c r="T1818" s="135"/>
      <c r="U1818" s="134"/>
      <c r="V1818" s="135"/>
      <c r="W1818" s="135"/>
      <c r="X1818" s="134"/>
      <c r="Y1818" s="135"/>
      <c r="Z1818" s="135"/>
      <c r="AA1818" s="134"/>
      <c r="AB1818" s="135"/>
      <c r="AC1818" s="135"/>
      <c r="AD1818" s="134"/>
      <c r="AE1818" s="135"/>
      <c r="AF1818" s="135"/>
      <c r="AG1818" s="134"/>
    </row>
    <row r="1819" spans="1:33">
      <c r="A1819" s="144" t="s">
        <v>345</v>
      </c>
      <c r="B1819" s="135" t="s">
        <v>3362</v>
      </c>
      <c r="C1819" s="143">
        <v>-496.74302438654786</v>
      </c>
      <c r="D1819" s="143">
        <v>4477.7607459425526</v>
      </c>
      <c r="E1819" s="142">
        <v>1.2490000000000001</v>
      </c>
      <c r="F1819" s="141">
        <v>2.194</v>
      </c>
      <c r="G1819" s="135"/>
      <c r="H1819" s="135"/>
      <c r="I1819" s="134"/>
      <c r="J1819" s="135"/>
      <c r="K1819" s="135"/>
      <c r="L1819" s="134"/>
      <c r="M1819" s="135"/>
      <c r="N1819" s="135"/>
      <c r="O1819" s="134"/>
      <c r="P1819" s="135"/>
      <c r="Q1819" s="135"/>
      <c r="R1819" s="134"/>
      <c r="S1819" s="135"/>
      <c r="T1819" s="135"/>
      <c r="U1819" s="134"/>
      <c r="V1819" s="135"/>
      <c r="W1819" s="135"/>
      <c r="X1819" s="134"/>
      <c r="Y1819" s="135"/>
      <c r="Z1819" s="135"/>
      <c r="AA1819" s="134"/>
      <c r="AB1819" s="135"/>
      <c r="AC1819" s="135"/>
      <c r="AD1819" s="134"/>
      <c r="AE1819" s="135"/>
      <c r="AF1819" s="135"/>
      <c r="AG1819" s="134"/>
    </row>
    <row r="1820" spans="1:33">
      <c r="A1820" s="144" t="s">
        <v>345</v>
      </c>
      <c r="B1820" s="135" t="s">
        <v>3361</v>
      </c>
      <c r="C1820" s="143">
        <v>-496.00973874231613</v>
      </c>
      <c r="D1820" s="143">
        <v>4476.6016821644971</v>
      </c>
      <c r="E1820" s="142">
        <v>1.2909999999999999</v>
      </c>
      <c r="F1820" s="141">
        <v>2.2029999999999998</v>
      </c>
      <c r="G1820" s="135"/>
      <c r="H1820" s="135"/>
      <c r="I1820" s="134"/>
      <c r="J1820" s="135"/>
      <c r="K1820" s="135"/>
      <c r="L1820" s="134"/>
      <c r="M1820" s="135"/>
      <c r="N1820" s="135"/>
      <c r="O1820" s="134"/>
      <c r="P1820" s="135"/>
      <c r="Q1820" s="135"/>
      <c r="R1820" s="134"/>
      <c r="S1820" s="135"/>
      <c r="T1820" s="135"/>
      <c r="U1820" s="134"/>
      <c r="V1820" s="135"/>
      <c r="W1820" s="135"/>
      <c r="X1820" s="134"/>
      <c r="Y1820" s="135"/>
      <c r="Z1820" s="135"/>
      <c r="AA1820" s="134"/>
      <c r="AB1820" s="135"/>
      <c r="AC1820" s="135"/>
      <c r="AD1820" s="134"/>
      <c r="AE1820" s="135"/>
      <c r="AF1820" s="135"/>
      <c r="AG1820" s="134"/>
    </row>
    <row r="1821" spans="1:33">
      <c r="A1821" s="144" t="s">
        <v>345</v>
      </c>
      <c r="B1821" s="135" t="s">
        <v>3360</v>
      </c>
      <c r="C1821" s="143">
        <v>-496.46927226029243</v>
      </c>
      <c r="D1821" s="143">
        <v>4476.3259885337184</v>
      </c>
      <c r="E1821" s="142">
        <v>1.272</v>
      </c>
      <c r="F1821" s="141">
        <v>2.1680000000000001</v>
      </c>
      <c r="G1821" s="135"/>
      <c r="H1821" s="135"/>
      <c r="I1821" s="134"/>
      <c r="J1821" s="135"/>
      <c r="K1821" s="135"/>
      <c r="L1821" s="134"/>
      <c r="M1821" s="135"/>
      <c r="N1821" s="135"/>
      <c r="O1821" s="134"/>
      <c r="P1821" s="135"/>
      <c r="Q1821" s="135"/>
      <c r="R1821" s="134"/>
      <c r="S1821" s="135"/>
      <c r="T1821" s="135"/>
      <c r="U1821" s="134"/>
      <c r="V1821" s="135"/>
      <c r="W1821" s="135"/>
      <c r="X1821" s="134"/>
      <c r="Y1821" s="135"/>
      <c r="Z1821" s="135"/>
      <c r="AA1821" s="134"/>
      <c r="AB1821" s="135"/>
      <c r="AC1821" s="135"/>
      <c r="AD1821" s="134"/>
      <c r="AE1821" s="135"/>
      <c r="AF1821" s="135"/>
      <c r="AG1821" s="134"/>
    </row>
    <row r="1822" spans="1:33">
      <c r="A1822" s="144" t="s">
        <v>345</v>
      </c>
      <c r="B1822" s="135" t="s">
        <v>3359</v>
      </c>
      <c r="C1822" s="143">
        <v>-496.16436327074683</v>
      </c>
      <c r="D1822" s="143">
        <v>4475.7883455334513</v>
      </c>
      <c r="E1822" s="142">
        <v>1.2669999999999999</v>
      </c>
      <c r="F1822" s="141">
        <v>2.1890000000000001</v>
      </c>
      <c r="G1822" s="135"/>
      <c r="H1822" s="135"/>
      <c r="I1822" s="134"/>
      <c r="J1822" s="135"/>
      <c r="K1822" s="135"/>
      <c r="L1822" s="134"/>
      <c r="M1822" s="135"/>
      <c r="N1822" s="135"/>
      <c r="O1822" s="134"/>
      <c r="P1822" s="135"/>
      <c r="Q1822" s="135"/>
      <c r="R1822" s="134"/>
      <c r="S1822" s="135"/>
      <c r="T1822" s="135"/>
      <c r="U1822" s="134"/>
      <c r="V1822" s="135"/>
      <c r="W1822" s="135"/>
      <c r="X1822" s="134"/>
      <c r="Y1822" s="135"/>
      <c r="Z1822" s="135"/>
      <c r="AA1822" s="134"/>
      <c r="AB1822" s="135"/>
      <c r="AC1822" s="135"/>
      <c r="AD1822" s="134"/>
      <c r="AE1822" s="135"/>
      <c r="AF1822" s="135"/>
      <c r="AG1822" s="134"/>
    </row>
    <row r="1823" spans="1:33">
      <c r="A1823" s="144" t="s">
        <v>345</v>
      </c>
      <c r="B1823" s="135" t="s">
        <v>3358</v>
      </c>
      <c r="C1823" s="143">
        <v>-495.9956757082827</v>
      </c>
      <c r="D1823" s="143">
        <v>4474.1835736109251</v>
      </c>
      <c r="E1823" s="142">
        <v>1.2869999999999999</v>
      </c>
      <c r="F1823" s="141">
        <v>2.1789999999999998</v>
      </c>
      <c r="G1823" s="135"/>
      <c r="H1823" s="135"/>
      <c r="I1823" s="134"/>
      <c r="J1823" s="135"/>
      <c r="K1823" s="135"/>
      <c r="L1823" s="134"/>
      <c r="M1823" s="135"/>
      <c r="N1823" s="135"/>
      <c r="O1823" s="134"/>
      <c r="P1823" s="135"/>
      <c r="Q1823" s="135"/>
      <c r="R1823" s="134"/>
      <c r="S1823" s="135"/>
      <c r="T1823" s="135"/>
      <c r="U1823" s="134"/>
      <c r="V1823" s="135"/>
      <c r="W1823" s="135"/>
      <c r="X1823" s="134"/>
      <c r="Y1823" s="135"/>
      <c r="Z1823" s="135"/>
      <c r="AA1823" s="134"/>
      <c r="AB1823" s="135"/>
      <c r="AC1823" s="135"/>
      <c r="AD1823" s="134"/>
      <c r="AE1823" s="135"/>
      <c r="AF1823" s="135"/>
      <c r="AG1823" s="134"/>
    </row>
    <row r="1824" spans="1:33">
      <c r="A1824" s="144" t="s">
        <v>345</v>
      </c>
      <c r="B1824" s="135" t="s">
        <v>3357</v>
      </c>
      <c r="C1824" s="143">
        <v>-496.68064844671034</v>
      </c>
      <c r="D1824" s="143">
        <v>4472.4861219932964</v>
      </c>
      <c r="E1824" s="142">
        <v>1.29</v>
      </c>
      <c r="F1824" s="141">
        <v>2.194</v>
      </c>
      <c r="G1824" s="135"/>
      <c r="H1824" s="135"/>
      <c r="I1824" s="134"/>
      <c r="J1824" s="135"/>
      <c r="K1824" s="135"/>
      <c r="L1824" s="134"/>
      <c r="M1824" s="135"/>
      <c r="N1824" s="135"/>
      <c r="O1824" s="134"/>
      <c r="P1824" s="135"/>
      <c r="Q1824" s="135"/>
      <c r="R1824" s="134"/>
      <c r="S1824" s="135"/>
      <c r="T1824" s="135"/>
      <c r="U1824" s="134"/>
      <c r="V1824" s="135"/>
      <c r="W1824" s="135"/>
      <c r="X1824" s="134"/>
      <c r="Y1824" s="135"/>
      <c r="Z1824" s="135"/>
      <c r="AA1824" s="134"/>
      <c r="AB1824" s="135"/>
      <c r="AC1824" s="135"/>
      <c r="AD1824" s="134"/>
      <c r="AE1824" s="135"/>
      <c r="AF1824" s="135"/>
      <c r="AG1824" s="134"/>
    </row>
    <row r="1825" spans="1:33">
      <c r="A1825" s="144" t="s">
        <v>345</v>
      </c>
      <c r="B1825" s="135" t="s">
        <v>3356</v>
      </c>
      <c r="C1825" s="143">
        <v>-496.41306283280613</v>
      </c>
      <c r="D1825" s="143">
        <v>4472.194235011917</v>
      </c>
      <c r="E1825" s="142">
        <v>1.2669999999999999</v>
      </c>
      <c r="F1825" s="141">
        <v>2.1829999999999998</v>
      </c>
      <c r="G1825" s="135"/>
      <c r="H1825" s="135"/>
      <c r="I1825" s="134"/>
      <c r="J1825" s="135"/>
      <c r="K1825" s="135"/>
      <c r="L1825" s="134"/>
      <c r="M1825" s="135"/>
      <c r="N1825" s="135"/>
      <c r="O1825" s="134"/>
      <c r="P1825" s="135"/>
      <c r="Q1825" s="135"/>
      <c r="R1825" s="134"/>
      <c r="S1825" s="135"/>
      <c r="T1825" s="135"/>
      <c r="U1825" s="134"/>
      <c r="V1825" s="135"/>
      <c r="W1825" s="135"/>
      <c r="X1825" s="134"/>
      <c r="Y1825" s="135"/>
      <c r="Z1825" s="135"/>
      <c r="AA1825" s="134"/>
      <c r="AB1825" s="135"/>
      <c r="AC1825" s="135"/>
      <c r="AD1825" s="134"/>
      <c r="AE1825" s="135"/>
      <c r="AF1825" s="135"/>
      <c r="AG1825" s="134"/>
    </row>
    <row r="1826" spans="1:33">
      <c r="A1826" s="144" t="s">
        <v>345</v>
      </c>
      <c r="B1826" s="135" t="s">
        <v>3355</v>
      </c>
      <c r="C1826" s="143">
        <v>-496.12628939697942</v>
      </c>
      <c r="D1826" s="143">
        <v>4471.5090463375946</v>
      </c>
      <c r="E1826" s="142">
        <v>1.28</v>
      </c>
      <c r="F1826" s="141">
        <v>2.1840000000000002</v>
      </c>
      <c r="G1826" s="135"/>
      <c r="H1826" s="135"/>
      <c r="I1826" s="134"/>
      <c r="J1826" s="135"/>
      <c r="K1826" s="135"/>
      <c r="L1826" s="134"/>
      <c r="M1826" s="135"/>
      <c r="N1826" s="135"/>
      <c r="O1826" s="134"/>
      <c r="P1826" s="135"/>
      <c r="Q1826" s="135"/>
      <c r="R1826" s="134"/>
      <c r="S1826" s="135"/>
      <c r="T1826" s="135"/>
      <c r="U1826" s="134"/>
      <c r="V1826" s="135"/>
      <c r="W1826" s="135"/>
      <c r="X1826" s="134"/>
      <c r="Y1826" s="135"/>
      <c r="Z1826" s="135"/>
      <c r="AA1826" s="134"/>
      <c r="AB1826" s="135"/>
      <c r="AC1826" s="135"/>
      <c r="AD1826" s="134"/>
      <c r="AE1826" s="135"/>
      <c r="AF1826" s="135"/>
      <c r="AG1826" s="134"/>
    </row>
    <row r="1827" spans="1:33">
      <c r="A1827" s="144" t="s">
        <v>345</v>
      </c>
      <c r="B1827" s="135" t="s">
        <v>3354</v>
      </c>
      <c r="C1827" s="143">
        <v>-496.42036369196808</v>
      </c>
      <c r="D1827" s="143">
        <v>4470.5039545390264</v>
      </c>
      <c r="E1827" s="142">
        <v>1.278</v>
      </c>
      <c r="F1827" s="141">
        <v>2.1949999999999998</v>
      </c>
      <c r="G1827" s="135"/>
      <c r="H1827" s="135"/>
      <c r="I1827" s="134"/>
      <c r="J1827" s="135"/>
      <c r="K1827" s="135"/>
      <c r="L1827" s="134"/>
      <c r="M1827" s="135"/>
      <c r="N1827" s="135"/>
      <c r="O1827" s="134"/>
      <c r="P1827" s="135"/>
      <c r="Q1827" s="135"/>
      <c r="R1827" s="134"/>
      <c r="S1827" s="135"/>
      <c r="T1827" s="135"/>
      <c r="U1827" s="134"/>
      <c r="V1827" s="135"/>
      <c r="W1827" s="135"/>
      <c r="X1827" s="134"/>
      <c r="Y1827" s="135"/>
      <c r="Z1827" s="135"/>
      <c r="AA1827" s="134"/>
      <c r="AB1827" s="135"/>
      <c r="AC1827" s="135"/>
      <c r="AD1827" s="134"/>
      <c r="AE1827" s="135"/>
      <c r="AF1827" s="135"/>
      <c r="AG1827" s="134"/>
    </row>
    <row r="1828" spans="1:33">
      <c r="A1828" s="144" t="s">
        <v>345</v>
      </c>
      <c r="B1828" s="135" t="s">
        <v>3353</v>
      </c>
      <c r="C1828" s="143">
        <v>-496.35627055648058</v>
      </c>
      <c r="D1828" s="143">
        <v>4468.5231657130098</v>
      </c>
      <c r="E1828" s="142">
        <v>1.2689999999999999</v>
      </c>
      <c r="F1828" s="141">
        <v>2.1829999999999998</v>
      </c>
      <c r="G1828" s="135"/>
      <c r="H1828" s="135"/>
      <c r="I1828" s="134"/>
      <c r="J1828" s="135"/>
      <c r="K1828" s="135"/>
      <c r="L1828" s="134"/>
      <c r="M1828" s="135"/>
      <c r="N1828" s="135"/>
      <c r="O1828" s="134"/>
      <c r="P1828" s="135"/>
      <c r="Q1828" s="135"/>
      <c r="R1828" s="134"/>
      <c r="S1828" s="135"/>
      <c r="T1828" s="135"/>
      <c r="U1828" s="134"/>
      <c r="V1828" s="135"/>
      <c r="W1828" s="135"/>
      <c r="X1828" s="134"/>
      <c r="Y1828" s="135"/>
      <c r="Z1828" s="135"/>
      <c r="AA1828" s="134"/>
      <c r="AB1828" s="135"/>
      <c r="AC1828" s="135"/>
      <c r="AD1828" s="134"/>
      <c r="AE1828" s="135"/>
      <c r="AF1828" s="135"/>
      <c r="AG1828" s="134"/>
    </row>
    <row r="1829" spans="1:33">
      <c r="A1829" s="144" t="s">
        <v>345</v>
      </c>
      <c r="B1829" s="135" t="s">
        <v>3352</v>
      </c>
      <c r="C1829" s="143">
        <v>-496.2284388543323</v>
      </c>
      <c r="D1829" s="143">
        <v>4467.063315948878</v>
      </c>
      <c r="E1829" s="142">
        <v>1.268</v>
      </c>
      <c r="F1829" s="141">
        <v>2.1760000000000002</v>
      </c>
      <c r="G1829" s="135"/>
      <c r="H1829" s="135"/>
      <c r="I1829" s="134"/>
      <c r="J1829" s="135"/>
      <c r="K1829" s="135"/>
      <c r="L1829" s="134"/>
      <c r="M1829" s="135"/>
      <c r="N1829" s="135"/>
      <c r="O1829" s="134"/>
      <c r="P1829" s="135"/>
      <c r="Q1829" s="135"/>
      <c r="R1829" s="134"/>
      <c r="S1829" s="135"/>
      <c r="T1829" s="135"/>
      <c r="U1829" s="134"/>
      <c r="V1829" s="135"/>
      <c r="W1829" s="135"/>
      <c r="X1829" s="134"/>
      <c r="Y1829" s="135"/>
      <c r="Z1829" s="135"/>
      <c r="AA1829" s="134"/>
      <c r="AB1829" s="135"/>
      <c r="AC1829" s="135"/>
      <c r="AD1829" s="134"/>
      <c r="AE1829" s="135"/>
      <c r="AF1829" s="135"/>
      <c r="AG1829" s="134"/>
    </row>
    <row r="1830" spans="1:33">
      <c r="A1830" s="144" t="s">
        <v>345</v>
      </c>
      <c r="B1830" s="135" t="s">
        <v>3351</v>
      </c>
      <c r="C1830" s="143">
        <v>-496.68611927934063</v>
      </c>
      <c r="D1830" s="143">
        <v>4465.9923492240341</v>
      </c>
      <c r="E1830" s="142">
        <v>1.27</v>
      </c>
      <c r="F1830" s="141">
        <v>2.198</v>
      </c>
      <c r="G1830" s="135"/>
      <c r="H1830" s="135"/>
      <c r="I1830" s="134"/>
      <c r="J1830" s="135"/>
      <c r="K1830" s="135"/>
      <c r="L1830" s="134"/>
      <c r="M1830" s="135"/>
      <c r="N1830" s="135"/>
      <c r="O1830" s="134"/>
      <c r="P1830" s="135"/>
      <c r="Q1830" s="135"/>
      <c r="R1830" s="134"/>
      <c r="S1830" s="135"/>
      <c r="T1830" s="135"/>
      <c r="U1830" s="134"/>
      <c r="V1830" s="135"/>
      <c r="W1830" s="135"/>
      <c r="X1830" s="134"/>
      <c r="Y1830" s="135"/>
      <c r="Z1830" s="135"/>
      <c r="AA1830" s="134"/>
      <c r="AB1830" s="135"/>
      <c r="AC1830" s="135"/>
      <c r="AD1830" s="134"/>
      <c r="AE1830" s="135"/>
      <c r="AF1830" s="135"/>
      <c r="AG1830" s="134"/>
    </row>
    <row r="1831" spans="1:33">
      <c r="A1831" s="144" t="s">
        <v>345</v>
      </c>
      <c r="B1831" s="135" t="s">
        <v>3350</v>
      </c>
      <c r="C1831" s="143">
        <v>-496.80992749981209</v>
      </c>
      <c r="D1831" s="143">
        <v>4465.4112988716306</v>
      </c>
      <c r="E1831" s="142">
        <v>1.278</v>
      </c>
      <c r="F1831" s="141">
        <v>2.1779999999999999</v>
      </c>
      <c r="G1831" s="135"/>
      <c r="H1831" s="135"/>
      <c r="I1831" s="134"/>
      <c r="J1831" s="135"/>
      <c r="K1831" s="135"/>
      <c r="L1831" s="134"/>
      <c r="M1831" s="135"/>
      <c r="N1831" s="135"/>
      <c r="O1831" s="134"/>
      <c r="P1831" s="135"/>
      <c r="Q1831" s="135"/>
      <c r="R1831" s="134"/>
      <c r="S1831" s="135"/>
      <c r="T1831" s="135"/>
      <c r="U1831" s="134"/>
      <c r="V1831" s="135"/>
      <c r="W1831" s="135"/>
      <c r="X1831" s="134"/>
      <c r="Y1831" s="135"/>
      <c r="Z1831" s="135"/>
      <c r="AA1831" s="134"/>
      <c r="AB1831" s="135"/>
      <c r="AC1831" s="135"/>
      <c r="AD1831" s="134"/>
      <c r="AE1831" s="135"/>
      <c r="AF1831" s="135"/>
      <c r="AG1831" s="134"/>
    </row>
    <row r="1832" spans="1:33">
      <c r="A1832" s="144" t="s">
        <v>345</v>
      </c>
      <c r="B1832" s="135" t="s">
        <v>3349</v>
      </c>
      <c r="C1832" s="143">
        <v>-495.94476117957976</v>
      </c>
      <c r="D1832" s="143">
        <v>4465.0475242664515</v>
      </c>
      <c r="E1832" s="142">
        <v>1.2609999999999999</v>
      </c>
      <c r="F1832" s="141">
        <v>2.1859999999999999</v>
      </c>
      <c r="G1832" s="135"/>
      <c r="H1832" s="135"/>
      <c r="I1832" s="134"/>
      <c r="J1832" s="135"/>
      <c r="K1832" s="135"/>
      <c r="L1832" s="134"/>
      <c r="M1832" s="135"/>
      <c r="N1832" s="135"/>
      <c r="O1832" s="134"/>
      <c r="P1832" s="135"/>
      <c r="Q1832" s="135"/>
      <c r="R1832" s="134"/>
      <c r="S1832" s="135"/>
      <c r="T1832" s="135"/>
      <c r="U1832" s="134"/>
      <c r="V1832" s="135"/>
      <c r="W1832" s="135"/>
      <c r="X1832" s="134"/>
      <c r="Y1832" s="135"/>
      <c r="Z1832" s="135"/>
      <c r="AA1832" s="134"/>
      <c r="AB1832" s="135"/>
      <c r="AC1832" s="135"/>
      <c r="AD1832" s="134"/>
      <c r="AE1832" s="135"/>
      <c r="AF1832" s="135"/>
      <c r="AG1832" s="134"/>
    </row>
    <row r="1833" spans="1:33">
      <c r="A1833" s="144" t="s">
        <v>345</v>
      </c>
      <c r="B1833" s="135" t="s">
        <v>3348</v>
      </c>
      <c r="C1833" s="143">
        <v>-496.8986140005739</v>
      </c>
      <c r="D1833" s="143">
        <v>4464.1263582031388</v>
      </c>
      <c r="E1833" s="142">
        <v>1.268</v>
      </c>
      <c r="F1833" s="141">
        <v>2.1949999999999998</v>
      </c>
      <c r="G1833" s="135"/>
      <c r="H1833" s="135"/>
      <c r="I1833" s="134"/>
      <c r="J1833" s="135"/>
      <c r="K1833" s="135"/>
      <c r="L1833" s="134"/>
      <c r="M1833" s="135"/>
      <c r="N1833" s="135"/>
      <c r="O1833" s="134"/>
      <c r="P1833" s="135"/>
      <c r="Q1833" s="135"/>
      <c r="R1833" s="134"/>
      <c r="S1833" s="135"/>
      <c r="T1833" s="135"/>
      <c r="U1833" s="134"/>
      <c r="V1833" s="135"/>
      <c r="W1833" s="135"/>
      <c r="X1833" s="134"/>
      <c r="Y1833" s="135"/>
      <c r="Z1833" s="135"/>
      <c r="AA1833" s="134"/>
      <c r="AB1833" s="135"/>
      <c r="AC1833" s="135"/>
      <c r="AD1833" s="134"/>
      <c r="AE1833" s="135"/>
      <c r="AF1833" s="135"/>
      <c r="AG1833" s="134"/>
    </row>
    <row r="1834" spans="1:33">
      <c r="A1834" s="144" t="s">
        <v>345</v>
      </c>
      <c r="B1834" s="135" t="s">
        <v>3347</v>
      </c>
      <c r="C1834" s="143">
        <v>-495.941873877028</v>
      </c>
      <c r="D1834" s="143">
        <v>4463.3577184740197</v>
      </c>
      <c r="E1834" s="142">
        <v>1.2509999999999999</v>
      </c>
      <c r="F1834" s="141">
        <v>2.1960000000000002</v>
      </c>
      <c r="G1834" s="135"/>
      <c r="H1834" s="135"/>
      <c r="I1834" s="134"/>
      <c r="J1834" s="135"/>
      <c r="K1834" s="135"/>
      <c r="L1834" s="134"/>
      <c r="M1834" s="135"/>
      <c r="N1834" s="135"/>
      <c r="O1834" s="134"/>
      <c r="P1834" s="135"/>
      <c r="Q1834" s="135"/>
      <c r="R1834" s="134"/>
      <c r="S1834" s="135"/>
      <c r="T1834" s="135"/>
      <c r="U1834" s="134"/>
      <c r="V1834" s="135"/>
      <c r="W1834" s="135"/>
      <c r="X1834" s="134"/>
      <c r="Y1834" s="135"/>
      <c r="Z1834" s="135"/>
      <c r="AA1834" s="134"/>
      <c r="AB1834" s="135"/>
      <c r="AC1834" s="135"/>
      <c r="AD1834" s="134"/>
      <c r="AE1834" s="135"/>
      <c r="AF1834" s="135"/>
      <c r="AG1834" s="134"/>
    </row>
    <row r="1835" spans="1:33">
      <c r="A1835" s="144" t="s">
        <v>345</v>
      </c>
      <c r="B1835" s="135" t="s">
        <v>3346</v>
      </c>
      <c r="C1835" s="143">
        <v>-495.93460006642488</v>
      </c>
      <c r="D1835" s="143">
        <v>4462.3066772997308</v>
      </c>
      <c r="E1835" s="142">
        <v>1.282</v>
      </c>
      <c r="F1835" s="141">
        <v>2.1859999999999999</v>
      </c>
      <c r="G1835" s="135"/>
      <c r="H1835" s="135"/>
      <c r="I1835" s="134"/>
      <c r="J1835" s="135"/>
      <c r="K1835" s="135"/>
      <c r="L1835" s="134"/>
      <c r="M1835" s="135"/>
      <c r="N1835" s="135"/>
      <c r="O1835" s="134"/>
      <c r="P1835" s="135"/>
      <c r="Q1835" s="135"/>
      <c r="R1835" s="134"/>
      <c r="S1835" s="135"/>
      <c r="T1835" s="135"/>
      <c r="U1835" s="134"/>
      <c r="V1835" s="135"/>
      <c r="W1835" s="135"/>
      <c r="X1835" s="134"/>
      <c r="Y1835" s="135"/>
      <c r="Z1835" s="135"/>
      <c r="AA1835" s="134"/>
      <c r="AB1835" s="135"/>
      <c r="AC1835" s="135"/>
      <c r="AD1835" s="134"/>
      <c r="AE1835" s="135"/>
      <c r="AF1835" s="135"/>
      <c r="AG1835" s="134"/>
    </row>
    <row r="1836" spans="1:33">
      <c r="A1836" s="144" t="s">
        <v>345</v>
      </c>
      <c r="B1836" s="135" t="s">
        <v>3345</v>
      </c>
      <c r="C1836" s="143">
        <v>-496.31020907448459</v>
      </c>
      <c r="D1836" s="143">
        <v>4460.8813758461538</v>
      </c>
      <c r="E1836" s="142">
        <v>1.266</v>
      </c>
      <c r="F1836" s="141">
        <v>2.1930000000000001</v>
      </c>
      <c r="G1836" s="135"/>
      <c r="H1836" s="135"/>
      <c r="I1836" s="134"/>
      <c r="J1836" s="135"/>
      <c r="K1836" s="135"/>
      <c r="L1836" s="134"/>
      <c r="M1836" s="135"/>
      <c r="N1836" s="135"/>
      <c r="O1836" s="134"/>
      <c r="P1836" s="135"/>
      <c r="Q1836" s="135"/>
      <c r="R1836" s="134"/>
      <c r="S1836" s="135"/>
      <c r="T1836" s="135"/>
      <c r="U1836" s="134"/>
      <c r="V1836" s="135"/>
      <c r="W1836" s="135"/>
      <c r="X1836" s="134"/>
      <c r="Y1836" s="135"/>
      <c r="Z1836" s="135"/>
      <c r="AA1836" s="134"/>
      <c r="AB1836" s="135"/>
      <c r="AC1836" s="135"/>
      <c r="AD1836" s="134"/>
      <c r="AE1836" s="135"/>
      <c r="AF1836" s="135"/>
      <c r="AG1836" s="134"/>
    </row>
    <row r="1837" spans="1:33">
      <c r="A1837" s="144" t="s">
        <v>345</v>
      </c>
      <c r="B1837" s="135" t="s">
        <v>3344</v>
      </c>
      <c r="C1837" s="143">
        <v>-496.37151016775061</v>
      </c>
      <c r="D1837" s="143">
        <v>4459.7141694554812</v>
      </c>
      <c r="E1837" s="142">
        <v>1.268</v>
      </c>
      <c r="F1837" s="141">
        <v>2.1869999999999998</v>
      </c>
      <c r="G1837" s="135"/>
      <c r="H1837" s="135"/>
      <c r="I1837" s="134"/>
      <c r="J1837" s="135"/>
      <c r="K1837" s="135"/>
      <c r="L1837" s="134"/>
      <c r="M1837" s="135"/>
      <c r="N1837" s="135"/>
      <c r="O1837" s="134"/>
      <c r="P1837" s="135"/>
      <c r="Q1837" s="135"/>
      <c r="R1837" s="134"/>
      <c r="S1837" s="135"/>
      <c r="T1837" s="135"/>
      <c r="U1837" s="134"/>
      <c r="V1837" s="135"/>
      <c r="W1837" s="135"/>
      <c r="X1837" s="134"/>
      <c r="Y1837" s="135"/>
      <c r="Z1837" s="135"/>
      <c r="AA1837" s="134"/>
      <c r="AB1837" s="135"/>
      <c r="AC1837" s="135"/>
      <c r="AD1837" s="134"/>
      <c r="AE1837" s="135"/>
      <c r="AF1837" s="135"/>
      <c r="AG1837" s="134"/>
    </row>
    <row r="1838" spans="1:33">
      <c r="A1838" s="144" t="s">
        <v>345</v>
      </c>
      <c r="B1838" s="135" t="s">
        <v>3343</v>
      </c>
      <c r="C1838" s="143">
        <v>-496.27009748188726</v>
      </c>
      <c r="D1838" s="143">
        <v>4457.9560054975591</v>
      </c>
      <c r="E1838" s="142">
        <v>1.2609999999999999</v>
      </c>
      <c r="F1838" s="141">
        <v>2.1880000000000002</v>
      </c>
      <c r="G1838" s="135"/>
      <c r="H1838" s="135"/>
      <c r="I1838" s="134"/>
      <c r="J1838" s="135"/>
      <c r="K1838" s="135"/>
      <c r="L1838" s="134"/>
      <c r="M1838" s="135"/>
      <c r="N1838" s="135"/>
      <c r="O1838" s="134"/>
      <c r="P1838" s="135"/>
      <c r="Q1838" s="135"/>
      <c r="R1838" s="134"/>
      <c r="S1838" s="135"/>
      <c r="T1838" s="135"/>
      <c r="U1838" s="134"/>
      <c r="V1838" s="135"/>
      <c r="W1838" s="135"/>
      <c r="X1838" s="134"/>
      <c r="Y1838" s="135"/>
      <c r="Z1838" s="135"/>
      <c r="AA1838" s="134"/>
      <c r="AB1838" s="135"/>
      <c r="AC1838" s="135"/>
      <c r="AD1838" s="134"/>
      <c r="AE1838" s="135"/>
      <c r="AF1838" s="135"/>
      <c r="AG1838" s="134"/>
    </row>
    <row r="1839" spans="1:33">
      <c r="A1839" s="144" t="s">
        <v>345</v>
      </c>
      <c r="B1839" s="135" t="s">
        <v>3342</v>
      </c>
      <c r="C1839" s="143">
        <v>-496.28001375294247</v>
      </c>
      <c r="D1839" s="143">
        <v>4456.9317214841212</v>
      </c>
      <c r="E1839" s="142">
        <v>1.288</v>
      </c>
      <c r="F1839" s="141">
        <v>2.1989999999999998</v>
      </c>
      <c r="G1839" s="135"/>
      <c r="H1839" s="135"/>
      <c r="I1839" s="134"/>
      <c r="J1839" s="135"/>
      <c r="K1839" s="135"/>
      <c r="L1839" s="134"/>
      <c r="M1839" s="135"/>
      <c r="N1839" s="135"/>
      <c r="O1839" s="134"/>
      <c r="P1839" s="135"/>
      <c r="Q1839" s="135"/>
      <c r="R1839" s="134"/>
      <c r="S1839" s="135"/>
      <c r="T1839" s="135"/>
      <c r="U1839" s="134"/>
      <c r="V1839" s="135"/>
      <c r="W1839" s="135"/>
      <c r="X1839" s="134"/>
      <c r="Y1839" s="135"/>
      <c r="Z1839" s="135"/>
      <c r="AA1839" s="134"/>
      <c r="AB1839" s="135"/>
      <c r="AC1839" s="135"/>
      <c r="AD1839" s="134"/>
      <c r="AE1839" s="135"/>
      <c r="AF1839" s="135"/>
      <c r="AG1839" s="134"/>
    </row>
    <row r="1840" spans="1:33">
      <c r="A1840" s="144" t="s">
        <v>345</v>
      </c>
      <c r="B1840" s="135" t="s">
        <v>3341</v>
      </c>
      <c r="C1840" s="143">
        <v>-496.47209914422791</v>
      </c>
      <c r="D1840" s="143">
        <v>4456.7407026530736</v>
      </c>
      <c r="E1840" s="142">
        <v>1.2669999999999999</v>
      </c>
      <c r="F1840" s="141">
        <v>2.2010000000000001</v>
      </c>
      <c r="G1840" s="135"/>
      <c r="H1840" s="135"/>
      <c r="I1840" s="134"/>
      <c r="J1840" s="135"/>
      <c r="K1840" s="135"/>
      <c r="L1840" s="134"/>
      <c r="M1840" s="135"/>
      <c r="N1840" s="135"/>
      <c r="O1840" s="134"/>
      <c r="P1840" s="135"/>
      <c r="Q1840" s="135"/>
      <c r="R1840" s="134"/>
      <c r="S1840" s="135"/>
      <c r="T1840" s="135"/>
      <c r="U1840" s="134"/>
      <c r="V1840" s="135"/>
      <c r="W1840" s="135"/>
      <c r="X1840" s="134"/>
      <c r="Y1840" s="135"/>
      <c r="Z1840" s="135"/>
      <c r="AA1840" s="134"/>
      <c r="AB1840" s="135"/>
      <c r="AC1840" s="135"/>
      <c r="AD1840" s="134"/>
      <c r="AE1840" s="135"/>
      <c r="AF1840" s="135"/>
      <c r="AG1840" s="134"/>
    </row>
    <row r="1841" spans="1:33">
      <c r="A1841" s="144" t="s">
        <v>345</v>
      </c>
      <c r="B1841" s="135" t="s">
        <v>3340</v>
      </c>
      <c r="C1841" s="143">
        <v>-496.20137751926569</v>
      </c>
      <c r="D1841" s="143">
        <v>4454.7441956444809</v>
      </c>
      <c r="E1841" s="142">
        <v>1.2749999999999999</v>
      </c>
      <c r="F1841" s="141">
        <v>2.1960000000000002</v>
      </c>
      <c r="G1841" s="135"/>
      <c r="H1841" s="135"/>
      <c r="I1841" s="134"/>
      <c r="J1841" s="135"/>
      <c r="K1841" s="135"/>
      <c r="L1841" s="134"/>
      <c r="M1841" s="135"/>
      <c r="N1841" s="135"/>
      <c r="O1841" s="134"/>
      <c r="P1841" s="135"/>
      <c r="Q1841" s="135"/>
      <c r="R1841" s="134"/>
      <c r="S1841" s="135"/>
      <c r="T1841" s="135"/>
      <c r="U1841" s="134"/>
      <c r="V1841" s="135"/>
      <c r="W1841" s="135"/>
      <c r="X1841" s="134"/>
      <c r="Y1841" s="135"/>
      <c r="Z1841" s="135"/>
      <c r="AA1841" s="134"/>
      <c r="AB1841" s="135"/>
      <c r="AC1841" s="135"/>
      <c r="AD1841" s="134"/>
      <c r="AE1841" s="135"/>
      <c r="AF1841" s="135"/>
      <c r="AG1841" s="134"/>
    </row>
    <row r="1842" spans="1:33">
      <c r="A1842" s="144" t="s">
        <v>345</v>
      </c>
      <c r="B1842" s="135" t="s">
        <v>3339</v>
      </c>
      <c r="C1842" s="143">
        <v>-496.58726405878383</v>
      </c>
      <c r="D1842" s="143">
        <v>4453.1772825412572</v>
      </c>
      <c r="E1842" s="142">
        <v>1.284</v>
      </c>
      <c r="F1842" s="141">
        <v>2.2040000000000002</v>
      </c>
      <c r="G1842" s="135"/>
      <c r="H1842" s="135"/>
      <c r="I1842" s="134"/>
      <c r="J1842" s="135"/>
      <c r="K1842" s="135"/>
      <c r="L1842" s="134"/>
      <c r="M1842" s="135"/>
      <c r="N1842" s="135"/>
      <c r="O1842" s="134"/>
      <c r="P1842" s="135"/>
      <c r="Q1842" s="135"/>
      <c r="R1842" s="134"/>
      <c r="S1842" s="135"/>
      <c r="T1842" s="135"/>
      <c r="U1842" s="134"/>
      <c r="V1842" s="135"/>
      <c r="W1842" s="135"/>
      <c r="X1842" s="134"/>
      <c r="Y1842" s="135"/>
      <c r="Z1842" s="135"/>
      <c r="AA1842" s="134"/>
      <c r="AB1842" s="135"/>
      <c r="AC1842" s="135"/>
      <c r="AD1842" s="134"/>
      <c r="AE1842" s="135"/>
      <c r="AF1842" s="135"/>
      <c r="AG1842" s="134"/>
    </row>
    <row r="1843" spans="1:33">
      <c r="A1843" s="144" t="s">
        <v>345</v>
      </c>
      <c r="B1843" s="135" t="s">
        <v>3338</v>
      </c>
      <c r="C1843" s="143">
        <v>-496.28641330857738</v>
      </c>
      <c r="D1843" s="143">
        <v>4452.966482613615</v>
      </c>
      <c r="E1843" s="142">
        <v>1.274</v>
      </c>
      <c r="F1843" s="141">
        <v>2.206</v>
      </c>
      <c r="G1843" s="135"/>
      <c r="H1843" s="135"/>
      <c r="I1843" s="134"/>
      <c r="J1843" s="135"/>
      <c r="K1843" s="135"/>
      <c r="L1843" s="134"/>
      <c r="M1843" s="135"/>
      <c r="N1843" s="135"/>
      <c r="O1843" s="134"/>
      <c r="P1843" s="135"/>
      <c r="Q1843" s="135"/>
      <c r="R1843" s="134"/>
      <c r="S1843" s="135"/>
      <c r="T1843" s="135"/>
      <c r="U1843" s="134"/>
      <c r="V1843" s="135"/>
      <c r="W1843" s="135"/>
      <c r="X1843" s="134"/>
      <c r="Y1843" s="135"/>
      <c r="Z1843" s="135"/>
      <c r="AA1843" s="134"/>
      <c r="AB1843" s="135"/>
      <c r="AC1843" s="135"/>
      <c r="AD1843" s="134"/>
      <c r="AE1843" s="135"/>
      <c r="AF1843" s="135"/>
      <c r="AG1843" s="134"/>
    </row>
    <row r="1844" spans="1:33">
      <c r="A1844" s="144" t="s">
        <v>345</v>
      </c>
      <c r="B1844" s="135" t="s">
        <v>3337</v>
      </c>
      <c r="C1844" s="143">
        <v>-496.28049390551587</v>
      </c>
      <c r="D1844" s="143">
        <v>4451.4380144155621</v>
      </c>
      <c r="E1844" s="142">
        <v>1.262</v>
      </c>
      <c r="F1844" s="141">
        <v>2.181</v>
      </c>
      <c r="G1844" s="135"/>
      <c r="H1844" s="135"/>
      <c r="I1844" s="134"/>
      <c r="J1844" s="135"/>
      <c r="K1844" s="135"/>
      <c r="L1844" s="134"/>
      <c r="M1844" s="135"/>
      <c r="N1844" s="135"/>
      <c r="O1844" s="134"/>
      <c r="P1844" s="135"/>
      <c r="Q1844" s="135"/>
      <c r="R1844" s="134"/>
      <c r="S1844" s="135"/>
      <c r="T1844" s="135"/>
      <c r="U1844" s="134"/>
      <c r="V1844" s="135"/>
      <c r="W1844" s="135"/>
      <c r="X1844" s="134"/>
      <c r="Y1844" s="135"/>
      <c r="Z1844" s="135"/>
      <c r="AA1844" s="134"/>
      <c r="AB1844" s="135"/>
      <c r="AC1844" s="135"/>
      <c r="AD1844" s="134"/>
      <c r="AE1844" s="135"/>
      <c r="AF1844" s="135"/>
      <c r="AG1844" s="134"/>
    </row>
    <row r="1845" spans="1:33">
      <c r="A1845" s="144" t="s">
        <v>345</v>
      </c>
      <c r="B1845" s="135" t="s">
        <v>3336</v>
      </c>
      <c r="C1845" s="143">
        <v>-496.82875088469666</v>
      </c>
      <c r="D1845" s="143">
        <v>4451.4197990797938</v>
      </c>
      <c r="E1845" s="142">
        <v>1.278</v>
      </c>
      <c r="F1845" s="141">
        <v>2.1829999999999998</v>
      </c>
      <c r="G1845" s="135"/>
      <c r="H1845" s="135"/>
      <c r="I1845" s="134"/>
      <c r="J1845" s="135"/>
      <c r="K1845" s="135"/>
      <c r="L1845" s="134"/>
      <c r="M1845" s="135"/>
      <c r="N1845" s="135"/>
      <c r="O1845" s="134"/>
      <c r="P1845" s="135"/>
      <c r="Q1845" s="135"/>
      <c r="R1845" s="134"/>
      <c r="S1845" s="135"/>
      <c r="T1845" s="135"/>
      <c r="U1845" s="134"/>
      <c r="V1845" s="135"/>
      <c r="W1845" s="135"/>
      <c r="X1845" s="134"/>
      <c r="Y1845" s="135"/>
      <c r="Z1845" s="135"/>
      <c r="AA1845" s="134"/>
      <c r="AB1845" s="135"/>
      <c r="AC1845" s="135"/>
      <c r="AD1845" s="134"/>
      <c r="AE1845" s="135"/>
      <c r="AF1845" s="135"/>
      <c r="AG1845" s="134"/>
    </row>
    <row r="1846" spans="1:33">
      <c r="A1846" s="144" t="s">
        <v>345</v>
      </c>
      <c r="B1846" s="135" t="s">
        <v>3335</v>
      </c>
      <c r="C1846" s="143">
        <v>-496.70341385982312</v>
      </c>
      <c r="D1846" s="143">
        <v>4450.1580788754354</v>
      </c>
      <c r="E1846" s="142">
        <v>1.2689999999999999</v>
      </c>
      <c r="F1846" s="141">
        <v>2.1890000000000001</v>
      </c>
      <c r="G1846" s="135"/>
      <c r="H1846" s="135"/>
      <c r="I1846" s="134"/>
      <c r="J1846" s="135"/>
      <c r="K1846" s="135"/>
      <c r="L1846" s="134"/>
      <c r="M1846" s="135"/>
      <c r="N1846" s="135"/>
      <c r="O1846" s="134"/>
      <c r="P1846" s="135"/>
      <c r="Q1846" s="135"/>
      <c r="R1846" s="134"/>
      <c r="S1846" s="135"/>
      <c r="T1846" s="135"/>
      <c r="U1846" s="134"/>
      <c r="V1846" s="135"/>
      <c r="W1846" s="135"/>
      <c r="X1846" s="134"/>
      <c r="Y1846" s="135"/>
      <c r="Z1846" s="135"/>
      <c r="AA1846" s="134"/>
      <c r="AB1846" s="135"/>
      <c r="AC1846" s="135"/>
      <c r="AD1846" s="134"/>
      <c r="AE1846" s="135"/>
      <c r="AF1846" s="135"/>
      <c r="AG1846" s="134"/>
    </row>
    <row r="1847" spans="1:33">
      <c r="A1847" s="144" t="s">
        <v>345</v>
      </c>
      <c r="B1847" s="135" t="s">
        <v>3334</v>
      </c>
      <c r="C1847" s="143">
        <v>-496.56980335554698</v>
      </c>
      <c r="D1847" s="143">
        <v>4448.1693687075158</v>
      </c>
      <c r="E1847" s="142">
        <v>1.2809999999999999</v>
      </c>
      <c r="F1847" s="141">
        <v>2.1850000000000001</v>
      </c>
      <c r="G1847" s="135"/>
      <c r="H1847" s="135"/>
      <c r="I1847" s="134"/>
      <c r="J1847" s="135"/>
      <c r="K1847" s="135"/>
      <c r="L1847" s="134"/>
      <c r="M1847" s="135"/>
      <c r="N1847" s="135"/>
      <c r="O1847" s="134"/>
      <c r="P1847" s="135"/>
      <c r="Q1847" s="135"/>
      <c r="R1847" s="134"/>
      <c r="S1847" s="135"/>
      <c r="T1847" s="135"/>
      <c r="U1847" s="134"/>
      <c r="V1847" s="135"/>
      <c r="W1847" s="135"/>
      <c r="X1847" s="134"/>
      <c r="Y1847" s="135"/>
      <c r="Z1847" s="135"/>
      <c r="AA1847" s="134"/>
      <c r="AB1847" s="135"/>
      <c r="AC1847" s="135"/>
      <c r="AD1847" s="134"/>
      <c r="AE1847" s="135"/>
      <c r="AF1847" s="135"/>
      <c r="AG1847" s="134"/>
    </row>
    <row r="1848" spans="1:33">
      <c r="A1848" s="144" t="s">
        <v>345</v>
      </c>
      <c r="B1848" s="135" t="s">
        <v>3333</v>
      </c>
      <c r="C1848" s="143">
        <v>-496.30219941881995</v>
      </c>
      <c r="D1848" s="143">
        <v>4447.2677716553217</v>
      </c>
      <c r="E1848" s="142">
        <v>1.2709999999999999</v>
      </c>
      <c r="F1848" s="141">
        <v>2.2050000000000001</v>
      </c>
      <c r="G1848" s="135"/>
      <c r="H1848" s="135"/>
      <c r="I1848" s="134"/>
      <c r="J1848" s="135"/>
      <c r="K1848" s="135"/>
      <c r="L1848" s="134"/>
      <c r="M1848" s="135"/>
      <c r="N1848" s="135"/>
      <c r="O1848" s="134"/>
      <c r="P1848" s="135"/>
      <c r="Q1848" s="135"/>
      <c r="R1848" s="134"/>
      <c r="S1848" s="135"/>
      <c r="T1848" s="135"/>
      <c r="U1848" s="134"/>
      <c r="V1848" s="135"/>
      <c r="W1848" s="135"/>
      <c r="X1848" s="134"/>
      <c r="Y1848" s="135"/>
      <c r="Z1848" s="135"/>
      <c r="AA1848" s="134"/>
      <c r="AB1848" s="135"/>
      <c r="AC1848" s="135"/>
      <c r="AD1848" s="134"/>
      <c r="AE1848" s="135"/>
      <c r="AF1848" s="135"/>
      <c r="AG1848" s="134"/>
    </row>
    <row r="1849" spans="1:33">
      <c r="A1849" s="144" t="s">
        <v>345</v>
      </c>
      <c r="B1849" s="135" t="s">
        <v>3332</v>
      </c>
      <c r="C1849" s="143">
        <v>-496.02538690076312</v>
      </c>
      <c r="D1849" s="143">
        <v>4446.9088923516474</v>
      </c>
      <c r="E1849" s="142">
        <v>1.2929999999999999</v>
      </c>
      <c r="F1849" s="141">
        <v>2.1989999999999998</v>
      </c>
      <c r="G1849" s="135"/>
      <c r="H1849" s="135"/>
      <c r="I1849" s="134"/>
      <c r="J1849" s="135"/>
      <c r="K1849" s="135"/>
      <c r="L1849" s="134"/>
      <c r="M1849" s="135"/>
      <c r="N1849" s="135"/>
      <c r="O1849" s="134"/>
      <c r="P1849" s="135"/>
      <c r="Q1849" s="135"/>
      <c r="R1849" s="134"/>
      <c r="S1849" s="135"/>
      <c r="T1849" s="135"/>
      <c r="U1849" s="134"/>
      <c r="V1849" s="135"/>
      <c r="W1849" s="135"/>
      <c r="X1849" s="134"/>
      <c r="Y1849" s="135"/>
      <c r="Z1849" s="135"/>
      <c r="AA1849" s="134"/>
      <c r="AB1849" s="135"/>
      <c r="AC1849" s="135"/>
      <c r="AD1849" s="134"/>
      <c r="AE1849" s="135"/>
      <c r="AF1849" s="135"/>
      <c r="AG1849" s="134"/>
    </row>
    <row r="1850" spans="1:33">
      <c r="A1850" s="144" t="s">
        <v>345</v>
      </c>
      <c r="B1850" s="135" t="s">
        <v>3331</v>
      </c>
      <c r="C1850" s="143">
        <v>-496.12446204975583</v>
      </c>
      <c r="D1850" s="143">
        <v>4446.7715677916603</v>
      </c>
      <c r="E1850" s="142">
        <v>1.306</v>
      </c>
      <c r="F1850" s="141">
        <v>2.2050000000000001</v>
      </c>
      <c r="G1850" s="135"/>
      <c r="H1850" s="135"/>
      <c r="I1850" s="134"/>
      <c r="J1850" s="135"/>
      <c r="K1850" s="135"/>
      <c r="L1850" s="134"/>
      <c r="M1850" s="135"/>
      <c r="N1850" s="135"/>
      <c r="O1850" s="134"/>
      <c r="P1850" s="135"/>
      <c r="Q1850" s="135"/>
      <c r="R1850" s="134"/>
      <c r="S1850" s="135"/>
      <c r="T1850" s="135"/>
      <c r="U1850" s="134"/>
      <c r="V1850" s="135"/>
      <c r="W1850" s="135"/>
      <c r="X1850" s="134"/>
      <c r="Y1850" s="135"/>
      <c r="Z1850" s="135"/>
      <c r="AA1850" s="134"/>
      <c r="AB1850" s="135"/>
      <c r="AC1850" s="135"/>
      <c r="AD1850" s="134"/>
      <c r="AE1850" s="135"/>
      <c r="AF1850" s="135"/>
      <c r="AG1850" s="134"/>
    </row>
    <row r="1851" spans="1:33">
      <c r="A1851" s="144" t="s">
        <v>345</v>
      </c>
      <c r="B1851" s="135" t="s">
        <v>3330</v>
      </c>
      <c r="C1851" s="143">
        <v>-496.66307427142249</v>
      </c>
      <c r="D1851" s="143">
        <v>4444.9101912998749</v>
      </c>
      <c r="E1851" s="142">
        <v>1.3009999999999999</v>
      </c>
      <c r="F1851" s="141">
        <v>2.2330000000000001</v>
      </c>
      <c r="G1851" s="135"/>
      <c r="H1851" s="135"/>
      <c r="I1851" s="134"/>
      <c r="J1851" s="135"/>
      <c r="K1851" s="135"/>
      <c r="L1851" s="134"/>
      <c r="M1851" s="135"/>
      <c r="N1851" s="135"/>
      <c r="O1851" s="134"/>
      <c r="P1851" s="135"/>
      <c r="Q1851" s="135"/>
      <c r="R1851" s="134"/>
      <c r="S1851" s="135"/>
      <c r="T1851" s="135"/>
      <c r="U1851" s="134"/>
      <c r="V1851" s="135"/>
      <c r="W1851" s="135"/>
      <c r="X1851" s="134"/>
      <c r="Y1851" s="135"/>
      <c r="Z1851" s="135"/>
      <c r="AA1851" s="134"/>
      <c r="AB1851" s="135"/>
      <c r="AC1851" s="135"/>
      <c r="AD1851" s="134"/>
      <c r="AE1851" s="135"/>
      <c r="AF1851" s="135"/>
      <c r="AG1851" s="134"/>
    </row>
    <row r="1852" spans="1:33">
      <c r="A1852" s="144" t="s">
        <v>345</v>
      </c>
      <c r="B1852" s="135" t="s">
        <v>3329</v>
      </c>
      <c r="C1852" s="143">
        <v>-496.70902676773397</v>
      </c>
      <c r="D1852" s="143">
        <v>4444.7935066070095</v>
      </c>
      <c r="E1852" s="142">
        <v>1.323</v>
      </c>
      <c r="F1852" s="141">
        <v>2.218</v>
      </c>
      <c r="G1852" s="135"/>
      <c r="H1852" s="135"/>
      <c r="I1852" s="134"/>
      <c r="J1852" s="135"/>
      <c r="K1852" s="135"/>
      <c r="L1852" s="134"/>
      <c r="M1852" s="135"/>
      <c r="N1852" s="135"/>
      <c r="O1852" s="134"/>
      <c r="P1852" s="135"/>
      <c r="Q1852" s="135"/>
      <c r="R1852" s="134"/>
      <c r="S1852" s="135"/>
      <c r="T1852" s="135"/>
      <c r="U1852" s="134"/>
      <c r="V1852" s="135"/>
      <c r="W1852" s="135"/>
      <c r="X1852" s="134"/>
      <c r="Y1852" s="135"/>
      <c r="Z1852" s="135"/>
      <c r="AA1852" s="134"/>
      <c r="AB1852" s="135"/>
      <c r="AC1852" s="135"/>
      <c r="AD1852" s="134"/>
      <c r="AE1852" s="135"/>
      <c r="AF1852" s="135"/>
      <c r="AG1852" s="134"/>
    </row>
    <row r="1853" spans="1:33">
      <c r="A1853" s="144" t="s">
        <v>345</v>
      </c>
      <c r="B1853" s="135" t="s">
        <v>3328</v>
      </c>
      <c r="C1853" s="143">
        <v>-496.06724626333391</v>
      </c>
      <c r="D1853" s="143">
        <v>4443.9974663236317</v>
      </c>
      <c r="E1853" s="142">
        <v>1.3320000000000001</v>
      </c>
      <c r="F1853" s="141">
        <v>2.2080000000000002</v>
      </c>
      <c r="G1853" s="135"/>
      <c r="H1853" s="135"/>
      <c r="I1853" s="134"/>
      <c r="J1853" s="135"/>
      <c r="K1853" s="135"/>
      <c r="L1853" s="134"/>
      <c r="M1853" s="135"/>
      <c r="N1853" s="135"/>
      <c r="O1853" s="134"/>
      <c r="P1853" s="135"/>
      <c r="Q1853" s="135"/>
      <c r="R1853" s="134"/>
      <c r="S1853" s="135"/>
      <c r="T1853" s="135"/>
      <c r="U1853" s="134"/>
      <c r="V1853" s="135"/>
      <c r="W1853" s="135"/>
      <c r="X1853" s="134"/>
      <c r="Y1853" s="135"/>
      <c r="Z1853" s="135"/>
      <c r="AA1853" s="134"/>
      <c r="AB1853" s="135"/>
      <c r="AC1853" s="135"/>
      <c r="AD1853" s="134"/>
      <c r="AE1853" s="135"/>
      <c r="AF1853" s="135"/>
      <c r="AG1853" s="134"/>
    </row>
    <row r="1854" spans="1:33">
      <c r="A1854" s="144" t="s">
        <v>345</v>
      </c>
      <c r="B1854" s="135" t="s">
        <v>3327</v>
      </c>
      <c r="C1854" s="143">
        <v>-496.84646703154579</v>
      </c>
      <c r="D1854" s="143">
        <v>4443.9067353837627</v>
      </c>
      <c r="E1854" s="142">
        <v>1.3089999999999999</v>
      </c>
      <c r="F1854" s="141">
        <v>2.2120000000000002</v>
      </c>
      <c r="G1854" s="135"/>
      <c r="H1854" s="135"/>
      <c r="I1854" s="134"/>
      <c r="J1854" s="135"/>
      <c r="K1854" s="135"/>
      <c r="L1854" s="134"/>
      <c r="M1854" s="135"/>
      <c r="N1854" s="135"/>
      <c r="O1854" s="134"/>
      <c r="P1854" s="135"/>
      <c r="Q1854" s="135"/>
      <c r="R1854" s="134"/>
      <c r="S1854" s="135"/>
      <c r="T1854" s="135"/>
      <c r="U1854" s="134"/>
      <c r="V1854" s="135"/>
      <c r="W1854" s="135"/>
      <c r="X1854" s="134"/>
      <c r="Y1854" s="135"/>
      <c r="Z1854" s="135"/>
      <c r="AA1854" s="134"/>
      <c r="AB1854" s="135"/>
      <c r="AC1854" s="135"/>
      <c r="AD1854" s="134"/>
      <c r="AE1854" s="135"/>
      <c r="AF1854" s="135"/>
      <c r="AG1854" s="134"/>
    </row>
    <row r="1855" spans="1:33">
      <c r="A1855" s="144" t="s">
        <v>345</v>
      </c>
      <c r="B1855" s="135" t="s">
        <v>3326</v>
      </c>
      <c r="C1855" s="143">
        <v>-496.56527430908915</v>
      </c>
      <c r="D1855" s="143">
        <v>4441.9786765377876</v>
      </c>
      <c r="E1855" s="142">
        <v>1.3169999999999999</v>
      </c>
      <c r="F1855" s="141">
        <v>2.214</v>
      </c>
      <c r="G1855" s="135"/>
      <c r="H1855" s="135"/>
      <c r="I1855" s="134"/>
      <c r="J1855" s="135"/>
      <c r="K1855" s="135"/>
      <c r="L1855" s="134"/>
      <c r="M1855" s="135"/>
      <c r="N1855" s="135"/>
      <c r="O1855" s="134"/>
      <c r="P1855" s="135"/>
      <c r="Q1855" s="135"/>
      <c r="R1855" s="134"/>
      <c r="S1855" s="135"/>
      <c r="T1855" s="135"/>
      <c r="U1855" s="134"/>
      <c r="V1855" s="135"/>
      <c r="W1855" s="135"/>
      <c r="X1855" s="134"/>
      <c r="Y1855" s="135"/>
      <c r="Z1855" s="135"/>
      <c r="AA1855" s="134"/>
      <c r="AB1855" s="135"/>
      <c r="AC1855" s="135"/>
      <c r="AD1855" s="134"/>
      <c r="AE1855" s="135"/>
      <c r="AF1855" s="135"/>
      <c r="AG1855" s="134"/>
    </row>
    <row r="1856" spans="1:33">
      <c r="A1856" s="144" t="s">
        <v>345</v>
      </c>
      <c r="B1856" s="135" t="s">
        <v>3325</v>
      </c>
      <c r="C1856" s="143">
        <v>-496.49222050105698</v>
      </c>
      <c r="D1856" s="143">
        <v>4441.6443157379981</v>
      </c>
      <c r="E1856" s="142">
        <v>1.3440000000000001</v>
      </c>
      <c r="F1856" s="141">
        <v>2.2149999999999999</v>
      </c>
      <c r="G1856" s="135"/>
      <c r="H1856" s="135"/>
      <c r="I1856" s="134"/>
      <c r="J1856" s="135"/>
      <c r="K1856" s="135"/>
      <c r="L1856" s="134"/>
      <c r="M1856" s="135"/>
      <c r="N1856" s="135"/>
      <c r="O1856" s="134"/>
      <c r="P1856" s="135"/>
      <c r="Q1856" s="135"/>
      <c r="R1856" s="134"/>
      <c r="S1856" s="135"/>
      <c r="T1856" s="135"/>
      <c r="U1856" s="134"/>
      <c r="V1856" s="135"/>
      <c r="W1856" s="135"/>
      <c r="X1856" s="134"/>
      <c r="Y1856" s="135"/>
      <c r="Z1856" s="135"/>
      <c r="AA1856" s="134"/>
      <c r="AB1856" s="135"/>
      <c r="AC1856" s="135"/>
      <c r="AD1856" s="134"/>
      <c r="AE1856" s="135"/>
      <c r="AF1856" s="135"/>
      <c r="AG1856" s="134"/>
    </row>
    <row r="1857" spans="1:33">
      <c r="A1857" s="144" t="s">
        <v>345</v>
      </c>
      <c r="B1857" s="135" t="s">
        <v>3324</v>
      </c>
      <c r="C1857" s="143">
        <v>-496.87680048775002</v>
      </c>
      <c r="D1857" s="143">
        <v>4440.0452943272658</v>
      </c>
      <c r="E1857" s="142">
        <v>1.3080000000000001</v>
      </c>
      <c r="F1857" s="141">
        <v>2.2320000000000002</v>
      </c>
      <c r="G1857" s="135"/>
      <c r="H1857" s="135"/>
      <c r="I1857" s="134"/>
      <c r="J1857" s="135"/>
      <c r="K1857" s="135"/>
      <c r="L1857" s="134"/>
      <c r="M1857" s="135"/>
      <c r="N1857" s="135"/>
      <c r="O1857" s="134"/>
      <c r="P1857" s="135"/>
      <c r="Q1857" s="135"/>
      <c r="R1857" s="134"/>
      <c r="S1857" s="135"/>
      <c r="T1857" s="135"/>
      <c r="U1857" s="134"/>
      <c r="V1857" s="135"/>
      <c r="W1857" s="135"/>
      <c r="X1857" s="134"/>
      <c r="Y1857" s="135"/>
      <c r="Z1857" s="135"/>
      <c r="AA1857" s="134"/>
      <c r="AB1857" s="135"/>
      <c r="AC1857" s="135"/>
      <c r="AD1857" s="134"/>
      <c r="AE1857" s="135"/>
      <c r="AF1857" s="135"/>
      <c r="AG1857" s="134"/>
    </row>
    <row r="1858" spans="1:33">
      <c r="A1858" s="144" t="s">
        <v>345</v>
      </c>
      <c r="B1858" s="135" t="s">
        <v>3323</v>
      </c>
      <c r="C1858" s="143">
        <v>-496.47998872125868</v>
      </c>
      <c r="D1858" s="143">
        <v>4439.975132454133</v>
      </c>
      <c r="E1858" s="142">
        <v>1.3089999999999999</v>
      </c>
      <c r="F1858" s="141">
        <v>2.2410000000000001</v>
      </c>
      <c r="G1858" s="135"/>
      <c r="H1858" s="135"/>
      <c r="I1858" s="134"/>
      <c r="J1858" s="135"/>
      <c r="K1858" s="135"/>
      <c r="L1858" s="134"/>
      <c r="M1858" s="135"/>
      <c r="N1858" s="135"/>
      <c r="O1858" s="134"/>
      <c r="P1858" s="135"/>
      <c r="Q1858" s="135"/>
      <c r="R1858" s="134"/>
      <c r="S1858" s="135"/>
      <c r="T1858" s="135"/>
      <c r="U1858" s="134"/>
      <c r="V1858" s="135"/>
      <c r="W1858" s="135"/>
      <c r="X1858" s="134"/>
      <c r="Y1858" s="135"/>
      <c r="Z1858" s="135"/>
      <c r="AA1858" s="134"/>
      <c r="AB1858" s="135"/>
      <c r="AC1858" s="135"/>
      <c r="AD1858" s="134"/>
      <c r="AE1858" s="135"/>
      <c r="AF1858" s="135"/>
      <c r="AG1858" s="134"/>
    </row>
    <row r="1859" spans="1:33">
      <c r="A1859" s="144" t="s">
        <v>345</v>
      </c>
      <c r="B1859" s="135" t="s">
        <v>3322</v>
      </c>
      <c r="C1859" s="143">
        <v>-496.44685535451305</v>
      </c>
      <c r="D1859" s="143">
        <v>4439.5736239825073</v>
      </c>
      <c r="E1859" s="142">
        <v>1.31</v>
      </c>
      <c r="F1859" s="141">
        <v>2.2080000000000002</v>
      </c>
      <c r="G1859" s="135"/>
      <c r="H1859" s="135"/>
      <c r="I1859" s="134"/>
      <c r="J1859" s="135"/>
      <c r="K1859" s="135"/>
      <c r="L1859" s="134"/>
      <c r="M1859" s="135"/>
      <c r="N1859" s="135"/>
      <c r="O1859" s="134"/>
      <c r="P1859" s="135"/>
      <c r="Q1859" s="135"/>
      <c r="R1859" s="134"/>
      <c r="S1859" s="135"/>
      <c r="T1859" s="135"/>
      <c r="U1859" s="134"/>
      <c r="V1859" s="135"/>
      <c r="W1859" s="135"/>
      <c r="X1859" s="134"/>
      <c r="Y1859" s="135"/>
      <c r="Z1859" s="135"/>
      <c r="AA1859" s="134"/>
      <c r="AB1859" s="135"/>
      <c r="AC1859" s="135"/>
      <c r="AD1859" s="134"/>
      <c r="AE1859" s="135"/>
      <c r="AF1859" s="135"/>
      <c r="AG1859" s="134"/>
    </row>
    <row r="1860" spans="1:33">
      <c r="A1860" s="144" t="s">
        <v>345</v>
      </c>
      <c r="B1860" s="135" t="s">
        <v>3321</v>
      </c>
      <c r="C1860" s="143">
        <v>-495.94052228205362</v>
      </c>
      <c r="D1860" s="143">
        <v>4439.569128765309</v>
      </c>
      <c r="E1860" s="142">
        <v>1.3089999999999999</v>
      </c>
      <c r="F1860" s="141">
        <v>2.222</v>
      </c>
      <c r="G1860" s="135"/>
      <c r="H1860" s="135"/>
      <c r="I1860" s="134"/>
      <c r="J1860" s="135"/>
      <c r="K1860" s="135"/>
      <c r="L1860" s="134"/>
      <c r="M1860" s="135"/>
      <c r="N1860" s="135"/>
      <c r="O1860" s="134"/>
      <c r="P1860" s="135"/>
      <c r="Q1860" s="135"/>
      <c r="R1860" s="134"/>
      <c r="S1860" s="135"/>
      <c r="T1860" s="135"/>
      <c r="U1860" s="134"/>
      <c r="V1860" s="135"/>
      <c r="W1860" s="135"/>
      <c r="X1860" s="134"/>
      <c r="Y1860" s="135"/>
      <c r="Z1860" s="135"/>
      <c r="AA1860" s="134"/>
      <c r="AB1860" s="135"/>
      <c r="AC1860" s="135"/>
      <c r="AD1860" s="134"/>
      <c r="AE1860" s="135"/>
      <c r="AF1860" s="135"/>
      <c r="AG1860" s="134"/>
    </row>
    <row r="1861" spans="1:33">
      <c r="A1861" s="144" t="s">
        <v>345</v>
      </c>
      <c r="B1861" s="135" t="s">
        <v>3320</v>
      </c>
      <c r="C1861" s="143">
        <v>-496.14447520211837</v>
      </c>
      <c r="D1861" s="143">
        <v>4439.1175874564533</v>
      </c>
      <c r="E1861" s="142">
        <v>1.3089999999999999</v>
      </c>
      <c r="F1861" s="141">
        <v>2.2080000000000002</v>
      </c>
      <c r="G1861" s="135"/>
      <c r="H1861" s="135"/>
      <c r="I1861" s="134"/>
      <c r="J1861" s="135"/>
      <c r="K1861" s="135"/>
      <c r="L1861" s="134"/>
      <c r="M1861" s="135"/>
      <c r="N1861" s="135"/>
      <c r="O1861" s="134"/>
      <c r="P1861" s="135"/>
      <c r="Q1861" s="135"/>
      <c r="R1861" s="134"/>
      <c r="S1861" s="135"/>
      <c r="T1861" s="135"/>
      <c r="U1861" s="134"/>
      <c r="V1861" s="135"/>
      <c r="W1861" s="135"/>
      <c r="X1861" s="134"/>
      <c r="Y1861" s="135"/>
      <c r="Z1861" s="135"/>
      <c r="AA1861" s="134"/>
      <c r="AB1861" s="135"/>
      <c r="AC1861" s="135"/>
      <c r="AD1861" s="134"/>
      <c r="AE1861" s="135"/>
      <c r="AF1861" s="135"/>
      <c r="AG1861" s="134"/>
    </row>
    <row r="1862" spans="1:33">
      <c r="A1862" s="144" t="s">
        <v>345</v>
      </c>
      <c r="B1862" s="135" t="s">
        <v>3319</v>
      </c>
      <c r="C1862" s="143">
        <v>-496.35777071180689</v>
      </c>
      <c r="D1862" s="143">
        <v>4438.9696356807717</v>
      </c>
      <c r="E1862" s="142">
        <v>1.3520000000000001</v>
      </c>
      <c r="F1862" s="141">
        <v>2.2330000000000001</v>
      </c>
      <c r="G1862" s="135"/>
      <c r="H1862" s="135"/>
      <c r="I1862" s="134"/>
      <c r="J1862" s="135"/>
      <c r="K1862" s="135"/>
      <c r="L1862" s="134"/>
      <c r="M1862" s="135"/>
      <c r="N1862" s="135"/>
      <c r="O1862" s="134"/>
      <c r="P1862" s="135"/>
      <c r="Q1862" s="135"/>
      <c r="R1862" s="134"/>
      <c r="S1862" s="135"/>
      <c r="T1862" s="135"/>
      <c r="U1862" s="134"/>
      <c r="V1862" s="135"/>
      <c r="W1862" s="135"/>
      <c r="X1862" s="134"/>
      <c r="Y1862" s="135"/>
      <c r="Z1862" s="135"/>
      <c r="AA1862" s="134"/>
      <c r="AB1862" s="135"/>
      <c r="AC1862" s="135"/>
      <c r="AD1862" s="134"/>
      <c r="AE1862" s="135"/>
      <c r="AF1862" s="135"/>
      <c r="AG1862" s="134"/>
    </row>
    <row r="1863" spans="1:33">
      <c r="A1863" s="144" t="s">
        <v>345</v>
      </c>
      <c r="B1863" s="135" t="s">
        <v>3318</v>
      </c>
      <c r="C1863" s="143">
        <v>-496.09826705574409</v>
      </c>
      <c r="D1863" s="143">
        <v>4438.2297523792649</v>
      </c>
      <c r="E1863" s="142">
        <v>1.3160000000000001</v>
      </c>
      <c r="F1863" s="141">
        <v>2.2250000000000001</v>
      </c>
      <c r="G1863" s="135"/>
      <c r="H1863" s="135"/>
      <c r="I1863" s="134"/>
      <c r="J1863" s="135"/>
      <c r="K1863" s="135"/>
      <c r="L1863" s="134"/>
      <c r="M1863" s="135"/>
      <c r="N1863" s="135"/>
      <c r="O1863" s="134"/>
      <c r="P1863" s="135"/>
      <c r="Q1863" s="135"/>
      <c r="R1863" s="134"/>
      <c r="S1863" s="135"/>
      <c r="T1863" s="135"/>
      <c r="U1863" s="134"/>
      <c r="V1863" s="135"/>
      <c r="W1863" s="135"/>
      <c r="X1863" s="134"/>
      <c r="Y1863" s="135"/>
      <c r="Z1863" s="135"/>
      <c r="AA1863" s="134"/>
      <c r="AB1863" s="135"/>
      <c r="AC1863" s="135"/>
      <c r="AD1863" s="134"/>
      <c r="AE1863" s="135"/>
      <c r="AF1863" s="135"/>
      <c r="AG1863" s="134"/>
    </row>
    <row r="1864" spans="1:33">
      <c r="A1864" s="144" t="s">
        <v>345</v>
      </c>
      <c r="B1864" s="135" t="s">
        <v>3317</v>
      </c>
      <c r="C1864" s="143">
        <v>-496.87034723644945</v>
      </c>
      <c r="D1864" s="143">
        <v>4437.1481895455854</v>
      </c>
      <c r="E1864" s="142">
        <v>1.3169999999999999</v>
      </c>
      <c r="F1864" s="141">
        <v>2.2149999999999999</v>
      </c>
      <c r="G1864" s="135"/>
      <c r="H1864" s="135"/>
      <c r="I1864" s="134"/>
      <c r="J1864" s="135"/>
      <c r="K1864" s="135"/>
      <c r="L1864" s="134"/>
      <c r="M1864" s="135"/>
      <c r="N1864" s="135"/>
      <c r="O1864" s="134"/>
      <c r="P1864" s="135"/>
      <c r="Q1864" s="135"/>
      <c r="R1864" s="134"/>
      <c r="S1864" s="135"/>
      <c r="T1864" s="135"/>
      <c r="U1864" s="134"/>
      <c r="V1864" s="135"/>
      <c r="W1864" s="135"/>
      <c r="X1864" s="134"/>
      <c r="Y1864" s="135"/>
      <c r="Z1864" s="135"/>
      <c r="AA1864" s="134"/>
      <c r="AB1864" s="135"/>
      <c r="AC1864" s="135"/>
      <c r="AD1864" s="134"/>
      <c r="AE1864" s="135"/>
      <c r="AF1864" s="135"/>
      <c r="AG1864" s="134"/>
    </row>
    <row r="1865" spans="1:33">
      <c r="A1865" s="144" t="s">
        <v>345</v>
      </c>
      <c r="B1865" s="135" t="s">
        <v>3316</v>
      </c>
      <c r="C1865" s="143">
        <v>-496.05069158834579</v>
      </c>
      <c r="D1865" s="143">
        <v>4435.5395080442031</v>
      </c>
      <c r="E1865" s="142">
        <v>1.298</v>
      </c>
      <c r="F1865" s="141">
        <v>2.2160000000000002</v>
      </c>
      <c r="G1865" s="135"/>
      <c r="H1865" s="135"/>
      <c r="I1865" s="134"/>
      <c r="J1865" s="135"/>
      <c r="K1865" s="135"/>
      <c r="L1865" s="134"/>
      <c r="M1865" s="135"/>
      <c r="N1865" s="135"/>
      <c r="O1865" s="134"/>
      <c r="P1865" s="135"/>
      <c r="Q1865" s="135"/>
      <c r="R1865" s="134"/>
      <c r="S1865" s="135"/>
      <c r="T1865" s="135"/>
      <c r="U1865" s="134"/>
      <c r="V1865" s="135"/>
      <c r="W1865" s="135"/>
      <c r="X1865" s="134"/>
      <c r="Y1865" s="135"/>
      <c r="Z1865" s="135"/>
      <c r="AA1865" s="134"/>
      <c r="AB1865" s="135"/>
      <c r="AC1865" s="135"/>
      <c r="AD1865" s="134"/>
      <c r="AE1865" s="135"/>
      <c r="AF1865" s="135"/>
      <c r="AG1865" s="134"/>
    </row>
    <row r="1866" spans="1:33">
      <c r="A1866" s="144" t="s">
        <v>345</v>
      </c>
      <c r="B1866" s="135" t="s">
        <v>3315</v>
      </c>
      <c r="C1866" s="143">
        <v>-496.56637737994129</v>
      </c>
      <c r="D1866" s="143">
        <v>4434.310422767936</v>
      </c>
      <c r="E1866" s="142">
        <v>1.3109999999999999</v>
      </c>
      <c r="F1866" s="141">
        <v>2.2120000000000002</v>
      </c>
      <c r="G1866" s="135"/>
      <c r="H1866" s="135"/>
      <c r="I1866" s="134"/>
      <c r="J1866" s="135"/>
      <c r="K1866" s="135"/>
      <c r="L1866" s="134"/>
      <c r="M1866" s="135"/>
      <c r="N1866" s="135"/>
      <c r="O1866" s="134"/>
      <c r="P1866" s="135"/>
      <c r="Q1866" s="135"/>
      <c r="R1866" s="134"/>
      <c r="S1866" s="135"/>
      <c r="T1866" s="135"/>
      <c r="U1866" s="134"/>
      <c r="V1866" s="135"/>
      <c r="W1866" s="135"/>
      <c r="X1866" s="134"/>
      <c r="Y1866" s="135"/>
      <c r="Z1866" s="135"/>
      <c r="AA1866" s="134"/>
      <c r="AB1866" s="135"/>
      <c r="AC1866" s="135"/>
      <c r="AD1866" s="134"/>
      <c r="AE1866" s="135"/>
      <c r="AF1866" s="135"/>
      <c r="AG1866" s="134"/>
    </row>
    <row r="1867" spans="1:33">
      <c r="A1867" s="144" t="s">
        <v>345</v>
      </c>
      <c r="B1867" s="135" t="s">
        <v>3314</v>
      </c>
      <c r="C1867" s="143">
        <v>-496.12138727660221</v>
      </c>
      <c r="D1867" s="143">
        <v>4433.3981795471382</v>
      </c>
      <c r="E1867" s="142">
        <v>1.3009999999999999</v>
      </c>
      <c r="F1867" s="141">
        <v>2.2290000000000001</v>
      </c>
      <c r="G1867" s="135"/>
      <c r="H1867" s="135"/>
      <c r="I1867" s="134"/>
      <c r="J1867" s="135"/>
      <c r="K1867" s="135"/>
      <c r="L1867" s="134"/>
      <c r="M1867" s="135"/>
      <c r="N1867" s="135"/>
      <c r="O1867" s="134"/>
      <c r="P1867" s="135"/>
      <c r="Q1867" s="135"/>
      <c r="R1867" s="134"/>
      <c r="S1867" s="135"/>
      <c r="T1867" s="135"/>
      <c r="U1867" s="134"/>
      <c r="V1867" s="135"/>
      <c r="W1867" s="135"/>
      <c r="X1867" s="134"/>
      <c r="Y1867" s="135"/>
      <c r="Z1867" s="135"/>
      <c r="AA1867" s="134"/>
      <c r="AB1867" s="135"/>
      <c r="AC1867" s="135"/>
      <c r="AD1867" s="134"/>
      <c r="AE1867" s="135"/>
      <c r="AF1867" s="135"/>
      <c r="AG1867" s="134"/>
    </row>
    <row r="1868" spans="1:33">
      <c r="A1868" s="144" t="s">
        <v>345</v>
      </c>
      <c r="B1868" s="135" t="s">
        <v>3313</v>
      </c>
      <c r="C1868" s="143">
        <v>-496.83368214966856</v>
      </c>
      <c r="D1868" s="143">
        <v>4431.7905911864855</v>
      </c>
      <c r="E1868" s="142">
        <v>1.3180000000000001</v>
      </c>
      <c r="F1868" s="141">
        <v>2.2309999999999999</v>
      </c>
      <c r="G1868" s="135"/>
      <c r="H1868" s="135"/>
      <c r="I1868" s="134"/>
      <c r="J1868" s="135"/>
      <c r="K1868" s="135"/>
      <c r="L1868" s="134"/>
      <c r="M1868" s="135"/>
      <c r="N1868" s="135"/>
      <c r="O1868" s="134"/>
      <c r="P1868" s="135"/>
      <c r="Q1868" s="135"/>
      <c r="R1868" s="134"/>
      <c r="S1868" s="135"/>
      <c r="T1868" s="135"/>
      <c r="U1868" s="134"/>
      <c r="V1868" s="135"/>
      <c r="W1868" s="135"/>
      <c r="X1868" s="134"/>
      <c r="Y1868" s="135"/>
      <c r="Z1868" s="135"/>
      <c r="AA1868" s="134"/>
      <c r="AB1868" s="135"/>
      <c r="AC1868" s="135"/>
      <c r="AD1868" s="134"/>
      <c r="AE1868" s="135"/>
      <c r="AF1868" s="135"/>
      <c r="AG1868" s="134"/>
    </row>
    <row r="1869" spans="1:33">
      <c r="A1869" s="144" t="s">
        <v>345</v>
      </c>
      <c r="B1869" s="135" t="s">
        <v>3312</v>
      </c>
      <c r="C1869" s="143">
        <v>-495.92965734857859</v>
      </c>
      <c r="D1869" s="143">
        <v>4431.2667502346858</v>
      </c>
      <c r="E1869" s="142">
        <v>1.321</v>
      </c>
      <c r="F1869" s="141">
        <v>2.2370000000000001</v>
      </c>
      <c r="G1869" s="135"/>
      <c r="H1869" s="135"/>
      <c r="I1869" s="134"/>
      <c r="J1869" s="135"/>
      <c r="K1869" s="135"/>
      <c r="L1869" s="134"/>
      <c r="M1869" s="135"/>
      <c r="N1869" s="135"/>
      <c r="O1869" s="134"/>
      <c r="P1869" s="135"/>
      <c r="Q1869" s="135"/>
      <c r="R1869" s="134"/>
      <c r="S1869" s="135"/>
      <c r="T1869" s="135"/>
      <c r="U1869" s="134"/>
      <c r="V1869" s="135"/>
      <c r="W1869" s="135"/>
      <c r="X1869" s="134"/>
      <c r="Y1869" s="135"/>
      <c r="Z1869" s="135"/>
      <c r="AA1869" s="134"/>
      <c r="AB1869" s="135"/>
      <c r="AC1869" s="135"/>
      <c r="AD1869" s="134"/>
      <c r="AE1869" s="135"/>
      <c r="AF1869" s="135"/>
      <c r="AG1869" s="134"/>
    </row>
    <row r="1870" spans="1:33">
      <c r="A1870" s="144" t="s">
        <v>345</v>
      </c>
      <c r="B1870" s="135" t="s">
        <v>3311</v>
      </c>
      <c r="C1870" s="143">
        <v>-496.37181401783653</v>
      </c>
      <c r="D1870" s="143">
        <v>4430.0233630905332</v>
      </c>
      <c r="E1870" s="142">
        <v>1.3029999999999999</v>
      </c>
      <c r="F1870" s="141">
        <v>2.214</v>
      </c>
      <c r="G1870" s="135"/>
      <c r="H1870" s="135"/>
      <c r="I1870" s="134"/>
      <c r="J1870" s="135"/>
      <c r="K1870" s="135"/>
      <c r="L1870" s="134"/>
      <c r="M1870" s="135"/>
      <c r="N1870" s="135"/>
      <c r="O1870" s="134"/>
      <c r="P1870" s="135"/>
      <c r="Q1870" s="135"/>
      <c r="R1870" s="134"/>
      <c r="S1870" s="135"/>
      <c r="T1870" s="135"/>
      <c r="U1870" s="134"/>
      <c r="V1870" s="135"/>
      <c r="W1870" s="135"/>
      <c r="X1870" s="134"/>
      <c r="Y1870" s="135"/>
      <c r="Z1870" s="135"/>
      <c r="AA1870" s="134"/>
      <c r="AB1870" s="135"/>
      <c r="AC1870" s="135"/>
      <c r="AD1870" s="134"/>
      <c r="AE1870" s="135"/>
      <c r="AF1870" s="135"/>
      <c r="AG1870" s="134"/>
    </row>
    <row r="1871" spans="1:33">
      <c r="A1871" s="144" t="s">
        <v>345</v>
      </c>
      <c r="B1871" s="135" t="s">
        <v>3310</v>
      </c>
      <c r="C1871" s="143">
        <v>-496.53245111498899</v>
      </c>
      <c r="D1871" s="143">
        <v>4429.3970188779813</v>
      </c>
      <c r="E1871" s="142">
        <v>1.3180000000000001</v>
      </c>
      <c r="F1871" s="141">
        <v>2.2160000000000002</v>
      </c>
      <c r="G1871" s="135"/>
      <c r="H1871" s="135"/>
      <c r="I1871" s="134"/>
      <c r="J1871" s="135"/>
      <c r="K1871" s="135"/>
      <c r="L1871" s="134"/>
      <c r="M1871" s="135"/>
      <c r="N1871" s="135"/>
      <c r="O1871" s="134"/>
      <c r="P1871" s="135"/>
      <c r="Q1871" s="135"/>
      <c r="R1871" s="134"/>
      <c r="S1871" s="135"/>
      <c r="T1871" s="135"/>
      <c r="U1871" s="134"/>
      <c r="V1871" s="135"/>
      <c r="W1871" s="135"/>
      <c r="X1871" s="134"/>
      <c r="Y1871" s="135"/>
      <c r="Z1871" s="135"/>
      <c r="AA1871" s="134"/>
      <c r="AB1871" s="135"/>
      <c r="AC1871" s="135"/>
      <c r="AD1871" s="134"/>
      <c r="AE1871" s="135"/>
      <c r="AF1871" s="135"/>
      <c r="AG1871" s="134"/>
    </row>
    <row r="1872" spans="1:33">
      <c r="A1872" s="144" t="s">
        <v>345</v>
      </c>
      <c r="B1872" s="135" t="s">
        <v>3309</v>
      </c>
      <c r="C1872" s="143">
        <v>-496.34763327083476</v>
      </c>
      <c r="D1872" s="143">
        <v>4428.5936493457484</v>
      </c>
      <c r="E1872" s="142">
        <v>1.2969999999999999</v>
      </c>
      <c r="F1872" s="141">
        <v>2.218</v>
      </c>
      <c r="G1872" s="135"/>
      <c r="H1872" s="135"/>
      <c r="I1872" s="134"/>
      <c r="J1872" s="135"/>
      <c r="K1872" s="135"/>
      <c r="L1872" s="134"/>
      <c r="M1872" s="135"/>
      <c r="N1872" s="135"/>
      <c r="O1872" s="134"/>
      <c r="P1872" s="135"/>
      <c r="Q1872" s="135"/>
      <c r="R1872" s="134"/>
      <c r="S1872" s="135"/>
      <c r="T1872" s="135"/>
      <c r="U1872" s="134"/>
      <c r="V1872" s="135"/>
      <c r="W1872" s="135"/>
      <c r="X1872" s="134"/>
      <c r="Y1872" s="135"/>
      <c r="Z1872" s="135"/>
      <c r="AA1872" s="134"/>
      <c r="AB1872" s="135"/>
      <c r="AC1872" s="135"/>
      <c r="AD1872" s="134"/>
      <c r="AE1872" s="135"/>
      <c r="AF1872" s="135"/>
      <c r="AG1872" s="134"/>
    </row>
    <row r="1873" spans="1:33">
      <c r="A1873" s="144" t="s">
        <v>345</v>
      </c>
      <c r="B1873" s="135" t="s">
        <v>3308</v>
      </c>
      <c r="C1873" s="143">
        <v>-496.83624892650499</v>
      </c>
      <c r="D1873" s="143">
        <v>4427.6864279089823</v>
      </c>
      <c r="E1873" s="142">
        <v>1.3140000000000001</v>
      </c>
      <c r="F1873" s="141">
        <v>2.218</v>
      </c>
      <c r="G1873" s="135"/>
      <c r="H1873" s="135"/>
      <c r="I1873" s="134"/>
      <c r="J1873" s="135"/>
      <c r="K1873" s="135"/>
      <c r="L1873" s="134"/>
      <c r="M1873" s="135"/>
      <c r="N1873" s="135"/>
      <c r="O1873" s="134"/>
      <c r="P1873" s="135"/>
      <c r="Q1873" s="135"/>
      <c r="R1873" s="134"/>
      <c r="S1873" s="135"/>
      <c r="T1873" s="135"/>
      <c r="U1873" s="134"/>
      <c r="V1873" s="135"/>
      <c r="W1873" s="135"/>
      <c r="X1873" s="134"/>
      <c r="Y1873" s="135"/>
      <c r="Z1873" s="135"/>
      <c r="AA1873" s="134"/>
      <c r="AB1873" s="135"/>
      <c r="AC1873" s="135"/>
      <c r="AD1873" s="134"/>
      <c r="AE1873" s="135"/>
      <c r="AF1873" s="135"/>
      <c r="AG1873" s="134"/>
    </row>
    <row r="1874" spans="1:33">
      <c r="A1874" s="144" t="s">
        <v>345</v>
      </c>
      <c r="B1874" s="135" t="s">
        <v>3307</v>
      </c>
      <c r="C1874" s="143">
        <v>-495.97257266228775</v>
      </c>
      <c r="D1874" s="143">
        <v>4425.7180090751353</v>
      </c>
      <c r="E1874" s="142">
        <v>1.3089999999999999</v>
      </c>
      <c r="F1874" s="141">
        <v>2.2149999999999999</v>
      </c>
      <c r="G1874" s="135"/>
      <c r="H1874" s="135"/>
      <c r="I1874" s="134"/>
      <c r="J1874" s="135"/>
      <c r="K1874" s="135"/>
      <c r="L1874" s="134"/>
      <c r="M1874" s="135"/>
      <c r="N1874" s="135"/>
      <c r="O1874" s="134"/>
      <c r="P1874" s="135"/>
      <c r="Q1874" s="135"/>
      <c r="R1874" s="134"/>
      <c r="S1874" s="135"/>
      <c r="T1874" s="135"/>
      <c r="U1874" s="134"/>
      <c r="V1874" s="135"/>
      <c r="W1874" s="135"/>
      <c r="X1874" s="134"/>
      <c r="Y1874" s="135"/>
      <c r="Z1874" s="135"/>
      <c r="AA1874" s="134"/>
      <c r="AB1874" s="135"/>
      <c r="AC1874" s="135"/>
      <c r="AD1874" s="134"/>
      <c r="AE1874" s="135"/>
      <c r="AF1874" s="135"/>
      <c r="AG1874" s="134"/>
    </row>
    <row r="1875" spans="1:33">
      <c r="A1875" s="144" t="s">
        <v>345</v>
      </c>
      <c r="B1875" s="135" t="s">
        <v>3306</v>
      </c>
      <c r="C1875" s="143">
        <v>-496.53346122283818</v>
      </c>
      <c r="D1875" s="143">
        <v>4425.6808409020914</v>
      </c>
      <c r="E1875" s="142">
        <v>1.31</v>
      </c>
      <c r="F1875" s="141">
        <v>2.2170000000000001</v>
      </c>
      <c r="G1875" s="135"/>
      <c r="H1875" s="135"/>
      <c r="I1875" s="134"/>
      <c r="J1875" s="135"/>
      <c r="K1875" s="135"/>
      <c r="L1875" s="134"/>
      <c r="M1875" s="135"/>
      <c r="N1875" s="135"/>
      <c r="O1875" s="134"/>
      <c r="P1875" s="135"/>
      <c r="Q1875" s="135"/>
      <c r="R1875" s="134"/>
      <c r="S1875" s="135"/>
      <c r="T1875" s="135"/>
      <c r="U1875" s="134"/>
      <c r="V1875" s="135"/>
      <c r="W1875" s="135"/>
      <c r="X1875" s="134"/>
      <c r="Y1875" s="135"/>
      <c r="Z1875" s="135"/>
      <c r="AA1875" s="134"/>
      <c r="AB1875" s="135"/>
      <c r="AC1875" s="135"/>
      <c r="AD1875" s="134"/>
      <c r="AE1875" s="135"/>
      <c r="AF1875" s="135"/>
      <c r="AG1875" s="134"/>
    </row>
    <row r="1876" spans="1:33">
      <c r="A1876" s="144" t="s">
        <v>345</v>
      </c>
      <c r="B1876" s="135" t="s">
        <v>3305</v>
      </c>
      <c r="C1876" s="143">
        <v>-496.04723147575669</v>
      </c>
      <c r="D1876" s="143">
        <v>4424.55907814891</v>
      </c>
      <c r="E1876" s="142">
        <v>1.33</v>
      </c>
      <c r="F1876" s="141">
        <v>2.2389999999999999</v>
      </c>
      <c r="G1876" s="135"/>
      <c r="H1876" s="135"/>
      <c r="I1876" s="134"/>
      <c r="J1876" s="135"/>
      <c r="K1876" s="135"/>
      <c r="L1876" s="134"/>
      <c r="M1876" s="135"/>
      <c r="N1876" s="135"/>
      <c r="O1876" s="134"/>
      <c r="P1876" s="135"/>
      <c r="Q1876" s="135"/>
      <c r="R1876" s="134"/>
      <c r="S1876" s="135"/>
      <c r="T1876" s="135"/>
      <c r="U1876" s="134"/>
      <c r="V1876" s="135"/>
      <c r="W1876" s="135"/>
      <c r="X1876" s="134"/>
      <c r="Y1876" s="135"/>
      <c r="Z1876" s="135"/>
      <c r="AA1876" s="134"/>
      <c r="AB1876" s="135"/>
      <c r="AC1876" s="135"/>
      <c r="AD1876" s="134"/>
      <c r="AE1876" s="135"/>
      <c r="AF1876" s="135"/>
      <c r="AG1876" s="134"/>
    </row>
    <row r="1877" spans="1:33">
      <c r="A1877" s="144" t="s">
        <v>345</v>
      </c>
      <c r="B1877" s="135" t="s">
        <v>3304</v>
      </c>
      <c r="C1877" s="143">
        <v>-496.0110739032844</v>
      </c>
      <c r="D1877" s="143">
        <v>4423.891402743403</v>
      </c>
      <c r="E1877" s="142">
        <v>1.2829999999999999</v>
      </c>
      <c r="F1877" s="141">
        <v>2.214</v>
      </c>
      <c r="G1877" s="135"/>
      <c r="H1877" s="135"/>
      <c r="I1877" s="134"/>
      <c r="J1877" s="135"/>
      <c r="K1877" s="135"/>
      <c r="L1877" s="134"/>
      <c r="M1877" s="135"/>
      <c r="N1877" s="135"/>
      <c r="O1877" s="134"/>
      <c r="P1877" s="135"/>
      <c r="Q1877" s="135"/>
      <c r="R1877" s="134"/>
      <c r="S1877" s="135"/>
      <c r="T1877" s="135"/>
      <c r="U1877" s="134"/>
      <c r="V1877" s="135"/>
      <c r="W1877" s="135"/>
      <c r="X1877" s="134"/>
      <c r="Y1877" s="135"/>
      <c r="Z1877" s="135"/>
      <c r="AA1877" s="134"/>
      <c r="AB1877" s="135"/>
      <c r="AC1877" s="135"/>
      <c r="AD1877" s="134"/>
      <c r="AE1877" s="135"/>
      <c r="AF1877" s="135"/>
      <c r="AG1877" s="134"/>
    </row>
    <row r="1878" spans="1:33">
      <c r="A1878" s="144" t="s">
        <v>345</v>
      </c>
      <c r="B1878" s="135" t="s">
        <v>3303</v>
      </c>
      <c r="C1878" s="143">
        <v>-496.80063822669484</v>
      </c>
      <c r="D1878" s="143">
        <v>4422.3988185886119</v>
      </c>
      <c r="E1878" s="142">
        <v>1.304</v>
      </c>
      <c r="F1878" s="141">
        <v>2.206</v>
      </c>
      <c r="G1878" s="135"/>
      <c r="H1878" s="135"/>
      <c r="I1878" s="134"/>
      <c r="J1878" s="135"/>
      <c r="K1878" s="135"/>
      <c r="L1878" s="134"/>
      <c r="M1878" s="135"/>
      <c r="N1878" s="135"/>
      <c r="O1878" s="134"/>
      <c r="P1878" s="135"/>
      <c r="Q1878" s="135"/>
      <c r="R1878" s="134"/>
      <c r="S1878" s="135"/>
      <c r="T1878" s="135"/>
      <c r="U1878" s="134"/>
      <c r="V1878" s="135"/>
      <c r="W1878" s="135"/>
      <c r="X1878" s="134"/>
      <c r="Y1878" s="135"/>
      <c r="Z1878" s="135"/>
      <c r="AA1878" s="134"/>
      <c r="AB1878" s="135"/>
      <c r="AC1878" s="135"/>
      <c r="AD1878" s="134"/>
      <c r="AE1878" s="135"/>
      <c r="AF1878" s="135"/>
      <c r="AG1878" s="134"/>
    </row>
    <row r="1879" spans="1:33">
      <c r="A1879" s="144" t="s">
        <v>345</v>
      </c>
      <c r="B1879" s="135" t="s">
        <v>3302</v>
      </c>
      <c r="C1879" s="143">
        <v>-496.74305093699684</v>
      </c>
      <c r="D1879" s="143">
        <v>4421.7368537885604</v>
      </c>
      <c r="E1879" s="142">
        <v>1.3049999999999999</v>
      </c>
      <c r="F1879" s="141">
        <v>2.2090000000000001</v>
      </c>
      <c r="G1879" s="135"/>
      <c r="H1879" s="135"/>
      <c r="I1879" s="134"/>
      <c r="J1879" s="135"/>
      <c r="K1879" s="135"/>
      <c r="L1879" s="134"/>
      <c r="M1879" s="135"/>
      <c r="N1879" s="135"/>
      <c r="O1879" s="134"/>
      <c r="P1879" s="135"/>
      <c r="Q1879" s="135"/>
      <c r="R1879" s="134"/>
      <c r="S1879" s="135"/>
      <c r="T1879" s="135"/>
      <c r="U1879" s="134"/>
      <c r="V1879" s="135"/>
      <c r="W1879" s="135"/>
      <c r="X1879" s="134"/>
      <c r="Y1879" s="135"/>
      <c r="Z1879" s="135"/>
      <c r="AA1879" s="134"/>
      <c r="AB1879" s="135"/>
      <c r="AC1879" s="135"/>
      <c r="AD1879" s="134"/>
      <c r="AE1879" s="135"/>
      <c r="AF1879" s="135"/>
      <c r="AG1879" s="134"/>
    </row>
    <row r="1880" spans="1:33">
      <c r="A1880" s="144" t="s">
        <v>345</v>
      </c>
      <c r="B1880" s="135" t="s">
        <v>3301</v>
      </c>
      <c r="C1880" s="143">
        <v>-496.64123108991441</v>
      </c>
      <c r="D1880" s="143">
        <v>4419.8887564907664</v>
      </c>
      <c r="E1880" s="142">
        <v>1.3260000000000001</v>
      </c>
      <c r="F1880" s="141">
        <v>2.2120000000000002</v>
      </c>
      <c r="G1880" s="135"/>
      <c r="H1880" s="135"/>
      <c r="I1880" s="134"/>
      <c r="J1880" s="135"/>
      <c r="K1880" s="135"/>
      <c r="L1880" s="134"/>
      <c r="M1880" s="135"/>
      <c r="N1880" s="135"/>
      <c r="O1880" s="134"/>
      <c r="P1880" s="135"/>
      <c r="Q1880" s="135"/>
      <c r="R1880" s="134"/>
      <c r="S1880" s="135"/>
      <c r="T1880" s="135"/>
      <c r="U1880" s="134"/>
      <c r="V1880" s="135"/>
      <c r="W1880" s="135"/>
      <c r="X1880" s="134"/>
      <c r="Y1880" s="135"/>
      <c r="Z1880" s="135"/>
      <c r="AA1880" s="134"/>
      <c r="AB1880" s="135"/>
      <c r="AC1880" s="135"/>
      <c r="AD1880" s="134"/>
      <c r="AE1880" s="135"/>
      <c r="AF1880" s="135"/>
      <c r="AG1880" s="134"/>
    </row>
    <row r="1881" spans="1:33">
      <c r="A1881" s="144" t="s">
        <v>345</v>
      </c>
      <c r="B1881" s="135" t="s">
        <v>3300</v>
      </c>
      <c r="C1881" s="143">
        <v>-496.32559762265004</v>
      </c>
      <c r="D1881" s="143">
        <v>4419.5949549570296</v>
      </c>
      <c r="E1881" s="142">
        <v>1.3109999999999999</v>
      </c>
      <c r="F1881" s="141">
        <v>2.2290000000000001</v>
      </c>
      <c r="G1881" s="135"/>
      <c r="H1881" s="135"/>
      <c r="I1881" s="134"/>
      <c r="J1881" s="135"/>
      <c r="K1881" s="135"/>
      <c r="L1881" s="134"/>
      <c r="M1881" s="135"/>
      <c r="N1881" s="135"/>
      <c r="O1881" s="134"/>
      <c r="P1881" s="135"/>
      <c r="Q1881" s="135"/>
      <c r="R1881" s="134"/>
      <c r="S1881" s="135"/>
      <c r="T1881" s="135"/>
      <c r="U1881" s="134"/>
      <c r="V1881" s="135"/>
      <c r="W1881" s="135"/>
      <c r="X1881" s="134"/>
      <c r="Y1881" s="135"/>
      <c r="Z1881" s="135"/>
      <c r="AA1881" s="134"/>
      <c r="AB1881" s="135"/>
      <c r="AC1881" s="135"/>
      <c r="AD1881" s="134"/>
      <c r="AE1881" s="135"/>
      <c r="AF1881" s="135"/>
      <c r="AG1881" s="134"/>
    </row>
    <row r="1882" spans="1:33">
      <c r="A1882" s="144" t="s">
        <v>345</v>
      </c>
      <c r="B1882" s="135" t="s">
        <v>3299</v>
      </c>
      <c r="C1882" s="143">
        <v>-496.15146378399544</v>
      </c>
      <c r="D1882" s="143">
        <v>4418.700453625157</v>
      </c>
      <c r="E1882" s="142">
        <v>1.3240000000000001</v>
      </c>
      <c r="F1882" s="141">
        <v>2.2069999999999999</v>
      </c>
      <c r="G1882" s="135"/>
      <c r="H1882" s="135"/>
      <c r="I1882" s="134"/>
      <c r="J1882" s="135"/>
      <c r="K1882" s="135"/>
      <c r="L1882" s="134"/>
      <c r="M1882" s="135"/>
      <c r="N1882" s="135"/>
      <c r="O1882" s="134"/>
      <c r="P1882" s="135"/>
      <c r="Q1882" s="135"/>
      <c r="R1882" s="134"/>
      <c r="S1882" s="135"/>
      <c r="T1882" s="135"/>
      <c r="U1882" s="134"/>
      <c r="V1882" s="135"/>
      <c r="W1882" s="135"/>
      <c r="X1882" s="134"/>
      <c r="Y1882" s="135"/>
      <c r="Z1882" s="135"/>
      <c r="AA1882" s="134"/>
      <c r="AB1882" s="135"/>
      <c r="AC1882" s="135"/>
      <c r="AD1882" s="134"/>
      <c r="AE1882" s="135"/>
      <c r="AF1882" s="135"/>
      <c r="AG1882" s="134"/>
    </row>
    <row r="1883" spans="1:33">
      <c r="A1883" s="144" t="s">
        <v>345</v>
      </c>
      <c r="B1883" s="135" t="s">
        <v>3298</v>
      </c>
      <c r="C1883" s="143">
        <v>-496.05664105693592</v>
      </c>
      <c r="D1883" s="143">
        <v>4417.9233722192339</v>
      </c>
      <c r="E1883" s="142">
        <v>1.3029999999999999</v>
      </c>
      <c r="F1883" s="141">
        <v>2.2229999999999999</v>
      </c>
      <c r="G1883" s="135"/>
      <c r="H1883" s="135"/>
      <c r="I1883" s="134"/>
      <c r="J1883" s="135"/>
      <c r="K1883" s="135"/>
      <c r="L1883" s="134"/>
      <c r="M1883" s="135"/>
      <c r="N1883" s="135"/>
      <c r="O1883" s="134"/>
      <c r="P1883" s="135"/>
      <c r="Q1883" s="135"/>
      <c r="R1883" s="134"/>
      <c r="S1883" s="135"/>
      <c r="T1883" s="135"/>
      <c r="U1883" s="134"/>
      <c r="V1883" s="135"/>
      <c r="W1883" s="135"/>
      <c r="X1883" s="134"/>
      <c r="Y1883" s="135"/>
      <c r="Z1883" s="135"/>
      <c r="AA1883" s="134"/>
      <c r="AB1883" s="135"/>
      <c r="AC1883" s="135"/>
      <c r="AD1883" s="134"/>
      <c r="AE1883" s="135"/>
      <c r="AF1883" s="135"/>
      <c r="AG1883" s="134"/>
    </row>
    <row r="1884" spans="1:33">
      <c r="A1884" s="144" t="s">
        <v>345</v>
      </c>
      <c r="B1884" s="135" t="s">
        <v>3297</v>
      </c>
      <c r="C1884" s="143">
        <v>-496.66087927007231</v>
      </c>
      <c r="D1884" s="143">
        <v>4417.1577721914</v>
      </c>
      <c r="E1884" s="142">
        <v>1.329</v>
      </c>
      <c r="F1884" s="141">
        <v>2.2080000000000002</v>
      </c>
      <c r="G1884" s="135"/>
      <c r="H1884" s="135"/>
      <c r="I1884" s="134"/>
      <c r="J1884" s="135"/>
      <c r="K1884" s="135"/>
      <c r="L1884" s="134"/>
      <c r="M1884" s="135"/>
      <c r="N1884" s="135"/>
      <c r="O1884" s="134"/>
      <c r="P1884" s="135"/>
      <c r="Q1884" s="135"/>
      <c r="R1884" s="134"/>
      <c r="S1884" s="135"/>
      <c r="T1884" s="135"/>
      <c r="U1884" s="134"/>
      <c r="V1884" s="135"/>
      <c r="W1884" s="135"/>
      <c r="X1884" s="134"/>
      <c r="Y1884" s="135"/>
      <c r="Z1884" s="135"/>
      <c r="AA1884" s="134"/>
      <c r="AB1884" s="135"/>
      <c r="AC1884" s="135"/>
      <c r="AD1884" s="134"/>
      <c r="AE1884" s="135"/>
      <c r="AF1884" s="135"/>
      <c r="AG1884" s="134"/>
    </row>
    <row r="1885" spans="1:33">
      <c r="A1885" s="144" t="s">
        <v>345</v>
      </c>
      <c r="B1885" s="135" t="s">
        <v>3296</v>
      </c>
      <c r="C1885" s="143">
        <v>-496.24482324966777</v>
      </c>
      <c r="D1885" s="143">
        <v>4415.5067538975927</v>
      </c>
      <c r="E1885" s="142">
        <v>1.286</v>
      </c>
      <c r="F1885" s="141">
        <v>2.2130000000000001</v>
      </c>
      <c r="G1885" s="135"/>
      <c r="H1885" s="135"/>
      <c r="I1885" s="134"/>
      <c r="J1885" s="135"/>
      <c r="K1885" s="135"/>
      <c r="L1885" s="134"/>
      <c r="M1885" s="135"/>
      <c r="N1885" s="135"/>
      <c r="O1885" s="134"/>
      <c r="P1885" s="135"/>
      <c r="Q1885" s="135"/>
      <c r="R1885" s="134"/>
      <c r="S1885" s="135"/>
      <c r="T1885" s="135"/>
      <c r="U1885" s="134"/>
      <c r="V1885" s="135"/>
      <c r="W1885" s="135"/>
      <c r="X1885" s="134"/>
      <c r="Y1885" s="135"/>
      <c r="Z1885" s="135"/>
      <c r="AA1885" s="134"/>
      <c r="AB1885" s="135"/>
      <c r="AC1885" s="135"/>
      <c r="AD1885" s="134"/>
      <c r="AE1885" s="135"/>
      <c r="AF1885" s="135"/>
      <c r="AG1885" s="134"/>
    </row>
    <row r="1886" spans="1:33">
      <c r="A1886" s="144" t="s">
        <v>345</v>
      </c>
      <c r="B1886" s="135" t="s">
        <v>3295</v>
      </c>
      <c r="C1886" s="143">
        <v>-496.6512815197076</v>
      </c>
      <c r="D1886" s="143">
        <v>4413.5315977767177</v>
      </c>
      <c r="E1886" s="142">
        <v>1.3160000000000001</v>
      </c>
      <c r="F1886" s="141">
        <v>2.2200000000000002</v>
      </c>
      <c r="G1886" s="135"/>
      <c r="H1886" s="135"/>
      <c r="I1886" s="134"/>
      <c r="J1886" s="135"/>
      <c r="K1886" s="135"/>
      <c r="L1886" s="134"/>
      <c r="M1886" s="135"/>
      <c r="N1886" s="135"/>
      <c r="O1886" s="134"/>
      <c r="P1886" s="135"/>
      <c r="Q1886" s="135"/>
      <c r="R1886" s="134"/>
      <c r="S1886" s="135"/>
      <c r="T1886" s="135"/>
      <c r="U1886" s="134"/>
      <c r="V1886" s="135"/>
      <c r="W1886" s="135"/>
      <c r="X1886" s="134"/>
      <c r="Y1886" s="135"/>
      <c r="Z1886" s="135"/>
      <c r="AA1886" s="134"/>
      <c r="AB1886" s="135"/>
      <c r="AC1886" s="135"/>
      <c r="AD1886" s="134"/>
      <c r="AE1886" s="135"/>
      <c r="AF1886" s="135"/>
      <c r="AG1886" s="134"/>
    </row>
    <row r="1887" spans="1:33">
      <c r="A1887" s="144" t="s">
        <v>345</v>
      </c>
      <c r="B1887" s="135" t="s">
        <v>3294</v>
      </c>
      <c r="C1887" s="143">
        <v>-495.95230090219155</v>
      </c>
      <c r="D1887" s="143">
        <v>4412.0081209095051</v>
      </c>
      <c r="E1887" s="142">
        <v>1.2989999999999999</v>
      </c>
      <c r="F1887" s="141">
        <v>2.2130000000000001</v>
      </c>
      <c r="G1887" s="135"/>
      <c r="H1887" s="135"/>
      <c r="I1887" s="134"/>
      <c r="J1887" s="135"/>
      <c r="K1887" s="135"/>
      <c r="L1887" s="134"/>
      <c r="M1887" s="135"/>
      <c r="N1887" s="135"/>
      <c r="O1887" s="134"/>
      <c r="P1887" s="135"/>
      <c r="Q1887" s="135"/>
      <c r="R1887" s="134"/>
      <c r="S1887" s="135"/>
      <c r="T1887" s="135"/>
      <c r="U1887" s="134"/>
      <c r="V1887" s="135"/>
      <c r="W1887" s="135"/>
      <c r="X1887" s="134"/>
      <c r="Y1887" s="135"/>
      <c r="Z1887" s="135"/>
      <c r="AA1887" s="134"/>
      <c r="AB1887" s="135"/>
      <c r="AC1887" s="135"/>
      <c r="AD1887" s="134"/>
      <c r="AE1887" s="135"/>
      <c r="AF1887" s="135"/>
      <c r="AG1887" s="134"/>
    </row>
    <row r="1888" spans="1:33">
      <c r="A1888" s="144" t="s">
        <v>345</v>
      </c>
      <c r="B1888" s="135" t="s">
        <v>3293</v>
      </c>
      <c r="C1888" s="143">
        <v>-496.06431151967377</v>
      </c>
      <c r="D1888" s="143">
        <v>4411.3681582108611</v>
      </c>
      <c r="E1888" s="142">
        <v>1.3029999999999999</v>
      </c>
      <c r="F1888" s="141">
        <v>2.214</v>
      </c>
      <c r="G1888" s="135"/>
      <c r="H1888" s="135"/>
      <c r="I1888" s="134"/>
      <c r="J1888" s="135"/>
      <c r="K1888" s="135"/>
      <c r="L1888" s="134"/>
      <c r="M1888" s="135"/>
      <c r="N1888" s="135"/>
      <c r="O1888" s="134"/>
      <c r="P1888" s="135"/>
      <c r="Q1888" s="135"/>
      <c r="R1888" s="134"/>
      <c r="S1888" s="135"/>
      <c r="T1888" s="135"/>
      <c r="U1888" s="134"/>
      <c r="V1888" s="135"/>
      <c r="W1888" s="135"/>
      <c r="X1888" s="134"/>
      <c r="Y1888" s="135"/>
      <c r="Z1888" s="135"/>
      <c r="AA1888" s="134"/>
      <c r="AB1888" s="135"/>
      <c r="AC1888" s="135"/>
      <c r="AD1888" s="134"/>
      <c r="AE1888" s="135"/>
      <c r="AF1888" s="135"/>
      <c r="AG1888" s="134"/>
    </row>
    <row r="1889" spans="1:33">
      <c r="A1889" s="144" t="s">
        <v>345</v>
      </c>
      <c r="B1889" s="135" t="s">
        <v>3292</v>
      </c>
      <c r="C1889" s="143">
        <v>-496.48295613928104</v>
      </c>
      <c r="D1889" s="143">
        <v>4409.5109780500979</v>
      </c>
      <c r="E1889" s="142">
        <v>1.32</v>
      </c>
      <c r="F1889" s="141">
        <v>2.2080000000000002</v>
      </c>
      <c r="G1889" s="135"/>
      <c r="H1889" s="135"/>
      <c r="I1889" s="134"/>
      <c r="J1889" s="135"/>
      <c r="K1889" s="135"/>
      <c r="L1889" s="134"/>
      <c r="M1889" s="135"/>
      <c r="N1889" s="135"/>
      <c r="O1889" s="134"/>
      <c r="P1889" s="135"/>
      <c r="Q1889" s="135"/>
      <c r="R1889" s="134"/>
      <c r="S1889" s="135"/>
      <c r="T1889" s="135"/>
      <c r="U1889" s="134"/>
      <c r="V1889" s="135"/>
      <c r="W1889" s="135"/>
      <c r="X1889" s="134"/>
      <c r="Y1889" s="135"/>
      <c r="Z1889" s="135"/>
      <c r="AA1889" s="134"/>
      <c r="AB1889" s="135"/>
      <c r="AC1889" s="135"/>
      <c r="AD1889" s="134"/>
      <c r="AE1889" s="135"/>
      <c r="AF1889" s="135"/>
      <c r="AG1889" s="134"/>
    </row>
    <row r="1890" spans="1:33">
      <c r="A1890" s="144" t="s">
        <v>345</v>
      </c>
      <c r="B1890" s="135" t="s">
        <v>3291</v>
      </c>
      <c r="C1890" s="143">
        <v>-496.40798920167038</v>
      </c>
      <c r="D1890" s="143">
        <v>4407.9717268073282</v>
      </c>
      <c r="E1890" s="142">
        <v>1.327</v>
      </c>
      <c r="F1890" s="141">
        <v>2.214</v>
      </c>
      <c r="G1890" s="135"/>
      <c r="H1890" s="135"/>
      <c r="I1890" s="134"/>
      <c r="J1890" s="135"/>
      <c r="K1890" s="135"/>
      <c r="L1890" s="134"/>
      <c r="M1890" s="135"/>
      <c r="N1890" s="135"/>
      <c r="O1890" s="134"/>
      <c r="P1890" s="135"/>
      <c r="Q1890" s="135"/>
      <c r="R1890" s="134"/>
      <c r="S1890" s="135"/>
      <c r="T1890" s="135"/>
      <c r="U1890" s="134"/>
      <c r="V1890" s="135"/>
      <c r="W1890" s="135"/>
      <c r="X1890" s="134"/>
      <c r="Y1890" s="135"/>
      <c r="Z1890" s="135"/>
      <c r="AA1890" s="134"/>
      <c r="AB1890" s="135"/>
      <c r="AC1890" s="135"/>
      <c r="AD1890" s="134"/>
      <c r="AE1890" s="135"/>
      <c r="AF1890" s="135"/>
      <c r="AG1890" s="134"/>
    </row>
    <row r="1891" spans="1:33">
      <c r="A1891" s="144" t="s">
        <v>345</v>
      </c>
      <c r="B1891" s="135" t="s">
        <v>3290</v>
      </c>
      <c r="C1891" s="143">
        <v>-496.64302633404253</v>
      </c>
      <c r="D1891" s="143">
        <v>4406.4694699807051</v>
      </c>
      <c r="E1891" s="142">
        <v>1.323</v>
      </c>
      <c r="F1891" s="141">
        <v>2.2229999999999999</v>
      </c>
      <c r="G1891" s="135"/>
      <c r="H1891" s="135"/>
      <c r="I1891" s="134"/>
      <c r="J1891" s="135"/>
      <c r="K1891" s="135"/>
      <c r="L1891" s="134"/>
      <c r="M1891" s="135"/>
      <c r="N1891" s="135"/>
      <c r="O1891" s="134"/>
      <c r="P1891" s="135"/>
      <c r="Q1891" s="135"/>
      <c r="R1891" s="134"/>
      <c r="S1891" s="135"/>
      <c r="T1891" s="135"/>
      <c r="U1891" s="134"/>
      <c r="V1891" s="135"/>
      <c r="W1891" s="135"/>
      <c r="X1891" s="134"/>
      <c r="Y1891" s="135"/>
      <c r="Z1891" s="135"/>
      <c r="AA1891" s="134"/>
      <c r="AB1891" s="135"/>
      <c r="AC1891" s="135"/>
      <c r="AD1891" s="134"/>
      <c r="AE1891" s="135"/>
      <c r="AF1891" s="135"/>
      <c r="AG1891" s="134"/>
    </row>
    <row r="1892" spans="1:33">
      <c r="A1892" s="144" t="s">
        <v>345</v>
      </c>
      <c r="B1892" s="135" t="s">
        <v>3289</v>
      </c>
      <c r="C1892" s="143">
        <v>-496.64850814910676</v>
      </c>
      <c r="D1892" s="143">
        <v>4404.7578316985764</v>
      </c>
      <c r="E1892" s="142">
        <v>1.343</v>
      </c>
      <c r="F1892" s="141">
        <v>2.2229999999999999</v>
      </c>
      <c r="G1892" s="135"/>
      <c r="H1892" s="135"/>
      <c r="I1892" s="134"/>
      <c r="J1892" s="135"/>
      <c r="K1892" s="135"/>
      <c r="L1892" s="134"/>
      <c r="M1892" s="135"/>
      <c r="N1892" s="135"/>
      <c r="O1892" s="134"/>
      <c r="P1892" s="135"/>
      <c r="Q1892" s="135"/>
      <c r="R1892" s="134"/>
      <c r="S1892" s="135"/>
      <c r="T1892" s="135"/>
      <c r="U1892" s="134"/>
      <c r="V1892" s="135"/>
      <c r="W1892" s="135"/>
      <c r="X1892" s="134"/>
      <c r="Y1892" s="135"/>
      <c r="Z1892" s="135"/>
      <c r="AA1892" s="134"/>
      <c r="AB1892" s="135"/>
      <c r="AC1892" s="135"/>
      <c r="AD1892" s="134"/>
      <c r="AE1892" s="135"/>
      <c r="AF1892" s="135"/>
      <c r="AG1892" s="134"/>
    </row>
    <row r="1893" spans="1:33">
      <c r="A1893" s="144" t="s">
        <v>345</v>
      </c>
      <c r="B1893" s="135" t="s">
        <v>3288</v>
      </c>
      <c r="C1893" s="143">
        <v>-496.32444708282969</v>
      </c>
      <c r="D1893" s="143">
        <v>4403.4749162074741</v>
      </c>
      <c r="E1893" s="142">
        <v>1.3280000000000001</v>
      </c>
      <c r="F1893" s="141">
        <v>2.214</v>
      </c>
      <c r="G1893" s="135"/>
      <c r="H1893" s="135"/>
      <c r="I1893" s="134"/>
      <c r="J1893" s="135"/>
      <c r="K1893" s="135"/>
      <c r="L1893" s="134"/>
      <c r="M1893" s="135"/>
      <c r="N1893" s="135"/>
      <c r="O1893" s="134"/>
      <c r="P1893" s="135"/>
      <c r="Q1893" s="135"/>
      <c r="R1893" s="134"/>
      <c r="S1893" s="135"/>
      <c r="T1893" s="135"/>
      <c r="U1893" s="134"/>
      <c r="V1893" s="135"/>
      <c r="W1893" s="135"/>
      <c r="X1893" s="134"/>
      <c r="Y1893" s="135"/>
      <c r="Z1893" s="135"/>
      <c r="AA1893" s="134"/>
      <c r="AB1893" s="135"/>
      <c r="AC1893" s="135"/>
      <c r="AD1893" s="134"/>
      <c r="AE1893" s="135"/>
      <c r="AF1893" s="135"/>
      <c r="AG1893" s="134"/>
    </row>
    <row r="1894" spans="1:33">
      <c r="A1894" s="144" t="s">
        <v>345</v>
      </c>
      <c r="B1894" s="135" t="s">
        <v>3287</v>
      </c>
      <c r="C1894" s="143">
        <v>-495.9237494190815</v>
      </c>
      <c r="D1894" s="143">
        <v>4403.2576843010584</v>
      </c>
      <c r="E1894" s="142">
        <v>1.298</v>
      </c>
      <c r="F1894" s="141">
        <v>2.2290000000000001</v>
      </c>
      <c r="G1894" s="135"/>
      <c r="H1894" s="135"/>
      <c r="I1894" s="134"/>
      <c r="J1894" s="135"/>
      <c r="K1894" s="135"/>
      <c r="L1894" s="134"/>
      <c r="M1894" s="135"/>
      <c r="N1894" s="135"/>
      <c r="O1894" s="134"/>
      <c r="P1894" s="135"/>
      <c r="Q1894" s="135"/>
      <c r="R1894" s="134"/>
      <c r="S1894" s="135"/>
      <c r="T1894" s="135"/>
      <c r="U1894" s="134"/>
      <c r="V1894" s="135"/>
      <c r="W1894" s="135"/>
      <c r="X1894" s="134"/>
      <c r="Y1894" s="135"/>
      <c r="Z1894" s="135"/>
      <c r="AA1894" s="134"/>
      <c r="AB1894" s="135"/>
      <c r="AC1894" s="135"/>
      <c r="AD1894" s="134"/>
      <c r="AE1894" s="135"/>
      <c r="AF1894" s="135"/>
      <c r="AG1894" s="134"/>
    </row>
    <row r="1895" spans="1:33">
      <c r="A1895" s="144" t="s">
        <v>345</v>
      </c>
      <c r="B1895" s="135" t="s">
        <v>3286</v>
      </c>
      <c r="C1895" s="143">
        <v>-496.30768965109604</v>
      </c>
      <c r="D1895" s="143">
        <v>4402.9927034281345</v>
      </c>
      <c r="E1895" s="142">
        <v>1.3240000000000001</v>
      </c>
      <c r="F1895" s="141">
        <v>2.2320000000000002</v>
      </c>
      <c r="G1895" s="135"/>
      <c r="H1895" s="135"/>
      <c r="I1895" s="134"/>
      <c r="J1895" s="135"/>
      <c r="K1895" s="135"/>
      <c r="L1895" s="134"/>
      <c r="M1895" s="135"/>
      <c r="N1895" s="135"/>
      <c r="O1895" s="134"/>
      <c r="P1895" s="135"/>
      <c r="Q1895" s="135"/>
      <c r="R1895" s="134"/>
      <c r="S1895" s="135"/>
      <c r="T1895" s="135"/>
      <c r="U1895" s="134"/>
      <c r="V1895" s="135"/>
      <c r="W1895" s="135"/>
      <c r="X1895" s="134"/>
      <c r="Y1895" s="135"/>
      <c r="Z1895" s="135"/>
      <c r="AA1895" s="134"/>
      <c r="AB1895" s="135"/>
      <c r="AC1895" s="135"/>
      <c r="AD1895" s="134"/>
      <c r="AE1895" s="135"/>
      <c r="AF1895" s="135"/>
      <c r="AG1895" s="134"/>
    </row>
    <row r="1896" spans="1:33">
      <c r="A1896" s="144" t="s">
        <v>345</v>
      </c>
      <c r="B1896" s="135" t="s">
        <v>3285</v>
      </c>
      <c r="C1896" s="143">
        <v>-495.94076768277529</v>
      </c>
      <c r="D1896" s="143">
        <v>4402.0145855044084</v>
      </c>
      <c r="E1896" s="142">
        <v>1.3240000000000001</v>
      </c>
      <c r="F1896" s="141">
        <v>2.2080000000000002</v>
      </c>
      <c r="G1896" s="135"/>
      <c r="H1896" s="135"/>
      <c r="I1896" s="134"/>
      <c r="J1896" s="135"/>
      <c r="K1896" s="135"/>
      <c r="L1896" s="134"/>
      <c r="M1896" s="135"/>
      <c r="N1896" s="135"/>
      <c r="O1896" s="134"/>
      <c r="P1896" s="135"/>
      <c r="Q1896" s="135"/>
      <c r="R1896" s="134"/>
      <c r="S1896" s="135"/>
      <c r="T1896" s="135"/>
      <c r="U1896" s="134"/>
      <c r="V1896" s="135"/>
      <c r="W1896" s="135"/>
      <c r="X1896" s="134"/>
      <c r="Y1896" s="135"/>
      <c r="Z1896" s="135"/>
      <c r="AA1896" s="134"/>
      <c r="AB1896" s="135"/>
      <c r="AC1896" s="135"/>
      <c r="AD1896" s="134"/>
      <c r="AE1896" s="135"/>
      <c r="AF1896" s="135"/>
      <c r="AG1896" s="134"/>
    </row>
    <row r="1897" spans="1:33">
      <c r="A1897" s="144" t="s">
        <v>345</v>
      </c>
      <c r="B1897" s="135" t="s">
        <v>3284</v>
      </c>
      <c r="C1897" s="143">
        <v>-496.20280264973434</v>
      </c>
      <c r="D1897" s="143">
        <v>4400.4143481885776</v>
      </c>
      <c r="E1897" s="142">
        <v>1.3109999999999999</v>
      </c>
      <c r="F1897" s="141">
        <v>2.2069999999999999</v>
      </c>
      <c r="G1897" s="135"/>
      <c r="H1897" s="135"/>
      <c r="I1897" s="134"/>
      <c r="J1897" s="135"/>
      <c r="K1897" s="135"/>
      <c r="L1897" s="134"/>
      <c r="M1897" s="135"/>
      <c r="N1897" s="135"/>
      <c r="O1897" s="134"/>
      <c r="P1897" s="135"/>
      <c r="Q1897" s="135"/>
      <c r="R1897" s="134"/>
      <c r="S1897" s="135"/>
      <c r="T1897" s="135"/>
      <c r="U1897" s="134"/>
      <c r="V1897" s="135"/>
      <c r="W1897" s="135"/>
      <c r="X1897" s="134"/>
      <c r="Y1897" s="135"/>
      <c r="Z1897" s="135"/>
      <c r="AA1897" s="134"/>
      <c r="AB1897" s="135"/>
      <c r="AC1897" s="135"/>
      <c r="AD1897" s="134"/>
      <c r="AE1897" s="135"/>
      <c r="AF1897" s="135"/>
      <c r="AG1897" s="134"/>
    </row>
    <row r="1898" spans="1:33">
      <c r="A1898" s="144" t="s">
        <v>345</v>
      </c>
      <c r="B1898" s="135" t="s">
        <v>3283</v>
      </c>
      <c r="C1898" s="143">
        <v>-496.20302273598611</v>
      </c>
      <c r="D1898" s="143">
        <v>4400.0284831720419</v>
      </c>
      <c r="E1898" s="142">
        <v>1.304</v>
      </c>
      <c r="F1898" s="141">
        <v>2.2080000000000002</v>
      </c>
      <c r="G1898" s="135"/>
      <c r="H1898" s="135"/>
      <c r="I1898" s="134"/>
      <c r="J1898" s="135"/>
      <c r="K1898" s="135"/>
      <c r="L1898" s="134"/>
      <c r="M1898" s="135"/>
      <c r="N1898" s="135"/>
      <c r="O1898" s="134"/>
      <c r="P1898" s="135"/>
      <c r="Q1898" s="135"/>
      <c r="R1898" s="134"/>
      <c r="S1898" s="135"/>
      <c r="T1898" s="135"/>
      <c r="U1898" s="134"/>
      <c r="V1898" s="135"/>
      <c r="W1898" s="135"/>
      <c r="X1898" s="134"/>
      <c r="Y1898" s="135"/>
      <c r="Z1898" s="135"/>
      <c r="AA1898" s="134"/>
      <c r="AB1898" s="135"/>
      <c r="AC1898" s="135"/>
      <c r="AD1898" s="134"/>
      <c r="AE1898" s="135"/>
      <c r="AF1898" s="135"/>
      <c r="AG1898" s="134"/>
    </row>
    <row r="1899" spans="1:33">
      <c r="A1899" s="144" t="s">
        <v>345</v>
      </c>
      <c r="B1899" s="135" t="s">
        <v>3282</v>
      </c>
      <c r="C1899" s="143">
        <v>-496.68498860615085</v>
      </c>
      <c r="D1899" s="143">
        <v>4398.71503391021</v>
      </c>
      <c r="E1899" s="142">
        <v>1.3029999999999999</v>
      </c>
      <c r="F1899" s="141">
        <v>2.1989999999999998</v>
      </c>
      <c r="G1899" s="135"/>
      <c r="H1899" s="135"/>
      <c r="I1899" s="134"/>
      <c r="J1899" s="135"/>
      <c r="K1899" s="135"/>
      <c r="L1899" s="134"/>
      <c r="M1899" s="135"/>
      <c r="N1899" s="135"/>
      <c r="O1899" s="134"/>
      <c r="P1899" s="135"/>
      <c r="Q1899" s="135"/>
      <c r="R1899" s="134"/>
      <c r="S1899" s="135"/>
      <c r="T1899" s="135"/>
      <c r="U1899" s="134"/>
      <c r="V1899" s="135"/>
      <c r="W1899" s="135"/>
      <c r="X1899" s="134"/>
      <c r="Y1899" s="135"/>
      <c r="Z1899" s="135"/>
      <c r="AA1899" s="134"/>
      <c r="AB1899" s="135"/>
      <c r="AC1899" s="135"/>
      <c r="AD1899" s="134"/>
      <c r="AE1899" s="135"/>
      <c r="AF1899" s="135"/>
      <c r="AG1899" s="134"/>
    </row>
    <row r="1900" spans="1:33">
      <c r="A1900" s="144" t="s">
        <v>345</v>
      </c>
      <c r="B1900" s="135" t="s">
        <v>3281</v>
      </c>
      <c r="C1900" s="143">
        <v>-496.72704647408727</v>
      </c>
      <c r="D1900" s="143">
        <v>4398.0542477055551</v>
      </c>
      <c r="E1900" s="142">
        <v>1.319</v>
      </c>
      <c r="F1900" s="141">
        <v>2.23</v>
      </c>
      <c r="G1900" s="135"/>
      <c r="H1900" s="135"/>
      <c r="I1900" s="134"/>
      <c r="J1900" s="135"/>
      <c r="K1900" s="135"/>
      <c r="L1900" s="134"/>
      <c r="M1900" s="135"/>
      <c r="N1900" s="135"/>
      <c r="O1900" s="134"/>
      <c r="P1900" s="135"/>
      <c r="Q1900" s="135"/>
      <c r="R1900" s="134"/>
      <c r="S1900" s="135"/>
      <c r="T1900" s="135"/>
      <c r="U1900" s="134"/>
      <c r="V1900" s="135"/>
      <c r="W1900" s="135"/>
      <c r="X1900" s="134"/>
      <c r="Y1900" s="135"/>
      <c r="Z1900" s="135"/>
      <c r="AA1900" s="134"/>
      <c r="AB1900" s="135"/>
      <c r="AC1900" s="135"/>
      <c r="AD1900" s="134"/>
      <c r="AE1900" s="135"/>
      <c r="AF1900" s="135"/>
      <c r="AG1900" s="134"/>
    </row>
    <row r="1901" spans="1:33">
      <c r="A1901" s="144" t="s">
        <v>345</v>
      </c>
      <c r="B1901" s="135" t="s">
        <v>3280</v>
      </c>
      <c r="C1901" s="143">
        <v>-496.17446213412342</v>
      </c>
      <c r="D1901" s="143">
        <v>4397.1915871628717</v>
      </c>
      <c r="E1901" s="142">
        <v>1.3140000000000001</v>
      </c>
      <c r="F1901" s="141">
        <v>2.1960000000000002</v>
      </c>
      <c r="G1901" s="135"/>
      <c r="H1901" s="135"/>
      <c r="I1901" s="134"/>
      <c r="J1901" s="135"/>
      <c r="K1901" s="135"/>
      <c r="L1901" s="134"/>
      <c r="M1901" s="135"/>
      <c r="N1901" s="135"/>
      <c r="O1901" s="134"/>
      <c r="P1901" s="135"/>
      <c r="Q1901" s="135"/>
      <c r="R1901" s="134"/>
      <c r="S1901" s="135"/>
      <c r="T1901" s="135"/>
      <c r="U1901" s="134"/>
      <c r="V1901" s="135"/>
      <c r="W1901" s="135"/>
      <c r="X1901" s="134"/>
      <c r="Y1901" s="135"/>
      <c r="Z1901" s="135"/>
      <c r="AA1901" s="134"/>
      <c r="AB1901" s="135"/>
      <c r="AC1901" s="135"/>
      <c r="AD1901" s="134"/>
      <c r="AE1901" s="135"/>
      <c r="AF1901" s="135"/>
      <c r="AG1901" s="134"/>
    </row>
    <row r="1902" spans="1:33">
      <c r="A1902" s="144" t="s">
        <v>345</v>
      </c>
      <c r="B1902" s="135" t="s">
        <v>3279</v>
      </c>
      <c r="C1902" s="143">
        <v>-496.15696691613823</v>
      </c>
      <c r="D1902" s="143">
        <v>4397.0974407099911</v>
      </c>
      <c r="E1902" s="142">
        <v>1.304</v>
      </c>
      <c r="F1902" s="141">
        <v>2.1960000000000002</v>
      </c>
      <c r="G1902" s="135"/>
      <c r="H1902" s="135"/>
      <c r="I1902" s="134"/>
      <c r="J1902" s="135"/>
      <c r="K1902" s="135"/>
      <c r="L1902" s="134"/>
      <c r="M1902" s="135"/>
      <c r="N1902" s="135"/>
      <c r="O1902" s="134"/>
      <c r="P1902" s="135"/>
      <c r="Q1902" s="135"/>
      <c r="R1902" s="134"/>
      <c r="S1902" s="135"/>
      <c r="T1902" s="135"/>
      <c r="U1902" s="134"/>
      <c r="V1902" s="135"/>
      <c r="W1902" s="135"/>
      <c r="X1902" s="134"/>
      <c r="Y1902" s="135"/>
      <c r="Z1902" s="135"/>
      <c r="AA1902" s="134"/>
      <c r="AB1902" s="135"/>
      <c r="AC1902" s="135"/>
      <c r="AD1902" s="134"/>
      <c r="AE1902" s="135"/>
      <c r="AF1902" s="135"/>
      <c r="AG1902" s="134"/>
    </row>
    <row r="1903" spans="1:33">
      <c r="A1903" s="144" t="s">
        <v>345</v>
      </c>
      <c r="B1903" s="135" t="s">
        <v>3278</v>
      </c>
      <c r="C1903" s="143">
        <v>-496.56200833036189</v>
      </c>
      <c r="D1903" s="143">
        <v>4395.7090232082492</v>
      </c>
      <c r="E1903" s="142">
        <v>1.3120000000000001</v>
      </c>
      <c r="F1903" s="141">
        <v>2.1920000000000002</v>
      </c>
      <c r="G1903" s="135"/>
      <c r="H1903" s="135"/>
      <c r="I1903" s="134"/>
      <c r="J1903" s="135"/>
      <c r="K1903" s="135"/>
      <c r="L1903" s="134"/>
      <c r="M1903" s="135"/>
      <c r="N1903" s="135"/>
      <c r="O1903" s="134"/>
      <c r="P1903" s="135"/>
      <c r="Q1903" s="135"/>
      <c r="R1903" s="134"/>
      <c r="S1903" s="135"/>
      <c r="T1903" s="135"/>
      <c r="U1903" s="134"/>
      <c r="V1903" s="135"/>
      <c r="W1903" s="135"/>
      <c r="X1903" s="134"/>
      <c r="Y1903" s="135"/>
      <c r="Z1903" s="135"/>
      <c r="AA1903" s="134"/>
      <c r="AB1903" s="135"/>
      <c r="AC1903" s="135"/>
      <c r="AD1903" s="134"/>
      <c r="AE1903" s="135"/>
      <c r="AF1903" s="135"/>
      <c r="AG1903" s="134"/>
    </row>
    <row r="1904" spans="1:33">
      <c r="A1904" s="144" t="s">
        <v>345</v>
      </c>
      <c r="B1904" s="135" t="s">
        <v>3277</v>
      </c>
      <c r="C1904" s="143">
        <v>-496.46496655567358</v>
      </c>
      <c r="D1904" s="143">
        <v>4394.5189699314442</v>
      </c>
      <c r="E1904" s="142">
        <v>1.3160000000000001</v>
      </c>
      <c r="F1904" s="141">
        <v>2.2160000000000002</v>
      </c>
      <c r="G1904" s="135"/>
      <c r="H1904" s="135"/>
      <c r="I1904" s="134"/>
      <c r="J1904" s="135"/>
      <c r="K1904" s="135"/>
      <c r="L1904" s="134"/>
      <c r="M1904" s="135"/>
      <c r="N1904" s="135"/>
      <c r="O1904" s="134"/>
      <c r="P1904" s="135"/>
      <c r="Q1904" s="135"/>
      <c r="R1904" s="134"/>
      <c r="S1904" s="135"/>
      <c r="T1904" s="135"/>
      <c r="U1904" s="134"/>
      <c r="V1904" s="135"/>
      <c r="W1904" s="135"/>
      <c r="X1904" s="134"/>
      <c r="Y1904" s="135"/>
      <c r="Z1904" s="135"/>
      <c r="AA1904" s="134"/>
      <c r="AB1904" s="135"/>
      <c r="AC1904" s="135"/>
      <c r="AD1904" s="134"/>
      <c r="AE1904" s="135"/>
      <c r="AF1904" s="135"/>
      <c r="AG1904" s="134"/>
    </row>
    <row r="1905" spans="1:33">
      <c r="A1905" s="144" t="s">
        <v>345</v>
      </c>
      <c r="B1905" s="135" t="s">
        <v>3276</v>
      </c>
      <c r="C1905" s="143">
        <v>-496.80328018907585</v>
      </c>
      <c r="D1905" s="143">
        <v>4393.9055197437165</v>
      </c>
      <c r="E1905" s="142">
        <v>1.304</v>
      </c>
      <c r="F1905" s="141">
        <v>2.214</v>
      </c>
      <c r="G1905" s="135"/>
      <c r="H1905" s="135"/>
      <c r="I1905" s="134"/>
      <c r="J1905" s="135"/>
      <c r="K1905" s="135"/>
      <c r="L1905" s="134"/>
      <c r="M1905" s="135"/>
      <c r="N1905" s="135"/>
      <c r="O1905" s="134"/>
      <c r="P1905" s="135"/>
      <c r="Q1905" s="135"/>
      <c r="R1905" s="134"/>
      <c r="S1905" s="135"/>
      <c r="T1905" s="135"/>
      <c r="U1905" s="134"/>
      <c r="V1905" s="135"/>
      <c r="W1905" s="135"/>
      <c r="X1905" s="134"/>
      <c r="Y1905" s="135"/>
      <c r="Z1905" s="135"/>
      <c r="AA1905" s="134"/>
      <c r="AB1905" s="135"/>
      <c r="AC1905" s="135"/>
      <c r="AD1905" s="134"/>
      <c r="AE1905" s="135"/>
      <c r="AF1905" s="135"/>
      <c r="AG1905" s="134"/>
    </row>
    <row r="1906" spans="1:33">
      <c r="A1906" s="144" t="s">
        <v>345</v>
      </c>
      <c r="B1906" s="135" t="s">
        <v>3275</v>
      </c>
      <c r="C1906" s="143">
        <v>-496.16438176084074</v>
      </c>
      <c r="D1906" s="143">
        <v>4393.2878317585619</v>
      </c>
      <c r="E1906" s="142">
        <v>1.323</v>
      </c>
      <c r="F1906" s="141">
        <v>2.1920000000000002</v>
      </c>
      <c r="G1906" s="135"/>
      <c r="H1906" s="135"/>
      <c r="I1906" s="134"/>
      <c r="J1906" s="135"/>
      <c r="K1906" s="135"/>
      <c r="L1906" s="134"/>
      <c r="M1906" s="135"/>
      <c r="N1906" s="135"/>
      <c r="O1906" s="134"/>
      <c r="P1906" s="135"/>
      <c r="Q1906" s="135"/>
      <c r="R1906" s="134"/>
      <c r="S1906" s="135"/>
      <c r="T1906" s="135"/>
      <c r="U1906" s="134"/>
      <c r="V1906" s="135"/>
      <c r="W1906" s="135"/>
      <c r="X1906" s="134"/>
      <c r="Y1906" s="135"/>
      <c r="Z1906" s="135"/>
      <c r="AA1906" s="134"/>
      <c r="AB1906" s="135"/>
      <c r="AC1906" s="135"/>
      <c r="AD1906" s="134"/>
      <c r="AE1906" s="135"/>
      <c r="AF1906" s="135"/>
      <c r="AG1906" s="134"/>
    </row>
    <row r="1907" spans="1:33">
      <c r="A1907" s="144" t="s">
        <v>345</v>
      </c>
      <c r="B1907" s="135" t="s">
        <v>3274</v>
      </c>
      <c r="C1907" s="143">
        <v>-496.21409305011508</v>
      </c>
      <c r="D1907" s="143">
        <v>4392.4797129404869</v>
      </c>
      <c r="E1907" s="142">
        <v>1.302</v>
      </c>
      <c r="F1907" s="141">
        <v>2.2069999999999999</v>
      </c>
      <c r="G1907" s="135"/>
      <c r="H1907" s="135"/>
      <c r="I1907" s="134"/>
      <c r="J1907" s="135"/>
      <c r="K1907" s="135"/>
      <c r="L1907" s="134"/>
      <c r="M1907" s="135"/>
      <c r="N1907" s="135"/>
      <c r="O1907" s="134"/>
      <c r="P1907" s="135"/>
      <c r="Q1907" s="135"/>
      <c r="R1907" s="134"/>
      <c r="S1907" s="135"/>
      <c r="T1907" s="135"/>
      <c r="U1907" s="134"/>
      <c r="V1907" s="135"/>
      <c r="W1907" s="135"/>
      <c r="X1907" s="134"/>
      <c r="Y1907" s="135"/>
      <c r="Z1907" s="135"/>
      <c r="AA1907" s="134"/>
      <c r="AB1907" s="135"/>
      <c r="AC1907" s="135"/>
      <c r="AD1907" s="134"/>
      <c r="AE1907" s="135"/>
      <c r="AF1907" s="135"/>
      <c r="AG1907" s="134"/>
    </row>
    <row r="1908" spans="1:33">
      <c r="A1908" s="144" t="s">
        <v>345</v>
      </c>
      <c r="B1908" s="135" t="s">
        <v>3273</v>
      </c>
      <c r="C1908" s="143">
        <v>-496.32829998829368</v>
      </c>
      <c r="D1908" s="143">
        <v>4391.7036251391719</v>
      </c>
      <c r="E1908" s="142">
        <v>1.284</v>
      </c>
      <c r="F1908" s="141">
        <v>2.214</v>
      </c>
      <c r="G1908" s="135"/>
      <c r="H1908" s="135"/>
      <c r="I1908" s="134"/>
      <c r="J1908" s="135"/>
      <c r="K1908" s="135"/>
      <c r="L1908" s="134"/>
      <c r="M1908" s="135"/>
      <c r="N1908" s="135"/>
      <c r="O1908" s="134"/>
      <c r="P1908" s="135"/>
      <c r="Q1908" s="135"/>
      <c r="R1908" s="134"/>
      <c r="S1908" s="135"/>
      <c r="T1908" s="135"/>
      <c r="U1908" s="134"/>
      <c r="V1908" s="135"/>
      <c r="W1908" s="135"/>
      <c r="X1908" s="134"/>
      <c r="Y1908" s="135"/>
      <c r="Z1908" s="135"/>
      <c r="AA1908" s="134"/>
      <c r="AB1908" s="135"/>
      <c r="AC1908" s="135"/>
      <c r="AD1908" s="134"/>
      <c r="AE1908" s="135"/>
      <c r="AF1908" s="135"/>
      <c r="AG1908" s="134"/>
    </row>
    <row r="1909" spans="1:33">
      <c r="A1909" s="144" t="s">
        <v>345</v>
      </c>
      <c r="B1909" s="135" t="s">
        <v>3272</v>
      </c>
      <c r="C1909" s="143">
        <v>-496.58299980897908</v>
      </c>
      <c r="D1909" s="143">
        <v>4390.6289509800445</v>
      </c>
      <c r="E1909" s="142">
        <v>1.2989999999999999</v>
      </c>
      <c r="F1909" s="141">
        <v>2.1890000000000001</v>
      </c>
      <c r="G1909" s="135"/>
      <c r="H1909" s="135"/>
      <c r="I1909" s="134"/>
      <c r="J1909" s="135"/>
      <c r="K1909" s="135"/>
      <c r="L1909" s="134"/>
      <c r="M1909" s="135"/>
      <c r="N1909" s="135"/>
      <c r="O1909" s="134"/>
      <c r="P1909" s="135"/>
      <c r="Q1909" s="135"/>
      <c r="R1909" s="134"/>
      <c r="S1909" s="135"/>
      <c r="T1909" s="135"/>
      <c r="U1909" s="134"/>
      <c r="V1909" s="135"/>
      <c r="W1909" s="135"/>
      <c r="X1909" s="134"/>
      <c r="Y1909" s="135"/>
      <c r="Z1909" s="135"/>
      <c r="AA1909" s="134"/>
      <c r="AB1909" s="135"/>
      <c r="AC1909" s="135"/>
      <c r="AD1909" s="134"/>
      <c r="AE1909" s="135"/>
      <c r="AF1909" s="135"/>
      <c r="AG1909" s="134"/>
    </row>
    <row r="1910" spans="1:33">
      <c r="A1910" s="144" t="s">
        <v>345</v>
      </c>
      <c r="B1910" s="135" t="s">
        <v>3271</v>
      </c>
      <c r="C1910" s="143">
        <v>-496.71658403052515</v>
      </c>
      <c r="D1910" s="143">
        <v>4389.4291726073816</v>
      </c>
      <c r="E1910" s="142">
        <v>1.294</v>
      </c>
      <c r="F1910" s="141">
        <v>2.2010000000000001</v>
      </c>
      <c r="G1910" s="135"/>
      <c r="H1910" s="135"/>
      <c r="I1910" s="134"/>
      <c r="J1910" s="135"/>
      <c r="K1910" s="135"/>
      <c r="L1910" s="134"/>
      <c r="M1910" s="135"/>
      <c r="N1910" s="135"/>
      <c r="O1910" s="134"/>
      <c r="P1910" s="135"/>
      <c r="Q1910" s="135"/>
      <c r="R1910" s="134"/>
      <c r="S1910" s="135"/>
      <c r="T1910" s="135"/>
      <c r="U1910" s="134"/>
      <c r="V1910" s="135"/>
      <c r="W1910" s="135"/>
      <c r="X1910" s="134"/>
      <c r="Y1910" s="135"/>
      <c r="Z1910" s="135"/>
      <c r="AA1910" s="134"/>
      <c r="AB1910" s="135"/>
      <c r="AC1910" s="135"/>
      <c r="AD1910" s="134"/>
      <c r="AE1910" s="135"/>
      <c r="AF1910" s="135"/>
      <c r="AG1910" s="134"/>
    </row>
    <row r="1911" spans="1:33">
      <c r="A1911" s="144" t="s">
        <v>345</v>
      </c>
      <c r="B1911" s="135" t="s">
        <v>3270</v>
      </c>
      <c r="C1911" s="143">
        <v>-496.73182083084743</v>
      </c>
      <c r="D1911" s="143">
        <v>4389.016524691564</v>
      </c>
      <c r="E1911" s="142">
        <v>1.3129999999999999</v>
      </c>
      <c r="F1911" s="141">
        <v>2.2109999999999999</v>
      </c>
      <c r="G1911" s="135"/>
      <c r="H1911" s="135"/>
      <c r="I1911" s="134"/>
      <c r="J1911" s="135"/>
      <c r="K1911" s="135"/>
      <c r="L1911" s="134"/>
      <c r="M1911" s="135"/>
      <c r="N1911" s="135"/>
      <c r="O1911" s="134"/>
      <c r="P1911" s="135"/>
      <c r="Q1911" s="135"/>
      <c r="R1911" s="134"/>
      <c r="S1911" s="135"/>
      <c r="T1911" s="135"/>
      <c r="U1911" s="134"/>
      <c r="V1911" s="135"/>
      <c r="W1911" s="135"/>
      <c r="X1911" s="134"/>
      <c r="Y1911" s="135"/>
      <c r="Z1911" s="135"/>
      <c r="AA1911" s="134"/>
      <c r="AB1911" s="135"/>
      <c r="AC1911" s="135"/>
      <c r="AD1911" s="134"/>
      <c r="AE1911" s="135"/>
      <c r="AF1911" s="135"/>
      <c r="AG1911" s="134"/>
    </row>
    <row r="1912" spans="1:33">
      <c r="A1912" s="144" t="s">
        <v>345</v>
      </c>
      <c r="B1912" s="135" t="s">
        <v>3269</v>
      </c>
      <c r="C1912" s="143">
        <v>-496.00165246692671</v>
      </c>
      <c r="D1912" s="143">
        <v>4387.694585943299</v>
      </c>
      <c r="E1912" s="142">
        <v>1.3009999999999999</v>
      </c>
      <c r="F1912" s="141">
        <v>2.218</v>
      </c>
      <c r="G1912" s="135"/>
      <c r="H1912" s="135"/>
      <c r="I1912" s="134"/>
      <c r="J1912" s="135"/>
      <c r="K1912" s="135"/>
      <c r="L1912" s="134"/>
      <c r="M1912" s="135"/>
      <c r="N1912" s="135"/>
      <c r="O1912" s="134"/>
      <c r="P1912" s="135"/>
      <c r="Q1912" s="135"/>
      <c r="R1912" s="134"/>
      <c r="S1912" s="135"/>
      <c r="T1912" s="135"/>
      <c r="U1912" s="134"/>
      <c r="V1912" s="135"/>
      <c r="W1912" s="135"/>
      <c r="X1912" s="134"/>
      <c r="Y1912" s="135"/>
      <c r="Z1912" s="135"/>
      <c r="AA1912" s="134"/>
      <c r="AB1912" s="135"/>
      <c r="AC1912" s="135"/>
      <c r="AD1912" s="134"/>
      <c r="AE1912" s="135"/>
      <c r="AF1912" s="135"/>
      <c r="AG1912" s="134"/>
    </row>
    <row r="1913" spans="1:33">
      <c r="A1913" s="144" t="s">
        <v>345</v>
      </c>
      <c r="B1913" s="135" t="s">
        <v>3268</v>
      </c>
      <c r="C1913" s="143">
        <v>-496.62136615120784</v>
      </c>
      <c r="D1913" s="143">
        <v>4387.1922511967878</v>
      </c>
      <c r="E1913" s="142">
        <v>1.304</v>
      </c>
      <c r="F1913" s="141">
        <v>2.1930000000000001</v>
      </c>
      <c r="G1913" s="135"/>
      <c r="H1913" s="135"/>
      <c r="I1913" s="134"/>
      <c r="J1913" s="135"/>
      <c r="K1913" s="135"/>
      <c r="L1913" s="134"/>
      <c r="M1913" s="135"/>
      <c r="N1913" s="135"/>
      <c r="O1913" s="134"/>
      <c r="P1913" s="135"/>
      <c r="Q1913" s="135"/>
      <c r="R1913" s="134"/>
      <c r="S1913" s="135"/>
      <c r="T1913" s="135"/>
      <c r="U1913" s="134"/>
      <c r="V1913" s="135"/>
      <c r="W1913" s="135"/>
      <c r="X1913" s="134"/>
      <c r="Y1913" s="135"/>
      <c r="Z1913" s="135"/>
      <c r="AA1913" s="134"/>
      <c r="AB1913" s="135"/>
      <c r="AC1913" s="135"/>
      <c r="AD1913" s="134"/>
      <c r="AE1913" s="135"/>
      <c r="AF1913" s="135"/>
      <c r="AG1913" s="134"/>
    </row>
    <row r="1914" spans="1:33">
      <c r="A1914" s="144" t="s">
        <v>345</v>
      </c>
      <c r="B1914" s="135" t="s">
        <v>3267</v>
      </c>
      <c r="C1914" s="143">
        <v>-496.03292996035282</v>
      </c>
      <c r="D1914" s="143">
        <v>4385.3037785456836</v>
      </c>
      <c r="E1914" s="142">
        <v>1.274</v>
      </c>
      <c r="F1914" s="141">
        <v>2.1960000000000002</v>
      </c>
      <c r="G1914" s="135"/>
      <c r="H1914" s="135"/>
      <c r="I1914" s="134"/>
      <c r="J1914" s="135"/>
      <c r="K1914" s="135"/>
      <c r="L1914" s="134"/>
      <c r="M1914" s="135"/>
      <c r="N1914" s="135"/>
      <c r="O1914" s="134"/>
      <c r="P1914" s="135"/>
      <c r="Q1914" s="135"/>
      <c r="R1914" s="134"/>
      <c r="S1914" s="135"/>
      <c r="T1914" s="135"/>
      <c r="U1914" s="134"/>
      <c r="V1914" s="135"/>
      <c r="W1914" s="135"/>
      <c r="X1914" s="134"/>
      <c r="Y1914" s="135"/>
      <c r="Z1914" s="135"/>
      <c r="AA1914" s="134"/>
      <c r="AB1914" s="135"/>
      <c r="AC1914" s="135"/>
      <c r="AD1914" s="134"/>
      <c r="AE1914" s="135"/>
      <c r="AF1914" s="135"/>
      <c r="AG1914" s="134"/>
    </row>
    <row r="1915" spans="1:33">
      <c r="A1915" s="144" t="s">
        <v>345</v>
      </c>
      <c r="B1915" s="135" t="s">
        <v>3266</v>
      </c>
      <c r="C1915" s="143">
        <v>-496.52978612846886</v>
      </c>
      <c r="D1915" s="143">
        <v>4384.8985747447914</v>
      </c>
      <c r="E1915" s="142">
        <v>1.2989999999999999</v>
      </c>
      <c r="F1915" s="141">
        <v>2.2069999999999999</v>
      </c>
      <c r="G1915" s="135"/>
      <c r="H1915" s="135"/>
      <c r="I1915" s="134"/>
      <c r="J1915" s="135"/>
      <c r="K1915" s="135"/>
      <c r="L1915" s="134"/>
      <c r="M1915" s="135"/>
      <c r="N1915" s="135"/>
      <c r="O1915" s="134"/>
      <c r="P1915" s="135"/>
      <c r="Q1915" s="135"/>
      <c r="R1915" s="134"/>
      <c r="S1915" s="135"/>
      <c r="T1915" s="135"/>
      <c r="U1915" s="134"/>
      <c r="V1915" s="135"/>
      <c r="W1915" s="135"/>
      <c r="X1915" s="134"/>
      <c r="Y1915" s="135"/>
      <c r="Z1915" s="135"/>
      <c r="AA1915" s="134"/>
      <c r="AB1915" s="135"/>
      <c r="AC1915" s="135"/>
      <c r="AD1915" s="134"/>
      <c r="AE1915" s="135"/>
      <c r="AF1915" s="135"/>
      <c r="AG1915" s="134"/>
    </row>
    <row r="1916" spans="1:33">
      <c r="A1916" s="144" t="s">
        <v>345</v>
      </c>
      <c r="B1916" s="135" t="s">
        <v>3265</v>
      </c>
      <c r="C1916" s="143">
        <v>-496.80781809843251</v>
      </c>
      <c r="D1916" s="143">
        <v>4383.746770012066</v>
      </c>
      <c r="E1916" s="142">
        <v>1.306</v>
      </c>
      <c r="F1916" s="141">
        <v>2.2090000000000001</v>
      </c>
      <c r="G1916" s="135"/>
      <c r="H1916" s="135"/>
      <c r="I1916" s="134"/>
      <c r="J1916" s="135"/>
      <c r="K1916" s="135"/>
      <c r="L1916" s="134"/>
      <c r="M1916" s="135"/>
      <c r="N1916" s="135"/>
      <c r="O1916" s="134"/>
      <c r="P1916" s="135"/>
      <c r="Q1916" s="135"/>
      <c r="R1916" s="134"/>
      <c r="S1916" s="135"/>
      <c r="T1916" s="135"/>
      <c r="U1916" s="134"/>
      <c r="V1916" s="135"/>
      <c r="W1916" s="135"/>
      <c r="X1916" s="134"/>
      <c r="Y1916" s="135"/>
      <c r="Z1916" s="135"/>
      <c r="AA1916" s="134"/>
      <c r="AB1916" s="135"/>
      <c r="AC1916" s="135"/>
      <c r="AD1916" s="134"/>
      <c r="AE1916" s="135"/>
      <c r="AF1916" s="135"/>
      <c r="AG1916" s="134"/>
    </row>
    <row r="1917" spans="1:33">
      <c r="A1917" s="144" t="s">
        <v>345</v>
      </c>
      <c r="B1917" s="135" t="s">
        <v>3264</v>
      </c>
      <c r="C1917" s="143">
        <v>-495.90282279502856</v>
      </c>
      <c r="D1917" s="143">
        <v>4381.8743411141668</v>
      </c>
      <c r="E1917" s="142">
        <v>1.306</v>
      </c>
      <c r="F1917" s="141">
        <v>2.1989999999999998</v>
      </c>
      <c r="G1917" s="135"/>
      <c r="H1917" s="135"/>
      <c r="I1917" s="134"/>
      <c r="J1917" s="135"/>
      <c r="K1917" s="135"/>
      <c r="L1917" s="134"/>
      <c r="M1917" s="135"/>
      <c r="N1917" s="135"/>
      <c r="O1917" s="134"/>
      <c r="P1917" s="135"/>
      <c r="Q1917" s="135"/>
      <c r="R1917" s="134"/>
      <c r="S1917" s="135"/>
      <c r="T1917" s="135"/>
      <c r="U1917" s="134"/>
      <c r="V1917" s="135"/>
      <c r="W1917" s="135"/>
      <c r="X1917" s="134"/>
      <c r="Y1917" s="135"/>
      <c r="Z1917" s="135"/>
      <c r="AA1917" s="134"/>
      <c r="AB1917" s="135"/>
      <c r="AC1917" s="135"/>
      <c r="AD1917" s="134"/>
      <c r="AE1917" s="135"/>
      <c r="AF1917" s="135"/>
      <c r="AG1917" s="134"/>
    </row>
    <row r="1918" spans="1:33">
      <c r="A1918" s="144" t="s">
        <v>345</v>
      </c>
      <c r="B1918" s="135" t="s">
        <v>3263</v>
      </c>
      <c r="C1918" s="143">
        <v>-496.04877996790043</v>
      </c>
      <c r="D1918" s="143">
        <v>4381.0480706814305</v>
      </c>
      <c r="E1918" s="142">
        <v>1.2649999999999999</v>
      </c>
      <c r="F1918" s="141">
        <v>2.202</v>
      </c>
      <c r="G1918" s="135"/>
      <c r="H1918" s="135"/>
      <c r="I1918" s="134"/>
      <c r="J1918" s="135"/>
      <c r="K1918" s="135"/>
      <c r="L1918" s="134"/>
      <c r="M1918" s="135"/>
      <c r="N1918" s="135"/>
      <c r="O1918" s="134"/>
      <c r="P1918" s="135"/>
      <c r="Q1918" s="135"/>
      <c r="R1918" s="134"/>
      <c r="S1918" s="135"/>
      <c r="T1918" s="135"/>
      <c r="U1918" s="134"/>
      <c r="V1918" s="135"/>
      <c r="W1918" s="135"/>
      <c r="X1918" s="134"/>
      <c r="Y1918" s="135"/>
      <c r="Z1918" s="135"/>
      <c r="AA1918" s="134"/>
      <c r="AB1918" s="135"/>
      <c r="AC1918" s="135"/>
      <c r="AD1918" s="134"/>
      <c r="AE1918" s="135"/>
      <c r="AF1918" s="135"/>
      <c r="AG1918" s="134"/>
    </row>
    <row r="1919" spans="1:33">
      <c r="A1919" s="144" t="s">
        <v>345</v>
      </c>
      <c r="B1919" s="135" t="s">
        <v>3262</v>
      </c>
      <c r="C1919" s="143">
        <v>-496.09627417875163</v>
      </c>
      <c r="D1919" s="143">
        <v>4380.0196307637016</v>
      </c>
      <c r="E1919" s="142">
        <v>1.302</v>
      </c>
      <c r="F1919" s="141">
        <v>2.1960000000000002</v>
      </c>
      <c r="G1919" s="135"/>
      <c r="H1919" s="135"/>
      <c r="I1919" s="134"/>
      <c r="J1919" s="135"/>
      <c r="K1919" s="135"/>
      <c r="L1919" s="134"/>
      <c r="M1919" s="135"/>
      <c r="N1919" s="135"/>
      <c r="O1919" s="134"/>
      <c r="P1919" s="135"/>
      <c r="Q1919" s="135"/>
      <c r="R1919" s="134"/>
      <c r="S1919" s="135"/>
      <c r="T1919" s="135"/>
      <c r="U1919" s="134"/>
      <c r="V1919" s="135"/>
      <c r="W1919" s="135"/>
      <c r="X1919" s="134"/>
      <c r="Y1919" s="135"/>
      <c r="Z1919" s="135"/>
      <c r="AA1919" s="134"/>
      <c r="AB1919" s="135"/>
      <c r="AC1919" s="135"/>
      <c r="AD1919" s="134"/>
      <c r="AE1919" s="135"/>
      <c r="AF1919" s="135"/>
      <c r="AG1919" s="134"/>
    </row>
    <row r="1920" spans="1:33">
      <c r="A1920" s="144" t="s">
        <v>345</v>
      </c>
      <c r="B1920" s="135" t="s">
        <v>3261</v>
      </c>
      <c r="C1920" s="143">
        <v>-496.15346045709475</v>
      </c>
      <c r="D1920" s="143">
        <v>4378.757894986541</v>
      </c>
      <c r="E1920" s="142">
        <v>1.3009999999999999</v>
      </c>
      <c r="F1920" s="141">
        <v>2.2069999999999999</v>
      </c>
      <c r="G1920" s="135"/>
      <c r="H1920" s="135"/>
      <c r="I1920" s="134"/>
      <c r="J1920" s="135"/>
      <c r="K1920" s="135"/>
      <c r="L1920" s="134"/>
      <c r="M1920" s="135"/>
      <c r="N1920" s="135"/>
      <c r="O1920" s="134"/>
      <c r="P1920" s="135"/>
      <c r="Q1920" s="135"/>
      <c r="R1920" s="134"/>
      <c r="S1920" s="135"/>
      <c r="T1920" s="135"/>
      <c r="U1920" s="134"/>
      <c r="V1920" s="135"/>
      <c r="W1920" s="135"/>
      <c r="X1920" s="134"/>
      <c r="Y1920" s="135"/>
      <c r="Z1920" s="135"/>
      <c r="AA1920" s="134"/>
      <c r="AB1920" s="135"/>
      <c r="AC1920" s="135"/>
      <c r="AD1920" s="134"/>
      <c r="AE1920" s="135"/>
      <c r="AF1920" s="135"/>
      <c r="AG1920" s="134"/>
    </row>
    <row r="1921" spans="1:33">
      <c r="A1921" s="144" t="s">
        <v>345</v>
      </c>
      <c r="B1921" s="135" t="s">
        <v>3260</v>
      </c>
      <c r="C1921" s="143">
        <v>-495.90632686852729</v>
      </c>
      <c r="D1921" s="143">
        <v>4376.8152050540548</v>
      </c>
      <c r="E1921" s="142">
        <v>1.3140000000000001</v>
      </c>
      <c r="F1921" s="141">
        <v>2.2000000000000002</v>
      </c>
      <c r="G1921" s="135"/>
      <c r="H1921" s="135"/>
      <c r="I1921" s="134"/>
      <c r="J1921" s="135"/>
      <c r="K1921" s="135"/>
      <c r="L1921" s="134"/>
      <c r="M1921" s="135"/>
      <c r="N1921" s="135"/>
      <c r="O1921" s="134"/>
      <c r="P1921" s="135"/>
      <c r="Q1921" s="135"/>
      <c r="R1921" s="134"/>
      <c r="S1921" s="135"/>
      <c r="T1921" s="135"/>
      <c r="U1921" s="134"/>
      <c r="V1921" s="135"/>
      <c r="W1921" s="135"/>
      <c r="X1921" s="134"/>
      <c r="Y1921" s="135"/>
      <c r="Z1921" s="135"/>
      <c r="AA1921" s="134"/>
      <c r="AB1921" s="135"/>
      <c r="AC1921" s="135"/>
      <c r="AD1921" s="134"/>
      <c r="AE1921" s="135"/>
      <c r="AF1921" s="135"/>
      <c r="AG1921" s="134"/>
    </row>
    <row r="1922" spans="1:33">
      <c r="A1922" s="144" t="s">
        <v>345</v>
      </c>
      <c r="B1922" s="135" t="s">
        <v>3259</v>
      </c>
      <c r="C1922" s="143">
        <v>-496.04234852413447</v>
      </c>
      <c r="D1922" s="143">
        <v>4376.2475638889064</v>
      </c>
      <c r="E1922" s="142">
        <v>1.2829999999999999</v>
      </c>
      <c r="F1922" s="141">
        <v>2.1989999999999998</v>
      </c>
      <c r="G1922" s="135"/>
      <c r="H1922" s="135"/>
      <c r="I1922" s="134"/>
      <c r="J1922" s="135"/>
      <c r="K1922" s="135"/>
      <c r="L1922" s="134"/>
      <c r="M1922" s="135"/>
      <c r="N1922" s="135"/>
      <c r="O1922" s="134"/>
      <c r="P1922" s="135"/>
      <c r="Q1922" s="135"/>
      <c r="R1922" s="134"/>
      <c r="S1922" s="135"/>
      <c r="T1922" s="135"/>
      <c r="U1922" s="134"/>
      <c r="V1922" s="135"/>
      <c r="W1922" s="135"/>
      <c r="X1922" s="134"/>
      <c r="Y1922" s="135"/>
      <c r="Z1922" s="135"/>
      <c r="AA1922" s="134"/>
      <c r="AB1922" s="135"/>
      <c r="AC1922" s="135"/>
      <c r="AD1922" s="134"/>
      <c r="AE1922" s="135"/>
      <c r="AF1922" s="135"/>
      <c r="AG1922" s="134"/>
    </row>
    <row r="1923" spans="1:33">
      <c r="A1923" s="144" t="s">
        <v>345</v>
      </c>
      <c r="B1923" s="135" t="s">
        <v>3258</v>
      </c>
      <c r="C1923" s="143">
        <v>-496.35508460245779</v>
      </c>
      <c r="D1923" s="143">
        <v>4376.1815760255386</v>
      </c>
      <c r="E1923" s="142">
        <v>1.3089999999999999</v>
      </c>
      <c r="F1923" s="141">
        <v>2.2130000000000001</v>
      </c>
      <c r="G1923" s="135"/>
      <c r="H1923" s="135"/>
      <c r="I1923" s="134"/>
      <c r="J1923" s="135"/>
      <c r="K1923" s="135"/>
      <c r="L1923" s="134"/>
      <c r="M1923" s="135"/>
      <c r="N1923" s="135"/>
      <c r="O1923" s="134"/>
      <c r="P1923" s="135"/>
      <c r="Q1923" s="135"/>
      <c r="R1923" s="134"/>
      <c r="S1923" s="135"/>
      <c r="T1923" s="135"/>
      <c r="U1923" s="134"/>
      <c r="V1923" s="135"/>
      <c r="W1923" s="135"/>
      <c r="X1923" s="134"/>
      <c r="Y1923" s="135"/>
      <c r="Z1923" s="135"/>
      <c r="AA1923" s="134"/>
      <c r="AB1923" s="135"/>
      <c r="AC1923" s="135"/>
      <c r="AD1923" s="134"/>
      <c r="AE1923" s="135"/>
      <c r="AF1923" s="135"/>
      <c r="AG1923" s="134"/>
    </row>
    <row r="1924" spans="1:33">
      <c r="A1924" s="144" t="s">
        <v>345</v>
      </c>
      <c r="B1924" s="135" t="s">
        <v>3257</v>
      </c>
      <c r="C1924" s="143">
        <v>-496.46166037150459</v>
      </c>
      <c r="D1924" s="143">
        <v>4375.3399245913415</v>
      </c>
      <c r="E1924" s="142">
        <v>1.288</v>
      </c>
      <c r="F1924" s="141">
        <v>2.1920000000000002</v>
      </c>
      <c r="G1924" s="135"/>
      <c r="H1924" s="135"/>
      <c r="I1924" s="134"/>
      <c r="J1924" s="135"/>
      <c r="K1924" s="135"/>
      <c r="L1924" s="134"/>
      <c r="M1924" s="135"/>
      <c r="N1924" s="135"/>
      <c r="O1924" s="134"/>
      <c r="P1924" s="135"/>
      <c r="Q1924" s="135"/>
      <c r="R1924" s="134"/>
      <c r="S1924" s="135"/>
      <c r="T1924" s="135"/>
      <c r="U1924" s="134"/>
      <c r="V1924" s="135"/>
      <c r="W1924" s="135"/>
      <c r="X1924" s="134"/>
      <c r="Y1924" s="135"/>
      <c r="Z1924" s="135"/>
      <c r="AA1924" s="134"/>
      <c r="AB1924" s="135"/>
      <c r="AC1924" s="135"/>
      <c r="AD1924" s="134"/>
      <c r="AE1924" s="135"/>
      <c r="AF1924" s="135"/>
      <c r="AG1924" s="134"/>
    </row>
    <row r="1925" spans="1:33">
      <c r="A1925" s="144" t="s">
        <v>345</v>
      </c>
      <c r="B1925" s="135" t="s">
        <v>3256</v>
      </c>
      <c r="C1925" s="143">
        <v>-496.70860073210071</v>
      </c>
      <c r="D1925" s="143">
        <v>4375.1436082140635</v>
      </c>
      <c r="E1925" s="142">
        <v>1.3169999999999999</v>
      </c>
      <c r="F1925" s="141">
        <v>2.2210000000000001</v>
      </c>
      <c r="G1925" s="135"/>
      <c r="H1925" s="135"/>
      <c r="I1925" s="134"/>
      <c r="J1925" s="135"/>
      <c r="K1925" s="135"/>
      <c r="L1925" s="134"/>
      <c r="M1925" s="135"/>
      <c r="N1925" s="135"/>
      <c r="O1925" s="134"/>
      <c r="P1925" s="135"/>
      <c r="Q1925" s="135"/>
      <c r="R1925" s="134"/>
      <c r="S1925" s="135"/>
      <c r="T1925" s="135"/>
      <c r="U1925" s="134"/>
      <c r="V1925" s="135"/>
      <c r="W1925" s="135"/>
      <c r="X1925" s="134"/>
      <c r="Y1925" s="135"/>
      <c r="Z1925" s="135"/>
      <c r="AA1925" s="134"/>
      <c r="AB1925" s="135"/>
      <c r="AC1925" s="135"/>
      <c r="AD1925" s="134"/>
      <c r="AE1925" s="135"/>
      <c r="AF1925" s="135"/>
      <c r="AG1925" s="134"/>
    </row>
    <row r="1926" spans="1:33">
      <c r="A1926" s="144" t="s">
        <v>345</v>
      </c>
      <c r="B1926" s="135" t="s">
        <v>3255</v>
      </c>
      <c r="C1926" s="143">
        <v>-496.88054115520555</v>
      </c>
      <c r="D1926" s="143">
        <v>4374.9057986981925</v>
      </c>
      <c r="E1926" s="142">
        <v>1.31</v>
      </c>
      <c r="F1926" s="141">
        <v>2.2160000000000002</v>
      </c>
      <c r="G1926" s="135"/>
      <c r="H1926" s="135"/>
      <c r="I1926" s="134"/>
      <c r="J1926" s="135"/>
      <c r="K1926" s="135"/>
      <c r="L1926" s="134"/>
      <c r="M1926" s="135"/>
      <c r="N1926" s="135"/>
      <c r="O1926" s="134"/>
      <c r="P1926" s="135"/>
      <c r="Q1926" s="135"/>
      <c r="R1926" s="134"/>
      <c r="S1926" s="135"/>
      <c r="T1926" s="135"/>
      <c r="U1926" s="134"/>
      <c r="V1926" s="135"/>
      <c r="W1926" s="135"/>
      <c r="X1926" s="134"/>
      <c r="Y1926" s="135"/>
      <c r="Z1926" s="135"/>
      <c r="AA1926" s="134"/>
      <c r="AB1926" s="135"/>
      <c r="AC1926" s="135"/>
      <c r="AD1926" s="134"/>
      <c r="AE1926" s="135"/>
      <c r="AF1926" s="135"/>
      <c r="AG1926" s="134"/>
    </row>
    <row r="1927" spans="1:33">
      <c r="A1927" s="144" t="s">
        <v>345</v>
      </c>
      <c r="B1927" s="135" t="s">
        <v>3254</v>
      </c>
      <c r="C1927" s="143">
        <v>-495.94963794663323</v>
      </c>
      <c r="D1927" s="143">
        <v>4374.1271563321288</v>
      </c>
      <c r="E1927" s="142">
        <v>1.2809999999999999</v>
      </c>
      <c r="F1927" s="141">
        <v>2.2080000000000002</v>
      </c>
      <c r="G1927" s="135"/>
      <c r="H1927" s="135"/>
      <c r="I1927" s="134"/>
      <c r="J1927" s="135"/>
      <c r="K1927" s="135"/>
      <c r="L1927" s="134"/>
      <c r="M1927" s="135"/>
      <c r="N1927" s="135"/>
      <c r="O1927" s="134"/>
      <c r="P1927" s="135"/>
      <c r="Q1927" s="135"/>
      <c r="R1927" s="134"/>
      <c r="S1927" s="135"/>
      <c r="T1927" s="135"/>
      <c r="U1927" s="134"/>
      <c r="V1927" s="135"/>
      <c r="W1927" s="135"/>
      <c r="X1927" s="134"/>
      <c r="Y1927" s="135"/>
      <c r="Z1927" s="135"/>
      <c r="AA1927" s="134"/>
      <c r="AB1927" s="135"/>
      <c r="AC1927" s="135"/>
      <c r="AD1927" s="134"/>
      <c r="AE1927" s="135"/>
      <c r="AF1927" s="135"/>
      <c r="AG1927" s="134"/>
    </row>
    <row r="1928" spans="1:33">
      <c r="A1928" s="144" t="s">
        <v>345</v>
      </c>
      <c r="B1928" s="135" t="s">
        <v>3253</v>
      </c>
      <c r="C1928" s="143">
        <v>-496.30403332012355</v>
      </c>
      <c r="D1928" s="143">
        <v>4372.6569793395638</v>
      </c>
      <c r="E1928" s="142">
        <v>1.3029999999999999</v>
      </c>
      <c r="F1928" s="141">
        <v>2.2160000000000002</v>
      </c>
      <c r="G1928" s="135"/>
      <c r="H1928" s="135"/>
      <c r="I1928" s="134"/>
      <c r="J1928" s="135"/>
      <c r="K1928" s="135"/>
      <c r="L1928" s="134"/>
      <c r="M1928" s="135"/>
      <c r="N1928" s="135"/>
      <c r="O1928" s="134"/>
      <c r="P1928" s="135"/>
      <c r="Q1928" s="135"/>
      <c r="R1928" s="134"/>
      <c r="S1928" s="135"/>
      <c r="T1928" s="135"/>
      <c r="U1928" s="134"/>
      <c r="V1928" s="135"/>
      <c r="W1928" s="135"/>
      <c r="X1928" s="134"/>
      <c r="Y1928" s="135"/>
      <c r="Z1928" s="135"/>
      <c r="AA1928" s="134"/>
      <c r="AB1928" s="135"/>
      <c r="AC1928" s="135"/>
      <c r="AD1928" s="134"/>
      <c r="AE1928" s="135"/>
      <c r="AF1928" s="135"/>
      <c r="AG1928" s="134"/>
    </row>
    <row r="1929" spans="1:33">
      <c r="A1929" s="144" t="s">
        <v>345</v>
      </c>
      <c r="B1929" s="135" t="s">
        <v>3252</v>
      </c>
      <c r="C1929" s="143">
        <v>-496.17383194031584</v>
      </c>
      <c r="D1929" s="143">
        <v>4372.2754042137785</v>
      </c>
      <c r="E1929" s="142">
        <v>1.294</v>
      </c>
      <c r="F1929" s="141">
        <v>2.2090000000000001</v>
      </c>
      <c r="G1929" s="135"/>
      <c r="H1929" s="135"/>
      <c r="I1929" s="134"/>
      <c r="J1929" s="135"/>
      <c r="K1929" s="135"/>
      <c r="L1929" s="134"/>
      <c r="M1929" s="135"/>
      <c r="N1929" s="135"/>
      <c r="O1929" s="134"/>
      <c r="P1929" s="135"/>
      <c r="Q1929" s="135"/>
      <c r="R1929" s="134"/>
      <c r="S1929" s="135"/>
      <c r="T1929" s="135"/>
      <c r="U1929" s="134"/>
      <c r="V1929" s="135"/>
      <c r="W1929" s="135"/>
      <c r="X1929" s="134"/>
      <c r="Y1929" s="135"/>
      <c r="Z1929" s="135"/>
      <c r="AA1929" s="134"/>
      <c r="AB1929" s="135"/>
      <c r="AC1929" s="135"/>
      <c r="AD1929" s="134"/>
      <c r="AE1929" s="135"/>
      <c r="AF1929" s="135"/>
      <c r="AG1929" s="134"/>
    </row>
    <row r="1930" spans="1:33">
      <c r="A1930" s="144" t="s">
        <v>345</v>
      </c>
      <c r="B1930" s="135" t="s">
        <v>3251</v>
      </c>
      <c r="C1930" s="143">
        <v>-496.57180780077715</v>
      </c>
      <c r="D1930" s="143">
        <v>4371.4931466672197</v>
      </c>
      <c r="E1930" s="142">
        <v>1.3</v>
      </c>
      <c r="F1930" s="141">
        <v>2.1989999999999998</v>
      </c>
      <c r="G1930" s="135"/>
      <c r="H1930" s="135"/>
      <c r="I1930" s="134"/>
      <c r="J1930" s="135"/>
      <c r="K1930" s="135"/>
      <c r="L1930" s="134"/>
      <c r="M1930" s="135"/>
      <c r="N1930" s="135"/>
      <c r="O1930" s="134"/>
      <c r="P1930" s="135"/>
      <c r="Q1930" s="135"/>
      <c r="R1930" s="134"/>
      <c r="S1930" s="135"/>
      <c r="T1930" s="135"/>
      <c r="U1930" s="134"/>
      <c r="V1930" s="135"/>
      <c r="W1930" s="135"/>
      <c r="X1930" s="134"/>
      <c r="Y1930" s="135"/>
      <c r="Z1930" s="135"/>
      <c r="AA1930" s="134"/>
      <c r="AB1930" s="135"/>
      <c r="AC1930" s="135"/>
      <c r="AD1930" s="134"/>
      <c r="AE1930" s="135"/>
      <c r="AF1930" s="135"/>
      <c r="AG1930" s="134"/>
    </row>
    <row r="1931" spans="1:33">
      <c r="A1931" s="144" t="s">
        <v>345</v>
      </c>
      <c r="B1931" s="135" t="s">
        <v>3250</v>
      </c>
      <c r="C1931" s="143">
        <v>-496.87373767285686</v>
      </c>
      <c r="D1931" s="143">
        <v>4370.2033526247405</v>
      </c>
      <c r="E1931" s="142">
        <v>1.2949999999999999</v>
      </c>
      <c r="F1931" s="141">
        <v>2.2109999999999999</v>
      </c>
      <c r="G1931" s="135"/>
      <c r="H1931" s="135"/>
      <c r="I1931" s="134"/>
      <c r="J1931" s="135"/>
      <c r="K1931" s="135"/>
      <c r="L1931" s="134"/>
      <c r="M1931" s="135"/>
      <c r="N1931" s="135"/>
      <c r="O1931" s="134"/>
      <c r="P1931" s="135"/>
      <c r="Q1931" s="135"/>
      <c r="R1931" s="134"/>
      <c r="S1931" s="135"/>
      <c r="T1931" s="135"/>
      <c r="U1931" s="134"/>
      <c r="V1931" s="135"/>
      <c r="W1931" s="135"/>
      <c r="X1931" s="134"/>
      <c r="Y1931" s="135"/>
      <c r="Z1931" s="135"/>
      <c r="AA1931" s="134"/>
      <c r="AB1931" s="135"/>
      <c r="AC1931" s="135"/>
      <c r="AD1931" s="134"/>
      <c r="AE1931" s="135"/>
      <c r="AF1931" s="135"/>
      <c r="AG1931" s="134"/>
    </row>
    <row r="1932" spans="1:33">
      <c r="A1932" s="144" t="s">
        <v>345</v>
      </c>
      <c r="B1932" s="135" t="s">
        <v>3249</v>
      </c>
      <c r="C1932" s="143">
        <v>-496.13102095178698</v>
      </c>
      <c r="D1932" s="143">
        <v>4368.321290968257</v>
      </c>
      <c r="E1932" s="142">
        <v>1.3129999999999999</v>
      </c>
      <c r="F1932" s="141">
        <v>2.206</v>
      </c>
      <c r="G1932" s="135"/>
      <c r="H1932" s="135"/>
      <c r="I1932" s="134"/>
      <c r="J1932" s="135"/>
      <c r="K1932" s="135"/>
      <c r="L1932" s="134"/>
      <c r="M1932" s="135"/>
      <c r="N1932" s="135"/>
      <c r="O1932" s="134"/>
      <c r="P1932" s="135"/>
      <c r="Q1932" s="135"/>
      <c r="R1932" s="134"/>
      <c r="S1932" s="135"/>
      <c r="T1932" s="135"/>
      <c r="U1932" s="134"/>
      <c r="V1932" s="135"/>
      <c r="W1932" s="135"/>
      <c r="X1932" s="134"/>
      <c r="Y1932" s="135"/>
      <c r="Z1932" s="135"/>
      <c r="AA1932" s="134"/>
      <c r="AB1932" s="135"/>
      <c r="AC1932" s="135"/>
      <c r="AD1932" s="134"/>
      <c r="AE1932" s="135"/>
      <c r="AF1932" s="135"/>
      <c r="AG1932" s="134"/>
    </row>
    <row r="1933" spans="1:33">
      <c r="A1933" s="144" t="s">
        <v>345</v>
      </c>
      <c r="B1933" s="135" t="s">
        <v>3248</v>
      </c>
      <c r="C1933" s="143">
        <v>-496.21807312854429</v>
      </c>
      <c r="D1933" s="143">
        <v>4367.503861481895</v>
      </c>
      <c r="E1933" s="142">
        <v>1.302</v>
      </c>
      <c r="F1933" s="141">
        <v>2.2090000000000001</v>
      </c>
      <c r="G1933" s="135"/>
      <c r="H1933" s="135"/>
      <c r="I1933" s="134"/>
      <c r="J1933" s="135"/>
      <c r="K1933" s="135"/>
      <c r="L1933" s="134"/>
      <c r="M1933" s="135"/>
      <c r="N1933" s="135"/>
      <c r="O1933" s="134"/>
      <c r="P1933" s="135"/>
      <c r="Q1933" s="135"/>
      <c r="R1933" s="134"/>
      <c r="S1933" s="135"/>
      <c r="T1933" s="135"/>
      <c r="U1933" s="134"/>
      <c r="V1933" s="135"/>
      <c r="W1933" s="135"/>
      <c r="X1933" s="134"/>
      <c r="Y1933" s="135"/>
      <c r="Z1933" s="135"/>
      <c r="AA1933" s="134"/>
      <c r="AB1933" s="135"/>
      <c r="AC1933" s="135"/>
      <c r="AD1933" s="134"/>
      <c r="AE1933" s="135"/>
      <c r="AF1933" s="135"/>
      <c r="AG1933" s="134"/>
    </row>
    <row r="1934" spans="1:33">
      <c r="A1934" s="144" t="s">
        <v>345</v>
      </c>
      <c r="B1934" s="135" t="s">
        <v>3247</v>
      </c>
      <c r="C1934" s="143">
        <v>-496.25256911364801</v>
      </c>
      <c r="D1934" s="143">
        <v>4365.5451247289238</v>
      </c>
      <c r="E1934" s="142">
        <v>1.3109999999999999</v>
      </c>
      <c r="F1934" s="141">
        <v>2.2010000000000001</v>
      </c>
      <c r="G1934" s="135"/>
      <c r="H1934" s="135"/>
      <c r="I1934" s="134"/>
      <c r="J1934" s="135"/>
      <c r="K1934" s="135"/>
      <c r="L1934" s="134"/>
      <c r="M1934" s="135"/>
      <c r="N1934" s="135"/>
      <c r="O1934" s="134"/>
      <c r="P1934" s="135"/>
      <c r="Q1934" s="135"/>
      <c r="R1934" s="134"/>
      <c r="S1934" s="135"/>
      <c r="T1934" s="135"/>
      <c r="U1934" s="134"/>
      <c r="V1934" s="135"/>
      <c r="W1934" s="135"/>
      <c r="X1934" s="134"/>
      <c r="Y1934" s="135"/>
      <c r="Z1934" s="135"/>
      <c r="AA1934" s="134"/>
      <c r="AB1934" s="135"/>
      <c r="AC1934" s="135"/>
      <c r="AD1934" s="134"/>
      <c r="AE1934" s="135"/>
      <c r="AF1934" s="135"/>
      <c r="AG1934" s="134"/>
    </row>
    <row r="1935" spans="1:33">
      <c r="A1935" s="144" t="s">
        <v>345</v>
      </c>
      <c r="B1935" s="135" t="s">
        <v>3246</v>
      </c>
      <c r="C1935" s="143">
        <v>-496.54624614778828</v>
      </c>
      <c r="D1935" s="143">
        <v>4365.3101742062499</v>
      </c>
      <c r="E1935" s="142">
        <v>1.3</v>
      </c>
      <c r="F1935" s="141">
        <v>2.2010000000000001</v>
      </c>
      <c r="G1935" s="135"/>
      <c r="H1935" s="135"/>
      <c r="I1935" s="134"/>
      <c r="J1935" s="135"/>
      <c r="K1935" s="135"/>
      <c r="L1935" s="134"/>
      <c r="M1935" s="135"/>
      <c r="N1935" s="135"/>
      <c r="O1935" s="134"/>
      <c r="P1935" s="135"/>
      <c r="Q1935" s="135"/>
      <c r="R1935" s="134"/>
      <c r="S1935" s="135"/>
      <c r="T1935" s="135"/>
      <c r="U1935" s="134"/>
      <c r="V1935" s="135"/>
      <c r="W1935" s="135"/>
      <c r="X1935" s="134"/>
      <c r="Y1935" s="135"/>
      <c r="Z1935" s="135"/>
      <c r="AA1935" s="134"/>
      <c r="AB1935" s="135"/>
      <c r="AC1935" s="135"/>
      <c r="AD1935" s="134"/>
      <c r="AE1935" s="135"/>
      <c r="AF1935" s="135"/>
      <c r="AG1935" s="134"/>
    </row>
    <row r="1936" spans="1:33">
      <c r="A1936" s="144" t="s">
        <v>345</v>
      </c>
      <c r="B1936" s="135" t="s">
        <v>3245</v>
      </c>
      <c r="C1936" s="143">
        <v>-496.41004722417415</v>
      </c>
      <c r="D1936" s="143">
        <v>4364.3963270317854</v>
      </c>
      <c r="E1936" s="142">
        <v>1.2889999999999999</v>
      </c>
      <c r="F1936" s="141">
        <v>2.2080000000000002</v>
      </c>
      <c r="G1936" s="135"/>
      <c r="H1936" s="135"/>
      <c r="I1936" s="134"/>
      <c r="J1936" s="135"/>
      <c r="K1936" s="135"/>
      <c r="L1936" s="134"/>
      <c r="M1936" s="135"/>
      <c r="N1936" s="135"/>
      <c r="O1936" s="134"/>
      <c r="P1936" s="135"/>
      <c r="Q1936" s="135"/>
      <c r="R1936" s="134"/>
      <c r="S1936" s="135"/>
      <c r="T1936" s="135"/>
      <c r="U1936" s="134"/>
      <c r="V1936" s="135"/>
      <c r="W1936" s="135"/>
      <c r="X1936" s="134"/>
      <c r="Y1936" s="135"/>
      <c r="Z1936" s="135"/>
      <c r="AA1936" s="134"/>
      <c r="AB1936" s="135"/>
      <c r="AC1936" s="135"/>
      <c r="AD1936" s="134"/>
      <c r="AE1936" s="135"/>
      <c r="AF1936" s="135"/>
      <c r="AG1936" s="134"/>
    </row>
    <row r="1937" spans="1:33">
      <c r="A1937" s="144" t="s">
        <v>345</v>
      </c>
      <c r="B1937" s="135" t="s">
        <v>3244</v>
      </c>
      <c r="C1937" s="143">
        <v>-496.25377211296274</v>
      </c>
      <c r="D1937" s="143">
        <v>4362.5039533263316</v>
      </c>
      <c r="E1937" s="142">
        <v>1.296</v>
      </c>
      <c r="F1937" s="141">
        <v>2.2280000000000002</v>
      </c>
      <c r="G1937" s="135"/>
      <c r="H1937" s="135"/>
      <c r="I1937" s="134"/>
      <c r="J1937" s="135"/>
      <c r="K1937" s="135"/>
      <c r="L1937" s="134"/>
      <c r="M1937" s="135"/>
      <c r="N1937" s="135"/>
      <c r="O1937" s="134"/>
      <c r="P1937" s="135"/>
      <c r="Q1937" s="135"/>
      <c r="R1937" s="134"/>
      <c r="S1937" s="135"/>
      <c r="T1937" s="135"/>
      <c r="U1937" s="134"/>
      <c r="V1937" s="135"/>
      <c r="W1937" s="135"/>
      <c r="X1937" s="134"/>
      <c r="Y1937" s="135"/>
      <c r="Z1937" s="135"/>
      <c r="AA1937" s="134"/>
      <c r="AB1937" s="135"/>
      <c r="AC1937" s="135"/>
      <c r="AD1937" s="134"/>
      <c r="AE1937" s="135"/>
      <c r="AF1937" s="135"/>
      <c r="AG1937" s="134"/>
    </row>
    <row r="1938" spans="1:33">
      <c r="A1938" s="144" t="s">
        <v>345</v>
      </c>
      <c r="B1938" s="135" t="s">
        <v>3243</v>
      </c>
      <c r="C1938" s="143">
        <v>-496.21081196520521</v>
      </c>
      <c r="D1938" s="143">
        <v>4361.0832913100903</v>
      </c>
      <c r="E1938" s="142">
        <v>1.288</v>
      </c>
      <c r="F1938" s="141">
        <v>2.2069999999999999</v>
      </c>
      <c r="G1938" s="135"/>
      <c r="H1938" s="135"/>
      <c r="I1938" s="134"/>
      <c r="J1938" s="135"/>
      <c r="K1938" s="135"/>
      <c r="L1938" s="134"/>
      <c r="M1938" s="135"/>
      <c r="N1938" s="135"/>
      <c r="O1938" s="134"/>
      <c r="P1938" s="135"/>
      <c r="Q1938" s="135"/>
      <c r="R1938" s="134"/>
      <c r="S1938" s="135"/>
      <c r="T1938" s="135"/>
      <c r="U1938" s="134"/>
      <c r="V1938" s="135"/>
      <c r="W1938" s="135"/>
      <c r="X1938" s="134"/>
      <c r="Y1938" s="135"/>
      <c r="Z1938" s="135"/>
      <c r="AA1938" s="134"/>
      <c r="AB1938" s="135"/>
      <c r="AC1938" s="135"/>
      <c r="AD1938" s="134"/>
      <c r="AE1938" s="135"/>
      <c r="AF1938" s="135"/>
      <c r="AG1938" s="134"/>
    </row>
    <row r="1939" spans="1:33">
      <c r="A1939" s="144" t="s">
        <v>345</v>
      </c>
      <c r="B1939" s="135" t="s">
        <v>3242</v>
      </c>
      <c r="C1939" s="143">
        <v>-496.88148081819224</v>
      </c>
      <c r="D1939" s="143">
        <v>4359.305807440337</v>
      </c>
      <c r="E1939" s="142">
        <v>1.3009999999999999</v>
      </c>
      <c r="F1939" s="141">
        <v>2.2090000000000001</v>
      </c>
      <c r="G1939" s="135"/>
      <c r="H1939" s="135"/>
      <c r="I1939" s="134"/>
      <c r="J1939" s="135"/>
      <c r="K1939" s="135"/>
      <c r="L1939" s="134"/>
      <c r="M1939" s="135"/>
      <c r="N1939" s="135"/>
      <c r="O1939" s="134"/>
      <c r="P1939" s="135"/>
      <c r="Q1939" s="135"/>
      <c r="R1939" s="134"/>
      <c r="S1939" s="135"/>
      <c r="T1939" s="135"/>
      <c r="U1939" s="134"/>
      <c r="V1939" s="135"/>
      <c r="W1939" s="135"/>
      <c r="X1939" s="134"/>
      <c r="Y1939" s="135"/>
      <c r="Z1939" s="135"/>
      <c r="AA1939" s="134"/>
      <c r="AB1939" s="135"/>
      <c r="AC1939" s="135"/>
      <c r="AD1939" s="134"/>
      <c r="AE1939" s="135"/>
      <c r="AF1939" s="135"/>
      <c r="AG1939" s="134"/>
    </row>
    <row r="1940" spans="1:33">
      <c r="A1940" s="144" t="s">
        <v>345</v>
      </c>
      <c r="B1940" s="135" t="s">
        <v>3241</v>
      </c>
      <c r="C1940" s="143">
        <v>-495.91148402680966</v>
      </c>
      <c r="D1940" s="143">
        <v>4359.0569002803732</v>
      </c>
      <c r="E1940" s="142">
        <v>1.288</v>
      </c>
      <c r="F1940" s="141">
        <v>2.206</v>
      </c>
      <c r="G1940" s="135"/>
      <c r="H1940" s="135"/>
      <c r="I1940" s="134"/>
      <c r="J1940" s="135"/>
      <c r="K1940" s="135"/>
      <c r="L1940" s="134"/>
      <c r="M1940" s="135"/>
      <c r="N1940" s="135"/>
      <c r="O1940" s="134"/>
      <c r="P1940" s="135"/>
      <c r="Q1940" s="135"/>
      <c r="R1940" s="134"/>
      <c r="S1940" s="135"/>
      <c r="T1940" s="135"/>
      <c r="U1940" s="134"/>
      <c r="V1940" s="135"/>
      <c r="W1940" s="135"/>
      <c r="X1940" s="134"/>
      <c r="Y1940" s="135"/>
      <c r="Z1940" s="135"/>
      <c r="AA1940" s="134"/>
      <c r="AB1940" s="135"/>
      <c r="AC1940" s="135"/>
      <c r="AD1940" s="134"/>
      <c r="AE1940" s="135"/>
      <c r="AF1940" s="135"/>
      <c r="AG1940" s="134"/>
    </row>
    <row r="1941" spans="1:33">
      <c r="A1941" s="144" t="s">
        <v>345</v>
      </c>
      <c r="B1941" s="135" t="s">
        <v>3240</v>
      </c>
      <c r="C1941" s="143">
        <v>-496.63944910667016</v>
      </c>
      <c r="D1941" s="143">
        <v>4358.1485911055897</v>
      </c>
      <c r="E1941" s="142">
        <v>1.2889999999999999</v>
      </c>
      <c r="F1941" s="141">
        <v>2.194</v>
      </c>
      <c r="G1941" s="135"/>
      <c r="H1941" s="135"/>
      <c r="I1941" s="134"/>
      <c r="J1941" s="135"/>
      <c r="K1941" s="135"/>
      <c r="L1941" s="134"/>
      <c r="M1941" s="135"/>
      <c r="N1941" s="135"/>
      <c r="O1941" s="134"/>
      <c r="P1941" s="135"/>
      <c r="Q1941" s="135"/>
      <c r="R1941" s="134"/>
      <c r="S1941" s="135"/>
      <c r="T1941" s="135"/>
      <c r="U1941" s="134"/>
      <c r="V1941" s="135"/>
      <c r="W1941" s="135"/>
      <c r="X1941" s="134"/>
      <c r="Y1941" s="135"/>
      <c r="Z1941" s="135"/>
      <c r="AA1941" s="134"/>
      <c r="AB1941" s="135"/>
      <c r="AC1941" s="135"/>
      <c r="AD1941" s="134"/>
      <c r="AE1941" s="135"/>
      <c r="AF1941" s="135"/>
      <c r="AG1941" s="134"/>
    </row>
    <row r="1942" spans="1:33">
      <c r="A1942" s="144" t="s">
        <v>345</v>
      </c>
      <c r="B1942" s="135" t="s">
        <v>3239</v>
      </c>
      <c r="C1942" s="143">
        <v>-496.2683286822791</v>
      </c>
      <c r="D1942" s="143">
        <v>4357.882307524239</v>
      </c>
      <c r="E1942" s="142">
        <v>1.3009999999999999</v>
      </c>
      <c r="F1942" s="141">
        <v>2.2130000000000001</v>
      </c>
      <c r="G1942" s="135"/>
      <c r="H1942" s="135"/>
      <c r="I1942" s="134"/>
      <c r="J1942" s="135"/>
      <c r="K1942" s="135"/>
      <c r="L1942" s="134"/>
      <c r="M1942" s="135"/>
      <c r="N1942" s="135"/>
      <c r="O1942" s="134"/>
      <c r="P1942" s="135"/>
      <c r="Q1942" s="135"/>
      <c r="R1942" s="134"/>
      <c r="S1942" s="135"/>
      <c r="T1942" s="135"/>
      <c r="U1942" s="134"/>
      <c r="V1942" s="135"/>
      <c r="W1942" s="135"/>
      <c r="X1942" s="134"/>
      <c r="Y1942" s="135"/>
      <c r="Z1942" s="135"/>
      <c r="AA1942" s="134"/>
      <c r="AB1942" s="135"/>
      <c r="AC1942" s="135"/>
      <c r="AD1942" s="134"/>
      <c r="AE1942" s="135"/>
      <c r="AF1942" s="135"/>
      <c r="AG1942" s="134"/>
    </row>
    <row r="1943" spans="1:33">
      <c r="A1943" s="144" t="s">
        <v>345</v>
      </c>
      <c r="B1943" s="135" t="s">
        <v>3238</v>
      </c>
      <c r="C1943" s="143">
        <v>-496.76556722830475</v>
      </c>
      <c r="D1943" s="143">
        <v>4356.2164783392591</v>
      </c>
      <c r="E1943" s="142">
        <v>1.306</v>
      </c>
      <c r="F1943" s="141">
        <v>2.202</v>
      </c>
      <c r="G1943" s="135"/>
      <c r="H1943" s="135"/>
      <c r="I1943" s="134"/>
      <c r="J1943" s="135"/>
      <c r="K1943" s="135"/>
      <c r="L1943" s="134"/>
      <c r="M1943" s="135"/>
      <c r="N1943" s="135"/>
      <c r="O1943" s="134"/>
      <c r="P1943" s="135"/>
      <c r="Q1943" s="135"/>
      <c r="R1943" s="134"/>
      <c r="S1943" s="135"/>
      <c r="T1943" s="135"/>
      <c r="U1943" s="134"/>
      <c r="V1943" s="135"/>
      <c r="W1943" s="135"/>
      <c r="X1943" s="134"/>
      <c r="Y1943" s="135"/>
      <c r="Z1943" s="135"/>
      <c r="AA1943" s="134"/>
      <c r="AB1943" s="135"/>
      <c r="AC1943" s="135"/>
      <c r="AD1943" s="134"/>
      <c r="AE1943" s="135"/>
      <c r="AF1943" s="135"/>
      <c r="AG1943" s="134"/>
    </row>
    <row r="1944" spans="1:33">
      <c r="A1944" s="144" t="s">
        <v>345</v>
      </c>
      <c r="B1944" s="135" t="s">
        <v>3237</v>
      </c>
      <c r="C1944" s="143">
        <v>-496.03990029268141</v>
      </c>
      <c r="D1944" s="143">
        <v>4354.6120756608489</v>
      </c>
      <c r="E1944" s="142">
        <v>1.2849999999999999</v>
      </c>
      <c r="F1944" s="141">
        <v>2.1989999999999998</v>
      </c>
      <c r="G1944" s="135"/>
      <c r="H1944" s="135"/>
      <c r="I1944" s="134"/>
      <c r="J1944" s="135"/>
      <c r="K1944" s="135"/>
      <c r="L1944" s="134"/>
      <c r="M1944" s="135"/>
      <c r="N1944" s="135"/>
      <c r="O1944" s="134"/>
      <c r="P1944" s="135"/>
      <c r="Q1944" s="135"/>
      <c r="R1944" s="134"/>
      <c r="S1944" s="135"/>
      <c r="T1944" s="135"/>
      <c r="U1944" s="134"/>
      <c r="V1944" s="135"/>
      <c r="W1944" s="135"/>
      <c r="X1944" s="134"/>
      <c r="Y1944" s="135"/>
      <c r="Z1944" s="135"/>
      <c r="AA1944" s="134"/>
      <c r="AB1944" s="135"/>
      <c r="AC1944" s="135"/>
      <c r="AD1944" s="134"/>
      <c r="AE1944" s="135"/>
      <c r="AF1944" s="135"/>
      <c r="AG1944" s="134"/>
    </row>
    <row r="1945" spans="1:33">
      <c r="A1945" s="144" t="s">
        <v>345</v>
      </c>
      <c r="B1945" s="135" t="s">
        <v>3236</v>
      </c>
      <c r="C1945" s="143">
        <v>-496.3586647166473</v>
      </c>
      <c r="D1945" s="143">
        <v>4353.1600026807737</v>
      </c>
      <c r="E1945" s="142">
        <v>1.3029999999999999</v>
      </c>
      <c r="F1945" s="141">
        <v>2.19</v>
      </c>
      <c r="G1945" s="135"/>
      <c r="H1945" s="135"/>
      <c r="I1945" s="134"/>
      <c r="J1945" s="135"/>
      <c r="K1945" s="135"/>
      <c r="L1945" s="134"/>
      <c r="M1945" s="135"/>
      <c r="N1945" s="135"/>
      <c r="O1945" s="134"/>
      <c r="P1945" s="135"/>
      <c r="Q1945" s="135"/>
      <c r="R1945" s="134"/>
      <c r="S1945" s="135"/>
      <c r="T1945" s="135"/>
      <c r="U1945" s="134"/>
      <c r="V1945" s="135"/>
      <c r="W1945" s="135"/>
      <c r="X1945" s="134"/>
      <c r="Y1945" s="135"/>
      <c r="Z1945" s="135"/>
      <c r="AA1945" s="134"/>
      <c r="AB1945" s="135"/>
      <c r="AC1945" s="135"/>
      <c r="AD1945" s="134"/>
      <c r="AE1945" s="135"/>
      <c r="AF1945" s="135"/>
      <c r="AG1945" s="134"/>
    </row>
    <row r="1946" spans="1:33">
      <c r="A1946" s="144" t="s">
        <v>345</v>
      </c>
      <c r="B1946" s="135" t="s">
        <v>3235</v>
      </c>
      <c r="C1946" s="143">
        <v>-496.18637929625748</v>
      </c>
      <c r="D1946" s="143">
        <v>4351.2581205879424</v>
      </c>
      <c r="E1946" s="142">
        <v>1.304</v>
      </c>
      <c r="F1946" s="141">
        <v>2.214</v>
      </c>
      <c r="G1946" s="135"/>
      <c r="H1946" s="135"/>
      <c r="I1946" s="134"/>
      <c r="J1946" s="135"/>
      <c r="K1946" s="135"/>
      <c r="L1946" s="134"/>
      <c r="M1946" s="135"/>
      <c r="N1946" s="135"/>
      <c r="O1946" s="134"/>
      <c r="P1946" s="135"/>
      <c r="Q1946" s="135"/>
      <c r="R1946" s="134"/>
      <c r="S1946" s="135"/>
      <c r="T1946" s="135"/>
      <c r="U1946" s="134"/>
      <c r="V1946" s="135"/>
      <c r="W1946" s="135"/>
      <c r="X1946" s="134"/>
      <c r="Y1946" s="135"/>
      <c r="Z1946" s="135"/>
      <c r="AA1946" s="134"/>
      <c r="AB1946" s="135"/>
      <c r="AC1946" s="135"/>
      <c r="AD1946" s="134"/>
      <c r="AE1946" s="135"/>
      <c r="AF1946" s="135"/>
      <c r="AG1946" s="134"/>
    </row>
    <row r="1947" spans="1:33">
      <c r="A1947" s="144" t="s">
        <v>345</v>
      </c>
      <c r="B1947" s="135" t="s">
        <v>3234</v>
      </c>
      <c r="C1947" s="143">
        <v>-496.49247775995423</v>
      </c>
      <c r="D1947" s="143">
        <v>4349.5049943346785</v>
      </c>
      <c r="E1947" s="142">
        <v>1.2889999999999999</v>
      </c>
      <c r="F1947" s="141">
        <v>2.2120000000000002</v>
      </c>
      <c r="G1947" s="135"/>
      <c r="H1947" s="135"/>
      <c r="I1947" s="134"/>
      <c r="J1947" s="135"/>
      <c r="K1947" s="135"/>
      <c r="L1947" s="134"/>
      <c r="M1947" s="135"/>
      <c r="N1947" s="135"/>
      <c r="O1947" s="134"/>
      <c r="P1947" s="135"/>
      <c r="Q1947" s="135"/>
      <c r="R1947" s="134"/>
      <c r="S1947" s="135"/>
      <c r="T1947" s="135"/>
      <c r="U1947" s="134"/>
      <c r="V1947" s="135"/>
      <c r="W1947" s="135"/>
      <c r="X1947" s="134"/>
      <c r="Y1947" s="135"/>
      <c r="Z1947" s="135"/>
      <c r="AA1947" s="134"/>
      <c r="AB1947" s="135"/>
      <c r="AC1947" s="135"/>
      <c r="AD1947" s="134"/>
      <c r="AE1947" s="135"/>
      <c r="AF1947" s="135"/>
      <c r="AG1947" s="134"/>
    </row>
    <row r="1948" spans="1:33">
      <c r="A1948" s="144" t="s">
        <v>345</v>
      </c>
      <c r="B1948" s="135" t="s">
        <v>3233</v>
      </c>
      <c r="C1948" s="143">
        <v>-496.63934173049995</v>
      </c>
      <c r="D1948" s="143">
        <v>4349.3434807305202</v>
      </c>
      <c r="E1948" s="142">
        <v>1.298</v>
      </c>
      <c r="F1948" s="141">
        <v>2.2010000000000001</v>
      </c>
      <c r="G1948" s="135"/>
      <c r="H1948" s="135"/>
      <c r="I1948" s="134"/>
      <c r="J1948" s="135"/>
      <c r="K1948" s="135"/>
      <c r="L1948" s="134"/>
      <c r="M1948" s="135"/>
      <c r="N1948" s="135"/>
      <c r="O1948" s="134"/>
      <c r="P1948" s="135"/>
      <c r="Q1948" s="135"/>
      <c r="R1948" s="134"/>
      <c r="S1948" s="135"/>
      <c r="T1948" s="135"/>
      <c r="U1948" s="134"/>
      <c r="V1948" s="135"/>
      <c r="W1948" s="135"/>
      <c r="X1948" s="134"/>
      <c r="Y1948" s="135"/>
      <c r="Z1948" s="135"/>
      <c r="AA1948" s="134"/>
      <c r="AB1948" s="135"/>
      <c r="AC1948" s="135"/>
      <c r="AD1948" s="134"/>
      <c r="AE1948" s="135"/>
      <c r="AF1948" s="135"/>
      <c r="AG1948" s="134"/>
    </row>
    <row r="1949" spans="1:33">
      <c r="A1949" s="144" t="s">
        <v>345</v>
      </c>
      <c r="B1949" s="135" t="s">
        <v>3232</v>
      </c>
      <c r="C1949" s="143">
        <v>-496.13834691984113</v>
      </c>
      <c r="D1949" s="143">
        <v>4347.6339539951932</v>
      </c>
      <c r="E1949" s="142">
        <v>1.274</v>
      </c>
      <c r="F1949" s="141">
        <v>2.2080000000000002</v>
      </c>
      <c r="G1949" s="135"/>
      <c r="H1949" s="135"/>
      <c r="I1949" s="134"/>
      <c r="J1949" s="135"/>
      <c r="K1949" s="135"/>
      <c r="L1949" s="134"/>
      <c r="M1949" s="135"/>
      <c r="N1949" s="135"/>
      <c r="O1949" s="134"/>
      <c r="P1949" s="135"/>
      <c r="Q1949" s="135"/>
      <c r="R1949" s="134"/>
      <c r="S1949" s="135"/>
      <c r="T1949" s="135"/>
      <c r="U1949" s="134"/>
      <c r="V1949" s="135"/>
      <c r="W1949" s="135"/>
      <c r="X1949" s="134"/>
      <c r="Y1949" s="135"/>
      <c r="Z1949" s="135"/>
      <c r="AA1949" s="134"/>
      <c r="AB1949" s="135"/>
      <c r="AC1949" s="135"/>
      <c r="AD1949" s="134"/>
      <c r="AE1949" s="135"/>
      <c r="AF1949" s="135"/>
      <c r="AG1949" s="134"/>
    </row>
    <row r="1950" spans="1:33">
      <c r="A1950" s="144" t="s">
        <v>345</v>
      </c>
      <c r="B1950" s="135" t="s">
        <v>3231</v>
      </c>
      <c r="C1950" s="143">
        <v>-495.92007555793811</v>
      </c>
      <c r="D1950" s="143">
        <v>4347.1058186912705</v>
      </c>
      <c r="E1950" s="142">
        <v>1.3129999999999999</v>
      </c>
      <c r="F1950" s="141">
        <v>2.218</v>
      </c>
      <c r="G1950" s="135"/>
      <c r="H1950" s="135"/>
      <c r="I1950" s="134"/>
      <c r="J1950" s="135"/>
      <c r="K1950" s="135"/>
      <c r="L1950" s="134"/>
      <c r="M1950" s="135"/>
      <c r="N1950" s="135"/>
      <c r="O1950" s="134"/>
      <c r="P1950" s="135"/>
      <c r="Q1950" s="135"/>
      <c r="R1950" s="134"/>
      <c r="S1950" s="135"/>
      <c r="T1950" s="135"/>
      <c r="U1950" s="134"/>
      <c r="V1950" s="135"/>
      <c r="W1950" s="135"/>
      <c r="X1950" s="134"/>
      <c r="Y1950" s="135"/>
      <c r="Z1950" s="135"/>
      <c r="AA1950" s="134"/>
      <c r="AB1950" s="135"/>
      <c r="AC1950" s="135"/>
      <c r="AD1950" s="134"/>
      <c r="AE1950" s="135"/>
      <c r="AF1950" s="135"/>
      <c r="AG1950" s="134"/>
    </row>
    <row r="1951" spans="1:33">
      <c r="A1951" s="144" t="s">
        <v>345</v>
      </c>
      <c r="B1951" s="135" t="s">
        <v>3230</v>
      </c>
      <c r="C1951" s="143">
        <v>-496.04804219500392</v>
      </c>
      <c r="D1951" s="143">
        <v>4346.1162348097023</v>
      </c>
      <c r="E1951" s="142">
        <v>1.286</v>
      </c>
      <c r="F1951" s="141">
        <v>2.202</v>
      </c>
      <c r="G1951" s="135"/>
      <c r="H1951" s="135"/>
      <c r="I1951" s="134"/>
      <c r="J1951" s="135"/>
      <c r="K1951" s="135"/>
      <c r="L1951" s="134"/>
      <c r="M1951" s="135"/>
      <c r="N1951" s="135"/>
      <c r="O1951" s="134"/>
      <c r="P1951" s="135"/>
      <c r="Q1951" s="135"/>
      <c r="R1951" s="134"/>
      <c r="S1951" s="135"/>
      <c r="T1951" s="135"/>
      <c r="U1951" s="134"/>
      <c r="V1951" s="135"/>
      <c r="W1951" s="135"/>
      <c r="X1951" s="134"/>
      <c r="Y1951" s="135"/>
      <c r="Z1951" s="135"/>
      <c r="AA1951" s="134"/>
      <c r="AB1951" s="135"/>
      <c r="AC1951" s="135"/>
      <c r="AD1951" s="134"/>
      <c r="AE1951" s="135"/>
      <c r="AF1951" s="135"/>
      <c r="AG1951" s="134"/>
    </row>
    <row r="1952" spans="1:33">
      <c r="A1952" s="144" t="s">
        <v>345</v>
      </c>
      <c r="B1952" s="135" t="s">
        <v>3229</v>
      </c>
      <c r="C1952" s="143">
        <v>-496.13527565601549</v>
      </c>
      <c r="D1952" s="143">
        <v>4345.4850055928791</v>
      </c>
      <c r="E1952" s="142">
        <v>1.3069999999999999</v>
      </c>
      <c r="F1952" s="141">
        <v>2.1960000000000002</v>
      </c>
      <c r="G1952" s="135"/>
      <c r="H1952" s="135"/>
      <c r="I1952" s="134"/>
      <c r="J1952" s="135"/>
      <c r="K1952" s="135"/>
      <c r="L1952" s="134"/>
      <c r="M1952" s="135"/>
      <c r="N1952" s="135"/>
      <c r="O1952" s="134"/>
      <c r="P1952" s="135"/>
      <c r="Q1952" s="135"/>
      <c r="R1952" s="134"/>
      <c r="S1952" s="135"/>
      <c r="T1952" s="135"/>
      <c r="U1952" s="134"/>
      <c r="V1952" s="135"/>
      <c r="W1952" s="135"/>
      <c r="X1952" s="134"/>
      <c r="Y1952" s="135"/>
      <c r="Z1952" s="135"/>
      <c r="AA1952" s="134"/>
      <c r="AB1952" s="135"/>
      <c r="AC1952" s="135"/>
      <c r="AD1952" s="134"/>
      <c r="AE1952" s="135"/>
      <c r="AF1952" s="135"/>
      <c r="AG1952" s="134"/>
    </row>
    <row r="1953" spans="1:33">
      <c r="A1953" s="144" t="s">
        <v>345</v>
      </c>
      <c r="B1953" s="135" t="s">
        <v>3228</v>
      </c>
      <c r="C1953" s="143">
        <v>-496.64932116970522</v>
      </c>
      <c r="D1953" s="143">
        <v>4344.1754594093054</v>
      </c>
      <c r="E1953" s="142">
        <v>1.2749999999999999</v>
      </c>
      <c r="F1953" s="141">
        <v>2.2210000000000001</v>
      </c>
      <c r="G1953" s="135"/>
      <c r="H1953" s="135"/>
      <c r="I1953" s="134"/>
      <c r="J1953" s="135"/>
      <c r="K1953" s="135"/>
      <c r="L1953" s="134"/>
      <c r="M1953" s="135"/>
      <c r="N1953" s="135"/>
      <c r="O1953" s="134"/>
      <c r="P1953" s="135"/>
      <c r="Q1953" s="135"/>
      <c r="R1953" s="134"/>
      <c r="S1953" s="135"/>
      <c r="T1953" s="135"/>
      <c r="U1953" s="134"/>
      <c r="V1953" s="135"/>
      <c r="W1953" s="135"/>
      <c r="X1953" s="134"/>
      <c r="Y1953" s="135"/>
      <c r="Z1953" s="135"/>
      <c r="AA1953" s="134"/>
      <c r="AB1953" s="135"/>
      <c r="AC1953" s="135"/>
      <c r="AD1953" s="134"/>
      <c r="AE1953" s="135"/>
      <c r="AF1953" s="135"/>
      <c r="AG1953" s="134"/>
    </row>
    <row r="1954" spans="1:33">
      <c r="A1954" s="144" t="s">
        <v>345</v>
      </c>
      <c r="B1954" s="135" t="s">
        <v>3227</v>
      </c>
      <c r="C1954" s="143">
        <v>-496.3926528807487</v>
      </c>
      <c r="D1954" s="143">
        <v>4342.8700838823088</v>
      </c>
      <c r="E1954" s="142">
        <v>1.3240000000000001</v>
      </c>
      <c r="F1954" s="141">
        <v>2.2000000000000002</v>
      </c>
      <c r="G1954" s="135"/>
      <c r="H1954" s="135"/>
      <c r="I1954" s="134"/>
      <c r="J1954" s="135"/>
      <c r="K1954" s="135"/>
      <c r="L1954" s="134"/>
      <c r="M1954" s="135"/>
      <c r="N1954" s="135"/>
      <c r="O1954" s="134"/>
      <c r="P1954" s="135"/>
      <c r="Q1954" s="135"/>
      <c r="R1954" s="134"/>
      <c r="S1954" s="135"/>
      <c r="T1954" s="135"/>
      <c r="U1954" s="134"/>
      <c r="V1954" s="135"/>
      <c r="W1954" s="135"/>
      <c r="X1954" s="134"/>
      <c r="Y1954" s="135"/>
      <c r="Z1954" s="135"/>
      <c r="AA1954" s="134"/>
      <c r="AB1954" s="135"/>
      <c r="AC1954" s="135"/>
      <c r="AD1954" s="134"/>
      <c r="AE1954" s="135"/>
      <c r="AF1954" s="135"/>
      <c r="AG1954" s="134"/>
    </row>
    <row r="1955" spans="1:33">
      <c r="A1955" s="144" t="s">
        <v>345</v>
      </c>
      <c r="B1955" s="135" t="s">
        <v>3226</v>
      </c>
      <c r="C1955" s="143">
        <v>-496.04076974270998</v>
      </c>
      <c r="D1955" s="143">
        <v>4342.6206684781828</v>
      </c>
      <c r="E1955" s="142">
        <v>1.2829999999999999</v>
      </c>
      <c r="F1955" s="141">
        <v>2.21</v>
      </c>
      <c r="G1955" s="135"/>
      <c r="H1955" s="135"/>
      <c r="I1955" s="134"/>
      <c r="J1955" s="135"/>
      <c r="K1955" s="135"/>
      <c r="L1955" s="134"/>
      <c r="M1955" s="135"/>
      <c r="N1955" s="135"/>
      <c r="O1955" s="134"/>
      <c r="P1955" s="135"/>
      <c r="Q1955" s="135"/>
      <c r="R1955" s="134"/>
      <c r="S1955" s="135"/>
      <c r="T1955" s="135"/>
      <c r="U1955" s="134"/>
      <c r="V1955" s="135"/>
      <c r="W1955" s="135"/>
      <c r="X1955" s="134"/>
      <c r="Y1955" s="135"/>
      <c r="Z1955" s="135"/>
      <c r="AA1955" s="134"/>
      <c r="AB1955" s="135"/>
      <c r="AC1955" s="135"/>
      <c r="AD1955" s="134"/>
      <c r="AE1955" s="135"/>
      <c r="AF1955" s="135"/>
      <c r="AG1955" s="134"/>
    </row>
    <row r="1956" spans="1:33">
      <c r="A1956" s="144" t="s">
        <v>345</v>
      </c>
      <c r="B1956" s="135" t="s">
        <v>3225</v>
      </c>
      <c r="C1956" s="143">
        <v>-496.7824324524758</v>
      </c>
      <c r="D1956" s="143">
        <v>4341.690414370385</v>
      </c>
      <c r="E1956" s="142">
        <v>1.306</v>
      </c>
      <c r="F1956" s="141">
        <v>2.2130000000000001</v>
      </c>
      <c r="G1956" s="135"/>
      <c r="H1956" s="135"/>
      <c r="I1956" s="134"/>
      <c r="J1956" s="135"/>
      <c r="K1956" s="135"/>
      <c r="L1956" s="134"/>
      <c r="M1956" s="135"/>
      <c r="N1956" s="135"/>
      <c r="O1956" s="134"/>
      <c r="P1956" s="135"/>
      <c r="Q1956" s="135"/>
      <c r="R1956" s="134"/>
      <c r="S1956" s="135"/>
      <c r="T1956" s="135"/>
      <c r="U1956" s="134"/>
      <c r="V1956" s="135"/>
      <c r="W1956" s="135"/>
      <c r="X1956" s="134"/>
      <c r="Y1956" s="135"/>
      <c r="Z1956" s="135"/>
      <c r="AA1956" s="134"/>
      <c r="AB1956" s="135"/>
      <c r="AC1956" s="135"/>
      <c r="AD1956" s="134"/>
      <c r="AE1956" s="135"/>
      <c r="AF1956" s="135"/>
      <c r="AG1956" s="134"/>
    </row>
    <row r="1957" spans="1:33">
      <c r="A1957" s="144" t="s">
        <v>345</v>
      </c>
      <c r="B1957" s="135" t="s">
        <v>3224</v>
      </c>
      <c r="C1957" s="143">
        <v>-496.20550749983414</v>
      </c>
      <c r="D1957" s="143">
        <v>4341.3556629925724</v>
      </c>
      <c r="E1957" s="142">
        <v>1.3109999999999999</v>
      </c>
      <c r="F1957" s="141">
        <v>2.2040000000000002</v>
      </c>
      <c r="G1957" s="135"/>
      <c r="H1957" s="135"/>
      <c r="I1957" s="134"/>
      <c r="J1957" s="135"/>
      <c r="K1957" s="135"/>
      <c r="L1957" s="134"/>
      <c r="M1957" s="135"/>
      <c r="N1957" s="135"/>
      <c r="O1957" s="134"/>
      <c r="P1957" s="135"/>
      <c r="Q1957" s="135"/>
      <c r="R1957" s="134"/>
      <c r="S1957" s="135"/>
      <c r="T1957" s="135"/>
      <c r="U1957" s="134"/>
      <c r="V1957" s="135"/>
      <c r="W1957" s="135"/>
      <c r="X1957" s="134"/>
      <c r="Y1957" s="135"/>
      <c r="Z1957" s="135"/>
      <c r="AA1957" s="134"/>
      <c r="AB1957" s="135"/>
      <c r="AC1957" s="135"/>
      <c r="AD1957" s="134"/>
      <c r="AE1957" s="135"/>
      <c r="AF1957" s="135"/>
      <c r="AG1957" s="134"/>
    </row>
    <row r="1958" spans="1:33">
      <c r="A1958" s="144" t="s">
        <v>345</v>
      </c>
      <c r="B1958" s="135" t="s">
        <v>3223</v>
      </c>
      <c r="C1958" s="143">
        <v>-496.21295470880477</v>
      </c>
      <c r="D1958" s="143">
        <v>4340.6200028376288</v>
      </c>
      <c r="E1958" s="142">
        <v>1.339</v>
      </c>
      <c r="F1958" s="141">
        <v>2.2040000000000002</v>
      </c>
      <c r="G1958" s="135"/>
      <c r="H1958" s="135"/>
      <c r="I1958" s="134"/>
      <c r="J1958" s="135"/>
      <c r="K1958" s="135"/>
      <c r="L1958" s="134"/>
      <c r="M1958" s="135"/>
      <c r="N1958" s="135"/>
      <c r="O1958" s="134"/>
      <c r="P1958" s="135"/>
      <c r="Q1958" s="135"/>
      <c r="R1958" s="134"/>
      <c r="S1958" s="135"/>
      <c r="T1958" s="135"/>
      <c r="U1958" s="134"/>
      <c r="V1958" s="135"/>
      <c r="W1958" s="135"/>
      <c r="X1958" s="134"/>
      <c r="Y1958" s="135"/>
      <c r="Z1958" s="135"/>
      <c r="AA1958" s="134"/>
      <c r="AB1958" s="135"/>
      <c r="AC1958" s="135"/>
      <c r="AD1958" s="134"/>
      <c r="AE1958" s="135"/>
      <c r="AF1958" s="135"/>
      <c r="AG1958" s="134"/>
    </row>
    <row r="1959" spans="1:33">
      <c r="A1959" s="144" t="s">
        <v>345</v>
      </c>
      <c r="B1959" s="135" t="s">
        <v>3222</v>
      </c>
      <c r="C1959" s="143">
        <v>-496.57236543677476</v>
      </c>
      <c r="D1959" s="143">
        <v>4339.8259862950235</v>
      </c>
      <c r="E1959" s="142">
        <v>1.296</v>
      </c>
      <c r="F1959" s="141">
        <v>2.1960000000000002</v>
      </c>
      <c r="G1959" s="135"/>
      <c r="H1959" s="135"/>
      <c r="I1959" s="134"/>
      <c r="J1959" s="135"/>
      <c r="K1959" s="135"/>
      <c r="L1959" s="134"/>
      <c r="M1959" s="135"/>
      <c r="N1959" s="135"/>
      <c r="O1959" s="134"/>
      <c r="P1959" s="135"/>
      <c r="Q1959" s="135"/>
      <c r="R1959" s="134"/>
      <c r="S1959" s="135"/>
      <c r="T1959" s="135"/>
      <c r="U1959" s="134"/>
      <c r="V1959" s="135"/>
      <c r="W1959" s="135"/>
      <c r="X1959" s="134"/>
      <c r="Y1959" s="135"/>
      <c r="Z1959" s="135"/>
      <c r="AA1959" s="134"/>
      <c r="AB1959" s="135"/>
      <c r="AC1959" s="135"/>
      <c r="AD1959" s="134"/>
      <c r="AE1959" s="135"/>
      <c r="AF1959" s="135"/>
      <c r="AG1959" s="134"/>
    </row>
    <row r="1960" spans="1:33">
      <c r="A1960" s="144" t="s">
        <v>345</v>
      </c>
      <c r="B1960" s="135" t="s">
        <v>3221</v>
      </c>
      <c r="C1960" s="143">
        <v>-496.14463241546679</v>
      </c>
      <c r="D1960" s="143">
        <v>4338.0212860836009</v>
      </c>
      <c r="E1960" s="142">
        <v>1.3160000000000001</v>
      </c>
      <c r="F1960" s="141">
        <v>2.206</v>
      </c>
      <c r="G1960" s="135"/>
      <c r="H1960" s="135"/>
      <c r="I1960" s="134"/>
      <c r="J1960" s="135"/>
      <c r="K1960" s="135"/>
      <c r="L1960" s="134"/>
      <c r="M1960" s="135"/>
      <c r="N1960" s="135"/>
      <c r="O1960" s="134"/>
      <c r="P1960" s="135"/>
      <c r="Q1960" s="135"/>
      <c r="R1960" s="134"/>
      <c r="S1960" s="135"/>
      <c r="T1960" s="135"/>
      <c r="U1960" s="134"/>
      <c r="V1960" s="135"/>
      <c r="W1960" s="135"/>
      <c r="X1960" s="134"/>
      <c r="Y1960" s="135"/>
      <c r="Z1960" s="135"/>
      <c r="AA1960" s="134"/>
      <c r="AB1960" s="135"/>
      <c r="AC1960" s="135"/>
      <c r="AD1960" s="134"/>
      <c r="AE1960" s="135"/>
      <c r="AF1960" s="135"/>
      <c r="AG1960" s="134"/>
    </row>
    <row r="1961" spans="1:33">
      <c r="A1961" s="144" t="s">
        <v>345</v>
      </c>
      <c r="B1961" s="135" t="s">
        <v>3220</v>
      </c>
      <c r="C1961" s="143">
        <v>-496.17783782221164</v>
      </c>
      <c r="D1961" s="143">
        <v>4336.1960568987215</v>
      </c>
      <c r="E1961" s="142">
        <v>1.2869999999999999</v>
      </c>
      <c r="F1961" s="141">
        <v>2.206</v>
      </c>
      <c r="G1961" s="135"/>
      <c r="H1961" s="135"/>
      <c r="I1961" s="134"/>
      <c r="J1961" s="135"/>
      <c r="K1961" s="135"/>
      <c r="L1961" s="134"/>
      <c r="M1961" s="135"/>
      <c r="N1961" s="135"/>
      <c r="O1961" s="134"/>
      <c r="P1961" s="135"/>
      <c r="Q1961" s="135"/>
      <c r="R1961" s="134"/>
      <c r="S1961" s="135"/>
      <c r="T1961" s="135"/>
      <c r="U1961" s="134"/>
      <c r="V1961" s="135"/>
      <c r="W1961" s="135"/>
      <c r="X1961" s="134"/>
      <c r="Y1961" s="135"/>
      <c r="Z1961" s="135"/>
      <c r="AA1961" s="134"/>
      <c r="AB1961" s="135"/>
      <c r="AC1961" s="135"/>
      <c r="AD1961" s="134"/>
      <c r="AE1961" s="135"/>
      <c r="AF1961" s="135"/>
      <c r="AG1961" s="134"/>
    </row>
    <row r="1962" spans="1:33">
      <c r="A1962" s="144" t="s">
        <v>345</v>
      </c>
      <c r="B1962" s="135" t="s">
        <v>3219</v>
      </c>
      <c r="C1962" s="143">
        <v>-496.17564502858181</v>
      </c>
      <c r="D1962" s="143">
        <v>4335.1772102790965</v>
      </c>
      <c r="E1962" s="142">
        <v>1.3129999999999999</v>
      </c>
      <c r="F1962" s="141">
        <v>2.2149999999999999</v>
      </c>
      <c r="G1962" s="135"/>
      <c r="H1962" s="135"/>
      <c r="I1962" s="134"/>
      <c r="J1962" s="135"/>
      <c r="K1962" s="135"/>
      <c r="L1962" s="134"/>
      <c r="M1962" s="135"/>
      <c r="N1962" s="135"/>
      <c r="O1962" s="134"/>
      <c r="P1962" s="135"/>
      <c r="Q1962" s="135"/>
      <c r="R1962" s="134"/>
      <c r="S1962" s="135"/>
      <c r="T1962" s="135"/>
      <c r="U1962" s="134"/>
      <c r="V1962" s="135"/>
      <c r="W1962" s="135"/>
      <c r="X1962" s="134"/>
      <c r="Y1962" s="135"/>
      <c r="Z1962" s="135"/>
      <c r="AA1962" s="134"/>
      <c r="AB1962" s="135"/>
      <c r="AC1962" s="135"/>
      <c r="AD1962" s="134"/>
      <c r="AE1962" s="135"/>
      <c r="AF1962" s="135"/>
      <c r="AG1962" s="134"/>
    </row>
    <row r="1963" spans="1:33">
      <c r="A1963" s="144" t="s">
        <v>345</v>
      </c>
      <c r="B1963" s="135" t="s">
        <v>3218</v>
      </c>
      <c r="C1963" s="143">
        <v>-495.95778786793755</v>
      </c>
      <c r="D1963" s="143">
        <v>4334.054876530161</v>
      </c>
      <c r="E1963" s="142">
        <v>1.2789999999999999</v>
      </c>
      <c r="F1963" s="141">
        <v>2.2130000000000001</v>
      </c>
      <c r="G1963" s="135"/>
      <c r="H1963" s="135"/>
      <c r="I1963" s="134"/>
      <c r="J1963" s="135"/>
      <c r="K1963" s="135"/>
      <c r="L1963" s="134"/>
      <c r="M1963" s="135"/>
      <c r="N1963" s="135"/>
      <c r="O1963" s="134"/>
      <c r="P1963" s="135"/>
      <c r="Q1963" s="135"/>
      <c r="R1963" s="134"/>
      <c r="S1963" s="135"/>
      <c r="T1963" s="135"/>
      <c r="U1963" s="134"/>
      <c r="V1963" s="135"/>
      <c r="W1963" s="135"/>
      <c r="X1963" s="134"/>
      <c r="Y1963" s="135"/>
      <c r="Z1963" s="135"/>
      <c r="AA1963" s="134"/>
      <c r="AB1963" s="135"/>
      <c r="AC1963" s="135"/>
      <c r="AD1963" s="134"/>
      <c r="AE1963" s="135"/>
      <c r="AF1963" s="135"/>
      <c r="AG1963" s="134"/>
    </row>
    <row r="1964" spans="1:33">
      <c r="A1964" s="144" t="s">
        <v>345</v>
      </c>
      <c r="B1964" s="135" t="s">
        <v>3217</v>
      </c>
      <c r="C1964" s="143">
        <v>-496.19047700902689</v>
      </c>
      <c r="D1964" s="143">
        <v>4333.756530197842</v>
      </c>
      <c r="E1964" s="142">
        <v>1.306</v>
      </c>
      <c r="F1964" s="141">
        <v>2.2250000000000001</v>
      </c>
      <c r="G1964" s="135"/>
      <c r="H1964" s="135"/>
      <c r="I1964" s="134"/>
      <c r="J1964" s="135"/>
      <c r="K1964" s="135"/>
      <c r="L1964" s="134"/>
      <c r="M1964" s="135"/>
      <c r="N1964" s="135"/>
      <c r="O1964" s="134"/>
      <c r="P1964" s="135"/>
      <c r="Q1964" s="135"/>
      <c r="R1964" s="134"/>
      <c r="S1964" s="135"/>
      <c r="T1964" s="135"/>
      <c r="U1964" s="134"/>
      <c r="V1964" s="135"/>
      <c r="W1964" s="135"/>
      <c r="X1964" s="134"/>
      <c r="Y1964" s="135"/>
      <c r="Z1964" s="135"/>
      <c r="AA1964" s="134"/>
      <c r="AB1964" s="135"/>
      <c r="AC1964" s="135"/>
      <c r="AD1964" s="134"/>
      <c r="AE1964" s="135"/>
      <c r="AF1964" s="135"/>
      <c r="AG1964" s="134"/>
    </row>
    <row r="1965" spans="1:33">
      <c r="A1965" s="144" t="s">
        <v>345</v>
      </c>
      <c r="B1965" s="135" t="s">
        <v>3216</v>
      </c>
      <c r="C1965" s="143">
        <v>-496.80990471202477</v>
      </c>
      <c r="D1965" s="143">
        <v>4332.2741951400949</v>
      </c>
      <c r="E1965" s="142">
        <v>1.3009999999999999</v>
      </c>
      <c r="F1965" s="141">
        <v>2.2000000000000002</v>
      </c>
      <c r="G1965" s="135"/>
      <c r="H1965" s="135"/>
      <c r="I1965" s="134"/>
      <c r="J1965" s="135"/>
      <c r="K1965" s="135"/>
      <c r="L1965" s="134"/>
      <c r="M1965" s="135"/>
      <c r="N1965" s="135"/>
      <c r="O1965" s="134"/>
      <c r="P1965" s="135"/>
      <c r="Q1965" s="135"/>
      <c r="R1965" s="134"/>
      <c r="S1965" s="135"/>
      <c r="T1965" s="135"/>
      <c r="U1965" s="134"/>
      <c r="V1965" s="135"/>
      <c r="W1965" s="135"/>
      <c r="X1965" s="134"/>
      <c r="Y1965" s="135"/>
      <c r="Z1965" s="135"/>
      <c r="AA1965" s="134"/>
      <c r="AB1965" s="135"/>
      <c r="AC1965" s="135"/>
      <c r="AD1965" s="134"/>
      <c r="AE1965" s="135"/>
      <c r="AF1965" s="135"/>
      <c r="AG1965" s="134"/>
    </row>
    <row r="1966" spans="1:33">
      <c r="A1966" s="144" t="s">
        <v>345</v>
      </c>
      <c r="B1966" s="135" t="s">
        <v>3215</v>
      </c>
      <c r="C1966" s="143">
        <v>-496.52122319984556</v>
      </c>
      <c r="D1966" s="143">
        <v>4331.0015679202952</v>
      </c>
      <c r="E1966" s="142">
        <v>1.2909999999999999</v>
      </c>
      <c r="F1966" s="141">
        <v>2.2120000000000002</v>
      </c>
      <c r="G1966" s="135"/>
      <c r="H1966" s="135"/>
      <c r="I1966" s="134"/>
      <c r="J1966" s="135"/>
      <c r="K1966" s="135"/>
      <c r="L1966" s="134"/>
      <c r="M1966" s="135"/>
      <c r="N1966" s="135"/>
      <c r="O1966" s="134"/>
      <c r="P1966" s="135"/>
      <c r="Q1966" s="135"/>
      <c r="R1966" s="134"/>
      <c r="S1966" s="135"/>
      <c r="T1966" s="135"/>
      <c r="U1966" s="134"/>
      <c r="V1966" s="135"/>
      <c r="W1966" s="135"/>
      <c r="X1966" s="134"/>
      <c r="Y1966" s="135"/>
      <c r="Z1966" s="135"/>
      <c r="AA1966" s="134"/>
      <c r="AB1966" s="135"/>
      <c r="AC1966" s="135"/>
      <c r="AD1966" s="134"/>
      <c r="AE1966" s="135"/>
      <c r="AF1966" s="135"/>
      <c r="AG1966" s="134"/>
    </row>
    <row r="1967" spans="1:33">
      <c r="A1967" s="144" t="s">
        <v>345</v>
      </c>
      <c r="B1967" s="135" t="s">
        <v>3214</v>
      </c>
      <c r="C1967" s="143">
        <v>-496.62286023526593</v>
      </c>
      <c r="D1967" s="143">
        <v>4330.7702463391815</v>
      </c>
      <c r="E1967" s="142">
        <v>1.335</v>
      </c>
      <c r="F1967" s="141">
        <v>2.2210000000000001</v>
      </c>
      <c r="G1967" s="135"/>
      <c r="H1967" s="135"/>
      <c r="I1967" s="134"/>
      <c r="J1967" s="135"/>
      <c r="K1967" s="135"/>
      <c r="L1967" s="134"/>
      <c r="M1967" s="135"/>
      <c r="N1967" s="135"/>
      <c r="O1967" s="134"/>
      <c r="P1967" s="135"/>
      <c r="Q1967" s="135"/>
      <c r="R1967" s="134"/>
      <c r="S1967" s="135"/>
      <c r="T1967" s="135"/>
      <c r="U1967" s="134"/>
      <c r="V1967" s="135"/>
      <c r="W1967" s="135"/>
      <c r="X1967" s="134"/>
      <c r="Y1967" s="135"/>
      <c r="Z1967" s="135"/>
      <c r="AA1967" s="134"/>
      <c r="AB1967" s="135"/>
      <c r="AC1967" s="135"/>
      <c r="AD1967" s="134"/>
      <c r="AE1967" s="135"/>
      <c r="AF1967" s="135"/>
      <c r="AG1967" s="134"/>
    </row>
    <row r="1968" spans="1:33">
      <c r="A1968" s="144" t="s">
        <v>345</v>
      </c>
      <c r="B1968" s="135" t="s">
        <v>3213</v>
      </c>
      <c r="C1968" s="143">
        <v>-495.92197215064971</v>
      </c>
      <c r="D1968" s="143">
        <v>4329.0740166612877</v>
      </c>
      <c r="E1968" s="142">
        <v>1.3320000000000001</v>
      </c>
      <c r="F1968" s="141">
        <v>2.214</v>
      </c>
      <c r="G1968" s="135"/>
      <c r="H1968" s="135"/>
      <c r="I1968" s="134"/>
      <c r="J1968" s="135"/>
      <c r="K1968" s="135"/>
      <c r="L1968" s="134"/>
      <c r="M1968" s="135"/>
      <c r="N1968" s="135"/>
      <c r="O1968" s="134"/>
      <c r="P1968" s="135"/>
      <c r="Q1968" s="135"/>
      <c r="R1968" s="134"/>
      <c r="S1968" s="135"/>
      <c r="T1968" s="135"/>
      <c r="U1968" s="134"/>
      <c r="V1968" s="135"/>
      <c r="W1968" s="135"/>
      <c r="X1968" s="134"/>
      <c r="Y1968" s="135"/>
      <c r="Z1968" s="135"/>
      <c r="AA1968" s="134"/>
      <c r="AB1968" s="135"/>
      <c r="AC1968" s="135"/>
      <c r="AD1968" s="134"/>
      <c r="AE1968" s="135"/>
      <c r="AF1968" s="135"/>
      <c r="AG1968" s="134"/>
    </row>
    <row r="1969" spans="1:33">
      <c r="A1969" s="144" t="s">
        <v>345</v>
      </c>
      <c r="B1969" s="135" t="s">
        <v>3212</v>
      </c>
      <c r="C1969" s="143">
        <v>-496.63972340538533</v>
      </c>
      <c r="D1969" s="143">
        <v>4328.3002017140298</v>
      </c>
      <c r="E1969" s="142">
        <v>1.32</v>
      </c>
      <c r="F1969" s="141">
        <v>2.2160000000000002</v>
      </c>
      <c r="G1969" s="135"/>
      <c r="H1969" s="135"/>
      <c r="I1969" s="134"/>
      <c r="J1969" s="135"/>
      <c r="K1969" s="135"/>
      <c r="L1969" s="134"/>
      <c r="M1969" s="135"/>
      <c r="N1969" s="135"/>
      <c r="O1969" s="134"/>
      <c r="P1969" s="135"/>
      <c r="Q1969" s="135"/>
      <c r="R1969" s="134"/>
      <c r="S1969" s="135"/>
      <c r="T1969" s="135"/>
      <c r="U1969" s="134"/>
      <c r="V1969" s="135"/>
      <c r="W1969" s="135"/>
      <c r="X1969" s="134"/>
      <c r="Y1969" s="135"/>
      <c r="Z1969" s="135"/>
      <c r="AA1969" s="134"/>
      <c r="AB1969" s="135"/>
      <c r="AC1969" s="135"/>
      <c r="AD1969" s="134"/>
      <c r="AE1969" s="135"/>
      <c r="AF1969" s="135"/>
      <c r="AG1969" s="134"/>
    </row>
    <row r="1970" spans="1:33">
      <c r="A1970" s="144" t="s">
        <v>345</v>
      </c>
      <c r="B1970" s="135" t="s">
        <v>3211</v>
      </c>
      <c r="C1970" s="143">
        <v>-496.79103549135147</v>
      </c>
      <c r="D1970" s="143">
        <v>4327.7043480610755</v>
      </c>
      <c r="E1970" s="142">
        <v>1.3260000000000001</v>
      </c>
      <c r="F1970" s="141">
        <v>2.2040000000000002</v>
      </c>
      <c r="G1970" s="135"/>
      <c r="H1970" s="135"/>
      <c r="I1970" s="134"/>
      <c r="J1970" s="135"/>
      <c r="K1970" s="135"/>
      <c r="L1970" s="134"/>
      <c r="M1970" s="135"/>
      <c r="N1970" s="135"/>
      <c r="O1970" s="134"/>
      <c r="P1970" s="135"/>
      <c r="Q1970" s="135"/>
      <c r="R1970" s="134"/>
      <c r="S1970" s="135"/>
      <c r="T1970" s="135"/>
      <c r="U1970" s="134"/>
      <c r="V1970" s="135"/>
      <c r="W1970" s="135"/>
      <c r="X1970" s="134"/>
      <c r="Y1970" s="135"/>
      <c r="Z1970" s="135"/>
      <c r="AA1970" s="134"/>
      <c r="AB1970" s="135"/>
      <c r="AC1970" s="135"/>
      <c r="AD1970" s="134"/>
      <c r="AE1970" s="135"/>
      <c r="AF1970" s="135"/>
      <c r="AG1970" s="134"/>
    </row>
    <row r="1971" spans="1:33">
      <c r="A1971" s="144" t="s">
        <v>345</v>
      </c>
      <c r="B1971" s="135" t="s">
        <v>3210</v>
      </c>
      <c r="C1971" s="143">
        <v>-496.42252996186437</v>
      </c>
      <c r="D1971" s="143">
        <v>4326.3575218422111</v>
      </c>
      <c r="E1971" s="142">
        <v>1.3109999999999999</v>
      </c>
      <c r="F1971" s="141">
        <v>2.2010000000000001</v>
      </c>
      <c r="G1971" s="135"/>
      <c r="H1971" s="135"/>
      <c r="I1971" s="134"/>
      <c r="J1971" s="135"/>
      <c r="K1971" s="135"/>
      <c r="L1971" s="134"/>
      <c r="M1971" s="135"/>
      <c r="N1971" s="135"/>
      <c r="O1971" s="134"/>
      <c r="P1971" s="135"/>
      <c r="Q1971" s="135"/>
      <c r="R1971" s="134"/>
      <c r="S1971" s="135"/>
      <c r="T1971" s="135"/>
      <c r="U1971" s="134"/>
      <c r="V1971" s="135"/>
      <c r="W1971" s="135"/>
      <c r="X1971" s="134"/>
      <c r="Y1971" s="135"/>
      <c r="Z1971" s="135"/>
      <c r="AA1971" s="134"/>
      <c r="AB1971" s="135"/>
      <c r="AC1971" s="135"/>
      <c r="AD1971" s="134"/>
      <c r="AE1971" s="135"/>
      <c r="AF1971" s="135"/>
      <c r="AG1971" s="134"/>
    </row>
    <row r="1972" spans="1:33">
      <c r="A1972" s="144" t="s">
        <v>345</v>
      </c>
      <c r="B1972" s="135" t="s">
        <v>3209</v>
      </c>
      <c r="C1972" s="143">
        <v>-496.56348885881312</v>
      </c>
      <c r="D1972" s="143">
        <v>4324.5234110202928</v>
      </c>
      <c r="E1972" s="142">
        <v>1.327</v>
      </c>
      <c r="F1972" s="141">
        <v>2.2250000000000001</v>
      </c>
      <c r="G1972" s="135"/>
      <c r="H1972" s="135"/>
      <c r="I1972" s="134"/>
      <c r="J1972" s="135"/>
      <c r="K1972" s="135"/>
      <c r="L1972" s="134"/>
      <c r="M1972" s="135"/>
      <c r="N1972" s="135"/>
      <c r="O1972" s="134"/>
      <c r="P1972" s="135"/>
      <c r="Q1972" s="135"/>
      <c r="R1972" s="134"/>
      <c r="S1972" s="135"/>
      <c r="T1972" s="135"/>
      <c r="U1972" s="134"/>
      <c r="V1972" s="135"/>
      <c r="W1972" s="135"/>
      <c r="X1972" s="134"/>
      <c r="Y1972" s="135"/>
      <c r="Z1972" s="135"/>
      <c r="AA1972" s="134"/>
      <c r="AB1972" s="135"/>
      <c r="AC1972" s="135"/>
      <c r="AD1972" s="134"/>
      <c r="AE1972" s="135"/>
      <c r="AF1972" s="135"/>
      <c r="AG1972" s="134"/>
    </row>
    <row r="1973" spans="1:33">
      <c r="A1973" s="144" t="s">
        <v>345</v>
      </c>
      <c r="B1973" s="135" t="s">
        <v>3208</v>
      </c>
      <c r="C1973" s="143">
        <v>-496.65617565373935</v>
      </c>
      <c r="D1973" s="143">
        <v>4322.842900152903</v>
      </c>
      <c r="E1973" s="142">
        <v>1.304</v>
      </c>
      <c r="F1973" s="141">
        <v>2.2050000000000001</v>
      </c>
      <c r="G1973" s="135"/>
      <c r="H1973" s="135"/>
      <c r="I1973" s="134"/>
      <c r="J1973" s="135"/>
      <c r="K1973" s="135"/>
      <c r="L1973" s="134"/>
      <c r="M1973" s="135"/>
      <c r="N1973" s="135"/>
      <c r="O1973" s="134"/>
      <c r="P1973" s="135"/>
      <c r="Q1973" s="135"/>
      <c r="R1973" s="134"/>
      <c r="S1973" s="135"/>
      <c r="T1973" s="135"/>
      <c r="U1973" s="134"/>
      <c r="V1973" s="135"/>
      <c r="W1973" s="135"/>
      <c r="X1973" s="134"/>
      <c r="Y1973" s="135"/>
      <c r="Z1973" s="135"/>
      <c r="AA1973" s="134"/>
      <c r="AB1973" s="135"/>
      <c r="AC1973" s="135"/>
      <c r="AD1973" s="134"/>
      <c r="AE1973" s="135"/>
      <c r="AF1973" s="135"/>
      <c r="AG1973" s="134"/>
    </row>
    <row r="1974" spans="1:33">
      <c r="A1974" s="144" t="s">
        <v>345</v>
      </c>
      <c r="B1974" s="135" t="s">
        <v>3207</v>
      </c>
      <c r="C1974" s="143">
        <v>-496.53646366592812</v>
      </c>
      <c r="D1974" s="143">
        <v>4322.6943622992658</v>
      </c>
      <c r="E1974" s="142">
        <v>1.3109999999999999</v>
      </c>
      <c r="F1974" s="141">
        <v>2.2149999999999999</v>
      </c>
      <c r="G1974" s="135"/>
      <c r="H1974" s="135"/>
      <c r="I1974" s="134"/>
      <c r="J1974" s="135"/>
      <c r="K1974" s="135"/>
      <c r="L1974" s="134"/>
      <c r="M1974" s="135"/>
      <c r="N1974" s="135"/>
      <c r="O1974" s="134"/>
      <c r="P1974" s="135"/>
      <c r="Q1974" s="135"/>
      <c r="R1974" s="134"/>
      <c r="S1974" s="135"/>
      <c r="T1974" s="135"/>
      <c r="U1974" s="134"/>
      <c r="V1974" s="135"/>
      <c r="W1974" s="135"/>
      <c r="X1974" s="134"/>
      <c r="Y1974" s="135"/>
      <c r="Z1974" s="135"/>
      <c r="AA1974" s="134"/>
      <c r="AB1974" s="135"/>
      <c r="AC1974" s="135"/>
      <c r="AD1974" s="134"/>
      <c r="AE1974" s="135"/>
      <c r="AF1974" s="135"/>
      <c r="AG1974" s="134"/>
    </row>
    <row r="1975" spans="1:33">
      <c r="A1975" s="144" t="s">
        <v>345</v>
      </c>
      <c r="B1975" s="135" t="s">
        <v>3206</v>
      </c>
      <c r="C1975" s="143">
        <v>-496.03132080236526</v>
      </c>
      <c r="D1975" s="143">
        <v>4320.9585502422169</v>
      </c>
      <c r="E1975" s="142">
        <v>1.274</v>
      </c>
      <c r="F1975" s="141">
        <v>2.222</v>
      </c>
      <c r="G1975" s="135"/>
      <c r="H1975" s="135"/>
      <c r="I1975" s="134"/>
      <c r="J1975" s="135"/>
      <c r="K1975" s="135"/>
      <c r="L1975" s="134"/>
      <c r="M1975" s="135"/>
      <c r="N1975" s="135"/>
      <c r="O1975" s="134"/>
      <c r="P1975" s="135"/>
      <c r="Q1975" s="135"/>
      <c r="R1975" s="134"/>
      <c r="S1975" s="135"/>
      <c r="T1975" s="135"/>
      <c r="U1975" s="134"/>
      <c r="V1975" s="135"/>
      <c r="W1975" s="135"/>
      <c r="X1975" s="134"/>
      <c r="Y1975" s="135"/>
      <c r="Z1975" s="135"/>
      <c r="AA1975" s="134"/>
      <c r="AB1975" s="135"/>
      <c r="AC1975" s="135"/>
      <c r="AD1975" s="134"/>
      <c r="AE1975" s="135"/>
      <c r="AF1975" s="135"/>
      <c r="AG1975" s="134"/>
    </row>
    <row r="1976" spans="1:33">
      <c r="A1976" s="144" t="s">
        <v>345</v>
      </c>
      <c r="B1976" s="135" t="s">
        <v>3205</v>
      </c>
      <c r="C1976" s="143">
        <v>-496.34869175430197</v>
      </c>
      <c r="D1976" s="143">
        <v>4319.1139826832659</v>
      </c>
      <c r="E1976" s="142">
        <v>1.32</v>
      </c>
      <c r="F1976" s="141">
        <v>2.2050000000000001</v>
      </c>
      <c r="G1976" s="135"/>
      <c r="H1976" s="135"/>
      <c r="I1976" s="134"/>
      <c r="J1976" s="135"/>
      <c r="K1976" s="135"/>
      <c r="L1976" s="134"/>
      <c r="M1976" s="135"/>
      <c r="N1976" s="135"/>
      <c r="O1976" s="134"/>
      <c r="P1976" s="135"/>
      <c r="Q1976" s="135"/>
      <c r="R1976" s="134"/>
      <c r="S1976" s="135"/>
      <c r="T1976" s="135"/>
      <c r="U1976" s="134"/>
      <c r="V1976" s="135"/>
      <c r="W1976" s="135"/>
      <c r="X1976" s="134"/>
      <c r="Y1976" s="135"/>
      <c r="Z1976" s="135"/>
      <c r="AA1976" s="134"/>
      <c r="AB1976" s="135"/>
      <c r="AC1976" s="135"/>
      <c r="AD1976" s="134"/>
      <c r="AE1976" s="135"/>
      <c r="AF1976" s="135"/>
      <c r="AG1976" s="134"/>
    </row>
    <row r="1977" spans="1:33">
      <c r="A1977" s="144" t="s">
        <v>345</v>
      </c>
      <c r="B1977" s="135" t="s">
        <v>3204</v>
      </c>
      <c r="C1977" s="143">
        <v>-496.6824986069405</v>
      </c>
      <c r="D1977" s="143">
        <v>4318.4130591946878</v>
      </c>
      <c r="E1977" s="142">
        <v>1.3129999999999999</v>
      </c>
      <c r="F1977" s="141">
        <v>2.2069999999999999</v>
      </c>
      <c r="G1977" s="135"/>
      <c r="H1977" s="135"/>
      <c r="I1977" s="134"/>
      <c r="J1977" s="135"/>
      <c r="K1977" s="135"/>
      <c r="L1977" s="134"/>
      <c r="M1977" s="135"/>
      <c r="N1977" s="135"/>
      <c r="O1977" s="134"/>
      <c r="P1977" s="135"/>
      <c r="Q1977" s="135"/>
      <c r="R1977" s="134"/>
      <c r="S1977" s="135"/>
      <c r="T1977" s="135"/>
      <c r="U1977" s="134"/>
      <c r="V1977" s="135"/>
      <c r="W1977" s="135"/>
      <c r="X1977" s="134"/>
      <c r="Y1977" s="135"/>
      <c r="Z1977" s="135"/>
      <c r="AA1977" s="134"/>
      <c r="AB1977" s="135"/>
      <c r="AC1977" s="135"/>
      <c r="AD1977" s="134"/>
      <c r="AE1977" s="135"/>
      <c r="AF1977" s="135"/>
      <c r="AG1977" s="134"/>
    </row>
    <row r="1978" spans="1:33">
      <c r="A1978" s="144" t="s">
        <v>345</v>
      </c>
      <c r="B1978" s="135" t="s">
        <v>3203</v>
      </c>
      <c r="C1978" s="143">
        <v>-496.01847861420254</v>
      </c>
      <c r="D1978" s="143">
        <v>4317.0223943116907</v>
      </c>
      <c r="E1978" s="142">
        <v>1.3140000000000001</v>
      </c>
      <c r="F1978" s="141">
        <v>2.2080000000000002</v>
      </c>
      <c r="G1978" s="135"/>
      <c r="H1978" s="135"/>
      <c r="I1978" s="134"/>
      <c r="J1978" s="135"/>
      <c r="K1978" s="135"/>
      <c r="L1978" s="134"/>
      <c r="M1978" s="135"/>
      <c r="N1978" s="135"/>
      <c r="O1978" s="134"/>
      <c r="P1978" s="135"/>
      <c r="Q1978" s="135"/>
      <c r="R1978" s="134"/>
      <c r="S1978" s="135"/>
      <c r="T1978" s="135"/>
      <c r="U1978" s="134"/>
      <c r="V1978" s="135"/>
      <c r="W1978" s="135"/>
      <c r="X1978" s="134"/>
      <c r="Y1978" s="135"/>
      <c r="Z1978" s="135"/>
      <c r="AA1978" s="134"/>
      <c r="AB1978" s="135"/>
      <c r="AC1978" s="135"/>
      <c r="AD1978" s="134"/>
      <c r="AE1978" s="135"/>
      <c r="AF1978" s="135"/>
      <c r="AG1978" s="134"/>
    </row>
    <row r="1979" spans="1:33">
      <c r="A1979" s="144" t="s">
        <v>345</v>
      </c>
      <c r="B1979" s="135" t="s">
        <v>3202</v>
      </c>
      <c r="C1979" s="143">
        <v>-496.10114090124023</v>
      </c>
      <c r="D1979" s="143">
        <v>4315.1458699557361</v>
      </c>
      <c r="E1979" s="142">
        <v>1.321</v>
      </c>
      <c r="F1979" s="141">
        <v>2.2229999999999999</v>
      </c>
      <c r="G1979" s="135"/>
      <c r="H1979" s="135"/>
      <c r="I1979" s="134"/>
      <c r="J1979" s="135"/>
      <c r="K1979" s="135"/>
      <c r="L1979" s="134"/>
      <c r="M1979" s="135"/>
      <c r="N1979" s="135"/>
      <c r="O1979" s="134"/>
      <c r="P1979" s="135"/>
      <c r="Q1979" s="135"/>
      <c r="R1979" s="134"/>
      <c r="S1979" s="135"/>
      <c r="T1979" s="135"/>
      <c r="U1979" s="134"/>
      <c r="V1979" s="135"/>
      <c r="W1979" s="135"/>
      <c r="X1979" s="134"/>
      <c r="Y1979" s="135"/>
      <c r="Z1979" s="135"/>
      <c r="AA1979" s="134"/>
      <c r="AB1979" s="135"/>
      <c r="AC1979" s="135"/>
      <c r="AD1979" s="134"/>
      <c r="AE1979" s="135"/>
      <c r="AF1979" s="135"/>
      <c r="AG1979" s="134"/>
    </row>
    <row r="1980" spans="1:33">
      <c r="A1980" s="144" t="s">
        <v>345</v>
      </c>
      <c r="B1980" s="135" t="s">
        <v>3201</v>
      </c>
      <c r="C1980" s="143">
        <v>-496.71266274324609</v>
      </c>
      <c r="D1980" s="143">
        <v>4314.8399257137216</v>
      </c>
      <c r="E1980" s="142">
        <v>1.306</v>
      </c>
      <c r="F1980" s="141">
        <v>2.2160000000000002</v>
      </c>
      <c r="G1980" s="135"/>
      <c r="H1980" s="135"/>
      <c r="I1980" s="134"/>
      <c r="J1980" s="135"/>
      <c r="K1980" s="135"/>
      <c r="L1980" s="134"/>
      <c r="M1980" s="135"/>
      <c r="N1980" s="135"/>
      <c r="O1980" s="134"/>
      <c r="P1980" s="135"/>
      <c r="Q1980" s="135"/>
      <c r="R1980" s="134"/>
      <c r="S1980" s="135"/>
      <c r="T1980" s="135"/>
      <c r="U1980" s="134"/>
      <c r="V1980" s="135"/>
      <c r="W1980" s="135"/>
      <c r="X1980" s="134"/>
      <c r="Y1980" s="135"/>
      <c r="Z1980" s="135"/>
      <c r="AA1980" s="134"/>
      <c r="AB1980" s="135"/>
      <c r="AC1980" s="135"/>
      <c r="AD1980" s="134"/>
      <c r="AE1980" s="135"/>
      <c r="AF1980" s="135"/>
      <c r="AG1980" s="134"/>
    </row>
    <row r="1981" spans="1:33">
      <c r="A1981" s="144" t="s">
        <v>345</v>
      </c>
      <c r="B1981" s="135" t="s">
        <v>3200</v>
      </c>
      <c r="C1981" s="143">
        <v>-495.97403392792597</v>
      </c>
      <c r="D1981" s="143">
        <v>4313.3340867795987</v>
      </c>
      <c r="E1981" s="142">
        <v>1.29</v>
      </c>
      <c r="F1981" s="141">
        <v>2.2040000000000002</v>
      </c>
      <c r="G1981" s="135"/>
      <c r="H1981" s="135"/>
      <c r="I1981" s="134"/>
      <c r="J1981" s="135"/>
      <c r="K1981" s="135"/>
      <c r="L1981" s="134"/>
      <c r="M1981" s="135"/>
      <c r="N1981" s="135"/>
      <c r="O1981" s="134"/>
      <c r="P1981" s="135"/>
      <c r="Q1981" s="135"/>
      <c r="R1981" s="134"/>
      <c r="S1981" s="135"/>
      <c r="T1981" s="135"/>
      <c r="U1981" s="134"/>
      <c r="V1981" s="135"/>
      <c r="W1981" s="135"/>
      <c r="X1981" s="134"/>
      <c r="Y1981" s="135"/>
      <c r="Z1981" s="135"/>
      <c r="AA1981" s="134"/>
      <c r="AB1981" s="135"/>
      <c r="AC1981" s="135"/>
      <c r="AD1981" s="134"/>
      <c r="AE1981" s="135"/>
      <c r="AF1981" s="135"/>
      <c r="AG1981" s="134"/>
    </row>
    <row r="1982" spans="1:33">
      <c r="A1982" s="144" t="s">
        <v>345</v>
      </c>
      <c r="B1982" s="135" t="s">
        <v>3199</v>
      </c>
      <c r="C1982" s="143">
        <v>-496.74276697428581</v>
      </c>
      <c r="D1982" s="143">
        <v>4312.4593111806253</v>
      </c>
      <c r="E1982" s="142">
        <v>1.3029999999999999</v>
      </c>
      <c r="F1982" s="141">
        <v>2.206</v>
      </c>
      <c r="G1982" s="135"/>
      <c r="H1982" s="135"/>
      <c r="I1982" s="134"/>
      <c r="J1982" s="135"/>
      <c r="K1982" s="135"/>
      <c r="L1982" s="134"/>
      <c r="M1982" s="135"/>
      <c r="N1982" s="135"/>
      <c r="O1982" s="134"/>
      <c r="P1982" s="135"/>
      <c r="Q1982" s="135"/>
      <c r="R1982" s="134"/>
      <c r="S1982" s="135"/>
      <c r="T1982" s="135"/>
      <c r="U1982" s="134"/>
      <c r="V1982" s="135"/>
      <c r="W1982" s="135"/>
      <c r="X1982" s="134"/>
      <c r="Y1982" s="135"/>
      <c r="Z1982" s="135"/>
      <c r="AA1982" s="134"/>
      <c r="AB1982" s="135"/>
      <c r="AC1982" s="135"/>
      <c r="AD1982" s="134"/>
      <c r="AE1982" s="135"/>
      <c r="AF1982" s="135"/>
      <c r="AG1982" s="134"/>
    </row>
    <row r="1983" spans="1:33">
      <c r="A1983" s="144" t="s">
        <v>345</v>
      </c>
      <c r="B1983" s="135" t="s">
        <v>3198</v>
      </c>
      <c r="C1983" s="143">
        <v>-496.58461719444887</v>
      </c>
      <c r="D1983" s="143">
        <v>4310.6296923135833</v>
      </c>
      <c r="E1983" s="142">
        <v>1.2969999999999999</v>
      </c>
      <c r="F1983" s="141">
        <v>2.222</v>
      </c>
      <c r="G1983" s="135"/>
      <c r="H1983" s="135"/>
      <c r="I1983" s="134"/>
      <c r="J1983" s="135"/>
      <c r="K1983" s="135"/>
      <c r="L1983" s="134"/>
      <c r="M1983" s="135"/>
      <c r="N1983" s="135"/>
      <c r="O1983" s="134"/>
      <c r="P1983" s="135"/>
      <c r="Q1983" s="135"/>
      <c r="R1983" s="134"/>
      <c r="S1983" s="135"/>
      <c r="T1983" s="135"/>
      <c r="U1983" s="134"/>
      <c r="V1983" s="135"/>
      <c r="W1983" s="135"/>
      <c r="X1983" s="134"/>
      <c r="Y1983" s="135"/>
      <c r="Z1983" s="135"/>
      <c r="AA1983" s="134"/>
      <c r="AB1983" s="135"/>
      <c r="AC1983" s="135"/>
      <c r="AD1983" s="134"/>
      <c r="AE1983" s="135"/>
      <c r="AF1983" s="135"/>
      <c r="AG1983" s="134"/>
    </row>
    <row r="1984" spans="1:33">
      <c r="A1984" s="144" t="s">
        <v>345</v>
      </c>
      <c r="B1984" s="135" t="s">
        <v>3197</v>
      </c>
      <c r="C1984" s="143">
        <v>-496.89175508238174</v>
      </c>
      <c r="D1984" s="143">
        <v>4309.3501224391584</v>
      </c>
      <c r="E1984" s="142">
        <v>1.304</v>
      </c>
      <c r="F1984" s="141">
        <v>2.2130000000000001</v>
      </c>
      <c r="G1984" s="135"/>
      <c r="H1984" s="135"/>
      <c r="I1984" s="134"/>
      <c r="J1984" s="135"/>
      <c r="K1984" s="135"/>
      <c r="L1984" s="134"/>
      <c r="M1984" s="135"/>
      <c r="N1984" s="135"/>
      <c r="O1984" s="134"/>
      <c r="P1984" s="135"/>
      <c r="Q1984" s="135"/>
      <c r="R1984" s="134"/>
      <c r="S1984" s="135"/>
      <c r="T1984" s="135"/>
      <c r="U1984" s="134"/>
      <c r="V1984" s="135"/>
      <c r="W1984" s="135"/>
      <c r="X1984" s="134"/>
      <c r="Y1984" s="135"/>
      <c r="Z1984" s="135"/>
      <c r="AA1984" s="134"/>
      <c r="AB1984" s="135"/>
      <c r="AC1984" s="135"/>
      <c r="AD1984" s="134"/>
      <c r="AE1984" s="135"/>
      <c r="AF1984" s="135"/>
      <c r="AG1984" s="134"/>
    </row>
    <row r="1985" spans="1:33">
      <c r="A1985" s="144" t="s">
        <v>345</v>
      </c>
      <c r="B1985" s="135" t="s">
        <v>3196</v>
      </c>
      <c r="C1985" s="143">
        <v>-496.7764503172163</v>
      </c>
      <c r="D1985" s="143">
        <v>4307.8739209411688</v>
      </c>
      <c r="E1985" s="142">
        <v>1.3080000000000001</v>
      </c>
      <c r="F1985" s="141">
        <v>2.2040000000000002</v>
      </c>
      <c r="G1985" s="135"/>
      <c r="H1985" s="135"/>
      <c r="I1985" s="134"/>
      <c r="J1985" s="135"/>
      <c r="K1985" s="135"/>
      <c r="L1985" s="134"/>
      <c r="M1985" s="135"/>
      <c r="N1985" s="135"/>
      <c r="O1985" s="134"/>
      <c r="P1985" s="135"/>
      <c r="Q1985" s="135"/>
      <c r="R1985" s="134"/>
      <c r="S1985" s="135"/>
      <c r="T1985" s="135"/>
      <c r="U1985" s="134"/>
      <c r="V1985" s="135"/>
      <c r="W1985" s="135"/>
      <c r="X1985" s="134"/>
      <c r="Y1985" s="135"/>
      <c r="Z1985" s="135"/>
      <c r="AA1985" s="134"/>
      <c r="AB1985" s="135"/>
      <c r="AC1985" s="135"/>
      <c r="AD1985" s="134"/>
      <c r="AE1985" s="135"/>
      <c r="AF1985" s="135"/>
      <c r="AG1985" s="134"/>
    </row>
    <row r="1986" spans="1:33">
      <c r="A1986" s="144" t="s">
        <v>345</v>
      </c>
      <c r="B1986" s="135" t="s">
        <v>3195</v>
      </c>
      <c r="C1986" s="143">
        <v>-496.73607742343597</v>
      </c>
      <c r="D1986" s="143">
        <v>4306.8815845387144</v>
      </c>
      <c r="E1986" s="142">
        <v>1.2989999999999999</v>
      </c>
      <c r="F1986" s="141">
        <v>2.1909999999999998</v>
      </c>
      <c r="G1986" s="135"/>
      <c r="H1986" s="135"/>
      <c r="I1986" s="134"/>
      <c r="J1986" s="135"/>
      <c r="K1986" s="135"/>
      <c r="L1986" s="134"/>
      <c r="M1986" s="135"/>
      <c r="N1986" s="135"/>
      <c r="O1986" s="134"/>
      <c r="P1986" s="135"/>
      <c r="Q1986" s="135"/>
      <c r="R1986" s="134"/>
      <c r="S1986" s="135"/>
      <c r="T1986" s="135"/>
      <c r="U1986" s="134"/>
      <c r="V1986" s="135"/>
      <c r="W1986" s="135"/>
      <c r="X1986" s="134"/>
      <c r="Y1986" s="135"/>
      <c r="Z1986" s="135"/>
      <c r="AA1986" s="134"/>
      <c r="AB1986" s="135"/>
      <c r="AC1986" s="135"/>
      <c r="AD1986" s="134"/>
      <c r="AE1986" s="135"/>
      <c r="AF1986" s="135"/>
      <c r="AG1986" s="134"/>
    </row>
    <row r="1987" spans="1:33">
      <c r="A1987" s="144" t="s">
        <v>345</v>
      </c>
      <c r="B1987" s="135" t="s">
        <v>3194</v>
      </c>
      <c r="C1987" s="143">
        <v>-496.11722744372105</v>
      </c>
      <c r="D1987" s="143">
        <v>4306.7316669523389</v>
      </c>
      <c r="E1987" s="142">
        <v>1.319</v>
      </c>
      <c r="F1987" s="141">
        <v>2.214</v>
      </c>
      <c r="G1987" s="135"/>
      <c r="H1987" s="135"/>
      <c r="I1987" s="134"/>
      <c r="J1987" s="135"/>
      <c r="K1987" s="135"/>
      <c r="L1987" s="134"/>
      <c r="M1987" s="135"/>
      <c r="N1987" s="135"/>
      <c r="O1987" s="134"/>
      <c r="P1987" s="135"/>
      <c r="Q1987" s="135"/>
      <c r="R1987" s="134"/>
      <c r="S1987" s="135"/>
      <c r="T1987" s="135"/>
      <c r="U1987" s="134"/>
      <c r="V1987" s="135"/>
      <c r="W1987" s="135"/>
      <c r="X1987" s="134"/>
      <c r="Y1987" s="135"/>
      <c r="Z1987" s="135"/>
      <c r="AA1987" s="134"/>
      <c r="AB1987" s="135"/>
      <c r="AC1987" s="135"/>
      <c r="AD1987" s="134"/>
      <c r="AE1987" s="135"/>
      <c r="AF1987" s="135"/>
      <c r="AG1987" s="134"/>
    </row>
    <row r="1988" spans="1:33">
      <c r="A1988" s="144" t="s">
        <v>345</v>
      </c>
      <c r="B1988" s="135" t="s">
        <v>3193</v>
      </c>
      <c r="C1988" s="143">
        <v>-496.22552798897368</v>
      </c>
      <c r="D1988" s="143">
        <v>4306.0345724022081</v>
      </c>
      <c r="E1988" s="142">
        <v>1.3160000000000001</v>
      </c>
      <c r="F1988" s="141">
        <v>2.2160000000000002</v>
      </c>
      <c r="G1988" s="135"/>
      <c r="H1988" s="135"/>
      <c r="I1988" s="134"/>
      <c r="J1988" s="135"/>
      <c r="K1988" s="135"/>
      <c r="L1988" s="134"/>
      <c r="M1988" s="135"/>
      <c r="N1988" s="135"/>
      <c r="O1988" s="134"/>
      <c r="P1988" s="135"/>
      <c r="Q1988" s="135"/>
      <c r="R1988" s="134"/>
      <c r="S1988" s="135"/>
      <c r="T1988" s="135"/>
      <c r="U1988" s="134"/>
      <c r="V1988" s="135"/>
      <c r="W1988" s="135"/>
      <c r="X1988" s="134"/>
      <c r="Y1988" s="135"/>
      <c r="Z1988" s="135"/>
      <c r="AA1988" s="134"/>
      <c r="AB1988" s="135"/>
      <c r="AC1988" s="135"/>
      <c r="AD1988" s="134"/>
      <c r="AE1988" s="135"/>
      <c r="AF1988" s="135"/>
      <c r="AG1988" s="134"/>
    </row>
    <row r="1989" spans="1:33">
      <c r="A1989" s="144" t="s">
        <v>345</v>
      </c>
      <c r="B1989" s="135" t="s">
        <v>3192</v>
      </c>
      <c r="C1989" s="143">
        <v>-496.50482893787006</v>
      </c>
      <c r="D1989" s="143">
        <v>4305.1354980546694</v>
      </c>
      <c r="E1989" s="142">
        <v>1.3129999999999999</v>
      </c>
      <c r="F1989" s="141">
        <v>2.202</v>
      </c>
      <c r="G1989" s="135"/>
      <c r="H1989" s="135"/>
      <c r="I1989" s="134"/>
      <c r="J1989" s="135"/>
      <c r="K1989" s="135"/>
      <c r="L1989" s="134"/>
      <c r="M1989" s="135"/>
      <c r="N1989" s="135"/>
      <c r="O1989" s="134"/>
      <c r="P1989" s="135"/>
      <c r="Q1989" s="135"/>
      <c r="R1989" s="134"/>
      <c r="S1989" s="135"/>
      <c r="T1989" s="135"/>
      <c r="U1989" s="134"/>
      <c r="V1989" s="135"/>
      <c r="W1989" s="135"/>
      <c r="X1989" s="134"/>
      <c r="Y1989" s="135"/>
      <c r="Z1989" s="135"/>
      <c r="AA1989" s="134"/>
      <c r="AB1989" s="135"/>
      <c r="AC1989" s="135"/>
      <c r="AD1989" s="134"/>
      <c r="AE1989" s="135"/>
      <c r="AF1989" s="135"/>
      <c r="AG1989" s="134"/>
    </row>
    <row r="1990" spans="1:33">
      <c r="A1990" s="144" t="s">
        <v>345</v>
      </c>
      <c r="B1990" s="135" t="s">
        <v>3191</v>
      </c>
      <c r="C1990" s="143">
        <v>-496.25532684132384</v>
      </c>
      <c r="D1990" s="143">
        <v>4303.8298974341615</v>
      </c>
      <c r="E1990" s="142">
        <v>1.298</v>
      </c>
      <c r="F1990" s="141">
        <v>2.198</v>
      </c>
      <c r="G1990" s="135"/>
      <c r="H1990" s="135"/>
      <c r="I1990" s="134"/>
      <c r="J1990" s="135"/>
      <c r="K1990" s="135"/>
      <c r="L1990" s="134"/>
      <c r="M1990" s="135"/>
      <c r="N1990" s="135"/>
      <c r="O1990" s="134"/>
      <c r="P1990" s="135"/>
      <c r="Q1990" s="135"/>
      <c r="R1990" s="134"/>
      <c r="S1990" s="135"/>
      <c r="T1990" s="135"/>
      <c r="U1990" s="134"/>
      <c r="V1990" s="135"/>
      <c r="W1990" s="135"/>
      <c r="X1990" s="134"/>
      <c r="Y1990" s="135"/>
      <c r="Z1990" s="135"/>
      <c r="AA1990" s="134"/>
      <c r="AB1990" s="135"/>
      <c r="AC1990" s="135"/>
      <c r="AD1990" s="134"/>
      <c r="AE1990" s="135"/>
      <c r="AF1990" s="135"/>
      <c r="AG1990" s="134"/>
    </row>
    <row r="1991" spans="1:33">
      <c r="A1991" s="144" t="s">
        <v>345</v>
      </c>
      <c r="B1991" s="135" t="s">
        <v>3190</v>
      </c>
      <c r="C1991" s="143">
        <v>-496.24827285157448</v>
      </c>
      <c r="D1991" s="143">
        <v>4303.0982806098755</v>
      </c>
      <c r="E1991" s="142">
        <v>1.304</v>
      </c>
      <c r="F1991" s="141">
        <v>2.2210000000000001</v>
      </c>
      <c r="G1991" s="135"/>
      <c r="H1991" s="135"/>
      <c r="I1991" s="134"/>
      <c r="J1991" s="135"/>
      <c r="K1991" s="135"/>
      <c r="L1991" s="134"/>
      <c r="M1991" s="135"/>
      <c r="N1991" s="135"/>
      <c r="O1991" s="134"/>
      <c r="P1991" s="135"/>
      <c r="Q1991" s="135"/>
      <c r="R1991" s="134"/>
      <c r="S1991" s="135"/>
      <c r="T1991" s="135"/>
      <c r="U1991" s="134"/>
      <c r="V1991" s="135"/>
      <c r="W1991" s="135"/>
      <c r="X1991" s="134"/>
      <c r="Y1991" s="135"/>
      <c r="Z1991" s="135"/>
      <c r="AA1991" s="134"/>
      <c r="AB1991" s="135"/>
      <c r="AC1991" s="135"/>
      <c r="AD1991" s="134"/>
      <c r="AE1991" s="135"/>
      <c r="AF1991" s="135"/>
      <c r="AG1991" s="134"/>
    </row>
    <row r="1992" spans="1:33">
      <c r="A1992" s="144" t="s">
        <v>345</v>
      </c>
      <c r="B1992" s="135" t="s">
        <v>3189</v>
      </c>
      <c r="C1992" s="143">
        <v>-496.48435166812436</v>
      </c>
      <c r="D1992" s="143">
        <v>4301.6964215202952</v>
      </c>
      <c r="E1992" s="142">
        <v>1.3080000000000001</v>
      </c>
      <c r="F1992" s="141">
        <v>2.2080000000000002</v>
      </c>
      <c r="G1992" s="135"/>
      <c r="H1992" s="135"/>
      <c r="I1992" s="134"/>
      <c r="J1992" s="135"/>
      <c r="K1992" s="135"/>
      <c r="L1992" s="134"/>
      <c r="M1992" s="135"/>
      <c r="N1992" s="135"/>
      <c r="O1992" s="134"/>
      <c r="P1992" s="135"/>
      <c r="Q1992" s="135"/>
      <c r="R1992" s="134"/>
      <c r="S1992" s="135"/>
      <c r="T1992" s="135"/>
      <c r="U1992" s="134"/>
      <c r="V1992" s="135"/>
      <c r="W1992" s="135"/>
      <c r="X1992" s="134"/>
      <c r="Y1992" s="135"/>
      <c r="Z1992" s="135"/>
      <c r="AA1992" s="134"/>
      <c r="AB1992" s="135"/>
      <c r="AC1992" s="135"/>
      <c r="AD1992" s="134"/>
      <c r="AE1992" s="135"/>
      <c r="AF1992" s="135"/>
      <c r="AG1992" s="134"/>
    </row>
    <row r="1993" spans="1:33">
      <c r="A1993" s="144" t="s">
        <v>345</v>
      </c>
      <c r="B1993" s="135" t="s">
        <v>3188</v>
      </c>
      <c r="C1993" s="143">
        <v>-496.48970294962385</v>
      </c>
      <c r="D1993" s="143">
        <v>4301.0243802965715</v>
      </c>
      <c r="E1993" s="142">
        <v>1.3089999999999999</v>
      </c>
      <c r="F1993" s="141">
        <v>2.2149999999999999</v>
      </c>
      <c r="G1993" s="135"/>
      <c r="H1993" s="135"/>
      <c r="I1993" s="134"/>
      <c r="J1993" s="135"/>
      <c r="K1993" s="135"/>
      <c r="L1993" s="134"/>
      <c r="M1993" s="135"/>
      <c r="N1993" s="135"/>
      <c r="O1993" s="134"/>
      <c r="P1993" s="135"/>
      <c r="Q1993" s="135"/>
      <c r="R1993" s="134"/>
      <c r="S1993" s="135"/>
      <c r="T1993" s="135"/>
      <c r="U1993" s="134"/>
      <c r="V1993" s="135"/>
      <c r="W1993" s="135"/>
      <c r="X1993" s="134"/>
      <c r="Y1993" s="135"/>
      <c r="Z1993" s="135"/>
      <c r="AA1993" s="134"/>
      <c r="AB1993" s="135"/>
      <c r="AC1993" s="135"/>
      <c r="AD1993" s="134"/>
      <c r="AE1993" s="135"/>
      <c r="AF1993" s="135"/>
      <c r="AG1993" s="134"/>
    </row>
    <row r="1994" spans="1:33">
      <c r="A1994" s="144" t="s">
        <v>345</v>
      </c>
      <c r="B1994" s="135" t="s">
        <v>3187</v>
      </c>
      <c r="C1994" s="143">
        <v>-496.02258125708221</v>
      </c>
      <c r="D1994" s="143">
        <v>4300.4572145026086</v>
      </c>
      <c r="E1994" s="142">
        <v>1.296</v>
      </c>
      <c r="F1994" s="141">
        <v>2.2160000000000002</v>
      </c>
      <c r="G1994" s="135"/>
      <c r="H1994" s="135"/>
      <c r="I1994" s="134"/>
      <c r="J1994" s="135"/>
      <c r="K1994" s="135"/>
      <c r="L1994" s="134"/>
      <c r="M1994" s="135"/>
      <c r="N1994" s="135"/>
      <c r="O1994" s="134"/>
      <c r="P1994" s="135"/>
      <c r="Q1994" s="135"/>
      <c r="R1994" s="134"/>
      <c r="S1994" s="135"/>
      <c r="T1994" s="135"/>
      <c r="U1994" s="134"/>
      <c r="V1994" s="135"/>
      <c r="W1994" s="135"/>
      <c r="X1994" s="134"/>
      <c r="Y1994" s="135"/>
      <c r="Z1994" s="135"/>
      <c r="AA1994" s="134"/>
      <c r="AB1994" s="135"/>
      <c r="AC1994" s="135"/>
      <c r="AD1994" s="134"/>
      <c r="AE1994" s="135"/>
      <c r="AF1994" s="135"/>
      <c r="AG1994" s="134"/>
    </row>
    <row r="1995" spans="1:33">
      <c r="A1995" s="144" t="s">
        <v>345</v>
      </c>
      <c r="B1995" s="135" t="s">
        <v>3186</v>
      </c>
      <c r="C1995" s="143">
        <v>-496.43593715825199</v>
      </c>
      <c r="D1995" s="143">
        <v>4299.1113147310698</v>
      </c>
      <c r="E1995" s="142">
        <v>1.2989999999999999</v>
      </c>
      <c r="F1995" s="141">
        <v>2.2109999999999999</v>
      </c>
      <c r="G1995" s="135"/>
      <c r="H1995" s="135"/>
      <c r="I1995" s="134"/>
      <c r="J1995" s="135"/>
      <c r="K1995" s="135"/>
      <c r="L1995" s="134"/>
      <c r="M1995" s="135"/>
      <c r="N1995" s="135"/>
      <c r="O1995" s="134"/>
      <c r="P1995" s="135"/>
      <c r="Q1995" s="135"/>
      <c r="R1995" s="134"/>
      <c r="S1995" s="135"/>
      <c r="T1995" s="135"/>
      <c r="U1995" s="134"/>
      <c r="V1995" s="135"/>
      <c r="W1995" s="135"/>
      <c r="X1995" s="134"/>
      <c r="Y1995" s="135"/>
      <c r="Z1995" s="135"/>
      <c r="AA1995" s="134"/>
      <c r="AB1995" s="135"/>
      <c r="AC1995" s="135"/>
      <c r="AD1995" s="134"/>
      <c r="AE1995" s="135"/>
      <c r="AF1995" s="135"/>
      <c r="AG1995" s="134"/>
    </row>
    <row r="1996" spans="1:33">
      <c r="A1996" s="144" t="s">
        <v>345</v>
      </c>
      <c r="B1996" s="135" t="s">
        <v>3185</v>
      </c>
      <c r="C1996" s="143">
        <v>-496.33745083877238</v>
      </c>
      <c r="D1996" s="143">
        <v>4298.2369054631372</v>
      </c>
      <c r="E1996" s="142">
        <v>1.294</v>
      </c>
      <c r="F1996" s="141">
        <v>2.2120000000000002</v>
      </c>
      <c r="G1996" s="135"/>
      <c r="H1996" s="135"/>
      <c r="I1996" s="134"/>
      <c r="J1996" s="135"/>
      <c r="K1996" s="135"/>
      <c r="L1996" s="134"/>
      <c r="M1996" s="135"/>
      <c r="N1996" s="135"/>
      <c r="O1996" s="134"/>
      <c r="P1996" s="135"/>
      <c r="Q1996" s="135"/>
      <c r="R1996" s="134"/>
      <c r="S1996" s="135"/>
      <c r="T1996" s="135"/>
      <c r="U1996" s="134"/>
      <c r="V1996" s="135"/>
      <c r="W1996" s="135"/>
      <c r="X1996" s="134"/>
      <c r="Y1996" s="135"/>
      <c r="Z1996" s="135"/>
      <c r="AA1996" s="134"/>
      <c r="AB1996" s="135"/>
      <c r="AC1996" s="135"/>
      <c r="AD1996" s="134"/>
      <c r="AE1996" s="135"/>
      <c r="AF1996" s="135"/>
      <c r="AG1996" s="134"/>
    </row>
    <row r="1997" spans="1:33">
      <c r="A1997" s="144" t="s">
        <v>345</v>
      </c>
      <c r="B1997" s="135" t="s">
        <v>3184</v>
      </c>
      <c r="C1997" s="143">
        <v>-495.93010591555924</v>
      </c>
      <c r="D1997" s="143">
        <v>4297.2565804359183</v>
      </c>
      <c r="E1997" s="142">
        <v>1.296</v>
      </c>
      <c r="F1997" s="141">
        <v>2.2160000000000002</v>
      </c>
      <c r="G1997" s="135"/>
      <c r="H1997" s="135"/>
      <c r="I1997" s="134"/>
      <c r="J1997" s="135"/>
      <c r="K1997" s="135"/>
      <c r="L1997" s="134"/>
      <c r="M1997" s="135"/>
      <c r="N1997" s="135"/>
      <c r="O1997" s="134"/>
      <c r="P1997" s="135"/>
      <c r="Q1997" s="135"/>
      <c r="R1997" s="134"/>
      <c r="S1997" s="135"/>
      <c r="T1997" s="135"/>
      <c r="U1997" s="134"/>
      <c r="V1997" s="135"/>
      <c r="W1997" s="135"/>
      <c r="X1997" s="134"/>
      <c r="Y1997" s="135"/>
      <c r="Z1997" s="135"/>
      <c r="AA1997" s="134"/>
      <c r="AB1997" s="135"/>
      <c r="AC1997" s="135"/>
      <c r="AD1997" s="134"/>
      <c r="AE1997" s="135"/>
      <c r="AF1997" s="135"/>
      <c r="AG1997" s="134"/>
    </row>
    <row r="1998" spans="1:33">
      <c r="A1998" s="144" t="s">
        <v>345</v>
      </c>
      <c r="B1998" s="135" t="s">
        <v>3183</v>
      </c>
      <c r="C1998" s="143">
        <v>-496.4725178295576</v>
      </c>
      <c r="D1998" s="143">
        <v>4295.3179363333675</v>
      </c>
      <c r="E1998" s="142">
        <v>1.2749999999999999</v>
      </c>
      <c r="F1998" s="141">
        <v>2.2090000000000001</v>
      </c>
      <c r="G1998" s="135"/>
      <c r="H1998" s="135"/>
      <c r="I1998" s="134"/>
      <c r="J1998" s="135"/>
      <c r="K1998" s="135"/>
      <c r="L1998" s="134"/>
      <c r="M1998" s="135"/>
      <c r="N1998" s="135"/>
      <c r="O1998" s="134"/>
      <c r="P1998" s="135"/>
      <c r="Q1998" s="135"/>
      <c r="R1998" s="134"/>
      <c r="S1998" s="135"/>
      <c r="T1998" s="135"/>
      <c r="U1998" s="134"/>
      <c r="V1998" s="135"/>
      <c r="W1998" s="135"/>
      <c r="X1998" s="134"/>
      <c r="Y1998" s="135"/>
      <c r="Z1998" s="135"/>
      <c r="AA1998" s="134"/>
      <c r="AB1998" s="135"/>
      <c r="AC1998" s="135"/>
      <c r="AD1998" s="134"/>
      <c r="AE1998" s="135"/>
      <c r="AF1998" s="135"/>
      <c r="AG1998" s="134"/>
    </row>
    <row r="1999" spans="1:33">
      <c r="A1999" s="144" t="s">
        <v>345</v>
      </c>
      <c r="B1999" s="135" t="s">
        <v>3182</v>
      </c>
      <c r="C1999" s="143">
        <v>-496.65679481925474</v>
      </c>
      <c r="D1999" s="143">
        <v>4294.1608390013298</v>
      </c>
      <c r="E1999" s="142">
        <v>1.3180000000000001</v>
      </c>
      <c r="F1999" s="141">
        <v>2.2080000000000002</v>
      </c>
      <c r="G1999" s="135"/>
      <c r="H1999" s="135"/>
      <c r="I1999" s="134"/>
      <c r="J1999" s="135"/>
      <c r="K1999" s="135"/>
      <c r="L1999" s="134"/>
      <c r="M1999" s="135"/>
      <c r="N1999" s="135"/>
      <c r="O1999" s="134"/>
      <c r="P1999" s="135"/>
      <c r="Q1999" s="135"/>
      <c r="R1999" s="134"/>
      <c r="S1999" s="135"/>
      <c r="T1999" s="135"/>
      <c r="U1999" s="134"/>
      <c r="V1999" s="135"/>
      <c r="W1999" s="135"/>
      <c r="X1999" s="134"/>
      <c r="Y1999" s="135"/>
      <c r="Z1999" s="135"/>
      <c r="AA1999" s="134"/>
      <c r="AB1999" s="135"/>
      <c r="AC1999" s="135"/>
      <c r="AD1999" s="134"/>
      <c r="AE1999" s="135"/>
      <c r="AF1999" s="135"/>
      <c r="AG1999" s="134"/>
    </row>
    <row r="2000" spans="1:33">
      <c r="A2000" s="144" t="s">
        <v>345</v>
      </c>
      <c r="B2000" s="135" t="s">
        <v>3181</v>
      </c>
      <c r="C2000" s="143">
        <v>-496.59794948024188</v>
      </c>
      <c r="D2000" s="143">
        <v>4293.234979033994</v>
      </c>
      <c r="E2000" s="142">
        <v>1.306</v>
      </c>
      <c r="F2000" s="141">
        <v>2.2080000000000002</v>
      </c>
      <c r="G2000" s="135"/>
      <c r="H2000" s="135"/>
      <c r="I2000" s="134"/>
      <c r="J2000" s="135"/>
      <c r="K2000" s="135"/>
      <c r="L2000" s="134"/>
      <c r="M2000" s="135"/>
      <c r="N2000" s="135"/>
      <c r="O2000" s="134"/>
      <c r="P2000" s="135"/>
      <c r="Q2000" s="135"/>
      <c r="R2000" s="134"/>
      <c r="S2000" s="135"/>
      <c r="T2000" s="135"/>
      <c r="U2000" s="134"/>
      <c r="V2000" s="135"/>
      <c r="W2000" s="135"/>
      <c r="X2000" s="134"/>
      <c r="Y2000" s="135"/>
      <c r="Z2000" s="135"/>
      <c r="AA2000" s="134"/>
      <c r="AB2000" s="135"/>
      <c r="AC2000" s="135"/>
      <c r="AD2000" s="134"/>
      <c r="AE2000" s="135"/>
      <c r="AF2000" s="135"/>
      <c r="AG2000" s="134"/>
    </row>
    <row r="2001" spans="1:33">
      <c r="A2001" s="144" t="s">
        <v>345</v>
      </c>
      <c r="B2001" s="135" t="s">
        <v>3180</v>
      </c>
      <c r="C2001" s="143">
        <v>-496.28042519448616</v>
      </c>
      <c r="D2001" s="143">
        <v>4291.8666289172188</v>
      </c>
      <c r="E2001" s="142">
        <v>1.3009999999999999</v>
      </c>
      <c r="F2001" s="141">
        <v>2.202</v>
      </c>
      <c r="G2001" s="135"/>
      <c r="H2001" s="135"/>
      <c r="I2001" s="134"/>
      <c r="J2001" s="135"/>
      <c r="K2001" s="135"/>
      <c r="L2001" s="134"/>
      <c r="M2001" s="135"/>
      <c r="N2001" s="135"/>
      <c r="O2001" s="134"/>
      <c r="P2001" s="135"/>
      <c r="Q2001" s="135"/>
      <c r="R2001" s="134"/>
      <c r="S2001" s="135"/>
      <c r="T2001" s="135"/>
      <c r="U2001" s="134"/>
      <c r="V2001" s="135"/>
      <c r="W2001" s="135"/>
      <c r="X2001" s="134"/>
      <c r="Y2001" s="135"/>
      <c r="Z2001" s="135"/>
      <c r="AA2001" s="134"/>
      <c r="AB2001" s="135"/>
      <c r="AC2001" s="135"/>
      <c r="AD2001" s="134"/>
      <c r="AE2001" s="135"/>
      <c r="AF2001" s="135"/>
      <c r="AG2001" s="134"/>
    </row>
    <row r="2002" spans="1:33">
      <c r="A2002" s="144" t="s">
        <v>345</v>
      </c>
      <c r="B2002" s="135" t="s">
        <v>3179</v>
      </c>
      <c r="C2002" s="143">
        <v>-496.6446063027534</v>
      </c>
      <c r="D2002" s="143">
        <v>4290.6092748061592</v>
      </c>
      <c r="E2002" s="142">
        <v>1.321</v>
      </c>
      <c r="F2002" s="141">
        <v>2.2069999999999999</v>
      </c>
      <c r="G2002" s="135"/>
      <c r="H2002" s="135"/>
      <c r="I2002" s="134"/>
      <c r="J2002" s="135"/>
      <c r="K2002" s="135"/>
      <c r="L2002" s="134"/>
      <c r="M2002" s="135"/>
      <c r="N2002" s="135"/>
      <c r="O2002" s="134"/>
      <c r="P2002" s="135"/>
      <c r="Q2002" s="135"/>
      <c r="R2002" s="134"/>
      <c r="S2002" s="135"/>
      <c r="T2002" s="135"/>
      <c r="U2002" s="134"/>
      <c r="V2002" s="135"/>
      <c r="W2002" s="135"/>
      <c r="X2002" s="134"/>
      <c r="Y2002" s="135"/>
      <c r="Z2002" s="135"/>
      <c r="AA2002" s="134"/>
      <c r="AB2002" s="135"/>
      <c r="AC2002" s="135"/>
      <c r="AD2002" s="134"/>
      <c r="AE2002" s="135"/>
      <c r="AF2002" s="135"/>
      <c r="AG2002" s="134"/>
    </row>
    <row r="2003" spans="1:33">
      <c r="A2003" s="144" t="s">
        <v>345</v>
      </c>
      <c r="B2003" s="135" t="s">
        <v>3178</v>
      </c>
      <c r="C2003" s="143">
        <v>-495.97395827319315</v>
      </c>
      <c r="D2003" s="143">
        <v>4289.5560506673964</v>
      </c>
      <c r="E2003" s="142">
        <v>1.3069999999999999</v>
      </c>
      <c r="F2003" s="141">
        <v>2.2189999999999999</v>
      </c>
      <c r="G2003" s="135"/>
      <c r="H2003" s="135"/>
      <c r="I2003" s="134"/>
      <c r="J2003" s="135"/>
      <c r="K2003" s="135"/>
      <c r="L2003" s="134"/>
      <c r="M2003" s="135"/>
      <c r="N2003" s="135"/>
      <c r="O2003" s="134"/>
      <c r="P2003" s="135"/>
      <c r="Q2003" s="135"/>
      <c r="R2003" s="134"/>
      <c r="S2003" s="135"/>
      <c r="T2003" s="135"/>
      <c r="U2003" s="134"/>
      <c r="V2003" s="135"/>
      <c r="W2003" s="135"/>
      <c r="X2003" s="134"/>
      <c r="Y2003" s="135"/>
      <c r="Z2003" s="135"/>
      <c r="AA2003" s="134"/>
      <c r="AB2003" s="135"/>
      <c r="AC2003" s="135"/>
      <c r="AD2003" s="134"/>
      <c r="AE2003" s="135"/>
      <c r="AF2003" s="135"/>
      <c r="AG2003" s="134"/>
    </row>
    <row r="2004" spans="1:33">
      <c r="A2004" s="144" t="s">
        <v>345</v>
      </c>
      <c r="B2004" s="135" t="s">
        <v>3177</v>
      </c>
      <c r="C2004" s="143">
        <v>-496.5496864674937</v>
      </c>
      <c r="D2004" s="143">
        <v>4288.8622843887697</v>
      </c>
      <c r="E2004" s="142">
        <v>1.32</v>
      </c>
      <c r="F2004" s="141">
        <v>2.2240000000000002</v>
      </c>
      <c r="G2004" s="135"/>
      <c r="H2004" s="135"/>
      <c r="I2004" s="134"/>
      <c r="J2004" s="135"/>
      <c r="K2004" s="135"/>
      <c r="L2004" s="134"/>
      <c r="M2004" s="135"/>
      <c r="N2004" s="135"/>
      <c r="O2004" s="134"/>
      <c r="P2004" s="135"/>
      <c r="Q2004" s="135"/>
      <c r="R2004" s="134"/>
      <c r="S2004" s="135"/>
      <c r="T2004" s="135"/>
      <c r="U2004" s="134"/>
      <c r="V2004" s="135"/>
      <c r="W2004" s="135"/>
      <c r="X2004" s="134"/>
      <c r="Y2004" s="135"/>
      <c r="Z2004" s="135"/>
      <c r="AA2004" s="134"/>
      <c r="AB2004" s="135"/>
      <c r="AC2004" s="135"/>
      <c r="AD2004" s="134"/>
      <c r="AE2004" s="135"/>
      <c r="AF2004" s="135"/>
      <c r="AG2004" s="134"/>
    </row>
    <row r="2005" spans="1:33">
      <c r="A2005" s="144" t="s">
        <v>345</v>
      </c>
      <c r="B2005" s="135" t="s">
        <v>3176</v>
      </c>
      <c r="C2005" s="143">
        <v>-496.84905324572492</v>
      </c>
      <c r="D2005" s="143">
        <v>4288.1619139355498</v>
      </c>
      <c r="E2005" s="142">
        <v>1.2829999999999999</v>
      </c>
      <c r="F2005" s="141">
        <v>2.21</v>
      </c>
      <c r="G2005" s="135"/>
      <c r="H2005" s="135"/>
      <c r="I2005" s="134"/>
      <c r="J2005" s="135"/>
      <c r="K2005" s="135"/>
      <c r="L2005" s="134"/>
      <c r="M2005" s="135"/>
      <c r="N2005" s="135"/>
      <c r="O2005" s="134"/>
      <c r="P2005" s="135"/>
      <c r="Q2005" s="135"/>
      <c r="R2005" s="134"/>
      <c r="S2005" s="135"/>
      <c r="T2005" s="135"/>
      <c r="U2005" s="134"/>
      <c r="V2005" s="135"/>
      <c r="W2005" s="135"/>
      <c r="X2005" s="134"/>
      <c r="Y2005" s="135"/>
      <c r="Z2005" s="135"/>
      <c r="AA2005" s="134"/>
      <c r="AB2005" s="135"/>
      <c r="AC2005" s="135"/>
      <c r="AD2005" s="134"/>
      <c r="AE2005" s="135"/>
      <c r="AF2005" s="135"/>
      <c r="AG2005" s="134"/>
    </row>
    <row r="2006" spans="1:33">
      <c r="A2006" s="144" t="s">
        <v>345</v>
      </c>
      <c r="B2006" s="135" t="s">
        <v>3175</v>
      </c>
      <c r="C2006" s="143">
        <v>-496.26488249808665</v>
      </c>
      <c r="D2006" s="143">
        <v>4286.4725845218827</v>
      </c>
      <c r="E2006" s="142">
        <v>1.282</v>
      </c>
      <c r="F2006" s="141">
        <v>2.2240000000000002</v>
      </c>
      <c r="G2006" s="135"/>
      <c r="H2006" s="135"/>
      <c r="I2006" s="134"/>
      <c r="J2006" s="135"/>
      <c r="K2006" s="135"/>
      <c r="L2006" s="134"/>
      <c r="M2006" s="135"/>
      <c r="N2006" s="135"/>
      <c r="O2006" s="134"/>
      <c r="P2006" s="135"/>
      <c r="Q2006" s="135"/>
      <c r="R2006" s="134"/>
      <c r="S2006" s="135"/>
      <c r="T2006" s="135"/>
      <c r="U2006" s="134"/>
      <c r="V2006" s="135"/>
      <c r="W2006" s="135"/>
      <c r="X2006" s="134"/>
      <c r="Y2006" s="135"/>
      <c r="Z2006" s="135"/>
      <c r="AA2006" s="134"/>
      <c r="AB2006" s="135"/>
      <c r="AC2006" s="135"/>
      <c r="AD2006" s="134"/>
      <c r="AE2006" s="135"/>
      <c r="AF2006" s="135"/>
      <c r="AG2006" s="134"/>
    </row>
    <row r="2007" spans="1:33">
      <c r="A2007" s="144" t="s">
        <v>345</v>
      </c>
      <c r="B2007" s="135" t="s">
        <v>3174</v>
      </c>
      <c r="C2007" s="143">
        <v>-496.35194808174242</v>
      </c>
      <c r="D2007" s="143">
        <v>4285.3942564379004</v>
      </c>
      <c r="E2007" s="142">
        <v>1.3089999999999999</v>
      </c>
      <c r="F2007" s="141">
        <v>2.214</v>
      </c>
      <c r="G2007" s="135"/>
      <c r="H2007" s="135"/>
      <c r="I2007" s="134"/>
      <c r="J2007" s="135"/>
      <c r="K2007" s="135"/>
      <c r="L2007" s="134"/>
      <c r="M2007" s="135"/>
      <c r="N2007" s="135"/>
      <c r="O2007" s="134"/>
      <c r="P2007" s="135"/>
      <c r="Q2007" s="135"/>
      <c r="R2007" s="134"/>
      <c r="S2007" s="135"/>
      <c r="T2007" s="135"/>
      <c r="U2007" s="134"/>
      <c r="V2007" s="135"/>
      <c r="W2007" s="135"/>
      <c r="X2007" s="134"/>
      <c r="Y2007" s="135"/>
      <c r="Z2007" s="135"/>
      <c r="AA2007" s="134"/>
      <c r="AB2007" s="135"/>
      <c r="AC2007" s="135"/>
      <c r="AD2007" s="134"/>
      <c r="AE2007" s="135"/>
      <c r="AF2007" s="135"/>
      <c r="AG2007" s="134"/>
    </row>
    <row r="2008" spans="1:33">
      <c r="A2008" s="144" t="s">
        <v>345</v>
      </c>
      <c r="B2008" s="135" t="s">
        <v>3173</v>
      </c>
      <c r="C2008" s="143">
        <v>-495.9328919375352</v>
      </c>
      <c r="D2008" s="143">
        <v>4283.7865793463943</v>
      </c>
      <c r="E2008" s="142">
        <v>1.3029999999999999</v>
      </c>
      <c r="F2008" s="141">
        <v>2.2080000000000002</v>
      </c>
      <c r="G2008" s="135"/>
      <c r="H2008" s="135"/>
      <c r="I2008" s="134"/>
      <c r="J2008" s="135"/>
      <c r="K2008" s="135"/>
      <c r="L2008" s="134"/>
      <c r="M2008" s="135"/>
      <c r="N2008" s="135"/>
      <c r="O2008" s="134"/>
      <c r="P2008" s="135"/>
      <c r="Q2008" s="135"/>
      <c r="R2008" s="134"/>
      <c r="S2008" s="135"/>
      <c r="T2008" s="135"/>
      <c r="U2008" s="134"/>
      <c r="V2008" s="135"/>
      <c r="W2008" s="135"/>
      <c r="X2008" s="134"/>
      <c r="Y2008" s="135"/>
      <c r="Z2008" s="135"/>
      <c r="AA2008" s="134"/>
      <c r="AB2008" s="135"/>
      <c r="AC2008" s="135"/>
      <c r="AD2008" s="134"/>
      <c r="AE2008" s="135"/>
      <c r="AF2008" s="135"/>
      <c r="AG2008" s="134"/>
    </row>
    <row r="2009" spans="1:33">
      <c r="A2009" s="144" t="s">
        <v>345</v>
      </c>
      <c r="B2009" s="135" t="s">
        <v>3172</v>
      </c>
      <c r="C2009" s="143">
        <v>-495.9051261600888</v>
      </c>
      <c r="D2009" s="143">
        <v>4283.6411597841579</v>
      </c>
      <c r="E2009" s="142">
        <v>1.2809999999999999</v>
      </c>
      <c r="F2009" s="141">
        <v>2.2189999999999999</v>
      </c>
      <c r="G2009" s="135"/>
      <c r="H2009" s="135"/>
      <c r="I2009" s="134"/>
      <c r="J2009" s="135"/>
      <c r="K2009" s="135"/>
      <c r="L2009" s="134"/>
      <c r="M2009" s="135"/>
      <c r="N2009" s="135"/>
      <c r="O2009" s="134"/>
      <c r="P2009" s="135"/>
      <c r="Q2009" s="135"/>
      <c r="R2009" s="134"/>
      <c r="S2009" s="135"/>
      <c r="T2009" s="135"/>
      <c r="U2009" s="134"/>
      <c r="V2009" s="135"/>
      <c r="W2009" s="135"/>
      <c r="X2009" s="134"/>
      <c r="Y2009" s="135"/>
      <c r="Z2009" s="135"/>
      <c r="AA2009" s="134"/>
      <c r="AB2009" s="135"/>
      <c r="AC2009" s="135"/>
      <c r="AD2009" s="134"/>
      <c r="AE2009" s="135"/>
      <c r="AF2009" s="135"/>
      <c r="AG2009" s="134"/>
    </row>
    <row r="2010" spans="1:33">
      <c r="A2010" s="144" t="s">
        <v>345</v>
      </c>
      <c r="B2010" s="135" t="s">
        <v>3171</v>
      </c>
      <c r="C2010" s="143">
        <v>-496.47070970536151</v>
      </c>
      <c r="D2010" s="143">
        <v>4283.4933750892405</v>
      </c>
      <c r="E2010" s="142">
        <v>1.3140000000000001</v>
      </c>
      <c r="F2010" s="141">
        <v>2.2160000000000002</v>
      </c>
      <c r="G2010" s="135"/>
      <c r="H2010" s="135"/>
      <c r="I2010" s="134"/>
      <c r="J2010" s="135"/>
      <c r="K2010" s="135"/>
      <c r="L2010" s="134"/>
      <c r="M2010" s="135"/>
      <c r="N2010" s="135"/>
      <c r="O2010" s="134"/>
      <c r="P2010" s="135"/>
      <c r="Q2010" s="135"/>
      <c r="R2010" s="134"/>
      <c r="S2010" s="135"/>
      <c r="T2010" s="135"/>
      <c r="U2010" s="134"/>
      <c r="V2010" s="135"/>
      <c r="W2010" s="135"/>
      <c r="X2010" s="134"/>
      <c r="Y2010" s="135"/>
      <c r="Z2010" s="135"/>
      <c r="AA2010" s="134"/>
      <c r="AB2010" s="135"/>
      <c r="AC2010" s="135"/>
      <c r="AD2010" s="134"/>
      <c r="AE2010" s="135"/>
      <c r="AF2010" s="135"/>
      <c r="AG2010" s="134"/>
    </row>
    <row r="2011" spans="1:33">
      <c r="A2011" s="144" t="s">
        <v>345</v>
      </c>
      <c r="B2011" s="135" t="s">
        <v>3170</v>
      </c>
      <c r="C2011" s="143">
        <v>-495.9352278108135</v>
      </c>
      <c r="D2011" s="143">
        <v>4282.4243404230292</v>
      </c>
      <c r="E2011" s="142">
        <v>1.2689999999999999</v>
      </c>
      <c r="F2011" s="141">
        <v>2.1960000000000002</v>
      </c>
      <c r="G2011" s="135"/>
      <c r="H2011" s="135"/>
      <c r="I2011" s="134"/>
      <c r="J2011" s="135"/>
      <c r="K2011" s="135"/>
      <c r="L2011" s="134"/>
      <c r="M2011" s="135"/>
      <c r="N2011" s="135"/>
      <c r="O2011" s="134"/>
      <c r="P2011" s="135"/>
      <c r="Q2011" s="135"/>
      <c r="R2011" s="134"/>
      <c r="S2011" s="135"/>
      <c r="T2011" s="135"/>
      <c r="U2011" s="134"/>
      <c r="V2011" s="135"/>
      <c r="W2011" s="135"/>
      <c r="X2011" s="134"/>
      <c r="Y2011" s="135"/>
      <c r="Z2011" s="135"/>
      <c r="AA2011" s="134"/>
      <c r="AB2011" s="135"/>
      <c r="AC2011" s="135"/>
      <c r="AD2011" s="134"/>
      <c r="AE2011" s="135"/>
      <c r="AF2011" s="135"/>
      <c r="AG2011" s="134"/>
    </row>
    <row r="2012" spans="1:33">
      <c r="A2012" s="144" t="s">
        <v>345</v>
      </c>
      <c r="B2012" s="135" t="s">
        <v>3169</v>
      </c>
      <c r="C2012" s="143">
        <v>-496.56577872851386</v>
      </c>
      <c r="D2012" s="143">
        <v>4281.0738250221993</v>
      </c>
      <c r="E2012" s="142">
        <v>1.278</v>
      </c>
      <c r="F2012" s="141">
        <v>2.1739999999999999</v>
      </c>
      <c r="G2012" s="135"/>
      <c r="H2012" s="135"/>
      <c r="I2012" s="134"/>
      <c r="J2012" s="135"/>
      <c r="K2012" s="135"/>
      <c r="L2012" s="134"/>
      <c r="M2012" s="135"/>
      <c r="N2012" s="135"/>
      <c r="O2012" s="134"/>
      <c r="P2012" s="135"/>
      <c r="Q2012" s="135"/>
      <c r="R2012" s="134"/>
      <c r="S2012" s="135"/>
      <c r="T2012" s="135"/>
      <c r="U2012" s="134"/>
      <c r="V2012" s="135"/>
      <c r="W2012" s="135"/>
      <c r="X2012" s="134"/>
      <c r="Y2012" s="135"/>
      <c r="Z2012" s="135"/>
      <c r="AA2012" s="134"/>
      <c r="AB2012" s="135"/>
      <c r="AC2012" s="135"/>
      <c r="AD2012" s="134"/>
      <c r="AE2012" s="135"/>
      <c r="AF2012" s="135"/>
      <c r="AG2012" s="134"/>
    </row>
    <row r="2013" spans="1:33">
      <c r="A2013" s="144" t="s">
        <v>345</v>
      </c>
      <c r="B2013" s="135" t="s">
        <v>3168</v>
      </c>
      <c r="C2013" s="143">
        <v>-496.88504928200518</v>
      </c>
      <c r="D2013" s="143">
        <v>4280.5034667665723</v>
      </c>
      <c r="E2013" s="142">
        <v>1.2410000000000001</v>
      </c>
      <c r="F2013" s="141">
        <v>2.181</v>
      </c>
      <c r="G2013" s="135"/>
      <c r="H2013" s="135"/>
      <c r="I2013" s="134"/>
      <c r="J2013" s="135"/>
      <c r="K2013" s="135"/>
      <c r="L2013" s="134"/>
      <c r="M2013" s="135"/>
      <c r="N2013" s="135"/>
      <c r="O2013" s="134"/>
      <c r="P2013" s="135"/>
      <c r="Q2013" s="135"/>
      <c r="R2013" s="134"/>
      <c r="S2013" s="135"/>
      <c r="T2013" s="135"/>
      <c r="U2013" s="134"/>
      <c r="V2013" s="135"/>
      <c r="W2013" s="135"/>
      <c r="X2013" s="134"/>
      <c r="Y2013" s="135"/>
      <c r="Z2013" s="135"/>
      <c r="AA2013" s="134"/>
      <c r="AB2013" s="135"/>
      <c r="AC2013" s="135"/>
      <c r="AD2013" s="134"/>
      <c r="AE2013" s="135"/>
      <c r="AF2013" s="135"/>
      <c r="AG2013" s="134"/>
    </row>
    <row r="2014" spans="1:33">
      <c r="A2014" s="144" t="s">
        <v>345</v>
      </c>
      <c r="B2014" s="135" t="s">
        <v>3167</v>
      </c>
      <c r="C2014" s="143">
        <v>-496.65304554543559</v>
      </c>
      <c r="D2014" s="143">
        <v>4278.8828328518102</v>
      </c>
      <c r="E2014" s="142">
        <v>1.2889999999999999</v>
      </c>
      <c r="F2014" s="141">
        <v>2.1859999999999999</v>
      </c>
      <c r="G2014" s="135"/>
      <c r="H2014" s="135"/>
      <c r="I2014" s="134"/>
      <c r="J2014" s="135"/>
      <c r="K2014" s="135"/>
      <c r="L2014" s="134"/>
      <c r="M2014" s="135"/>
      <c r="N2014" s="135"/>
      <c r="O2014" s="134"/>
      <c r="P2014" s="135"/>
      <c r="Q2014" s="135"/>
      <c r="R2014" s="134"/>
      <c r="S2014" s="135"/>
      <c r="T2014" s="135"/>
      <c r="U2014" s="134"/>
      <c r="V2014" s="135"/>
      <c r="W2014" s="135"/>
      <c r="X2014" s="134"/>
      <c r="Y2014" s="135"/>
      <c r="Z2014" s="135"/>
      <c r="AA2014" s="134"/>
      <c r="AB2014" s="135"/>
      <c r="AC2014" s="135"/>
      <c r="AD2014" s="134"/>
      <c r="AE2014" s="135"/>
      <c r="AF2014" s="135"/>
      <c r="AG2014" s="134"/>
    </row>
    <row r="2015" spans="1:33">
      <c r="A2015" s="144" t="s">
        <v>345</v>
      </c>
      <c r="B2015" s="135" t="s">
        <v>3166</v>
      </c>
      <c r="C2015" s="143">
        <v>-496.83359038529443</v>
      </c>
      <c r="D2015" s="143">
        <v>4277.6954881459988</v>
      </c>
      <c r="E2015" s="142">
        <v>1.2809999999999999</v>
      </c>
      <c r="F2015" s="141">
        <v>2.1880000000000002</v>
      </c>
      <c r="G2015" s="135"/>
      <c r="H2015" s="135"/>
      <c r="I2015" s="134"/>
      <c r="J2015" s="135"/>
      <c r="K2015" s="135"/>
      <c r="L2015" s="134"/>
      <c r="M2015" s="135"/>
      <c r="N2015" s="135"/>
      <c r="O2015" s="134"/>
      <c r="P2015" s="135"/>
      <c r="Q2015" s="135"/>
      <c r="R2015" s="134"/>
      <c r="S2015" s="135"/>
      <c r="T2015" s="135"/>
      <c r="U2015" s="134"/>
      <c r="V2015" s="135"/>
      <c r="W2015" s="135"/>
      <c r="X2015" s="134"/>
      <c r="Y2015" s="135"/>
      <c r="Z2015" s="135"/>
      <c r="AA2015" s="134"/>
      <c r="AB2015" s="135"/>
      <c r="AC2015" s="135"/>
      <c r="AD2015" s="134"/>
      <c r="AE2015" s="135"/>
      <c r="AF2015" s="135"/>
      <c r="AG2015" s="134"/>
    </row>
    <row r="2016" spans="1:33">
      <c r="A2016" s="144" t="s">
        <v>345</v>
      </c>
      <c r="B2016" s="135" t="s">
        <v>3165</v>
      </c>
      <c r="C2016" s="143">
        <v>-496.18233340933909</v>
      </c>
      <c r="D2016" s="143">
        <v>4277.1062762977208</v>
      </c>
      <c r="E2016" s="142">
        <v>1.276</v>
      </c>
      <c r="F2016" s="141">
        <v>2.1909999999999998</v>
      </c>
      <c r="G2016" s="135"/>
      <c r="H2016" s="135"/>
      <c r="I2016" s="134"/>
      <c r="J2016" s="135"/>
      <c r="K2016" s="135"/>
      <c r="L2016" s="134"/>
      <c r="M2016" s="135"/>
      <c r="N2016" s="135"/>
      <c r="O2016" s="134"/>
      <c r="P2016" s="135"/>
      <c r="Q2016" s="135"/>
      <c r="R2016" s="134"/>
      <c r="S2016" s="135"/>
      <c r="T2016" s="135"/>
      <c r="U2016" s="134"/>
      <c r="V2016" s="135"/>
      <c r="W2016" s="135"/>
      <c r="X2016" s="134"/>
      <c r="Y2016" s="135"/>
      <c r="Z2016" s="135"/>
      <c r="AA2016" s="134"/>
      <c r="AB2016" s="135"/>
      <c r="AC2016" s="135"/>
      <c r="AD2016" s="134"/>
      <c r="AE2016" s="135"/>
      <c r="AF2016" s="135"/>
      <c r="AG2016" s="134"/>
    </row>
    <row r="2017" spans="1:33">
      <c r="A2017" s="144" t="s">
        <v>345</v>
      </c>
      <c r="B2017" s="135" t="s">
        <v>3164</v>
      </c>
      <c r="C2017" s="143">
        <v>-496.1006755496602</v>
      </c>
      <c r="D2017" s="143">
        <v>4276.5422218857802</v>
      </c>
      <c r="E2017" s="142">
        <v>1.2689999999999999</v>
      </c>
      <c r="F2017" s="141">
        <v>2.1749999999999998</v>
      </c>
      <c r="G2017" s="135"/>
      <c r="H2017" s="135"/>
      <c r="I2017" s="134"/>
      <c r="J2017" s="135"/>
      <c r="K2017" s="135"/>
      <c r="L2017" s="134"/>
      <c r="M2017" s="135"/>
      <c r="N2017" s="135"/>
      <c r="O2017" s="134"/>
      <c r="P2017" s="135"/>
      <c r="Q2017" s="135"/>
      <c r="R2017" s="134"/>
      <c r="S2017" s="135"/>
      <c r="T2017" s="135"/>
      <c r="U2017" s="134"/>
      <c r="V2017" s="135"/>
      <c r="W2017" s="135"/>
      <c r="X2017" s="134"/>
      <c r="Y2017" s="135"/>
      <c r="Z2017" s="135"/>
      <c r="AA2017" s="134"/>
      <c r="AB2017" s="135"/>
      <c r="AC2017" s="135"/>
      <c r="AD2017" s="134"/>
      <c r="AE2017" s="135"/>
      <c r="AF2017" s="135"/>
      <c r="AG2017" s="134"/>
    </row>
    <row r="2018" spans="1:33">
      <c r="A2018" s="144" t="s">
        <v>345</v>
      </c>
      <c r="B2018" s="135" t="s">
        <v>3163</v>
      </c>
      <c r="C2018" s="143">
        <v>-496.56215994320303</v>
      </c>
      <c r="D2018" s="143">
        <v>4275.9259137227427</v>
      </c>
      <c r="E2018" s="142">
        <v>1.2310000000000001</v>
      </c>
      <c r="F2018" s="141">
        <v>2.1709999999999998</v>
      </c>
      <c r="G2018" s="135"/>
      <c r="H2018" s="135"/>
      <c r="I2018" s="134"/>
      <c r="J2018" s="135"/>
      <c r="K2018" s="135"/>
      <c r="L2018" s="134"/>
      <c r="M2018" s="135"/>
      <c r="N2018" s="135"/>
      <c r="O2018" s="134"/>
      <c r="P2018" s="135"/>
      <c r="Q2018" s="135"/>
      <c r="R2018" s="134"/>
      <c r="S2018" s="135"/>
      <c r="T2018" s="135"/>
      <c r="U2018" s="134"/>
      <c r="V2018" s="135"/>
      <c r="W2018" s="135"/>
      <c r="X2018" s="134"/>
      <c r="Y2018" s="135"/>
      <c r="Z2018" s="135"/>
      <c r="AA2018" s="134"/>
      <c r="AB2018" s="135"/>
      <c r="AC2018" s="135"/>
      <c r="AD2018" s="134"/>
      <c r="AE2018" s="135"/>
      <c r="AF2018" s="135"/>
      <c r="AG2018" s="134"/>
    </row>
    <row r="2019" spans="1:33">
      <c r="A2019" s="144" t="s">
        <v>345</v>
      </c>
      <c r="B2019" s="135" t="s">
        <v>3162</v>
      </c>
      <c r="C2019" s="143">
        <v>-495.96436086866282</v>
      </c>
      <c r="D2019" s="143">
        <v>4275.6018225136522</v>
      </c>
      <c r="E2019" s="142">
        <v>1.2829999999999999</v>
      </c>
      <c r="F2019" s="141">
        <v>2.181</v>
      </c>
      <c r="G2019" s="135"/>
      <c r="H2019" s="135"/>
      <c r="I2019" s="134"/>
      <c r="J2019" s="135"/>
      <c r="K2019" s="135"/>
      <c r="L2019" s="134"/>
      <c r="M2019" s="135"/>
      <c r="N2019" s="135"/>
      <c r="O2019" s="134"/>
      <c r="P2019" s="135"/>
      <c r="Q2019" s="135"/>
      <c r="R2019" s="134"/>
      <c r="S2019" s="135"/>
      <c r="T2019" s="135"/>
      <c r="U2019" s="134"/>
      <c r="V2019" s="135"/>
      <c r="W2019" s="135"/>
      <c r="X2019" s="134"/>
      <c r="Y2019" s="135"/>
      <c r="Z2019" s="135"/>
      <c r="AA2019" s="134"/>
      <c r="AB2019" s="135"/>
      <c r="AC2019" s="135"/>
      <c r="AD2019" s="134"/>
      <c r="AE2019" s="135"/>
      <c r="AF2019" s="135"/>
      <c r="AG2019" s="134"/>
    </row>
    <row r="2020" spans="1:33">
      <c r="A2020" s="144" t="s">
        <v>345</v>
      </c>
      <c r="B2020" s="135" t="s">
        <v>3161</v>
      </c>
      <c r="C2020" s="143">
        <v>-496.88581370573615</v>
      </c>
      <c r="D2020" s="143">
        <v>4275.5904637740732</v>
      </c>
      <c r="E2020" s="142">
        <v>1.2709999999999999</v>
      </c>
      <c r="F2020" s="141">
        <v>2.177</v>
      </c>
      <c r="G2020" s="135"/>
      <c r="H2020" s="135"/>
      <c r="I2020" s="134"/>
      <c r="J2020" s="135"/>
      <c r="K2020" s="135"/>
      <c r="L2020" s="134"/>
      <c r="M2020" s="135"/>
      <c r="N2020" s="135"/>
      <c r="O2020" s="134"/>
      <c r="P2020" s="135"/>
      <c r="Q2020" s="135"/>
      <c r="R2020" s="134"/>
      <c r="S2020" s="135"/>
      <c r="T2020" s="135"/>
      <c r="U2020" s="134"/>
      <c r="V2020" s="135"/>
      <c r="W2020" s="135"/>
      <c r="X2020" s="134"/>
      <c r="Y2020" s="135"/>
      <c r="Z2020" s="135"/>
      <c r="AA2020" s="134"/>
      <c r="AB2020" s="135"/>
      <c r="AC2020" s="135"/>
      <c r="AD2020" s="134"/>
      <c r="AE2020" s="135"/>
      <c r="AF2020" s="135"/>
      <c r="AG2020" s="134"/>
    </row>
    <row r="2021" spans="1:33">
      <c r="A2021" s="144" t="s">
        <v>345</v>
      </c>
      <c r="B2021" s="135" t="s">
        <v>3160</v>
      </c>
      <c r="C2021" s="143">
        <v>-496.69076592032576</v>
      </c>
      <c r="D2021" s="143">
        <v>4275.4511134384293</v>
      </c>
      <c r="E2021" s="142">
        <v>1.2649999999999999</v>
      </c>
      <c r="F2021" s="141">
        <v>2.1779999999999999</v>
      </c>
      <c r="G2021" s="135"/>
      <c r="H2021" s="135"/>
      <c r="I2021" s="134"/>
      <c r="J2021" s="135"/>
      <c r="K2021" s="135"/>
      <c r="L2021" s="134"/>
      <c r="M2021" s="135"/>
      <c r="N2021" s="135"/>
      <c r="O2021" s="134"/>
      <c r="P2021" s="135"/>
      <c r="Q2021" s="135"/>
      <c r="R2021" s="134"/>
      <c r="S2021" s="135"/>
      <c r="T2021" s="135"/>
      <c r="U2021" s="134"/>
      <c r="V2021" s="135"/>
      <c r="W2021" s="135"/>
      <c r="X2021" s="134"/>
      <c r="Y2021" s="135"/>
      <c r="Z2021" s="135"/>
      <c r="AA2021" s="134"/>
      <c r="AB2021" s="135"/>
      <c r="AC2021" s="135"/>
      <c r="AD2021" s="134"/>
      <c r="AE2021" s="135"/>
      <c r="AF2021" s="135"/>
      <c r="AG2021" s="134"/>
    </row>
    <row r="2022" spans="1:33">
      <c r="A2022" s="144" t="s">
        <v>345</v>
      </c>
      <c r="B2022" s="135" t="s">
        <v>3159</v>
      </c>
      <c r="C2022" s="143">
        <v>-496.62995876047893</v>
      </c>
      <c r="D2022" s="143">
        <v>4274.6403551637495</v>
      </c>
      <c r="E2022" s="142">
        <v>1.2689999999999999</v>
      </c>
      <c r="F2022" s="141">
        <v>2.1739999999999999</v>
      </c>
      <c r="G2022" s="135"/>
      <c r="H2022" s="135"/>
      <c r="I2022" s="134"/>
      <c r="J2022" s="135"/>
      <c r="K2022" s="135"/>
      <c r="L2022" s="134"/>
      <c r="M2022" s="135"/>
      <c r="N2022" s="135"/>
      <c r="O2022" s="134"/>
      <c r="P2022" s="135"/>
      <c r="Q2022" s="135"/>
      <c r="R2022" s="134"/>
      <c r="S2022" s="135"/>
      <c r="T2022" s="135"/>
      <c r="U2022" s="134"/>
      <c r="V2022" s="135"/>
      <c r="W2022" s="135"/>
      <c r="X2022" s="134"/>
      <c r="Y2022" s="135"/>
      <c r="Z2022" s="135"/>
      <c r="AA2022" s="134"/>
      <c r="AB2022" s="135"/>
      <c r="AC2022" s="135"/>
      <c r="AD2022" s="134"/>
      <c r="AE2022" s="135"/>
      <c r="AF2022" s="135"/>
      <c r="AG2022" s="134"/>
    </row>
    <row r="2023" spans="1:33">
      <c r="A2023" s="144" t="s">
        <v>345</v>
      </c>
      <c r="B2023" s="135" t="s">
        <v>3158</v>
      </c>
      <c r="C2023" s="143">
        <v>-496.25588466447238</v>
      </c>
      <c r="D2023" s="143">
        <v>4274.5042457524232</v>
      </c>
      <c r="E2023" s="142">
        <v>1.284</v>
      </c>
      <c r="F2023" s="141">
        <v>2.1859999999999999</v>
      </c>
      <c r="G2023" s="135"/>
      <c r="H2023" s="135"/>
      <c r="I2023" s="134"/>
      <c r="J2023" s="135"/>
      <c r="K2023" s="135"/>
      <c r="L2023" s="134"/>
      <c r="M2023" s="135"/>
      <c r="N2023" s="135"/>
      <c r="O2023" s="134"/>
      <c r="P2023" s="135"/>
      <c r="Q2023" s="135"/>
      <c r="R2023" s="134"/>
      <c r="S2023" s="135"/>
      <c r="T2023" s="135"/>
      <c r="U2023" s="134"/>
      <c r="V2023" s="135"/>
      <c r="W2023" s="135"/>
      <c r="X2023" s="134"/>
      <c r="Y2023" s="135"/>
      <c r="Z2023" s="135"/>
      <c r="AA2023" s="134"/>
      <c r="AB2023" s="135"/>
      <c r="AC2023" s="135"/>
      <c r="AD2023" s="134"/>
      <c r="AE2023" s="135"/>
      <c r="AF2023" s="135"/>
      <c r="AG2023" s="134"/>
    </row>
    <row r="2024" spans="1:33">
      <c r="A2024" s="144" t="s">
        <v>345</v>
      </c>
      <c r="B2024" s="135" t="s">
        <v>3157</v>
      </c>
      <c r="C2024" s="143">
        <v>-495.99101198813025</v>
      </c>
      <c r="D2024" s="143">
        <v>4273.3386443055215</v>
      </c>
      <c r="E2024" s="142">
        <v>1.2629999999999999</v>
      </c>
      <c r="F2024" s="141">
        <v>2.181</v>
      </c>
      <c r="G2024" s="135"/>
      <c r="H2024" s="135"/>
      <c r="I2024" s="134"/>
      <c r="J2024" s="135"/>
      <c r="K2024" s="135"/>
      <c r="L2024" s="134"/>
      <c r="M2024" s="135"/>
      <c r="N2024" s="135"/>
      <c r="O2024" s="134"/>
      <c r="P2024" s="135"/>
      <c r="Q2024" s="135"/>
      <c r="R2024" s="134"/>
      <c r="S2024" s="135"/>
      <c r="T2024" s="135"/>
      <c r="U2024" s="134"/>
      <c r="V2024" s="135"/>
      <c r="W2024" s="135"/>
      <c r="X2024" s="134"/>
      <c r="Y2024" s="135"/>
      <c r="Z2024" s="135"/>
      <c r="AA2024" s="134"/>
      <c r="AB2024" s="135"/>
      <c r="AC2024" s="135"/>
      <c r="AD2024" s="134"/>
      <c r="AE2024" s="135"/>
      <c r="AF2024" s="135"/>
      <c r="AG2024" s="134"/>
    </row>
    <row r="2025" spans="1:33">
      <c r="A2025" s="144" t="s">
        <v>345</v>
      </c>
      <c r="B2025" s="135" t="s">
        <v>3156</v>
      </c>
      <c r="C2025" s="143">
        <v>-496.01295898992475</v>
      </c>
      <c r="D2025" s="143">
        <v>4271.3387226051318</v>
      </c>
      <c r="E2025" s="142">
        <v>1.2789999999999999</v>
      </c>
      <c r="F2025" s="141">
        <v>2.1789999999999998</v>
      </c>
      <c r="G2025" s="135"/>
      <c r="H2025" s="135"/>
      <c r="I2025" s="134"/>
      <c r="J2025" s="135"/>
      <c r="K2025" s="135"/>
      <c r="L2025" s="134"/>
      <c r="M2025" s="135"/>
      <c r="N2025" s="135"/>
      <c r="O2025" s="134"/>
      <c r="P2025" s="135"/>
      <c r="Q2025" s="135"/>
      <c r="R2025" s="134"/>
      <c r="S2025" s="135"/>
      <c r="T2025" s="135"/>
      <c r="U2025" s="134"/>
      <c r="V2025" s="135"/>
      <c r="W2025" s="135"/>
      <c r="X2025" s="134"/>
      <c r="Y2025" s="135"/>
      <c r="Z2025" s="135"/>
      <c r="AA2025" s="134"/>
      <c r="AB2025" s="135"/>
      <c r="AC2025" s="135"/>
      <c r="AD2025" s="134"/>
      <c r="AE2025" s="135"/>
      <c r="AF2025" s="135"/>
      <c r="AG2025" s="134"/>
    </row>
    <row r="2026" spans="1:33">
      <c r="A2026" s="144" t="s">
        <v>345</v>
      </c>
      <c r="B2026" s="135" t="s">
        <v>3155</v>
      </c>
      <c r="C2026" s="143">
        <v>-496.43572722983834</v>
      </c>
      <c r="D2026" s="143">
        <v>4271.1030868730613</v>
      </c>
      <c r="E2026" s="142">
        <v>1.2849999999999999</v>
      </c>
      <c r="F2026" s="141">
        <v>2.1779999999999999</v>
      </c>
      <c r="G2026" s="135"/>
      <c r="H2026" s="135"/>
      <c r="I2026" s="134"/>
      <c r="J2026" s="135"/>
      <c r="K2026" s="135"/>
      <c r="L2026" s="134"/>
      <c r="M2026" s="135"/>
      <c r="N2026" s="135"/>
      <c r="O2026" s="134"/>
      <c r="P2026" s="135"/>
      <c r="Q2026" s="135"/>
      <c r="R2026" s="134"/>
      <c r="S2026" s="135"/>
      <c r="T2026" s="135"/>
      <c r="U2026" s="134"/>
      <c r="V2026" s="135"/>
      <c r="W2026" s="135"/>
      <c r="X2026" s="134"/>
      <c r="Y2026" s="135"/>
      <c r="Z2026" s="135"/>
      <c r="AA2026" s="134"/>
      <c r="AB2026" s="135"/>
      <c r="AC2026" s="135"/>
      <c r="AD2026" s="134"/>
      <c r="AE2026" s="135"/>
      <c r="AF2026" s="135"/>
      <c r="AG2026" s="134"/>
    </row>
    <row r="2027" spans="1:33">
      <c r="A2027" s="144" t="s">
        <v>345</v>
      </c>
      <c r="B2027" s="135" t="s">
        <v>3154</v>
      </c>
      <c r="C2027" s="143">
        <v>-496.25690588879922</v>
      </c>
      <c r="D2027" s="143">
        <v>4270.4649865847468</v>
      </c>
      <c r="E2027" s="142">
        <v>1.2849999999999999</v>
      </c>
      <c r="F2027" s="141">
        <v>2.1709999999999998</v>
      </c>
      <c r="G2027" s="135"/>
      <c r="H2027" s="135"/>
      <c r="I2027" s="134"/>
      <c r="J2027" s="135"/>
      <c r="K2027" s="135"/>
      <c r="L2027" s="134"/>
      <c r="M2027" s="135"/>
      <c r="N2027" s="135"/>
      <c r="O2027" s="134"/>
      <c r="P2027" s="135"/>
      <c r="Q2027" s="135"/>
      <c r="R2027" s="134"/>
      <c r="S2027" s="135"/>
      <c r="T2027" s="135"/>
      <c r="U2027" s="134"/>
      <c r="V2027" s="135"/>
      <c r="W2027" s="135"/>
      <c r="X2027" s="134"/>
      <c r="Y2027" s="135"/>
      <c r="Z2027" s="135"/>
      <c r="AA2027" s="134"/>
      <c r="AB2027" s="135"/>
      <c r="AC2027" s="135"/>
      <c r="AD2027" s="134"/>
      <c r="AE2027" s="135"/>
      <c r="AF2027" s="135"/>
      <c r="AG2027" s="134"/>
    </row>
    <row r="2028" spans="1:33">
      <c r="A2028" s="144" t="s">
        <v>345</v>
      </c>
      <c r="B2028" s="135" t="s">
        <v>3153</v>
      </c>
      <c r="C2028" s="143">
        <v>-496.1087111873303</v>
      </c>
      <c r="D2028" s="143">
        <v>4268.9820323833192</v>
      </c>
      <c r="E2028" s="142">
        <v>1.264</v>
      </c>
      <c r="F2028" s="141">
        <v>2.1880000000000002</v>
      </c>
      <c r="G2028" s="135"/>
      <c r="H2028" s="135"/>
      <c r="I2028" s="134"/>
      <c r="J2028" s="135"/>
      <c r="K2028" s="135"/>
      <c r="L2028" s="134"/>
      <c r="M2028" s="135"/>
      <c r="N2028" s="135"/>
      <c r="O2028" s="134"/>
      <c r="P2028" s="135"/>
      <c r="Q2028" s="135"/>
      <c r="R2028" s="134"/>
      <c r="S2028" s="135"/>
      <c r="T2028" s="135"/>
      <c r="U2028" s="134"/>
      <c r="V2028" s="135"/>
      <c r="W2028" s="135"/>
      <c r="X2028" s="134"/>
      <c r="Y2028" s="135"/>
      <c r="Z2028" s="135"/>
      <c r="AA2028" s="134"/>
      <c r="AB2028" s="135"/>
      <c r="AC2028" s="135"/>
      <c r="AD2028" s="134"/>
      <c r="AE2028" s="135"/>
      <c r="AF2028" s="135"/>
      <c r="AG2028" s="134"/>
    </row>
    <row r="2029" spans="1:33">
      <c r="A2029" s="144" t="s">
        <v>345</v>
      </c>
      <c r="B2029" s="135" t="s">
        <v>3152</v>
      </c>
      <c r="C2029" s="143">
        <v>-496.47966573263494</v>
      </c>
      <c r="D2029" s="143">
        <v>4267.235521523332</v>
      </c>
      <c r="E2029" s="142">
        <v>1.2849999999999999</v>
      </c>
      <c r="F2029" s="141">
        <v>2.1760000000000002</v>
      </c>
      <c r="G2029" s="135"/>
      <c r="H2029" s="135"/>
      <c r="I2029" s="134"/>
      <c r="J2029" s="135"/>
      <c r="K2029" s="135"/>
      <c r="L2029" s="134"/>
      <c r="M2029" s="135"/>
      <c r="N2029" s="135"/>
      <c r="O2029" s="134"/>
      <c r="P2029" s="135"/>
      <c r="Q2029" s="135"/>
      <c r="R2029" s="134"/>
      <c r="S2029" s="135"/>
      <c r="T2029" s="135"/>
      <c r="U2029" s="134"/>
      <c r="V2029" s="135"/>
      <c r="W2029" s="135"/>
      <c r="X2029" s="134"/>
      <c r="Y2029" s="135"/>
      <c r="Z2029" s="135"/>
      <c r="AA2029" s="134"/>
      <c r="AB2029" s="135"/>
      <c r="AC2029" s="135"/>
      <c r="AD2029" s="134"/>
      <c r="AE2029" s="135"/>
      <c r="AF2029" s="135"/>
      <c r="AG2029" s="134"/>
    </row>
    <row r="2030" spans="1:33">
      <c r="A2030" s="144" t="s">
        <v>345</v>
      </c>
      <c r="B2030" s="135" t="s">
        <v>3151</v>
      </c>
      <c r="C2030" s="143">
        <v>-495.91969531063518</v>
      </c>
      <c r="D2030" s="143">
        <v>4267.1046716915753</v>
      </c>
      <c r="E2030" s="142">
        <v>1.2749999999999999</v>
      </c>
      <c r="F2030" s="141">
        <v>2.1869999999999998</v>
      </c>
      <c r="G2030" s="135"/>
      <c r="H2030" s="135"/>
      <c r="I2030" s="134"/>
      <c r="J2030" s="135"/>
      <c r="K2030" s="135"/>
      <c r="L2030" s="134"/>
      <c r="M2030" s="135"/>
      <c r="N2030" s="135"/>
      <c r="O2030" s="134"/>
      <c r="P2030" s="135"/>
      <c r="Q2030" s="135"/>
      <c r="R2030" s="134"/>
      <c r="S2030" s="135"/>
      <c r="T2030" s="135"/>
      <c r="U2030" s="134"/>
      <c r="V2030" s="135"/>
      <c r="W2030" s="135"/>
      <c r="X2030" s="134"/>
      <c r="Y2030" s="135"/>
      <c r="Z2030" s="135"/>
      <c r="AA2030" s="134"/>
      <c r="AB2030" s="135"/>
      <c r="AC2030" s="135"/>
      <c r="AD2030" s="134"/>
      <c r="AE2030" s="135"/>
      <c r="AF2030" s="135"/>
      <c r="AG2030" s="134"/>
    </row>
    <row r="2031" spans="1:33">
      <c r="A2031" s="144" t="s">
        <v>345</v>
      </c>
      <c r="B2031" s="135" t="s">
        <v>3150</v>
      </c>
      <c r="C2031" s="143">
        <v>-496.17610414316988</v>
      </c>
      <c r="D2031" s="143">
        <v>4265.4279985688981</v>
      </c>
      <c r="E2031" s="142">
        <v>1.286</v>
      </c>
      <c r="F2031" s="141">
        <v>2.1760000000000002</v>
      </c>
      <c r="G2031" s="135"/>
      <c r="H2031" s="135"/>
      <c r="I2031" s="134"/>
      <c r="J2031" s="135"/>
      <c r="K2031" s="135"/>
      <c r="L2031" s="134"/>
      <c r="M2031" s="135"/>
      <c r="N2031" s="135"/>
      <c r="O2031" s="134"/>
      <c r="P2031" s="135"/>
      <c r="Q2031" s="135"/>
      <c r="R2031" s="134"/>
      <c r="S2031" s="135"/>
      <c r="T2031" s="135"/>
      <c r="U2031" s="134"/>
      <c r="V2031" s="135"/>
      <c r="W2031" s="135"/>
      <c r="X2031" s="134"/>
      <c r="Y2031" s="135"/>
      <c r="Z2031" s="135"/>
      <c r="AA2031" s="134"/>
      <c r="AB2031" s="135"/>
      <c r="AC2031" s="135"/>
      <c r="AD2031" s="134"/>
      <c r="AE2031" s="135"/>
      <c r="AF2031" s="135"/>
      <c r="AG2031" s="134"/>
    </row>
    <row r="2032" spans="1:33">
      <c r="A2032" s="144" t="s">
        <v>345</v>
      </c>
      <c r="B2032" s="135" t="s">
        <v>3149</v>
      </c>
      <c r="C2032" s="143">
        <v>-496.72143820216343</v>
      </c>
      <c r="D2032" s="143">
        <v>4264.9515580972693</v>
      </c>
      <c r="E2032" s="142">
        <v>1.2809999999999999</v>
      </c>
      <c r="F2032" s="141">
        <v>2.1920000000000002</v>
      </c>
      <c r="G2032" s="135"/>
      <c r="H2032" s="135"/>
      <c r="I2032" s="134"/>
      <c r="J2032" s="135"/>
      <c r="K2032" s="135"/>
      <c r="L2032" s="134"/>
      <c r="M2032" s="135"/>
      <c r="N2032" s="135"/>
      <c r="O2032" s="134"/>
      <c r="P2032" s="135"/>
      <c r="Q2032" s="135"/>
      <c r="R2032" s="134"/>
      <c r="S2032" s="135"/>
      <c r="T2032" s="135"/>
      <c r="U2032" s="134"/>
      <c r="V2032" s="135"/>
      <c r="W2032" s="135"/>
      <c r="X2032" s="134"/>
      <c r="Y2032" s="135"/>
      <c r="Z2032" s="135"/>
      <c r="AA2032" s="134"/>
      <c r="AB2032" s="135"/>
      <c r="AC2032" s="135"/>
      <c r="AD2032" s="134"/>
      <c r="AE2032" s="135"/>
      <c r="AF2032" s="135"/>
      <c r="AG2032" s="134"/>
    </row>
    <row r="2033" spans="1:33">
      <c r="A2033" s="144" t="s">
        <v>345</v>
      </c>
      <c r="B2033" s="135" t="s">
        <v>3148</v>
      </c>
      <c r="C2033" s="143">
        <v>-496.66451490364835</v>
      </c>
      <c r="D2033" s="143">
        <v>4264.3009815089663</v>
      </c>
      <c r="E2033" s="142">
        <v>1.2629999999999999</v>
      </c>
      <c r="F2033" s="141">
        <v>2.1909999999999998</v>
      </c>
      <c r="G2033" s="135"/>
      <c r="H2033" s="135"/>
      <c r="I2033" s="134"/>
      <c r="J2033" s="135"/>
      <c r="K2033" s="135"/>
      <c r="L2033" s="134"/>
      <c r="M2033" s="135"/>
      <c r="N2033" s="135"/>
      <c r="O2033" s="134"/>
      <c r="P2033" s="135"/>
      <c r="Q2033" s="135"/>
      <c r="R2033" s="134"/>
      <c r="S2033" s="135"/>
      <c r="T2033" s="135"/>
      <c r="U2033" s="134"/>
      <c r="V2033" s="135"/>
      <c r="W2033" s="135"/>
      <c r="X2033" s="134"/>
      <c r="Y2033" s="135"/>
      <c r="Z2033" s="135"/>
      <c r="AA2033" s="134"/>
      <c r="AB2033" s="135"/>
      <c r="AC2033" s="135"/>
      <c r="AD2033" s="134"/>
      <c r="AE2033" s="135"/>
      <c r="AF2033" s="135"/>
      <c r="AG2033" s="134"/>
    </row>
    <row r="2034" spans="1:33">
      <c r="A2034" s="144" t="s">
        <v>345</v>
      </c>
      <c r="B2034" s="135" t="s">
        <v>3147</v>
      </c>
      <c r="C2034" s="143">
        <v>-496.30571909066066</v>
      </c>
      <c r="D2034" s="143">
        <v>4262.38136500782</v>
      </c>
      <c r="E2034" s="142">
        <v>1.258</v>
      </c>
      <c r="F2034" s="141">
        <v>2.2090000000000001</v>
      </c>
      <c r="G2034" s="135"/>
      <c r="H2034" s="135"/>
      <c r="I2034" s="134"/>
      <c r="J2034" s="135"/>
      <c r="K2034" s="135"/>
      <c r="L2034" s="134"/>
      <c r="M2034" s="135"/>
      <c r="N2034" s="135"/>
      <c r="O2034" s="134"/>
      <c r="P2034" s="135"/>
      <c r="Q2034" s="135"/>
      <c r="R2034" s="134"/>
      <c r="S2034" s="135"/>
      <c r="T2034" s="135"/>
      <c r="U2034" s="134"/>
      <c r="V2034" s="135"/>
      <c r="W2034" s="135"/>
      <c r="X2034" s="134"/>
      <c r="Y2034" s="135"/>
      <c r="Z2034" s="135"/>
      <c r="AA2034" s="134"/>
      <c r="AB2034" s="135"/>
      <c r="AC2034" s="135"/>
      <c r="AD2034" s="134"/>
      <c r="AE2034" s="135"/>
      <c r="AF2034" s="135"/>
      <c r="AG2034" s="134"/>
    </row>
    <row r="2035" spans="1:33">
      <c r="A2035" s="144" t="s">
        <v>345</v>
      </c>
      <c r="B2035" s="135" t="s">
        <v>3146</v>
      </c>
      <c r="C2035" s="143">
        <v>-495.95744475514306</v>
      </c>
      <c r="D2035" s="143">
        <v>4261.0142750278828</v>
      </c>
      <c r="E2035" s="142">
        <v>1.2789999999999999</v>
      </c>
      <c r="F2035" s="141">
        <v>2.1920000000000002</v>
      </c>
      <c r="G2035" s="135"/>
      <c r="H2035" s="135"/>
      <c r="I2035" s="134"/>
      <c r="J2035" s="135"/>
      <c r="K2035" s="135"/>
      <c r="L2035" s="134"/>
      <c r="M2035" s="135"/>
      <c r="N2035" s="135"/>
      <c r="O2035" s="134"/>
      <c r="P2035" s="135"/>
      <c r="Q2035" s="135"/>
      <c r="R2035" s="134"/>
      <c r="S2035" s="135"/>
      <c r="T2035" s="135"/>
      <c r="U2035" s="134"/>
      <c r="V2035" s="135"/>
      <c r="W2035" s="135"/>
      <c r="X2035" s="134"/>
      <c r="Y2035" s="135"/>
      <c r="Z2035" s="135"/>
      <c r="AA2035" s="134"/>
      <c r="AB2035" s="135"/>
      <c r="AC2035" s="135"/>
      <c r="AD2035" s="134"/>
      <c r="AE2035" s="135"/>
      <c r="AF2035" s="135"/>
      <c r="AG2035" s="134"/>
    </row>
    <row r="2036" spans="1:33">
      <c r="A2036" s="144" t="s">
        <v>345</v>
      </c>
      <c r="B2036" s="135" t="s">
        <v>3145</v>
      </c>
      <c r="C2036" s="143">
        <v>-495.92013122700808</v>
      </c>
      <c r="D2036" s="143">
        <v>4259.0745525770562</v>
      </c>
      <c r="E2036" s="142">
        <v>1.2649999999999999</v>
      </c>
      <c r="F2036" s="141">
        <v>2.2109999999999999</v>
      </c>
      <c r="G2036" s="135"/>
      <c r="H2036" s="135"/>
      <c r="I2036" s="134"/>
      <c r="J2036" s="135"/>
      <c r="K2036" s="135"/>
      <c r="L2036" s="134"/>
      <c r="M2036" s="135"/>
      <c r="N2036" s="135"/>
      <c r="O2036" s="134"/>
      <c r="P2036" s="135"/>
      <c r="Q2036" s="135"/>
      <c r="R2036" s="134"/>
      <c r="S2036" s="135"/>
      <c r="T2036" s="135"/>
      <c r="U2036" s="134"/>
      <c r="V2036" s="135"/>
      <c r="W2036" s="135"/>
      <c r="X2036" s="134"/>
      <c r="Y2036" s="135"/>
      <c r="Z2036" s="135"/>
      <c r="AA2036" s="134"/>
      <c r="AB2036" s="135"/>
      <c r="AC2036" s="135"/>
      <c r="AD2036" s="134"/>
      <c r="AE2036" s="135"/>
      <c r="AF2036" s="135"/>
      <c r="AG2036" s="134"/>
    </row>
    <row r="2037" spans="1:33">
      <c r="A2037" s="144" t="s">
        <v>345</v>
      </c>
      <c r="B2037" s="135" t="s">
        <v>3144</v>
      </c>
      <c r="C2037" s="143">
        <v>-496.65202108165437</v>
      </c>
      <c r="D2037" s="143">
        <v>4258.8790346783408</v>
      </c>
      <c r="E2037" s="142">
        <v>1.298</v>
      </c>
      <c r="F2037" s="141">
        <v>2.177</v>
      </c>
      <c r="G2037" s="135"/>
      <c r="H2037" s="135"/>
      <c r="I2037" s="134"/>
      <c r="J2037" s="135"/>
      <c r="K2037" s="135"/>
      <c r="L2037" s="134"/>
      <c r="M2037" s="135"/>
      <c r="N2037" s="135"/>
      <c r="O2037" s="134"/>
      <c r="P2037" s="135"/>
      <c r="Q2037" s="135"/>
      <c r="R2037" s="134"/>
      <c r="S2037" s="135"/>
      <c r="T2037" s="135"/>
      <c r="U2037" s="134"/>
      <c r="V2037" s="135"/>
      <c r="W2037" s="135"/>
      <c r="X2037" s="134"/>
      <c r="Y2037" s="135"/>
      <c r="Z2037" s="135"/>
      <c r="AA2037" s="134"/>
      <c r="AB2037" s="135"/>
      <c r="AC2037" s="135"/>
      <c r="AD2037" s="134"/>
      <c r="AE2037" s="135"/>
      <c r="AF2037" s="135"/>
      <c r="AG2037" s="134"/>
    </row>
    <row r="2038" spans="1:33">
      <c r="A2038" s="144" t="s">
        <v>345</v>
      </c>
      <c r="B2038" s="135" t="s">
        <v>3143</v>
      </c>
      <c r="C2038" s="143">
        <v>-496.71269212363666</v>
      </c>
      <c r="D2038" s="143">
        <v>4257.4363459198903</v>
      </c>
      <c r="E2038" s="142">
        <v>1.28</v>
      </c>
      <c r="F2038" s="141">
        <v>2.2029999999999998</v>
      </c>
      <c r="G2038" s="135"/>
      <c r="H2038" s="135"/>
      <c r="I2038" s="134"/>
      <c r="J2038" s="135"/>
      <c r="K2038" s="135"/>
      <c r="L2038" s="134"/>
      <c r="M2038" s="135"/>
      <c r="N2038" s="135"/>
      <c r="O2038" s="134"/>
      <c r="P2038" s="135"/>
      <c r="Q2038" s="135"/>
      <c r="R2038" s="134"/>
      <c r="S2038" s="135"/>
      <c r="T2038" s="135"/>
      <c r="U2038" s="134"/>
      <c r="V2038" s="135"/>
      <c r="W2038" s="135"/>
      <c r="X2038" s="134"/>
      <c r="Y2038" s="135"/>
      <c r="Z2038" s="135"/>
      <c r="AA2038" s="134"/>
      <c r="AB2038" s="135"/>
      <c r="AC2038" s="135"/>
      <c r="AD2038" s="134"/>
      <c r="AE2038" s="135"/>
      <c r="AF2038" s="135"/>
      <c r="AG2038" s="134"/>
    </row>
    <row r="2039" spans="1:33">
      <c r="A2039" s="144" t="s">
        <v>345</v>
      </c>
      <c r="B2039" s="135" t="s">
        <v>3142</v>
      </c>
      <c r="C2039" s="143">
        <v>-496.82336907665473</v>
      </c>
      <c r="D2039" s="143">
        <v>4255.8625505306018</v>
      </c>
      <c r="E2039" s="142">
        <v>1.2789999999999999</v>
      </c>
      <c r="F2039" s="141">
        <v>2.194</v>
      </c>
      <c r="G2039" s="135"/>
      <c r="H2039" s="135"/>
      <c r="I2039" s="134"/>
      <c r="J2039" s="135"/>
      <c r="K2039" s="135"/>
      <c r="L2039" s="134"/>
      <c r="M2039" s="135"/>
      <c r="N2039" s="135"/>
      <c r="O2039" s="134"/>
      <c r="P2039" s="135"/>
      <c r="Q2039" s="135"/>
      <c r="R2039" s="134"/>
      <c r="S2039" s="135"/>
      <c r="T2039" s="135"/>
      <c r="U2039" s="134"/>
      <c r="V2039" s="135"/>
      <c r="W2039" s="135"/>
      <c r="X2039" s="134"/>
      <c r="Y2039" s="135"/>
      <c r="Z2039" s="135"/>
      <c r="AA2039" s="134"/>
      <c r="AB2039" s="135"/>
      <c r="AC2039" s="135"/>
      <c r="AD2039" s="134"/>
      <c r="AE2039" s="135"/>
      <c r="AF2039" s="135"/>
      <c r="AG2039" s="134"/>
    </row>
    <row r="2040" spans="1:33">
      <c r="A2040" s="144" t="s">
        <v>345</v>
      </c>
      <c r="B2040" s="135" t="s">
        <v>3141</v>
      </c>
      <c r="C2040" s="143">
        <v>-496.54581160506552</v>
      </c>
      <c r="D2040" s="143">
        <v>4254.8529185149628</v>
      </c>
      <c r="E2040" s="142">
        <v>1.2989999999999999</v>
      </c>
      <c r="F2040" s="141">
        <v>2.1779999999999999</v>
      </c>
      <c r="G2040" s="135"/>
      <c r="H2040" s="135"/>
      <c r="I2040" s="134"/>
      <c r="J2040" s="135"/>
      <c r="K2040" s="135"/>
      <c r="L2040" s="134"/>
      <c r="M2040" s="135"/>
      <c r="N2040" s="135"/>
      <c r="O2040" s="134"/>
      <c r="P2040" s="135"/>
      <c r="Q2040" s="135"/>
      <c r="R2040" s="134"/>
      <c r="S2040" s="135"/>
      <c r="T2040" s="135"/>
      <c r="U2040" s="134"/>
      <c r="V2040" s="135"/>
      <c r="W2040" s="135"/>
      <c r="X2040" s="134"/>
      <c r="Y2040" s="135"/>
      <c r="Z2040" s="135"/>
      <c r="AA2040" s="134"/>
      <c r="AB2040" s="135"/>
      <c r="AC2040" s="135"/>
      <c r="AD2040" s="134"/>
      <c r="AE2040" s="135"/>
      <c r="AF2040" s="135"/>
      <c r="AG2040" s="134"/>
    </row>
    <row r="2041" spans="1:33">
      <c r="A2041" s="144" t="s">
        <v>345</v>
      </c>
      <c r="B2041" s="135" t="s">
        <v>3140</v>
      </c>
      <c r="C2041" s="143">
        <v>-496.38246797904355</v>
      </c>
      <c r="D2041" s="143">
        <v>4254.2340818812454</v>
      </c>
      <c r="E2041" s="142">
        <v>1.276</v>
      </c>
      <c r="F2041" s="141">
        <v>2.1960000000000002</v>
      </c>
      <c r="G2041" s="135"/>
      <c r="H2041" s="135"/>
      <c r="I2041" s="134"/>
      <c r="J2041" s="135"/>
      <c r="K2041" s="135"/>
      <c r="L2041" s="134"/>
      <c r="M2041" s="135"/>
      <c r="N2041" s="135"/>
      <c r="O2041" s="134"/>
      <c r="P2041" s="135"/>
      <c r="Q2041" s="135"/>
      <c r="R2041" s="134"/>
      <c r="S2041" s="135"/>
      <c r="T2041" s="135"/>
      <c r="U2041" s="134"/>
      <c r="V2041" s="135"/>
      <c r="W2041" s="135"/>
      <c r="X2041" s="134"/>
      <c r="Y2041" s="135"/>
      <c r="Z2041" s="135"/>
      <c r="AA2041" s="134"/>
      <c r="AB2041" s="135"/>
      <c r="AC2041" s="135"/>
      <c r="AD2041" s="134"/>
      <c r="AE2041" s="135"/>
      <c r="AF2041" s="135"/>
      <c r="AG2041" s="134"/>
    </row>
    <row r="2042" spans="1:33">
      <c r="A2042" s="144" t="s">
        <v>345</v>
      </c>
      <c r="B2042" s="135" t="s">
        <v>3139</v>
      </c>
      <c r="C2042" s="143">
        <v>-496.59813367036895</v>
      </c>
      <c r="D2042" s="143">
        <v>4252.2862688675459</v>
      </c>
      <c r="E2042" s="142">
        <v>1.286</v>
      </c>
      <c r="F2042" s="141">
        <v>2.2029999999999998</v>
      </c>
      <c r="G2042" s="135"/>
      <c r="H2042" s="135"/>
      <c r="I2042" s="134"/>
      <c r="J2042" s="135"/>
      <c r="K2042" s="135"/>
      <c r="L2042" s="134"/>
      <c r="M2042" s="135"/>
      <c r="N2042" s="135"/>
      <c r="O2042" s="134"/>
      <c r="P2042" s="135"/>
      <c r="Q2042" s="135"/>
      <c r="R2042" s="134"/>
      <c r="S2042" s="135"/>
      <c r="T2042" s="135"/>
      <c r="U2042" s="134"/>
      <c r="V2042" s="135"/>
      <c r="W2042" s="135"/>
      <c r="X2042" s="134"/>
      <c r="Y2042" s="135"/>
      <c r="Z2042" s="135"/>
      <c r="AA2042" s="134"/>
      <c r="AB2042" s="135"/>
      <c r="AC2042" s="135"/>
      <c r="AD2042" s="134"/>
      <c r="AE2042" s="135"/>
      <c r="AF2042" s="135"/>
      <c r="AG2042" s="134"/>
    </row>
    <row r="2043" spans="1:33">
      <c r="A2043" s="144" t="s">
        <v>345</v>
      </c>
      <c r="B2043" s="135" t="s">
        <v>3138</v>
      </c>
      <c r="C2043" s="143">
        <v>-496.18256758144162</v>
      </c>
      <c r="D2043" s="143">
        <v>4251.8932485298355</v>
      </c>
      <c r="E2043" s="142">
        <v>1.282</v>
      </c>
      <c r="F2043" s="141">
        <v>2.202</v>
      </c>
      <c r="G2043" s="135"/>
      <c r="H2043" s="135"/>
      <c r="I2043" s="134"/>
      <c r="J2043" s="135"/>
      <c r="K2043" s="135"/>
      <c r="L2043" s="134"/>
      <c r="M2043" s="135"/>
      <c r="N2043" s="135"/>
      <c r="O2043" s="134"/>
      <c r="P2043" s="135"/>
      <c r="Q2043" s="135"/>
      <c r="R2043" s="134"/>
      <c r="S2043" s="135"/>
      <c r="T2043" s="135"/>
      <c r="U2043" s="134"/>
      <c r="V2043" s="135"/>
      <c r="W2043" s="135"/>
      <c r="X2043" s="134"/>
      <c r="Y2043" s="135"/>
      <c r="Z2043" s="135"/>
      <c r="AA2043" s="134"/>
      <c r="AB2043" s="135"/>
      <c r="AC2043" s="135"/>
      <c r="AD2043" s="134"/>
      <c r="AE2043" s="135"/>
      <c r="AF2043" s="135"/>
      <c r="AG2043" s="134"/>
    </row>
    <row r="2044" spans="1:33">
      <c r="A2044" s="144" t="s">
        <v>345</v>
      </c>
      <c r="B2044" s="135" t="s">
        <v>3137</v>
      </c>
      <c r="C2044" s="143">
        <v>-496.52514806469225</v>
      </c>
      <c r="D2044" s="143">
        <v>4250.7452538384368</v>
      </c>
      <c r="E2044" s="142">
        <v>1.2929999999999999</v>
      </c>
      <c r="F2044" s="141">
        <v>2.1960000000000002</v>
      </c>
      <c r="G2044" s="135"/>
      <c r="H2044" s="135"/>
      <c r="I2044" s="134"/>
      <c r="J2044" s="135"/>
      <c r="K2044" s="135"/>
      <c r="L2044" s="134"/>
      <c r="M2044" s="135"/>
      <c r="N2044" s="135"/>
      <c r="O2044" s="134"/>
      <c r="P2044" s="135"/>
      <c r="Q2044" s="135"/>
      <c r="R2044" s="134"/>
      <c r="S2044" s="135"/>
      <c r="T2044" s="135"/>
      <c r="U2044" s="134"/>
      <c r="V2044" s="135"/>
      <c r="W2044" s="135"/>
      <c r="X2044" s="134"/>
      <c r="Y2044" s="135"/>
      <c r="Z2044" s="135"/>
      <c r="AA2044" s="134"/>
      <c r="AB2044" s="135"/>
      <c r="AC2044" s="135"/>
      <c r="AD2044" s="134"/>
      <c r="AE2044" s="135"/>
      <c r="AF2044" s="135"/>
      <c r="AG2044" s="134"/>
    </row>
    <row r="2045" spans="1:33">
      <c r="A2045" s="144" t="s">
        <v>345</v>
      </c>
      <c r="B2045" s="135" t="s">
        <v>3136</v>
      </c>
      <c r="C2045" s="143">
        <v>-496.74419561996973</v>
      </c>
      <c r="D2045" s="143">
        <v>4250.2224915498509</v>
      </c>
      <c r="E2045" s="142">
        <v>1.276</v>
      </c>
      <c r="F2045" s="141">
        <v>2.2130000000000001</v>
      </c>
      <c r="G2045" s="135"/>
      <c r="H2045" s="135"/>
      <c r="I2045" s="134"/>
      <c r="J2045" s="135"/>
      <c r="K2045" s="135"/>
      <c r="L2045" s="134"/>
      <c r="M2045" s="135"/>
      <c r="N2045" s="135"/>
      <c r="O2045" s="134"/>
      <c r="P2045" s="135"/>
      <c r="Q2045" s="135"/>
      <c r="R2045" s="134"/>
      <c r="S2045" s="135"/>
      <c r="T2045" s="135"/>
      <c r="U2045" s="134"/>
      <c r="V2045" s="135"/>
      <c r="W2045" s="135"/>
      <c r="X2045" s="134"/>
      <c r="Y2045" s="135"/>
      <c r="Z2045" s="135"/>
      <c r="AA2045" s="134"/>
      <c r="AB2045" s="135"/>
      <c r="AC2045" s="135"/>
      <c r="AD2045" s="134"/>
      <c r="AE2045" s="135"/>
      <c r="AF2045" s="135"/>
      <c r="AG2045" s="134"/>
    </row>
    <row r="2046" spans="1:33">
      <c r="A2046" s="144" t="s">
        <v>345</v>
      </c>
      <c r="B2046" s="135" t="s">
        <v>3135</v>
      </c>
      <c r="C2046" s="143">
        <v>-496.45381993411684</v>
      </c>
      <c r="D2046" s="143">
        <v>4249.1392413106678</v>
      </c>
      <c r="E2046" s="142">
        <v>1.29</v>
      </c>
      <c r="F2046" s="141">
        <v>2.1949999999999998</v>
      </c>
      <c r="G2046" s="135"/>
      <c r="H2046" s="135"/>
      <c r="I2046" s="134"/>
      <c r="J2046" s="135"/>
      <c r="K2046" s="135"/>
      <c r="L2046" s="134"/>
      <c r="M2046" s="135"/>
      <c r="N2046" s="135"/>
      <c r="O2046" s="134"/>
      <c r="P2046" s="135"/>
      <c r="Q2046" s="135"/>
      <c r="R2046" s="134"/>
      <c r="S2046" s="135"/>
      <c r="T2046" s="135"/>
      <c r="U2046" s="134"/>
      <c r="V2046" s="135"/>
      <c r="W2046" s="135"/>
      <c r="X2046" s="134"/>
      <c r="Y2046" s="135"/>
      <c r="Z2046" s="135"/>
      <c r="AA2046" s="134"/>
      <c r="AB2046" s="135"/>
      <c r="AC2046" s="135"/>
      <c r="AD2046" s="134"/>
      <c r="AE2046" s="135"/>
      <c r="AF2046" s="135"/>
      <c r="AG2046" s="134"/>
    </row>
    <row r="2047" spans="1:33">
      <c r="A2047" s="144" t="s">
        <v>345</v>
      </c>
      <c r="B2047" s="135" t="s">
        <v>3134</v>
      </c>
      <c r="C2047" s="143">
        <v>-496.24860574678786</v>
      </c>
      <c r="D2047" s="143">
        <v>4247.9305584669055</v>
      </c>
      <c r="E2047" s="142">
        <v>1.274</v>
      </c>
      <c r="F2047" s="141">
        <v>2.1989999999999998</v>
      </c>
      <c r="G2047" s="135"/>
      <c r="H2047" s="135"/>
      <c r="I2047" s="134"/>
      <c r="J2047" s="135"/>
      <c r="K2047" s="135"/>
      <c r="L2047" s="134"/>
      <c r="M2047" s="135"/>
      <c r="N2047" s="135"/>
      <c r="O2047" s="134"/>
      <c r="P2047" s="135"/>
      <c r="Q2047" s="135"/>
      <c r="R2047" s="134"/>
      <c r="S2047" s="135"/>
      <c r="T2047" s="135"/>
      <c r="U2047" s="134"/>
      <c r="V2047" s="135"/>
      <c r="W2047" s="135"/>
      <c r="X2047" s="134"/>
      <c r="Y2047" s="135"/>
      <c r="Z2047" s="135"/>
      <c r="AA2047" s="134"/>
      <c r="AB2047" s="135"/>
      <c r="AC2047" s="135"/>
      <c r="AD2047" s="134"/>
      <c r="AE2047" s="135"/>
      <c r="AF2047" s="135"/>
      <c r="AG2047" s="134"/>
    </row>
    <row r="2048" spans="1:33">
      <c r="A2048" s="144" t="s">
        <v>345</v>
      </c>
      <c r="B2048" s="135" t="s">
        <v>3133</v>
      </c>
      <c r="C2048" s="143">
        <v>-496.63288262313574</v>
      </c>
      <c r="D2048" s="143">
        <v>4247.9138037560424</v>
      </c>
      <c r="E2048" s="142">
        <v>1.2769999999999999</v>
      </c>
      <c r="F2048" s="141">
        <v>2.194</v>
      </c>
      <c r="G2048" s="135"/>
      <c r="H2048" s="135"/>
      <c r="I2048" s="134"/>
      <c r="J2048" s="135"/>
      <c r="K2048" s="135"/>
      <c r="L2048" s="134"/>
      <c r="M2048" s="135"/>
      <c r="N2048" s="135"/>
      <c r="O2048" s="134"/>
      <c r="P2048" s="135"/>
      <c r="Q2048" s="135"/>
      <c r="R2048" s="134"/>
      <c r="S2048" s="135"/>
      <c r="T2048" s="135"/>
      <c r="U2048" s="134"/>
      <c r="V2048" s="135"/>
      <c r="W2048" s="135"/>
      <c r="X2048" s="134"/>
      <c r="Y2048" s="135"/>
      <c r="Z2048" s="135"/>
      <c r="AA2048" s="134"/>
      <c r="AB2048" s="135"/>
      <c r="AC2048" s="135"/>
      <c r="AD2048" s="134"/>
      <c r="AE2048" s="135"/>
      <c r="AF2048" s="135"/>
      <c r="AG2048" s="134"/>
    </row>
    <row r="2049" spans="1:33">
      <c r="A2049" s="144" t="s">
        <v>345</v>
      </c>
      <c r="B2049" s="135" t="s">
        <v>3132</v>
      </c>
      <c r="C2049" s="143">
        <v>-496.11688001351916</v>
      </c>
      <c r="D2049" s="143">
        <v>4246.6630926449307</v>
      </c>
      <c r="E2049" s="142">
        <v>1.2729999999999999</v>
      </c>
      <c r="F2049" s="141">
        <v>2.194</v>
      </c>
      <c r="G2049" s="135"/>
      <c r="H2049" s="135"/>
      <c r="I2049" s="134"/>
      <c r="J2049" s="135"/>
      <c r="K2049" s="135"/>
      <c r="L2049" s="134"/>
      <c r="M2049" s="135"/>
      <c r="N2049" s="135"/>
      <c r="O2049" s="134"/>
      <c r="P2049" s="135"/>
      <c r="Q2049" s="135"/>
      <c r="R2049" s="134"/>
      <c r="S2049" s="135"/>
      <c r="T2049" s="135"/>
      <c r="U2049" s="134"/>
      <c r="V2049" s="135"/>
      <c r="W2049" s="135"/>
      <c r="X2049" s="134"/>
      <c r="Y2049" s="135"/>
      <c r="Z2049" s="135"/>
      <c r="AA2049" s="134"/>
      <c r="AB2049" s="135"/>
      <c r="AC2049" s="135"/>
      <c r="AD2049" s="134"/>
      <c r="AE2049" s="135"/>
      <c r="AF2049" s="135"/>
      <c r="AG2049" s="134"/>
    </row>
    <row r="2050" spans="1:33">
      <c r="A2050" s="144" t="s">
        <v>345</v>
      </c>
      <c r="B2050" s="135" t="s">
        <v>3131</v>
      </c>
      <c r="C2050" s="143">
        <v>-496.70463122923815</v>
      </c>
      <c r="D2050" s="143">
        <v>4246.3066851979447</v>
      </c>
      <c r="E2050" s="142">
        <v>1.2789999999999999</v>
      </c>
      <c r="F2050" s="141">
        <v>2.198</v>
      </c>
      <c r="G2050" s="135"/>
      <c r="H2050" s="135"/>
      <c r="I2050" s="134"/>
      <c r="J2050" s="135"/>
      <c r="K2050" s="135"/>
      <c r="L2050" s="134"/>
      <c r="M2050" s="135"/>
      <c r="N2050" s="135"/>
      <c r="O2050" s="134"/>
      <c r="P2050" s="135"/>
      <c r="Q2050" s="135"/>
      <c r="R2050" s="134"/>
      <c r="S2050" s="135"/>
      <c r="T2050" s="135"/>
      <c r="U2050" s="134"/>
      <c r="V2050" s="135"/>
      <c r="W2050" s="135"/>
      <c r="X2050" s="134"/>
      <c r="Y2050" s="135"/>
      <c r="Z2050" s="135"/>
      <c r="AA2050" s="134"/>
      <c r="AB2050" s="135"/>
      <c r="AC2050" s="135"/>
      <c r="AD2050" s="134"/>
      <c r="AE2050" s="135"/>
      <c r="AF2050" s="135"/>
      <c r="AG2050" s="134"/>
    </row>
    <row r="2051" spans="1:33">
      <c r="A2051" s="144" t="s">
        <v>345</v>
      </c>
      <c r="B2051" s="135" t="s">
        <v>3130</v>
      </c>
      <c r="C2051" s="143">
        <v>-496.49415934502071</v>
      </c>
      <c r="D2051" s="143">
        <v>4245.6837987200624</v>
      </c>
      <c r="E2051" s="142">
        <v>1.296</v>
      </c>
      <c r="F2051" s="141">
        <v>2.19</v>
      </c>
      <c r="G2051" s="135"/>
      <c r="H2051" s="135"/>
      <c r="I2051" s="134"/>
      <c r="J2051" s="135"/>
      <c r="K2051" s="135"/>
      <c r="L2051" s="134"/>
      <c r="M2051" s="135"/>
      <c r="N2051" s="135"/>
      <c r="O2051" s="134"/>
      <c r="P2051" s="135"/>
      <c r="Q2051" s="135"/>
      <c r="R2051" s="134"/>
      <c r="S2051" s="135"/>
      <c r="T2051" s="135"/>
      <c r="U2051" s="134"/>
      <c r="V2051" s="135"/>
      <c r="W2051" s="135"/>
      <c r="X2051" s="134"/>
      <c r="Y2051" s="135"/>
      <c r="Z2051" s="135"/>
      <c r="AA2051" s="134"/>
      <c r="AB2051" s="135"/>
      <c r="AC2051" s="135"/>
      <c r="AD2051" s="134"/>
      <c r="AE2051" s="135"/>
      <c r="AF2051" s="135"/>
      <c r="AG2051" s="134"/>
    </row>
    <row r="2052" spans="1:33">
      <c r="A2052" s="144" t="s">
        <v>345</v>
      </c>
      <c r="B2052" s="135" t="s">
        <v>3129</v>
      </c>
      <c r="C2052" s="143">
        <v>-495.98598663111591</v>
      </c>
      <c r="D2052" s="143">
        <v>4244.3709791888868</v>
      </c>
      <c r="E2052" s="142">
        <v>1.288</v>
      </c>
      <c r="F2052" s="141">
        <v>2.206</v>
      </c>
      <c r="G2052" s="135"/>
      <c r="H2052" s="135"/>
      <c r="I2052" s="134"/>
      <c r="J2052" s="135"/>
      <c r="K2052" s="135"/>
      <c r="L2052" s="134"/>
      <c r="M2052" s="135"/>
      <c r="N2052" s="135"/>
      <c r="O2052" s="134"/>
      <c r="P2052" s="135"/>
      <c r="Q2052" s="135"/>
      <c r="R2052" s="134"/>
      <c r="S2052" s="135"/>
      <c r="T2052" s="135"/>
      <c r="U2052" s="134"/>
      <c r="V2052" s="135"/>
      <c r="W2052" s="135"/>
      <c r="X2052" s="134"/>
      <c r="Y2052" s="135"/>
      <c r="Z2052" s="135"/>
      <c r="AA2052" s="134"/>
      <c r="AB2052" s="135"/>
      <c r="AC2052" s="135"/>
      <c r="AD2052" s="134"/>
      <c r="AE2052" s="135"/>
      <c r="AF2052" s="135"/>
      <c r="AG2052" s="134"/>
    </row>
    <row r="2053" spans="1:33">
      <c r="A2053" s="144" t="s">
        <v>345</v>
      </c>
      <c r="B2053" s="135" t="s">
        <v>3128</v>
      </c>
      <c r="C2053" s="143">
        <v>-496.39248044688338</v>
      </c>
      <c r="D2053" s="143">
        <v>4242.3764741839977</v>
      </c>
      <c r="E2053" s="142">
        <v>1.3080000000000001</v>
      </c>
      <c r="F2053" s="141">
        <v>2.2229999999999999</v>
      </c>
      <c r="G2053" s="135"/>
      <c r="H2053" s="135"/>
      <c r="I2053" s="134"/>
      <c r="J2053" s="135"/>
      <c r="K2053" s="135"/>
      <c r="L2053" s="134"/>
      <c r="M2053" s="135"/>
      <c r="N2053" s="135"/>
      <c r="O2053" s="134"/>
      <c r="P2053" s="135"/>
      <c r="Q2053" s="135"/>
      <c r="R2053" s="134"/>
      <c r="S2053" s="135"/>
      <c r="T2053" s="135"/>
      <c r="U2053" s="134"/>
      <c r="V2053" s="135"/>
      <c r="W2053" s="135"/>
      <c r="X2053" s="134"/>
      <c r="Y2053" s="135"/>
      <c r="Z2053" s="135"/>
      <c r="AA2053" s="134"/>
      <c r="AB2053" s="135"/>
      <c r="AC2053" s="135"/>
      <c r="AD2053" s="134"/>
      <c r="AE2053" s="135"/>
      <c r="AF2053" s="135"/>
      <c r="AG2053" s="134"/>
    </row>
    <row r="2054" spans="1:33">
      <c r="A2054" s="144" t="s">
        <v>345</v>
      </c>
      <c r="B2054" s="135" t="s">
        <v>3127</v>
      </c>
      <c r="C2054" s="143">
        <v>-496.33706258561153</v>
      </c>
      <c r="D2054" s="143">
        <v>4241.6757592467229</v>
      </c>
      <c r="E2054" s="142">
        <v>1.3009999999999999</v>
      </c>
      <c r="F2054" s="141">
        <v>2.2109999999999999</v>
      </c>
      <c r="G2054" s="135"/>
      <c r="H2054" s="135"/>
      <c r="I2054" s="134"/>
      <c r="J2054" s="135"/>
      <c r="K2054" s="135"/>
      <c r="L2054" s="134"/>
      <c r="M2054" s="135"/>
      <c r="N2054" s="135"/>
      <c r="O2054" s="134"/>
      <c r="P2054" s="135"/>
      <c r="Q2054" s="135"/>
      <c r="R2054" s="134"/>
      <c r="S2054" s="135"/>
      <c r="T2054" s="135"/>
      <c r="U2054" s="134"/>
      <c r="V2054" s="135"/>
      <c r="W2054" s="135"/>
      <c r="X2054" s="134"/>
      <c r="Y2054" s="135"/>
      <c r="Z2054" s="135"/>
      <c r="AA2054" s="134"/>
      <c r="AB2054" s="135"/>
      <c r="AC2054" s="135"/>
      <c r="AD2054" s="134"/>
      <c r="AE2054" s="135"/>
      <c r="AF2054" s="135"/>
      <c r="AG2054" s="134"/>
    </row>
    <row r="2055" spans="1:33">
      <c r="A2055" s="144" t="s">
        <v>345</v>
      </c>
      <c r="B2055" s="135" t="s">
        <v>3126</v>
      </c>
      <c r="C2055" s="143">
        <v>-496.25409410677139</v>
      </c>
      <c r="D2055" s="143">
        <v>4239.8936790267599</v>
      </c>
      <c r="E2055" s="142">
        <v>1.337</v>
      </c>
      <c r="F2055" s="141">
        <v>2.2309999999999999</v>
      </c>
      <c r="G2055" s="135"/>
      <c r="H2055" s="135"/>
      <c r="I2055" s="134"/>
      <c r="J2055" s="135"/>
      <c r="K2055" s="135"/>
      <c r="L2055" s="134"/>
      <c r="M2055" s="135"/>
      <c r="N2055" s="135"/>
      <c r="O2055" s="134"/>
      <c r="P2055" s="135"/>
      <c r="Q2055" s="135"/>
      <c r="R2055" s="134"/>
      <c r="S2055" s="135"/>
      <c r="T2055" s="135"/>
      <c r="U2055" s="134"/>
      <c r="V2055" s="135"/>
      <c r="W2055" s="135"/>
      <c r="X2055" s="134"/>
      <c r="Y2055" s="135"/>
      <c r="Z2055" s="135"/>
      <c r="AA2055" s="134"/>
      <c r="AB2055" s="135"/>
      <c r="AC2055" s="135"/>
      <c r="AD2055" s="134"/>
      <c r="AE2055" s="135"/>
      <c r="AF2055" s="135"/>
      <c r="AG2055" s="134"/>
    </row>
    <row r="2056" spans="1:33">
      <c r="A2056" s="144" t="s">
        <v>345</v>
      </c>
      <c r="B2056" s="135" t="s">
        <v>3125</v>
      </c>
      <c r="C2056" s="143">
        <v>-496.44572644841378</v>
      </c>
      <c r="D2056" s="143">
        <v>4239.0828066863378</v>
      </c>
      <c r="E2056" s="142">
        <v>1.2909999999999999</v>
      </c>
      <c r="F2056" s="141">
        <v>2.2330000000000001</v>
      </c>
      <c r="G2056" s="135"/>
      <c r="H2056" s="135"/>
      <c r="I2056" s="134"/>
      <c r="J2056" s="135"/>
      <c r="K2056" s="135"/>
      <c r="L2056" s="134"/>
      <c r="M2056" s="135"/>
      <c r="N2056" s="135"/>
      <c r="O2056" s="134"/>
      <c r="P2056" s="135"/>
      <c r="Q2056" s="135"/>
      <c r="R2056" s="134"/>
      <c r="S2056" s="135"/>
      <c r="T2056" s="135"/>
      <c r="U2056" s="134"/>
      <c r="V2056" s="135"/>
      <c r="W2056" s="135"/>
      <c r="X2056" s="134"/>
      <c r="Y2056" s="135"/>
      <c r="Z2056" s="135"/>
      <c r="AA2056" s="134"/>
      <c r="AB2056" s="135"/>
      <c r="AC2056" s="135"/>
      <c r="AD2056" s="134"/>
      <c r="AE2056" s="135"/>
      <c r="AF2056" s="135"/>
      <c r="AG2056" s="134"/>
    </row>
    <row r="2057" spans="1:33">
      <c r="A2057" s="144" t="s">
        <v>345</v>
      </c>
      <c r="B2057" s="135" t="s">
        <v>3124</v>
      </c>
      <c r="C2057" s="143">
        <v>-496.84712581271589</v>
      </c>
      <c r="D2057" s="143">
        <v>4237.647332921365</v>
      </c>
      <c r="E2057" s="142">
        <v>1.304</v>
      </c>
      <c r="F2057" s="141">
        <v>2.2200000000000002</v>
      </c>
      <c r="G2057" s="135"/>
      <c r="H2057" s="135"/>
      <c r="I2057" s="134"/>
      <c r="J2057" s="135"/>
      <c r="K2057" s="135"/>
      <c r="L2057" s="134"/>
      <c r="M2057" s="135"/>
      <c r="N2057" s="135"/>
      <c r="O2057" s="134"/>
      <c r="P2057" s="135"/>
      <c r="Q2057" s="135"/>
      <c r="R2057" s="134"/>
      <c r="S2057" s="135"/>
      <c r="T2057" s="135"/>
      <c r="U2057" s="134"/>
      <c r="V2057" s="135"/>
      <c r="W2057" s="135"/>
      <c r="X2057" s="134"/>
      <c r="Y2057" s="135"/>
      <c r="Z2057" s="135"/>
      <c r="AA2057" s="134"/>
      <c r="AB2057" s="135"/>
      <c r="AC2057" s="135"/>
      <c r="AD2057" s="134"/>
      <c r="AE2057" s="135"/>
      <c r="AF2057" s="135"/>
      <c r="AG2057" s="134"/>
    </row>
    <row r="2058" spans="1:33">
      <c r="A2058" s="144" t="s">
        <v>345</v>
      </c>
      <c r="B2058" s="135" t="s">
        <v>3123</v>
      </c>
      <c r="C2058" s="143">
        <v>-496.12515580218917</v>
      </c>
      <c r="D2058" s="143">
        <v>4236.6709511494355</v>
      </c>
      <c r="E2058" s="142">
        <v>1.3160000000000001</v>
      </c>
      <c r="F2058" s="141">
        <v>2.2130000000000001</v>
      </c>
      <c r="G2058" s="135"/>
      <c r="H2058" s="135"/>
      <c r="I2058" s="134"/>
      <c r="J2058" s="135"/>
      <c r="K2058" s="135"/>
      <c r="L2058" s="134"/>
      <c r="M2058" s="135"/>
      <c r="N2058" s="135"/>
      <c r="O2058" s="134"/>
      <c r="P2058" s="135"/>
      <c r="Q2058" s="135"/>
      <c r="R2058" s="134"/>
      <c r="S2058" s="135"/>
      <c r="T2058" s="135"/>
      <c r="U2058" s="134"/>
      <c r="V2058" s="135"/>
      <c r="W2058" s="135"/>
      <c r="X2058" s="134"/>
      <c r="Y2058" s="135"/>
      <c r="Z2058" s="135"/>
      <c r="AA2058" s="134"/>
      <c r="AB2058" s="135"/>
      <c r="AC2058" s="135"/>
      <c r="AD2058" s="134"/>
      <c r="AE2058" s="135"/>
      <c r="AF2058" s="135"/>
      <c r="AG2058" s="134"/>
    </row>
    <row r="2059" spans="1:33">
      <c r="A2059" s="144" t="s">
        <v>345</v>
      </c>
      <c r="B2059" s="135" t="s">
        <v>3122</v>
      </c>
      <c r="C2059" s="143">
        <v>-496.57202538720361</v>
      </c>
      <c r="D2059" s="143">
        <v>4236.6553621169487</v>
      </c>
      <c r="E2059" s="142">
        <v>1.3160000000000001</v>
      </c>
      <c r="F2059" s="141">
        <v>2.2240000000000002</v>
      </c>
      <c r="G2059" s="135"/>
      <c r="H2059" s="135"/>
      <c r="I2059" s="134"/>
      <c r="J2059" s="135"/>
      <c r="K2059" s="135"/>
      <c r="L2059" s="134"/>
      <c r="M2059" s="135"/>
      <c r="N2059" s="135"/>
      <c r="O2059" s="134"/>
      <c r="P2059" s="135"/>
      <c r="Q2059" s="135"/>
      <c r="R2059" s="134"/>
      <c r="S2059" s="135"/>
      <c r="T2059" s="135"/>
      <c r="U2059" s="134"/>
      <c r="V2059" s="135"/>
      <c r="W2059" s="135"/>
      <c r="X2059" s="134"/>
      <c r="Y2059" s="135"/>
      <c r="Z2059" s="135"/>
      <c r="AA2059" s="134"/>
      <c r="AB2059" s="135"/>
      <c r="AC2059" s="135"/>
      <c r="AD2059" s="134"/>
      <c r="AE2059" s="135"/>
      <c r="AF2059" s="135"/>
      <c r="AG2059" s="134"/>
    </row>
    <row r="2060" spans="1:33">
      <c r="A2060" s="144" t="s">
        <v>345</v>
      </c>
      <c r="B2060" s="135" t="s">
        <v>3121</v>
      </c>
      <c r="C2060" s="143">
        <v>-496.20573847821083</v>
      </c>
      <c r="D2060" s="143">
        <v>4235.0363563887522</v>
      </c>
      <c r="E2060" s="142">
        <v>1.3109999999999999</v>
      </c>
      <c r="F2060" s="141">
        <v>2.2280000000000002</v>
      </c>
      <c r="G2060" s="135"/>
      <c r="H2060" s="135"/>
      <c r="I2060" s="134"/>
      <c r="J2060" s="135"/>
      <c r="K2060" s="135"/>
      <c r="L2060" s="134"/>
      <c r="M2060" s="135"/>
      <c r="N2060" s="135"/>
      <c r="O2060" s="134"/>
      <c r="P2060" s="135"/>
      <c r="Q2060" s="135"/>
      <c r="R2060" s="134"/>
      <c r="S2060" s="135"/>
      <c r="T2060" s="135"/>
      <c r="U2060" s="134"/>
      <c r="V2060" s="135"/>
      <c r="W2060" s="135"/>
      <c r="X2060" s="134"/>
      <c r="Y2060" s="135"/>
      <c r="Z2060" s="135"/>
      <c r="AA2060" s="134"/>
      <c r="AB2060" s="135"/>
      <c r="AC2060" s="135"/>
      <c r="AD2060" s="134"/>
      <c r="AE2060" s="135"/>
      <c r="AF2060" s="135"/>
      <c r="AG2060" s="134"/>
    </row>
    <row r="2061" spans="1:33">
      <c r="A2061" s="144" t="s">
        <v>345</v>
      </c>
      <c r="B2061" s="135" t="s">
        <v>3120</v>
      </c>
      <c r="C2061" s="143">
        <v>-496.03257527217033</v>
      </c>
      <c r="D2061" s="143">
        <v>4234.1681331756672</v>
      </c>
      <c r="E2061" s="142">
        <v>1.3080000000000001</v>
      </c>
      <c r="F2061" s="141">
        <v>2.2130000000000001</v>
      </c>
      <c r="G2061" s="135"/>
      <c r="H2061" s="135"/>
      <c r="I2061" s="134"/>
      <c r="J2061" s="135"/>
      <c r="K2061" s="135"/>
      <c r="L2061" s="134"/>
      <c r="M2061" s="135"/>
      <c r="N2061" s="135"/>
      <c r="O2061" s="134"/>
      <c r="P2061" s="135"/>
      <c r="Q2061" s="135"/>
      <c r="R2061" s="134"/>
      <c r="S2061" s="135"/>
      <c r="T2061" s="135"/>
      <c r="U2061" s="134"/>
      <c r="V2061" s="135"/>
      <c r="W2061" s="135"/>
      <c r="X2061" s="134"/>
      <c r="Y2061" s="135"/>
      <c r="Z2061" s="135"/>
      <c r="AA2061" s="134"/>
      <c r="AB2061" s="135"/>
      <c r="AC2061" s="135"/>
      <c r="AD2061" s="134"/>
      <c r="AE2061" s="135"/>
      <c r="AF2061" s="135"/>
      <c r="AG2061" s="134"/>
    </row>
    <row r="2062" spans="1:33">
      <c r="A2062" s="144" t="s">
        <v>345</v>
      </c>
      <c r="B2062" s="135" t="s">
        <v>3119</v>
      </c>
      <c r="C2062" s="143">
        <v>-496.85330841446222</v>
      </c>
      <c r="D2062" s="143">
        <v>4233.6891459672061</v>
      </c>
      <c r="E2062" s="142">
        <v>1.3009999999999999</v>
      </c>
      <c r="F2062" s="141">
        <v>2.2080000000000002</v>
      </c>
      <c r="G2062" s="135"/>
      <c r="H2062" s="135"/>
      <c r="I2062" s="134"/>
      <c r="J2062" s="135"/>
      <c r="K2062" s="135"/>
      <c r="L2062" s="134"/>
      <c r="M2062" s="135"/>
      <c r="N2062" s="135"/>
      <c r="O2062" s="134"/>
      <c r="P2062" s="135"/>
      <c r="Q2062" s="135"/>
      <c r="R2062" s="134"/>
      <c r="S2062" s="135"/>
      <c r="T2062" s="135"/>
      <c r="U2062" s="134"/>
      <c r="V2062" s="135"/>
      <c r="W2062" s="135"/>
      <c r="X2062" s="134"/>
      <c r="Y2062" s="135"/>
      <c r="Z2062" s="135"/>
      <c r="AA2062" s="134"/>
      <c r="AB2062" s="135"/>
      <c r="AC2062" s="135"/>
      <c r="AD2062" s="134"/>
      <c r="AE2062" s="135"/>
      <c r="AF2062" s="135"/>
      <c r="AG2062" s="134"/>
    </row>
    <row r="2063" spans="1:33">
      <c r="A2063" s="144" t="s">
        <v>345</v>
      </c>
      <c r="B2063" s="135" t="s">
        <v>3118</v>
      </c>
      <c r="C2063" s="143">
        <v>-496.16914068736463</v>
      </c>
      <c r="D2063" s="143">
        <v>4232.2313542373395</v>
      </c>
      <c r="E2063" s="142">
        <v>1.29</v>
      </c>
      <c r="F2063" s="141">
        <v>2.2309999999999999</v>
      </c>
      <c r="G2063" s="135"/>
      <c r="H2063" s="135"/>
      <c r="I2063" s="134"/>
      <c r="J2063" s="135"/>
      <c r="K2063" s="135"/>
      <c r="L2063" s="134"/>
      <c r="M2063" s="135"/>
      <c r="N2063" s="135"/>
      <c r="O2063" s="134"/>
      <c r="P2063" s="135"/>
      <c r="Q2063" s="135"/>
      <c r="R2063" s="134"/>
      <c r="S2063" s="135"/>
      <c r="T2063" s="135"/>
      <c r="U2063" s="134"/>
      <c r="V2063" s="135"/>
      <c r="W2063" s="135"/>
      <c r="X2063" s="134"/>
      <c r="Y2063" s="135"/>
      <c r="Z2063" s="135"/>
      <c r="AA2063" s="134"/>
      <c r="AB2063" s="135"/>
      <c r="AC2063" s="135"/>
      <c r="AD2063" s="134"/>
      <c r="AE2063" s="135"/>
      <c r="AF2063" s="135"/>
      <c r="AG2063" s="134"/>
    </row>
    <row r="2064" spans="1:33">
      <c r="A2064" s="144" t="s">
        <v>345</v>
      </c>
      <c r="B2064" s="135" t="s">
        <v>3117</v>
      </c>
      <c r="C2064" s="143">
        <v>-496.89367457647046</v>
      </c>
      <c r="D2064" s="143">
        <v>4231.0491791460154</v>
      </c>
      <c r="E2064" s="142">
        <v>1.339</v>
      </c>
      <c r="F2064" s="141">
        <v>2.2330000000000001</v>
      </c>
      <c r="G2064" s="135"/>
      <c r="H2064" s="135"/>
      <c r="I2064" s="134"/>
      <c r="J2064" s="135"/>
      <c r="K2064" s="135"/>
      <c r="L2064" s="134"/>
      <c r="M2064" s="135"/>
      <c r="N2064" s="135"/>
      <c r="O2064" s="134"/>
      <c r="P2064" s="135"/>
      <c r="Q2064" s="135"/>
      <c r="R2064" s="134"/>
      <c r="S2064" s="135"/>
      <c r="T2064" s="135"/>
      <c r="U2064" s="134"/>
      <c r="V2064" s="135"/>
      <c r="W2064" s="135"/>
      <c r="X2064" s="134"/>
      <c r="Y2064" s="135"/>
      <c r="Z2064" s="135"/>
      <c r="AA2064" s="134"/>
      <c r="AB2064" s="135"/>
      <c r="AC2064" s="135"/>
      <c r="AD2064" s="134"/>
      <c r="AE2064" s="135"/>
      <c r="AF2064" s="135"/>
      <c r="AG2064" s="134"/>
    </row>
    <row r="2065" spans="1:33">
      <c r="A2065" s="144" t="s">
        <v>345</v>
      </c>
      <c r="B2065" s="135" t="s">
        <v>3116</v>
      </c>
      <c r="C2065" s="143">
        <v>-495.94778586882688</v>
      </c>
      <c r="D2065" s="143">
        <v>4229.9458034459904</v>
      </c>
      <c r="E2065" s="142">
        <v>1.3240000000000001</v>
      </c>
      <c r="F2065" s="141">
        <v>2.2290000000000001</v>
      </c>
      <c r="G2065" s="135"/>
      <c r="H2065" s="135"/>
      <c r="I2065" s="134"/>
      <c r="J2065" s="135"/>
      <c r="K2065" s="135"/>
      <c r="L2065" s="134"/>
      <c r="M2065" s="135"/>
      <c r="N2065" s="135"/>
      <c r="O2065" s="134"/>
      <c r="P2065" s="135"/>
      <c r="Q2065" s="135"/>
      <c r="R2065" s="134"/>
      <c r="S2065" s="135"/>
      <c r="T2065" s="135"/>
      <c r="U2065" s="134"/>
      <c r="V2065" s="135"/>
      <c r="W2065" s="135"/>
      <c r="X2065" s="134"/>
      <c r="Y2065" s="135"/>
      <c r="Z2065" s="135"/>
      <c r="AA2065" s="134"/>
      <c r="AB2065" s="135"/>
      <c r="AC2065" s="135"/>
      <c r="AD2065" s="134"/>
      <c r="AE2065" s="135"/>
      <c r="AF2065" s="135"/>
      <c r="AG2065" s="134"/>
    </row>
    <row r="2066" spans="1:33">
      <c r="A2066" s="144" t="s">
        <v>345</v>
      </c>
      <c r="B2066" s="135" t="s">
        <v>3115</v>
      </c>
      <c r="C2066" s="143">
        <v>-496.87187096315961</v>
      </c>
      <c r="D2066" s="143">
        <v>4229.6472512738374</v>
      </c>
      <c r="E2066" s="142">
        <v>1.3089999999999999</v>
      </c>
      <c r="F2066" s="141">
        <v>2.2440000000000002</v>
      </c>
      <c r="G2066" s="135"/>
      <c r="H2066" s="135"/>
      <c r="I2066" s="134"/>
      <c r="J2066" s="135"/>
      <c r="K2066" s="135"/>
      <c r="L2066" s="134"/>
      <c r="M2066" s="135"/>
      <c r="N2066" s="135"/>
      <c r="O2066" s="134"/>
      <c r="P2066" s="135"/>
      <c r="Q2066" s="135"/>
      <c r="R2066" s="134"/>
      <c r="S2066" s="135"/>
      <c r="T2066" s="135"/>
      <c r="U2066" s="134"/>
      <c r="V2066" s="135"/>
      <c r="W2066" s="135"/>
      <c r="X2066" s="134"/>
      <c r="Y2066" s="135"/>
      <c r="Z2066" s="135"/>
      <c r="AA2066" s="134"/>
      <c r="AB2066" s="135"/>
      <c r="AC2066" s="135"/>
      <c r="AD2066" s="134"/>
      <c r="AE2066" s="135"/>
      <c r="AF2066" s="135"/>
      <c r="AG2066" s="134"/>
    </row>
    <row r="2067" spans="1:33">
      <c r="A2067" s="144" t="s">
        <v>345</v>
      </c>
      <c r="B2067" s="135" t="s">
        <v>3114</v>
      </c>
      <c r="C2067" s="143">
        <v>-496.87034287503303</v>
      </c>
      <c r="D2067" s="143">
        <v>4229.377702355041</v>
      </c>
      <c r="E2067" s="142">
        <v>1.3480000000000001</v>
      </c>
      <c r="F2067" s="141">
        <v>2.238</v>
      </c>
      <c r="G2067" s="135"/>
      <c r="H2067" s="135"/>
      <c r="I2067" s="134"/>
      <c r="J2067" s="135"/>
      <c r="K2067" s="135"/>
      <c r="L2067" s="134"/>
      <c r="M2067" s="135"/>
      <c r="N2067" s="135"/>
      <c r="O2067" s="134"/>
      <c r="P2067" s="135"/>
      <c r="Q2067" s="135"/>
      <c r="R2067" s="134"/>
      <c r="S2067" s="135"/>
      <c r="T2067" s="135"/>
      <c r="U2067" s="134"/>
      <c r="V2067" s="135"/>
      <c r="W2067" s="135"/>
      <c r="X2067" s="134"/>
      <c r="Y2067" s="135"/>
      <c r="Z2067" s="135"/>
      <c r="AA2067" s="134"/>
      <c r="AB2067" s="135"/>
      <c r="AC2067" s="135"/>
      <c r="AD2067" s="134"/>
      <c r="AE2067" s="135"/>
      <c r="AF2067" s="135"/>
      <c r="AG2067" s="134"/>
    </row>
    <row r="2068" spans="1:33">
      <c r="A2068" s="144" t="s">
        <v>345</v>
      </c>
      <c r="B2068" s="135" t="s">
        <v>3113</v>
      </c>
      <c r="C2068" s="143">
        <v>-496.49196031241661</v>
      </c>
      <c r="D2068" s="143">
        <v>4228.8166123372112</v>
      </c>
      <c r="E2068" s="142">
        <v>1.3109999999999999</v>
      </c>
      <c r="F2068" s="141">
        <v>2.2160000000000002</v>
      </c>
      <c r="G2068" s="135"/>
      <c r="H2068" s="135"/>
      <c r="I2068" s="134"/>
      <c r="J2068" s="135"/>
      <c r="K2068" s="135"/>
      <c r="L2068" s="134"/>
      <c r="M2068" s="135"/>
      <c r="N2068" s="135"/>
      <c r="O2068" s="134"/>
      <c r="P2068" s="135"/>
      <c r="Q2068" s="135"/>
      <c r="R2068" s="134"/>
      <c r="S2068" s="135"/>
      <c r="T2068" s="135"/>
      <c r="U2068" s="134"/>
      <c r="V2068" s="135"/>
      <c r="W2068" s="135"/>
      <c r="X2068" s="134"/>
      <c r="Y2068" s="135"/>
      <c r="Z2068" s="135"/>
      <c r="AA2068" s="134"/>
      <c r="AB2068" s="135"/>
      <c r="AC2068" s="135"/>
      <c r="AD2068" s="134"/>
      <c r="AE2068" s="135"/>
      <c r="AF2068" s="135"/>
      <c r="AG2068" s="134"/>
    </row>
    <row r="2069" spans="1:33">
      <c r="A2069" s="144" t="s">
        <v>345</v>
      </c>
      <c r="B2069" s="135" t="s">
        <v>3112</v>
      </c>
      <c r="C2069" s="143">
        <v>-496.03543119537017</v>
      </c>
      <c r="D2069" s="143">
        <v>4226.8791616295321</v>
      </c>
      <c r="E2069" s="142">
        <v>1.3360000000000001</v>
      </c>
      <c r="F2069" s="141">
        <v>2.2210000000000001</v>
      </c>
      <c r="G2069" s="135"/>
      <c r="H2069" s="135"/>
      <c r="I2069" s="134"/>
      <c r="J2069" s="135"/>
      <c r="K2069" s="135"/>
      <c r="L2069" s="134"/>
      <c r="M2069" s="135"/>
      <c r="N2069" s="135"/>
      <c r="O2069" s="134"/>
      <c r="P2069" s="135"/>
      <c r="Q2069" s="135"/>
      <c r="R2069" s="134"/>
      <c r="S2069" s="135"/>
      <c r="T2069" s="135"/>
      <c r="U2069" s="134"/>
      <c r="V2069" s="135"/>
      <c r="W2069" s="135"/>
      <c r="X2069" s="134"/>
      <c r="Y2069" s="135"/>
      <c r="Z2069" s="135"/>
      <c r="AA2069" s="134"/>
      <c r="AB2069" s="135"/>
      <c r="AC2069" s="135"/>
      <c r="AD2069" s="134"/>
      <c r="AE2069" s="135"/>
      <c r="AF2069" s="135"/>
      <c r="AG2069" s="134"/>
    </row>
    <row r="2070" spans="1:33">
      <c r="A2070" s="144" t="s">
        <v>345</v>
      </c>
      <c r="B2070" s="135" t="s">
        <v>3111</v>
      </c>
      <c r="C2070" s="143">
        <v>-496.56280276044862</v>
      </c>
      <c r="D2070" s="143">
        <v>4226.3420028287983</v>
      </c>
      <c r="E2070" s="142">
        <v>1.306</v>
      </c>
      <c r="F2070" s="141">
        <v>2.2250000000000001</v>
      </c>
      <c r="G2070" s="135"/>
      <c r="H2070" s="135"/>
      <c r="I2070" s="134"/>
      <c r="J2070" s="135"/>
      <c r="K2070" s="135"/>
      <c r="L2070" s="134"/>
      <c r="M2070" s="135"/>
      <c r="N2070" s="135"/>
      <c r="O2070" s="134"/>
      <c r="P2070" s="135"/>
      <c r="Q2070" s="135"/>
      <c r="R2070" s="134"/>
      <c r="S2070" s="135"/>
      <c r="T2070" s="135"/>
      <c r="U2070" s="134"/>
      <c r="V2070" s="135"/>
      <c r="W2070" s="135"/>
      <c r="X2070" s="134"/>
      <c r="Y2070" s="135"/>
      <c r="Z2070" s="135"/>
      <c r="AA2070" s="134"/>
      <c r="AB2070" s="135"/>
      <c r="AC2070" s="135"/>
      <c r="AD2070" s="134"/>
      <c r="AE2070" s="135"/>
      <c r="AF2070" s="135"/>
      <c r="AG2070" s="134"/>
    </row>
    <row r="2071" spans="1:33">
      <c r="A2071" s="144" t="s">
        <v>345</v>
      </c>
      <c r="B2071" s="135" t="s">
        <v>3110</v>
      </c>
      <c r="C2071" s="143">
        <v>-496.02165469349643</v>
      </c>
      <c r="D2071" s="143">
        <v>4224.9816943740607</v>
      </c>
      <c r="E2071" s="142">
        <v>1.304</v>
      </c>
      <c r="F2071" s="141">
        <v>2.2240000000000002</v>
      </c>
      <c r="G2071" s="135"/>
      <c r="H2071" s="135"/>
      <c r="I2071" s="134"/>
      <c r="J2071" s="135"/>
      <c r="K2071" s="135"/>
      <c r="L2071" s="134"/>
      <c r="M2071" s="135"/>
      <c r="N2071" s="135"/>
      <c r="O2071" s="134"/>
      <c r="P2071" s="135"/>
      <c r="Q2071" s="135"/>
      <c r="R2071" s="134"/>
      <c r="S2071" s="135"/>
      <c r="T2071" s="135"/>
      <c r="U2071" s="134"/>
      <c r="V2071" s="135"/>
      <c r="W2071" s="135"/>
      <c r="X2071" s="134"/>
      <c r="Y2071" s="135"/>
      <c r="Z2071" s="135"/>
      <c r="AA2071" s="134"/>
      <c r="AB2071" s="135"/>
      <c r="AC2071" s="135"/>
      <c r="AD2071" s="134"/>
      <c r="AE2071" s="135"/>
      <c r="AF2071" s="135"/>
      <c r="AG2071" s="134"/>
    </row>
    <row r="2072" spans="1:33">
      <c r="A2072" s="144" t="s">
        <v>345</v>
      </c>
      <c r="B2072" s="135" t="s">
        <v>3109</v>
      </c>
      <c r="C2072" s="143">
        <v>-496.54164280268702</v>
      </c>
      <c r="D2072" s="143">
        <v>4223.6636958032632</v>
      </c>
      <c r="E2072" s="142">
        <v>1.302</v>
      </c>
      <c r="F2072" s="141">
        <v>2.214</v>
      </c>
      <c r="G2072" s="135"/>
      <c r="H2072" s="135"/>
      <c r="I2072" s="134"/>
      <c r="J2072" s="135"/>
      <c r="K2072" s="135"/>
      <c r="L2072" s="134"/>
      <c r="M2072" s="135"/>
      <c r="N2072" s="135"/>
      <c r="O2072" s="134"/>
      <c r="P2072" s="135"/>
      <c r="Q2072" s="135"/>
      <c r="R2072" s="134"/>
      <c r="S2072" s="135"/>
      <c r="T2072" s="135"/>
      <c r="U2072" s="134"/>
      <c r="V2072" s="135"/>
      <c r="W2072" s="135"/>
      <c r="X2072" s="134"/>
      <c r="Y2072" s="135"/>
      <c r="Z2072" s="135"/>
      <c r="AA2072" s="134"/>
      <c r="AB2072" s="135"/>
      <c r="AC2072" s="135"/>
      <c r="AD2072" s="134"/>
      <c r="AE2072" s="135"/>
      <c r="AF2072" s="135"/>
      <c r="AG2072" s="134"/>
    </row>
    <row r="2073" spans="1:33">
      <c r="A2073" s="144" t="s">
        <v>345</v>
      </c>
      <c r="B2073" s="135" t="s">
        <v>3108</v>
      </c>
      <c r="C2073" s="143">
        <v>-496.6917190984276</v>
      </c>
      <c r="D2073" s="143">
        <v>4222.2790432013389</v>
      </c>
      <c r="E2073" s="142">
        <v>1.2949999999999999</v>
      </c>
      <c r="F2073" s="141">
        <v>2.1989999999999998</v>
      </c>
      <c r="G2073" s="135"/>
      <c r="H2073" s="135"/>
      <c r="I2073" s="134"/>
      <c r="J2073" s="135"/>
      <c r="K2073" s="135"/>
      <c r="L2073" s="134"/>
      <c r="M2073" s="135"/>
      <c r="N2073" s="135"/>
      <c r="O2073" s="134"/>
      <c r="P2073" s="135"/>
      <c r="Q2073" s="135"/>
      <c r="R2073" s="134"/>
      <c r="S2073" s="135"/>
      <c r="T2073" s="135"/>
      <c r="U2073" s="134"/>
      <c r="V2073" s="135"/>
      <c r="W2073" s="135"/>
      <c r="X2073" s="134"/>
      <c r="Y2073" s="135"/>
      <c r="Z2073" s="135"/>
      <c r="AA2073" s="134"/>
      <c r="AB2073" s="135"/>
      <c r="AC2073" s="135"/>
      <c r="AD2073" s="134"/>
      <c r="AE2073" s="135"/>
      <c r="AF2073" s="135"/>
      <c r="AG2073" s="134"/>
    </row>
    <row r="2074" spans="1:33">
      <c r="A2074" s="144" t="s">
        <v>345</v>
      </c>
      <c r="B2074" s="135" t="s">
        <v>3107</v>
      </c>
      <c r="C2074" s="143">
        <v>-496.15864532793739</v>
      </c>
      <c r="D2074" s="143">
        <v>4220.9208059295324</v>
      </c>
      <c r="E2074" s="142">
        <v>1.3280000000000001</v>
      </c>
      <c r="F2074" s="141">
        <v>2.214</v>
      </c>
      <c r="G2074" s="135"/>
      <c r="H2074" s="135"/>
      <c r="I2074" s="134"/>
      <c r="J2074" s="135"/>
      <c r="K2074" s="135"/>
      <c r="L2074" s="134"/>
      <c r="M2074" s="135"/>
      <c r="N2074" s="135"/>
      <c r="O2074" s="134"/>
      <c r="P2074" s="135"/>
      <c r="Q2074" s="135"/>
      <c r="R2074" s="134"/>
      <c r="S2074" s="135"/>
      <c r="T2074" s="135"/>
      <c r="U2074" s="134"/>
      <c r="V2074" s="135"/>
      <c r="W2074" s="135"/>
      <c r="X2074" s="134"/>
      <c r="Y2074" s="135"/>
      <c r="Z2074" s="135"/>
      <c r="AA2074" s="134"/>
      <c r="AB2074" s="135"/>
      <c r="AC2074" s="135"/>
      <c r="AD2074" s="134"/>
      <c r="AE2074" s="135"/>
      <c r="AF2074" s="135"/>
      <c r="AG2074" s="134"/>
    </row>
    <row r="2075" spans="1:33">
      <c r="A2075" s="144" t="s">
        <v>345</v>
      </c>
      <c r="B2075" s="135" t="s">
        <v>3106</v>
      </c>
      <c r="C2075" s="143">
        <v>-496.00007114559344</v>
      </c>
      <c r="D2075" s="143">
        <v>4220.8859998021562</v>
      </c>
      <c r="E2075" s="142">
        <v>1.329</v>
      </c>
      <c r="F2075" s="141">
        <v>2.2170000000000001</v>
      </c>
      <c r="G2075" s="135"/>
      <c r="H2075" s="135"/>
      <c r="I2075" s="134"/>
      <c r="J2075" s="135"/>
      <c r="K2075" s="135"/>
      <c r="L2075" s="134"/>
      <c r="M2075" s="135"/>
      <c r="N2075" s="135"/>
      <c r="O2075" s="134"/>
      <c r="P2075" s="135"/>
      <c r="Q2075" s="135"/>
      <c r="R2075" s="134"/>
      <c r="S2075" s="135"/>
      <c r="T2075" s="135"/>
      <c r="U2075" s="134"/>
      <c r="V2075" s="135"/>
      <c r="W2075" s="135"/>
      <c r="X2075" s="134"/>
      <c r="Y2075" s="135"/>
      <c r="Z2075" s="135"/>
      <c r="AA2075" s="134"/>
      <c r="AB2075" s="135"/>
      <c r="AC2075" s="135"/>
      <c r="AD2075" s="134"/>
      <c r="AE2075" s="135"/>
      <c r="AF2075" s="135"/>
      <c r="AG2075" s="134"/>
    </row>
    <row r="2076" spans="1:33">
      <c r="A2076" s="144" t="s">
        <v>345</v>
      </c>
      <c r="B2076" s="135" t="s">
        <v>3105</v>
      </c>
      <c r="C2076" s="143">
        <v>-496.20475589796371</v>
      </c>
      <c r="D2076" s="143">
        <v>4220.7862465939379</v>
      </c>
      <c r="E2076" s="142">
        <v>1.31</v>
      </c>
      <c r="F2076" s="141">
        <v>2.222</v>
      </c>
      <c r="G2076" s="135"/>
      <c r="H2076" s="135"/>
      <c r="I2076" s="134"/>
      <c r="J2076" s="135"/>
      <c r="K2076" s="135"/>
      <c r="L2076" s="134"/>
      <c r="M2076" s="135"/>
      <c r="N2076" s="135"/>
      <c r="O2076" s="134"/>
      <c r="P2076" s="135"/>
      <c r="Q2076" s="135"/>
      <c r="R2076" s="134"/>
      <c r="S2076" s="135"/>
      <c r="T2076" s="135"/>
      <c r="U2076" s="134"/>
      <c r="V2076" s="135"/>
      <c r="W2076" s="135"/>
      <c r="X2076" s="134"/>
      <c r="Y2076" s="135"/>
      <c r="Z2076" s="135"/>
      <c r="AA2076" s="134"/>
      <c r="AB2076" s="135"/>
      <c r="AC2076" s="135"/>
      <c r="AD2076" s="134"/>
      <c r="AE2076" s="135"/>
      <c r="AF2076" s="135"/>
      <c r="AG2076" s="134"/>
    </row>
    <row r="2077" spans="1:33">
      <c r="A2077" s="144" t="s">
        <v>345</v>
      </c>
      <c r="B2077" s="135" t="s">
        <v>3104</v>
      </c>
      <c r="C2077" s="143">
        <v>-495.94160717670661</v>
      </c>
      <c r="D2077" s="143">
        <v>4219.1006821272886</v>
      </c>
      <c r="E2077" s="142">
        <v>1.329</v>
      </c>
      <c r="F2077" s="141">
        <v>2.238</v>
      </c>
      <c r="G2077" s="135"/>
      <c r="H2077" s="135"/>
      <c r="I2077" s="134"/>
      <c r="J2077" s="135"/>
      <c r="K2077" s="135"/>
      <c r="L2077" s="134"/>
      <c r="M2077" s="135"/>
      <c r="N2077" s="135"/>
      <c r="O2077" s="134"/>
      <c r="P2077" s="135"/>
      <c r="Q2077" s="135"/>
      <c r="R2077" s="134"/>
      <c r="S2077" s="135"/>
      <c r="T2077" s="135"/>
      <c r="U2077" s="134"/>
      <c r="V2077" s="135"/>
      <c r="W2077" s="135"/>
      <c r="X2077" s="134"/>
      <c r="Y2077" s="135"/>
      <c r="Z2077" s="135"/>
      <c r="AA2077" s="134"/>
      <c r="AB2077" s="135"/>
      <c r="AC2077" s="135"/>
      <c r="AD2077" s="134"/>
      <c r="AE2077" s="135"/>
      <c r="AF2077" s="135"/>
      <c r="AG2077" s="134"/>
    </row>
    <row r="2078" spans="1:33">
      <c r="A2078" s="144" t="s">
        <v>345</v>
      </c>
      <c r="B2078" s="135" t="s">
        <v>3103</v>
      </c>
      <c r="C2078" s="143">
        <v>-496.37090504640844</v>
      </c>
      <c r="D2078" s="143">
        <v>4217.8088616204814</v>
      </c>
      <c r="E2078" s="142">
        <v>1.333</v>
      </c>
      <c r="F2078" s="141">
        <v>2.2109999999999999</v>
      </c>
      <c r="G2078" s="135"/>
      <c r="H2078" s="135"/>
      <c r="I2078" s="134"/>
      <c r="J2078" s="135"/>
      <c r="K2078" s="135"/>
      <c r="L2078" s="134"/>
      <c r="M2078" s="135"/>
      <c r="N2078" s="135"/>
      <c r="O2078" s="134"/>
      <c r="P2078" s="135"/>
      <c r="Q2078" s="135"/>
      <c r="R2078" s="134"/>
      <c r="S2078" s="135"/>
      <c r="T2078" s="135"/>
      <c r="U2078" s="134"/>
      <c r="V2078" s="135"/>
      <c r="W2078" s="135"/>
      <c r="X2078" s="134"/>
      <c r="Y2078" s="135"/>
      <c r="Z2078" s="135"/>
      <c r="AA2078" s="134"/>
      <c r="AB2078" s="135"/>
      <c r="AC2078" s="135"/>
      <c r="AD2078" s="134"/>
      <c r="AE2078" s="135"/>
      <c r="AF2078" s="135"/>
      <c r="AG2078" s="134"/>
    </row>
    <row r="2079" spans="1:33">
      <c r="A2079" s="144" t="s">
        <v>345</v>
      </c>
      <c r="B2079" s="135" t="s">
        <v>3102</v>
      </c>
      <c r="C2079" s="143">
        <v>-496.78891458508934</v>
      </c>
      <c r="D2079" s="143">
        <v>4217.5245724829547</v>
      </c>
      <c r="E2079" s="142">
        <v>1.31</v>
      </c>
      <c r="F2079" s="141">
        <v>2.226</v>
      </c>
      <c r="G2079" s="135"/>
      <c r="H2079" s="135"/>
      <c r="I2079" s="134"/>
      <c r="J2079" s="135"/>
      <c r="K2079" s="135"/>
      <c r="L2079" s="134"/>
      <c r="M2079" s="135"/>
      <c r="N2079" s="135"/>
      <c r="O2079" s="134"/>
      <c r="P2079" s="135"/>
      <c r="Q2079" s="135"/>
      <c r="R2079" s="134"/>
      <c r="S2079" s="135"/>
      <c r="T2079" s="135"/>
      <c r="U2079" s="134"/>
      <c r="V2079" s="135"/>
      <c r="W2079" s="135"/>
      <c r="X2079" s="134"/>
      <c r="Y2079" s="135"/>
      <c r="Z2079" s="135"/>
      <c r="AA2079" s="134"/>
      <c r="AB2079" s="135"/>
      <c r="AC2079" s="135"/>
      <c r="AD2079" s="134"/>
      <c r="AE2079" s="135"/>
      <c r="AF2079" s="135"/>
      <c r="AG2079" s="134"/>
    </row>
    <row r="2080" spans="1:33">
      <c r="A2080" s="144" t="s">
        <v>345</v>
      </c>
      <c r="B2080" s="135" t="s">
        <v>3101</v>
      </c>
      <c r="C2080" s="143">
        <v>-495.96843083987795</v>
      </c>
      <c r="D2080" s="143">
        <v>4216.5540990821482</v>
      </c>
      <c r="E2080" s="142">
        <v>1.325</v>
      </c>
      <c r="F2080" s="141">
        <v>2.2280000000000002</v>
      </c>
      <c r="G2080" s="135"/>
      <c r="H2080" s="135"/>
      <c r="I2080" s="134"/>
      <c r="J2080" s="135"/>
      <c r="K2080" s="135"/>
      <c r="L2080" s="134"/>
      <c r="M2080" s="135"/>
      <c r="N2080" s="135"/>
      <c r="O2080" s="134"/>
      <c r="P2080" s="135"/>
      <c r="Q2080" s="135"/>
      <c r="R2080" s="134"/>
      <c r="S2080" s="135"/>
      <c r="T2080" s="135"/>
      <c r="U2080" s="134"/>
      <c r="V2080" s="135"/>
      <c r="W2080" s="135"/>
      <c r="X2080" s="134"/>
      <c r="Y2080" s="135"/>
      <c r="Z2080" s="135"/>
      <c r="AA2080" s="134"/>
      <c r="AB2080" s="135"/>
      <c r="AC2080" s="135"/>
      <c r="AD2080" s="134"/>
      <c r="AE2080" s="135"/>
      <c r="AF2080" s="135"/>
      <c r="AG2080" s="134"/>
    </row>
    <row r="2081" spans="1:33">
      <c r="A2081" s="144" t="s">
        <v>345</v>
      </c>
      <c r="B2081" s="135" t="s">
        <v>3100</v>
      </c>
      <c r="C2081" s="143">
        <v>-496.36985263573825</v>
      </c>
      <c r="D2081" s="143">
        <v>4215.7066867201956</v>
      </c>
      <c r="E2081" s="142">
        <v>1.3180000000000001</v>
      </c>
      <c r="F2081" s="141">
        <v>2.226</v>
      </c>
      <c r="G2081" s="135"/>
      <c r="H2081" s="135"/>
      <c r="I2081" s="134"/>
      <c r="J2081" s="135"/>
      <c r="K2081" s="135"/>
      <c r="L2081" s="134"/>
      <c r="M2081" s="135"/>
      <c r="N2081" s="135"/>
      <c r="O2081" s="134"/>
      <c r="P2081" s="135"/>
      <c r="Q2081" s="135"/>
      <c r="R2081" s="134"/>
      <c r="S2081" s="135"/>
      <c r="T2081" s="135"/>
      <c r="U2081" s="134"/>
      <c r="V2081" s="135"/>
      <c r="W2081" s="135"/>
      <c r="X2081" s="134"/>
      <c r="Y2081" s="135"/>
      <c r="Z2081" s="135"/>
      <c r="AA2081" s="134"/>
      <c r="AB2081" s="135"/>
      <c r="AC2081" s="135"/>
      <c r="AD2081" s="134"/>
      <c r="AE2081" s="135"/>
      <c r="AF2081" s="135"/>
      <c r="AG2081" s="134"/>
    </row>
    <row r="2082" spans="1:33">
      <c r="A2082" s="144" t="s">
        <v>345</v>
      </c>
      <c r="B2082" s="135" t="s">
        <v>3099</v>
      </c>
      <c r="C2082" s="143">
        <v>-496.50126521131705</v>
      </c>
      <c r="D2082" s="143">
        <v>4214.9566610642842</v>
      </c>
      <c r="E2082" s="142">
        <v>1.298</v>
      </c>
      <c r="F2082" s="141">
        <v>2.2160000000000002</v>
      </c>
      <c r="G2082" s="135"/>
      <c r="H2082" s="135"/>
      <c r="I2082" s="134"/>
      <c r="J2082" s="135"/>
      <c r="K2082" s="135"/>
      <c r="L2082" s="134"/>
      <c r="M2082" s="135"/>
      <c r="N2082" s="135"/>
      <c r="O2082" s="134"/>
      <c r="P2082" s="135"/>
      <c r="Q2082" s="135"/>
      <c r="R2082" s="134"/>
      <c r="S2082" s="135"/>
      <c r="T2082" s="135"/>
      <c r="U2082" s="134"/>
      <c r="V2082" s="135"/>
      <c r="W2082" s="135"/>
      <c r="X2082" s="134"/>
      <c r="Y2082" s="135"/>
      <c r="Z2082" s="135"/>
      <c r="AA2082" s="134"/>
      <c r="AB2082" s="135"/>
      <c r="AC2082" s="135"/>
      <c r="AD2082" s="134"/>
      <c r="AE2082" s="135"/>
      <c r="AF2082" s="135"/>
      <c r="AG2082" s="134"/>
    </row>
    <row r="2083" spans="1:33">
      <c r="A2083" s="144" t="s">
        <v>345</v>
      </c>
      <c r="B2083" s="135" t="s">
        <v>3098</v>
      </c>
      <c r="C2083" s="143">
        <v>-496.17520397416001</v>
      </c>
      <c r="D2083" s="143">
        <v>4213.7241684691344</v>
      </c>
      <c r="E2083" s="142">
        <v>1.304</v>
      </c>
      <c r="F2083" s="141">
        <v>2.2109999999999999</v>
      </c>
      <c r="G2083" s="135"/>
      <c r="H2083" s="135"/>
      <c r="I2083" s="134"/>
      <c r="J2083" s="135"/>
      <c r="K2083" s="135"/>
      <c r="L2083" s="134"/>
      <c r="M2083" s="135"/>
      <c r="N2083" s="135"/>
      <c r="O2083" s="134"/>
      <c r="P2083" s="135"/>
      <c r="Q2083" s="135"/>
      <c r="R2083" s="134"/>
      <c r="S2083" s="135"/>
      <c r="T2083" s="135"/>
      <c r="U2083" s="134"/>
      <c r="V2083" s="135"/>
      <c r="W2083" s="135"/>
      <c r="X2083" s="134"/>
      <c r="Y2083" s="135"/>
      <c r="Z2083" s="135"/>
      <c r="AA2083" s="134"/>
      <c r="AB2083" s="135"/>
      <c r="AC2083" s="135"/>
      <c r="AD2083" s="134"/>
      <c r="AE2083" s="135"/>
      <c r="AF2083" s="135"/>
      <c r="AG2083" s="134"/>
    </row>
    <row r="2084" spans="1:33">
      <c r="A2084" s="144" t="s">
        <v>345</v>
      </c>
      <c r="B2084" s="135" t="s">
        <v>3097</v>
      </c>
      <c r="C2084" s="143">
        <v>-495.93011034048811</v>
      </c>
      <c r="D2084" s="143">
        <v>4212.7248951131842</v>
      </c>
      <c r="E2084" s="142">
        <v>1.3240000000000001</v>
      </c>
      <c r="F2084" s="141">
        <v>2.2280000000000002</v>
      </c>
      <c r="G2084" s="135"/>
      <c r="H2084" s="135"/>
      <c r="I2084" s="134"/>
      <c r="J2084" s="135"/>
      <c r="K2084" s="135"/>
      <c r="L2084" s="134"/>
      <c r="M2084" s="135"/>
      <c r="N2084" s="135"/>
      <c r="O2084" s="134"/>
      <c r="P2084" s="135"/>
      <c r="Q2084" s="135"/>
      <c r="R2084" s="134"/>
      <c r="S2084" s="135"/>
      <c r="T2084" s="135"/>
      <c r="U2084" s="134"/>
      <c r="V2084" s="135"/>
      <c r="W2084" s="135"/>
      <c r="X2084" s="134"/>
      <c r="Y2084" s="135"/>
      <c r="Z2084" s="135"/>
      <c r="AA2084" s="134"/>
      <c r="AB2084" s="135"/>
      <c r="AC2084" s="135"/>
      <c r="AD2084" s="134"/>
      <c r="AE2084" s="135"/>
      <c r="AF2084" s="135"/>
      <c r="AG2084" s="134"/>
    </row>
    <row r="2085" spans="1:33">
      <c r="A2085" s="144" t="s">
        <v>345</v>
      </c>
      <c r="B2085" s="135" t="s">
        <v>3096</v>
      </c>
      <c r="C2085" s="143">
        <v>-496.58257378347457</v>
      </c>
      <c r="D2085" s="143">
        <v>4211.6397366412357</v>
      </c>
      <c r="E2085" s="142">
        <v>1.321</v>
      </c>
      <c r="F2085" s="141">
        <v>2.218</v>
      </c>
      <c r="G2085" s="135"/>
      <c r="H2085" s="135"/>
      <c r="I2085" s="134"/>
      <c r="J2085" s="135"/>
      <c r="K2085" s="135"/>
      <c r="L2085" s="134"/>
      <c r="M2085" s="135"/>
      <c r="N2085" s="135"/>
      <c r="O2085" s="134"/>
      <c r="P2085" s="135"/>
      <c r="Q2085" s="135"/>
      <c r="R2085" s="134"/>
      <c r="S2085" s="135"/>
      <c r="T2085" s="135"/>
      <c r="U2085" s="134"/>
      <c r="V2085" s="135"/>
      <c r="W2085" s="135"/>
      <c r="X2085" s="134"/>
      <c r="Y2085" s="135"/>
      <c r="Z2085" s="135"/>
      <c r="AA2085" s="134"/>
      <c r="AB2085" s="135"/>
      <c r="AC2085" s="135"/>
      <c r="AD2085" s="134"/>
      <c r="AE2085" s="135"/>
      <c r="AF2085" s="135"/>
      <c r="AG2085" s="134"/>
    </row>
    <row r="2086" spans="1:33">
      <c r="A2086" s="144" t="s">
        <v>345</v>
      </c>
      <c r="B2086" s="135" t="s">
        <v>3095</v>
      </c>
      <c r="C2086" s="143">
        <v>-496.40072186776382</v>
      </c>
      <c r="D2086" s="143">
        <v>4209.8298489767722</v>
      </c>
      <c r="E2086" s="142">
        <v>1.3180000000000001</v>
      </c>
      <c r="F2086" s="141">
        <v>2.2330000000000001</v>
      </c>
      <c r="G2086" s="135"/>
      <c r="H2086" s="135"/>
      <c r="I2086" s="134"/>
      <c r="J2086" s="135"/>
      <c r="K2086" s="135"/>
      <c r="L2086" s="134"/>
      <c r="M2086" s="135"/>
      <c r="N2086" s="135"/>
      <c r="O2086" s="134"/>
      <c r="P2086" s="135"/>
      <c r="Q2086" s="135"/>
      <c r="R2086" s="134"/>
      <c r="S2086" s="135"/>
      <c r="T2086" s="135"/>
      <c r="U2086" s="134"/>
      <c r="V2086" s="135"/>
      <c r="W2086" s="135"/>
      <c r="X2086" s="134"/>
      <c r="Y2086" s="135"/>
      <c r="Z2086" s="135"/>
      <c r="AA2086" s="134"/>
      <c r="AB2086" s="135"/>
      <c r="AC2086" s="135"/>
      <c r="AD2086" s="134"/>
      <c r="AE2086" s="135"/>
      <c r="AF2086" s="135"/>
      <c r="AG2086" s="134"/>
    </row>
    <row r="2087" spans="1:33">
      <c r="A2087" s="144" t="s">
        <v>345</v>
      </c>
      <c r="B2087" s="135" t="s">
        <v>3094</v>
      </c>
      <c r="C2087" s="143">
        <v>-495.94846172123056</v>
      </c>
      <c r="D2087" s="143">
        <v>4208.4239123222314</v>
      </c>
      <c r="E2087" s="142">
        <v>1.329</v>
      </c>
      <c r="F2087" s="141">
        <v>2.2330000000000001</v>
      </c>
      <c r="G2087" s="135"/>
      <c r="H2087" s="135"/>
      <c r="I2087" s="134"/>
      <c r="J2087" s="135"/>
      <c r="K2087" s="135"/>
      <c r="L2087" s="134"/>
      <c r="M2087" s="135"/>
      <c r="N2087" s="135"/>
      <c r="O2087" s="134"/>
      <c r="P2087" s="135"/>
      <c r="Q2087" s="135"/>
      <c r="R2087" s="134"/>
      <c r="S2087" s="135"/>
      <c r="T2087" s="135"/>
      <c r="U2087" s="134"/>
      <c r="V2087" s="135"/>
      <c r="W2087" s="135"/>
      <c r="X2087" s="134"/>
      <c r="Y2087" s="135"/>
      <c r="Z2087" s="135"/>
      <c r="AA2087" s="134"/>
      <c r="AB2087" s="135"/>
      <c r="AC2087" s="135"/>
      <c r="AD2087" s="134"/>
      <c r="AE2087" s="135"/>
      <c r="AF2087" s="135"/>
      <c r="AG2087" s="134"/>
    </row>
    <row r="2088" spans="1:33">
      <c r="A2088" s="144" t="s">
        <v>345</v>
      </c>
      <c r="B2088" s="135" t="s">
        <v>3093</v>
      </c>
      <c r="C2088" s="143">
        <v>-496.42413217330028</v>
      </c>
      <c r="D2088" s="143">
        <v>4207.919065780201</v>
      </c>
      <c r="E2088" s="142">
        <v>1.32</v>
      </c>
      <c r="F2088" s="141">
        <v>2.2090000000000001</v>
      </c>
      <c r="G2088" s="135"/>
      <c r="H2088" s="135"/>
      <c r="I2088" s="134"/>
      <c r="J2088" s="135"/>
      <c r="K2088" s="135"/>
      <c r="L2088" s="134"/>
      <c r="M2088" s="135"/>
      <c r="N2088" s="135"/>
      <c r="O2088" s="134"/>
      <c r="P2088" s="135"/>
      <c r="Q2088" s="135"/>
      <c r="R2088" s="134"/>
      <c r="S2088" s="135"/>
      <c r="T2088" s="135"/>
      <c r="U2088" s="134"/>
      <c r="V2088" s="135"/>
      <c r="W2088" s="135"/>
      <c r="X2088" s="134"/>
      <c r="Y2088" s="135"/>
      <c r="Z2088" s="135"/>
      <c r="AA2088" s="134"/>
      <c r="AB2088" s="135"/>
      <c r="AC2088" s="135"/>
      <c r="AD2088" s="134"/>
      <c r="AE2088" s="135"/>
      <c r="AF2088" s="135"/>
      <c r="AG2088" s="134"/>
    </row>
    <row r="2089" spans="1:33">
      <c r="A2089" s="144" t="s">
        <v>345</v>
      </c>
      <c r="B2089" s="135" t="s">
        <v>3092</v>
      </c>
      <c r="C2089" s="143">
        <v>-496.1430671279204</v>
      </c>
      <c r="D2089" s="143">
        <v>4207.1308209120425</v>
      </c>
      <c r="E2089" s="142">
        <v>1.3120000000000001</v>
      </c>
      <c r="F2089" s="141">
        <v>2.2109999999999999</v>
      </c>
      <c r="G2089" s="135"/>
      <c r="H2089" s="135"/>
      <c r="I2089" s="134"/>
      <c r="J2089" s="135"/>
      <c r="K2089" s="135"/>
      <c r="L2089" s="134"/>
      <c r="M2089" s="135"/>
      <c r="N2089" s="135"/>
      <c r="O2089" s="134"/>
      <c r="P2089" s="135"/>
      <c r="Q2089" s="135"/>
      <c r="R2089" s="134"/>
      <c r="S2089" s="135"/>
      <c r="T2089" s="135"/>
      <c r="U2089" s="134"/>
      <c r="V2089" s="135"/>
      <c r="W2089" s="135"/>
      <c r="X2089" s="134"/>
      <c r="Y2089" s="135"/>
      <c r="Z2089" s="135"/>
      <c r="AA2089" s="134"/>
      <c r="AB2089" s="135"/>
      <c r="AC2089" s="135"/>
      <c r="AD2089" s="134"/>
      <c r="AE2089" s="135"/>
      <c r="AF2089" s="135"/>
      <c r="AG2089" s="134"/>
    </row>
    <row r="2090" spans="1:33">
      <c r="A2090" s="144" t="s">
        <v>345</v>
      </c>
      <c r="B2090" s="135" t="s">
        <v>3091</v>
      </c>
      <c r="C2090" s="143">
        <v>-496.88536891766495</v>
      </c>
      <c r="D2090" s="143">
        <v>4205.5879628035173</v>
      </c>
      <c r="E2090" s="142">
        <v>1.2989999999999999</v>
      </c>
      <c r="F2090" s="141">
        <v>2.2160000000000002</v>
      </c>
      <c r="G2090" s="135"/>
      <c r="H2090" s="135"/>
      <c r="I2090" s="134"/>
      <c r="J2090" s="135"/>
      <c r="K2090" s="135"/>
      <c r="L2090" s="134"/>
      <c r="M2090" s="135"/>
      <c r="N2090" s="135"/>
      <c r="O2090" s="134"/>
      <c r="P2090" s="135"/>
      <c r="Q2090" s="135"/>
      <c r="R2090" s="134"/>
      <c r="S2090" s="135"/>
      <c r="T2090" s="135"/>
      <c r="U2090" s="134"/>
      <c r="V2090" s="135"/>
      <c r="W2090" s="135"/>
      <c r="X2090" s="134"/>
      <c r="Y2090" s="135"/>
      <c r="Z2090" s="135"/>
      <c r="AA2090" s="134"/>
      <c r="AB2090" s="135"/>
      <c r="AC2090" s="135"/>
      <c r="AD2090" s="134"/>
      <c r="AE2090" s="135"/>
      <c r="AF2090" s="135"/>
      <c r="AG2090" s="134"/>
    </row>
    <row r="2091" spans="1:33">
      <c r="A2091" s="144" t="s">
        <v>345</v>
      </c>
      <c r="B2091" s="135" t="s">
        <v>3090</v>
      </c>
      <c r="C2091" s="143">
        <v>-496.81021996248001</v>
      </c>
      <c r="D2091" s="143">
        <v>4203.8188423867359</v>
      </c>
      <c r="E2091" s="142">
        <v>1.2909999999999999</v>
      </c>
      <c r="F2091" s="141">
        <v>2.2149999999999999</v>
      </c>
      <c r="G2091" s="135"/>
      <c r="H2091" s="135"/>
      <c r="I2091" s="134"/>
      <c r="J2091" s="135"/>
      <c r="K2091" s="135"/>
      <c r="L2091" s="134"/>
      <c r="M2091" s="135"/>
      <c r="N2091" s="135"/>
      <c r="O2091" s="134"/>
      <c r="P2091" s="135"/>
      <c r="Q2091" s="135"/>
      <c r="R2091" s="134"/>
      <c r="S2091" s="135"/>
      <c r="T2091" s="135"/>
      <c r="U2091" s="134"/>
      <c r="V2091" s="135"/>
      <c r="W2091" s="135"/>
      <c r="X2091" s="134"/>
      <c r="Y2091" s="135"/>
      <c r="Z2091" s="135"/>
      <c r="AA2091" s="134"/>
      <c r="AB2091" s="135"/>
      <c r="AC2091" s="135"/>
      <c r="AD2091" s="134"/>
      <c r="AE2091" s="135"/>
      <c r="AF2091" s="135"/>
      <c r="AG2091" s="134"/>
    </row>
    <row r="2092" spans="1:33">
      <c r="A2092" s="144" t="s">
        <v>345</v>
      </c>
      <c r="B2092" s="135" t="s">
        <v>3089</v>
      </c>
      <c r="C2092" s="143">
        <v>-496.10564622667346</v>
      </c>
      <c r="D2092" s="143">
        <v>4202.9266277785573</v>
      </c>
      <c r="E2092" s="142">
        <v>1.296</v>
      </c>
      <c r="F2092" s="141">
        <v>2.2040000000000002</v>
      </c>
      <c r="G2092" s="135"/>
      <c r="H2092" s="135"/>
      <c r="I2092" s="134"/>
      <c r="J2092" s="135"/>
      <c r="K2092" s="135"/>
      <c r="L2092" s="134"/>
      <c r="M2092" s="135"/>
      <c r="N2092" s="135"/>
      <c r="O2092" s="134"/>
      <c r="P2092" s="135"/>
      <c r="Q2092" s="135"/>
      <c r="R2092" s="134"/>
      <c r="S2092" s="135"/>
      <c r="T2092" s="135"/>
      <c r="U2092" s="134"/>
      <c r="V2092" s="135"/>
      <c r="W2092" s="135"/>
      <c r="X2092" s="134"/>
      <c r="Y2092" s="135"/>
      <c r="Z2092" s="135"/>
      <c r="AA2092" s="134"/>
      <c r="AB2092" s="135"/>
      <c r="AC2092" s="135"/>
      <c r="AD2092" s="134"/>
      <c r="AE2092" s="135"/>
      <c r="AF2092" s="135"/>
      <c r="AG2092" s="134"/>
    </row>
    <row r="2093" spans="1:33">
      <c r="A2093" s="144" t="s">
        <v>345</v>
      </c>
      <c r="B2093" s="135" t="s">
        <v>3088</v>
      </c>
      <c r="C2093" s="143">
        <v>-496.05924156858845</v>
      </c>
      <c r="D2093" s="143">
        <v>4201.9514044735397</v>
      </c>
      <c r="E2093" s="142">
        <v>1.321</v>
      </c>
      <c r="F2093" s="141">
        <v>2.2240000000000002</v>
      </c>
      <c r="G2093" s="135"/>
      <c r="H2093" s="135"/>
      <c r="I2093" s="134"/>
      <c r="J2093" s="135"/>
      <c r="K2093" s="135"/>
      <c r="L2093" s="134"/>
      <c r="M2093" s="135"/>
      <c r="N2093" s="135"/>
      <c r="O2093" s="134"/>
      <c r="P2093" s="135"/>
      <c r="Q2093" s="135"/>
      <c r="R2093" s="134"/>
      <c r="S2093" s="135"/>
      <c r="T2093" s="135"/>
      <c r="U2093" s="134"/>
      <c r="V2093" s="135"/>
      <c r="W2093" s="135"/>
      <c r="X2093" s="134"/>
      <c r="Y2093" s="135"/>
      <c r="Z2093" s="135"/>
      <c r="AA2093" s="134"/>
      <c r="AB2093" s="135"/>
      <c r="AC2093" s="135"/>
      <c r="AD2093" s="134"/>
      <c r="AE2093" s="135"/>
      <c r="AF2093" s="135"/>
      <c r="AG2093" s="134"/>
    </row>
    <row r="2094" spans="1:33">
      <c r="A2094" s="144" t="s">
        <v>345</v>
      </c>
      <c r="B2094" s="135" t="s">
        <v>3087</v>
      </c>
      <c r="C2094" s="143">
        <v>-495.91236427190807</v>
      </c>
      <c r="D2094" s="143">
        <v>4200.2129142137737</v>
      </c>
      <c r="E2094" s="142">
        <v>1.3009999999999999</v>
      </c>
      <c r="F2094" s="141">
        <v>2.2240000000000002</v>
      </c>
      <c r="G2094" s="135"/>
      <c r="H2094" s="135"/>
      <c r="I2094" s="134"/>
      <c r="J2094" s="135"/>
      <c r="K2094" s="135"/>
      <c r="L2094" s="134"/>
      <c r="M2094" s="135"/>
      <c r="N2094" s="135"/>
      <c r="O2094" s="134"/>
      <c r="P2094" s="135"/>
      <c r="Q2094" s="135"/>
      <c r="R2094" s="134"/>
      <c r="S2094" s="135"/>
      <c r="T2094" s="135"/>
      <c r="U2094" s="134"/>
      <c r="V2094" s="135"/>
      <c r="W2094" s="135"/>
      <c r="X2094" s="134"/>
      <c r="Y2094" s="135"/>
      <c r="Z2094" s="135"/>
      <c r="AA2094" s="134"/>
      <c r="AB2094" s="135"/>
      <c r="AC2094" s="135"/>
      <c r="AD2094" s="134"/>
      <c r="AE2094" s="135"/>
      <c r="AF2094" s="135"/>
      <c r="AG2094" s="134"/>
    </row>
    <row r="2095" spans="1:33">
      <c r="A2095" s="144" t="s">
        <v>345</v>
      </c>
      <c r="B2095" s="135" t="s">
        <v>3086</v>
      </c>
      <c r="C2095" s="143">
        <v>-496.42026598673635</v>
      </c>
      <c r="D2095" s="143">
        <v>4198.91864210533</v>
      </c>
      <c r="E2095" s="142">
        <v>1.3140000000000001</v>
      </c>
      <c r="F2095" s="141">
        <v>2.2250000000000001</v>
      </c>
      <c r="G2095" s="135"/>
      <c r="H2095" s="135"/>
      <c r="I2095" s="134"/>
      <c r="J2095" s="135"/>
      <c r="K2095" s="135"/>
      <c r="L2095" s="134"/>
      <c r="M2095" s="135"/>
      <c r="N2095" s="135"/>
      <c r="O2095" s="134"/>
      <c r="P2095" s="135"/>
      <c r="Q2095" s="135"/>
      <c r="R2095" s="134"/>
      <c r="S2095" s="135"/>
      <c r="T2095" s="135"/>
      <c r="U2095" s="134"/>
      <c r="V2095" s="135"/>
      <c r="W2095" s="135"/>
      <c r="X2095" s="134"/>
      <c r="Y2095" s="135"/>
      <c r="Z2095" s="135"/>
      <c r="AA2095" s="134"/>
      <c r="AB2095" s="135"/>
      <c r="AC2095" s="135"/>
      <c r="AD2095" s="134"/>
      <c r="AE2095" s="135"/>
      <c r="AF2095" s="135"/>
      <c r="AG2095" s="134"/>
    </row>
    <row r="2096" spans="1:33">
      <c r="A2096" s="144" t="s">
        <v>345</v>
      </c>
      <c r="B2096" s="135" t="s">
        <v>3085</v>
      </c>
      <c r="C2096" s="143">
        <v>-496.21123560325952</v>
      </c>
      <c r="D2096" s="143">
        <v>4197.478322534811</v>
      </c>
      <c r="E2096" s="142">
        <v>1.3089999999999999</v>
      </c>
      <c r="F2096" s="141">
        <v>2.2290000000000001</v>
      </c>
      <c r="G2096" s="135"/>
      <c r="H2096" s="135"/>
      <c r="I2096" s="134"/>
      <c r="J2096" s="135"/>
      <c r="K2096" s="135"/>
      <c r="L2096" s="134"/>
      <c r="M2096" s="135"/>
      <c r="N2096" s="135"/>
      <c r="O2096" s="134"/>
      <c r="P2096" s="135"/>
      <c r="Q2096" s="135"/>
      <c r="R2096" s="134"/>
      <c r="S2096" s="135"/>
      <c r="T2096" s="135"/>
      <c r="U2096" s="134"/>
      <c r="V2096" s="135"/>
      <c r="W2096" s="135"/>
      <c r="X2096" s="134"/>
      <c r="Y2096" s="135"/>
      <c r="Z2096" s="135"/>
      <c r="AA2096" s="134"/>
      <c r="AB2096" s="135"/>
      <c r="AC2096" s="135"/>
      <c r="AD2096" s="134"/>
      <c r="AE2096" s="135"/>
      <c r="AF2096" s="135"/>
      <c r="AG2096" s="134"/>
    </row>
    <row r="2097" spans="1:33">
      <c r="A2097" s="144" t="s">
        <v>345</v>
      </c>
      <c r="B2097" s="135" t="s">
        <v>3084</v>
      </c>
      <c r="C2097" s="143">
        <v>-496.1139282624722</v>
      </c>
      <c r="D2097" s="143">
        <v>4196.4672652945865</v>
      </c>
      <c r="E2097" s="142">
        <v>1.341</v>
      </c>
      <c r="F2097" s="141">
        <v>2.2189999999999999</v>
      </c>
      <c r="G2097" s="135"/>
      <c r="H2097" s="135"/>
      <c r="I2097" s="134"/>
      <c r="J2097" s="135"/>
      <c r="K2097" s="135"/>
      <c r="L2097" s="134"/>
      <c r="M2097" s="135"/>
      <c r="N2097" s="135"/>
      <c r="O2097" s="134"/>
      <c r="P2097" s="135"/>
      <c r="Q2097" s="135"/>
      <c r="R2097" s="134"/>
      <c r="S2097" s="135"/>
      <c r="T2097" s="135"/>
      <c r="U2097" s="134"/>
      <c r="V2097" s="135"/>
      <c r="W2097" s="135"/>
      <c r="X2097" s="134"/>
      <c r="Y2097" s="135"/>
      <c r="Z2097" s="135"/>
      <c r="AA2097" s="134"/>
      <c r="AB2097" s="135"/>
      <c r="AC2097" s="135"/>
      <c r="AD2097" s="134"/>
      <c r="AE2097" s="135"/>
      <c r="AF2097" s="135"/>
      <c r="AG2097" s="134"/>
    </row>
    <row r="2098" spans="1:33">
      <c r="A2098" s="144" t="s">
        <v>345</v>
      </c>
      <c r="B2098" s="135" t="s">
        <v>3083</v>
      </c>
      <c r="C2098" s="143">
        <v>-496.29444886803157</v>
      </c>
      <c r="D2098" s="143">
        <v>4195.0474478998894</v>
      </c>
      <c r="E2098" s="142">
        <v>1.319</v>
      </c>
      <c r="F2098" s="141">
        <v>2.2130000000000001</v>
      </c>
      <c r="G2098" s="135"/>
      <c r="H2098" s="135"/>
      <c r="I2098" s="134"/>
      <c r="J2098" s="135"/>
      <c r="K2098" s="135"/>
      <c r="L2098" s="134"/>
      <c r="M2098" s="135"/>
      <c r="N2098" s="135"/>
      <c r="O2098" s="134"/>
      <c r="P2098" s="135"/>
      <c r="Q2098" s="135"/>
      <c r="R2098" s="134"/>
      <c r="S2098" s="135"/>
      <c r="T2098" s="135"/>
      <c r="U2098" s="134"/>
      <c r="V2098" s="135"/>
      <c r="W2098" s="135"/>
      <c r="X2098" s="134"/>
      <c r="Y2098" s="135"/>
      <c r="Z2098" s="135"/>
      <c r="AA2098" s="134"/>
      <c r="AB2098" s="135"/>
      <c r="AC2098" s="135"/>
      <c r="AD2098" s="134"/>
      <c r="AE2098" s="135"/>
      <c r="AF2098" s="135"/>
      <c r="AG2098" s="134"/>
    </row>
    <row r="2099" spans="1:33">
      <c r="A2099" s="144" t="s">
        <v>345</v>
      </c>
      <c r="B2099" s="135" t="s">
        <v>3082</v>
      </c>
      <c r="C2099" s="143">
        <v>-496.62383372297262</v>
      </c>
      <c r="D2099" s="143">
        <v>4193.6262016055134</v>
      </c>
      <c r="E2099" s="142">
        <v>1.3120000000000001</v>
      </c>
      <c r="F2099" s="141">
        <v>2.214</v>
      </c>
      <c r="G2099" s="135"/>
      <c r="H2099" s="135"/>
      <c r="I2099" s="134"/>
      <c r="J2099" s="135"/>
      <c r="K2099" s="135"/>
      <c r="L2099" s="134"/>
      <c r="M2099" s="135"/>
      <c r="N2099" s="135"/>
      <c r="O2099" s="134"/>
      <c r="P2099" s="135"/>
      <c r="Q2099" s="135"/>
      <c r="R2099" s="134"/>
      <c r="S2099" s="135"/>
      <c r="T2099" s="135"/>
      <c r="U2099" s="134"/>
      <c r="V2099" s="135"/>
      <c r="W2099" s="135"/>
      <c r="X2099" s="134"/>
      <c r="Y2099" s="135"/>
      <c r="Z2099" s="135"/>
      <c r="AA2099" s="134"/>
      <c r="AB2099" s="135"/>
      <c r="AC2099" s="135"/>
      <c r="AD2099" s="134"/>
      <c r="AE2099" s="135"/>
      <c r="AF2099" s="135"/>
      <c r="AG2099" s="134"/>
    </row>
    <row r="2100" spans="1:33">
      <c r="A2100" s="144" t="s">
        <v>345</v>
      </c>
      <c r="B2100" s="135" t="s">
        <v>3081</v>
      </c>
      <c r="C2100" s="143">
        <v>-496.34251331167138</v>
      </c>
      <c r="D2100" s="143">
        <v>4192.1101685616632</v>
      </c>
      <c r="E2100" s="142">
        <v>1.3009999999999999</v>
      </c>
      <c r="F2100" s="141">
        <v>2.214</v>
      </c>
      <c r="G2100" s="135"/>
      <c r="H2100" s="135"/>
      <c r="I2100" s="134"/>
      <c r="J2100" s="135"/>
      <c r="K2100" s="135"/>
      <c r="L2100" s="134"/>
      <c r="M2100" s="135"/>
      <c r="N2100" s="135"/>
      <c r="O2100" s="134"/>
      <c r="P2100" s="135"/>
      <c r="Q2100" s="135"/>
      <c r="R2100" s="134"/>
      <c r="S2100" s="135"/>
      <c r="T2100" s="135"/>
      <c r="U2100" s="134"/>
      <c r="V2100" s="135"/>
      <c r="W2100" s="135"/>
      <c r="X2100" s="134"/>
      <c r="Y2100" s="135"/>
      <c r="Z2100" s="135"/>
      <c r="AA2100" s="134"/>
      <c r="AB2100" s="135"/>
      <c r="AC2100" s="135"/>
      <c r="AD2100" s="134"/>
      <c r="AE2100" s="135"/>
      <c r="AF2100" s="135"/>
      <c r="AG2100" s="134"/>
    </row>
    <row r="2101" spans="1:33">
      <c r="A2101" s="144" t="s">
        <v>345</v>
      </c>
      <c r="B2101" s="135" t="s">
        <v>3080</v>
      </c>
      <c r="C2101" s="143">
        <v>-496.29697243518814</v>
      </c>
      <c r="D2101" s="143">
        <v>4191.0554240523652</v>
      </c>
      <c r="E2101" s="142">
        <v>1.3260000000000001</v>
      </c>
      <c r="F2101" s="141">
        <v>2.2130000000000001</v>
      </c>
      <c r="G2101" s="135"/>
      <c r="H2101" s="135"/>
      <c r="I2101" s="134"/>
      <c r="J2101" s="135"/>
      <c r="K2101" s="135"/>
      <c r="L2101" s="134"/>
      <c r="M2101" s="135"/>
      <c r="N2101" s="135"/>
      <c r="O2101" s="134"/>
      <c r="P2101" s="135"/>
      <c r="Q2101" s="135"/>
      <c r="R2101" s="134"/>
      <c r="S2101" s="135"/>
      <c r="T2101" s="135"/>
      <c r="U2101" s="134"/>
      <c r="V2101" s="135"/>
      <c r="W2101" s="135"/>
      <c r="X2101" s="134"/>
      <c r="Y2101" s="135"/>
      <c r="Z2101" s="135"/>
      <c r="AA2101" s="134"/>
      <c r="AB2101" s="135"/>
      <c r="AC2101" s="135"/>
      <c r="AD2101" s="134"/>
      <c r="AE2101" s="135"/>
      <c r="AF2101" s="135"/>
      <c r="AG2101" s="134"/>
    </row>
    <row r="2102" spans="1:33">
      <c r="A2102" s="144" t="s">
        <v>345</v>
      </c>
      <c r="B2102" s="135" t="s">
        <v>3079</v>
      </c>
      <c r="C2102" s="143">
        <v>-496.63169943070938</v>
      </c>
      <c r="D2102" s="143">
        <v>4190.9182971281298</v>
      </c>
      <c r="E2102" s="142">
        <v>1.2989999999999999</v>
      </c>
      <c r="F2102" s="141">
        <v>2.2360000000000002</v>
      </c>
      <c r="G2102" s="135"/>
      <c r="H2102" s="135"/>
      <c r="I2102" s="134"/>
      <c r="J2102" s="135"/>
      <c r="K2102" s="135"/>
      <c r="L2102" s="134"/>
      <c r="M2102" s="135"/>
      <c r="N2102" s="135"/>
      <c r="O2102" s="134"/>
      <c r="P2102" s="135"/>
      <c r="Q2102" s="135"/>
      <c r="R2102" s="134"/>
      <c r="S2102" s="135"/>
      <c r="T2102" s="135"/>
      <c r="U2102" s="134"/>
      <c r="V2102" s="135"/>
      <c r="W2102" s="135"/>
      <c r="X2102" s="134"/>
      <c r="Y2102" s="135"/>
      <c r="Z2102" s="135"/>
      <c r="AA2102" s="134"/>
      <c r="AB2102" s="135"/>
      <c r="AC2102" s="135"/>
      <c r="AD2102" s="134"/>
      <c r="AE2102" s="135"/>
      <c r="AF2102" s="135"/>
      <c r="AG2102" s="134"/>
    </row>
    <row r="2103" spans="1:33">
      <c r="A2103" s="144" t="s">
        <v>345</v>
      </c>
      <c r="B2103" s="135" t="s">
        <v>3078</v>
      </c>
      <c r="C2103" s="143">
        <v>-496.0039554685132</v>
      </c>
      <c r="D2103" s="143">
        <v>4189.4684911582808</v>
      </c>
      <c r="E2103" s="142">
        <v>1.3140000000000001</v>
      </c>
      <c r="F2103" s="141">
        <v>2.218</v>
      </c>
      <c r="G2103" s="135"/>
      <c r="H2103" s="135"/>
      <c r="I2103" s="134"/>
      <c r="J2103" s="135"/>
      <c r="K2103" s="135"/>
      <c r="L2103" s="134"/>
      <c r="M2103" s="135"/>
      <c r="N2103" s="135"/>
      <c r="O2103" s="134"/>
      <c r="P2103" s="135"/>
      <c r="Q2103" s="135"/>
      <c r="R2103" s="134"/>
      <c r="S2103" s="135"/>
      <c r="T2103" s="135"/>
      <c r="U2103" s="134"/>
      <c r="V2103" s="135"/>
      <c r="W2103" s="135"/>
      <c r="X2103" s="134"/>
      <c r="Y2103" s="135"/>
      <c r="Z2103" s="135"/>
      <c r="AA2103" s="134"/>
      <c r="AB2103" s="135"/>
      <c r="AC2103" s="135"/>
      <c r="AD2103" s="134"/>
      <c r="AE2103" s="135"/>
      <c r="AF2103" s="135"/>
      <c r="AG2103" s="134"/>
    </row>
    <row r="2104" spans="1:33">
      <c r="A2104" s="144" t="s">
        <v>345</v>
      </c>
      <c r="B2104" s="135" t="s">
        <v>3077</v>
      </c>
      <c r="C2104" s="143">
        <v>-496.13122290711976</v>
      </c>
      <c r="D2104" s="143">
        <v>4187.5345445035437</v>
      </c>
      <c r="E2104" s="142">
        <v>1.2889999999999999</v>
      </c>
      <c r="F2104" s="141">
        <v>2.2109999999999999</v>
      </c>
      <c r="G2104" s="135"/>
      <c r="H2104" s="135"/>
      <c r="I2104" s="134"/>
      <c r="J2104" s="135"/>
      <c r="K2104" s="135"/>
      <c r="L2104" s="134"/>
      <c r="M2104" s="135"/>
      <c r="N2104" s="135"/>
      <c r="O2104" s="134"/>
      <c r="P2104" s="135"/>
      <c r="Q2104" s="135"/>
      <c r="R2104" s="134"/>
      <c r="S2104" s="135"/>
      <c r="T2104" s="135"/>
      <c r="U2104" s="134"/>
      <c r="V2104" s="135"/>
      <c r="W2104" s="135"/>
      <c r="X2104" s="134"/>
      <c r="Y2104" s="135"/>
      <c r="Z2104" s="135"/>
      <c r="AA2104" s="134"/>
      <c r="AB2104" s="135"/>
      <c r="AC2104" s="135"/>
      <c r="AD2104" s="134"/>
      <c r="AE2104" s="135"/>
      <c r="AF2104" s="135"/>
      <c r="AG2104" s="134"/>
    </row>
    <row r="2105" spans="1:33">
      <c r="A2105" s="144" t="s">
        <v>345</v>
      </c>
      <c r="B2105" s="135" t="s">
        <v>3076</v>
      </c>
      <c r="C2105" s="143">
        <v>-496.24521242084046</v>
      </c>
      <c r="D2105" s="143">
        <v>4186.8479494464536</v>
      </c>
      <c r="E2105" s="142">
        <v>1.304</v>
      </c>
      <c r="F2105" s="141">
        <v>2.2109999999999999</v>
      </c>
      <c r="G2105" s="135"/>
      <c r="H2105" s="135"/>
      <c r="I2105" s="134"/>
      <c r="J2105" s="135"/>
      <c r="K2105" s="135"/>
      <c r="L2105" s="134"/>
      <c r="M2105" s="135"/>
      <c r="N2105" s="135"/>
      <c r="O2105" s="134"/>
      <c r="P2105" s="135"/>
      <c r="Q2105" s="135"/>
      <c r="R2105" s="134"/>
      <c r="S2105" s="135"/>
      <c r="T2105" s="135"/>
      <c r="U2105" s="134"/>
      <c r="V2105" s="135"/>
      <c r="W2105" s="135"/>
      <c r="X2105" s="134"/>
      <c r="Y2105" s="135"/>
      <c r="Z2105" s="135"/>
      <c r="AA2105" s="134"/>
      <c r="AB2105" s="135"/>
      <c r="AC2105" s="135"/>
      <c r="AD2105" s="134"/>
      <c r="AE2105" s="135"/>
      <c r="AF2105" s="135"/>
      <c r="AG2105" s="134"/>
    </row>
    <row r="2106" spans="1:33">
      <c r="A2106" s="144" t="s">
        <v>345</v>
      </c>
      <c r="B2106" s="135" t="s">
        <v>3075</v>
      </c>
      <c r="C2106" s="143">
        <v>-496.61938072004551</v>
      </c>
      <c r="D2106" s="143">
        <v>4184.9663409864743</v>
      </c>
      <c r="E2106" s="142">
        <v>1.31</v>
      </c>
      <c r="F2106" s="141">
        <v>2.2160000000000002</v>
      </c>
      <c r="G2106" s="135"/>
      <c r="H2106" s="135"/>
      <c r="I2106" s="134"/>
      <c r="J2106" s="135"/>
      <c r="K2106" s="135"/>
      <c r="L2106" s="134"/>
      <c r="M2106" s="135"/>
      <c r="N2106" s="135"/>
      <c r="O2106" s="134"/>
      <c r="P2106" s="135"/>
      <c r="Q2106" s="135"/>
      <c r="R2106" s="134"/>
      <c r="S2106" s="135"/>
      <c r="T2106" s="135"/>
      <c r="U2106" s="134"/>
      <c r="V2106" s="135"/>
      <c r="W2106" s="135"/>
      <c r="X2106" s="134"/>
      <c r="Y2106" s="135"/>
      <c r="Z2106" s="135"/>
      <c r="AA2106" s="134"/>
      <c r="AB2106" s="135"/>
      <c r="AC2106" s="135"/>
      <c r="AD2106" s="134"/>
      <c r="AE2106" s="135"/>
      <c r="AF2106" s="135"/>
      <c r="AG2106" s="134"/>
    </row>
    <row r="2107" spans="1:33">
      <c r="A2107" s="144" t="s">
        <v>345</v>
      </c>
      <c r="B2107" s="135" t="s">
        <v>3074</v>
      </c>
      <c r="C2107" s="143">
        <v>-496.33950364781742</v>
      </c>
      <c r="D2107" s="143">
        <v>4184.9211647016846</v>
      </c>
      <c r="E2107" s="142">
        <v>1.3380000000000001</v>
      </c>
      <c r="F2107" s="141">
        <v>2.2290000000000001</v>
      </c>
      <c r="G2107" s="135"/>
      <c r="H2107" s="135"/>
      <c r="I2107" s="134"/>
      <c r="J2107" s="135"/>
      <c r="K2107" s="135"/>
      <c r="L2107" s="134"/>
      <c r="M2107" s="135"/>
      <c r="N2107" s="135"/>
      <c r="O2107" s="134"/>
      <c r="P2107" s="135"/>
      <c r="Q2107" s="135"/>
      <c r="R2107" s="134"/>
      <c r="S2107" s="135"/>
      <c r="T2107" s="135"/>
      <c r="U2107" s="134"/>
      <c r="V2107" s="135"/>
      <c r="W2107" s="135"/>
      <c r="X2107" s="134"/>
      <c r="Y2107" s="135"/>
      <c r="Z2107" s="135"/>
      <c r="AA2107" s="134"/>
      <c r="AB2107" s="135"/>
      <c r="AC2107" s="135"/>
      <c r="AD2107" s="134"/>
      <c r="AE2107" s="135"/>
      <c r="AF2107" s="135"/>
      <c r="AG2107" s="134"/>
    </row>
    <row r="2108" spans="1:33">
      <c r="A2108" s="144" t="s">
        <v>345</v>
      </c>
      <c r="B2108" s="135" t="s">
        <v>3073</v>
      </c>
      <c r="C2108" s="143">
        <v>-496.74117547010621</v>
      </c>
      <c r="D2108" s="143">
        <v>4184.8979891673735</v>
      </c>
      <c r="E2108" s="142">
        <v>1.319</v>
      </c>
      <c r="F2108" s="141">
        <v>2.2240000000000002</v>
      </c>
      <c r="G2108" s="135"/>
      <c r="H2108" s="135"/>
      <c r="I2108" s="134"/>
      <c r="J2108" s="135"/>
      <c r="K2108" s="135"/>
      <c r="L2108" s="134"/>
      <c r="M2108" s="135"/>
      <c r="N2108" s="135"/>
      <c r="O2108" s="134"/>
      <c r="P2108" s="135"/>
      <c r="Q2108" s="135"/>
      <c r="R2108" s="134"/>
      <c r="S2108" s="135"/>
      <c r="T2108" s="135"/>
      <c r="U2108" s="134"/>
      <c r="V2108" s="135"/>
      <c r="W2108" s="135"/>
      <c r="X2108" s="134"/>
      <c r="Y2108" s="135"/>
      <c r="Z2108" s="135"/>
      <c r="AA2108" s="134"/>
      <c r="AB2108" s="135"/>
      <c r="AC2108" s="135"/>
      <c r="AD2108" s="134"/>
      <c r="AE2108" s="135"/>
      <c r="AF2108" s="135"/>
      <c r="AG2108" s="134"/>
    </row>
    <row r="2109" spans="1:33">
      <c r="A2109" s="144" t="s">
        <v>345</v>
      </c>
      <c r="B2109" s="135" t="s">
        <v>3072</v>
      </c>
      <c r="C2109" s="143">
        <v>-496.1970834127228</v>
      </c>
      <c r="D2109" s="143">
        <v>4183.381613979589</v>
      </c>
      <c r="E2109" s="142">
        <v>1.2729999999999999</v>
      </c>
      <c r="F2109" s="141">
        <v>2.1890000000000001</v>
      </c>
      <c r="G2109" s="135"/>
      <c r="H2109" s="135"/>
      <c r="I2109" s="134"/>
      <c r="J2109" s="135"/>
      <c r="K2109" s="135"/>
      <c r="L2109" s="134"/>
      <c r="M2109" s="135"/>
      <c r="N2109" s="135"/>
      <c r="O2109" s="134"/>
      <c r="P2109" s="135"/>
      <c r="Q2109" s="135"/>
      <c r="R2109" s="134"/>
      <c r="S2109" s="135"/>
      <c r="T2109" s="135"/>
      <c r="U2109" s="134"/>
      <c r="V2109" s="135"/>
      <c r="W2109" s="135"/>
      <c r="X2109" s="134"/>
      <c r="Y2109" s="135"/>
      <c r="Z2109" s="135"/>
      <c r="AA2109" s="134"/>
      <c r="AB2109" s="135"/>
      <c r="AC2109" s="135"/>
      <c r="AD2109" s="134"/>
      <c r="AE2109" s="135"/>
      <c r="AF2109" s="135"/>
      <c r="AG2109" s="134"/>
    </row>
    <row r="2110" spans="1:33">
      <c r="A2110" s="144" t="s">
        <v>345</v>
      </c>
      <c r="B2110" s="135" t="s">
        <v>3071</v>
      </c>
      <c r="C2110" s="143">
        <v>-496.15063188348552</v>
      </c>
      <c r="D2110" s="143">
        <v>4182.3311923178417</v>
      </c>
      <c r="E2110" s="142">
        <v>1.3160000000000001</v>
      </c>
      <c r="F2110" s="141">
        <v>2.2050000000000001</v>
      </c>
      <c r="G2110" s="135"/>
      <c r="H2110" s="135"/>
      <c r="I2110" s="134"/>
      <c r="J2110" s="135"/>
      <c r="K2110" s="135"/>
      <c r="L2110" s="134"/>
      <c r="M2110" s="135"/>
      <c r="N2110" s="135"/>
      <c r="O2110" s="134"/>
      <c r="P2110" s="135"/>
      <c r="Q2110" s="135"/>
      <c r="R2110" s="134"/>
      <c r="S2110" s="135"/>
      <c r="T2110" s="135"/>
      <c r="U2110" s="134"/>
      <c r="V2110" s="135"/>
      <c r="W2110" s="135"/>
      <c r="X2110" s="134"/>
      <c r="Y2110" s="135"/>
      <c r="Z2110" s="135"/>
      <c r="AA2110" s="134"/>
      <c r="AB2110" s="135"/>
      <c r="AC2110" s="135"/>
      <c r="AD2110" s="134"/>
      <c r="AE2110" s="135"/>
      <c r="AF2110" s="135"/>
      <c r="AG2110" s="134"/>
    </row>
    <row r="2111" spans="1:33">
      <c r="A2111" s="144" t="s">
        <v>345</v>
      </c>
      <c r="B2111" s="135" t="s">
        <v>3070</v>
      </c>
      <c r="C2111" s="143">
        <v>-496.47538448401889</v>
      </c>
      <c r="D2111" s="143">
        <v>4180.7529516346694</v>
      </c>
      <c r="E2111" s="142">
        <v>1.329</v>
      </c>
      <c r="F2111" s="141">
        <v>2.2130000000000001</v>
      </c>
      <c r="G2111" s="135"/>
      <c r="H2111" s="135"/>
      <c r="I2111" s="134"/>
      <c r="J2111" s="135"/>
      <c r="K2111" s="135"/>
      <c r="L2111" s="134"/>
      <c r="M2111" s="135"/>
      <c r="N2111" s="135"/>
      <c r="O2111" s="134"/>
      <c r="P2111" s="135"/>
      <c r="Q2111" s="135"/>
      <c r="R2111" s="134"/>
      <c r="S2111" s="135"/>
      <c r="T2111" s="135"/>
      <c r="U2111" s="134"/>
      <c r="V2111" s="135"/>
      <c r="W2111" s="135"/>
      <c r="X2111" s="134"/>
      <c r="Y2111" s="135"/>
      <c r="Z2111" s="135"/>
      <c r="AA2111" s="134"/>
      <c r="AB2111" s="135"/>
      <c r="AC2111" s="135"/>
      <c r="AD2111" s="134"/>
      <c r="AE2111" s="135"/>
      <c r="AF2111" s="135"/>
      <c r="AG2111" s="134"/>
    </row>
    <row r="2112" spans="1:33">
      <c r="A2112" s="144" t="s">
        <v>345</v>
      </c>
      <c r="B2112" s="135" t="s">
        <v>3069</v>
      </c>
      <c r="C2112" s="143">
        <v>-496.65072406825726</v>
      </c>
      <c r="D2112" s="143">
        <v>4179.4571368845445</v>
      </c>
      <c r="E2112" s="142">
        <v>1.286</v>
      </c>
      <c r="F2112" s="141">
        <v>2.1930000000000001</v>
      </c>
      <c r="G2112" s="135"/>
      <c r="H2112" s="135"/>
      <c r="I2112" s="134"/>
      <c r="J2112" s="135"/>
      <c r="K2112" s="135"/>
      <c r="L2112" s="134"/>
      <c r="M2112" s="135"/>
      <c r="N2112" s="135"/>
      <c r="O2112" s="134"/>
      <c r="P2112" s="135"/>
      <c r="Q2112" s="135"/>
      <c r="R2112" s="134"/>
      <c r="S2112" s="135"/>
      <c r="T2112" s="135"/>
      <c r="U2112" s="134"/>
      <c r="V2112" s="135"/>
      <c r="W2112" s="135"/>
      <c r="X2112" s="134"/>
      <c r="Y2112" s="135"/>
      <c r="Z2112" s="135"/>
      <c r="AA2112" s="134"/>
      <c r="AB2112" s="135"/>
      <c r="AC2112" s="135"/>
      <c r="AD2112" s="134"/>
      <c r="AE2112" s="135"/>
      <c r="AF2112" s="135"/>
      <c r="AG2112" s="134"/>
    </row>
    <row r="2113" spans="1:33">
      <c r="A2113" s="144" t="s">
        <v>345</v>
      </c>
      <c r="B2113" s="135" t="s">
        <v>3068</v>
      </c>
      <c r="C2113" s="143">
        <v>-496.04145504395603</v>
      </c>
      <c r="D2113" s="143">
        <v>4179.1589567329202</v>
      </c>
      <c r="E2113" s="142">
        <v>1.3240000000000001</v>
      </c>
      <c r="F2113" s="141">
        <v>2.2130000000000001</v>
      </c>
      <c r="G2113" s="135"/>
      <c r="H2113" s="135"/>
      <c r="I2113" s="134"/>
      <c r="J2113" s="135"/>
      <c r="K2113" s="135"/>
      <c r="L2113" s="134"/>
      <c r="M2113" s="135"/>
      <c r="N2113" s="135"/>
      <c r="O2113" s="134"/>
      <c r="P2113" s="135"/>
      <c r="Q2113" s="135"/>
      <c r="R2113" s="134"/>
      <c r="S2113" s="135"/>
      <c r="T2113" s="135"/>
      <c r="U2113" s="134"/>
      <c r="V2113" s="135"/>
      <c r="W2113" s="135"/>
      <c r="X2113" s="134"/>
      <c r="Y2113" s="135"/>
      <c r="Z2113" s="135"/>
      <c r="AA2113" s="134"/>
      <c r="AB2113" s="135"/>
      <c r="AC2113" s="135"/>
      <c r="AD2113" s="134"/>
      <c r="AE2113" s="135"/>
      <c r="AF2113" s="135"/>
      <c r="AG2113" s="134"/>
    </row>
    <row r="2114" spans="1:33">
      <c r="A2114" s="144" t="s">
        <v>345</v>
      </c>
      <c r="B2114" s="135" t="s">
        <v>3067</v>
      </c>
      <c r="C2114" s="143">
        <v>-496.41081027144384</v>
      </c>
      <c r="D2114" s="143">
        <v>4179.1105870127576</v>
      </c>
      <c r="E2114" s="142">
        <v>1.276</v>
      </c>
      <c r="F2114" s="141">
        <v>2.1960000000000002</v>
      </c>
      <c r="G2114" s="135"/>
      <c r="H2114" s="135"/>
      <c r="I2114" s="134"/>
      <c r="J2114" s="135"/>
      <c r="K2114" s="135"/>
      <c r="L2114" s="134"/>
      <c r="M2114" s="135"/>
      <c r="N2114" s="135"/>
      <c r="O2114" s="134"/>
      <c r="P2114" s="135"/>
      <c r="Q2114" s="135"/>
      <c r="R2114" s="134"/>
      <c r="S2114" s="135"/>
      <c r="T2114" s="135"/>
      <c r="U2114" s="134"/>
      <c r="V2114" s="135"/>
      <c r="W2114" s="135"/>
      <c r="X2114" s="134"/>
      <c r="Y2114" s="135"/>
      <c r="Z2114" s="135"/>
      <c r="AA2114" s="134"/>
      <c r="AB2114" s="135"/>
      <c r="AC2114" s="135"/>
      <c r="AD2114" s="134"/>
      <c r="AE2114" s="135"/>
      <c r="AF2114" s="135"/>
      <c r="AG2114" s="134"/>
    </row>
    <row r="2115" spans="1:33">
      <c r="A2115" s="144" t="s">
        <v>345</v>
      </c>
      <c r="B2115" s="135" t="s">
        <v>3066</v>
      </c>
      <c r="C2115" s="143">
        <v>-496.47522803763587</v>
      </c>
      <c r="D2115" s="143">
        <v>4177.7685975835857</v>
      </c>
      <c r="E2115" s="142">
        <v>1.3180000000000001</v>
      </c>
      <c r="F2115" s="141">
        <v>2.2069999999999999</v>
      </c>
      <c r="G2115" s="135"/>
      <c r="H2115" s="135"/>
      <c r="I2115" s="134"/>
      <c r="J2115" s="135"/>
      <c r="K2115" s="135"/>
      <c r="L2115" s="134"/>
      <c r="M2115" s="135"/>
      <c r="N2115" s="135"/>
      <c r="O2115" s="134"/>
      <c r="P2115" s="135"/>
      <c r="Q2115" s="135"/>
      <c r="R2115" s="134"/>
      <c r="S2115" s="135"/>
      <c r="T2115" s="135"/>
      <c r="U2115" s="134"/>
      <c r="V2115" s="135"/>
      <c r="W2115" s="135"/>
      <c r="X2115" s="134"/>
      <c r="Y2115" s="135"/>
      <c r="Z2115" s="135"/>
      <c r="AA2115" s="134"/>
      <c r="AB2115" s="135"/>
      <c r="AC2115" s="135"/>
      <c r="AD2115" s="134"/>
      <c r="AE2115" s="135"/>
      <c r="AF2115" s="135"/>
      <c r="AG2115" s="134"/>
    </row>
    <row r="2116" spans="1:33">
      <c r="A2116" s="144" t="s">
        <v>345</v>
      </c>
      <c r="B2116" s="135" t="s">
        <v>3065</v>
      </c>
      <c r="C2116" s="143">
        <v>-496.39422555133928</v>
      </c>
      <c r="D2116" s="143">
        <v>4177.7552055358001</v>
      </c>
      <c r="E2116" s="142">
        <v>1.3080000000000001</v>
      </c>
      <c r="F2116" s="141">
        <v>2.2149999999999999</v>
      </c>
      <c r="G2116" s="135"/>
      <c r="H2116" s="135"/>
      <c r="I2116" s="134"/>
      <c r="J2116" s="135"/>
      <c r="K2116" s="135"/>
      <c r="L2116" s="134"/>
      <c r="M2116" s="135"/>
      <c r="N2116" s="135"/>
      <c r="O2116" s="134"/>
      <c r="P2116" s="135"/>
      <c r="Q2116" s="135"/>
      <c r="R2116" s="134"/>
      <c r="S2116" s="135"/>
      <c r="T2116" s="135"/>
      <c r="U2116" s="134"/>
      <c r="V2116" s="135"/>
      <c r="W2116" s="135"/>
      <c r="X2116" s="134"/>
      <c r="Y2116" s="135"/>
      <c r="Z2116" s="135"/>
      <c r="AA2116" s="134"/>
      <c r="AB2116" s="135"/>
      <c r="AC2116" s="135"/>
      <c r="AD2116" s="134"/>
      <c r="AE2116" s="135"/>
      <c r="AF2116" s="135"/>
      <c r="AG2116" s="134"/>
    </row>
    <row r="2117" spans="1:33">
      <c r="A2117" s="144" t="s">
        <v>345</v>
      </c>
      <c r="B2117" s="135" t="s">
        <v>3064</v>
      </c>
      <c r="C2117" s="143">
        <v>-495.9448164480105</v>
      </c>
      <c r="D2117" s="143">
        <v>4176.5863764455853</v>
      </c>
      <c r="E2117" s="142">
        <v>1.292</v>
      </c>
      <c r="F2117" s="141">
        <v>2.2050000000000001</v>
      </c>
      <c r="G2117" s="135"/>
      <c r="H2117" s="135"/>
      <c r="I2117" s="134"/>
      <c r="J2117" s="135"/>
      <c r="K2117" s="135"/>
      <c r="L2117" s="134"/>
      <c r="M2117" s="135"/>
      <c r="N2117" s="135"/>
      <c r="O2117" s="134"/>
      <c r="P2117" s="135"/>
      <c r="Q2117" s="135"/>
      <c r="R2117" s="134"/>
      <c r="S2117" s="135"/>
      <c r="T2117" s="135"/>
      <c r="U2117" s="134"/>
      <c r="V2117" s="135"/>
      <c r="W2117" s="135"/>
      <c r="X2117" s="134"/>
      <c r="Y2117" s="135"/>
      <c r="Z2117" s="135"/>
      <c r="AA2117" s="134"/>
      <c r="AB2117" s="135"/>
      <c r="AC2117" s="135"/>
      <c r="AD2117" s="134"/>
      <c r="AE2117" s="135"/>
      <c r="AF2117" s="135"/>
      <c r="AG2117" s="134"/>
    </row>
    <row r="2118" spans="1:33">
      <c r="A2118" s="144" t="s">
        <v>345</v>
      </c>
      <c r="B2118" s="135" t="s">
        <v>3063</v>
      </c>
      <c r="C2118" s="143">
        <v>-496.09685385792272</v>
      </c>
      <c r="D2118" s="143">
        <v>4175.6716306446533</v>
      </c>
      <c r="E2118" s="142">
        <v>1.294</v>
      </c>
      <c r="F2118" s="141">
        <v>2.2109999999999999</v>
      </c>
      <c r="G2118" s="135"/>
      <c r="H2118" s="135"/>
      <c r="I2118" s="134"/>
      <c r="J2118" s="135"/>
      <c r="K2118" s="135"/>
      <c r="L2118" s="134"/>
      <c r="M2118" s="135"/>
      <c r="N2118" s="135"/>
      <c r="O2118" s="134"/>
      <c r="P2118" s="135"/>
      <c r="Q2118" s="135"/>
      <c r="R2118" s="134"/>
      <c r="S2118" s="135"/>
      <c r="T2118" s="135"/>
      <c r="U2118" s="134"/>
      <c r="V2118" s="135"/>
      <c r="W2118" s="135"/>
      <c r="X2118" s="134"/>
      <c r="Y2118" s="135"/>
      <c r="Z2118" s="135"/>
      <c r="AA2118" s="134"/>
      <c r="AB2118" s="135"/>
      <c r="AC2118" s="135"/>
      <c r="AD2118" s="134"/>
      <c r="AE2118" s="135"/>
      <c r="AF2118" s="135"/>
      <c r="AG2118" s="134"/>
    </row>
    <row r="2119" spans="1:33">
      <c r="A2119" s="144" t="s">
        <v>345</v>
      </c>
      <c r="B2119" s="135" t="s">
        <v>3062</v>
      </c>
      <c r="C2119" s="143">
        <v>-495.95232841421893</v>
      </c>
      <c r="D2119" s="143">
        <v>4174.6908829764252</v>
      </c>
      <c r="E2119" s="142">
        <v>1.288</v>
      </c>
      <c r="F2119" s="141">
        <v>2.214</v>
      </c>
      <c r="G2119" s="135"/>
      <c r="H2119" s="135"/>
      <c r="I2119" s="134"/>
      <c r="J2119" s="135"/>
      <c r="K2119" s="135"/>
      <c r="L2119" s="134"/>
      <c r="M2119" s="135"/>
      <c r="N2119" s="135"/>
      <c r="O2119" s="134"/>
      <c r="P2119" s="135"/>
      <c r="Q2119" s="135"/>
      <c r="R2119" s="134"/>
      <c r="S2119" s="135"/>
      <c r="T2119" s="135"/>
      <c r="U2119" s="134"/>
      <c r="V2119" s="135"/>
      <c r="W2119" s="135"/>
      <c r="X2119" s="134"/>
      <c r="Y2119" s="135"/>
      <c r="Z2119" s="135"/>
      <c r="AA2119" s="134"/>
      <c r="AB2119" s="135"/>
      <c r="AC2119" s="135"/>
      <c r="AD2119" s="134"/>
      <c r="AE2119" s="135"/>
      <c r="AF2119" s="135"/>
      <c r="AG2119" s="134"/>
    </row>
    <row r="2120" spans="1:33">
      <c r="A2120" s="144" t="s">
        <v>345</v>
      </c>
      <c r="B2120" s="135" t="s">
        <v>3061</v>
      </c>
      <c r="C2120" s="143">
        <v>-496.41827088591526</v>
      </c>
      <c r="D2120" s="143">
        <v>4172.9566131778611</v>
      </c>
      <c r="E2120" s="142">
        <v>1.321</v>
      </c>
      <c r="F2120" s="141">
        <v>2.2040000000000002</v>
      </c>
      <c r="G2120" s="135"/>
      <c r="H2120" s="135"/>
      <c r="I2120" s="134"/>
      <c r="J2120" s="135"/>
      <c r="K2120" s="135"/>
      <c r="L2120" s="134"/>
      <c r="M2120" s="135"/>
      <c r="N2120" s="135"/>
      <c r="O2120" s="134"/>
      <c r="P2120" s="135"/>
      <c r="Q2120" s="135"/>
      <c r="R2120" s="134"/>
      <c r="S2120" s="135"/>
      <c r="T2120" s="135"/>
      <c r="U2120" s="134"/>
      <c r="V2120" s="135"/>
      <c r="W2120" s="135"/>
      <c r="X2120" s="134"/>
      <c r="Y2120" s="135"/>
      <c r="Z2120" s="135"/>
      <c r="AA2120" s="134"/>
      <c r="AB2120" s="135"/>
      <c r="AC2120" s="135"/>
      <c r="AD2120" s="134"/>
      <c r="AE2120" s="135"/>
      <c r="AF2120" s="135"/>
      <c r="AG2120" s="134"/>
    </row>
    <row r="2121" spans="1:33">
      <c r="A2121" s="144" t="s">
        <v>345</v>
      </c>
      <c r="B2121" s="135" t="s">
        <v>3060</v>
      </c>
      <c r="C2121" s="143">
        <v>-496.01797309566984</v>
      </c>
      <c r="D2121" s="143">
        <v>4172.5712025546145</v>
      </c>
      <c r="E2121" s="142">
        <v>1.321</v>
      </c>
      <c r="F2121" s="141">
        <v>2.2130000000000001</v>
      </c>
      <c r="G2121" s="135"/>
      <c r="H2121" s="135"/>
      <c r="I2121" s="134"/>
      <c r="J2121" s="135"/>
      <c r="K2121" s="135"/>
      <c r="L2121" s="134"/>
      <c r="M2121" s="135"/>
      <c r="N2121" s="135"/>
      <c r="O2121" s="134"/>
      <c r="P2121" s="135"/>
      <c r="Q2121" s="135"/>
      <c r="R2121" s="134"/>
      <c r="S2121" s="135"/>
      <c r="T2121" s="135"/>
      <c r="U2121" s="134"/>
      <c r="V2121" s="135"/>
      <c r="W2121" s="135"/>
      <c r="X2121" s="134"/>
      <c r="Y2121" s="135"/>
      <c r="Z2121" s="135"/>
      <c r="AA2121" s="134"/>
      <c r="AB2121" s="135"/>
      <c r="AC2121" s="135"/>
      <c r="AD2121" s="134"/>
      <c r="AE2121" s="135"/>
      <c r="AF2121" s="135"/>
      <c r="AG2121" s="134"/>
    </row>
    <row r="2122" spans="1:33">
      <c r="A2122" s="144" t="s">
        <v>345</v>
      </c>
      <c r="B2122" s="135" t="s">
        <v>3059</v>
      </c>
      <c r="C2122" s="143">
        <v>-496.72873992867284</v>
      </c>
      <c r="D2122" s="143">
        <v>4172.2854772049059</v>
      </c>
      <c r="E2122" s="142">
        <v>1.3069999999999999</v>
      </c>
      <c r="F2122" s="141">
        <v>2.198</v>
      </c>
      <c r="G2122" s="135"/>
      <c r="H2122" s="135"/>
      <c r="I2122" s="134"/>
      <c r="J2122" s="135"/>
      <c r="K2122" s="135"/>
      <c r="L2122" s="134"/>
      <c r="M2122" s="135"/>
      <c r="N2122" s="135"/>
      <c r="O2122" s="134"/>
      <c r="P2122" s="135"/>
      <c r="Q2122" s="135"/>
      <c r="R2122" s="134"/>
      <c r="S2122" s="135"/>
      <c r="T2122" s="135"/>
      <c r="U2122" s="134"/>
      <c r="V2122" s="135"/>
      <c r="W2122" s="135"/>
      <c r="X2122" s="134"/>
      <c r="Y2122" s="135"/>
      <c r="Z2122" s="135"/>
      <c r="AA2122" s="134"/>
      <c r="AB2122" s="135"/>
      <c r="AC2122" s="135"/>
      <c r="AD2122" s="134"/>
      <c r="AE2122" s="135"/>
      <c r="AF2122" s="135"/>
      <c r="AG2122" s="134"/>
    </row>
    <row r="2123" spans="1:33">
      <c r="A2123" s="144" t="s">
        <v>345</v>
      </c>
      <c r="B2123" s="135" t="s">
        <v>3058</v>
      </c>
      <c r="C2123" s="143">
        <v>-496.06924043912306</v>
      </c>
      <c r="D2123" s="143">
        <v>4170.4206181938343</v>
      </c>
      <c r="E2123" s="142">
        <v>1.3109999999999999</v>
      </c>
      <c r="F2123" s="141">
        <v>2.2069999999999999</v>
      </c>
      <c r="G2123" s="135"/>
      <c r="H2123" s="135"/>
      <c r="I2123" s="134"/>
      <c r="J2123" s="135"/>
      <c r="K2123" s="135"/>
      <c r="L2123" s="134"/>
      <c r="M2123" s="135"/>
      <c r="N2123" s="135"/>
      <c r="O2123" s="134"/>
      <c r="P2123" s="135"/>
      <c r="Q2123" s="135"/>
      <c r="R2123" s="134"/>
      <c r="S2123" s="135"/>
      <c r="T2123" s="135"/>
      <c r="U2123" s="134"/>
      <c r="V2123" s="135"/>
      <c r="W2123" s="135"/>
      <c r="X2123" s="134"/>
      <c r="Y2123" s="135"/>
      <c r="Z2123" s="135"/>
      <c r="AA2123" s="134"/>
      <c r="AB2123" s="135"/>
      <c r="AC2123" s="135"/>
      <c r="AD2123" s="134"/>
      <c r="AE2123" s="135"/>
      <c r="AF2123" s="135"/>
      <c r="AG2123" s="134"/>
    </row>
    <row r="2124" spans="1:33">
      <c r="A2124" s="144" t="s">
        <v>345</v>
      </c>
      <c r="B2124" s="135" t="s">
        <v>3057</v>
      </c>
      <c r="C2124" s="143">
        <v>-496.29120692158489</v>
      </c>
      <c r="D2124" s="143">
        <v>4169.9284724644167</v>
      </c>
      <c r="E2124" s="142">
        <v>1.276</v>
      </c>
      <c r="F2124" s="141">
        <v>2.2090000000000001</v>
      </c>
      <c r="G2124" s="135"/>
      <c r="H2124" s="135"/>
      <c r="I2124" s="134"/>
      <c r="J2124" s="135"/>
      <c r="K2124" s="135"/>
      <c r="L2124" s="134"/>
      <c r="M2124" s="135"/>
      <c r="N2124" s="135"/>
      <c r="O2124" s="134"/>
      <c r="P2124" s="135"/>
      <c r="Q2124" s="135"/>
      <c r="R2124" s="134"/>
      <c r="S2124" s="135"/>
      <c r="T2124" s="135"/>
      <c r="U2124" s="134"/>
      <c r="V2124" s="135"/>
      <c r="W2124" s="135"/>
      <c r="X2124" s="134"/>
      <c r="Y2124" s="135"/>
      <c r="Z2124" s="135"/>
      <c r="AA2124" s="134"/>
      <c r="AB2124" s="135"/>
      <c r="AC2124" s="135"/>
      <c r="AD2124" s="134"/>
      <c r="AE2124" s="135"/>
      <c r="AF2124" s="135"/>
      <c r="AG2124" s="134"/>
    </row>
    <row r="2125" spans="1:33">
      <c r="A2125" s="144" t="s">
        <v>345</v>
      </c>
      <c r="B2125" s="135" t="s">
        <v>3056</v>
      </c>
      <c r="C2125" s="143">
        <v>-495.9001809510562</v>
      </c>
      <c r="D2125" s="143">
        <v>4168.094113234969</v>
      </c>
      <c r="E2125" s="142">
        <v>1.306</v>
      </c>
      <c r="F2125" s="141">
        <v>2.2029999999999998</v>
      </c>
      <c r="G2125" s="135"/>
      <c r="H2125" s="135"/>
      <c r="I2125" s="134"/>
      <c r="J2125" s="135"/>
      <c r="K2125" s="135"/>
      <c r="L2125" s="134"/>
      <c r="M2125" s="135"/>
      <c r="N2125" s="135"/>
      <c r="O2125" s="134"/>
      <c r="P2125" s="135"/>
      <c r="Q2125" s="135"/>
      <c r="R2125" s="134"/>
      <c r="S2125" s="135"/>
      <c r="T2125" s="135"/>
      <c r="U2125" s="134"/>
      <c r="V2125" s="135"/>
      <c r="W2125" s="135"/>
      <c r="X2125" s="134"/>
      <c r="Y2125" s="135"/>
      <c r="Z2125" s="135"/>
      <c r="AA2125" s="134"/>
      <c r="AB2125" s="135"/>
      <c r="AC2125" s="135"/>
      <c r="AD2125" s="134"/>
      <c r="AE2125" s="135"/>
      <c r="AF2125" s="135"/>
      <c r="AG2125" s="134"/>
    </row>
    <row r="2126" spans="1:33">
      <c r="A2126" s="144" t="s">
        <v>345</v>
      </c>
      <c r="B2126" s="135" t="s">
        <v>3055</v>
      </c>
      <c r="C2126" s="143">
        <v>-496.60227520211782</v>
      </c>
      <c r="D2126" s="143">
        <v>4167.4187502343011</v>
      </c>
      <c r="E2126" s="142">
        <v>1.296</v>
      </c>
      <c r="F2126" s="141">
        <v>2.218</v>
      </c>
      <c r="G2126" s="135"/>
      <c r="H2126" s="135"/>
      <c r="I2126" s="134"/>
      <c r="J2126" s="135"/>
      <c r="K2126" s="135"/>
      <c r="L2126" s="134"/>
      <c r="M2126" s="135"/>
      <c r="N2126" s="135"/>
      <c r="O2126" s="134"/>
      <c r="P2126" s="135"/>
      <c r="Q2126" s="135"/>
      <c r="R2126" s="134"/>
      <c r="S2126" s="135"/>
      <c r="T2126" s="135"/>
      <c r="U2126" s="134"/>
      <c r="V2126" s="135"/>
      <c r="W2126" s="135"/>
      <c r="X2126" s="134"/>
      <c r="Y2126" s="135"/>
      <c r="Z2126" s="135"/>
      <c r="AA2126" s="134"/>
      <c r="AB2126" s="135"/>
      <c r="AC2126" s="135"/>
      <c r="AD2126" s="134"/>
      <c r="AE2126" s="135"/>
      <c r="AF2126" s="135"/>
      <c r="AG2126" s="134"/>
    </row>
    <row r="2127" spans="1:33">
      <c r="A2127" s="144" t="s">
        <v>345</v>
      </c>
      <c r="B2127" s="135" t="s">
        <v>3054</v>
      </c>
      <c r="C2127" s="143">
        <v>-496.54464755158642</v>
      </c>
      <c r="D2127" s="143">
        <v>4166.3267444729909</v>
      </c>
      <c r="E2127" s="142">
        <v>1.2829999999999999</v>
      </c>
      <c r="F2127" s="141">
        <v>2.194</v>
      </c>
      <c r="G2127" s="135"/>
      <c r="H2127" s="135"/>
      <c r="I2127" s="134"/>
      <c r="J2127" s="135"/>
      <c r="K2127" s="135"/>
      <c r="L2127" s="134"/>
      <c r="M2127" s="135"/>
      <c r="N2127" s="135"/>
      <c r="O2127" s="134"/>
      <c r="P2127" s="135"/>
      <c r="Q2127" s="135"/>
      <c r="R2127" s="134"/>
      <c r="S2127" s="135"/>
      <c r="T2127" s="135"/>
      <c r="U2127" s="134"/>
      <c r="V2127" s="135"/>
      <c r="W2127" s="135"/>
      <c r="X2127" s="134"/>
      <c r="Y2127" s="135"/>
      <c r="Z2127" s="135"/>
      <c r="AA2127" s="134"/>
      <c r="AB2127" s="135"/>
      <c r="AC2127" s="135"/>
      <c r="AD2127" s="134"/>
      <c r="AE2127" s="135"/>
      <c r="AF2127" s="135"/>
      <c r="AG2127" s="134"/>
    </row>
    <row r="2128" spans="1:33">
      <c r="A2128" s="144" t="s">
        <v>345</v>
      </c>
      <c r="B2128" s="135" t="s">
        <v>3053</v>
      </c>
      <c r="C2128" s="143">
        <v>-496.32035139513818</v>
      </c>
      <c r="D2128" s="143">
        <v>4165.5715227033188</v>
      </c>
      <c r="E2128" s="142">
        <v>1.3089999999999999</v>
      </c>
      <c r="F2128" s="141">
        <v>2.2029999999999998</v>
      </c>
      <c r="G2128" s="135"/>
      <c r="H2128" s="135"/>
      <c r="I2128" s="134"/>
      <c r="J2128" s="135"/>
      <c r="K2128" s="135"/>
      <c r="L2128" s="134"/>
      <c r="M2128" s="135"/>
      <c r="N2128" s="135"/>
      <c r="O2128" s="134"/>
      <c r="P2128" s="135"/>
      <c r="Q2128" s="135"/>
      <c r="R2128" s="134"/>
      <c r="S2128" s="135"/>
      <c r="T2128" s="135"/>
      <c r="U2128" s="134"/>
      <c r="V2128" s="135"/>
      <c r="W2128" s="135"/>
      <c r="X2128" s="134"/>
      <c r="Y2128" s="135"/>
      <c r="Z2128" s="135"/>
      <c r="AA2128" s="134"/>
      <c r="AB2128" s="135"/>
      <c r="AC2128" s="135"/>
      <c r="AD2128" s="134"/>
      <c r="AE2128" s="135"/>
      <c r="AF2128" s="135"/>
      <c r="AG2128" s="134"/>
    </row>
    <row r="2129" spans="1:33">
      <c r="A2129" s="144" t="s">
        <v>345</v>
      </c>
      <c r="B2129" s="135" t="s">
        <v>3052</v>
      </c>
      <c r="C2129" s="143">
        <v>-496.53282868457683</v>
      </c>
      <c r="D2129" s="143">
        <v>4163.9438679719879</v>
      </c>
      <c r="E2129" s="142">
        <v>1.302</v>
      </c>
      <c r="F2129" s="141">
        <v>2.2010000000000001</v>
      </c>
      <c r="G2129" s="135"/>
      <c r="H2129" s="135"/>
      <c r="I2129" s="134"/>
      <c r="J2129" s="135"/>
      <c r="K2129" s="135"/>
      <c r="L2129" s="134"/>
      <c r="M2129" s="135"/>
      <c r="N2129" s="135"/>
      <c r="O2129" s="134"/>
      <c r="P2129" s="135"/>
      <c r="Q2129" s="135"/>
      <c r="R2129" s="134"/>
      <c r="S2129" s="135"/>
      <c r="T2129" s="135"/>
      <c r="U2129" s="134"/>
      <c r="V2129" s="135"/>
      <c r="W2129" s="135"/>
      <c r="X2129" s="134"/>
      <c r="Y2129" s="135"/>
      <c r="Z2129" s="135"/>
      <c r="AA2129" s="134"/>
      <c r="AB2129" s="135"/>
      <c r="AC2129" s="135"/>
      <c r="AD2129" s="134"/>
      <c r="AE2129" s="135"/>
      <c r="AF2129" s="135"/>
      <c r="AG2129" s="134"/>
    </row>
    <row r="2130" spans="1:33">
      <c r="A2130" s="144" t="s">
        <v>345</v>
      </c>
      <c r="B2130" s="135" t="s">
        <v>3051</v>
      </c>
      <c r="C2130" s="143">
        <v>-496.31545327775927</v>
      </c>
      <c r="D2130" s="143">
        <v>4162.5600522280829</v>
      </c>
      <c r="E2130" s="142">
        <v>1.327</v>
      </c>
      <c r="F2130" s="141">
        <v>2.2029999999999998</v>
      </c>
      <c r="G2130" s="135"/>
      <c r="H2130" s="135"/>
      <c r="I2130" s="134"/>
      <c r="J2130" s="135"/>
      <c r="K2130" s="135"/>
      <c r="L2130" s="134"/>
      <c r="M2130" s="135"/>
      <c r="N2130" s="135"/>
      <c r="O2130" s="134"/>
      <c r="P2130" s="135"/>
      <c r="Q2130" s="135"/>
      <c r="R2130" s="134"/>
      <c r="S2130" s="135"/>
      <c r="T2130" s="135"/>
      <c r="U2130" s="134"/>
      <c r="V2130" s="135"/>
      <c r="W2130" s="135"/>
      <c r="X2130" s="134"/>
      <c r="Y2130" s="135"/>
      <c r="Z2130" s="135"/>
      <c r="AA2130" s="134"/>
      <c r="AB2130" s="135"/>
      <c r="AC2130" s="135"/>
      <c r="AD2130" s="134"/>
      <c r="AE2130" s="135"/>
      <c r="AF2130" s="135"/>
      <c r="AG2130" s="134"/>
    </row>
    <row r="2131" spans="1:33">
      <c r="A2131" s="144" t="s">
        <v>345</v>
      </c>
      <c r="B2131" s="135" t="s">
        <v>3050</v>
      </c>
      <c r="C2131" s="143">
        <v>-496.19990595627161</v>
      </c>
      <c r="D2131" s="143">
        <v>4161.435981348006</v>
      </c>
      <c r="E2131" s="142">
        <v>1.3029999999999999</v>
      </c>
      <c r="F2131" s="141">
        <v>2.2090000000000001</v>
      </c>
      <c r="G2131" s="135"/>
      <c r="H2131" s="135"/>
      <c r="I2131" s="134"/>
      <c r="J2131" s="135"/>
      <c r="K2131" s="135"/>
      <c r="L2131" s="134"/>
      <c r="M2131" s="135"/>
      <c r="N2131" s="135"/>
      <c r="O2131" s="134"/>
      <c r="P2131" s="135"/>
      <c r="Q2131" s="135"/>
      <c r="R2131" s="134"/>
      <c r="S2131" s="135"/>
      <c r="T2131" s="135"/>
      <c r="U2131" s="134"/>
      <c r="V2131" s="135"/>
      <c r="W2131" s="135"/>
      <c r="X2131" s="134"/>
      <c r="Y2131" s="135"/>
      <c r="Z2131" s="135"/>
      <c r="AA2131" s="134"/>
      <c r="AB2131" s="135"/>
      <c r="AC2131" s="135"/>
      <c r="AD2131" s="134"/>
      <c r="AE2131" s="135"/>
      <c r="AF2131" s="135"/>
      <c r="AG2131" s="134"/>
    </row>
    <row r="2132" spans="1:33">
      <c r="A2132" s="144" t="s">
        <v>345</v>
      </c>
      <c r="B2132" s="135" t="s">
        <v>3049</v>
      </c>
      <c r="C2132" s="143">
        <v>-496.78765397459921</v>
      </c>
      <c r="D2132" s="143">
        <v>4161.1367362904812</v>
      </c>
      <c r="E2132" s="142">
        <v>1.2989999999999999</v>
      </c>
      <c r="F2132" s="141">
        <v>2.2189999999999999</v>
      </c>
      <c r="G2132" s="135"/>
      <c r="H2132" s="135"/>
      <c r="I2132" s="134"/>
      <c r="J2132" s="135"/>
      <c r="K2132" s="135"/>
      <c r="L2132" s="134"/>
      <c r="M2132" s="135"/>
      <c r="N2132" s="135"/>
      <c r="O2132" s="134"/>
      <c r="P2132" s="135"/>
      <c r="Q2132" s="135"/>
      <c r="R2132" s="134"/>
      <c r="S2132" s="135"/>
      <c r="T2132" s="135"/>
      <c r="U2132" s="134"/>
      <c r="V2132" s="135"/>
      <c r="W2132" s="135"/>
      <c r="X2132" s="134"/>
      <c r="Y2132" s="135"/>
      <c r="Z2132" s="135"/>
      <c r="AA2132" s="134"/>
      <c r="AB2132" s="135"/>
      <c r="AC2132" s="135"/>
      <c r="AD2132" s="134"/>
      <c r="AE2132" s="135"/>
      <c r="AF2132" s="135"/>
      <c r="AG2132" s="134"/>
    </row>
    <row r="2133" spans="1:33">
      <c r="A2133" s="144" t="s">
        <v>345</v>
      </c>
      <c r="B2133" s="135" t="s">
        <v>3048</v>
      </c>
      <c r="C2133" s="143">
        <v>-496.27371284120954</v>
      </c>
      <c r="D2133" s="143">
        <v>4159.841008728582</v>
      </c>
      <c r="E2133" s="142">
        <v>1.2849999999999999</v>
      </c>
      <c r="F2133" s="141">
        <v>2.2109999999999999</v>
      </c>
      <c r="G2133" s="135"/>
      <c r="H2133" s="135"/>
      <c r="I2133" s="134"/>
      <c r="J2133" s="135"/>
      <c r="K2133" s="135"/>
      <c r="L2133" s="134"/>
      <c r="M2133" s="135"/>
      <c r="N2133" s="135"/>
      <c r="O2133" s="134"/>
      <c r="P2133" s="135"/>
      <c r="Q2133" s="135"/>
      <c r="R2133" s="134"/>
      <c r="S2133" s="135"/>
      <c r="T2133" s="135"/>
      <c r="U2133" s="134"/>
      <c r="V2133" s="135"/>
      <c r="W2133" s="135"/>
      <c r="X2133" s="134"/>
      <c r="Y2133" s="135"/>
      <c r="Z2133" s="135"/>
      <c r="AA2133" s="134"/>
      <c r="AB2133" s="135"/>
      <c r="AC2133" s="135"/>
      <c r="AD2133" s="134"/>
      <c r="AE2133" s="135"/>
      <c r="AF2133" s="135"/>
      <c r="AG2133" s="134"/>
    </row>
    <row r="2134" spans="1:33">
      <c r="A2134" s="144" t="s">
        <v>345</v>
      </c>
      <c r="B2134" s="135" t="s">
        <v>3047</v>
      </c>
      <c r="C2134" s="143">
        <v>-496.09759208904165</v>
      </c>
      <c r="D2134" s="143">
        <v>4158.6944552061777</v>
      </c>
      <c r="E2134" s="142">
        <v>1.3109999999999999</v>
      </c>
      <c r="F2134" s="141">
        <v>2.2080000000000002</v>
      </c>
      <c r="G2134" s="135"/>
      <c r="H2134" s="135"/>
      <c r="I2134" s="134"/>
      <c r="J2134" s="135"/>
      <c r="K2134" s="135"/>
      <c r="L2134" s="134"/>
      <c r="M2134" s="135"/>
      <c r="N2134" s="135"/>
      <c r="O2134" s="134"/>
      <c r="P2134" s="135"/>
      <c r="Q2134" s="135"/>
      <c r="R2134" s="134"/>
      <c r="S2134" s="135"/>
      <c r="T2134" s="135"/>
      <c r="U2134" s="134"/>
      <c r="V2134" s="135"/>
      <c r="W2134" s="135"/>
      <c r="X2134" s="134"/>
      <c r="Y2134" s="135"/>
      <c r="Z2134" s="135"/>
      <c r="AA2134" s="134"/>
      <c r="AB2134" s="135"/>
      <c r="AC2134" s="135"/>
      <c r="AD2134" s="134"/>
      <c r="AE2134" s="135"/>
      <c r="AF2134" s="135"/>
      <c r="AG2134" s="134"/>
    </row>
    <row r="2135" spans="1:33">
      <c r="A2135" s="144" t="s">
        <v>345</v>
      </c>
      <c r="B2135" s="135" t="s">
        <v>3046</v>
      </c>
      <c r="C2135" s="143">
        <v>-496.33030200254524</v>
      </c>
      <c r="D2135" s="143">
        <v>4157.5540966252465</v>
      </c>
      <c r="E2135" s="142">
        <v>1.2929999999999999</v>
      </c>
      <c r="F2135" s="141">
        <v>2.2149999999999999</v>
      </c>
      <c r="G2135" s="135"/>
      <c r="H2135" s="135"/>
      <c r="I2135" s="134"/>
      <c r="J2135" s="135"/>
      <c r="K2135" s="135"/>
      <c r="L2135" s="134"/>
      <c r="M2135" s="135"/>
      <c r="N2135" s="135"/>
      <c r="O2135" s="134"/>
      <c r="P2135" s="135"/>
      <c r="Q2135" s="135"/>
      <c r="R2135" s="134"/>
      <c r="S2135" s="135"/>
      <c r="T2135" s="135"/>
      <c r="U2135" s="134"/>
      <c r="V2135" s="135"/>
      <c r="W2135" s="135"/>
      <c r="X2135" s="134"/>
      <c r="Y2135" s="135"/>
      <c r="Z2135" s="135"/>
      <c r="AA2135" s="134"/>
      <c r="AB2135" s="135"/>
      <c r="AC2135" s="135"/>
      <c r="AD2135" s="134"/>
      <c r="AE2135" s="135"/>
      <c r="AF2135" s="135"/>
      <c r="AG2135" s="134"/>
    </row>
    <row r="2136" spans="1:33">
      <c r="A2136" s="144" t="s">
        <v>345</v>
      </c>
      <c r="B2136" s="135" t="s">
        <v>3045</v>
      </c>
      <c r="C2136" s="143">
        <v>-496.13378846249884</v>
      </c>
      <c r="D2136" s="143">
        <v>4156.1225715870942</v>
      </c>
      <c r="E2136" s="142">
        <v>1.296</v>
      </c>
      <c r="F2136" s="141">
        <v>2.1989999999999998</v>
      </c>
      <c r="G2136" s="135"/>
      <c r="H2136" s="135"/>
      <c r="I2136" s="134"/>
      <c r="J2136" s="135"/>
      <c r="K2136" s="135"/>
      <c r="L2136" s="134"/>
      <c r="M2136" s="135"/>
      <c r="N2136" s="135"/>
      <c r="O2136" s="134"/>
      <c r="P2136" s="135"/>
      <c r="Q2136" s="135"/>
      <c r="R2136" s="134"/>
      <c r="S2136" s="135"/>
      <c r="T2136" s="135"/>
      <c r="U2136" s="134"/>
      <c r="V2136" s="135"/>
      <c r="W2136" s="135"/>
      <c r="X2136" s="134"/>
      <c r="Y2136" s="135"/>
      <c r="Z2136" s="135"/>
      <c r="AA2136" s="134"/>
      <c r="AB2136" s="135"/>
      <c r="AC2136" s="135"/>
      <c r="AD2136" s="134"/>
      <c r="AE2136" s="135"/>
      <c r="AF2136" s="135"/>
      <c r="AG2136" s="134"/>
    </row>
    <row r="2137" spans="1:33">
      <c r="A2137" s="144" t="s">
        <v>345</v>
      </c>
      <c r="B2137" s="135" t="s">
        <v>3044</v>
      </c>
      <c r="C2137" s="143">
        <v>-496.39213482221311</v>
      </c>
      <c r="D2137" s="143">
        <v>4155.0840148035813</v>
      </c>
      <c r="E2137" s="142">
        <v>1.296</v>
      </c>
      <c r="F2137" s="141">
        <v>2.2120000000000002</v>
      </c>
      <c r="G2137" s="135"/>
      <c r="H2137" s="135"/>
      <c r="I2137" s="134"/>
      <c r="J2137" s="135"/>
      <c r="K2137" s="135"/>
      <c r="L2137" s="134"/>
      <c r="M2137" s="135"/>
      <c r="N2137" s="135"/>
      <c r="O2137" s="134"/>
      <c r="P2137" s="135"/>
      <c r="Q2137" s="135"/>
      <c r="R2137" s="134"/>
      <c r="S2137" s="135"/>
      <c r="T2137" s="135"/>
      <c r="U2137" s="134"/>
      <c r="V2137" s="135"/>
      <c r="W2137" s="135"/>
      <c r="X2137" s="134"/>
      <c r="Y2137" s="135"/>
      <c r="Z2137" s="135"/>
      <c r="AA2137" s="134"/>
      <c r="AB2137" s="135"/>
      <c r="AC2137" s="135"/>
      <c r="AD2137" s="134"/>
      <c r="AE2137" s="135"/>
      <c r="AF2137" s="135"/>
      <c r="AG2137" s="134"/>
    </row>
    <row r="2138" spans="1:33">
      <c r="A2138" s="144" t="s">
        <v>345</v>
      </c>
      <c r="B2138" s="135" t="s">
        <v>3043</v>
      </c>
      <c r="C2138" s="143">
        <v>-496.84446033640631</v>
      </c>
      <c r="D2138" s="143">
        <v>4154.5389156268566</v>
      </c>
      <c r="E2138" s="142">
        <v>1.296</v>
      </c>
      <c r="F2138" s="141">
        <v>2.1989999999999998</v>
      </c>
      <c r="G2138" s="135"/>
      <c r="H2138" s="135"/>
      <c r="I2138" s="134"/>
      <c r="J2138" s="135"/>
      <c r="K2138" s="135"/>
      <c r="L2138" s="134"/>
      <c r="M2138" s="135"/>
      <c r="N2138" s="135"/>
      <c r="O2138" s="134"/>
      <c r="P2138" s="135"/>
      <c r="Q2138" s="135"/>
      <c r="R2138" s="134"/>
      <c r="S2138" s="135"/>
      <c r="T2138" s="135"/>
      <c r="U2138" s="134"/>
      <c r="V2138" s="135"/>
      <c r="W2138" s="135"/>
      <c r="X2138" s="134"/>
      <c r="Y2138" s="135"/>
      <c r="Z2138" s="135"/>
      <c r="AA2138" s="134"/>
      <c r="AB2138" s="135"/>
      <c r="AC2138" s="135"/>
      <c r="AD2138" s="134"/>
      <c r="AE2138" s="135"/>
      <c r="AF2138" s="135"/>
      <c r="AG2138" s="134"/>
    </row>
    <row r="2139" spans="1:33">
      <c r="A2139" s="144" t="s">
        <v>345</v>
      </c>
      <c r="B2139" s="135" t="s">
        <v>3042</v>
      </c>
      <c r="C2139" s="143">
        <v>-496.89178144811723</v>
      </c>
      <c r="D2139" s="143">
        <v>4154.3860401123393</v>
      </c>
      <c r="E2139" s="142">
        <v>1.2929999999999999</v>
      </c>
      <c r="F2139" s="141">
        <v>2.2229999999999999</v>
      </c>
      <c r="G2139" s="135"/>
      <c r="H2139" s="135"/>
      <c r="I2139" s="134"/>
      <c r="J2139" s="135"/>
      <c r="K2139" s="135"/>
      <c r="L2139" s="134"/>
      <c r="M2139" s="135"/>
      <c r="N2139" s="135"/>
      <c r="O2139" s="134"/>
      <c r="P2139" s="135"/>
      <c r="Q2139" s="135"/>
      <c r="R2139" s="134"/>
      <c r="S2139" s="135"/>
      <c r="T2139" s="135"/>
      <c r="U2139" s="134"/>
      <c r="V2139" s="135"/>
      <c r="W2139" s="135"/>
      <c r="X2139" s="134"/>
      <c r="Y2139" s="135"/>
      <c r="Z2139" s="135"/>
      <c r="AA2139" s="134"/>
      <c r="AB2139" s="135"/>
      <c r="AC2139" s="135"/>
      <c r="AD2139" s="134"/>
      <c r="AE2139" s="135"/>
      <c r="AF2139" s="135"/>
      <c r="AG2139" s="134"/>
    </row>
    <row r="2140" spans="1:33">
      <c r="A2140" s="144" t="s">
        <v>345</v>
      </c>
      <c r="B2140" s="135" t="s">
        <v>3041</v>
      </c>
      <c r="C2140" s="143">
        <v>-496.44528261480099</v>
      </c>
      <c r="D2140" s="143">
        <v>4152.6927608157084</v>
      </c>
      <c r="E2140" s="142">
        <v>1.2909999999999999</v>
      </c>
      <c r="F2140" s="141">
        <v>2.2149999999999999</v>
      </c>
      <c r="G2140" s="135"/>
      <c r="H2140" s="135"/>
      <c r="I2140" s="134"/>
      <c r="J2140" s="135"/>
      <c r="K2140" s="135"/>
      <c r="L2140" s="134"/>
      <c r="M2140" s="135"/>
      <c r="N2140" s="135"/>
      <c r="O2140" s="134"/>
      <c r="P2140" s="135"/>
      <c r="Q2140" s="135"/>
      <c r="R2140" s="134"/>
      <c r="S2140" s="135"/>
      <c r="T2140" s="135"/>
      <c r="U2140" s="134"/>
      <c r="V2140" s="135"/>
      <c r="W2140" s="135"/>
      <c r="X2140" s="134"/>
      <c r="Y2140" s="135"/>
      <c r="Z2140" s="135"/>
      <c r="AA2140" s="134"/>
      <c r="AB2140" s="135"/>
      <c r="AC2140" s="135"/>
      <c r="AD2140" s="134"/>
      <c r="AE2140" s="135"/>
      <c r="AF2140" s="135"/>
      <c r="AG2140" s="134"/>
    </row>
    <row r="2141" spans="1:33">
      <c r="A2141" s="144" t="s">
        <v>345</v>
      </c>
      <c r="B2141" s="135" t="s">
        <v>3040</v>
      </c>
      <c r="C2141" s="143">
        <v>-496.07522395630804</v>
      </c>
      <c r="D2141" s="143">
        <v>4151.7711236170626</v>
      </c>
      <c r="E2141" s="142">
        <v>1.2849999999999999</v>
      </c>
      <c r="F2141" s="141">
        <v>2.2229999999999999</v>
      </c>
      <c r="G2141" s="135"/>
      <c r="H2141" s="135"/>
      <c r="I2141" s="134"/>
      <c r="J2141" s="135"/>
      <c r="K2141" s="135"/>
      <c r="L2141" s="134"/>
      <c r="M2141" s="135"/>
      <c r="N2141" s="135"/>
      <c r="O2141" s="134"/>
      <c r="P2141" s="135"/>
      <c r="Q2141" s="135"/>
      <c r="R2141" s="134"/>
      <c r="S2141" s="135"/>
      <c r="T2141" s="135"/>
      <c r="U2141" s="134"/>
      <c r="V2141" s="135"/>
      <c r="W2141" s="135"/>
      <c r="X2141" s="134"/>
      <c r="Y2141" s="135"/>
      <c r="Z2141" s="135"/>
      <c r="AA2141" s="134"/>
      <c r="AB2141" s="135"/>
      <c r="AC2141" s="135"/>
      <c r="AD2141" s="134"/>
      <c r="AE2141" s="135"/>
      <c r="AF2141" s="135"/>
      <c r="AG2141" s="134"/>
    </row>
    <row r="2142" spans="1:33">
      <c r="A2142" s="144" t="s">
        <v>345</v>
      </c>
      <c r="B2142" s="135" t="s">
        <v>3039</v>
      </c>
      <c r="C2142" s="143">
        <v>-496.88215958804369</v>
      </c>
      <c r="D2142" s="143">
        <v>4150.3176342186152</v>
      </c>
      <c r="E2142" s="142">
        <v>1.3029999999999999</v>
      </c>
      <c r="F2142" s="141">
        <v>2.2149999999999999</v>
      </c>
      <c r="G2142" s="135"/>
      <c r="H2142" s="135"/>
      <c r="I2142" s="134"/>
      <c r="J2142" s="135"/>
      <c r="K2142" s="135"/>
      <c r="L2142" s="134"/>
      <c r="M2142" s="135"/>
      <c r="N2142" s="135"/>
      <c r="O2142" s="134"/>
      <c r="P2142" s="135"/>
      <c r="Q2142" s="135"/>
      <c r="R2142" s="134"/>
      <c r="S2142" s="135"/>
      <c r="T2142" s="135"/>
      <c r="U2142" s="134"/>
      <c r="V2142" s="135"/>
      <c r="W2142" s="135"/>
      <c r="X2142" s="134"/>
      <c r="Y2142" s="135"/>
      <c r="Z2142" s="135"/>
      <c r="AA2142" s="134"/>
      <c r="AB2142" s="135"/>
      <c r="AC2142" s="135"/>
      <c r="AD2142" s="134"/>
      <c r="AE2142" s="135"/>
      <c r="AF2142" s="135"/>
      <c r="AG2142" s="134"/>
    </row>
    <row r="2143" spans="1:33">
      <c r="A2143" s="144" t="s">
        <v>345</v>
      </c>
      <c r="B2143" s="135" t="s">
        <v>3038</v>
      </c>
      <c r="C2143" s="143">
        <v>-495.99827027008342</v>
      </c>
      <c r="D2143" s="143">
        <v>4148.3385031037496</v>
      </c>
      <c r="E2143" s="142">
        <v>1.3109999999999999</v>
      </c>
      <c r="F2143" s="141">
        <v>2.2160000000000002</v>
      </c>
      <c r="G2143" s="135"/>
      <c r="H2143" s="135"/>
      <c r="I2143" s="134"/>
      <c r="J2143" s="135"/>
      <c r="K2143" s="135"/>
      <c r="L2143" s="134"/>
      <c r="M2143" s="135"/>
      <c r="N2143" s="135"/>
      <c r="O2143" s="134"/>
      <c r="P2143" s="135"/>
      <c r="Q2143" s="135"/>
      <c r="R2143" s="134"/>
      <c r="S2143" s="135"/>
      <c r="T2143" s="135"/>
      <c r="U2143" s="134"/>
      <c r="V2143" s="135"/>
      <c r="W2143" s="135"/>
      <c r="X2143" s="134"/>
      <c r="Y2143" s="135"/>
      <c r="Z2143" s="135"/>
      <c r="AA2143" s="134"/>
      <c r="AB2143" s="135"/>
      <c r="AC2143" s="135"/>
      <c r="AD2143" s="134"/>
      <c r="AE2143" s="135"/>
      <c r="AF2143" s="135"/>
      <c r="AG2143" s="134"/>
    </row>
    <row r="2144" spans="1:33">
      <c r="A2144" s="144" t="s">
        <v>345</v>
      </c>
      <c r="B2144" s="135" t="s">
        <v>3037</v>
      </c>
      <c r="C2144" s="143">
        <v>-496.46261632934625</v>
      </c>
      <c r="D2144" s="143">
        <v>4147.9248743703565</v>
      </c>
      <c r="E2144" s="142">
        <v>1.2969999999999999</v>
      </c>
      <c r="F2144" s="141">
        <v>2.2040000000000002</v>
      </c>
      <c r="G2144" s="135"/>
      <c r="H2144" s="135"/>
      <c r="I2144" s="134"/>
      <c r="J2144" s="135"/>
      <c r="K2144" s="135"/>
      <c r="L2144" s="134"/>
      <c r="M2144" s="135"/>
      <c r="N2144" s="135"/>
      <c r="O2144" s="134"/>
      <c r="P2144" s="135"/>
      <c r="Q2144" s="135"/>
      <c r="R2144" s="134"/>
      <c r="S2144" s="135"/>
      <c r="T2144" s="135"/>
      <c r="U2144" s="134"/>
      <c r="V2144" s="135"/>
      <c r="W2144" s="135"/>
      <c r="X2144" s="134"/>
      <c r="Y2144" s="135"/>
      <c r="Z2144" s="135"/>
      <c r="AA2144" s="134"/>
      <c r="AB2144" s="135"/>
      <c r="AC2144" s="135"/>
      <c r="AD2144" s="134"/>
      <c r="AE2144" s="135"/>
      <c r="AF2144" s="135"/>
      <c r="AG2144" s="134"/>
    </row>
    <row r="2145" spans="1:33">
      <c r="A2145" s="144" t="s">
        <v>345</v>
      </c>
      <c r="B2145" s="135" t="s">
        <v>3036</v>
      </c>
      <c r="C2145" s="143">
        <v>-496.85964555799444</v>
      </c>
      <c r="D2145" s="143">
        <v>4147.8613363795048</v>
      </c>
      <c r="E2145" s="142">
        <v>1.2909999999999999</v>
      </c>
      <c r="F2145" s="141">
        <v>2.218</v>
      </c>
      <c r="G2145" s="135"/>
      <c r="H2145" s="135"/>
      <c r="I2145" s="134"/>
      <c r="J2145" s="135"/>
      <c r="K2145" s="135"/>
      <c r="L2145" s="134"/>
      <c r="M2145" s="135"/>
      <c r="N2145" s="135"/>
      <c r="O2145" s="134"/>
      <c r="P2145" s="135"/>
      <c r="Q2145" s="135"/>
      <c r="R2145" s="134"/>
      <c r="S2145" s="135"/>
      <c r="T2145" s="135"/>
      <c r="U2145" s="134"/>
      <c r="V2145" s="135"/>
      <c r="W2145" s="135"/>
      <c r="X2145" s="134"/>
      <c r="Y2145" s="135"/>
      <c r="Z2145" s="135"/>
      <c r="AA2145" s="134"/>
      <c r="AB2145" s="135"/>
      <c r="AC2145" s="135"/>
      <c r="AD2145" s="134"/>
      <c r="AE2145" s="135"/>
      <c r="AF2145" s="135"/>
      <c r="AG2145" s="134"/>
    </row>
    <row r="2146" spans="1:33">
      <c r="A2146" s="144" t="s">
        <v>345</v>
      </c>
      <c r="B2146" s="135" t="s">
        <v>3035</v>
      </c>
      <c r="C2146" s="143">
        <v>-496.79334125006039</v>
      </c>
      <c r="D2146" s="143">
        <v>4146.3659908533918</v>
      </c>
      <c r="E2146" s="142">
        <v>1.294</v>
      </c>
      <c r="F2146" s="141">
        <v>2.21</v>
      </c>
      <c r="G2146" s="135"/>
      <c r="H2146" s="135"/>
      <c r="I2146" s="134"/>
      <c r="J2146" s="135"/>
      <c r="K2146" s="135"/>
      <c r="L2146" s="134"/>
      <c r="M2146" s="135"/>
      <c r="N2146" s="135"/>
      <c r="O2146" s="134"/>
      <c r="P2146" s="135"/>
      <c r="Q2146" s="135"/>
      <c r="R2146" s="134"/>
      <c r="S2146" s="135"/>
      <c r="T2146" s="135"/>
      <c r="U2146" s="134"/>
      <c r="V2146" s="135"/>
      <c r="W2146" s="135"/>
      <c r="X2146" s="134"/>
      <c r="Y2146" s="135"/>
      <c r="Z2146" s="135"/>
      <c r="AA2146" s="134"/>
      <c r="AB2146" s="135"/>
      <c r="AC2146" s="135"/>
      <c r="AD2146" s="134"/>
      <c r="AE2146" s="135"/>
      <c r="AF2146" s="135"/>
      <c r="AG2146" s="134"/>
    </row>
    <row r="2147" spans="1:33">
      <c r="A2147" s="144" t="s">
        <v>345</v>
      </c>
      <c r="B2147" s="135" t="s">
        <v>3034</v>
      </c>
      <c r="C2147" s="143">
        <v>-496.35400281904691</v>
      </c>
      <c r="D2147" s="143">
        <v>4145.3228562863369</v>
      </c>
      <c r="E2147" s="142">
        <v>1.2929999999999999</v>
      </c>
      <c r="F2147" s="141">
        <v>2.2000000000000002</v>
      </c>
      <c r="G2147" s="135"/>
      <c r="H2147" s="135"/>
      <c r="I2147" s="134"/>
      <c r="J2147" s="135"/>
      <c r="K2147" s="135"/>
      <c r="L2147" s="134"/>
      <c r="M2147" s="135"/>
      <c r="N2147" s="135"/>
      <c r="O2147" s="134"/>
      <c r="P2147" s="135"/>
      <c r="Q2147" s="135"/>
      <c r="R2147" s="134"/>
      <c r="S2147" s="135"/>
      <c r="T2147" s="135"/>
      <c r="U2147" s="134"/>
      <c r="V2147" s="135"/>
      <c r="W2147" s="135"/>
      <c r="X2147" s="134"/>
      <c r="Y2147" s="135"/>
      <c r="Z2147" s="135"/>
      <c r="AA2147" s="134"/>
      <c r="AB2147" s="135"/>
      <c r="AC2147" s="135"/>
      <c r="AD2147" s="134"/>
      <c r="AE2147" s="135"/>
      <c r="AF2147" s="135"/>
      <c r="AG2147" s="134"/>
    </row>
    <row r="2148" spans="1:33">
      <c r="A2148" s="144" t="s">
        <v>345</v>
      </c>
      <c r="B2148" s="135" t="s">
        <v>3033</v>
      </c>
      <c r="C2148" s="143">
        <v>-496.69663390831136</v>
      </c>
      <c r="D2148" s="143">
        <v>4144.7907640698122</v>
      </c>
      <c r="E2148" s="142">
        <v>1.298</v>
      </c>
      <c r="F2148" s="141">
        <v>2.2080000000000002</v>
      </c>
      <c r="G2148" s="135"/>
      <c r="H2148" s="135"/>
      <c r="I2148" s="134"/>
      <c r="J2148" s="135"/>
      <c r="K2148" s="135"/>
      <c r="L2148" s="134"/>
      <c r="M2148" s="135"/>
      <c r="N2148" s="135"/>
      <c r="O2148" s="134"/>
      <c r="P2148" s="135"/>
      <c r="Q2148" s="135"/>
      <c r="R2148" s="134"/>
      <c r="S2148" s="135"/>
      <c r="T2148" s="135"/>
      <c r="U2148" s="134"/>
      <c r="V2148" s="135"/>
      <c r="W2148" s="135"/>
      <c r="X2148" s="134"/>
      <c r="Y2148" s="135"/>
      <c r="Z2148" s="135"/>
      <c r="AA2148" s="134"/>
      <c r="AB2148" s="135"/>
      <c r="AC2148" s="135"/>
      <c r="AD2148" s="134"/>
      <c r="AE2148" s="135"/>
      <c r="AF2148" s="135"/>
      <c r="AG2148" s="134"/>
    </row>
    <row r="2149" spans="1:33">
      <c r="A2149" s="144" t="s">
        <v>345</v>
      </c>
      <c r="B2149" s="135" t="s">
        <v>3032</v>
      </c>
      <c r="C2149" s="143">
        <v>-496.35375522106671</v>
      </c>
      <c r="D2149" s="143">
        <v>4144.3274038351465</v>
      </c>
      <c r="E2149" s="142">
        <v>1.32</v>
      </c>
      <c r="F2149" s="141">
        <v>2.2090000000000001</v>
      </c>
      <c r="G2149" s="135"/>
      <c r="H2149" s="135"/>
      <c r="I2149" s="134"/>
      <c r="J2149" s="135"/>
      <c r="K2149" s="135"/>
      <c r="L2149" s="134"/>
      <c r="M2149" s="135"/>
      <c r="N2149" s="135"/>
      <c r="O2149" s="134"/>
      <c r="P2149" s="135"/>
      <c r="Q2149" s="135"/>
      <c r="R2149" s="134"/>
      <c r="S2149" s="135"/>
      <c r="T2149" s="135"/>
      <c r="U2149" s="134"/>
      <c r="V2149" s="135"/>
      <c r="W2149" s="135"/>
      <c r="X2149" s="134"/>
      <c r="Y2149" s="135"/>
      <c r="Z2149" s="135"/>
      <c r="AA2149" s="134"/>
      <c r="AB2149" s="135"/>
      <c r="AC2149" s="135"/>
      <c r="AD2149" s="134"/>
      <c r="AE2149" s="135"/>
      <c r="AF2149" s="135"/>
      <c r="AG2149" s="134"/>
    </row>
    <row r="2150" spans="1:33">
      <c r="A2150" s="144" t="s">
        <v>345</v>
      </c>
      <c r="B2150" s="135" t="s">
        <v>3031</v>
      </c>
      <c r="C2150" s="143">
        <v>-496.13569447119329</v>
      </c>
      <c r="D2150" s="143">
        <v>4143.6990913900481</v>
      </c>
      <c r="E2150" s="142">
        <v>1.29</v>
      </c>
      <c r="F2150" s="141">
        <v>2.2120000000000002</v>
      </c>
      <c r="G2150" s="135"/>
      <c r="H2150" s="135"/>
      <c r="I2150" s="134"/>
      <c r="J2150" s="135"/>
      <c r="K2150" s="135"/>
      <c r="L2150" s="134"/>
      <c r="M2150" s="135"/>
      <c r="N2150" s="135"/>
      <c r="O2150" s="134"/>
      <c r="P2150" s="135"/>
      <c r="Q2150" s="135"/>
      <c r="R2150" s="134"/>
      <c r="S2150" s="135"/>
      <c r="T2150" s="135"/>
      <c r="U2150" s="134"/>
      <c r="V2150" s="135"/>
      <c r="W2150" s="135"/>
      <c r="X2150" s="134"/>
      <c r="Y2150" s="135"/>
      <c r="Z2150" s="135"/>
      <c r="AA2150" s="134"/>
      <c r="AB2150" s="135"/>
      <c r="AC2150" s="135"/>
      <c r="AD2150" s="134"/>
      <c r="AE2150" s="135"/>
      <c r="AF2150" s="135"/>
      <c r="AG2150" s="134"/>
    </row>
    <row r="2151" spans="1:33">
      <c r="A2151" s="144" t="s">
        <v>345</v>
      </c>
      <c r="B2151" s="135" t="s">
        <v>3030</v>
      </c>
      <c r="C2151" s="143">
        <v>-496.21946098317142</v>
      </c>
      <c r="D2151" s="143">
        <v>4141.8511882492148</v>
      </c>
      <c r="E2151" s="142">
        <v>1.286</v>
      </c>
      <c r="F2151" s="141">
        <v>2.2210000000000001</v>
      </c>
      <c r="G2151" s="135"/>
      <c r="H2151" s="135"/>
      <c r="I2151" s="134"/>
      <c r="J2151" s="135"/>
      <c r="K2151" s="135"/>
      <c r="L2151" s="134"/>
      <c r="M2151" s="135"/>
      <c r="N2151" s="135"/>
      <c r="O2151" s="134"/>
      <c r="P2151" s="135"/>
      <c r="Q2151" s="135"/>
      <c r="R2151" s="134"/>
      <c r="S2151" s="135"/>
      <c r="T2151" s="135"/>
      <c r="U2151" s="134"/>
      <c r="V2151" s="135"/>
      <c r="W2151" s="135"/>
      <c r="X2151" s="134"/>
      <c r="Y2151" s="135"/>
      <c r="Z2151" s="135"/>
      <c r="AA2151" s="134"/>
      <c r="AB2151" s="135"/>
      <c r="AC2151" s="135"/>
      <c r="AD2151" s="134"/>
      <c r="AE2151" s="135"/>
      <c r="AF2151" s="135"/>
      <c r="AG2151" s="134"/>
    </row>
    <row r="2152" spans="1:33">
      <c r="A2152" s="144" t="s">
        <v>345</v>
      </c>
      <c r="B2152" s="135" t="s">
        <v>3029</v>
      </c>
      <c r="C2152" s="143">
        <v>-496.59726396082891</v>
      </c>
      <c r="D2152" s="143">
        <v>4140.6158702732173</v>
      </c>
      <c r="E2152" s="142">
        <v>1.2809999999999999</v>
      </c>
      <c r="F2152" s="141">
        <v>2.2109999999999999</v>
      </c>
      <c r="G2152" s="135"/>
      <c r="H2152" s="135"/>
      <c r="I2152" s="134"/>
      <c r="J2152" s="135"/>
      <c r="K2152" s="135"/>
      <c r="L2152" s="134"/>
      <c r="M2152" s="135"/>
      <c r="N2152" s="135"/>
      <c r="O2152" s="134"/>
      <c r="P2152" s="135"/>
      <c r="Q2152" s="135"/>
      <c r="R2152" s="134"/>
      <c r="S2152" s="135"/>
      <c r="T2152" s="135"/>
      <c r="U2152" s="134"/>
      <c r="V2152" s="135"/>
      <c r="W2152" s="135"/>
      <c r="X2152" s="134"/>
      <c r="Y2152" s="135"/>
      <c r="Z2152" s="135"/>
      <c r="AA2152" s="134"/>
      <c r="AB2152" s="135"/>
      <c r="AC2152" s="135"/>
      <c r="AD2152" s="134"/>
      <c r="AE2152" s="135"/>
      <c r="AF2152" s="135"/>
      <c r="AG2152" s="134"/>
    </row>
    <row r="2153" spans="1:33">
      <c r="A2153" s="144" t="s">
        <v>345</v>
      </c>
      <c r="B2153" s="135" t="s">
        <v>3028</v>
      </c>
      <c r="C2153" s="143">
        <v>-496.15134731462814</v>
      </c>
      <c r="D2153" s="143">
        <v>4139.5271194681463</v>
      </c>
      <c r="E2153" s="142">
        <v>1.329</v>
      </c>
      <c r="F2153" s="141">
        <v>2.2189999999999999</v>
      </c>
      <c r="G2153" s="135"/>
      <c r="H2153" s="135"/>
      <c r="I2153" s="134"/>
      <c r="J2153" s="135"/>
      <c r="K2153" s="135"/>
      <c r="L2153" s="134"/>
      <c r="M2153" s="135"/>
      <c r="N2153" s="135"/>
      <c r="O2153" s="134"/>
      <c r="P2153" s="135"/>
      <c r="Q2153" s="135"/>
      <c r="R2153" s="134"/>
      <c r="S2153" s="135"/>
      <c r="T2153" s="135"/>
      <c r="U2153" s="134"/>
      <c r="V2153" s="135"/>
      <c r="W2153" s="135"/>
      <c r="X2153" s="134"/>
      <c r="Y2153" s="135"/>
      <c r="Z2153" s="135"/>
      <c r="AA2153" s="134"/>
      <c r="AB2153" s="135"/>
      <c r="AC2153" s="135"/>
      <c r="AD2153" s="134"/>
      <c r="AE2153" s="135"/>
      <c r="AF2153" s="135"/>
      <c r="AG2153" s="134"/>
    </row>
    <row r="2154" spans="1:33">
      <c r="A2154" s="144" t="s">
        <v>345</v>
      </c>
      <c r="B2154" s="135" t="s">
        <v>3027</v>
      </c>
      <c r="C2154" s="143">
        <v>-496.52889502413416</v>
      </c>
      <c r="D2154" s="143">
        <v>4139.2556191854319</v>
      </c>
      <c r="E2154" s="142">
        <v>1.2789999999999999</v>
      </c>
      <c r="F2154" s="141">
        <v>2.2080000000000002</v>
      </c>
      <c r="G2154" s="135"/>
      <c r="H2154" s="135"/>
      <c r="I2154" s="134"/>
      <c r="J2154" s="135"/>
      <c r="K2154" s="135"/>
      <c r="L2154" s="134"/>
      <c r="M2154" s="135"/>
      <c r="N2154" s="135"/>
      <c r="O2154" s="134"/>
      <c r="P2154" s="135"/>
      <c r="Q2154" s="135"/>
      <c r="R2154" s="134"/>
      <c r="S2154" s="135"/>
      <c r="T2154" s="135"/>
      <c r="U2154" s="134"/>
      <c r="V2154" s="135"/>
      <c r="W2154" s="135"/>
      <c r="X2154" s="134"/>
      <c r="Y2154" s="135"/>
      <c r="Z2154" s="135"/>
      <c r="AA2154" s="134"/>
      <c r="AB2154" s="135"/>
      <c r="AC2154" s="135"/>
      <c r="AD2154" s="134"/>
      <c r="AE2154" s="135"/>
      <c r="AF2154" s="135"/>
      <c r="AG2154" s="134"/>
    </row>
    <row r="2155" spans="1:33">
      <c r="A2155" s="144" t="s">
        <v>345</v>
      </c>
      <c r="B2155" s="135" t="s">
        <v>3026</v>
      </c>
      <c r="C2155" s="143">
        <v>-496.77186479161719</v>
      </c>
      <c r="D2155" s="143">
        <v>4139.2236441545192</v>
      </c>
      <c r="E2155" s="142">
        <v>1.2729999999999999</v>
      </c>
      <c r="F2155" s="141">
        <v>2.2029999999999998</v>
      </c>
      <c r="G2155" s="135"/>
      <c r="H2155" s="135"/>
      <c r="I2155" s="134"/>
      <c r="J2155" s="135"/>
      <c r="K2155" s="135"/>
      <c r="L2155" s="134"/>
      <c r="M2155" s="135"/>
      <c r="N2155" s="135"/>
      <c r="O2155" s="134"/>
      <c r="P2155" s="135"/>
      <c r="Q2155" s="135"/>
      <c r="R2155" s="134"/>
      <c r="S2155" s="135"/>
      <c r="T2155" s="135"/>
      <c r="U2155" s="134"/>
      <c r="V2155" s="135"/>
      <c r="W2155" s="135"/>
      <c r="X2155" s="134"/>
      <c r="Y2155" s="135"/>
      <c r="Z2155" s="135"/>
      <c r="AA2155" s="134"/>
      <c r="AB2155" s="135"/>
      <c r="AC2155" s="135"/>
      <c r="AD2155" s="134"/>
      <c r="AE2155" s="135"/>
      <c r="AF2155" s="135"/>
      <c r="AG2155" s="134"/>
    </row>
    <row r="2156" spans="1:33">
      <c r="A2156" s="144" t="s">
        <v>345</v>
      </c>
      <c r="B2156" s="135" t="s">
        <v>3025</v>
      </c>
      <c r="C2156" s="143">
        <v>-496.03805502049221</v>
      </c>
      <c r="D2156" s="143">
        <v>4137.6397771151951</v>
      </c>
      <c r="E2156" s="142">
        <v>1.2809999999999999</v>
      </c>
      <c r="F2156" s="141">
        <v>2.2109999999999999</v>
      </c>
      <c r="G2156" s="135"/>
      <c r="H2156" s="135"/>
      <c r="I2156" s="134"/>
      <c r="J2156" s="135"/>
      <c r="K2156" s="135"/>
      <c r="L2156" s="134"/>
      <c r="M2156" s="135"/>
      <c r="N2156" s="135"/>
      <c r="O2156" s="134"/>
      <c r="P2156" s="135"/>
      <c r="Q2156" s="135"/>
      <c r="R2156" s="134"/>
      <c r="S2156" s="135"/>
      <c r="T2156" s="135"/>
      <c r="U2156" s="134"/>
      <c r="V2156" s="135"/>
      <c r="W2156" s="135"/>
      <c r="X2156" s="134"/>
      <c r="Y2156" s="135"/>
      <c r="Z2156" s="135"/>
      <c r="AA2156" s="134"/>
      <c r="AB2156" s="135"/>
      <c r="AC2156" s="135"/>
      <c r="AD2156" s="134"/>
      <c r="AE2156" s="135"/>
      <c r="AF2156" s="135"/>
      <c r="AG2156" s="134"/>
    </row>
    <row r="2157" spans="1:33">
      <c r="A2157" s="144" t="s">
        <v>345</v>
      </c>
      <c r="B2157" s="135" t="s">
        <v>3024</v>
      </c>
      <c r="C2157" s="143">
        <v>-496.10694821561339</v>
      </c>
      <c r="D2157" s="143">
        <v>4137.5340683961167</v>
      </c>
      <c r="E2157" s="142">
        <v>1.2689999999999999</v>
      </c>
      <c r="F2157" s="141">
        <v>2.218</v>
      </c>
      <c r="G2157" s="135"/>
      <c r="H2157" s="135"/>
      <c r="I2157" s="134"/>
      <c r="J2157" s="135"/>
      <c r="K2157" s="135"/>
      <c r="L2157" s="134"/>
      <c r="M2157" s="135"/>
      <c r="N2157" s="135"/>
      <c r="O2157" s="134"/>
      <c r="P2157" s="135"/>
      <c r="Q2157" s="135"/>
      <c r="R2157" s="134"/>
      <c r="S2157" s="135"/>
      <c r="T2157" s="135"/>
      <c r="U2157" s="134"/>
      <c r="V2157" s="135"/>
      <c r="W2157" s="135"/>
      <c r="X2157" s="134"/>
      <c r="Y2157" s="135"/>
      <c r="Z2157" s="135"/>
      <c r="AA2157" s="134"/>
      <c r="AB2157" s="135"/>
      <c r="AC2157" s="135"/>
      <c r="AD2157" s="134"/>
      <c r="AE2157" s="135"/>
      <c r="AF2157" s="135"/>
      <c r="AG2157" s="134"/>
    </row>
    <row r="2158" spans="1:33">
      <c r="A2158" s="144" t="s">
        <v>345</v>
      </c>
      <c r="B2158" s="135" t="s">
        <v>3023</v>
      </c>
      <c r="C2158" s="143">
        <v>-496.10991608858808</v>
      </c>
      <c r="D2158" s="143">
        <v>4136.9926445282345</v>
      </c>
      <c r="E2158" s="142">
        <v>1.323</v>
      </c>
      <c r="F2158" s="141">
        <v>2.1949999999999998</v>
      </c>
      <c r="G2158" s="135"/>
      <c r="H2158" s="135"/>
      <c r="I2158" s="134"/>
      <c r="J2158" s="135"/>
      <c r="K2158" s="135"/>
      <c r="L2158" s="134"/>
      <c r="M2158" s="135"/>
      <c r="N2158" s="135"/>
      <c r="O2158" s="134"/>
      <c r="P2158" s="135"/>
      <c r="Q2158" s="135"/>
      <c r="R2158" s="134"/>
      <c r="S2158" s="135"/>
      <c r="T2158" s="135"/>
      <c r="U2158" s="134"/>
      <c r="V2158" s="135"/>
      <c r="W2158" s="135"/>
      <c r="X2158" s="134"/>
      <c r="Y2158" s="135"/>
      <c r="Z2158" s="135"/>
      <c r="AA2158" s="134"/>
      <c r="AB2158" s="135"/>
      <c r="AC2158" s="135"/>
      <c r="AD2158" s="134"/>
      <c r="AE2158" s="135"/>
      <c r="AF2158" s="135"/>
      <c r="AG2158" s="134"/>
    </row>
    <row r="2159" spans="1:33">
      <c r="A2159" s="144" t="s">
        <v>345</v>
      </c>
      <c r="B2159" s="135" t="s">
        <v>3022</v>
      </c>
      <c r="C2159" s="143">
        <v>-496.09187146812059</v>
      </c>
      <c r="D2159" s="143">
        <v>4135.1657159328161</v>
      </c>
      <c r="E2159" s="142">
        <v>1.3160000000000001</v>
      </c>
      <c r="F2159" s="141">
        <v>2.206</v>
      </c>
      <c r="G2159" s="135"/>
      <c r="H2159" s="135"/>
      <c r="I2159" s="134"/>
      <c r="J2159" s="135"/>
      <c r="K2159" s="135"/>
      <c r="L2159" s="134"/>
      <c r="M2159" s="135"/>
      <c r="N2159" s="135"/>
      <c r="O2159" s="134"/>
      <c r="P2159" s="135"/>
      <c r="Q2159" s="135"/>
      <c r="R2159" s="134"/>
      <c r="S2159" s="135"/>
      <c r="T2159" s="135"/>
      <c r="U2159" s="134"/>
      <c r="V2159" s="135"/>
      <c r="W2159" s="135"/>
      <c r="X2159" s="134"/>
      <c r="Y2159" s="135"/>
      <c r="Z2159" s="135"/>
      <c r="AA2159" s="134"/>
      <c r="AB2159" s="135"/>
      <c r="AC2159" s="135"/>
      <c r="AD2159" s="134"/>
      <c r="AE2159" s="135"/>
      <c r="AF2159" s="135"/>
      <c r="AG2159" s="134"/>
    </row>
    <row r="2160" spans="1:33">
      <c r="A2160" s="144" t="s">
        <v>345</v>
      </c>
      <c r="B2160" s="135" t="s">
        <v>3021</v>
      </c>
      <c r="C2160" s="143">
        <v>-496.63260426432265</v>
      </c>
      <c r="D2160" s="143">
        <v>4135.0280378646812</v>
      </c>
      <c r="E2160" s="142">
        <v>1.2989999999999999</v>
      </c>
      <c r="F2160" s="141">
        <v>2.2050000000000001</v>
      </c>
      <c r="G2160" s="135"/>
      <c r="H2160" s="135"/>
      <c r="I2160" s="134"/>
      <c r="J2160" s="135"/>
      <c r="K2160" s="135"/>
      <c r="L2160" s="134"/>
      <c r="M2160" s="135"/>
      <c r="N2160" s="135"/>
      <c r="O2160" s="134"/>
      <c r="P2160" s="135"/>
      <c r="Q2160" s="135"/>
      <c r="R2160" s="134"/>
      <c r="S2160" s="135"/>
      <c r="T2160" s="135"/>
      <c r="U2160" s="134"/>
      <c r="V2160" s="135"/>
      <c r="W2160" s="135"/>
      <c r="X2160" s="134"/>
      <c r="Y2160" s="135"/>
      <c r="Z2160" s="135"/>
      <c r="AA2160" s="134"/>
      <c r="AB2160" s="135"/>
      <c r="AC2160" s="135"/>
      <c r="AD2160" s="134"/>
      <c r="AE2160" s="135"/>
      <c r="AF2160" s="135"/>
      <c r="AG2160" s="134"/>
    </row>
    <row r="2161" spans="1:33">
      <c r="A2161" s="144" t="s">
        <v>345</v>
      </c>
      <c r="B2161" s="135" t="s">
        <v>3020</v>
      </c>
      <c r="C2161" s="143">
        <v>-496.87188311297922</v>
      </c>
      <c r="D2161" s="143">
        <v>4134.0550501363741</v>
      </c>
      <c r="E2161" s="142">
        <v>1.323</v>
      </c>
      <c r="F2161" s="141">
        <v>2.1909999999999998</v>
      </c>
      <c r="G2161" s="135"/>
      <c r="H2161" s="135"/>
      <c r="I2161" s="134"/>
      <c r="J2161" s="135"/>
      <c r="K2161" s="135"/>
      <c r="L2161" s="134"/>
      <c r="M2161" s="135"/>
      <c r="N2161" s="135"/>
      <c r="O2161" s="134"/>
      <c r="P2161" s="135"/>
      <c r="Q2161" s="135"/>
      <c r="R2161" s="134"/>
      <c r="S2161" s="135"/>
      <c r="T2161" s="135"/>
      <c r="U2161" s="134"/>
      <c r="V2161" s="135"/>
      <c r="W2161" s="135"/>
      <c r="X2161" s="134"/>
      <c r="Y2161" s="135"/>
      <c r="Z2161" s="135"/>
      <c r="AA2161" s="134"/>
      <c r="AB2161" s="135"/>
      <c r="AC2161" s="135"/>
      <c r="AD2161" s="134"/>
      <c r="AE2161" s="135"/>
      <c r="AF2161" s="135"/>
      <c r="AG2161" s="134"/>
    </row>
    <row r="2162" spans="1:33">
      <c r="A2162" s="144" t="s">
        <v>345</v>
      </c>
      <c r="B2162" s="135" t="s">
        <v>3019</v>
      </c>
      <c r="C2162" s="143">
        <v>-496.01995957316808</v>
      </c>
      <c r="D2162" s="143">
        <v>4132.0833336613887</v>
      </c>
      <c r="E2162" s="142">
        <v>1.3160000000000001</v>
      </c>
      <c r="F2162" s="141">
        <v>2.2120000000000002</v>
      </c>
      <c r="G2162" s="135"/>
      <c r="H2162" s="135"/>
      <c r="I2162" s="134"/>
      <c r="J2162" s="135"/>
      <c r="K2162" s="135"/>
      <c r="L2162" s="134"/>
      <c r="M2162" s="135"/>
      <c r="N2162" s="135"/>
      <c r="O2162" s="134"/>
      <c r="P2162" s="135"/>
      <c r="Q2162" s="135"/>
      <c r="R2162" s="134"/>
      <c r="S2162" s="135"/>
      <c r="T2162" s="135"/>
      <c r="U2162" s="134"/>
      <c r="V2162" s="135"/>
      <c r="W2162" s="135"/>
      <c r="X2162" s="134"/>
      <c r="Y2162" s="135"/>
      <c r="Z2162" s="135"/>
      <c r="AA2162" s="134"/>
      <c r="AB2162" s="135"/>
      <c r="AC2162" s="135"/>
      <c r="AD2162" s="134"/>
      <c r="AE2162" s="135"/>
      <c r="AF2162" s="135"/>
      <c r="AG2162" s="134"/>
    </row>
    <row r="2163" spans="1:33">
      <c r="A2163" s="144" t="s">
        <v>345</v>
      </c>
      <c r="B2163" s="135" t="s">
        <v>3018</v>
      </c>
      <c r="C2163" s="143">
        <v>-496.47418073088681</v>
      </c>
      <c r="D2163" s="143">
        <v>4132.0097657046117</v>
      </c>
      <c r="E2163" s="142">
        <v>1.2909999999999999</v>
      </c>
      <c r="F2163" s="141">
        <v>2.2149999999999999</v>
      </c>
      <c r="G2163" s="135"/>
      <c r="H2163" s="135"/>
      <c r="I2163" s="134"/>
      <c r="J2163" s="135"/>
      <c r="K2163" s="135"/>
      <c r="L2163" s="134"/>
      <c r="M2163" s="135"/>
      <c r="N2163" s="135"/>
      <c r="O2163" s="134"/>
      <c r="P2163" s="135"/>
      <c r="Q2163" s="135"/>
      <c r="R2163" s="134"/>
      <c r="S2163" s="135"/>
      <c r="T2163" s="135"/>
      <c r="U2163" s="134"/>
      <c r="V2163" s="135"/>
      <c r="W2163" s="135"/>
      <c r="X2163" s="134"/>
      <c r="Y2163" s="135"/>
      <c r="Z2163" s="135"/>
      <c r="AA2163" s="134"/>
      <c r="AB2163" s="135"/>
      <c r="AC2163" s="135"/>
      <c r="AD2163" s="134"/>
      <c r="AE2163" s="135"/>
      <c r="AF2163" s="135"/>
      <c r="AG2163" s="134"/>
    </row>
    <row r="2164" spans="1:33">
      <c r="A2164" s="144" t="s">
        <v>345</v>
      </c>
      <c r="B2164" s="135" t="s">
        <v>3017</v>
      </c>
      <c r="C2164" s="143">
        <v>-496.39689876115966</v>
      </c>
      <c r="D2164" s="143">
        <v>4131.6898850428097</v>
      </c>
      <c r="E2164" s="142">
        <v>1.2749999999999999</v>
      </c>
      <c r="F2164" s="141">
        <v>2.2130000000000001</v>
      </c>
      <c r="G2164" s="135"/>
      <c r="H2164" s="135"/>
      <c r="I2164" s="134"/>
      <c r="J2164" s="135"/>
      <c r="K2164" s="135"/>
      <c r="L2164" s="134"/>
      <c r="M2164" s="135"/>
      <c r="N2164" s="135"/>
      <c r="O2164" s="134"/>
      <c r="P2164" s="135"/>
      <c r="Q2164" s="135"/>
      <c r="R2164" s="134"/>
      <c r="S2164" s="135"/>
      <c r="T2164" s="135"/>
      <c r="U2164" s="134"/>
      <c r="V2164" s="135"/>
      <c r="W2164" s="135"/>
      <c r="X2164" s="134"/>
      <c r="Y2164" s="135"/>
      <c r="Z2164" s="135"/>
      <c r="AA2164" s="134"/>
      <c r="AB2164" s="135"/>
      <c r="AC2164" s="135"/>
      <c r="AD2164" s="134"/>
      <c r="AE2164" s="135"/>
      <c r="AF2164" s="135"/>
      <c r="AG2164" s="134"/>
    </row>
    <row r="2165" spans="1:33">
      <c r="A2165" s="144" t="s">
        <v>345</v>
      </c>
      <c r="B2165" s="135" t="s">
        <v>3016</v>
      </c>
      <c r="C2165" s="143">
        <v>-496.5608150972227</v>
      </c>
      <c r="D2165" s="143">
        <v>4129.720560924774</v>
      </c>
      <c r="E2165" s="142">
        <v>1.329</v>
      </c>
      <c r="F2165" s="141">
        <v>2.214</v>
      </c>
      <c r="G2165" s="135"/>
      <c r="H2165" s="135"/>
      <c r="I2165" s="134"/>
      <c r="J2165" s="135"/>
      <c r="K2165" s="135"/>
      <c r="L2165" s="134"/>
      <c r="M2165" s="135"/>
      <c r="N2165" s="135"/>
      <c r="O2165" s="134"/>
      <c r="P2165" s="135"/>
      <c r="Q2165" s="135"/>
      <c r="R2165" s="134"/>
      <c r="S2165" s="135"/>
      <c r="T2165" s="135"/>
      <c r="U2165" s="134"/>
      <c r="V2165" s="135"/>
      <c r="W2165" s="135"/>
      <c r="X2165" s="134"/>
      <c r="Y2165" s="135"/>
      <c r="Z2165" s="135"/>
      <c r="AA2165" s="134"/>
      <c r="AB2165" s="135"/>
      <c r="AC2165" s="135"/>
      <c r="AD2165" s="134"/>
      <c r="AE2165" s="135"/>
      <c r="AF2165" s="135"/>
      <c r="AG2165" s="134"/>
    </row>
    <row r="2166" spans="1:33">
      <c r="A2166" s="144" t="s">
        <v>345</v>
      </c>
      <c r="B2166" s="135" t="s">
        <v>3015</v>
      </c>
      <c r="C2166" s="143">
        <v>-496.11271194000147</v>
      </c>
      <c r="D2166" s="143">
        <v>4129.5964408548198</v>
      </c>
      <c r="E2166" s="142">
        <v>1.3129999999999999</v>
      </c>
      <c r="F2166" s="141">
        <v>2.2160000000000002</v>
      </c>
      <c r="G2166" s="135"/>
      <c r="H2166" s="135"/>
      <c r="I2166" s="134"/>
      <c r="J2166" s="135"/>
      <c r="K2166" s="135"/>
      <c r="L2166" s="134"/>
      <c r="M2166" s="135"/>
      <c r="N2166" s="135"/>
      <c r="O2166" s="134"/>
      <c r="P2166" s="135"/>
      <c r="Q2166" s="135"/>
      <c r="R2166" s="134"/>
      <c r="S2166" s="135"/>
      <c r="T2166" s="135"/>
      <c r="U2166" s="134"/>
      <c r="V2166" s="135"/>
      <c r="W2166" s="135"/>
      <c r="X2166" s="134"/>
      <c r="Y2166" s="135"/>
      <c r="Z2166" s="135"/>
      <c r="AA2166" s="134"/>
      <c r="AB2166" s="135"/>
      <c r="AC2166" s="135"/>
      <c r="AD2166" s="134"/>
      <c r="AE2166" s="135"/>
      <c r="AF2166" s="135"/>
      <c r="AG2166" s="134"/>
    </row>
    <row r="2167" spans="1:33">
      <c r="A2167" s="144" t="s">
        <v>345</v>
      </c>
      <c r="B2167" s="135" t="s">
        <v>3014</v>
      </c>
      <c r="C2167" s="143">
        <v>-496.62545404698221</v>
      </c>
      <c r="D2167" s="143">
        <v>4129.3463771788602</v>
      </c>
      <c r="E2167" s="142">
        <v>1.3069999999999999</v>
      </c>
      <c r="F2167" s="141">
        <v>2.1989999999999998</v>
      </c>
      <c r="G2167" s="135"/>
      <c r="H2167" s="135"/>
      <c r="I2167" s="134"/>
      <c r="J2167" s="135"/>
      <c r="K2167" s="135"/>
      <c r="L2167" s="134"/>
      <c r="M2167" s="135"/>
      <c r="N2167" s="135"/>
      <c r="O2167" s="134"/>
      <c r="P2167" s="135"/>
      <c r="Q2167" s="135"/>
      <c r="R2167" s="134"/>
      <c r="S2167" s="135"/>
      <c r="T2167" s="135"/>
      <c r="U2167" s="134"/>
      <c r="V2167" s="135"/>
      <c r="W2167" s="135"/>
      <c r="X2167" s="134"/>
      <c r="Y2167" s="135"/>
      <c r="Z2167" s="135"/>
      <c r="AA2167" s="134"/>
      <c r="AB2167" s="135"/>
      <c r="AC2167" s="135"/>
      <c r="AD2167" s="134"/>
      <c r="AE2167" s="135"/>
      <c r="AF2167" s="135"/>
      <c r="AG2167" s="134"/>
    </row>
    <row r="2168" spans="1:33">
      <c r="A2168" s="144" t="s">
        <v>345</v>
      </c>
      <c r="B2168" s="135" t="s">
        <v>3013</v>
      </c>
      <c r="C2168" s="143">
        <v>-496.4605875484234</v>
      </c>
      <c r="D2168" s="143">
        <v>4127.8832247116488</v>
      </c>
      <c r="E2168" s="142">
        <v>1.3260000000000001</v>
      </c>
      <c r="F2168" s="141">
        <v>2.2290000000000001</v>
      </c>
      <c r="G2168" s="135"/>
      <c r="H2168" s="135"/>
      <c r="I2168" s="134"/>
      <c r="J2168" s="135"/>
      <c r="K2168" s="135"/>
      <c r="L2168" s="134"/>
      <c r="M2168" s="135"/>
      <c r="N2168" s="135"/>
      <c r="O2168" s="134"/>
      <c r="P2168" s="135"/>
      <c r="Q2168" s="135"/>
      <c r="R2168" s="134"/>
      <c r="S2168" s="135"/>
      <c r="T2168" s="135"/>
      <c r="U2168" s="134"/>
      <c r="V2168" s="135"/>
      <c r="W2168" s="135"/>
      <c r="X2168" s="134"/>
      <c r="Y2168" s="135"/>
      <c r="Z2168" s="135"/>
      <c r="AA2168" s="134"/>
      <c r="AB2168" s="135"/>
      <c r="AC2168" s="135"/>
      <c r="AD2168" s="134"/>
      <c r="AE2168" s="135"/>
      <c r="AF2168" s="135"/>
      <c r="AG2168" s="134"/>
    </row>
    <row r="2169" spans="1:33">
      <c r="A2169" s="144" t="s">
        <v>345</v>
      </c>
      <c r="B2169" s="135" t="s">
        <v>3012</v>
      </c>
      <c r="C2169" s="143">
        <v>-496.24875156843433</v>
      </c>
      <c r="D2169" s="143">
        <v>4126.0696743035942</v>
      </c>
      <c r="E2169" s="142">
        <v>1.3029999999999999</v>
      </c>
      <c r="F2169" s="141">
        <v>2.1859999999999999</v>
      </c>
      <c r="G2169" s="135"/>
      <c r="H2169" s="135"/>
      <c r="I2169" s="134"/>
      <c r="J2169" s="135"/>
      <c r="K2169" s="135"/>
      <c r="L2169" s="134"/>
      <c r="M2169" s="135"/>
      <c r="N2169" s="135"/>
      <c r="O2169" s="134"/>
      <c r="P2169" s="135"/>
      <c r="Q2169" s="135"/>
      <c r="R2169" s="134"/>
      <c r="S2169" s="135"/>
      <c r="T2169" s="135"/>
      <c r="U2169" s="134"/>
      <c r="V2169" s="135"/>
      <c r="W2169" s="135"/>
      <c r="X2169" s="134"/>
      <c r="Y2169" s="135"/>
      <c r="Z2169" s="135"/>
      <c r="AA2169" s="134"/>
      <c r="AB2169" s="135"/>
      <c r="AC2169" s="135"/>
      <c r="AD2169" s="134"/>
      <c r="AE2169" s="135"/>
      <c r="AF2169" s="135"/>
      <c r="AG2169" s="134"/>
    </row>
    <row r="2170" spans="1:33">
      <c r="A2170" s="144" t="s">
        <v>345</v>
      </c>
      <c r="B2170" s="135" t="s">
        <v>3011</v>
      </c>
      <c r="C2170" s="143">
        <v>-496.8797905560557</v>
      </c>
      <c r="D2170" s="143">
        <v>4125.3167754164442</v>
      </c>
      <c r="E2170" s="142">
        <v>1.302</v>
      </c>
      <c r="F2170" s="141">
        <v>2.2080000000000002</v>
      </c>
      <c r="G2170" s="135"/>
      <c r="H2170" s="135"/>
      <c r="I2170" s="134"/>
      <c r="J2170" s="135"/>
      <c r="K2170" s="135"/>
      <c r="L2170" s="134"/>
      <c r="M2170" s="135"/>
      <c r="N2170" s="135"/>
      <c r="O2170" s="134"/>
      <c r="P2170" s="135"/>
      <c r="Q2170" s="135"/>
      <c r="R2170" s="134"/>
      <c r="S2170" s="135"/>
      <c r="T2170" s="135"/>
      <c r="U2170" s="134"/>
      <c r="V2170" s="135"/>
      <c r="W2170" s="135"/>
      <c r="X2170" s="134"/>
      <c r="Y2170" s="135"/>
      <c r="Z2170" s="135"/>
      <c r="AA2170" s="134"/>
      <c r="AB2170" s="135"/>
      <c r="AC2170" s="135"/>
      <c r="AD2170" s="134"/>
      <c r="AE2170" s="135"/>
      <c r="AF2170" s="135"/>
      <c r="AG2170" s="134"/>
    </row>
    <row r="2171" spans="1:33">
      <c r="A2171" s="144" t="s">
        <v>345</v>
      </c>
      <c r="B2171" s="135" t="s">
        <v>3010</v>
      </c>
      <c r="C2171" s="143">
        <v>-496.41516235195434</v>
      </c>
      <c r="D2171" s="143">
        <v>4124.576479840407</v>
      </c>
      <c r="E2171" s="142">
        <v>1.296</v>
      </c>
      <c r="F2171" s="141">
        <v>2.194</v>
      </c>
      <c r="G2171" s="135"/>
      <c r="H2171" s="135"/>
      <c r="I2171" s="134"/>
      <c r="J2171" s="135"/>
      <c r="K2171" s="135"/>
      <c r="L2171" s="134"/>
      <c r="M2171" s="135"/>
      <c r="N2171" s="135"/>
      <c r="O2171" s="134"/>
      <c r="P2171" s="135"/>
      <c r="Q2171" s="135"/>
      <c r="R2171" s="134"/>
      <c r="S2171" s="135"/>
      <c r="T2171" s="135"/>
      <c r="U2171" s="134"/>
      <c r="V2171" s="135"/>
      <c r="W2171" s="135"/>
      <c r="X2171" s="134"/>
      <c r="Y2171" s="135"/>
      <c r="Z2171" s="135"/>
      <c r="AA2171" s="134"/>
      <c r="AB2171" s="135"/>
      <c r="AC2171" s="135"/>
      <c r="AD2171" s="134"/>
      <c r="AE2171" s="135"/>
      <c r="AF2171" s="135"/>
      <c r="AG2171" s="134"/>
    </row>
    <row r="2172" spans="1:33">
      <c r="A2172" s="144" t="s">
        <v>345</v>
      </c>
      <c r="B2172" s="135" t="s">
        <v>3009</v>
      </c>
      <c r="C2172" s="143">
        <v>-496.8558831817445</v>
      </c>
      <c r="D2172" s="143">
        <v>4123.147669726538</v>
      </c>
      <c r="E2172" s="142">
        <v>1.296</v>
      </c>
      <c r="F2172" s="141">
        <v>2.1989999999999998</v>
      </c>
      <c r="G2172" s="135"/>
      <c r="H2172" s="135"/>
      <c r="I2172" s="134"/>
      <c r="J2172" s="135"/>
      <c r="K2172" s="135"/>
      <c r="L2172" s="134"/>
      <c r="M2172" s="135"/>
      <c r="N2172" s="135"/>
      <c r="O2172" s="134"/>
      <c r="P2172" s="135"/>
      <c r="Q2172" s="135"/>
      <c r="R2172" s="134"/>
      <c r="S2172" s="135"/>
      <c r="T2172" s="135"/>
      <c r="U2172" s="134"/>
      <c r="V2172" s="135"/>
      <c r="W2172" s="135"/>
      <c r="X2172" s="134"/>
      <c r="Y2172" s="135"/>
      <c r="Z2172" s="135"/>
      <c r="AA2172" s="134"/>
      <c r="AB2172" s="135"/>
      <c r="AC2172" s="135"/>
      <c r="AD2172" s="134"/>
      <c r="AE2172" s="135"/>
      <c r="AF2172" s="135"/>
      <c r="AG2172" s="134"/>
    </row>
    <row r="2173" spans="1:33">
      <c r="A2173" s="144" t="s">
        <v>345</v>
      </c>
      <c r="B2173" s="135" t="s">
        <v>3008</v>
      </c>
      <c r="C2173" s="143">
        <v>-496.37020676180441</v>
      </c>
      <c r="D2173" s="143">
        <v>4122.7139928386823</v>
      </c>
      <c r="E2173" s="142">
        <v>1.288</v>
      </c>
      <c r="F2173" s="141">
        <v>2.1890000000000001</v>
      </c>
      <c r="G2173" s="135"/>
      <c r="H2173" s="135"/>
      <c r="I2173" s="134"/>
      <c r="J2173" s="135"/>
      <c r="K2173" s="135"/>
      <c r="L2173" s="134"/>
      <c r="M2173" s="135"/>
      <c r="N2173" s="135"/>
      <c r="O2173" s="134"/>
      <c r="P2173" s="135"/>
      <c r="Q2173" s="135"/>
      <c r="R2173" s="134"/>
      <c r="S2173" s="135"/>
      <c r="T2173" s="135"/>
      <c r="U2173" s="134"/>
      <c r="V2173" s="135"/>
      <c r="W2173" s="135"/>
      <c r="X2173" s="134"/>
      <c r="Y2173" s="135"/>
      <c r="Z2173" s="135"/>
      <c r="AA2173" s="134"/>
      <c r="AB2173" s="135"/>
      <c r="AC2173" s="135"/>
      <c r="AD2173" s="134"/>
      <c r="AE2173" s="135"/>
      <c r="AF2173" s="135"/>
      <c r="AG2173" s="134"/>
    </row>
    <row r="2174" spans="1:33">
      <c r="A2174" s="144" t="s">
        <v>345</v>
      </c>
      <c r="B2174" s="135" t="s">
        <v>3007</v>
      </c>
      <c r="C2174" s="143">
        <v>-496.88947627551005</v>
      </c>
      <c r="D2174" s="143">
        <v>4122.3395275812154</v>
      </c>
      <c r="E2174" s="142">
        <v>1.3109999999999999</v>
      </c>
      <c r="F2174" s="141">
        <v>2.2229999999999999</v>
      </c>
      <c r="G2174" s="135"/>
      <c r="H2174" s="135"/>
      <c r="I2174" s="134"/>
      <c r="J2174" s="135"/>
      <c r="K2174" s="135"/>
      <c r="L2174" s="134"/>
      <c r="M2174" s="135"/>
      <c r="N2174" s="135"/>
      <c r="O2174" s="134"/>
      <c r="P2174" s="135"/>
      <c r="Q2174" s="135"/>
      <c r="R2174" s="134"/>
      <c r="S2174" s="135"/>
      <c r="T2174" s="135"/>
      <c r="U2174" s="134"/>
      <c r="V2174" s="135"/>
      <c r="W2174" s="135"/>
      <c r="X2174" s="134"/>
      <c r="Y2174" s="135"/>
      <c r="Z2174" s="135"/>
      <c r="AA2174" s="134"/>
      <c r="AB2174" s="135"/>
      <c r="AC2174" s="135"/>
      <c r="AD2174" s="134"/>
      <c r="AE2174" s="135"/>
      <c r="AF2174" s="135"/>
      <c r="AG2174" s="134"/>
    </row>
    <row r="2175" spans="1:33">
      <c r="A2175" s="144" t="s">
        <v>345</v>
      </c>
      <c r="B2175" s="135" t="s">
        <v>3006</v>
      </c>
      <c r="C2175" s="143">
        <v>-496.29704298750318</v>
      </c>
      <c r="D2175" s="143">
        <v>4120.6697562070012</v>
      </c>
      <c r="E2175" s="142">
        <v>1.296</v>
      </c>
      <c r="F2175" s="141">
        <v>2.2069999999999999</v>
      </c>
      <c r="G2175" s="135"/>
      <c r="H2175" s="135"/>
      <c r="I2175" s="134"/>
      <c r="J2175" s="135"/>
      <c r="K2175" s="135"/>
      <c r="L2175" s="134"/>
      <c r="M2175" s="135"/>
      <c r="N2175" s="135"/>
      <c r="O2175" s="134"/>
      <c r="P2175" s="135"/>
      <c r="Q2175" s="135"/>
      <c r="R2175" s="134"/>
      <c r="S2175" s="135"/>
      <c r="T2175" s="135"/>
      <c r="U2175" s="134"/>
      <c r="V2175" s="135"/>
      <c r="W2175" s="135"/>
      <c r="X2175" s="134"/>
      <c r="Y2175" s="135"/>
      <c r="Z2175" s="135"/>
      <c r="AA2175" s="134"/>
      <c r="AB2175" s="135"/>
      <c r="AC2175" s="135"/>
      <c r="AD2175" s="134"/>
      <c r="AE2175" s="135"/>
      <c r="AF2175" s="135"/>
      <c r="AG2175" s="134"/>
    </row>
    <row r="2176" spans="1:33">
      <c r="A2176" s="144" t="s">
        <v>345</v>
      </c>
      <c r="B2176" s="135" t="s">
        <v>3005</v>
      </c>
      <c r="C2176" s="143">
        <v>-495.97923463218564</v>
      </c>
      <c r="D2176" s="143">
        <v>4119.4272972918488</v>
      </c>
      <c r="E2176" s="142">
        <v>1.2809999999999999</v>
      </c>
      <c r="F2176" s="141">
        <v>2.2109999999999999</v>
      </c>
      <c r="G2176" s="135"/>
      <c r="H2176" s="135"/>
      <c r="I2176" s="134"/>
      <c r="J2176" s="135"/>
      <c r="K2176" s="135"/>
      <c r="L2176" s="134"/>
      <c r="M2176" s="135"/>
      <c r="N2176" s="135"/>
      <c r="O2176" s="134"/>
      <c r="P2176" s="135"/>
      <c r="Q2176" s="135"/>
      <c r="R2176" s="134"/>
      <c r="S2176" s="135"/>
      <c r="T2176" s="135"/>
      <c r="U2176" s="134"/>
      <c r="V2176" s="135"/>
      <c r="W2176" s="135"/>
      <c r="X2176" s="134"/>
      <c r="Y2176" s="135"/>
      <c r="Z2176" s="135"/>
      <c r="AA2176" s="134"/>
      <c r="AB2176" s="135"/>
      <c r="AC2176" s="135"/>
      <c r="AD2176" s="134"/>
      <c r="AE2176" s="135"/>
      <c r="AF2176" s="135"/>
      <c r="AG2176" s="134"/>
    </row>
    <row r="2177" spans="1:33">
      <c r="A2177" s="144" t="s">
        <v>345</v>
      </c>
      <c r="B2177" s="135" t="s">
        <v>3004</v>
      </c>
      <c r="C2177" s="143">
        <v>-496.52107690793338</v>
      </c>
      <c r="D2177" s="143">
        <v>4117.7561193589599</v>
      </c>
      <c r="E2177" s="142">
        <v>1.3</v>
      </c>
      <c r="F2177" s="141">
        <v>2.206</v>
      </c>
      <c r="G2177" s="135"/>
      <c r="H2177" s="135"/>
      <c r="I2177" s="134"/>
      <c r="J2177" s="135"/>
      <c r="K2177" s="135"/>
      <c r="L2177" s="134"/>
      <c r="M2177" s="135"/>
      <c r="N2177" s="135"/>
      <c r="O2177" s="134"/>
      <c r="P2177" s="135"/>
      <c r="Q2177" s="135"/>
      <c r="R2177" s="134"/>
      <c r="S2177" s="135"/>
      <c r="T2177" s="135"/>
      <c r="U2177" s="134"/>
      <c r="V2177" s="135"/>
      <c r="W2177" s="135"/>
      <c r="X2177" s="134"/>
      <c r="Y2177" s="135"/>
      <c r="Z2177" s="135"/>
      <c r="AA2177" s="134"/>
      <c r="AB2177" s="135"/>
      <c r="AC2177" s="135"/>
      <c r="AD2177" s="134"/>
      <c r="AE2177" s="135"/>
      <c r="AF2177" s="135"/>
      <c r="AG2177" s="134"/>
    </row>
    <row r="2178" spans="1:33">
      <c r="A2178" s="144" t="s">
        <v>345</v>
      </c>
      <c r="B2178" s="135" t="s">
        <v>3003</v>
      </c>
      <c r="C2178" s="143">
        <v>-496.29828592434188</v>
      </c>
      <c r="D2178" s="143">
        <v>4117.4002658591298</v>
      </c>
      <c r="E2178" s="142">
        <v>1.331</v>
      </c>
      <c r="F2178" s="141">
        <v>2.198</v>
      </c>
      <c r="G2178" s="135"/>
      <c r="H2178" s="135"/>
      <c r="I2178" s="134"/>
      <c r="J2178" s="135"/>
      <c r="K2178" s="135"/>
      <c r="L2178" s="134"/>
      <c r="M2178" s="135"/>
      <c r="N2178" s="135"/>
      <c r="O2178" s="134"/>
      <c r="P2178" s="135"/>
      <c r="Q2178" s="135"/>
      <c r="R2178" s="134"/>
      <c r="S2178" s="135"/>
      <c r="T2178" s="135"/>
      <c r="U2178" s="134"/>
      <c r="V2178" s="135"/>
      <c r="W2178" s="135"/>
      <c r="X2178" s="134"/>
      <c r="Y2178" s="135"/>
      <c r="Z2178" s="135"/>
      <c r="AA2178" s="134"/>
      <c r="AB2178" s="135"/>
      <c r="AC2178" s="135"/>
      <c r="AD2178" s="134"/>
      <c r="AE2178" s="135"/>
      <c r="AF2178" s="135"/>
      <c r="AG2178" s="134"/>
    </row>
    <row r="2179" spans="1:33">
      <c r="A2179" s="144" t="s">
        <v>345</v>
      </c>
      <c r="B2179" s="135" t="s">
        <v>3002</v>
      </c>
      <c r="C2179" s="143">
        <v>-496.33374780480483</v>
      </c>
      <c r="D2179" s="143">
        <v>4117.2721684798071</v>
      </c>
      <c r="E2179" s="142">
        <v>1.2809999999999999</v>
      </c>
      <c r="F2179" s="141">
        <v>2.198</v>
      </c>
      <c r="G2179" s="135"/>
      <c r="H2179" s="135"/>
      <c r="I2179" s="134"/>
      <c r="J2179" s="135"/>
      <c r="K2179" s="135"/>
      <c r="L2179" s="134"/>
      <c r="M2179" s="135"/>
      <c r="N2179" s="135"/>
      <c r="O2179" s="134"/>
      <c r="P2179" s="135"/>
      <c r="Q2179" s="135"/>
      <c r="R2179" s="134"/>
      <c r="S2179" s="135"/>
      <c r="T2179" s="135"/>
      <c r="U2179" s="134"/>
      <c r="V2179" s="135"/>
      <c r="W2179" s="135"/>
      <c r="X2179" s="134"/>
      <c r="Y2179" s="135"/>
      <c r="Z2179" s="135"/>
      <c r="AA2179" s="134"/>
      <c r="AB2179" s="135"/>
      <c r="AC2179" s="135"/>
      <c r="AD2179" s="134"/>
      <c r="AE2179" s="135"/>
      <c r="AF2179" s="135"/>
      <c r="AG2179" s="134"/>
    </row>
    <row r="2180" spans="1:33">
      <c r="A2180" s="144" t="s">
        <v>345</v>
      </c>
      <c r="B2180" s="135" t="s">
        <v>3001</v>
      </c>
      <c r="C2180" s="143">
        <v>-496.20027277689309</v>
      </c>
      <c r="D2180" s="143">
        <v>4116.5842229556401</v>
      </c>
      <c r="E2180" s="142">
        <v>1.2989999999999999</v>
      </c>
      <c r="F2180" s="141">
        <v>2.214</v>
      </c>
      <c r="G2180" s="135"/>
      <c r="H2180" s="135"/>
      <c r="I2180" s="134"/>
      <c r="J2180" s="135"/>
      <c r="K2180" s="135"/>
      <c r="L2180" s="134"/>
      <c r="M2180" s="135"/>
      <c r="N2180" s="135"/>
      <c r="O2180" s="134"/>
      <c r="P2180" s="135"/>
      <c r="Q2180" s="135"/>
      <c r="R2180" s="134"/>
      <c r="S2180" s="135"/>
      <c r="T2180" s="135"/>
      <c r="U2180" s="134"/>
      <c r="V2180" s="135"/>
      <c r="W2180" s="135"/>
      <c r="X2180" s="134"/>
      <c r="Y2180" s="135"/>
      <c r="Z2180" s="135"/>
      <c r="AA2180" s="134"/>
      <c r="AB2180" s="135"/>
      <c r="AC2180" s="135"/>
      <c r="AD2180" s="134"/>
      <c r="AE2180" s="135"/>
      <c r="AF2180" s="135"/>
      <c r="AG2180" s="134"/>
    </row>
    <row r="2181" spans="1:33">
      <c r="A2181" s="144" t="s">
        <v>345</v>
      </c>
      <c r="B2181" s="135" t="s">
        <v>3000</v>
      </c>
      <c r="C2181" s="143">
        <v>-496.12783514752243</v>
      </c>
      <c r="D2181" s="143">
        <v>4116.3866149531605</v>
      </c>
      <c r="E2181" s="142">
        <v>1.3080000000000001</v>
      </c>
      <c r="F2181" s="141">
        <v>2.2170000000000001</v>
      </c>
      <c r="G2181" s="135"/>
      <c r="H2181" s="135"/>
      <c r="I2181" s="134"/>
      <c r="J2181" s="135"/>
      <c r="K2181" s="135"/>
      <c r="L2181" s="134"/>
      <c r="M2181" s="135"/>
      <c r="N2181" s="135"/>
      <c r="O2181" s="134"/>
      <c r="P2181" s="135"/>
      <c r="Q2181" s="135"/>
      <c r="R2181" s="134"/>
      <c r="S2181" s="135"/>
      <c r="T2181" s="135"/>
      <c r="U2181" s="134"/>
      <c r="V2181" s="135"/>
      <c r="W2181" s="135"/>
      <c r="X2181" s="134"/>
      <c r="Y2181" s="135"/>
      <c r="Z2181" s="135"/>
      <c r="AA2181" s="134"/>
      <c r="AB2181" s="135"/>
      <c r="AC2181" s="135"/>
      <c r="AD2181" s="134"/>
      <c r="AE2181" s="135"/>
      <c r="AF2181" s="135"/>
      <c r="AG2181" s="134"/>
    </row>
    <row r="2182" spans="1:33">
      <c r="A2182" s="144" t="s">
        <v>345</v>
      </c>
      <c r="B2182" s="135" t="s">
        <v>2999</v>
      </c>
      <c r="C2182" s="143">
        <v>-496.33378160955215</v>
      </c>
      <c r="D2182" s="143">
        <v>4115.7859137640189</v>
      </c>
      <c r="E2182" s="142">
        <v>1.3160000000000001</v>
      </c>
      <c r="F2182" s="141">
        <v>2.2280000000000002</v>
      </c>
      <c r="G2182" s="135"/>
      <c r="H2182" s="135"/>
      <c r="I2182" s="134"/>
      <c r="J2182" s="135"/>
      <c r="K2182" s="135"/>
      <c r="L2182" s="134"/>
      <c r="M2182" s="135"/>
      <c r="N2182" s="135"/>
      <c r="O2182" s="134"/>
      <c r="P2182" s="135"/>
      <c r="Q2182" s="135"/>
      <c r="R2182" s="134"/>
      <c r="S2182" s="135"/>
      <c r="T2182" s="135"/>
      <c r="U2182" s="134"/>
      <c r="V2182" s="135"/>
      <c r="W2182" s="135"/>
      <c r="X2182" s="134"/>
      <c r="Y2182" s="135"/>
      <c r="Z2182" s="135"/>
      <c r="AA2182" s="134"/>
      <c r="AB2182" s="135"/>
      <c r="AC2182" s="135"/>
      <c r="AD2182" s="134"/>
      <c r="AE2182" s="135"/>
      <c r="AF2182" s="135"/>
      <c r="AG2182" s="134"/>
    </row>
    <row r="2183" spans="1:33">
      <c r="A2183" s="144" t="s">
        <v>345</v>
      </c>
      <c r="B2183" s="135" t="s">
        <v>2998</v>
      </c>
      <c r="C2183" s="143">
        <v>-496.0692395885311</v>
      </c>
      <c r="D2183" s="143">
        <v>4115.122022446255</v>
      </c>
      <c r="E2183" s="142">
        <v>1.2789999999999999</v>
      </c>
      <c r="F2183" s="141">
        <v>2.21</v>
      </c>
      <c r="G2183" s="135"/>
      <c r="H2183" s="135"/>
      <c r="I2183" s="134"/>
      <c r="J2183" s="135"/>
      <c r="K2183" s="135"/>
      <c r="L2183" s="134"/>
      <c r="M2183" s="135"/>
      <c r="N2183" s="135"/>
      <c r="O2183" s="134"/>
      <c r="P2183" s="135"/>
      <c r="Q2183" s="135"/>
      <c r="R2183" s="134"/>
      <c r="S2183" s="135"/>
      <c r="T2183" s="135"/>
      <c r="U2183" s="134"/>
      <c r="V2183" s="135"/>
      <c r="W2183" s="135"/>
      <c r="X2183" s="134"/>
      <c r="Y2183" s="135"/>
      <c r="Z2183" s="135"/>
      <c r="AA2183" s="134"/>
      <c r="AB2183" s="135"/>
      <c r="AC2183" s="135"/>
      <c r="AD2183" s="134"/>
      <c r="AE2183" s="135"/>
      <c r="AF2183" s="135"/>
      <c r="AG2183" s="134"/>
    </row>
    <row r="2184" spans="1:33">
      <c r="A2184" s="144" t="s">
        <v>345</v>
      </c>
      <c r="B2184" s="135" t="s">
        <v>2997</v>
      </c>
      <c r="C2184" s="143">
        <v>-496.76330169292396</v>
      </c>
      <c r="D2184" s="143">
        <v>4113.2233794604153</v>
      </c>
      <c r="E2184" s="142">
        <v>1.294</v>
      </c>
      <c r="F2184" s="141">
        <v>2.2109999999999999</v>
      </c>
      <c r="G2184" s="135"/>
      <c r="H2184" s="135"/>
      <c r="I2184" s="134"/>
      <c r="J2184" s="135"/>
      <c r="K2184" s="135"/>
      <c r="L2184" s="134"/>
      <c r="M2184" s="135"/>
      <c r="N2184" s="135"/>
      <c r="O2184" s="134"/>
      <c r="P2184" s="135"/>
      <c r="Q2184" s="135"/>
      <c r="R2184" s="134"/>
      <c r="S2184" s="135"/>
      <c r="T2184" s="135"/>
      <c r="U2184" s="134"/>
      <c r="V2184" s="135"/>
      <c r="W2184" s="135"/>
      <c r="X2184" s="134"/>
      <c r="Y2184" s="135"/>
      <c r="Z2184" s="135"/>
      <c r="AA2184" s="134"/>
      <c r="AB2184" s="135"/>
      <c r="AC2184" s="135"/>
      <c r="AD2184" s="134"/>
      <c r="AE2184" s="135"/>
      <c r="AF2184" s="135"/>
      <c r="AG2184" s="134"/>
    </row>
    <row r="2185" spans="1:33">
      <c r="A2185" s="144" t="s">
        <v>345</v>
      </c>
      <c r="B2185" s="135" t="s">
        <v>2996</v>
      </c>
      <c r="C2185" s="143">
        <v>-495.95990868895791</v>
      </c>
      <c r="D2185" s="143">
        <v>4112.6633384768575</v>
      </c>
      <c r="E2185" s="142">
        <v>1.3089999999999999</v>
      </c>
      <c r="F2185" s="141">
        <v>2.1930000000000001</v>
      </c>
      <c r="G2185" s="135"/>
      <c r="H2185" s="135"/>
      <c r="I2185" s="134"/>
      <c r="J2185" s="135"/>
      <c r="K2185" s="135"/>
      <c r="L2185" s="134"/>
      <c r="M2185" s="135"/>
      <c r="N2185" s="135"/>
      <c r="O2185" s="134"/>
      <c r="P2185" s="135"/>
      <c r="Q2185" s="135"/>
      <c r="R2185" s="134"/>
      <c r="S2185" s="135"/>
      <c r="T2185" s="135"/>
      <c r="U2185" s="134"/>
      <c r="V2185" s="135"/>
      <c r="W2185" s="135"/>
      <c r="X2185" s="134"/>
      <c r="Y2185" s="135"/>
      <c r="Z2185" s="135"/>
      <c r="AA2185" s="134"/>
      <c r="AB2185" s="135"/>
      <c r="AC2185" s="135"/>
      <c r="AD2185" s="134"/>
      <c r="AE2185" s="135"/>
      <c r="AF2185" s="135"/>
      <c r="AG2185" s="134"/>
    </row>
    <row r="2186" spans="1:33">
      <c r="A2186" s="144" t="s">
        <v>345</v>
      </c>
      <c r="B2186" s="135" t="s">
        <v>2995</v>
      </c>
      <c r="C2186" s="143">
        <v>-496.17126440261723</v>
      </c>
      <c r="D2186" s="143">
        <v>4112.4049043028372</v>
      </c>
      <c r="E2186" s="142">
        <v>1.31</v>
      </c>
      <c r="F2186" s="141">
        <v>2.2210000000000001</v>
      </c>
      <c r="G2186" s="135"/>
      <c r="H2186" s="135"/>
      <c r="I2186" s="134"/>
      <c r="J2186" s="135"/>
      <c r="K2186" s="135"/>
      <c r="L2186" s="134"/>
      <c r="M2186" s="135"/>
      <c r="N2186" s="135"/>
      <c r="O2186" s="134"/>
      <c r="P2186" s="135"/>
      <c r="Q2186" s="135"/>
      <c r="R2186" s="134"/>
      <c r="S2186" s="135"/>
      <c r="T2186" s="135"/>
      <c r="U2186" s="134"/>
      <c r="V2186" s="135"/>
      <c r="W2186" s="135"/>
      <c r="X2186" s="134"/>
      <c r="Y2186" s="135"/>
      <c r="Z2186" s="135"/>
      <c r="AA2186" s="134"/>
      <c r="AB2186" s="135"/>
      <c r="AC2186" s="135"/>
      <c r="AD2186" s="134"/>
      <c r="AE2186" s="135"/>
      <c r="AF2186" s="135"/>
      <c r="AG2186" s="134"/>
    </row>
    <row r="2187" spans="1:33">
      <c r="A2187" s="144" t="s">
        <v>345</v>
      </c>
      <c r="B2187" s="135" t="s">
        <v>2994</v>
      </c>
      <c r="C2187" s="143">
        <v>-496.70157237512939</v>
      </c>
      <c r="D2187" s="143">
        <v>4110.5663691525706</v>
      </c>
      <c r="E2187" s="142">
        <v>1.3029999999999999</v>
      </c>
      <c r="F2187" s="141">
        <v>2.2170000000000001</v>
      </c>
      <c r="G2187" s="135"/>
      <c r="H2187" s="135"/>
      <c r="I2187" s="134"/>
      <c r="J2187" s="135"/>
      <c r="K2187" s="135"/>
      <c r="L2187" s="134"/>
      <c r="M2187" s="135"/>
      <c r="N2187" s="135"/>
      <c r="O2187" s="134"/>
      <c r="P2187" s="135"/>
      <c r="Q2187" s="135"/>
      <c r="R2187" s="134"/>
      <c r="S2187" s="135"/>
      <c r="T2187" s="135"/>
      <c r="U2187" s="134"/>
      <c r="V2187" s="135"/>
      <c r="W2187" s="135"/>
      <c r="X2187" s="134"/>
      <c r="Y2187" s="135"/>
      <c r="Z2187" s="135"/>
      <c r="AA2187" s="134"/>
      <c r="AB2187" s="135"/>
      <c r="AC2187" s="135"/>
      <c r="AD2187" s="134"/>
      <c r="AE2187" s="135"/>
      <c r="AF2187" s="135"/>
      <c r="AG2187" s="134"/>
    </row>
    <row r="2188" spans="1:33">
      <c r="A2188" s="144" t="s">
        <v>345</v>
      </c>
      <c r="B2188" s="135" t="s">
        <v>2993</v>
      </c>
      <c r="C2188" s="143">
        <v>-496.24406114453342</v>
      </c>
      <c r="D2188" s="143">
        <v>4109.5154224247308</v>
      </c>
      <c r="E2188" s="142">
        <v>1.2869999999999999</v>
      </c>
      <c r="F2188" s="141">
        <v>2.214</v>
      </c>
      <c r="G2188" s="135"/>
      <c r="H2188" s="135"/>
      <c r="I2188" s="134"/>
      <c r="J2188" s="135"/>
      <c r="K2188" s="135"/>
      <c r="L2188" s="134"/>
      <c r="M2188" s="135"/>
      <c r="N2188" s="135"/>
      <c r="O2188" s="134"/>
      <c r="P2188" s="135"/>
      <c r="Q2188" s="135"/>
      <c r="R2188" s="134"/>
      <c r="S2188" s="135"/>
      <c r="T2188" s="135"/>
      <c r="U2188" s="134"/>
      <c r="V2188" s="135"/>
      <c r="W2188" s="135"/>
      <c r="X2188" s="134"/>
      <c r="Y2188" s="135"/>
      <c r="Z2188" s="135"/>
      <c r="AA2188" s="134"/>
      <c r="AB2188" s="135"/>
      <c r="AC2188" s="135"/>
      <c r="AD2188" s="134"/>
      <c r="AE2188" s="135"/>
      <c r="AF2188" s="135"/>
      <c r="AG2188" s="134"/>
    </row>
    <row r="2189" spans="1:33">
      <c r="A2189" s="144" t="s">
        <v>345</v>
      </c>
      <c r="B2189" s="135" t="s">
        <v>2992</v>
      </c>
      <c r="C2189" s="143">
        <v>-496.76444942667564</v>
      </c>
      <c r="D2189" s="143">
        <v>4109.2422696121221</v>
      </c>
      <c r="E2189" s="142">
        <v>1.298</v>
      </c>
      <c r="F2189" s="141">
        <v>2.2000000000000002</v>
      </c>
      <c r="G2189" s="135"/>
      <c r="H2189" s="135"/>
      <c r="I2189" s="134"/>
      <c r="J2189" s="135"/>
      <c r="K2189" s="135"/>
      <c r="L2189" s="134"/>
      <c r="M2189" s="135"/>
      <c r="N2189" s="135"/>
      <c r="O2189" s="134"/>
      <c r="P2189" s="135"/>
      <c r="Q2189" s="135"/>
      <c r="R2189" s="134"/>
      <c r="S2189" s="135"/>
      <c r="T2189" s="135"/>
      <c r="U2189" s="134"/>
      <c r="V2189" s="135"/>
      <c r="W2189" s="135"/>
      <c r="X2189" s="134"/>
      <c r="Y2189" s="135"/>
      <c r="Z2189" s="135"/>
      <c r="AA2189" s="134"/>
      <c r="AB2189" s="135"/>
      <c r="AC2189" s="135"/>
      <c r="AD2189" s="134"/>
      <c r="AE2189" s="135"/>
      <c r="AF2189" s="135"/>
      <c r="AG2189" s="134"/>
    </row>
    <row r="2190" spans="1:33">
      <c r="A2190" s="144" t="s">
        <v>345</v>
      </c>
      <c r="B2190" s="135" t="s">
        <v>2991</v>
      </c>
      <c r="C2190" s="143">
        <v>-496.26821445290739</v>
      </c>
      <c r="D2190" s="143">
        <v>4108.4993641006249</v>
      </c>
      <c r="E2190" s="142">
        <v>1.2849999999999999</v>
      </c>
      <c r="F2190" s="141">
        <v>2.2050000000000001</v>
      </c>
      <c r="G2190" s="135"/>
      <c r="H2190" s="135"/>
      <c r="I2190" s="134"/>
      <c r="J2190" s="135"/>
      <c r="K2190" s="135"/>
      <c r="L2190" s="134"/>
      <c r="M2190" s="135"/>
      <c r="N2190" s="135"/>
      <c r="O2190" s="134"/>
      <c r="P2190" s="135"/>
      <c r="Q2190" s="135"/>
      <c r="R2190" s="134"/>
      <c r="S2190" s="135"/>
      <c r="T2190" s="135"/>
      <c r="U2190" s="134"/>
      <c r="V2190" s="135"/>
      <c r="W2190" s="135"/>
      <c r="X2190" s="134"/>
      <c r="Y2190" s="135"/>
      <c r="Z2190" s="135"/>
      <c r="AA2190" s="134"/>
      <c r="AB2190" s="135"/>
      <c r="AC2190" s="135"/>
      <c r="AD2190" s="134"/>
      <c r="AE2190" s="135"/>
      <c r="AF2190" s="135"/>
      <c r="AG2190" s="134"/>
    </row>
    <row r="2191" spans="1:33">
      <c r="A2191" s="144" t="s">
        <v>345</v>
      </c>
      <c r="B2191" s="135" t="s">
        <v>2990</v>
      </c>
      <c r="C2191" s="143">
        <v>-496.31061471760466</v>
      </c>
      <c r="D2191" s="143">
        <v>4107.2351447808251</v>
      </c>
      <c r="E2191" s="142">
        <v>1.3049999999999999</v>
      </c>
      <c r="F2191" s="141">
        <v>2.2229999999999999</v>
      </c>
      <c r="G2191" s="135"/>
      <c r="H2191" s="135"/>
      <c r="I2191" s="134"/>
      <c r="J2191" s="135"/>
      <c r="K2191" s="135"/>
      <c r="L2191" s="134"/>
      <c r="M2191" s="135"/>
      <c r="N2191" s="135"/>
      <c r="O2191" s="134"/>
      <c r="P2191" s="135"/>
      <c r="Q2191" s="135"/>
      <c r="R2191" s="134"/>
      <c r="S2191" s="135"/>
      <c r="T2191" s="135"/>
      <c r="U2191" s="134"/>
      <c r="V2191" s="135"/>
      <c r="W2191" s="135"/>
      <c r="X2191" s="134"/>
      <c r="Y2191" s="135"/>
      <c r="Z2191" s="135"/>
      <c r="AA2191" s="134"/>
      <c r="AB2191" s="135"/>
      <c r="AC2191" s="135"/>
      <c r="AD2191" s="134"/>
      <c r="AE2191" s="135"/>
      <c r="AF2191" s="135"/>
      <c r="AG2191" s="134"/>
    </row>
    <row r="2192" spans="1:33">
      <c r="A2192" s="144" t="s">
        <v>345</v>
      </c>
      <c r="B2192" s="135" t="s">
        <v>2989</v>
      </c>
      <c r="C2192" s="143">
        <v>-496.15931005184848</v>
      </c>
      <c r="D2192" s="143">
        <v>4105.9818153602982</v>
      </c>
      <c r="E2192" s="142">
        <v>1.306</v>
      </c>
      <c r="F2192" s="141">
        <v>2.2290000000000001</v>
      </c>
      <c r="G2192" s="135"/>
      <c r="H2192" s="135"/>
      <c r="I2192" s="134"/>
      <c r="J2192" s="135"/>
      <c r="K2192" s="135"/>
      <c r="L2192" s="134"/>
      <c r="M2192" s="135"/>
      <c r="N2192" s="135"/>
      <c r="O2192" s="134"/>
      <c r="P2192" s="135"/>
      <c r="Q2192" s="135"/>
      <c r="R2192" s="134"/>
      <c r="S2192" s="135"/>
      <c r="T2192" s="135"/>
      <c r="U2192" s="134"/>
      <c r="V2192" s="135"/>
      <c r="W2192" s="135"/>
      <c r="X2192" s="134"/>
      <c r="Y2192" s="135"/>
      <c r="Z2192" s="135"/>
      <c r="AA2192" s="134"/>
      <c r="AB2192" s="135"/>
      <c r="AC2192" s="135"/>
      <c r="AD2192" s="134"/>
      <c r="AE2192" s="135"/>
      <c r="AF2192" s="135"/>
      <c r="AG2192" s="134"/>
    </row>
    <row r="2193" spans="1:33">
      <c r="A2193" s="144" t="s">
        <v>345</v>
      </c>
      <c r="B2193" s="135" t="s">
        <v>2988</v>
      </c>
      <c r="C2193" s="143">
        <v>-496.48785990122298</v>
      </c>
      <c r="D2193" s="143">
        <v>4104.7422076398207</v>
      </c>
      <c r="E2193" s="142">
        <v>1.3049999999999999</v>
      </c>
      <c r="F2193" s="141">
        <v>2.1989999999999998</v>
      </c>
      <c r="G2193" s="135"/>
      <c r="H2193" s="135"/>
      <c r="I2193" s="134"/>
      <c r="J2193" s="135"/>
      <c r="K2193" s="135"/>
      <c r="L2193" s="134"/>
      <c r="M2193" s="135"/>
      <c r="N2193" s="135"/>
      <c r="O2193" s="134"/>
      <c r="P2193" s="135"/>
      <c r="Q2193" s="135"/>
      <c r="R2193" s="134"/>
      <c r="S2193" s="135"/>
      <c r="T2193" s="135"/>
      <c r="U2193" s="134"/>
      <c r="V2193" s="135"/>
      <c r="W2193" s="135"/>
      <c r="X2193" s="134"/>
      <c r="Y2193" s="135"/>
      <c r="Z2193" s="135"/>
      <c r="AA2193" s="134"/>
      <c r="AB2193" s="135"/>
      <c r="AC2193" s="135"/>
      <c r="AD2193" s="134"/>
      <c r="AE2193" s="135"/>
      <c r="AF2193" s="135"/>
      <c r="AG2193" s="134"/>
    </row>
    <row r="2194" spans="1:33">
      <c r="A2194" s="144" t="s">
        <v>345</v>
      </c>
      <c r="B2194" s="135" t="s">
        <v>2987</v>
      </c>
      <c r="C2194" s="143">
        <v>-496.66366899961059</v>
      </c>
      <c r="D2194" s="143">
        <v>4103.225464499048</v>
      </c>
      <c r="E2194" s="142">
        <v>1.3140000000000001</v>
      </c>
      <c r="F2194" s="141">
        <v>2.1960000000000002</v>
      </c>
      <c r="G2194" s="135"/>
      <c r="H2194" s="135"/>
      <c r="I2194" s="134"/>
      <c r="J2194" s="135"/>
      <c r="K2194" s="135"/>
      <c r="L2194" s="134"/>
      <c r="M2194" s="135"/>
      <c r="N2194" s="135"/>
      <c r="O2194" s="134"/>
      <c r="P2194" s="135"/>
      <c r="Q2194" s="135"/>
      <c r="R2194" s="134"/>
      <c r="S2194" s="135"/>
      <c r="T2194" s="135"/>
      <c r="U2194" s="134"/>
      <c r="V2194" s="135"/>
      <c r="W2194" s="135"/>
      <c r="X2194" s="134"/>
      <c r="Y2194" s="135"/>
      <c r="Z2194" s="135"/>
      <c r="AA2194" s="134"/>
      <c r="AB2194" s="135"/>
      <c r="AC2194" s="135"/>
      <c r="AD2194" s="134"/>
      <c r="AE2194" s="135"/>
      <c r="AF2194" s="135"/>
      <c r="AG2194" s="134"/>
    </row>
    <row r="2195" spans="1:33">
      <c r="A2195" s="144" t="s">
        <v>345</v>
      </c>
      <c r="B2195" s="135" t="s">
        <v>2986</v>
      </c>
      <c r="C2195" s="143">
        <v>-496.02027865382206</v>
      </c>
      <c r="D2195" s="143">
        <v>4102.8437267440313</v>
      </c>
      <c r="E2195" s="142">
        <v>1.3089999999999999</v>
      </c>
      <c r="F2195" s="141">
        <v>2.2090000000000001</v>
      </c>
      <c r="G2195" s="135"/>
      <c r="H2195" s="135"/>
      <c r="I2195" s="134"/>
      <c r="J2195" s="135"/>
      <c r="K2195" s="135"/>
      <c r="L2195" s="134"/>
      <c r="M2195" s="135"/>
      <c r="N2195" s="135"/>
      <c r="O2195" s="134"/>
      <c r="P2195" s="135"/>
      <c r="Q2195" s="135"/>
      <c r="R2195" s="134"/>
      <c r="S2195" s="135"/>
      <c r="T2195" s="135"/>
      <c r="U2195" s="134"/>
      <c r="V2195" s="135"/>
      <c r="W2195" s="135"/>
      <c r="X2195" s="134"/>
      <c r="Y2195" s="135"/>
      <c r="Z2195" s="135"/>
      <c r="AA2195" s="134"/>
      <c r="AB2195" s="135"/>
      <c r="AC2195" s="135"/>
      <c r="AD2195" s="134"/>
      <c r="AE2195" s="135"/>
      <c r="AF2195" s="135"/>
      <c r="AG2195" s="134"/>
    </row>
    <row r="2196" spans="1:33">
      <c r="A2196" s="144" t="s">
        <v>345</v>
      </c>
      <c r="B2196" s="135" t="s">
        <v>2985</v>
      </c>
      <c r="C2196" s="143">
        <v>-496.74335396788632</v>
      </c>
      <c r="D2196" s="143">
        <v>4101.5244164495789</v>
      </c>
      <c r="E2196" s="142">
        <v>1.3260000000000001</v>
      </c>
      <c r="F2196" s="141">
        <v>2.202</v>
      </c>
      <c r="G2196" s="135"/>
      <c r="H2196" s="135"/>
      <c r="I2196" s="134"/>
      <c r="J2196" s="135"/>
      <c r="K2196" s="135"/>
      <c r="L2196" s="134"/>
      <c r="M2196" s="135"/>
      <c r="N2196" s="135"/>
      <c r="O2196" s="134"/>
      <c r="P2196" s="135"/>
      <c r="Q2196" s="135"/>
      <c r="R2196" s="134"/>
      <c r="S2196" s="135"/>
      <c r="T2196" s="135"/>
      <c r="U2196" s="134"/>
      <c r="V2196" s="135"/>
      <c r="W2196" s="135"/>
      <c r="X2196" s="134"/>
      <c r="Y2196" s="135"/>
      <c r="Z2196" s="135"/>
      <c r="AA2196" s="134"/>
      <c r="AB2196" s="135"/>
      <c r="AC2196" s="135"/>
      <c r="AD2196" s="134"/>
      <c r="AE2196" s="135"/>
      <c r="AF2196" s="135"/>
      <c r="AG2196" s="134"/>
    </row>
    <row r="2197" spans="1:33">
      <c r="A2197" s="144" t="s">
        <v>345</v>
      </c>
      <c r="B2197" s="135" t="s">
        <v>2984</v>
      </c>
      <c r="C2197" s="143">
        <v>-496.11453256681989</v>
      </c>
      <c r="D2197" s="143">
        <v>4099.8213778192676</v>
      </c>
      <c r="E2197" s="142">
        <v>1.2749999999999999</v>
      </c>
      <c r="F2197" s="141">
        <v>2.2160000000000002</v>
      </c>
      <c r="G2197" s="135"/>
      <c r="H2197" s="135"/>
      <c r="I2197" s="134"/>
      <c r="J2197" s="135"/>
      <c r="K2197" s="135"/>
      <c r="L2197" s="134"/>
      <c r="M2197" s="135"/>
      <c r="N2197" s="135"/>
      <c r="O2197" s="134"/>
      <c r="P2197" s="135"/>
      <c r="Q2197" s="135"/>
      <c r="R2197" s="134"/>
      <c r="S2197" s="135"/>
      <c r="T2197" s="135"/>
      <c r="U2197" s="134"/>
      <c r="V2197" s="135"/>
      <c r="W2197" s="135"/>
      <c r="X2197" s="134"/>
      <c r="Y2197" s="135"/>
      <c r="Z2197" s="135"/>
      <c r="AA2197" s="134"/>
      <c r="AB2197" s="135"/>
      <c r="AC2197" s="135"/>
      <c r="AD2197" s="134"/>
      <c r="AE2197" s="135"/>
      <c r="AF2197" s="135"/>
      <c r="AG2197" s="134"/>
    </row>
    <row r="2198" spans="1:33">
      <c r="A2198" s="144" t="s">
        <v>345</v>
      </c>
      <c r="B2198" s="135" t="s">
        <v>2983</v>
      </c>
      <c r="C2198" s="143">
        <v>-496.66592933220119</v>
      </c>
      <c r="D2198" s="143">
        <v>4099.7941093893951</v>
      </c>
      <c r="E2198" s="142">
        <v>1.325</v>
      </c>
      <c r="F2198" s="141">
        <v>2.1920000000000002</v>
      </c>
      <c r="G2198" s="135"/>
      <c r="H2198" s="135"/>
      <c r="I2198" s="134"/>
      <c r="J2198" s="135"/>
      <c r="K2198" s="135"/>
      <c r="L2198" s="134"/>
      <c r="M2198" s="135"/>
      <c r="N2198" s="135"/>
      <c r="O2198" s="134"/>
      <c r="P2198" s="135"/>
      <c r="Q2198" s="135"/>
      <c r="R2198" s="134"/>
      <c r="S2198" s="135"/>
      <c r="T2198" s="135"/>
      <c r="U2198" s="134"/>
      <c r="V2198" s="135"/>
      <c r="W2198" s="135"/>
      <c r="X2198" s="134"/>
      <c r="Y2198" s="135"/>
      <c r="Z2198" s="135"/>
      <c r="AA2198" s="134"/>
      <c r="AB2198" s="135"/>
      <c r="AC2198" s="135"/>
      <c r="AD2198" s="134"/>
      <c r="AE2198" s="135"/>
      <c r="AF2198" s="135"/>
      <c r="AG2198" s="134"/>
    </row>
    <row r="2199" spans="1:33">
      <c r="A2199" s="144" t="s">
        <v>345</v>
      </c>
      <c r="B2199" s="135" t="s">
        <v>2982</v>
      </c>
      <c r="C2199" s="143">
        <v>-496.29750610984269</v>
      </c>
      <c r="D2199" s="143">
        <v>4098.2765430945774</v>
      </c>
      <c r="E2199" s="142">
        <v>1.3129999999999999</v>
      </c>
      <c r="F2199" s="141">
        <v>2.2130000000000001</v>
      </c>
      <c r="G2199" s="135"/>
      <c r="H2199" s="135"/>
      <c r="I2199" s="134"/>
      <c r="J2199" s="135"/>
      <c r="K2199" s="135"/>
      <c r="L2199" s="134"/>
      <c r="M2199" s="135"/>
      <c r="N2199" s="135"/>
      <c r="O2199" s="134"/>
      <c r="P2199" s="135"/>
      <c r="Q2199" s="135"/>
      <c r="R2199" s="134"/>
      <c r="S2199" s="135"/>
      <c r="T2199" s="135"/>
      <c r="U2199" s="134"/>
      <c r="V2199" s="135"/>
      <c r="W2199" s="135"/>
      <c r="X2199" s="134"/>
      <c r="Y2199" s="135"/>
      <c r="Z2199" s="135"/>
      <c r="AA2199" s="134"/>
      <c r="AB2199" s="135"/>
      <c r="AC2199" s="135"/>
      <c r="AD2199" s="134"/>
      <c r="AE2199" s="135"/>
      <c r="AF2199" s="135"/>
      <c r="AG2199" s="134"/>
    </row>
    <row r="2200" spans="1:33">
      <c r="A2200" s="144" t="s">
        <v>345</v>
      </c>
      <c r="B2200" s="135" t="s">
        <v>2981</v>
      </c>
      <c r="C2200" s="143">
        <v>-496.42671229525297</v>
      </c>
      <c r="D2200" s="143">
        <v>4096.4362213787099</v>
      </c>
      <c r="E2200" s="142">
        <v>1.3080000000000001</v>
      </c>
      <c r="F2200" s="141">
        <v>2.214</v>
      </c>
      <c r="G2200" s="135"/>
      <c r="H2200" s="135"/>
      <c r="I2200" s="134"/>
      <c r="J2200" s="135"/>
      <c r="K2200" s="135"/>
      <c r="L2200" s="134"/>
      <c r="M2200" s="135"/>
      <c r="N2200" s="135"/>
      <c r="O2200" s="134"/>
      <c r="P2200" s="135"/>
      <c r="Q2200" s="135"/>
      <c r="R2200" s="134"/>
      <c r="S2200" s="135"/>
      <c r="T2200" s="135"/>
      <c r="U2200" s="134"/>
      <c r="V2200" s="135"/>
      <c r="W2200" s="135"/>
      <c r="X2200" s="134"/>
      <c r="Y2200" s="135"/>
      <c r="Z2200" s="135"/>
      <c r="AA2200" s="134"/>
      <c r="AB2200" s="135"/>
      <c r="AC2200" s="135"/>
      <c r="AD2200" s="134"/>
      <c r="AE2200" s="135"/>
      <c r="AF2200" s="135"/>
      <c r="AG2200" s="134"/>
    </row>
    <row r="2201" spans="1:33">
      <c r="A2201" s="144" t="s">
        <v>345</v>
      </c>
      <c r="B2201" s="135" t="s">
        <v>2980</v>
      </c>
      <c r="C2201" s="143">
        <v>-496.41396258306764</v>
      </c>
      <c r="D2201" s="143">
        <v>4096.2225353370368</v>
      </c>
      <c r="E2201" s="142">
        <v>1.304</v>
      </c>
      <c r="F2201" s="141">
        <v>2.2109999999999999</v>
      </c>
      <c r="G2201" s="135"/>
      <c r="H2201" s="135"/>
      <c r="I2201" s="134"/>
      <c r="J2201" s="135"/>
      <c r="K2201" s="135"/>
      <c r="L2201" s="134"/>
      <c r="M2201" s="135"/>
      <c r="N2201" s="135"/>
      <c r="O2201" s="134"/>
      <c r="P2201" s="135"/>
      <c r="Q2201" s="135"/>
      <c r="R2201" s="134"/>
      <c r="S2201" s="135"/>
      <c r="T2201" s="135"/>
      <c r="U2201" s="134"/>
      <c r="V2201" s="135"/>
      <c r="W2201" s="135"/>
      <c r="X2201" s="134"/>
      <c r="Y2201" s="135"/>
      <c r="Z2201" s="135"/>
      <c r="AA2201" s="134"/>
      <c r="AB2201" s="135"/>
      <c r="AC2201" s="135"/>
      <c r="AD2201" s="134"/>
      <c r="AE2201" s="135"/>
      <c r="AF2201" s="135"/>
      <c r="AG2201" s="134"/>
    </row>
    <row r="2202" spans="1:33">
      <c r="A2202" s="144" t="s">
        <v>345</v>
      </c>
      <c r="B2202" s="135" t="s">
        <v>2979</v>
      </c>
      <c r="C2202" s="143">
        <v>-496.61369640179947</v>
      </c>
      <c r="D2202" s="143">
        <v>4095.3014290998449</v>
      </c>
      <c r="E2202" s="142">
        <v>1.3</v>
      </c>
      <c r="F2202" s="141">
        <v>2.2090000000000001</v>
      </c>
      <c r="G2202" s="135"/>
      <c r="H2202" s="135"/>
      <c r="I2202" s="134"/>
      <c r="J2202" s="135"/>
      <c r="K2202" s="135"/>
      <c r="L2202" s="134"/>
      <c r="M2202" s="135"/>
      <c r="N2202" s="135"/>
      <c r="O2202" s="134"/>
      <c r="P2202" s="135"/>
      <c r="Q2202" s="135"/>
      <c r="R2202" s="134"/>
      <c r="S2202" s="135"/>
      <c r="T2202" s="135"/>
      <c r="U2202" s="134"/>
      <c r="V2202" s="135"/>
      <c r="W2202" s="135"/>
      <c r="X2202" s="134"/>
      <c r="Y2202" s="135"/>
      <c r="Z2202" s="135"/>
      <c r="AA2202" s="134"/>
      <c r="AB2202" s="135"/>
      <c r="AC2202" s="135"/>
      <c r="AD2202" s="134"/>
      <c r="AE2202" s="135"/>
      <c r="AF2202" s="135"/>
      <c r="AG2202" s="134"/>
    </row>
    <row r="2203" spans="1:33">
      <c r="A2203" s="144" t="s">
        <v>345</v>
      </c>
      <c r="B2203" s="135" t="s">
        <v>2978</v>
      </c>
      <c r="C2203" s="143">
        <v>-496.05753607973219</v>
      </c>
      <c r="D2203" s="143">
        <v>4093.5271068176226</v>
      </c>
      <c r="E2203" s="142">
        <v>1.284</v>
      </c>
      <c r="F2203" s="141">
        <v>2.21</v>
      </c>
      <c r="G2203" s="135"/>
      <c r="H2203" s="135"/>
      <c r="I2203" s="134"/>
      <c r="J2203" s="135"/>
      <c r="K2203" s="135"/>
      <c r="L2203" s="134"/>
      <c r="M2203" s="135"/>
      <c r="N2203" s="135"/>
      <c r="O2203" s="134"/>
      <c r="P2203" s="135"/>
      <c r="Q2203" s="135"/>
      <c r="R2203" s="134"/>
      <c r="S2203" s="135"/>
      <c r="T2203" s="135"/>
      <c r="U2203" s="134"/>
      <c r="V2203" s="135"/>
      <c r="W2203" s="135"/>
      <c r="X2203" s="134"/>
      <c r="Y2203" s="135"/>
      <c r="Z2203" s="135"/>
      <c r="AA2203" s="134"/>
      <c r="AB2203" s="135"/>
      <c r="AC2203" s="135"/>
      <c r="AD2203" s="134"/>
      <c r="AE2203" s="135"/>
      <c r="AF2203" s="135"/>
      <c r="AG2203" s="134"/>
    </row>
    <row r="2204" spans="1:33">
      <c r="A2204" s="144" t="s">
        <v>345</v>
      </c>
      <c r="B2204" s="135" t="s">
        <v>2977</v>
      </c>
      <c r="C2204" s="143">
        <v>-496.39171949322497</v>
      </c>
      <c r="D2204" s="143">
        <v>4092.8747503003965</v>
      </c>
      <c r="E2204" s="142">
        <v>1.302</v>
      </c>
      <c r="F2204" s="141">
        <v>2.2000000000000002</v>
      </c>
      <c r="G2204" s="135"/>
      <c r="H2204" s="135"/>
      <c r="I2204" s="134"/>
      <c r="J2204" s="135"/>
      <c r="K2204" s="135"/>
      <c r="L2204" s="134"/>
      <c r="M2204" s="135"/>
      <c r="N2204" s="135"/>
      <c r="O2204" s="134"/>
      <c r="P2204" s="135"/>
      <c r="Q2204" s="135"/>
      <c r="R2204" s="134"/>
      <c r="S2204" s="135"/>
      <c r="T2204" s="135"/>
      <c r="U2204" s="134"/>
      <c r="V2204" s="135"/>
      <c r="W2204" s="135"/>
      <c r="X2204" s="134"/>
      <c r="Y2204" s="135"/>
      <c r="Z2204" s="135"/>
      <c r="AA2204" s="134"/>
      <c r="AB2204" s="135"/>
      <c r="AC2204" s="135"/>
      <c r="AD2204" s="134"/>
      <c r="AE2204" s="135"/>
      <c r="AF2204" s="135"/>
      <c r="AG2204" s="134"/>
    </row>
    <row r="2205" spans="1:33">
      <c r="A2205" s="144" t="s">
        <v>345</v>
      </c>
      <c r="B2205" s="135" t="s">
        <v>2976</v>
      </c>
      <c r="C2205" s="143">
        <v>-496.39670965965666</v>
      </c>
      <c r="D2205" s="143">
        <v>4092.5594360867294</v>
      </c>
      <c r="E2205" s="142">
        <v>1.3160000000000001</v>
      </c>
      <c r="F2205" s="141">
        <v>2.2269999999999999</v>
      </c>
      <c r="G2205" s="135"/>
      <c r="H2205" s="135"/>
      <c r="I2205" s="134"/>
      <c r="J2205" s="135"/>
      <c r="K2205" s="135"/>
      <c r="L2205" s="134"/>
      <c r="M2205" s="135"/>
      <c r="N2205" s="135"/>
      <c r="O2205" s="134"/>
      <c r="P2205" s="135"/>
      <c r="Q2205" s="135"/>
      <c r="R2205" s="134"/>
      <c r="S2205" s="135"/>
      <c r="T2205" s="135"/>
      <c r="U2205" s="134"/>
      <c r="V2205" s="135"/>
      <c r="W2205" s="135"/>
      <c r="X2205" s="134"/>
      <c r="Y2205" s="135"/>
      <c r="Z2205" s="135"/>
      <c r="AA2205" s="134"/>
      <c r="AB2205" s="135"/>
      <c r="AC2205" s="135"/>
      <c r="AD2205" s="134"/>
      <c r="AE2205" s="135"/>
      <c r="AF2205" s="135"/>
      <c r="AG2205" s="134"/>
    </row>
    <row r="2206" spans="1:33">
      <c r="A2206" s="144" t="s">
        <v>345</v>
      </c>
      <c r="B2206" s="135" t="s">
        <v>2975</v>
      </c>
      <c r="C2206" s="143">
        <v>-496.75952930287093</v>
      </c>
      <c r="D2206" s="143">
        <v>4090.6642766088971</v>
      </c>
      <c r="E2206" s="142">
        <v>1.3080000000000001</v>
      </c>
      <c r="F2206" s="141">
        <v>2.2160000000000002</v>
      </c>
      <c r="G2206" s="135"/>
      <c r="H2206" s="135"/>
      <c r="I2206" s="134"/>
      <c r="J2206" s="135"/>
      <c r="K2206" s="135"/>
      <c r="L2206" s="134"/>
      <c r="M2206" s="135"/>
      <c r="N2206" s="135"/>
      <c r="O2206" s="134"/>
      <c r="P2206" s="135"/>
      <c r="Q2206" s="135"/>
      <c r="R2206" s="134"/>
      <c r="S2206" s="135"/>
      <c r="T2206" s="135"/>
      <c r="U2206" s="134"/>
      <c r="V2206" s="135"/>
      <c r="W2206" s="135"/>
      <c r="X2206" s="134"/>
      <c r="Y2206" s="135"/>
      <c r="Z2206" s="135"/>
      <c r="AA2206" s="134"/>
      <c r="AB2206" s="135"/>
      <c r="AC2206" s="135"/>
      <c r="AD2206" s="134"/>
      <c r="AE2206" s="135"/>
      <c r="AF2206" s="135"/>
      <c r="AG2206" s="134"/>
    </row>
    <row r="2207" spans="1:33">
      <c r="A2207" s="144" t="s">
        <v>345</v>
      </c>
      <c r="B2207" s="135" t="s">
        <v>2974</v>
      </c>
      <c r="C2207" s="143">
        <v>-496.72155795491733</v>
      </c>
      <c r="D2207" s="143">
        <v>4090.1980174956052</v>
      </c>
      <c r="E2207" s="142">
        <v>1.3009999999999999</v>
      </c>
      <c r="F2207" s="141">
        <v>2.206</v>
      </c>
      <c r="G2207" s="135"/>
      <c r="H2207" s="135"/>
      <c r="I2207" s="134"/>
      <c r="J2207" s="135"/>
      <c r="K2207" s="135"/>
      <c r="L2207" s="134"/>
      <c r="M2207" s="135"/>
      <c r="N2207" s="135"/>
      <c r="O2207" s="134"/>
      <c r="P2207" s="135"/>
      <c r="Q2207" s="135"/>
      <c r="R2207" s="134"/>
      <c r="S2207" s="135"/>
      <c r="T2207" s="135"/>
      <c r="U2207" s="134"/>
      <c r="V2207" s="135"/>
      <c r="W2207" s="135"/>
      <c r="X2207" s="134"/>
      <c r="Y2207" s="135"/>
      <c r="Z2207" s="135"/>
      <c r="AA2207" s="134"/>
      <c r="AB2207" s="135"/>
      <c r="AC2207" s="135"/>
      <c r="AD2207" s="134"/>
      <c r="AE2207" s="135"/>
      <c r="AF2207" s="135"/>
      <c r="AG2207" s="134"/>
    </row>
    <row r="2208" spans="1:33">
      <c r="A2208" s="144" t="s">
        <v>345</v>
      </c>
      <c r="B2208" s="135" t="s">
        <v>2973</v>
      </c>
      <c r="C2208" s="143">
        <v>-496.12622292610303</v>
      </c>
      <c r="D2208" s="143">
        <v>4088.6756746549713</v>
      </c>
      <c r="E2208" s="142">
        <v>1.329</v>
      </c>
      <c r="F2208" s="141">
        <v>2.2120000000000002</v>
      </c>
      <c r="G2208" s="135"/>
      <c r="H2208" s="135"/>
      <c r="I2208" s="134"/>
      <c r="J2208" s="135"/>
      <c r="K2208" s="135"/>
      <c r="L2208" s="134"/>
      <c r="M2208" s="135"/>
      <c r="N2208" s="135"/>
      <c r="O2208" s="134"/>
      <c r="P2208" s="135"/>
      <c r="Q2208" s="135"/>
      <c r="R2208" s="134"/>
      <c r="S2208" s="135"/>
      <c r="T2208" s="135"/>
      <c r="U2208" s="134"/>
      <c r="V2208" s="135"/>
      <c r="W2208" s="135"/>
      <c r="X2208" s="134"/>
      <c r="Y2208" s="135"/>
      <c r="Z2208" s="135"/>
      <c r="AA2208" s="134"/>
      <c r="AB2208" s="135"/>
      <c r="AC2208" s="135"/>
      <c r="AD2208" s="134"/>
      <c r="AE2208" s="135"/>
      <c r="AF2208" s="135"/>
      <c r="AG2208" s="134"/>
    </row>
    <row r="2209" spans="1:33">
      <c r="A2209" s="144" t="s">
        <v>345</v>
      </c>
      <c r="B2209" s="135" t="s">
        <v>2972</v>
      </c>
      <c r="C2209" s="143">
        <v>-495.97922422991934</v>
      </c>
      <c r="D2209" s="143">
        <v>4088.382147984466</v>
      </c>
      <c r="E2209" s="142">
        <v>1.3029999999999999</v>
      </c>
      <c r="F2209" s="141">
        <v>2.2130000000000001</v>
      </c>
      <c r="G2209" s="135"/>
      <c r="H2209" s="135"/>
      <c r="I2209" s="134"/>
      <c r="J2209" s="135"/>
      <c r="K2209" s="135"/>
      <c r="L2209" s="134"/>
      <c r="M2209" s="135"/>
      <c r="N2209" s="135"/>
      <c r="O2209" s="134"/>
      <c r="P2209" s="135"/>
      <c r="Q2209" s="135"/>
      <c r="R2209" s="134"/>
      <c r="S2209" s="135"/>
      <c r="T2209" s="135"/>
      <c r="U2209" s="134"/>
      <c r="V2209" s="135"/>
      <c r="W2209" s="135"/>
      <c r="X2209" s="134"/>
      <c r="Y2209" s="135"/>
      <c r="Z2209" s="135"/>
      <c r="AA2209" s="134"/>
      <c r="AB2209" s="135"/>
      <c r="AC2209" s="135"/>
      <c r="AD2209" s="134"/>
      <c r="AE2209" s="135"/>
      <c r="AF2209" s="135"/>
      <c r="AG2209" s="134"/>
    </row>
    <row r="2210" spans="1:33">
      <c r="A2210" s="144" t="s">
        <v>345</v>
      </c>
      <c r="B2210" s="135" t="s">
        <v>2971</v>
      </c>
      <c r="C2210" s="143">
        <v>-496.16930987347581</v>
      </c>
      <c r="D2210" s="143">
        <v>4086.6083114222947</v>
      </c>
      <c r="E2210" s="142">
        <v>1.276</v>
      </c>
      <c r="F2210" s="141">
        <v>2.2069999999999999</v>
      </c>
      <c r="G2210" s="135"/>
      <c r="H2210" s="135"/>
      <c r="I2210" s="134"/>
      <c r="J2210" s="135"/>
      <c r="K2210" s="135"/>
      <c r="L2210" s="134"/>
      <c r="M2210" s="135"/>
      <c r="N2210" s="135"/>
      <c r="O2210" s="134"/>
      <c r="P2210" s="135"/>
      <c r="Q2210" s="135"/>
      <c r="R2210" s="134"/>
      <c r="S2210" s="135"/>
      <c r="T2210" s="135"/>
      <c r="U2210" s="134"/>
      <c r="V2210" s="135"/>
      <c r="W2210" s="135"/>
      <c r="X2210" s="134"/>
      <c r="Y2210" s="135"/>
      <c r="Z2210" s="135"/>
      <c r="AA2210" s="134"/>
      <c r="AB2210" s="135"/>
      <c r="AC2210" s="135"/>
      <c r="AD2210" s="134"/>
      <c r="AE2210" s="135"/>
      <c r="AF2210" s="135"/>
      <c r="AG2210" s="134"/>
    </row>
    <row r="2211" spans="1:33">
      <c r="A2211" s="144" t="s">
        <v>345</v>
      </c>
      <c r="B2211" s="135" t="s">
        <v>2970</v>
      </c>
      <c r="C2211" s="143">
        <v>-496.64253522934405</v>
      </c>
      <c r="D2211" s="143">
        <v>4085.7944964251692</v>
      </c>
      <c r="E2211" s="142">
        <v>1.3260000000000001</v>
      </c>
      <c r="F2211" s="141">
        <v>2.2090000000000001</v>
      </c>
      <c r="G2211" s="135"/>
      <c r="H2211" s="135"/>
      <c r="I2211" s="134"/>
      <c r="J2211" s="135"/>
      <c r="K2211" s="135"/>
      <c r="L2211" s="134"/>
      <c r="M2211" s="135"/>
      <c r="N2211" s="135"/>
      <c r="O2211" s="134"/>
      <c r="P2211" s="135"/>
      <c r="Q2211" s="135"/>
      <c r="R2211" s="134"/>
      <c r="S2211" s="135"/>
      <c r="T2211" s="135"/>
      <c r="U2211" s="134"/>
      <c r="V2211" s="135"/>
      <c r="W2211" s="135"/>
      <c r="X2211" s="134"/>
      <c r="Y2211" s="135"/>
      <c r="Z2211" s="135"/>
      <c r="AA2211" s="134"/>
      <c r="AB2211" s="135"/>
      <c r="AC2211" s="135"/>
      <c r="AD2211" s="134"/>
      <c r="AE2211" s="135"/>
      <c r="AF2211" s="135"/>
      <c r="AG2211" s="134"/>
    </row>
    <row r="2212" spans="1:33">
      <c r="A2212" s="144" t="s">
        <v>345</v>
      </c>
      <c r="B2212" s="135" t="s">
        <v>2969</v>
      </c>
      <c r="C2212" s="143">
        <v>-496.43066900023217</v>
      </c>
      <c r="D2212" s="143">
        <v>4084.1439613452735</v>
      </c>
      <c r="E2212" s="142">
        <v>1.3180000000000001</v>
      </c>
      <c r="F2212" s="141">
        <v>2.206</v>
      </c>
      <c r="G2212" s="135"/>
      <c r="H2212" s="135"/>
      <c r="I2212" s="134"/>
      <c r="J2212" s="135"/>
      <c r="K2212" s="135"/>
      <c r="L2212" s="134"/>
      <c r="M2212" s="135"/>
      <c r="N2212" s="135"/>
      <c r="O2212" s="134"/>
      <c r="P2212" s="135"/>
      <c r="Q2212" s="135"/>
      <c r="R2212" s="134"/>
      <c r="S2212" s="135"/>
      <c r="T2212" s="135"/>
      <c r="U2212" s="134"/>
      <c r="V2212" s="135"/>
      <c r="W2212" s="135"/>
      <c r="X2212" s="134"/>
      <c r="Y2212" s="135"/>
      <c r="Z2212" s="135"/>
      <c r="AA2212" s="134"/>
      <c r="AB2212" s="135"/>
      <c r="AC2212" s="135"/>
      <c r="AD2212" s="134"/>
      <c r="AE2212" s="135"/>
      <c r="AF2212" s="135"/>
      <c r="AG2212" s="134"/>
    </row>
    <row r="2213" spans="1:33">
      <c r="A2213" s="144" t="s">
        <v>345</v>
      </c>
      <c r="B2213" s="135" t="s">
        <v>2968</v>
      </c>
      <c r="C2213" s="143">
        <v>-495.94267787884627</v>
      </c>
      <c r="D2213" s="143">
        <v>4082.6113131592278</v>
      </c>
      <c r="E2213" s="142">
        <v>1.3140000000000001</v>
      </c>
      <c r="F2213" s="141">
        <v>2.1970000000000001</v>
      </c>
      <c r="G2213" s="135"/>
      <c r="H2213" s="135"/>
      <c r="I2213" s="134"/>
      <c r="J2213" s="135"/>
      <c r="K2213" s="135"/>
      <c r="L2213" s="134"/>
      <c r="M2213" s="135"/>
      <c r="N2213" s="135"/>
      <c r="O2213" s="134"/>
      <c r="P2213" s="135"/>
      <c r="Q2213" s="135"/>
      <c r="R2213" s="134"/>
      <c r="S2213" s="135"/>
      <c r="T2213" s="135"/>
      <c r="U2213" s="134"/>
      <c r="V2213" s="135"/>
      <c r="W2213" s="135"/>
      <c r="X2213" s="134"/>
      <c r="Y2213" s="135"/>
      <c r="Z2213" s="135"/>
      <c r="AA2213" s="134"/>
      <c r="AB2213" s="135"/>
      <c r="AC2213" s="135"/>
      <c r="AD2213" s="134"/>
      <c r="AE2213" s="135"/>
      <c r="AF2213" s="135"/>
      <c r="AG2213" s="134"/>
    </row>
    <row r="2214" spans="1:33">
      <c r="A2214" s="144" t="s">
        <v>345</v>
      </c>
      <c r="B2214" s="135" t="s">
        <v>2967</v>
      </c>
      <c r="C2214" s="143">
        <v>-496.71382869997416</v>
      </c>
      <c r="D2214" s="143">
        <v>4082.4769882894416</v>
      </c>
      <c r="E2214" s="142">
        <v>1.3009999999999999</v>
      </c>
      <c r="F2214" s="141">
        <v>2.214</v>
      </c>
      <c r="G2214" s="135"/>
      <c r="H2214" s="135"/>
      <c r="I2214" s="134"/>
      <c r="J2214" s="135"/>
      <c r="K2214" s="135"/>
      <c r="L2214" s="134"/>
      <c r="M2214" s="135"/>
      <c r="N2214" s="135"/>
      <c r="O2214" s="134"/>
      <c r="P2214" s="135"/>
      <c r="Q2214" s="135"/>
      <c r="R2214" s="134"/>
      <c r="S2214" s="135"/>
      <c r="T2214" s="135"/>
      <c r="U2214" s="134"/>
      <c r="V2214" s="135"/>
      <c r="W2214" s="135"/>
      <c r="X2214" s="134"/>
      <c r="Y2214" s="135"/>
      <c r="Z2214" s="135"/>
      <c r="AA2214" s="134"/>
      <c r="AB2214" s="135"/>
      <c r="AC2214" s="135"/>
      <c r="AD2214" s="134"/>
      <c r="AE2214" s="135"/>
      <c r="AF2214" s="135"/>
      <c r="AG2214" s="134"/>
    </row>
    <row r="2215" spans="1:33">
      <c r="A2215" s="144" t="s">
        <v>345</v>
      </c>
      <c r="B2215" s="135" t="s">
        <v>2966</v>
      </c>
      <c r="C2215" s="143">
        <v>-496.17011524175615</v>
      </c>
      <c r="D2215" s="143">
        <v>4081.7623726589277</v>
      </c>
      <c r="E2215" s="142">
        <v>1.304</v>
      </c>
      <c r="F2215" s="141">
        <v>2.2029999999999998</v>
      </c>
      <c r="G2215" s="135"/>
      <c r="H2215" s="135"/>
      <c r="I2215" s="134"/>
      <c r="J2215" s="135"/>
      <c r="K2215" s="135"/>
      <c r="L2215" s="134"/>
      <c r="M2215" s="135"/>
      <c r="N2215" s="135"/>
      <c r="O2215" s="134"/>
      <c r="P2215" s="135"/>
      <c r="Q2215" s="135"/>
      <c r="R2215" s="134"/>
      <c r="S2215" s="135"/>
      <c r="T2215" s="135"/>
      <c r="U2215" s="134"/>
      <c r="V2215" s="135"/>
      <c r="W2215" s="135"/>
      <c r="X2215" s="134"/>
      <c r="Y2215" s="135"/>
      <c r="Z2215" s="135"/>
      <c r="AA2215" s="134"/>
      <c r="AB2215" s="135"/>
      <c r="AC2215" s="135"/>
      <c r="AD2215" s="134"/>
      <c r="AE2215" s="135"/>
      <c r="AF2215" s="135"/>
      <c r="AG2215" s="134"/>
    </row>
    <row r="2216" spans="1:33">
      <c r="A2216" s="144" t="s">
        <v>345</v>
      </c>
      <c r="B2216" s="135" t="s">
        <v>2965</v>
      </c>
      <c r="C2216" s="143">
        <v>-496.4100307461556</v>
      </c>
      <c r="D2216" s="143">
        <v>4081.4661819978683</v>
      </c>
      <c r="E2216" s="142">
        <v>1.282</v>
      </c>
      <c r="F2216" s="141">
        <v>2.198</v>
      </c>
      <c r="G2216" s="135"/>
      <c r="H2216" s="135"/>
      <c r="I2216" s="134"/>
      <c r="J2216" s="135"/>
      <c r="K2216" s="135"/>
      <c r="L2216" s="134"/>
      <c r="M2216" s="135"/>
      <c r="N2216" s="135"/>
      <c r="O2216" s="134"/>
      <c r="P2216" s="135"/>
      <c r="Q2216" s="135"/>
      <c r="R2216" s="134"/>
      <c r="S2216" s="135"/>
      <c r="T2216" s="135"/>
      <c r="U2216" s="134"/>
      <c r="V2216" s="135"/>
      <c r="W2216" s="135"/>
      <c r="X2216" s="134"/>
      <c r="Y2216" s="135"/>
      <c r="Z2216" s="135"/>
      <c r="AA2216" s="134"/>
      <c r="AB2216" s="135"/>
      <c r="AC2216" s="135"/>
      <c r="AD2216" s="134"/>
      <c r="AE2216" s="135"/>
      <c r="AF2216" s="135"/>
      <c r="AG2216" s="134"/>
    </row>
    <row r="2217" spans="1:33">
      <c r="A2217" s="144" t="s">
        <v>345</v>
      </c>
      <c r="B2217" s="135" t="s">
        <v>2964</v>
      </c>
      <c r="C2217" s="143">
        <v>-496.22186878296571</v>
      </c>
      <c r="D2217" s="143">
        <v>4079.4996601726648</v>
      </c>
      <c r="E2217" s="142">
        <v>1.29</v>
      </c>
      <c r="F2217" s="141">
        <v>2.19</v>
      </c>
      <c r="G2217" s="135"/>
      <c r="H2217" s="135"/>
      <c r="I2217" s="134"/>
      <c r="J2217" s="135"/>
      <c r="K2217" s="135"/>
      <c r="L2217" s="134"/>
      <c r="M2217" s="135"/>
      <c r="N2217" s="135"/>
      <c r="O2217" s="134"/>
      <c r="P2217" s="135"/>
      <c r="Q2217" s="135"/>
      <c r="R2217" s="134"/>
      <c r="S2217" s="135"/>
      <c r="T2217" s="135"/>
      <c r="U2217" s="134"/>
      <c r="V2217" s="135"/>
      <c r="W2217" s="135"/>
      <c r="X2217" s="134"/>
      <c r="Y2217" s="135"/>
      <c r="Z2217" s="135"/>
      <c r="AA2217" s="134"/>
      <c r="AB2217" s="135"/>
      <c r="AC2217" s="135"/>
      <c r="AD2217" s="134"/>
      <c r="AE2217" s="135"/>
      <c r="AF2217" s="135"/>
      <c r="AG2217" s="134"/>
    </row>
    <row r="2218" spans="1:33">
      <c r="A2218" s="144" t="s">
        <v>345</v>
      </c>
      <c r="B2218" s="135" t="s">
        <v>2963</v>
      </c>
      <c r="C2218" s="143">
        <v>-496.79522165902864</v>
      </c>
      <c r="D2218" s="143">
        <v>4078.945568953965</v>
      </c>
      <c r="E2218" s="142">
        <v>1.2729999999999999</v>
      </c>
      <c r="F2218" s="141">
        <v>2.2109999999999999</v>
      </c>
      <c r="G2218" s="135"/>
      <c r="H2218" s="135"/>
      <c r="I2218" s="134"/>
      <c r="J2218" s="135"/>
      <c r="K2218" s="135"/>
      <c r="L2218" s="134"/>
      <c r="M2218" s="135"/>
      <c r="N2218" s="135"/>
      <c r="O2218" s="134"/>
      <c r="P2218" s="135"/>
      <c r="Q2218" s="135"/>
      <c r="R2218" s="134"/>
      <c r="S2218" s="135"/>
      <c r="T2218" s="135"/>
      <c r="U2218" s="134"/>
      <c r="V2218" s="135"/>
      <c r="W2218" s="135"/>
      <c r="X2218" s="134"/>
      <c r="Y2218" s="135"/>
      <c r="Z2218" s="135"/>
      <c r="AA2218" s="134"/>
      <c r="AB2218" s="135"/>
      <c r="AC2218" s="135"/>
      <c r="AD2218" s="134"/>
      <c r="AE2218" s="135"/>
      <c r="AF2218" s="135"/>
      <c r="AG2218" s="134"/>
    </row>
    <row r="2219" spans="1:33">
      <c r="A2219" s="144" t="s">
        <v>345</v>
      </c>
      <c r="B2219" s="135" t="s">
        <v>2962</v>
      </c>
      <c r="C2219" s="143">
        <v>-496.01862270309522</v>
      </c>
      <c r="D2219" s="143">
        <v>4077.246090501777</v>
      </c>
      <c r="E2219" s="142">
        <v>1.292</v>
      </c>
      <c r="F2219" s="141">
        <v>2.2029999999999998</v>
      </c>
      <c r="G2219" s="135"/>
      <c r="H2219" s="135"/>
      <c r="I2219" s="134"/>
      <c r="J2219" s="135"/>
      <c r="K2219" s="135"/>
      <c r="L2219" s="134"/>
      <c r="M2219" s="135"/>
      <c r="N2219" s="135"/>
      <c r="O2219" s="134"/>
      <c r="P2219" s="135"/>
      <c r="Q2219" s="135"/>
      <c r="R2219" s="134"/>
      <c r="S2219" s="135"/>
      <c r="T2219" s="135"/>
      <c r="U2219" s="134"/>
      <c r="V2219" s="135"/>
      <c r="W2219" s="135"/>
      <c r="X2219" s="134"/>
      <c r="Y2219" s="135"/>
      <c r="Z2219" s="135"/>
      <c r="AA2219" s="134"/>
      <c r="AB2219" s="135"/>
      <c r="AC2219" s="135"/>
      <c r="AD2219" s="134"/>
      <c r="AE2219" s="135"/>
      <c r="AF2219" s="135"/>
      <c r="AG2219" s="134"/>
    </row>
    <row r="2220" spans="1:33">
      <c r="A2220" s="144" t="s">
        <v>345</v>
      </c>
      <c r="B2220" s="135" t="s">
        <v>2961</v>
      </c>
      <c r="C2220" s="143">
        <v>-496.19961867155524</v>
      </c>
      <c r="D2220" s="143">
        <v>4075.9999378559505</v>
      </c>
      <c r="E2220" s="142">
        <v>1.2929999999999999</v>
      </c>
      <c r="F2220" s="141">
        <v>2.2170000000000001</v>
      </c>
      <c r="G2220" s="135"/>
      <c r="H2220" s="135"/>
      <c r="I2220" s="134"/>
      <c r="J2220" s="135"/>
      <c r="K2220" s="135"/>
      <c r="L2220" s="134"/>
      <c r="M2220" s="135"/>
      <c r="N2220" s="135"/>
      <c r="O2220" s="134"/>
      <c r="P2220" s="135"/>
      <c r="Q2220" s="135"/>
      <c r="R2220" s="134"/>
      <c r="S2220" s="135"/>
      <c r="T2220" s="135"/>
      <c r="U2220" s="134"/>
      <c r="V2220" s="135"/>
      <c r="W2220" s="135"/>
      <c r="X2220" s="134"/>
      <c r="Y2220" s="135"/>
      <c r="Z2220" s="135"/>
      <c r="AA2220" s="134"/>
      <c r="AB2220" s="135"/>
      <c r="AC2220" s="135"/>
      <c r="AD2220" s="134"/>
      <c r="AE2220" s="135"/>
      <c r="AF2220" s="135"/>
      <c r="AG2220" s="134"/>
    </row>
    <row r="2221" spans="1:33">
      <c r="A2221" s="144" t="s">
        <v>345</v>
      </c>
      <c r="B2221" s="135" t="s">
        <v>2960</v>
      </c>
      <c r="C2221" s="143">
        <v>-496.78766850794329</v>
      </c>
      <c r="D2221" s="143">
        <v>4075.5426114061702</v>
      </c>
      <c r="E2221" s="142">
        <v>1.284</v>
      </c>
      <c r="F2221" s="141">
        <v>2.2050000000000001</v>
      </c>
      <c r="G2221" s="135"/>
      <c r="H2221" s="135"/>
      <c r="I2221" s="134"/>
      <c r="J2221" s="135"/>
      <c r="K2221" s="135"/>
      <c r="L2221" s="134"/>
      <c r="M2221" s="135"/>
      <c r="N2221" s="135"/>
      <c r="O2221" s="134"/>
      <c r="P2221" s="135"/>
      <c r="Q2221" s="135"/>
      <c r="R2221" s="134"/>
      <c r="S2221" s="135"/>
      <c r="T2221" s="135"/>
      <c r="U2221" s="134"/>
      <c r="V2221" s="135"/>
      <c r="W2221" s="135"/>
      <c r="X2221" s="134"/>
      <c r="Y2221" s="135"/>
      <c r="Z2221" s="135"/>
      <c r="AA2221" s="134"/>
      <c r="AB2221" s="135"/>
      <c r="AC2221" s="135"/>
      <c r="AD2221" s="134"/>
      <c r="AE2221" s="135"/>
      <c r="AF2221" s="135"/>
      <c r="AG2221" s="134"/>
    </row>
    <row r="2222" spans="1:33">
      <c r="A2222" s="144" t="s">
        <v>345</v>
      </c>
      <c r="B2222" s="135" t="s">
        <v>2959</v>
      </c>
      <c r="C2222" s="143">
        <v>-496.25331365386978</v>
      </c>
      <c r="D2222" s="143">
        <v>4074.751093772381</v>
      </c>
      <c r="E2222" s="142">
        <v>1.294</v>
      </c>
      <c r="F2222" s="141">
        <v>2.2240000000000002</v>
      </c>
      <c r="G2222" s="135"/>
      <c r="H2222" s="135"/>
      <c r="I2222" s="134"/>
      <c r="J2222" s="135"/>
      <c r="K2222" s="135"/>
      <c r="L2222" s="134"/>
      <c r="M2222" s="135"/>
      <c r="N2222" s="135"/>
      <c r="O2222" s="134"/>
      <c r="P2222" s="135"/>
      <c r="Q2222" s="135"/>
      <c r="R2222" s="134"/>
      <c r="S2222" s="135"/>
      <c r="T2222" s="135"/>
      <c r="U2222" s="134"/>
      <c r="V2222" s="135"/>
      <c r="W2222" s="135"/>
      <c r="X2222" s="134"/>
      <c r="Y2222" s="135"/>
      <c r="Z2222" s="135"/>
      <c r="AA2222" s="134"/>
      <c r="AB2222" s="135"/>
      <c r="AC2222" s="135"/>
      <c r="AD2222" s="134"/>
      <c r="AE2222" s="135"/>
      <c r="AF2222" s="135"/>
      <c r="AG2222" s="134"/>
    </row>
    <row r="2223" spans="1:33">
      <c r="A2223" s="144" t="s">
        <v>345</v>
      </c>
      <c r="B2223" s="135" t="s">
        <v>2958</v>
      </c>
      <c r="C2223" s="143">
        <v>-496.08997727695407</v>
      </c>
      <c r="D2223" s="143">
        <v>4074.4876936372029</v>
      </c>
      <c r="E2223" s="142">
        <v>1.3260000000000001</v>
      </c>
      <c r="F2223" s="141">
        <v>2.2200000000000002</v>
      </c>
      <c r="G2223" s="135"/>
      <c r="H2223" s="135"/>
      <c r="I2223" s="134"/>
      <c r="J2223" s="135"/>
      <c r="K2223" s="135"/>
      <c r="L2223" s="134"/>
      <c r="M2223" s="135"/>
      <c r="N2223" s="135"/>
      <c r="O2223" s="134"/>
      <c r="P2223" s="135"/>
      <c r="Q2223" s="135"/>
      <c r="R2223" s="134"/>
      <c r="S2223" s="135"/>
      <c r="T2223" s="135"/>
      <c r="U2223" s="134"/>
      <c r="V2223" s="135"/>
      <c r="W2223" s="135"/>
      <c r="X2223" s="134"/>
      <c r="Y2223" s="135"/>
      <c r="Z2223" s="135"/>
      <c r="AA2223" s="134"/>
      <c r="AB2223" s="135"/>
      <c r="AC2223" s="135"/>
      <c r="AD2223" s="134"/>
      <c r="AE2223" s="135"/>
      <c r="AF2223" s="135"/>
      <c r="AG2223" s="134"/>
    </row>
    <row r="2224" spans="1:33">
      <c r="A2224" s="144" t="s">
        <v>345</v>
      </c>
      <c r="B2224" s="135" t="s">
        <v>2957</v>
      </c>
      <c r="C2224" s="143">
        <v>-496.4356065890679</v>
      </c>
      <c r="D2224" s="143">
        <v>4073.6646073206898</v>
      </c>
      <c r="E2224" s="142">
        <v>1.298</v>
      </c>
      <c r="F2224" s="141">
        <v>2.214</v>
      </c>
      <c r="G2224" s="135"/>
      <c r="H2224" s="135"/>
      <c r="I2224" s="134"/>
      <c r="J2224" s="135"/>
      <c r="K2224" s="135"/>
      <c r="L2224" s="134"/>
      <c r="M2224" s="135"/>
      <c r="N2224" s="135"/>
      <c r="O2224" s="134"/>
      <c r="P2224" s="135"/>
      <c r="Q2224" s="135"/>
      <c r="R2224" s="134"/>
      <c r="S2224" s="135"/>
      <c r="T2224" s="135"/>
      <c r="U2224" s="134"/>
      <c r="V2224" s="135"/>
      <c r="W2224" s="135"/>
      <c r="X2224" s="134"/>
      <c r="Y2224" s="135"/>
      <c r="Z2224" s="135"/>
      <c r="AA2224" s="134"/>
      <c r="AB2224" s="135"/>
      <c r="AC2224" s="135"/>
      <c r="AD2224" s="134"/>
      <c r="AE2224" s="135"/>
      <c r="AF2224" s="135"/>
      <c r="AG2224" s="134"/>
    </row>
    <row r="2225" spans="1:33">
      <c r="A2225" s="144" t="s">
        <v>345</v>
      </c>
      <c r="B2225" s="135" t="s">
        <v>2956</v>
      </c>
      <c r="C2225" s="143">
        <v>-496.11385735345738</v>
      </c>
      <c r="D2225" s="143">
        <v>4072.356897105255</v>
      </c>
      <c r="E2225" s="142">
        <v>1.298</v>
      </c>
      <c r="F2225" s="141">
        <v>2.214</v>
      </c>
      <c r="G2225" s="135"/>
      <c r="H2225" s="135"/>
      <c r="I2225" s="134"/>
      <c r="J2225" s="135"/>
      <c r="K2225" s="135"/>
      <c r="L2225" s="134"/>
      <c r="M2225" s="135"/>
      <c r="N2225" s="135"/>
      <c r="O2225" s="134"/>
      <c r="P2225" s="135"/>
      <c r="Q2225" s="135"/>
      <c r="R2225" s="134"/>
      <c r="S2225" s="135"/>
      <c r="T2225" s="135"/>
      <c r="U2225" s="134"/>
      <c r="V2225" s="135"/>
      <c r="W2225" s="135"/>
      <c r="X2225" s="134"/>
      <c r="Y2225" s="135"/>
      <c r="Z2225" s="135"/>
      <c r="AA2225" s="134"/>
      <c r="AB2225" s="135"/>
      <c r="AC2225" s="135"/>
      <c r="AD2225" s="134"/>
      <c r="AE2225" s="135"/>
      <c r="AF2225" s="135"/>
      <c r="AG2225" s="134"/>
    </row>
    <row r="2226" spans="1:33">
      <c r="A2226" s="144" t="s">
        <v>345</v>
      </c>
      <c r="B2226" s="135" t="s">
        <v>2955</v>
      </c>
      <c r="C2226" s="143">
        <v>-496.63994389401898</v>
      </c>
      <c r="D2226" s="143">
        <v>4070.9010168613358</v>
      </c>
      <c r="E2226" s="142">
        <v>1.3240000000000001</v>
      </c>
      <c r="F2226" s="141">
        <v>2.218</v>
      </c>
      <c r="G2226" s="135"/>
      <c r="H2226" s="135"/>
      <c r="I2226" s="134"/>
      <c r="J2226" s="135"/>
      <c r="K2226" s="135"/>
      <c r="L2226" s="134"/>
      <c r="M2226" s="135"/>
      <c r="N2226" s="135"/>
      <c r="O2226" s="134"/>
      <c r="P2226" s="135"/>
      <c r="Q2226" s="135"/>
      <c r="R2226" s="134"/>
      <c r="S2226" s="135"/>
      <c r="T2226" s="135"/>
      <c r="U2226" s="134"/>
      <c r="V2226" s="135"/>
      <c r="W2226" s="135"/>
      <c r="X2226" s="134"/>
      <c r="Y2226" s="135"/>
      <c r="Z2226" s="135"/>
      <c r="AA2226" s="134"/>
      <c r="AB2226" s="135"/>
      <c r="AC2226" s="135"/>
      <c r="AD2226" s="134"/>
      <c r="AE2226" s="135"/>
      <c r="AF2226" s="135"/>
      <c r="AG2226" s="134"/>
    </row>
    <row r="2227" spans="1:33">
      <c r="A2227" s="144" t="s">
        <v>345</v>
      </c>
      <c r="B2227" s="135" t="s">
        <v>2954</v>
      </c>
      <c r="C2227" s="143">
        <v>-496.40219029462213</v>
      </c>
      <c r="D2227" s="143">
        <v>4069.0312169893659</v>
      </c>
      <c r="E2227" s="142">
        <v>1.3149999999999999</v>
      </c>
      <c r="F2227" s="141">
        <v>2.2240000000000002</v>
      </c>
      <c r="G2227" s="135"/>
      <c r="H2227" s="135"/>
      <c r="I2227" s="134"/>
      <c r="J2227" s="135"/>
      <c r="K2227" s="135"/>
      <c r="L2227" s="134"/>
      <c r="M2227" s="135"/>
      <c r="N2227" s="135"/>
      <c r="O2227" s="134"/>
      <c r="P2227" s="135"/>
      <c r="Q2227" s="135"/>
      <c r="R2227" s="134"/>
      <c r="S2227" s="135"/>
      <c r="T2227" s="135"/>
      <c r="U2227" s="134"/>
      <c r="V2227" s="135"/>
      <c r="W2227" s="135"/>
      <c r="X2227" s="134"/>
      <c r="Y2227" s="135"/>
      <c r="Z2227" s="135"/>
      <c r="AA2227" s="134"/>
      <c r="AB2227" s="135"/>
      <c r="AC2227" s="135"/>
      <c r="AD2227" s="134"/>
      <c r="AE2227" s="135"/>
      <c r="AF2227" s="135"/>
      <c r="AG2227" s="134"/>
    </row>
    <row r="2228" spans="1:33">
      <c r="A2228" s="144" t="s">
        <v>345</v>
      </c>
      <c r="B2228" s="135" t="s">
        <v>2953</v>
      </c>
      <c r="C2228" s="143">
        <v>-496.50764801152798</v>
      </c>
      <c r="D2228" s="143">
        <v>4067.0529065685637</v>
      </c>
      <c r="E2228" s="142">
        <v>1.304</v>
      </c>
      <c r="F2228" s="141">
        <v>2.2229999999999999</v>
      </c>
      <c r="G2228" s="135"/>
      <c r="H2228" s="135"/>
      <c r="I2228" s="134"/>
      <c r="J2228" s="135"/>
      <c r="K2228" s="135"/>
      <c r="L2228" s="134"/>
      <c r="M2228" s="135"/>
      <c r="N2228" s="135"/>
      <c r="O2228" s="134"/>
      <c r="P2228" s="135"/>
      <c r="Q2228" s="135"/>
      <c r="R2228" s="134"/>
      <c r="S2228" s="135"/>
      <c r="T2228" s="135"/>
      <c r="U2228" s="134"/>
      <c r="V2228" s="135"/>
      <c r="W2228" s="135"/>
      <c r="X2228" s="134"/>
      <c r="Y2228" s="135"/>
      <c r="Z2228" s="135"/>
      <c r="AA2228" s="134"/>
      <c r="AB2228" s="135"/>
      <c r="AC2228" s="135"/>
      <c r="AD2228" s="134"/>
      <c r="AE2228" s="135"/>
      <c r="AF2228" s="135"/>
      <c r="AG2228" s="134"/>
    </row>
    <row r="2229" spans="1:33">
      <c r="A2229" s="144" t="s">
        <v>345</v>
      </c>
      <c r="B2229" s="135" t="s">
        <v>2952</v>
      </c>
      <c r="C2229" s="143">
        <v>-496.63199489739208</v>
      </c>
      <c r="D2229" s="143">
        <v>4066.8907728573004</v>
      </c>
      <c r="E2229" s="142">
        <v>1.294</v>
      </c>
      <c r="F2229" s="141">
        <v>2.2189999999999999</v>
      </c>
      <c r="G2229" s="135"/>
      <c r="H2229" s="135"/>
      <c r="I2229" s="134"/>
      <c r="J2229" s="135"/>
      <c r="K2229" s="135"/>
      <c r="L2229" s="134"/>
      <c r="M2229" s="135"/>
      <c r="N2229" s="135"/>
      <c r="O2229" s="134"/>
      <c r="P2229" s="135"/>
      <c r="Q2229" s="135"/>
      <c r="R2229" s="134"/>
      <c r="S2229" s="135"/>
      <c r="T2229" s="135"/>
      <c r="U2229" s="134"/>
      <c r="V2229" s="135"/>
      <c r="W2229" s="135"/>
      <c r="X2229" s="134"/>
      <c r="Y2229" s="135"/>
      <c r="Z2229" s="135"/>
      <c r="AA2229" s="134"/>
      <c r="AB2229" s="135"/>
      <c r="AC2229" s="135"/>
      <c r="AD2229" s="134"/>
      <c r="AE2229" s="135"/>
      <c r="AF2229" s="135"/>
      <c r="AG2229" s="134"/>
    </row>
    <row r="2230" spans="1:33">
      <c r="A2230" s="144" t="s">
        <v>345</v>
      </c>
      <c r="B2230" s="135" t="s">
        <v>2951</v>
      </c>
      <c r="C2230" s="143">
        <v>-496.88548125994566</v>
      </c>
      <c r="D2230" s="143">
        <v>4066.2590626410074</v>
      </c>
      <c r="E2230" s="142">
        <v>1.2989999999999999</v>
      </c>
      <c r="F2230" s="141">
        <v>2.2210000000000001</v>
      </c>
      <c r="G2230" s="135"/>
      <c r="H2230" s="135"/>
      <c r="I2230" s="134"/>
      <c r="J2230" s="135"/>
      <c r="K2230" s="135"/>
      <c r="L2230" s="134"/>
      <c r="M2230" s="135"/>
      <c r="N2230" s="135"/>
      <c r="O2230" s="134"/>
      <c r="P2230" s="135"/>
      <c r="Q2230" s="135"/>
      <c r="R2230" s="134"/>
      <c r="S2230" s="135"/>
      <c r="T2230" s="135"/>
      <c r="U2230" s="134"/>
      <c r="V2230" s="135"/>
      <c r="W2230" s="135"/>
      <c r="X2230" s="134"/>
      <c r="Y2230" s="135"/>
      <c r="Z2230" s="135"/>
      <c r="AA2230" s="134"/>
      <c r="AB2230" s="135"/>
      <c r="AC2230" s="135"/>
      <c r="AD2230" s="134"/>
      <c r="AE2230" s="135"/>
      <c r="AF2230" s="135"/>
      <c r="AG2230" s="134"/>
    </row>
    <row r="2231" spans="1:33">
      <c r="A2231" s="144" t="s">
        <v>345</v>
      </c>
      <c r="B2231" s="135" t="s">
        <v>2950</v>
      </c>
      <c r="C2231" s="143">
        <v>-496.74003417270859</v>
      </c>
      <c r="D2231" s="143">
        <v>4066.1593123861335</v>
      </c>
      <c r="E2231" s="142">
        <v>1.298</v>
      </c>
      <c r="F2231" s="141">
        <v>2.2229999999999999</v>
      </c>
      <c r="G2231" s="135"/>
      <c r="H2231" s="135"/>
      <c r="I2231" s="134"/>
      <c r="J2231" s="135"/>
      <c r="K2231" s="135"/>
      <c r="L2231" s="134"/>
      <c r="M2231" s="135"/>
      <c r="N2231" s="135"/>
      <c r="O2231" s="134"/>
      <c r="P2231" s="135"/>
      <c r="Q2231" s="135"/>
      <c r="R2231" s="134"/>
      <c r="S2231" s="135"/>
      <c r="T2231" s="135"/>
      <c r="U2231" s="134"/>
      <c r="V2231" s="135"/>
      <c r="W2231" s="135"/>
      <c r="X2231" s="134"/>
      <c r="Y2231" s="135"/>
      <c r="Z2231" s="135"/>
      <c r="AA2231" s="134"/>
      <c r="AB2231" s="135"/>
      <c r="AC2231" s="135"/>
      <c r="AD2231" s="134"/>
      <c r="AE2231" s="135"/>
      <c r="AF2231" s="135"/>
      <c r="AG2231" s="134"/>
    </row>
    <row r="2232" spans="1:33">
      <c r="A2232" s="144" t="s">
        <v>345</v>
      </c>
      <c r="B2232" s="135" t="s">
        <v>2949</v>
      </c>
      <c r="C2232" s="143">
        <v>-496.72263492607101</v>
      </c>
      <c r="D2232" s="143">
        <v>4064.9147099693214</v>
      </c>
      <c r="E2232" s="142">
        <v>1.2929999999999999</v>
      </c>
      <c r="F2232" s="141">
        <v>2.2010000000000001</v>
      </c>
      <c r="G2232" s="135"/>
      <c r="H2232" s="135"/>
      <c r="I2232" s="134"/>
      <c r="J2232" s="135"/>
      <c r="K2232" s="135"/>
      <c r="L2232" s="134"/>
      <c r="M2232" s="135"/>
      <c r="N2232" s="135"/>
      <c r="O2232" s="134"/>
      <c r="P2232" s="135"/>
      <c r="Q2232" s="135"/>
      <c r="R2232" s="134"/>
      <c r="S2232" s="135"/>
      <c r="T2232" s="135"/>
      <c r="U2232" s="134"/>
      <c r="V2232" s="135"/>
      <c r="W2232" s="135"/>
      <c r="X2232" s="134"/>
      <c r="Y2232" s="135"/>
      <c r="Z2232" s="135"/>
      <c r="AA2232" s="134"/>
      <c r="AB2232" s="135"/>
      <c r="AC2232" s="135"/>
      <c r="AD2232" s="134"/>
      <c r="AE2232" s="135"/>
      <c r="AF2232" s="135"/>
      <c r="AG2232" s="134"/>
    </row>
    <row r="2233" spans="1:33">
      <c r="A2233" s="144" t="s">
        <v>345</v>
      </c>
      <c r="B2233" s="135" t="s">
        <v>2948</v>
      </c>
      <c r="C2233" s="143">
        <v>-496.55463157172994</v>
      </c>
      <c r="D2233" s="143">
        <v>4064.6420971477028</v>
      </c>
      <c r="E2233" s="142">
        <v>1.3009999999999999</v>
      </c>
      <c r="F2233" s="141">
        <v>2.2240000000000002</v>
      </c>
      <c r="G2233" s="135"/>
      <c r="H2233" s="135"/>
      <c r="I2233" s="134"/>
      <c r="J2233" s="135"/>
      <c r="K2233" s="135"/>
      <c r="L2233" s="134"/>
      <c r="M2233" s="135"/>
      <c r="N2233" s="135"/>
      <c r="O2233" s="134"/>
      <c r="P2233" s="135"/>
      <c r="Q2233" s="135"/>
      <c r="R2233" s="134"/>
      <c r="S2233" s="135"/>
      <c r="T2233" s="135"/>
      <c r="U2233" s="134"/>
      <c r="V2233" s="135"/>
      <c r="W2233" s="135"/>
      <c r="X2233" s="134"/>
      <c r="Y2233" s="135"/>
      <c r="Z2233" s="135"/>
      <c r="AA2233" s="134"/>
      <c r="AB2233" s="135"/>
      <c r="AC2233" s="135"/>
      <c r="AD2233" s="134"/>
      <c r="AE2233" s="135"/>
      <c r="AF2233" s="135"/>
      <c r="AG2233" s="134"/>
    </row>
    <row r="2234" spans="1:33">
      <c r="A2234" s="144" t="s">
        <v>345</v>
      </c>
      <c r="B2234" s="135" t="s">
        <v>2947</v>
      </c>
      <c r="C2234" s="143">
        <v>-496.69748047888777</v>
      </c>
      <c r="D2234" s="143">
        <v>4063.3973854612232</v>
      </c>
      <c r="E2234" s="142">
        <v>1.2949999999999999</v>
      </c>
      <c r="F2234" s="141">
        <v>2.2210000000000001</v>
      </c>
      <c r="G2234" s="135"/>
      <c r="H2234" s="135"/>
      <c r="I2234" s="134"/>
      <c r="J2234" s="135"/>
      <c r="K2234" s="135"/>
      <c r="L2234" s="134"/>
      <c r="M2234" s="135"/>
      <c r="N2234" s="135"/>
      <c r="O2234" s="134"/>
      <c r="P2234" s="135"/>
      <c r="Q2234" s="135"/>
      <c r="R2234" s="134"/>
      <c r="S2234" s="135"/>
      <c r="T2234" s="135"/>
      <c r="U2234" s="134"/>
      <c r="V2234" s="135"/>
      <c r="W2234" s="135"/>
      <c r="X2234" s="134"/>
      <c r="Y2234" s="135"/>
      <c r="Z2234" s="135"/>
      <c r="AA2234" s="134"/>
      <c r="AB2234" s="135"/>
      <c r="AC2234" s="135"/>
      <c r="AD2234" s="134"/>
      <c r="AE2234" s="135"/>
      <c r="AF2234" s="135"/>
      <c r="AG2234" s="134"/>
    </row>
    <row r="2235" spans="1:33">
      <c r="A2235" s="144" t="s">
        <v>345</v>
      </c>
      <c r="B2235" s="135" t="s">
        <v>2946</v>
      </c>
      <c r="C2235" s="143">
        <v>-496.12782597274855</v>
      </c>
      <c r="D2235" s="143">
        <v>4061.4032914031782</v>
      </c>
      <c r="E2235" s="142">
        <v>1.286</v>
      </c>
      <c r="F2235" s="141">
        <v>2.1970000000000001</v>
      </c>
      <c r="G2235" s="135"/>
      <c r="H2235" s="135"/>
      <c r="I2235" s="134"/>
      <c r="J2235" s="135"/>
      <c r="K2235" s="135"/>
      <c r="L2235" s="134"/>
      <c r="M2235" s="135"/>
      <c r="N2235" s="135"/>
      <c r="O2235" s="134"/>
      <c r="P2235" s="135"/>
      <c r="Q2235" s="135"/>
      <c r="R2235" s="134"/>
      <c r="S2235" s="135"/>
      <c r="T2235" s="135"/>
      <c r="U2235" s="134"/>
      <c r="V2235" s="135"/>
      <c r="W2235" s="135"/>
      <c r="X2235" s="134"/>
      <c r="Y2235" s="135"/>
      <c r="Z2235" s="135"/>
      <c r="AA2235" s="134"/>
      <c r="AB2235" s="135"/>
      <c r="AC2235" s="135"/>
      <c r="AD2235" s="134"/>
      <c r="AE2235" s="135"/>
      <c r="AF2235" s="135"/>
      <c r="AG2235" s="134"/>
    </row>
    <row r="2236" spans="1:33">
      <c r="A2236" s="144" t="s">
        <v>345</v>
      </c>
      <c r="B2236" s="135" t="s">
        <v>2945</v>
      </c>
      <c r="C2236" s="143">
        <v>-496.04450626715675</v>
      </c>
      <c r="D2236" s="143">
        <v>4060.1632709872779</v>
      </c>
      <c r="E2236" s="142">
        <v>1.296</v>
      </c>
      <c r="F2236" s="141">
        <v>2.2010000000000001</v>
      </c>
      <c r="G2236" s="135"/>
      <c r="H2236" s="135"/>
      <c r="I2236" s="134"/>
      <c r="J2236" s="135"/>
      <c r="K2236" s="135"/>
      <c r="L2236" s="134"/>
      <c r="M2236" s="135"/>
      <c r="N2236" s="135"/>
      <c r="O2236" s="134"/>
      <c r="P2236" s="135"/>
      <c r="Q2236" s="135"/>
      <c r="R2236" s="134"/>
      <c r="S2236" s="135"/>
      <c r="T2236" s="135"/>
      <c r="U2236" s="134"/>
      <c r="V2236" s="135"/>
      <c r="W2236" s="135"/>
      <c r="X2236" s="134"/>
      <c r="Y2236" s="135"/>
      <c r="Z2236" s="135"/>
      <c r="AA2236" s="134"/>
      <c r="AB2236" s="135"/>
      <c r="AC2236" s="135"/>
      <c r="AD2236" s="134"/>
      <c r="AE2236" s="135"/>
      <c r="AF2236" s="135"/>
      <c r="AG2236" s="134"/>
    </row>
    <row r="2237" spans="1:33">
      <c r="A2237" s="144" t="s">
        <v>345</v>
      </c>
      <c r="B2237" s="135" t="s">
        <v>2944</v>
      </c>
      <c r="C2237" s="143">
        <v>-496.03726430231387</v>
      </c>
      <c r="D2237" s="143">
        <v>4058.5308399977657</v>
      </c>
      <c r="E2237" s="142">
        <v>1.2969999999999999</v>
      </c>
      <c r="F2237" s="141">
        <v>2.202</v>
      </c>
      <c r="G2237" s="135"/>
      <c r="H2237" s="135"/>
      <c r="I2237" s="134"/>
      <c r="J2237" s="135"/>
      <c r="K2237" s="135"/>
      <c r="L2237" s="134"/>
      <c r="M2237" s="135"/>
      <c r="N2237" s="135"/>
      <c r="O2237" s="134"/>
      <c r="P2237" s="135"/>
      <c r="Q2237" s="135"/>
      <c r="R2237" s="134"/>
      <c r="S2237" s="135"/>
      <c r="T2237" s="135"/>
      <c r="U2237" s="134"/>
      <c r="V2237" s="135"/>
      <c r="W2237" s="135"/>
      <c r="X2237" s="134"/>
      <c r="Y2237" s="135"/>
      <c r="Z2237" s="135"/>
      <c r="AA2237" s="134"/>
      <c r="AB2237" s="135"/>
      <c r="AC2237" s="135"/>
      <c r="AD2237" s="134"/>
      <c r="AE2237" s="135"/>
      <c r="AF2237" s="135"/>
      <c r="AG2237" s="134"/>
    </row>
    <row r="2238" spans="1:33">
      <c r="A2238" s="144" t="s">
        <v>345</v>
      </c>
      <c r="B2238" s="135" t="s">
        <v>2943</v>
      </c>
      <c r="C2238" s="143">
        <v>-495.95197078124056</v>
      </c>
      <c r="D2238" s="143">
        <v>4057.8603203297112</v>
      </c>
      <c r="E2238" s="142">
        <v>1.306</v>
      </c>
      <c r="F2238" s="141">
        <v>2.2240000000000002</v>
      </c>
      <c r="G2238" s="135"/>
      <c r="H2238" s="135"/>
      <c r="I2238" s="134"/>
      <c r="J2238" s="135"/>
      <c r="K2238" s="135"/>
      <c r="L2238" s="134"/>
      <c r="M2238" s="135"/>
      <c r="N2238" s="135"/>
      <c r="O2238" s="134"/>
      <c r="P2238" s="135"/>
      <c r="Q2238" s="135"/>
      <c r="R2238" s="134"/>
      <c r="S2238" s="135"/>
      <c r="T2238" s="135"/>
      <c r="U2238" s="134"/>
      <c r="V2238" s="135"/>
      <c r="W2238" s="135"/>
      <c r="X2238" s="134"/>
      <c r="Y2238" s="135"/>
      <c r="Z2238" s="135"/>
      <c r="AA2238" s="134"/>
      <c r="AB2238" s="135"/>
      <c r="AC2238" s="135"/>
      <c r="AD2238" s="134"/>
      <c r="AE2238" s="135"/>
      <c r="AF2238" s="135"/>
      <c r="AG2238" s="134"/>
    </row>
    <row r="2239" spans="1:33">
      <c r="A2239" s="144" t="s">
        <v>345</v>
      </c>
      <c r="B2239" s="135" t="s">
        <v>2942</v>
      </c>
      <c r="C2239" s="143">
        <v>-496.57281705794554</v>
      </c>
      <c r="D2239" s="143">
        <v>4057.5694724745963</v>
      </c>
      <c r="E2239" s="142">
        <v>1.2909999999999999</v>
      </c>
      <c r="F2239" s="141">
        <v>2.1989999999999998</v>
      </c>
      <c r="G2239" s="135"/>
      <c r="H2239" s="135"/>
      <c r="I2239" s="134"/>
      <c r="J2239" s="135"/>
      <c r="K2239" s="135"/>
      <c r="L2239" s="134"/>
      <c r="M2239" s="135"/>
      <c r="N2239" s="135"/>
      <c r="O2239" s="134"/>
      <c r="P2239" s="135"/>
      <c r="Q2239" s="135"/>
      <c r="R2239" s="134"/>
      <c r="S2239" s="135"/>
      <c r="T2239" s="135"/>
      <c r="U2239" s="134"/>
      <c r="V2239" s="135"/>
      <c r="W2239" s="135"/>
      <c r="X2239" s="134"/>
      <c r="Y2239" s="135"/>
      <c r="Z2239" s="135"/>
      <c r="AA2239" s="134"/>
      <c r="AB2239" s="135"/>
      <c r="AC2239" s="135"/>
      <c r="AD2239" s="134"/>
      <c r="AE2239" s="135"/>
      <c r="AF2239" s="135"/>
      <c r="AG2239" s="134"/>
    </row>
    <row r="2240" spans="1:33">
      <c r="A2240" s="144" t="s">
        <v>345</v>
      </c>
      <c r="B2240" s="135" t="s">
        <v>2941</v>
      </c>
      <c r="C2240" s="143">
        <v>-495.92437065744411</v>
      </c>
      <c r="D2240" s="143">
        <v>4056.8106152346318</v>
      </c>
      <c r="E2240" s="142">
        <v>1.2849999999999999</v>
      </c>
      <c r="F2240" s="141">
        <v>2.238</v>
      </c>
      <c r="G2240" s="135"/>
      <c r="H2240" s="135"/>
      <c r="I2240" s="134"/>
      <c r="J2240" s="135"/>
      <c r="K2240" s="135"/>
      <c r="L2240" s="134"/>
      <c r="M2240" s="135"/>
      <c r="N2240" s="135"/>
      <c r="O2240" s="134"/>
      <c r="P2240" s="135"/>
      <c r="Q2240" s="135"/>
      <c r="R2240" s="134"/>
      <c r="S2240" s="135"/>
      <c r="T2240" s="135"/>
      <c r="U2240" s="134"/>
      <c r="V2240" s="135"/>
      <c r="W2240" s="135"/>
      <c r="X2240" s="134"/>
      <c r="Y2240" s="135"/>
      <c r="Z2240" s="135"/>
      <c r="AA2240" s="134"/>
      <c r="AB2240" s="135"/>
      <c r="AC2240" s="135"/>
      <c r="AD2240" s="134"/>
      <c r="AE2240" s="135"/>
      <c r="AF2240" s="135"/>
      <c r="AG2240" s="134"/>
    </row>
    <row r="2241" spans="1:33">
      <c r="A2241" s="144" t="s">
        <v>345</v>
      </c>
      <c r="B2241" s="135" t="s">
        <v>2940</v>
      </c>
      <c r="C2241" s="143">
        <v>-496.4231559069853</v>
      </c>
      <c r="D2241" s="143">
        <v>4056.7735447017667</v>
      </c>
      <c r="E2241" s="142">
        <v>1.2809999999999999</v>
      </c>
      <c r="F2241" s="141">
        <v>2.2050000000000001</v>
      </c>
      <c r="G2241" s="135"/>
      <c r="H2241" s="135"/>
      <c r="I2241" s="134"/>
      <c r="J2241" s="135"/>
      <c r="K2241" s="135"/>
      <c r="L2241" s="134"/>
      <c r="M2241" s="135"/>
      <c r="N2241" s="135"/>
      <c r="O2241" s="134"/>
      <c r="P2241" s="135"/>
      <c r="Q2241" s="135"/>
      <c r="R2241" s="134"/>
      <c r="S2241" s="135"/>
      <c r="T2241" s="135"/>
      <c r="U2241" s="134"/>
      <c r="V2241" s="135"/>
      <c r="W2241" s="135"/>
      <c r="X2241" s="134"/>
      <c r="Y2241" s="135"/>
      <c r="Z2241" s="135"/>
      <c r="AA2241" s="134"/>
      <c r="AB2241" s="135"/>
      <c r="AC2241" s="135"/>
      <c r="AD2241" s="134"/>
      <c r="AE2241" s="135"/>
      <c r="AF2241" s="135"/>
      <c r="AG2241" s="134"/>
    </row>
    <row r="2242" spans="1:33">
      <c r="A2242" s="144" t="s">
        <v>345</v>
      </c>
      <c r="B2242" s="135" t="s">
        <v>2939</v>
      </c>
      <c r="C2242" s="143">
        <v>-496.86002632289012</v>
      </c>
      <c r="D2242" s="143">
        <v>4055.9817967077497</v>
      </c>
      <c r="E2242" s="142">
        <v>1.304</v>
      </c>
      <c r="F2242" s="141">
        <v>2.2170000000000001</v>
      </c>
      <c r="G2242" s="135"/>
      <c r="H2242" s="135"/>
      <c r="I2242" s="134"/>
      <c r="J2242" s="135"/>
      <c r="K2242" s="135"/>
      <c r="L2242" s="134"/>
      <c r="M2242" s="135"/>
      <c r="N2242" s="135"/>
      <c r="O2242" s="134"/>
      <c r="P2242" s="135"/>
      <c r="Q2242" s="135"/>
      <c r="R2242" s="134"/>
      <c r="S2242" s="135"/>
      <c r="T2242" s="135"/>
      <c r="U2242" s="134"/>
      <c r="V2242" s="135"/>
      <c r="W2242" s="135"/>
      <c r="X2242" s="134"/>
      <c r="Y2242" s="135"/>
      <c r="Z2242" s="135"/>
      <c r="AA2242" s="134"/>
      <c r="AB2242" s="135"/>
      <c r="AC2242" s="135"/>
      <c r="AD2242" s="134"/>
      <c r="AE2242" s="135"/>
      <c r="AF2242" s="135"/>
      <c r="AG2242" s="134"/>
    </row>
    <row r="2243" spans="1:33">
      <c r="A2243" s="144" t="s">
        <v>345</v>
      </c>
      <c r="B2243" s="135" t="s">
        <v>2938</v>
      </c>
      <c r="C2243" s="143">
        <v>-496.01689135558547</v>
      </c>
      <c r="D2243" s="143">
        <v>4054.5857114629725</v>
      </c>
      <c r="E2243" s="142">
        <v>1.3169999999999999</v>
      </c>
      <c r="F2243" s="141">
        <v>2.2069999999999999</v>
      </c>
      <c r="G2243" s="135"/>
      <c r="H2243" s="135"/>
      <c r="I2243" s="134"/>
      <c r="J2243" s="135"/>
      <c r="K2243" s="135"/>
      <c r="L2243" s="134"/>
      <c r="M2243" s="135"/>
      <c r="N2243" s="135"/>
      <c r="O2243" s="134"/>
      <c r="P2243" s="135"/>
      <c r="Q2243" s="135"/>
      <c r="R2243" s="134"/>
      <c r="S2243" s="135"/>
      <c r="T2243" s="135"/>
      <c r="U2243" s="134"/>
      <c r="V2243" s="135"/>
      <c r="W2243" s="135"/>
      <c r="X2243" s="134"/>
      <c r="Y2243" s="135"/>
      <c r="Z2243" s="135"/>
      <c r="AA2243" s="134"/>
      <c r="AB2243" s="135"/>
      <c r="AC2243" s="135"/>
      <c r="AD2243" s="134"/>
      <c r="AE2243" s="135"/>
      <c r="AF2243" s="135"/>
      <c r="AG2243" s="134"/>
    </row>
    <row r="2244" spans="1:33">
      <c r="A2244" s="144" t="s">
        <v>345</v>
      </c>
      <c r="B2244" s="135" t="s">
        <v>2937</v>
      </c>
      <c r="C2244" s="143">
        <v>-496.53209863647459</v>
      </c>
      <c r="D2244" s="143">
        <v>4054.2649306998737</v>
      </c>
      <c r="E2244" s="142">
        <v>1.329</v>
      </c>
      <c r="F2244" s="141">
        <v>2.2360000000000002</v>
      </c>
      <c r="G2244" s="135"/>
      <c r="H2244" s="135"/>
      <c r="I2244" s="134"/>
      <c r="J2244" s="135"/>
      <c r="K2244" s="135"/>
      <c r="L2244" s="134"/>
      <c r="M2244" s="135"/>
      <c r="N2244" s="135"/>
      <c r="O2244" s="134"/>
      <c r="P2244" s="135"/>
      <c r="Q2244" s="135"/>
      <c r="R2244" s="134"/>
      <c r="S2244" s="135"/>
      <c r="T2244" s="135"/>
      <c r="U2244" s="134"/>
      <c r="V2244" s="135"/>
      <c r="W2244" s="135"/>
      <c r="X2244" s="134"/>
      <c r="Y2244" s="135"/>
      <c r="Z2244" s="135"/>
      <c r="AA2244" s="134"/>
      <c r="AB2244" s="135"/>
      <c r="AC2244" s="135"/>
      <c r="AD2244" s="134"/>
      <c r="AE2244" s="135"/>
      <c r="AF2244" s="135"/>
      <c r="AG2244" s="134"/>
    </row>
    <row r="2245" spans="1:33">
      <c r="A2245" s="144" t="s">
        <v>345</v>
      </c>
      <c r="B2245" s="135" t="s">
        <v>2936</v>
      </c>
      <c r="C2245" s="143">
        <v>-496.48158566289561</v>
      </c>
      <c r="D2245" s="143">
        <v>4053.3310007080017</v>
      </c>
      <c r="E2245" s="142">
        <v>1.3129999999999999</v>
      </c>
      <c r="F2245" s="141">
        <v>2.214</v>
      </c>
      <c r="G2245" s="135"/>
      <c r="H2245" s="135"/>
      <c r="I2245" s="134"/>
      <c r="J2245" s="135"/>
      <c r="K2245" s="135"/>
      <c r="L2245" s="134"/>
      <c r="M2245" s="135"/>
      <c r="N2245" s="135"/>
      <c r="O2245" s="134"/>
      <c r="P2245" s="135"/>
      <c r="Q2245" s="135"/>
      <c r="R2245" s="134"/>
      <c r="S2245" s="135"/>
      <c r="T2245" s="135"/>
      <c r="U2245" s="134"/>
      <c r="V2245" s="135"/>
      <c r="W2245" s="135"/>
      <c r="X2245" s="134"/>
      <c r="Y2245" s="135"/>
      <c r="Z2245" s="135"/>
      <c r="AA2245" s="134"/>
      <c r="AB2245" s="135"/>
      <c r="AC2245" s="135"/>
      <c r="AD2245" s="134"/>
      <c r="AE2245" s="135"/>
      <c r="AF2245" s="135"/>
      <c r="AG2245" s="134"/>
    </row>
    <row r="2246" spans="1:33">
      <c r="A2246" s="144" t="s">
        <v>345</v>
      </c>
      <c r="B2246" s="135" t="s">
        <v>2935</v>
      </c>
      <c r="C2246" s="143">
        <v>-496.38705711081957</v>
      </c>
      <c r="D2246" s="143">
        <v>4052.5318184944094</v>
      </c>
      <c r="E2246" s="142">
        <v>1.304</v>
      </c>
      <c r="F2246" s="141">
        <v>2.2109999999999999</v>
      </c>
      <c r="G2246" s="135"/>
      <c r="H2246" s="135"/>
      <c r="I2246" s="134"/>
      <c r="J2246" s="135"/>
      <c r="K2246" s="135"/>
      <c r="L2246" s="134"/>
      <c r="M2246" s="135"/>
      <c r="N2246" s="135"/>
      <c r="O2246" s="134"/>
      <c r="P2246" s="135"/>
      <c r="Q2246" s="135"/>
      <c r="R2246" s="134"/>
      <c r="S2246" s="135"/>
      <c r="T2246" s="135"/>
      <c r="U2246" s="134"/>
      <c r="V2246" s="135"/>
      <c r="W2246" s="135"/>
      <c r="X2246" s="134"/>
      <c r="Y2246" s="135"/>
      <c r="Z2246" s="135"/>
      <c r="AA2246" s="134"/>
      <c r="AB2246" s="135"/>
      <c r="AC2246" s="135"/>
      <c r="AD2246" s="134"/>
      <c r="AE2246" s="135"/>
      <c r="AF2246" s="135"/>
      <c r="AG2246" s="134"/>
    </row>
    <row r="2247" spans="1:33">
      <c r="A2247" s="144" t="s">
        <v>345</v>
      </c>
      <c r="B2247" s="135" t="s">
        <v>2934</v>
      </c>
      <c r="C2247" s="143">
        <v>-496.03135565398878</v>
      </c>
      <c r="D2247" s="143">
        <v>4052.0340375297974</v>
      </c>
      <c r="E2247" s="142">
        <v>1.292</v>
      </c>
      <c r="F2247" s="141">
        <v>2.2160000000000002</v>
      </c>
      <c r="G2247" s="135"/>
      <c r="H2247" s="135"/>
      <c r="I2247" s="134"/>
      <c r="J2247" s="135"/>
      <c r="K2247" s="135"/>
      <c r="L2247" s="134"/>
      <c r="M2247" s="135"/>
      <c r="N2247" s="135"/>
      <c r="O2247" s="134"/>
      <c r="P2247" s="135"/>
      <c r="Q2247" s="135"/>
      <c r="R2247" s="134"/>
      <c r="S2247" s="135"/>
      <c r="T2247" s="135"/>
      <c r="U2247" s="134"/>
      <c r="V2247" s="135"/>
      <c r="W2247" s="135"/>
      <c r="X2247" s="134"/>
      <c r="Y2247" s="135"/>
      <c r="Z2247" s="135"/>
      <c r="AA2247" s="134"/>
      <c r="AB2247" s="135"/>
      <c r="AC2247" s="135"/>
      <c r="AD2247" s="134"/>
      <c r="AE2247" s="135"/>
      <c r="AF2247" s="135"/>
      <c r="AG2247" s="134"/>
    </row>
    <row r="2248" spans="1:33">
      <c r="A2248" s="144" t="s">
        <v>345</v>
      </c>
      <c r="B2248" s="135" t="s">
        <v>2933</v>
      </c>
      <c r="C2248" s="143">
        <v>-496.58552203578171</v>
      </c>
      <c r="D2248" s="143">
        <v>4051.263457747692</v>
      </c>
      <c r="E2248" s="142">
        <v>1.2989999999999999</v>
      </c>
      <c r="F2248" s="141">
        <v>2.2080000000000002</v>
      </c>
      <c r="G2248" s="135"/>
      <c r="H2248" s="135"/>
      <c r="I2248" s="134"/>
      <c r="J2248" s="135"/>
      <c r="K2248" s="135"/>
      <c r="L2248" s="134"/>
      <c r="M2248" s="135"/>
      <c r="N2248" s="135"/>
      <c r="O2248" s="134"/>
      <c r="P2248" s="135"/>
      <c r="Q2248" s="135"/>
      <c r="R2248" s="134"/>
      <c r="S2248" s="135"/>
      <c r="T2248" s="135"/>
      <c r="U2248" s="134"/>
      <c r="V2248" s="135"/>
      <c r="W2248" s="135"/>
      <c r="X2248" s="134"/>
      <c r="Y2248" s="135"/>
      <c r="Z2248" s="135"/>
      <c r="AA2248" s="134"/>
      <c r="AB2248" s="135"/>
      <c r="AC2248" s="135"/>
      <c r="AD2248" s="134"/>
      <c r="AE2248" s="135"/>
      <c r="AF2248" s="135"/>
      <c r="AG2248" s="134"/>
    </row>
    <row r="2249" spans="1:33">
      <c r="A2249" s="144" t="s">
        <v>345</v>
      </c>
      <c r="B2249" s="135" t="s">
        <v>2932</v>
      </c>
      <c r="C2249" s="143">
        <v>-496.3212361695239</v>
      </c>
      <c r="D2249" s="143">
        <v>4050.8780600639225</v>
      </c>
      <c r="E2249" s="142">
        <v>1.3140000000000001</v>
      </c>
      <c r="F2249" s="141">
        <v>2.2229999999999999</v>
      </c>
      <c r="G2249" s="135"/>
      <c r="H2249" s="135"/>
      <c r="I2249" s="134"/>
      <c r="J2249" s="135"/>
      <c r="K2249" s="135"/>
      <c r="L2249" s="134"/>
      <c r="M2249" s="135"/>
      <c r="N2249" s="135"/>
      <c r="O2249" s="134"/>
      <c r="P2249" s="135"/>
      <c r="Q2249" s="135"/>
      <c r="R2249" s="134"/>
      <c r="S2249" s="135"/>
      <c r="T2249" s="135"/>
      <c r="U2249" s="134"/>
      <c r="V2249" s="135"/>
      <c r="W2249" s="135"/>
      <c r="X2249" s="134"/>
      <c r="Y2249" s="135"/>
      <c r="Z2249" s="135"/>
      <c r="AA2249" s="134"/>
      <c r="AB2249" s="135"/>
      <c r="AC2249" s="135"/>
      <c r="AD2249" s="134"/>
      <c r="AE2249" s="135"/>
      <c r="AF2249" s="135"/>
      <c r="AG2249" s="134"/>
    </row>
    <row r="2250" spans="1:33">
      <c r="A2250" s="144" t="s">
        <v>345</v>
      </c>
      <c r="B2250" s="135" t="s">
        <v>2931</v>
      </c>
      <c r="C2250" s="143">
        <v>-496.72527944656292</v>
      </c>
      <c r="D2250" s="143">
        <v>4050.0172596462771</v>
      </c>
      <c r="E2250" s="142">
        <v>1.325</v>
      </c>
      <c r="F2250" s="141">
        <v>2.2290000000000001</v>
      </c>
      <c r="G2250" s="135"/>
      <c r="H2250" s="135"/>
      <c r="I2250" s="134"/>
      <c r="J2250" s="135"/>
      <c r="K2250" s="135"/>
      <c r="L2250" s="134"/>
      <c r="M2250" s="135"/>
      <c r="N2250" s="135"/>
      <c r="O2250" s="134"/>
      <c r="P2250" s="135"/>
      <c r="Q2250" s="135"/>
      <c r="R2250" s="134"/>
      <c r="S2250" s="135"/>
      <c r="T2250" s="135"/>
      <c r="U2250" s="134"/>
      <c r="V2250" s="135"/>
      <c r="W2250" s="135"/>
      <c r="X2250" s="134"/>
      <c r="Y2250" s="135"/>
      <c r="Z2250" s="135"/>
      <c r="AA2250" s="134"/>
      <c r="AB2250" s="135"/>
      <c r="AC2250" s="135"/>
      <c r="AD2250" s="134"/>
      <c r="AE2250" s="135"/>
      <c r="AF2250" s="135"/>
      <c r="AG2250" s="134"/>
    </row>
    <row r="2251" spans="1:33">
      <c r="A2251" s="144" t="s">
        <v>345</v>
      </c>
      <c r="B2251" s="135" t="s">
        <v>2930</v>
      </c>
      <c r="C2251" s="143">
        <v>-496.21659124945586</v>
      </c>
      <c r="D2251" s="143">
        <v>4048.588732547375</v>
      </c>
      <c r="E2251" s="142">
        <v>1.337</v>
      </c>
      <c r="F2251" s="141">
        <v>2.2170000000000001</v>
      </c>
      <c r="G2251" s="135"/>
      <c r="H2251" s="135"/>
      <c r="I2251" s="134"/>
      <c r="J2251" s="135"/>
      <c r="K2251" s="135"/>
      <c r="L2251" s="134"/>
      <c r="M2251" s="135"/>
      <c r="N2251" s="135"/>
      <c r="O2251" s="134"/>
      <c r="P2251" s="135"/>
      <c r="Q2251" s="135"/>
      <c r="R2251" s="134"/>
      <c r="S2251" s="135"/>
      <c r="T2251" s="135"/>
      <c r="U2251" s="134"/>
      <c r="V2251" s="135"/>
      <c r="W2251" s="135"/>
      <c r="X2251" s="134"/>
      <c r="Y2251" s="135"/>
      <c r="Z2251" s="135"/>
      <c r="AA2251" s="134"/>
      <c r="AB2251" s="135"/>
      <c r="AC2251" s="135"/>
      <c r="AD2251" s="134"/>
      <c r="AE2251" s="135"/>
      <c r="AF2251" s="135"/>
      <c r="AG2251" s="134"/>
    </row>
    <row r="2252" spans="1:33">
      <c r="A2252" s="144" t="s">
        <v>345</v>
      </c>
      <c r="B2252" s="135" t="s">
        <v>2929</v>
      </c>
      <c r="C2252" s="143">
        <v>-496.82054175949105</v>
      </c>
      <c r="D2252" s="143">
        <v>4048.5158451718962</v>
      </c>
      <c r="E2252" s="142">
        <v>1.331</v>
      </c>
      <c r="F2252" s="141">
        <v>2.218</v>
      </c>
      <c r="G2252" s="135"/>
      <c r="H2252" s="135"/>
      <c r="I2252" s="134"/>
      <c r="J2252" s="135"/>
      <c r="K2252" s="135"/>
      <c r="L2252" s="134"/>
      <c r="M2252" s="135"/>
      <c r="N2252" s="135"/>
      <c r="O2252" s="134"/>
      <c r="P2252" s="135"/>
      <c r="Q2252" s="135"/>
      <c r="R2252" s="134"/>
      <c r="S2252" s="135"/>
      <c r="T2252" s="135"/>
      <c r="U2252" s="134"/>
      <c r="V2252" s="135"/>
      <c r="W2252" s="135"/>
      <c r="X2252" s="134"/>
      <c r="Y2252" s="135"/>
      <c r="Z2252" s="135"/>
      <c r="AA2252" s="134"/>
      <c r="AB2252" s="135"/>
      <c r="AC2252" s="135"/>
      <c r="AD2252" s="134"/>
      <c r="AE2252" s="135"/>
      <c r="AF2252" s="135"/>
      <c r="AG2252" s="134"/>
    </row>
    <row r="2253" spans="1:33">
      <c r="A2253" s="144" t="s">
        <v>345</v>
      </c>
      <c r="B2253" s="135" t="s">
        <v>2928</v>
      </c>
      <c r="C2253" s="143">
        <v>-496.30311931866106</v>
      </c>
      <c r="D2253" s="143">
        <v>4046.5957262371949</v>
      </c>
      <c r="E2253" s="142">
        <v>1.298</v>
      </c>
      <c r="F2253" s="141">
        <v>2.2240000000000002</v>
      </c>
      <c r="G2253" s="135"/>
      <c r="H2253" s="135"/>
      <c r="I2253" s="134"/>
      <c r="J2253" s="135"/>
      <c r="K2253" s="135"/>
      <c r="L2253" s="134"/>
      <c r="M2253" s="135"/>
      <c r="N2253" s="135"/>
      <c r="O2253" s="134"/>
      <c r="P2253" s="135"/>
      <c r="Q2253" s="135"/>
      <c r="R2253" s="134"/>
      <c r="S2253" s="135"/>
      <c r="T2253" s="135"/>
      <c r="U2253" s="134"/>
      <c r="V2253" s="135"/>
      <c r="W2253" s="135"/>
      <c r="X2253" s="134"/>
      <c r="Y2253" s="135"/>
      <c r="Z2253" s="135"/>
      <c r="AA2253" s="134"/>
      <c r="AB2253" s="135"/>
      <c r="AC2253" s="135"/>
      <c r="AD2253" s="134"/>
      <c r="AE2253" s="135"/>
      <c r="AF2253" s="135"/>
      <c r="AG2253" s="134"/>
    </row>
    <row r="2254" spans="1:33">
      <c r="A2254" s="144" t="s">
        <v>345</v>
      </c>
      <c r="B2254" s="135" t="s">
        <v>2927</v>
      </c>
      <c r="C2254" s="143">
        <v>-496.78458934488492</v>
      </c>
      <c r="D2254" s="143">
        <v>4045.0055507420816</v>
      </c>
      <c r="E2254" s="142">
        <v>1.3420000000000001</v>
      </c>
      <c r="F2254" s="141">
        <v>2.2170000000000001</v>
      </c>
      <c r="G2254" s="135"/>
      <c r="H2254" s="135"/>
      <c r="I2254" s="134"/>
      <c r="J2254" s="135"/>
      <c r="K2254" s="135"/>
      <c r="L2254" s="134"/>
      <c r="M2254" s="135"/>
      <c r="N2254" s="135"/>
      <c r="O2254" s="134"/>
      <c r="P2254" s="135"/>
      <c r="Q2254" s="135"/>
      <c r="R2254" s="134"/>
      <c r="S2254" s="135"/>
      <c r="T2254" s="135"/>
      <c r="U2254" s="134"/>
      <c r="V2254" s="135"/>
      <c r="W2254" s="135"/>
      <c r="X2254" s="134"/>
      <c r="Y2254" s="135"/>
      <c r="Z2254" s="135"/>
      <c r="AA2254" s="134"/>
      <c r="AB2254" s="135"/>
      <c r="AC2254" s="135"/>
      <c r="AD2254" s="134"/>
      <c r="AE2254" s="135"/>
      <c r="AF2254" s="135"/>
      <c r="AG2254" s="134"/>
    </row>
    <row r="2255" spans="1:33">
      <c r="A2255" s="144" t="s">
        <v>345</v>
      </c>
      <c r="B2255" s="135" t="s">
        <v>2926</v>
      </c>
      <c r="C2255" s="143">
        <v>-496.82366007233327</v>
      </c>
      <c r="D2255" s="143">
        <v>4044.0816545097587</v>
      </c>
      <c r="E2255" s="142">
        <v>1.28</v>
      </c>
      <c r="F2255" s="141">
        <v>2.21</v>
      </c>
      <c r="G2255" s="135"/>
      <c r="H2255" s="135"/>
      <c r="I2255" s="134"/>
      <c r="J2255" s="135"/>
      <c r="K2255" s="135"/>
      <c r="L2255" s="134"/>
      <c r="M2255" s="135"/>
      <c r="N2255" s="135"/>
      <c r="O2255" s="134"/>
      <c r="P2255" s="135"/>
      <c r="Q2255" s="135"/>
      <c r="R2255" s="134"/>
      <c r="S2255" s="135"/>
      <c r="T2255" s="135"/>
      <c r="U2255" s="134"/>
      <c r="V2255" s="135"/>
      <c r="W2255" s="135"/>
      <c r="X2255" s="134"/>
      <c r="Y2255" s="135"/>
      <c r="Z2255" s="135"/>
      <c r="AA2255" s="134"/>
      <c r="AB2255" s="135"/>
      <c r="AC2255" s="135"/>
      <c r="AD2255" s="134"/>
      <c r="AE2255" s="135"/>
      <c r="AF2255" s="135"/>
      <c r="AG2255" s="134"/>
    </row>
    <row r="2256" spans="1:33">
      <c r="A2256" s="144" t="s">
        <v>345</v>
      </c>
      <c r="B2256" s="135" t="s">
        <v>2925</v>
      </c>
      <c r="C2256" s="143">
        <v>-496.69043341144857</v>
      </c>
      <c r="D2256" s="143">
        <v>4043.8505336431131</v>
      </c>
      <c r="E2256" s="142">
        <v>1.2589999999999999</v>
      </c>
      <c r="F2256" s="141">
        <v>2.2090000000000001</v>
      </c>
      <c r="G2256" s="135"/>
      <c r="H2256" s="135"/>
      <c r="I2256" s="134"/>
      <c r="J2256" s="135"/>
      <c r="K2256" s="135"/>
      <c r="L2256" s="134"/>
      <c r="M2256" s="135"/>
      <c r="N2256" s="135"/>
      <c r="O2256" s="134"/>
      <c r="P2256" s="135"/>
      <c r="Q2256" s="135"/>
      <c r="R2256" s="134"/>
      <c r="S2256" s="135"/>
      <c r="T2256" s="135"/>
      <c r="U2256" s="134"/>
      <c r="V2256" s="135"/>
      <c r="W2256" s="135"/>
      <c r="X2256" s="134"/>
      <c r="Y2256" s="135"/>
      <c r="Z2256" s="135"/>
      <c r="AA2256" s="134"/>
      <c r="AB2256" s="135"/>
      <c r="AC2256" s="135"/>
      <c r="AD2256" s="134"/>
      <c r="AE2256" s="135"/>
      <c r="AF2256" s="135"/>
      <c r="AG2256" s="134"/>
    </row>
    <row r="2257" spans="1:33">
      <c r="A2257" s="144" t="s">
        <v>345</v>
      </c>
      <c r="B2257" s="135" t="s">
        <v>2924</v>
      </c>
      <c r="C2257" s="143">
        <v>-496.29279158489561</v>
      </c>
      <c r="D2257" s="143">
        <v>4043.647137257738</v>
      </c>
      <c r="E2257" s="142">
        <v>1.2889999999999999</v>
      </c>
      <c r="F2257" s="141">
        <v>2.2010000000000001</v>
      </c>
      <c r="G2257" s="135"/>
      <c r="H2257" s="135"/>
      <c r="I2257" s="134"/>
      <c r="J2257" s="135"/>
      <c r="K2257" s="135"/>
      <c r="L2257" s="134"/>
      <c r="M2257" s="135"/>
      <c r="N2257" s="135"/>
      <c r="O2257" s="134"/>
      <c r="P2257" s="135"/>
      <c r="Q2257" s="135"/>
      <c r="R2257" s="134"/>
      <c r="S2257" s="135"/>
      <c r="T2257" s="135"/>
      <c r="U2257" s="134"/>
      <c r="V2257" s="135"/>
      <c r="W2257" s="135"/>
      <c r="X2257" s="134"/>
      <c r="Y2257" s="135"/>
      <c r="Z2257" s="135"/>
      <c r="AA2257" s="134"/>
      <c r="AB2257" s="135"/>
      <c r="AC2257" s="135"/>
      <c r="AD2257" s="134"/>
      <c r="AE2257" s="135"/>
      <c r="AF2257" s="135"/>
      <c r="AG2257" s="134"/>
    </row>
    <row r="2258" spans="1:33">
      <c r="A2258" s="144" t="s">
        <v>345</v>
      </c>
      <c r="B2258" s="135" t="s">
        <v>2923</v>
      </c>
      <c r="C2258" s="143">
        <v>-496.11257374640354</v>
      </c>
      <c r="D2258" s="143">
        <v>4043.4860047420007</v>
      </c>
      <c r="E2258" s="142">
        <v>1.278</v>
      </c>
      <c r="F2258" s="141">
        <v>2.194</v>
      </c>
      <c r="G2258" s="135"/>
      <c r="H2258" s="135"/>
      <c r="I2258" s="134"/>
      <c r="J2258" s="135"/>
      <c r="K2258" s="135"/>
      <c r="L2258" s="134"/>
      <c r="M2258" s="135"/>
      <c r="N2258" s="135"/>
      <c r="O2258" s="134"/>
      <c r="P2258" s="135"/>
      <c r="Q2258" s="135"/>
      <c r="R2258" s="134"/>
      <c r="S2258" s="135"/>
      <c r="T2258" s="135"/>
      <c r="U2258" s="134"/>
      <c r="V2258" s="135"/>
      <c r="W2258" s="135"/>
      <c r="X2258" s="134"/>
      <c r="Y2258" s="135"/>
      <c r="Z2258" s="135"/>
      <c r="AA2258" s="134"/>
      <c r="AB2258" s="135"/>
      <c r="AC2258" s="135"/>
      <c r="AD2258" s="134"/>
      <c r="AE2258" s="135"/>
      <c r="AF2258" s="135"/>
      <c r="AG2258" s="134"/>
    </row>
    <row r="2259" spans="1:33">
      <c r="A2259" s="144" t="s">
        <v>345</v>
      </c>
      <c r="B2259" s="135" t="s">
        <v>2922</v>
      </c>
      <c r="C2259" s="143">
        <v>-496.15404085545492</v>
      </c>
      <c r="D2259" s="143">
        <v>4043.4724011078069</v>
      </c>
      <c r="E2259" s="142">
        <v>1.268</v>
      </c>
      <c r="F2259" s="141">
        <v>2.1850000000000001</v>
      </c>
      <c r="G2259" s="135"/>
      <c r="H2259" s="135"/>
      <c r="I2259" s="134"/>
      <c r="J2259" s="135"/>
      <c r="K2259" s="135"/>
      <c r="L2259" s="134"/>
      <c r="M2259" s="135"/>
      <c r="N2259" s="135"/>
      <c r="O2259" s="134"/>
      <c r="P2259" s="135"/>
      <c r="Q2259" s="135"/>
      <c r="R2259" s="134"/>
      <c r="S2259" s="135"/>
      <c r="T2259" s="135"/>
      <c r="U2259" s="134"/>
      <c r="V2259" s="135"/>
      <c r="W2259" s="135"/>
      <c r="X2259" s="134"/>
      <c r="Y2259" s="135"/>
      <c r="Z2259" s="135"/>
      <c r="AA2259" s="134"/>
      <c r="AB2259" s="135"/>
      <c r="AC2259" s="135"/>
      <c r="AD2259" s="134"/>
      <c r="AE2259" s="135"/>
      <c r="AF2259" s="135"/>
      <c r="AG2259" s="134"/>
    </row>
    <row r="2260" spans="1:33">
      <c r="A2260" s="144" t="s">
        <v>345</v>
      </c>
      <c r="B2260" s="135" t="s">
        <v>2921</v>
      </c>
      <c r="C2260" s="143">
        <v>-496.13950804568981</v>
      </c>
      <c r="D2260" s="143">
        <v>4041.6911021691035</v>
      </c>
      <c r="E2260" s="142">
        <v>1.288</v>
      </c>
      <c r="F2260" s="141">
        <v>2.1869999999999998</v>
      </c>
      <c r="G2260" s="135"/>
      <c r="H2260" s="135"/>
      <c r="I2260" s="134"/>
      <c r="J2260" s="135"/>
      <c r="K2260" s="135"/>
      <c r="L2260" s="134"/>
      <c r="M2260" s="135"/>
      <c r="N2260" s="135"/>
      <c r="O2260" s="134"/>
      <c r="P2260" s="135"/>
      <c r="Q2260" s="135"/>
      <c r="R2260" s="134"/>
      <c r="S2260" s="135"/>
      <c r="T2260" s="135"/>
      <c r="U2260" s="134"/>
      <c r="V2260" s="135"/>
      <c r="W2260" s="135"/>
      <c r="X2260" s="134"/>
      <c r="Y2260" s="135"/>
      <c r="Z2260" s="135"/>
      <c r="AA2260" s="134"/>
      <c r="AB2260" s="135"/>
      <c r="AC2260" s="135"/>
      <c r="AD2260" s="134"/>
      <c r="AE2260" s="135"/>
      <c r="AF2260" s="135"/>
      <c r="AG2260" s="134"/>
    </row>
    <row r="2261" spans="1:33">
      <c r="A2261" s="144" t="s">
        <v>345</v>
      </c>
      <c r="B2261" s="135" t="s">
        <v>2920</v>
      </c>
      <c r="C2261" s="143">
        <v>-496.37053307111091</v>
      </c>
      <c r="D2261" s="143">
        <v>4040.8942870719447</v>
      </c>
      <c r="E2261" s="142">
        <v>1.2789999999999999</v>
      </c>
      <c r="F2261" s="141">
        <v>2.194</v>
      </c>
      <c r="G2261" s="135"/>
      <c r="H2261" s="135"/>
      <c r="I2261" s="134"/>
      <c r="J2261" s="135"/>
      <c r="K2261" s="135"/>
      <c r="L2261" s="134"/>
      <c r="M2261" s="135"/>
      <c r="N2261" s="135"/>
      <c r="O2261" s="134"/>
      <c r="P2261" s="135"/>
      <c r="Q2261" s="135"/>
      <c r="R2261" s="134"/>
      <c r="S2261" s="135"/>
      <c r="T2261" s="135"/>
      <c r="U2261" s="134"/>
      <c r="V2261" s="135"/>
      <c r="W2261" s="135"/>
      <c r="X2261" s="134"/>
      <c r="Y2261" s="135"/>
      <c r="Z2261" s="135"/>
      <c r="AA2261" s="134"/>
      <c r="AB2261" s="135"/>
      <c r="AC2261" s="135"/>
      <c r="AD2261" s="134"/>
      <c r="AE2261" s="135"/>
      <c r="AF2261" s="135"/>
      <c r="AG2261" s="134"/>
    </row>
    <row r="2262" spans="1:33">
      <c r="A2262" s="144" t="s">
        <v>345</v>
      </c>
      <c r="B2262" s="135" t="s">
        <v>2919</v>
      </c>
      <c r="C2262" s="143">
        <v>-496.14440381563151</v>
      </c>
      <c r="D2262" s="143">
        <v>4040.1410123588503</v>
      </c>
      <c r="E2262" s="142">
        <v>1.2689999999999999</v>
      </c>
      <c r="F2262" s="141">
        <v>2.1890000000000001</v>
      </c>
      <c r="G2262" s="135"/>
      <c r="H2262" s="135"/>
      <c r="I2262" s="134"/>
      <c r="J2262" s="135"/>
      <c r="K2262" s="135"/>
      <c r="L2262" s="134"/>
      <c r="M2262" s="135"/>
      <c r="N2262" s="135"/>
      <c r="O2262" s="134"/>
      <c r="P2262" s="135"/>
      <c r="Q2262" s="135"/>
      <c r="R2262" s="134"/>
      <c r="S2262" s="135"/>
      <c r="T2262" s="135"/>
      <c r="U2262" s="134"/>
      <c r="V2262" s="135"/>
      <c r="W2262" s="135"/>
      <c r="X2262" s="134"/>
      <c r="Y2262" s="135"/>
      <c r="Z2262" s="135"/>
      <c r="AA2262" s="134"/>
      <c r="AB2262" s="135"/>
      <c r="AC2262" s="135"/>
      <c r="AD2262" s="134"/>
      <c r="AE2262" s="135"/>
      <c r="AF2262" s="135"/>
      <c r="AG2262" s="134"/>
    </row>
    <row r="2263" spans="1:33">
      <c r="A2263" s="144" t="s">
        <v>345</v>
      </c>
      <c r="B2263" s="135" t="s">
        <v>2918</v>
      </c>
      <c r="C2263" s="143">
        <v>-496.00553894324446</v>
      </c>
      <c r="D2263" s="143">
        <v>4038.9684768204452</v>
      </c>
      <c r="E2263" s="142">
        <v>1.28</v>
      </c>
      <c r="F2263" s="141">
        <v>2.1779999999999999</v>
      </c>
      <c r="G2263" s="135"/>
      <c r="H2263" s="135"/>
      <c r="I2263" s="134"/>
      <c r="J2263" s="135"/>
      <c r="K2263" s="135"/>
      <c r="L2263" s="134"/>
      <c r="M2263" s="135"/>
      <c r="N2263" s="135"/>
      <c r="O2263" s="134"/>
      <c r="P2263" s="135"/>
      <c r="Q2263" s="135"/>
      <c r="R2263" s="134"/>
      <c r="S2263" s="135"/>
      <c r="T2263" s="135"/>
      <c r="U2263" s="134"/>
      <c r="V2263" s="135"/>
      <c r="W2263" s="135"/>
      <c r="X2263" s="134"/>
      <c r="Y2263" s="135"/>
      <c r="Z2263" s="135"/>
      <c r="AA2263" s="134"/>
      <c r="AB2263" s="135"/>
      <c r="AC2263" s="135"/>
      <c r="AD2263" s="134"/>
      <c r="AE2263" s="135"/>
      <c r="AF2263" s="135"/>
      <c r="AG2263" s="134"/>
    </row>
    <row r="2264" spans="1:33">
      <c r="A2264" s="144" t="s">
        <v>345</v>
      </c>
      <c r="B2264" s="135" t="s">
        <v>2917</v>
      </c>
      <c r="C2264" s="143">
        <v>-496.37373553187172</v>
      </c>
      <c r="D2264" s="143">
        <v>4038.0474743466057</v>
      </c>
      <c r="E2264" s="142">
        <v>1.3</v>
      </c>
      <c r="F2264" s="141">
        <v>2.2029999999999998</v>
      </c>
      <c r="G2264" s="135"/>
      <c r="H2264" s="135"/>
      <c r="I2264" s="134"/>
      <c r="J2264" s="135"/>
      <c r="K2264" s="135"/>
      <c r="L2264" s="134"/>
      <c r="M2264" s="135"/>
      <c r="N2264" s="135"/>
      <c r="O2264" s="134"/>
      <c r="P2264" s="135"/>
      <c r="Q2264" s="135"/>
      <c r="R2264" s="134"/>
      <c r="S2264" s="135"/>
      <c r="T2264" s="135"/>
      <c r="U2264" s="134"/>
      <c r="V2264" s="135"/>
      <c r="W2264" s="135"/>
      <c r="X2264" s="134"/>
      <c r="Y2264" s="135"/>
      <c r="Z2264" s="135"/>
      <c r="AA2264" s="134"/>
      <c r="AB2264" s="135"/>
      <c r="AC2264" s="135"/>
      <c r="AD2264" s="134"/>
      <c r="AE2264" s="135"/>
      <c r="AF2264" s="135"/>
      <c r="AG2264" s="134"/>
    </row>
    <row r="2265" spans="1:33">
      <c r="A2265" s="144" t="s">
        <v>345</v>
      </c>
      <c r="B2265" s="135" t="s">
        <v>2916</v>
      </c>
      <c r="C2265" s="143">
        <v>-496.18021285302694</v>
      </c>
      <c r="D2265" s="143">
        <v>4037.7872555118047</v>
      </c>
      <c r="E2265" s="142">
        <v>1.278</v>
      </c>
      <c r="F2265" s="141">
        <v>2.1829999999999998</v>
      </c>
      <c r="G2265" s="135"/>
      <c r="H2265" s="135"/>
      <c r="I2265" s="134"/>
      <c r="J2265" s="135"/>
      <c r="K2265" s="135"/>
      <c r="L2265" s="134"/>
      <c r="M2265" s="135"/>
      <c r="N2265" s="135"/>
      <c r="O2265" s="134"/>
      <c r="P2265" s="135"/>
      <c r="Q2265" s="135"/>
      <c r="R2265" s="134"/>
      <c r="S2265" s="135"/>
      <c r="T2265" s="135"/>
      <c r="U2265" s="134"/>
      <c r="V2265" s="135"/>
      <c r="W2265" s="135"/>
      <c r="X2265" s="134"/>
      <c r="Y2265" s="135"/>
      <c r="Z2265" s="135"/>
      <c r="AA2265" s="134"/>
      <c r="AB2265" s="135"/>
      <c r="AC2265" s="135"/>
      <c r="AD2265" s="134"/>
      <c r="AE2265" s="135"/>
      <c r="AF2265" s="135"/>
      <c r="AG2265" s="134"/>
    </row>
    <row r="2266" spans="1:33">
      <c r="A2266" s="144" t="s">
        <v>345</v>
      </c>
      <c r="B2266" s="135" t="s">
        <v>2915</v>
      </c>
      <c r="C2266" s="143">
        <v>-496.08998187760983</v>
      </c>
      <c r="D2266" s="143">
        <v>4036.2709396641872</v>
      </c>
      <c r="E2266" s="142">
        <v>1.27</v>
      </c>
      <c r="F2266" s="141">
        <v>2.1930000000000001</v>
      </c>
      <c r="G2266" s="135"/>
      <c r="H2266" s="135"/>
      <c r="I2266" s="134"/>
      <c r="J2266" s="135"/>
      <c r="K2266" s="135"/>
      <c r="L2266" s="134"/>
      <c r="M2266" s="135"/>
      <c r="N2266" s="135"/>
      <c r="O2266" s="134"/>
      <c r="P2266" s="135"/>
      <c r="Q2266" s="135"/>
      <c r="R2266" s="134"/>
      <c r="S2266" s="135"/>
      <c r="T2266" s="135"/>
      <c r="U2266" s="134"/>
      <c r="V2266" s="135"/>
      <c r="W2266" s="135"/>
      <c r="X2266" s="134"/>
      <c r="Y2266" s="135"/>
      <c r="Z2266" s="135"/>
      <c r="AA2266" s="134"/>
      <c r="AB2266" s="135"/>
      <c r="AC2266" s="135"/>
      <c r="AD2266" s="134"/>
      <c r="AE2266" s="135"/>
      <c r="AF2266" s="135"/>
      <c r="AG2266" s="134"/>
    </row>
    <row r="2267" spans="1:33">
      <c r="A2267" s="144" t="s">
        <v>345</v>
      </c>
      <c r="B2267" s="135" t="s">
        <v>2914</v>
      </c>
      <c r="C2267" s="143">
        <v>-496.44936120351724</v>
      </c>
      <c r="D2267" s="143">
        <v>4036.1599540703642</v>
      </c>
      <c r="E2267" s="142">
        <v>1.296</v>
      </c>
      <c r="F2267" s="141">
        <v>2.206</v>
      </c>
      <c r="G2267" s="135"/>
      <c r="H2267" s="135"/>
      <c r="I2267" s="134"/>
      <c r="J2267" s="135"/>
      <c r="K2267" s="135"/>
      <c r="L2267" s="134"/>
      <c r="M2267" s="135"/>
      <c r="N2267" s="135"/>
      <c r="O2267" s="134"/>
      <c r="P2267" s="135"/>
      <c r="Q2267" s="135"/>
      <c r="R2267" s="134"/>
      <c r="S2267" s="135"/>
      <c r="T2267" s="135"/>
      <c r="U2267" s="134"/>
      <c r="V2267" s="135"/>
      <c r="W2267" s="135"/>
      <c r="X2267" s="134"/>
      <c r="Y2267" s="135"/>
      <c r="Z2267" s="135"/>
      <c r="AA2267" s="134"/>
      <c r="AB2267" s="135"/>
      <c r="AC2267" s="135"/>
      <c r="AD2267" s="134"/>
      <c r="AE2267" s="135"/>
      <c r="AF2267" s="135"/>
      <c r="AG2267" s="134"/>
    </row>
    <row r="2268" spans="1:33">
      <c r="A2268" s="144" t="s">
        <v>345</v>
      </c>
      <c r="B2268" s="135" t="s">
        <v>2913</v>
      </c>
      <c r="C2268" s="143">
        <v>-496.85512800100435</v>
      </c>
      <c r="D2268" s="143">
        <v>4035.8575200903042</v>
      </c>
      <c r="E2268" s="142">
        <v>1.2849999999999999</v>
      </c>
      <c r="F2268" s="141">
        <v>2.173</v>
      </c>
      <c r="G2268" s="135"/>
      <c r="H2268" s="135"/>
      <c r="I2268" s="134"/>
      <c r="J2268" s="135"/>
      <c r="K2268" s="135"/>
      <c r="L2268" s="134"/>
      <c r="M2268" s="135"/>
      <c r="N2268" s="135"/>
      <c r="O2268" s="134"/>
      <c r="P2268" s="135"/>
      <c r="Q2268" s="135"/>
      <c r="R2268" s="134"/>
      <c r="S2268" s="135"/>
      <c r="T2268" s="135"/>
      <c r="U2268" s="134"/>
      <c r="V2268" s="135"/>
      <c r="W2268" s="135"/>
      <c r="X2268" s="134"/>
      <c r="Y2268" s="135"/>
      <c r="Z2268" s="135"/>
      <c r="AA2268" s="134"/>
      <c r="AB2268" s="135"/>
      <c r="AC2268" s="135"/>
      <c r="AD2268" s="134"/>
      <c r="AE2268" s="135"/>
      <c r="AF2268" s="135"/>
      <c r="AG2268" s="134"/>
    </row>
    <row r="2269" spans="1:33">
      <c r="A2269" s="144" t="s">
        <v>345</v>
      </c>
      <c r="B2269" s="135" t="s">
        <v>2912</v>
      </c>
      <c r="C2269" s="143">
        <v>-496.3181412781135</v>
      </c>
      <c r="D2269" s="143">
        <v>4034.319154049696</v>
      </c>
      <c r="E2269" s="142">
        <v>1.284</v>
      </c>
      <c r="F2269" s="141">
        <v>2.1539999999999999</v>
      </c>
      <c r="G2269" s="135"/>
      <c r="H2269" s="135"/>
      <c r="I2269" s="134"/>
      <c r="J2269" s="135"/>
      <c r="K2269" s="135"/>
      <c r="L2269" s="134"/>
      <c r="M2269" s="135"/>
      <c r="N2269" s="135"/>
      <c r="O2269" s="134"/>
      <c r="P2269" s="135"/>
      <c r="Q2269" s="135"/>
      <c r="R2269" s="134"/>
      <c r="S2269" s="135"/>
      <c r="T2269" s="135"/>
      <c r="U2269" s="134"/>
      <c r="V2269" s="135"/>
      <c r="W2269" s="135"/>
      <c r="X2269" s="134"/>
      <c r="Y2269" s="135"/>
      <c r="Z2269" s="135"/>
      <c r="AA2269" s="134"/>
      <c r="AB2269" s="135"/>
      <c r="AC2269" s="135"/>
      <c r="AD2269" s="134"/>
      <c r="AE2269" s="135"/>
      <c r="AF2269" s="135"/>
      <c r="AG2269" s="134"/>
    </row>
    <row r="2270" spans="1:33">
      <c r="A2270" s="144" t="s">
        <v>345</v>
      </c>
      <c r="B2270" s="135" t="s">
        <v>2911</v>
      </c>
      <c r="C2270" s="143">
        <v>-496.48352541751706</v>
      </c>
      <c r="D2270" s="143">
        <v>4032.6140993844351</v>
      </c>
      <c r="E2270" s="142">
        <v>1.28</v>
      </c>
      <c r="F2270" s="141">
        <v>2.1989999999999998</v>
      </c>
      <c r="G2270" s="135"/>
      <c r="H2270" s="135"/>
      <c r="I2270" s="134"/>
      <c r="J2270" s="135"/>
      <c r="K2270" s="135"/>
      <c r="L2270" s="134"/>
      <c r="M2270" s="135"/>
      <c r="N2270" s="135"/>
      <c r="O2270" s="134"/>
      <c r="P2270" s="135"/>
      <c r="Q2270" s="135"/>
      <c r="R2270" s="134"/>
      <c r="S2270" s="135"/>
      <c r="T2270" s="135"/>
      <c r="U2270" s="134"/>
      <c r="V2270" s="135"/>
      <c r="W2270" s="135"/>
      <c r="X2270" s="134"/>
      <c r="Y2270" s="135"/>
      <c r="Z2270" s="135"/>
      <c r="AA2270" s="134"/>
      <c r="AB2270" s="135"/>
      <c r="AC2270" s="135"/>
      <c r="AD2270" s="134"/>
      <c r="AE2270" s="135"/>
      <c r="AF2270" s="135"/>
      <c r="AG2270" s="134"/>
    </row>
    <row r="2271" spans="1:33">
      <c r="A2271" s="144" t="s">
        <v>345</v>
      </c>
      <c r="B2271" s="135" t="s">
        <v>2910</v>
      </c>
      <c r="C2271" s="143">
        <v>-496.43989339291102</v>
      </c>
      <c r="D2271" s="143">
        <v>4031.3700269461551</v>
      </c>
      <c r="E2271" s="142">
        <v>1.284</v>
      </c>
      <c r="F2271" s="141">
        <v>2.1949999999999998</v>
      </c>
      <c r="G2271" s="135"/>
      <c r="H2271" s="135"/>
      <c r="I2271" s="134"/>
      <c r="J2271" s="135"/>
      <c r="K2271" s="135"/>
      <c r="L2271" s="134"/>
      <c r="M2271" s="135"/>
      <c r="N2271" s="135"/>
      <c r="O2271" s="134"/>
      <c r="P2271" s="135"/>
      <c r="Q2271" s="135"/>
      <c r="R2271" s="134"/>
      <c r="S2271" s="135"/>
      <c r="T2271" s="135"/>
      <c r="U2271" s="134"/>
      <c r="V2271" s="135"/>
      <c r="W2271" s="135"/>
      <c r="X2271" s="134"/>
      <c r="Y2271" s="135"/>
      <c r="Z2271" s="135"/>
      <c r="AA2271" s="134"/>
      <c r="AB2271" s="135"/>
      <c r="AC2271" s="135"/>
      <c r="AD2271" s="134"/>
      <c r="AE2271" s="135"/>
      <c r="AF2271" s="135"/>
      <c r="AG2271" s="134"/>
    </row>
    <row r="2272" spans="1:33">
      <c r="A2272" s="144" t="s">
        <v>345</v>
      </c>
      <c r="B2272" s="135" t="s">
        <v>2909</v>
      </c>
      <c r="C2272" s="143">
        <v>-496.87656270082471</v>
      </c>
      <c r="D2272" s="143">
        <v>4029.547356314326</v>
      </c>
      <c r="E2272" s="142">
        <v>1.3009999999999999</v>
      </c>
      <c r="F2272" s="141">
        <v>2.1890000000000001</v>
      </c>
      <c r="G2272" s="135"/>
      <c r="H2272" s="135"/>
      <c r="I2272" s="134"/>
      <c r="J2272" s="135"/>
      <c r="K2272" s="135"/>
      <c r="L2272" s="134"/>
      <c r="M2272" s="135"/>
      <c r="N2272" s="135"/>
      <c r="O2272" s="134"/>
      <c r="P2272" s="135"/>
      <c r="Q2272" s="135"/>
      <c r="R2272" s="134"/>
      <c r="S2272" s="135"/>
      <c r="T2272" s="135"/>
      <c r="U2272" s="134"/>
      <c r="V2272" s="135"/>
      <c r="W2272" s="135"/>
      <c r="X2272" s="134"/>
      <c r="Y2272" s="135"/>
      <c r="Z2272" s="135"/>
      <c r="AA2272" s="134"/>
      <c r="AB2272" s="135"/>
      <c r="AC2272" s="135"/>
      <c r="AD2272" s="134"/>
      <c r="AE2272" s="135"/>
      <c r="AF2272" s="135"/>
      <c r="AG2272" s="134"/>
    </row>
    <row r="2273" spans="1:33">
      <c r="A2273" s="144" t="s">
        <v>345</v>
      </c>
      <c r="B2273" s="135" t="s">
        <v>2908</v>
      </c>
      <c r="C2273" s="143">
        <v>-496.08361744370063</v>
      </c>
      <c r="D2273" s="143">
        <v>4027.697293291033</v>
      </c>
      <c r="E2273" s="142">
        <v>1.2589999999999999</v>
      </c>
      <c r="F2273" s="141">
        <v>2.1859999999999999</v>
      </c>
      <c r="G2273" s="135"/>
      <c r="H2273" s="135"/>
      <c r="I2273" s="134"/>
      <c r="J2273" s="135"/>
      <c r="K2273" s="135"/>
      <c r="L2273" s="134"/>
      <c r="M2273" s="135"/>
      <c r="N2273" s="135"/>
      <c r="O2273" s="134"/>
      <c r="P2273" s="135"/>
      <c r="Q2273" s="135"/>
      <c r="R2273" s="134"/>
      <c r="S2273" s="135"/>
      <c r="T2273" s="135"/>
      <c r="U2273" s="134"/>
      <c r="V2273" s="135"/>
      <c r="W2273" s="135"/>
      <c r="X2273" s="134"/>
      <c r="Y2273" s="135"/>
      <c r="Z2273" s="135"/>
      <c r="AA2273" s="134"/>
      <c r="AB2273" s="135"/>
      <c r="AC2273" s="135"/>
      <c r="AD2273" s="134"/>
      <c r="AE2273" s="135"/>
      <c r="AF2273" s="135"/>
      <c r="AG2273" s="134"/>
    </row>
    <row r="2274" spans="1:33">
      <c r="A2274" s="144" t="s">
        <v>345</v>
      </c>
      <c r="B2274" s="135" t="s">
        <v>2907</v>
      </c>
      <c r="C2274" s="143">
        <v>-496.40439632990859</v>
      </c>
      <c r="D2274" s="143">
        <v>4027.1678837630134</v>
      </c>
      <c r="E2274" s="142">
        <v>1.258</v>
      </c>
      <c r="F2274" s="141">
        <v>2.1880000000000002</v>
      </c>
      <c r="G2274" s="135"/>
      <c r="H2274" s="135"/>
      <c r="I2274" s="134"/>
      <c r="J2274" s="135"/>
      <c r="K2274" s="135"/>
      <c r="L2274" s="134"/>
      <c r="M2274" s="135"/>
      <c r="N2274" s="135"/>
      <c r="O2274" s="134"/>
      <c r="P2274" s="135"/>
      <c r="Q2274" s="135"/>
      <c r="R2274" s="134"/>
      <c r="S2274" s="135"/>
      <c r="T2274" s="135"/>
      <c r="U2274" s="134"/>
      <c r="V2274" s="135"/>
      <c r="W2274" s="135"/>
      <c r="X2274" s="134"/>
      <c r="Y2274" s="135"/>
      <c r="Z2274" s="135"/>
      <c r="AA2274" s="134"/>
      <c r="AB2274" s="135"/>
      <c r="AC2274" s="135"/>
      <c r="AD2274" s="134"/>
      <c r="AE2274" s="135"/>
      <c r="AF2274" s="135"/>
      <c r="AG2274" s="134"/>
    </row>
    <row r="2275" spans="1:33">
      <c r="A2275" s="144" t="s">
        <v>345</v>
      </c>
      <c r="B2275" s="135" t="s">
        <v>2906</v>
      </c>
      <c r="C2275" s="143">
        <v>-496.65733756679305</v>
      </c>
      <c r="D2275" s="143">
        <v>4026.6517234401567</v>
      </c>
      <c r="E2275" s="142">
        <v>1.258</v>
      </c>
      <c r="F2275" s="141">
        <v>2.1920000000000002</v>
      </c>
      <c r="G2275" s="135"/>
      <c r="H2275" s="135"/>
      <c r="I2275" s="134"/>
      <c r="J2275" s="135"/>
      <c r="K2275" s="135"/>
      <c r="L2275" s="134"/>
      <c r="M2275" s="135"/>
      <c r="N2275" s="135"/>
      <c r="O2275" s="134"/>
      <c r="P2275" s="135"/>
      <c r="Q2275" s="135"/>
      <c r="R2275" s="134"/>
      <c r="S2275" s="135"/>
      <c r="T2275" s="135"/>
      <c r="U2275" s="134"/>
      <c r="V2275" s="135"/>
      <c r="W2275" s="135"/>
      <c r="X2275" s="134"/>
      <c r="Y2275" s="135"/>
      <c r="Z2275" s="135"/>
      <c r="AA2275" s="134"/>
      <c r="AB2275" s="135"/>
      <c r="AC2275" s="135"/>
      <c r="AD2275" s="134"/>
      <c r="AE2275" s="135"/>
      <c r="AF2275" s="135"/>
      <c r="AG2275" s="134"/>
    </row>
    <row r="2276" spans="1:33">
      <c r="A2276" s="144" t="s">
        <v>345</v>
      </c>
      <c r="B2276" s="135" t="s">
        <v>2905</v>
      </c>
      <c r="C2276" s="143">
        <v>-496.27293375733126</v>
      </c>
      <c r="D2276" s="143">
        <v>4025.5075183155909</v>
      </c>
      <c r="E2276" s="142">
        <v>1.258</v>
      </c>
      <c r="F2276" s="141">
        <v>2.1829999999999998</v>
      </c>
      <c r="G2276" s="135"/>
      <c r="H2276" s="135"/>
      <c r="I2276" s="134"/>
      <c r="J2276" s="135"/>
      <c r="K2276" s="135"/>
      <c r="L2276" s="134"/>
      <c r="M2276" s="135"/>
      <c r="N2276" s="135"/>
      <c r="O2276" s="134"/>
      <c r="P2276" s="135"/>
      <c r="Q2276" s="135"/>
      <c r="R2276" s="134"/>
      <c r="S2276" s="135"/>
      <c r="T2276" s="135"/>
      <c r="U2276" s="134"/>
      <c r="V2276" s="135"/>
      <c r="W2276" s="135"/>
      <c r="X2276" s="134"/>
      <c r="Y2276" s="135"/>
      <c r="Z2276" s="135"/>
      <c r="AA2276" s="134"/>
      <c r="AB2276" s="135"/>
      <c r="AC2276" s="135"/>
      <c r="AD2276" s="134"/>
      <c r="AE2276" s="135"/>
      <c r="AF2276" s="135"/>
      <c r="AG2276" s="134"/>
    </row>
    <row r="2277" spans="1:33">
      <c r="A2277" s="144" t="s">
        <v>345</v>
      </c>
      <c r="B2277" s="135" t="s">
        <v>2904</v>
      </c>
      <c r="C2277" s="143">
        <v>-496.35540198709822</v>
      </c>
      <c r="D2277" s="143">
        <v>4024.124267830141</v>
      </c>
      <c r="E2277" s="142">
        <v>1.2709999999999999</v>
      </c>
      <c r="F2277" s="141">
        <v>2.1869999999999998</v>
      </c>
      <c r="G2277" s="135"/>
      <c r="H2277" s="135"/>
      <c r="I2277" s="134"/>
      <c r="J2277" s="135"/>
      <c r="K2277" s="135"/>
      <c r="L2277" s="134"/>
      <c r="M2277" s="135"/>
      <c r="N2277" s="135"/>
      <c r="O2277" s="134"/>
      <c r="P2277" s="135"/>
      <c r="Q2277" s="135"/>
      <c r="R2277" s="134"/>
      <c r="S2277" s="135"/>
      <c r="T2277" s="135"/>
      <c r="U2277" s="134"/>
      <c r="V2277" s="135"/>
      <c r="W2277" s="135"/>
      <c r="X2277" s="134"/>
      <c r="Y2277" s="135"/>
      <c r="Z2277" s="135"/>
      <c r="AA2277" s="134"/>
      <c r="AB2277" s="135"/>
      <c r="AC2277" s="135"/>
      <c r="AD2277" s="134"/>
      <c r="AE2277" s="135"/>
      <c r="AF2277" s="135"/>
      <c r="AG2277" s="134"/>
    </row>
    <row r="2278" spans="1:33">
      <c r="A2278" s="144" t="s">
        <v>345</v>
      </c>
      <c r="B2278" s="135" t="s">
        <v>2903</v>
      </c>
      <c r="C2278" s="143">
        <v>-496.10743938848725</v>
      </c>
      <c r="D2278" s="143">
        <v>4022.9342817725742</v>
      </c>
      <c r="E2278" s="142">
        <v>1.2949999999999999</v>
      </c>
      <c r="F2278" s="141">
        <v>2.1829999999999998</v>
      </c>
      <c r="G2278" s="135"/>
      <c r="H2278" s="135"/>
      <c r="I2278" s="134"/>
      <c r="J2278" s="135"/>
      <c r="K2278" s="135"/>
      <c r="L2278" s="134"/>
      <c r="M2278" s="135"/>
      <c r="N2278" s="135"/>
      <c r="O2278" s="134"/>
      <c r="P2278" s="135"/>
      <c r="Q2278" s="135"/>
      <c r="R2278" s="134"/>
      <c r="S2278" s="135"/>
      <c r="T2278" s="135"/>
      <c r="U2278" s="134"/>
      <c r="V2278" s="135"/>
      <c r="W2278" s="135"/>
      <c r="X2278" s="134"/>
      <c r="Y2278" s="135"/>
      <c r="Z2278" s="135"/>
      <c r="AA2278" s="134"/>
      <c r="AB2278" s="135"/>
      <c r="AC2278" s="135"/>
      <c r="AD2278" s="134"/>
      <c r="AE2278" s="135"/>
      <c r="AF2278" s="135"/>
      <c r="AG2278" s="134"/>
    </row>
    <row r="2279" spans="1:33">
      <c r="A2279" s="144" t="s">
        <v>345</v>
      </c>
      <c r="B2279" s="135" t="s">
        <v>2902</v>
      </c>
      <c r="C2279" s="143">
        <v>-496.54203327663924</v>
      </c>
      <c r="D2279" s="143">
        <v>4021.0820897904705</v>
      </c>
      <c r="E2279" s="142">
        <v>1.2769999999999999</v>
      </c>
      <c r="F2279" s="141">
        <v>2.198</v>
      </c>
      <c r="G2279" s="135"/>
      <c r="H2279" s="135"/>
      <c r="I2279" s="134"/>
      <c r="J2279" s="135"/>
      <c r="K2279" s="135"/>
      <c r="L2279" s="134"/>
      <c r="M2279" s="135"/>
      <c r="N2279" s="135"/>
      <c r="O2279" s="134"/>
      <c r="P2279" s="135"/>
      <c r="Q2279" s="135"/>
      <c r="R2279" s="134"/>
      <c r="S2279" s="135"/>
      <c r="T2279" s="135"/>
      <c r="U2279" s="134"/>
      <c r="V2279" s="135"/>
      <c r="W2279" s="135"/>
      <c r="X2279" s="134"/>
      <c r="Y2279" s="135"/>
      <c r="Z2279" s="135"/>
      <c r="AA2279" s="134"/>
      <c r="AB2279" s="135"/>
      <c r="AC2279" s="135"/>
      <c r="AD2279" s="134"/>
      <c r="AE2279" s="135"/>
      <c r="AF2279" s="135"/>
      <c r="AG2279" s="134"/>
    </row>
    <row r="2280" spans="1:33">
      <c r="A2280" s="144" t="s">
        <v>345</v>
      </c>
      <c r="B2280" s="135" t="s">
        <v>2901</v>
      </c>
      <c r="C2280" s="143">
        <v>-496.81715936848553</v>
      </c>
      <c r="D2280" s="143">
        <v>4020.1773777115313</v>
      </c>
      <c r="E2280" s="142">
        <v>1.2390000000000001</v>
      </c>
      <c r="F2280" s="141">
        <v>2.1909999999999998</v>
      </c>
      <c r="G2280" s="135"/>
      <c r="H2280" s="135"/>
      <c r="I2280" s="134"/>
      <c r="J2280" s="135"/>
      <c r="K2280" s="135"/>
      <c r="L2280" s="134"/>
      <c r="M2280" s="135"/>
      <c r="N2280" s="135"/>
      <c r="O2280" s="134"/>
      <c r="P2280" s="135"/>
      <c r="Q2280" s="135"/>
      <c r="R2280" s="134"/>
      <c r="S2280" s="135"/>
      <c r="T2280" s="135"/>
      <c r="U2280" s="134"/>
      <c r="V2280" s="135"/>
      <c r="W2280" s="135"/>
      <c r="X2280" s="134"/>
      <c r="Y2280" s="135"/>
      <c r="Z2280" s="135"/>
      <c r="AA2280" s="134"/>
      <c r="AB2280" s="135"/>
      <c r="AC2280" s="135"/>
      <c r="AD2280" s="134"/>
      <c r="AE2280" s="135"/>
      <c r="AF2280" s="135"/>
      <c r="AG2280" s="134"/>
    </row>
    <row r="2281" spans="1:33">
      <c r="A2281" s="144" t="s">
        <v>345</v>
      </c>
      <c r="B2281" s="135" t="s">
        <v>2900</v>
      </c>
      <c r="C2281" s="143">
        <v>-496.74570165596225</v>
      </c>
      <c r="D2281" s="143">
        <v>4020.0291220592826</v>
      </c>
      <c r="E2281" s="142">
        <v>1.272</v>
      </c>
      <c r="F2281" s="141">
        <v>2.177</v>
      </c>
      <c r="G2281" s="135"/>
      <c r="H2281" s="135"/>
      <c r="I2281" s="134"/>
      <c r="J2281" s="135"/>
      <c r="K2281" s="135"/>
      <c r="L2281" s="134"/>
      <c r="M2281" s="135"/>
      <c r="N2281" s="135"/>
      <c r="O2281" s="134"/>
      <c r="P2281" s="135"/>
      <c r="Q2281" s="135"/>
      <c r="R2281" s="134"/>
      <c r="S2281" s="135"/>
      <c r="T2281" s="135"/>
      <c r="U2281" s="134"/>
      <c r="V2281" s="135"/>
      <c r="W2281" s="135"/>
      <c r="X2281" s="134"/>
      <c r="Y2281" s="135"/>
      <c r="Z2281" s="135"/>
      <c r="AA2281" s="134"/>
      <c r="AB2281" s="135"/>
      <c r="AC2281" s="135"/>
      <c r="AD2281" s="134"/>
      <c r="AE2281" s="135"/>
      <c r="AF2281" s="135"/>
      <c r="AG2281" s="134"/>
    </row>
    <row r="2282" spans="1:33">
      <c r="A2282" s="144" t="s">
        <v>345</v>
      </c>
      <c r="B2282" s="135" t="s">
        <v>2899</v>
      </c>
      <c r="C2282" s="143">
        <v>-496.4642747019235</v>
      </c>
      <c r="D2282" s="143">
        <v>4019.3636333763156</v>
      </c>
      <c r="E2282" s="142">
        <v>1.2949999999999999</v>
      </c>
      <c r="F2282" s="141">
        <v>2.177</v>
      </c>
      <c r="G2282" s="135"/>
      <c r="H2282" s="135"/>
      <c r="I2282" s="134"/>
      <c r="J2282" s="135"/>
      <c r="K2282" s="135"/>
      <c r="L2282" s="134"/>
      <c r="M2282" s="135"/>
      <c r="N2282" s="135"/>
      <c r="O2282" s="134"/>
      <c r="P2282" s="135"/>
      <c r="Q2282" s="135"/>
      <c r="R2282" s="134"/>
      <c r="S2282" s="135"/>
      <c r="T2282" s="135"/>
      <c r="U2282" s="134"/>
      <c r="V2282" s="135"/>
      <c r="W2282" s="135"/>
      <c r="X2282" s="134"/>
      <c r="Y2282" s="135"/>
      <c r="Z2282" s="135"/>
      <c r="AA2282" s="134"/>
      <c r="AB2282" s="135"/>
      <c r="AC2282" s="135"/>
      <c r="AD2282" s="134"/>
      <c r="AE2282" s="135"/>
      <c r="AF2282" s="135"/>
      <c r="AG2282" s="134"/>
    </row>
    <row r="2283" spans="1:33">
      <c r="A2283" s="144" t="s">
        <v>345</v>
      </c>
      <c r="B2283" s="135" t="s">
        <v>2898</v>
      </c>
      <c r="C2283" s="143">
        <v>-496.50956198073993</v>
      </c>
      <c r="D2283" s="143">
        <v>4018.0246330024247</v>
      </c>
      <c r="E2283" s="142">
        <v>1.2709999999999999</v>
      </c>
      <c r="F2283" s="141">
        <v>2.1880000000000002</v>
      </c>
      <c r="G2283" s="135"/>
      <c r="H2283" s="135"/>
      <c r="I2283" s="134"/>
      <c r="J2283" s="135"/>
      <c r="K2283" s="135"/>
      <c r="L2283" s="134"/>
      <c r="M2283" s="135"/>
      <c r="N2283" s="135"/>
      <c r="O2283" s="134"/>
      <c r="P2283" s="135"/>
      <c r="Q2283" s="135"/>
      <c r="R2283" s="134"/>
      <c r="S2283" s="135"/>
      <c r="T2283" s="135"/>
      <c r="U2283" s="134"/>
      <c r="V2283" s="135"/>
      <c r="W2283" s="135"/>
      <c r="X2283" s="134"/>
      <c r="Y2283" s="135"/>
      <c r="Z2283" s="135"/>
      <c r="AA2283" s="134"/>
      <c r="AB2283" s="135"/>
      <c r="AC2283" s="135"/>
      <c r="AD2283" s="134"/>
      <c r="AE2283" s="135"/>
      <c r="AF2283" s="135"/>
      <c r="AG2283" s="134"/>
    </row>
    <row r="2284" spans="1:33">
      <c r="A2284" s="144" t="s">
        <v>345</v>
      </c>
      <c r="B2284" s="135" t="s">
        <v>2897</v>
      </c>
      <c r="C2284" s="143">
        <v>-496.47920450024066</v>
      </c>
      <c r="D2284" s="143">
        <v>4017.8835634020847</v>
      </c>
      <c r="E2284" s="142">
        <v>1.252</v>
      </c>
      <c r="F2284" s="141">
        <v>2.1749999999999998</v>
      </c>
      <c r="G2284" s="135"/>
      <c r="H2284" s="135"/>
      <c r="I2284" s="134"/>
      <c r="J2284" s="135"/>
      <c r="K2284" s="135"/>
      <c r="L2284" s="134"/>
      <c r="M2284" s="135"/>
      <c r="N2284" s="135"/>
      <c r="O2284" s="134"/>
      <c r="P2284" s="135"/>
      <c r="Q2284" s="135"/>
      <c r="R2284" s="134"/>
      <c r="S2284" s="135"/>
      <c r="T2284" s="135"/>
      <c r="U2284" s="134"/>
      <c r="V2284" s="135"/>
      <c r="W2284" s="135"/>
      <c r="X2284" s="134"/>
      <c r="Y2284" s="135"/>
      <c r="Z2284" s="135"/>
      <c r="AA2284" s="134"/>
      <c r="AB2284" s="135"/>
      <c r="AC2284" s="135"/>
      <c r="AD2284" s="134"/>
      <c r="AE2284" s="135"/>
      <c r="AF2284" s="135"/>
      <c r="AG2284" s="134"/>
    </row>
    <row r="2285" spans="1:33">
      <c r="A2285" s="144" t="s">
        <v>345</v>
      </c>
      <c r="B2285" s="135" t="s">
        <v>2896</v>
      </c>
      <c r="C2285" s="143">
        <v>-496.51278956912267</v>
      </c>
      <c r="D2285" s="143">
        <v>4015.9084272348236</v>
      </c>
      <c r="E2285" s="142">
        <v>1.2609999999999999</v>
      </c>
      <c r="F2285" s="141">
        <v>2.1840000000000002</v>
      </c>
      <c r="G2285" s="135"/>
      <c r="H2285" s="135"/>
      <c r="I2285" s="134"/>
      <c r="J2285" s="135"/>
      <c r="K2285" s="135"/>
      <c r="L2285" s="134"/>
      <c r="M2285" s="135"/>
      <c r="N2285" s="135"/>
      <c r="O2285" s="134"/>
      <c r="P2285" s="135"/>
      <c r="Q2285" s="135"/>
      <c r="R2285" s="134"/>
      <c r="S2285" s="135"/>
      <c r="T2285" s="135"/>
      <c r="U2285" s="134"/>
      <c r="V2285" s="135"/>
      <c r="W2285" s="135"/>
      <c r="X2285" s="134"/>
      <c r="Y2285" s="135"/>
      <c r="Z2285" s="135"/>
      <c r="AA2285" s="134"/>
      <c r="AB2285" s="135"/>
      <c r="AC2285" s="135"/>
      <c r="AD2285" s="134"/>
      <c r="AE2285" s="135"/>
      <c r="AF2285" s="135"/>
      <c r="AG2285" s="134"/>
    </row>
    <row r="2286" spans="1:33">
      <c r="A2286" s="144" t="s">
        <v>345</v>
      </c>
      <c r="B2286" s="135" t="s">
        <v>2895</v>
      </c>
      <c r="C2286" s="143">
        <v>-496.74512830843878</v>
      </c>
      <c r="D2286" s="143">
        <v>4014.0568286218891</v>
      </c>
      <c r="E2286" s="142">
        <v>1.2909999999999999</v>
      </c>
      <c r="F2286" s="141">
        <v>2.2010000000000001</v>
      </c>
      <c r="G2286" s="135"/>
      <c r="H2286" s="135"/>
      <c r="I2286" s="134"/>
      <c r="J2286" s="135"/>
      <c r="K2286" s="135"/>
      <c r="L2286" s="134"/>
      <c r="M2286" s="135"/>
      <c r="N2286" s="135"/>
      <c r="O2286" s="134"/>
      <c r="P2286" s="135"/>
      <c r="Q2286" s="135"/>
      <c r="R2286" s="134"/>
      <c r="S2286" s="135"/>
      <c r="T2286" s="135"/>
      <c r="U2286" s="134"/>
      <c r="V2286" s="135"/>
      <c r="W2286" s="135"/>
      <c r="X2286" s="134"/>
      <c r="Y2286" s="135"/>
      <c r="Z2286" s="135"/>
      <c r="AA2286" s="134"/>
      <c r="AB2286" s="135"/>
      <c r="AC2286" s="135"/>
      <c r="AD2286" s="134"/>
      <c r="AE2286" s="135"/>
      <c r="AF2286" s="135"/>
      <c r="AG2286" s="134"/>
    </row>
    <row r="2287" spans="1:33">
      <c r="A2287" s="144" t="s">
        <v>345</v>
      </c>
      <c r="B2287" s="135" t="s">
        <v>2894</v>
      </c>
      <c r="C2287" s="143">
        <v>-496.56566638737849</v>
      </c>
      <c r="D2287" s="143">
        <v>4012.621260931619</v>
      </c>
      <c r="E2287" s="142">
        <v>1.3029999999999999</v>
      </c>
      <c r="F2287" s="141">
        <v>2.194</v>
      </c>
      <c r="G2287" s="135"/>
      <c r="H2287" s="135"/>
      <c r="I2287" s="134"/>
      <c r="J2287" s="135"/>
      <c r="K2287" s="135"/>
      <c r="L2287" s="134"/>
      <c r="M2287" s="135"/>
      <c r="N2287" s="135"/>
      <c r="O2287" s="134"/>
      <c r="P2287" s="135"/>
      <c r="Q2287" s="135"/>
      <c r="R2287" s="134"/>
      <c r="S2287" s="135"/>
      <c r="T2287" s="135"/>
      <c r="U2287" s="134"/>
      <c r="V2287" s="135"/>
      <c r="W2287" s="135"/>
      <c r="X2287" s="134"/>
      <c r="Y2287" s="135"/>
      <c r="Z2287" s="135"/>
      <c r="AA2287" s="134"/>
      <c r="AB2287" s="135"/>
      <c r="AC2287" s="135"/>
      <c r="AD2287" s="134"/>
      <c r="AE2287" s="135"/>
      <c r="AF2287" s="135"/>
      <c r="AG2287" s="134"/>
    </row>
    <row r="2288" spans="1:33">
      <c r="A2288" s="144" t="s">
        <v>345</v>
      </c>
      <c r="B2288" s="135" t="s">
        <v>2893</v>
      </c>
      <c r="C2288" s="143">
        <v>-496.53828093768033</v>
      </c>
      <c r="D2288" s="143">
        <v>4011.4909314660899</v>
      </c>
      <c r="E2288" s="142">
        <v>1.288</v>
      </c>
      <c r="F2288" s="141">
        <v>2.1880000000000002</v>
      </c>
      <c r="G2288" s="135"/>
      <c r="H2288" s="135"/>
      <c r="I2288" s="134"/>
      <c r="J2288" s="135"/>
      <c r="K2288" s="135"/>
      <c r="L2288" s="134"/>
      <c r="M2288" s="135"/>
      <c r="N2288" s="135"/>
      <c r="O2288" s="134"/>
      <c r="P2288" s="135"/>
      <c r="Q2288" s="135"/>
      <c r="R2288" s="134"/>
      <c r="S2288" s="135"/>
      <c r="T2288" s="135"/>
      <c r="U2288" s="134"/>
      <c r="V2288" s="135"/>
      <c r="W2288" s="135"/>
      <c r="X2288" s="134"/>
      <c r="Y2288" s="135"/>
      <c r="Z2288" s="135"/>
      <c r="AA2288" s="134"/>
      <c r="AB2288" s="135"/>
      <c r="AC2288" s="135"/>
      <c r="AD2288" s="134"/>
      <c r="AE2288" s="135"/>
      <c r="AF2288" s="135"/>
      <c r="AG2288" s="134"/>
    </row>
    <row r="2289" spans="1:33">
      <c r="A2289" s="144" t="s">
        <v>345</v>
      </c>
      <c r="B2289" s="135" t="s">
        <v>2892</v>
      </c>
      <c r="C2289" s="143">
        <v>-496.29370184862535</v>
      </c>
      <c r="D2289" s="143">
        <v>4010.5103695828061</v>
      </c>
      <c r="E2289" s="142">
        <v>1.2789999999999999</v>
      </c>
      <c r="F2289" s="141">
        <v>2.2000000000000002</v>
      </c>
      <c r="G2289" s="135"/>
      <c r="H2289" s="135"/>
      <c r="I2289" s="134"/>
      <c r="J2289" s="135"/>
      <c r="K2289" s="135"/>
      <c r="L2289" s="134"/>
      <c r="M2289" s="135"/>
      <c r="N2289" s="135"/>
      <c r="O2289" s="134"/>
      <c r="P2289" s="135"/>
      <c r="Q2289" s="135"/>
      <c r="R2289" s="134"/>
      <c r="S2289" s="135"/>
      <c r="T2289" s="135"/>
      <c r="U2289" s="134"/>
      <c r="V2289" s="135"/>
      <c r="W2289" s="135"/>
      <c r="X2289" s="134"/>
      <c r="Y2289" s="135"/>
      <c r="Z2289" s="135"/>
      <c r="AA2289" s="134"/>
      <c r="AB2289" s="135"/>
      <c r="AC2289" s="135"/>
      <c r="AD2289" s="134"/>
      <c r="AE2289" s="135"/>
      <c r="AF2289" s="135"/>
      <c r="AG2289" s="134"/>
    </row>
    <row r="2290" spans="1:33">
      <c r="A2290" s="144" t="s">
        <v>345</v>
      </c>
      <c r="B2290" s="135" t="s">
        <v>2891</v>
      </c>
      <c r="C2290" s="143">
        <v>-496.83247698468949</v>
      </c>
      <c r="D2290" s="143">
        <v>4009.5692946397817</v>
      </c>
      <c r="E2290" s="142">
        <v>1.28</v>
      </c>
      <c r="F2290" s="141">
        <v>2.2160000000000002</v>
      </c>
      <c r="G2290" s="135"/>
      <c r="H2290" s="135"/>
      <c r="I2290" s="134"/>
      <c r="J2290" s="135"/>
      <c r="K2290" s="135"/>
      <c r="L2290" s="134"/>
      <c r="M2290" s="135"/>
      <c r="N2290" s="135"/>
      <c r="O2290" s="134"/>
      <c r="P2290" s="135"/>
      <c r="Q2290" s="135"/>
      <c r="R2290" s="134"/>
      <c r="S2290" s="135"/>
      <c r="T2290" s="135"/>
      <c r="U2290" s="134"/>
      <c r="V2290" s="135"/>
      <c r="W2290" s="135"/>
      <c r="X2290" s="134"/>
      <c r="Y2290" s="135"/>
      <c r="Z2290" s="135"/>
      <c r="AA2290" s="134"/>
      <c r="AB2290" s="135"/>
      <c r="AC2290" s="135"/>
      <c r="AD2290" s="134"/>
      <c r="AE2290" s="135"/>
      <c r="AF2290" s="135"/>
      <c r="AG2290" s="134"/>
    </row>
    <row r="2291" spans="1:33">
      <c r="A2291" s="144" t="s">
        <v>345</v>
      </c>
      <c r="B2291" s="135" t="s">
        <v>2890</v>
      </c>
      <c r="C2291" s="143">
        <v>-496.05227778883682</v>
      </c>
      <c r="D2291" s="143">
        <v>4009.3970777497225</v>
      </c>
      <c r="E2291" s="142">
        <v>1.3089999999999999</v>
      </c>
      <c r="F2291" s="141">
        <v>2.2080000000000002</v>
      </c>
      <c r="G2291" s="135"/>
      <c r="H2291" s="135"/>
      <c r="I2291" s="134"/>
      <c r="J2291" s="135"/>
      <c r="K2291" s="135"/>
      <c r="L2291" s="134"/>
      <c r="M2291" s="135"/>
      <c r="N2291" s="135"/>
      <c r="O2291" s="134"/>
      <c r="P2291" s="135"/>
      <c r="Q2291" s="135"/>
      <c r="R2291" s="134"/>
      <c r="S2291" s="135"/>
      <c r="T2291" s="135"/>
      <c r="U2291" s="134"/>
      <c r="V2291" s="135"/>
      <c r="W2291" s="135"/>
      <c r="X2291" s="134"/>
      <c r="Y2291" s="135"/>
      <c r="Z2291" s="135"/>
      <c r="AA2291" s="134"/>
      <c r="AB2291" s="135"/>
      <c r="AC2291" s="135"/>
      <c r="AD2291" s="134"/>
      <c r="AE2291" s="135"/>
      <c r="AF2291" s="135"/>
      <c r="AG2291" s="134"/>
    </row>
    <row r="2292" spans="1:33">
      <c r="A2292" s="144" t="s">
        <v>345</v>
      </c>
      <c r="B2292" s="135" t="s">
        <v>2889</v>
      </c>
      <c r="C2292" s="143">
        <v>-496.61122150129336</v>
      </c>
      <c r="D2292" s="143">
        <v>4008.8672976059202</v>
      </c>
      <c r="E2292" s="142">
        <v>1.2929999999999999</v>
      </c>
      <c r="F2292" s="141">
        <v>2.194</v>
      </c>
      <c r="G2292" s="135"/>
      <c r="H2292" s="135"/>
      <c r="I2292" s="134"/>
      <c r="J2292" s="135"/>
      <c r="K2292" s="135"/>
      <c r="L2292" s="134"/>
      <c r="M2292" s="135"/>
      <c r="N2292" s="135"/>
      <c r="O2292" s="134"/>
      <c r="P2292" s="135"/>
      <c r="Q2292" s="135"/>
      <c r="R2292" s="134"/>
      <c r="S2292" s="135"/>
      <c r="T2292" s="135"/>
      <c r="U2292" s="134"/>
      <c r="V2292" s="135"/>
      <c r="W2292" s="135"/>
      <c r="X2292" s="134"/>
      <c r="Y2292" s="135"/>
      <c r="Z2292" s="135"/>
      <c r="AA2292" s="134"/>
      <c r="AB2292" s="135"/>
      <c r="AC2292" s="135"/>
      <c r="AD2292" s="134"/>
      <c r="AE2292" s="135"/>
      <c r="AF2292" s="135"/>
      <c r="AG2292" s="134"/>
    </row>
    <row r="2293" spans="1:33">
      <c r="A2293" s="144" t="s">
        <v>345</v>
      </c>
      <c r="B2293" s="135" t="s">
        <v>2888</v>
      </c>
      <c r="C2293" s="143">
        <v>-496.5347376346129</v>
      </c>
      <c r="D2293" s="143">
        <v>4007.7341681240441</v>
      </c>
      <c r="E2293" s="142">
        <v>1.3029999999999999</v>
      </c>
      <c r="F2293" s="141">
        <v>2.2250000000000001</v>
      </c>
      <c r="G2293" s="135"/>
      <c r="H2293" s="135"/>
      <c r="I2293" s="134"/>
      <c r="J2293" s="135"/>
      <c r="K2293" s="135"/>
      <c r="L2293" s="134"/>
      <c r="M2293" s="135"/>
      <c r="N2293" s="135"/>
      <c r="O2293" s="134"/>
      <c r="P2293" s="135"/>
      <c r="Q2293" s="135"/>
      <c r="R2293" s="134"/>
      <c r="S2293" s="135"/>
      <c r="T2293" s="135"/>
      <c r="U2293" s="134"/>
      <c r="V2293" s="135"/>
      <c r="W2293" s="135"/>
      <c r="X2293" s="134"/>
      <c r="Y2293" s="135"/>
      <c r="Z2293" s="135"/>
      <c r="AA2293" s="134"/>
      <c r="AB2293" s="135"/>
      <c r="AC2293" s="135"/>
      <c r="AD2293" s="134"/>
      <c r="AE2293" s="135"/>
      <c r="AF2293" s="135"/>
      <c r="AG2293" s="134"/>
    </row>
    <row r="2294" spans="1:33">
      <c r="A2294" s="144" t="s">
        <v>345</v>
      </c>
      <c r="B2294" s="135" t="s">
        <v>2887</v>
      </c>
      <c r="C2294" s="143">
        <v>-496.41012000125539</v>
      </c>
      <c r="D2294" s="143">
        <v>4006.6819644957436</v>
      </c>
      <c r="E2294" s="142">
        <v>1.284</v>
      </c>
      <c r="F2294" s="141">
        <v>2.198</v>
      </c>
      <c r="G2294" s="135"/>
      <c r="H2294" s="135"/>
      <c r="I2294" s="134"/>
      <c r="J2294" s="135"/>
      <c r="K2294" s="135"/>
      <c r="L2294" s="134"/>
      <c r="M2294" s="135"/>
      <c r="N2294" s="135"/>
      <c r="O2294" s="134"/>
      <c r="P2294" s="135"/>
      <c r="Q2294" s="135"/>
      <c r="R2294" s="134"/>
      <c r="S2294" s="135"/>
      <c r="T2294" s="135"/>
      <c r="U2294" s="134"/>
      <c r="V2294" s="135"/>
      <c r="W2294" s="135"/>
      <c r="X2294" s="134"/>
      <c r="Y2294" s="135"/>
      <c r="Z2294" s="135"/>
      <c r="AA2294" s="134"/>
      <c r="AB2294" s="135"/>
      <c r="AC2294" s="135"/>
      <c r="AD2294" s="134"/>
      <c r="AE2294" s="135"/>
      <c r="AF2294" s="135"/>
      <c r="AG2294" s="134"/>
    </row>
    <row r="2295" spans="1:33">
      <c r="A2295" s="144" t="s">
        <v>345</v>
      </c>
      <c r="B2295" s="135" t="s">
        <v>2886</v>
      </c>
      <c r="C2295" s="143">
        <v>-496.28785732798468</v>
      </c>
      <c r="D2295" s="143">
        <v>4006.3593619180574</v>
      </c>
      <c r="E2295" s="142">
        <v>1.294</v>
      </c>
      <c r="F2295" s="141">
        <v>2.1930000000000001</v>
      </c>
      <c r="G2295" s="135"/>
      <c r="H2295" s="135"/>
      <c r="I2295" s="134"/>
      <c r="J2295" s="135"/>
      <c r="K2295" s="135"/>
      <c r="L2295" s="134"/>
      <c r="M2295" s="135"/>
      <c r="N2295" s="135"/>
      <c r="O2295" s="134"/>
      <c r="P2295" s="135"/>
      <c r="Q2295" s="135"/>
      <c r="R2295" s="134"/>
      <c r="S2295" s="135"/>
      <c r="T2295" s="135"/>
      <c r="U2295" s="134"/>
      <c r="V2295" s="135"/>
      <c r="W2295" s="135"/>
      <c r="X2295" s="134"/>
      <c r="Y2295" s="135"/>
      <c r="Z2295" s="135"/>
      <c r="AA2295" s="134"/>
      <c r="AB2295" s="135"/>
      <c r="AC2295" s="135"/>
      <c r="AD2295" s="134"/>
      <c r="AE2295" s="135"/>
      <c r="AF2295" s="135"/>
      <c r="AG2295" s="134"/>
    </row>
    <row r="2296" spans="1:33">
      <c r="A2296" s="144" t="s">
        <v>345</v>
      </c>
      <c r="B2296" s="135" t="s">
        <v>2885</v>
      </c>
      <c r="C2296" s="143">
        <v>-495.90934428269475</v>
      </c>
      <c r="D2296" s="143">
        <v>4005.8704508751352</v>
      </c>
      <c r="E2296" s="142">
        <v>1.294</v>
      </c>
      <c r="F2296" s="141">
        <v>2.2040000000000002</v>
      </c>
      <c r="G2296" s="135"/>
      <c r="H2296" s="135"/>
      <c r="I2296" s="134"/>
      <c r="J2296" s="135"/>
      <c r="K2296" s="135"/>
      <c r="L2296" s="134"/>
      <c r="M2296" s="135"/>
      <c r="N2296" s="135"/>
      <c r="O2296" s="134"/>
      <c r="P2296" s="135"/>
      <c r="Q2296" s="135"/>
      <c r="R2296" s="134"/>
      <c r="S2296" s="135"/>
      <c r="T2296" s="135"/>
      <c r="U2296" s="134"/>
      <c r="V2296" s="135"/>
      <c r="W2296" s="135"/>
      <c r="X2296" s="134"/>
      <c r="Y2296" s="135"/>
      <c r="Z2296" s="135"/>
      <c r="AA2296" s="134"/>
      <c r="AB2296" s="135"/>
      <c r="AC2296" s="135"/>
      <c r="AD2296" s="134"/>
      <c r="AE2296" s="135"/>
      <c r="AF2296" s="135"/>
      <c r="AG2296" s="134"/>
    </row>
    <row r="2297" spans="1:33">
      <c r="A2297" s="144" t="s">
        <v>345</v>
      </c>
      <c r="B2297" s="135" t="s">
        <v>2884</v>
      </c>
      <c r="C2297" s="143">
        <v>-495.99491432523837</v>
      </c>
      <c r="D2297" s="143">
        <v>4004.143019688529</v>
      </c>
      <c r="E2297" s="142">
        <v>1.3</v>
      </c>
      <c r="F2297" s="141">
        <v>2.2109999999999999</v>
      </c>
      <c r="G2297" s="135"/>
      <c r="H2297" s="135"/>
      <c r="I2297" s="134"/>
      <c r="J2297" s="135"/>
      <c r="K2297" s="135"/>
      <c r="L2297" s="134"/>
      <c r="M2297" s="135"/>
      <c r="N2297" s="135"/>
      <c r="O2297" s="134"/>
      <c r="P2297" s="135"/>
      <c r="Q2297" s="135"/>
      <c r="R2297" s="134"/>
      <c r="S2297" s="135"/>
      <c r="T2297" s="135"/>
      <c r="U2297" s="134"/>
      <c r="V2297" s="135"/>
      <c r="W2297" s="135"/>
      <c r="X2297" s="134"/>
      <c r="Y2297" s="135"/>
      <c r="Z2297" s="135"/>
      <c r="AA2297" s="134"/>
      <c r="AB2297" s="135"/>
      <c r="AC2297" s="135"/>
      <c r="AD2297" s="134"/>
      <c r="AE2297" s="135"/>
      <c r="AF2297" s="135"/>
      <c r="AG2297" s="134"/>
    </row>
    <row r="2298" spans="1:33">
      <c r="A2298" s="144" t="s">
        <v>345</v>
      </c>
      <c r="B2298" s="135" t="s">
        <v>2883</v>
      </c>
      <c r="C2298" s="143">
        <v>-496.3023828331236</v>
      </c>
      <c r="D2298" s="143">
        <v>4002.8578549072163</v>
      </c>
      <c r="E2298" s="142">
        <v>1.306</v>
      </c>
      <c r="F2298" s="141">
        <v>2.206</v>
      </c>
      <c r="G2298" s="135"/>
      <c r="H2298" s="135"/>
      <c r="I2298" s="134"/>
      <c r="J2298" s="135"/>
      <c r="K2298" s="135"/>
      <c r="L2298" s="134"/>
      <c r="M2298" s="135"/>
      <c r="N2298" s="135"/>
      <c r="O2298" s="134"/>
      <c r="P2298" s="135"/>
      <c r="Q2298" s="135"/>
      <c r="R2298" s="134"/>
      <c r="S2298" s="135"/>
      <c r="T2298" s="135"/>
      <c r="U2298" s="134"/>
      <c r="V2298" s="135"/>
      <c r="W2298" s="135"/>
      <c r="X2298" s="134"/>
      <c r="Y2298" s="135"/>
      <c r="Z2298" s="135"/>
      <c r="AA2298" s="134"/>
      <c r="AB2298" s="135"/>
      <c r="AC2298" s="135"/>
      <c r="AD2298" s="134"/>
      <c r="AE2298" s="135"/>
      <c r="AF2298" s="135"/>
      <c r="AG2298" s="134"/>
    </row>
    <row r="2299" spans="1:33">
      <c r="A2299" s="144" t="s">
        <v>345</v>
      </c>
      <c r="B2299" s="135" t="s">
        <v>2882</v>
      </c>
      <c r="C2299" s="143">
        <v>-496.2046320528795</v>
      </c>
      <c r="D2299" s="143">
        <v>4001.3641118108039</v>
      </c>
      <c r="E2299" s="142">
        <v>1.3109999999999999</v>
      </c>
      <c r="F2299" s="141">
        <v>2.1989999999999998</v>
      </c>
      <c r="G2299" s="135"/>
      <c r="H2299" s="135"/>
      <c r="I2299" s="134"/>
      <c r="J2299" s="135"/>
      <c r="K2299" s="135"/>
      <c r="L2299" s="134"/>
      <c r="M2299" s="135"/>
      <c r="N2299" s="135"/>
      <c r="O2299" s="134"/>
      <c r="P2299" s="135"/>
      <c r="Q2299" s="135"/>
      <c r="R2299" s="134"/>
      <c r="S2299" s="135"/>
      <c r="T2299" s="135"/>
      <c r="U2299" s="134"/>
      <c r="V2299" s="135"/>
      <c r="W2299" s="135"/>
      <c r="X2299" s="134"/>
      <c r="Y2299" s="135"/>
      <c r="Z2299" s="135"/>
      <c r="AA2299" s="134"/>
      <c r="AB2299" s="135"/>
      <c r="AC2299" s="135"/>
      <c r="AD2299" s="134"/>
      <c r="AE2299" s="135"/>
      <c r="AF2299" s="135"/>
      <c r="AG2299" s="134"/>
    </row>
    <row r="2300" spans="1:33">
      <c r="A2300" s="144" t="s">
        <v>345</v>
      </c>
      <c r="B2300" s="135" t="s">
        <v>2881</v>
      </c>
      <c r="C2300" s="143">
        <v>-495.98007058352334</v>
      </c>
      <c r="D2300" s="143">
        <v>4001.1461776692968</v>
      </c>
      <c r="E2300" s="142">
        <v>1.2629999999999999</v>
      </c>
      <c r="F2300" s="141">
        <v>2.1960000000000002</v>
      </c>
      <c r="G2300" s="135"/>
      <c r="H2300" s="135"/>
      <c r="I2300" s="134"/>
      <c r="J2300" s="135"/>
      <c r="K2300" s="135"/>
      <c r="L2300" s="134"/>
      <c r="M2300" s="135"/>
      <c r="N2300" s="135"/>
      <c r="O2300" s="134"/>
      <c r="P2300" s="135"/>
      <c r="Q2300" s="135"/>
      <c r="R2300" s="134"/>
      <c r="S2300" s="135"/>
      <c r="T2300" s="135"/>
      <c r="U2300" s="134"/>
      <c r="V2300" s="135"/>
      <c r="W2300" s="135"/>
      <c r="X2300" s="134"/>
      <c r="Y2300" s="135"/>
      <c r="Z2300" s="135"/>
      <c r="AA2300" s="134"/>
      <c r="AB2300" s="135"/>
      <c r="AC2300" s="135"/>
      <c r="AD2300" s="134"/>
      <c r="AE2300" s="135"/>
      <c r="AF2300" s="135"/>
      <c r="AG2300" s="134"/>
    </row>
    <row r="2301" spans="1:33">
      <c r="A2301" s="144" t="s">
        <v>345</v>
      </c>
      <c r="B2301" s="135" t="s">
        <v>2880</v>
      </c>
      <c r="C2301" s="143">
        <v>-495.96705166789161</v>
      </c>
      <c r="D2301" s="143">
        <v>4000.4056840832168</v>
      </c>
      <c r="E2301" s="142">
        <v>1.306</v>
      </c>
      <c r="F2301" s="141">
        <v>2.2109999999999999</v>
      </c>
      <c r="G2301" s="135"/>
      <c r="H2301" s="135"/>
      <c r="I2301" s="134"/>
      <c r="J2301" s="135"/>
      <c r="K2301" s="135"/>
      <c r="L2301" s="134"/>
      <c r="M2301" s="135"/>
      <c r="N2301" s="135"/>
      <c r="O2301" s="134"/>
      <c r="P2301" s="135"/>
      <c r="Q2301" s="135"/>
      <c r="R2301" s="134"/>
      <c r="S2301" s="135"/>
      <c r="T2301" s="135"/>
      <c r="U2301" s="134"/>
      <c r="V2301" s="135"/>
      <c r="W2301" s="135"/>
      <c r="X2301" s="134"/>
      <c r="Y2301" s="135"/>
      <c r="Z2301" s="135"/>
      <c r="AA2301" s="134"/>
      <c r="AB2301" s="135"/>
      <c r="AC2301" s="135"/>
      <c r="AD2301" s="134"/>
      <c r="AE2301" s="135"/>
      <c r="AF2301" s="135"/>
      <c r="AG2301" s="134"/>
    </row>
    <row r="2302" spans="1:33">
      <c r="A2302" s="144" t="s">
        <v>345</v>
      </c>
      <c r="B2302" s="135" t="s">
        <v>2879</v>
      </c>
      <c r="C2302" s="143">
        <v>-495.94086297778739</v>
      </c>
      <c r="D2302" s="143">
        <v>3999.2924903743819</v>
      </c>
      <c r="E2302" s="142">
        <v>1.3109999999999999</v>
      </c>
      <c r="F2302" s="141">
        <v>2.2109999999999999</v>
      </c>
      <c r="G2302" s="135"/>
      <c r="H2302" s="135"/>
      <c r="I2302" s="134"/>
      <c r="J2302" s="135"/>
      <c r="K2302" s="135"/>
      <c r="L2302" s="134"/>
      <c r="M2302" s="135"/>
      <c r="N2302" s="135"/>
      <c r="O2302" s="134"/>
      <c r="P2302" s="135"/>
      <c r="Q2302" s="135"/>
      <c r="R2302" s="134"/>
      <c r="S2302" s="135"/>
      <c r="T2302" s="135"/>
      <c r="U2302" s="134"/>
      <c r="V2302" s="135"/>
      <c r="W2302" s="135"/>
      <c r="X2302" s="134"/>
      <c r="Y2302" s="135"/>
      <c r="Z2302" s="135"/>
      <c r="AA2302" s="134"/>
      <c r="AB2302" s="135"/>
      <c r="AC2302" s="135"/>
      <c r="AD2302" s="134"/>
      <c r="AE2302" s="135"/>
      <c r="AF2302" s="135"/>
      <c r="AG2302" s="134"/>
    </row>
    <row r="2303" spans="1:33">
      <c r="A2303" s="144" t="s">
        <v>345</v>
      </c>
      <c r="B2303" s="135" t="s">
        <v>2878</v>
      </c>
      <c r="C2303" s="143">
        <v>-496.62250690411804</v>
      </c>
      <c r="D2303" s="143">
        <v>3998.8792420240397</v>
      </c>
      <c r="E2303" s="142">
        <v>1.2809999999999999</v>
      </c>
      <c r="F2303" s="141">
        <v>2.2109999999999999</v>
      </c>
      <c r="G2303" s="135"/>
      <c r="H2303" s="135"/>
      <c r="I2303" s="134"/>
      <c r="J2303" s="135"/>
      <c r="K2303" s="135"/>
      <c r="L2303" s="134"/>
      <c r="M2303" s="135"/>
      <c r="N2303" s="135"/>
      <c r="O2303" s="134"/>
      <c r="P2303" s="135"/>
      <c r="Q2303" s="135"/>
      <c r="R2303" s="134"/>
      <c r="S2303" s="135"/>
      <c r="T2303" s="135"/>
      <c r="U2303" s="134"/>
      <c r="V2303" s="135"/>
      <c r="W2303" s="135"/>
      <c r="X2303" s="134"/>
      <c r="Y2303" s="135"/>
      <c r="Z2303" s="135"/>
      <c r="AA2303" s="134"/>
      <c r="AB2303" s="135"/>
      <c r="AC2303" s="135"/>
      <c r="AD2303" s="134"/>
      <c r="AE2303" s="135"/>
      <c r="AF2303" s="135"/>
      <c r="AG2303" s="134"/>
    </row>
    <row r="2304" spans="1:33">
      <c r="A2304" s="144" t="s">
        <v>345</v>
      </c>
      <c r="B2304" s="135" t="s">
        <v>2877</v>
      </c>
      <c r="C2304" s="143">
        <v>-496.40215336544401</v>
      </c>
      <c r="D2304" s="143">
        <v>3998.2333911729329</v>
      </c>
      <c r="E2304" s="142">
        <v>1.286</v>
      </c>
      <c r="F2304" s="141">
        <v>2.198</v>
      </c>
      <c r="G2304" s="135"/>
      <c r="H2304" s="135"/>
      <c r="I2304" s="134"/>
      <c r="J2304" s="135"/>
      <c r="K2304" s="135"/>
      <c r="L2304" s="134"/>
      <c r="M2304" s="135"/>
      <c r="N2304" s="135"/>
      <c r="O2304" s="134"/>
      <c r="P2304" s="135"/>
      <c r="Q2304" s="135"/>
      <c r="R2304" s="134"/>
      <c r="S2304" s="135"/>
      <c r="T2304" s="135"/>
      <c r="U2304" s="134"/>
      <c r="V2304" s="135"/>
      <c r="W2304" s="135"/>
      <c r="X2304" s="134"/>
      <c r="Y2304" s="135"/>
      <c r="Z2304" s="135"/>
      <c r="AA2304" s="134"/>
      <c r="AB2304" s="135"/>
      <c r="AC2304" s="135"/>
      <c r="AD2304" s="134"/>
      <c r="AE2304" s="135"/>
      <c r="AF2304" s="135"/>
      <c r="AG2304" s="134"/>
    </row>
    <row r="2305" spans="1:33">
      <c r="A2305" s="144" t="s">
        <v>345</v>
      </c>
      <c r="B2305" s="135" t="s">
        <v>2876</v>
      </c>
      <c r="C2305" s="143">
        <v>-496.07292126321454</v>
      </c>
      <c r="D2305" s="143">
        <v>3997.3151559197677</v>
      </c>
      <c r="E2305" s="142">
        <v>1.2989999999999999</v>
      </c>
      <c r="F2305" s="141">
        <v>2.2160000000000002</v>
      </c>
      <c r="G2305" s="135"/>
      <c r="H2305" s="135"/>
      <c r="I2305" s="134"/>
      <c r="J2305" s="135"/>
      <c r="K2305" s="135"/>
      <c r="L2305" s="134"/>
      <c r="M2305" s="135"/>
      <c r="N2305" s="135"/>
      <c r="O2305" s="134"/>
      <c r="P2305" s="135"/>
      <c r="Q2305" s="135"/>
      <c r="R2305" s="134"/>
      <c r="S2305" s="135"/>
      <c r="T2305" s="135"/>
      <c r="U2305" s="134"/>
      <c r="V2305" s="135"/>
      <c r="W2305" s="135"/>
      <c r="X2305" s="134"/>
      <c r="Y2305" s="135"/>
      <c r="Z2305" s="135"/>
      <c r="AA2305" s="134"/>
      <c r="AB2305" s="135"/>
      <c r="AC2305" s="135"/>
      <c r="AD2305" s="134"/>
      <c r="AE2305" s="135"/>
      <c r="AF2305" s="135"/>
      <c r="AG2305" s="134"/>
    </row>
    <row r="2306" spans="1:33">
      <c r="A2306" s="144" t="s">
        <v>345</v>
      </c>
      <c r="B2306" s="135" t="s">
        <v>2875</v>
      </c>
      <c r="C2306" s="143">
        <v>-496.39090751947515</v>
      </c>
      <c r="D2306" s="143">
        <v>3995.4011564138677</v>
      </c>
      <c r="E2306" s="142">
        <v>1.325</v>
      </c>
      <c r="F2306" s="141">
        <v>2.2240000000000002</v>
      </c>
      <c r="G2306" s="135"/>
      <c r="H2306" s="135"/>
      <c r="I2306" s="134"/>
      <c r="J2306" s="135"/>
      <c r="K2306" s="135"/>
      <c r="L2306" s="134"/>
      <c r="M2306" s="135"/>
      <c r="N2306" s="135"/>
      <c r="O2306" s="134"/>
      <c r="P2306" s="135"/>
      <c r="Q2306" s="135"/>
      <c r="R2306" s="134"/>
      <c r="S2306" s="135"/>
      <c r="T2306" s="135"/>
      <c r="U2306" s="134"/>
      <c r="V2306" s="135"/>
      <c r="W2306" s="135"/>
      <c r="X2306" s="134"/>
      <c r="Y2306" s="135"/>
      <c r="Z2306" s="135"/>
      <c r="AA2306" s="134"/>
      <c r="AB2306" s="135"/>
      <c r="AC2306" s="135"/>
      <c r="AD2306" s="134"/>
      <c r="AE2306" s="135"/>
      <c r="AF2306" s="135"/>
      <c r="AG2306" s="134"/>
    </row>
    <row r="2307" spans="1:33">
      <c r="A2307" s="144" t="s">
        <v>345</v>
      </c>
      <c r="B2307" s="135" t="s">
        <v>2874</v>
      </c>
      <c r="C2307" s="143">
        <v>-495.97252956335251</v>
      </c>
      <c r="D2307" s="143">
        <v>3993.4065253112512</v>
      </c>
      <c r="E2307" s="142">
        <v>1.323</v>
      </c>
      <c r="F2307" s="141">
        <v>2.2210000000000001</v>
      </c>
      <c r="G2307" s="135"/>
      <c r="H2307" s="135"/>
      <c r="I2307" s="134"/>
      <c r="J2307" s="135"/>
      <c r="K2307" s="135"/>
      <c r="L2307" s="134"/>
      <c r="M2307" s="135"/>
      <c r="N2307" s="135"/>
      <c r="O2307" s="134"/>
      <c r="P2307" s="135"/>
      <c r="Q2307" s="135"/>
      <c r="R2307" s="134"/>
      <c r="S2307" s="135"/>
      <c r="T2307" s="135"/>
      <c r="U2307" s="134"/>
      <c r="V2307" s="135"/>
      <c r="W2307" s="135"/>
      <c r="X2307" s="134"/>
      <c r="Y2307" s="135"/>
      <c r="Z2307" s="135"/>
      <c r="AA2307" s="134"/>
      <c r="AB2307" s="135"/>
      <c r="AC2307" s="135"/>
      <c r="AD2307" s="134"/>
      <c r="AE2307" s="135"/>
      <c r="AF2307" s="135"/>
      <c r="AG2307" s="134"/>
    </row>
    <row r="2308" spans="1:33">
      <c r="A2308" s="144" t="s">
        <v>345</v>
      </c>
      <c r="B2308" s="135" t="s">
        <v>2873</v>
      </c>
      <c r="C2308" s="143">
        <v>-496.34548821548253</v>
      </c>
      <c r="D2308" s="143">
        <v>3992.7647150955841</v>
      </c>
      <c r="E2308" s="142">
        <v>1.3240000000000001</v>
      </c>
      <c r="F2308" s="141">
        <v>2.222</v>
      </c>
      <c r="G2308" s="135"/>
      <c r="H2308" s="135"/>
      <c r="I2308" s="134"/>
      <c r="J2308" s="135"/>
      <c r="K2308" s="135"/>
      <c r="L2308" s="134"/>
      <c r="M2308" s="135"/>
      <c r="N2308" s="135"/>
      <c r="O2308" s="134"/>
      <c r="P2308" s="135"/>
      <c r="Q2308" s="135"/>
      <c r="R2308" s="134"/>
      <c r="S2308" s="135"/>
      <c r="T2308" s="135"/>
      <c r="U2308" s="134"/>
      <c r="V2308" s="135"/>
      <c r="W2308" s="135"/>
      <c r="X2308" s="134"/>
      <c r="Y2308" s="135"/>
      <c r="Z2308" s="135"/>
      <c r="AA2308" s="134"/>
      <c r="AB2308" s="135"/>
      <c r="AC2308" s="135"/>
      <c r="AD2308" s="134"/>
      <c r="AE2308" s="135"/>
      <c r="AF2308" s="135"/>
      <c r="AG2308" s="134"/>
    </row>
    <row r="2309" spans="1:33">
      <c r="A2309" s="144" t="s">
        <v>345</v>
      </c>
      <c r="B2309" s="135" t="s">
        <v>2872</v>
      </c>
      <c r="C2309" s="143">
        <v>-496.69439193761121</v>
      </c>
      <c r="D2309" s="143">
        <v>3991.542949609242</v>
      </c>
      <c r="E2309" s="142">
        <v>1.2929999999999999</v>
      </c>
      <c r="F2309" s="141">
        <v>2.2280000000000002</v>
      </c>
      <c r="G2309" s="135"/>
      <c r="H2309" s="135"/>
      <c r="I2309" s="134"/>
      <c r="J2309" s="135"/>
      <c r="K2309" s="135"/>
      <c r="L2309" s="134"/>
      <c r="M2309" s="135"/>
      <c r="N2309" s="135"/>
      <c r="O2309" s="134"/>
      <c r="P2309" s="135"/>
      <c r="Q2309" s="135"/>
      <c r="R2309" s="134"/>
      <c r="S2309" s="135"/>
      <c r="T2309" s="135"/>
      <c r="U2309" s="134"/>
      <c r="V2309" s="135"/>
      <c r="W2309" s="135"/>
      <c r="X2309" s="134"/>
      <c r="Y2309" s="135"/>
      <c r="Z2309" s="135"/>
      <c r="AA2309" s="134"/>
      <c r="AB2309" s="135"/>
      <c r="AC2309" s="135"/>
      <c r="AD2309" s="134"/>
      <c r="AE2309" s="135"/>
      <c r="AF2309" s="135"/>
      <c r="AG2309" s="134"/>
    </row>
    <row r="2310" spans="1:33">
      <c r="A2310" s="144" t="s">
        <v>345</v>
      </c>
      <c r="B2310" s="135" t="s">
        <v>2871</v>
      </c>
      <c r="C2310" s="143">
        <v>-496.75586040022114</v>
      </c>
      <c r="D2310" s="143">
        <v>3990.1443445678487</v>
      </c>
      <c r="E2310" s="142">
        <v>1.3109999999999999</v>
      </c>
      <c r="F2310" s="141">
        <v>2.2189999999999999</v>
      </c>
      <c r="G2310" s="135"/>
      <c r="H2310" s="135"/>
      <c r="I2310" s="134"/>
      <c r="J2310" s="135"/>
      <c r="K2310" s="135"/>
      <c r="L2310" s="134"/>
      <c r="M2310" s="135"/>
      <c r="N2310" s="135"/>
      <c r="O2310" s="134"/>
      <c r="P2310" s="135"/>
      <c r="Q2310" s="135"/>
      <c r="R2310" s="134"/>
      <c r="S2310" s="135"/>
      <c r="T2310" s="135"/>
      <c r="U2310" s="134"/>
      <c r="V2310" s="135"/>
      <c r="W2310" s="135"/>
      <c r="X2310" s="134"/>
      <c r="Y2310" s="135"/>
      <c r="Z2310" s="135"/>
      <c r="AA2310" s="134"/>
      <c r="AB2310" s="135"/>
      <c r="AC2310" s="135"/>
      <c r="AD2310" s="134"/>
      <c r="AE2310" s="135"/>
      <c r="AF2310" s="135"/>
      <c r="AG2310" s="134"/>
    </row>
    <row r="2311" spans="1:33">
      <c r="A2311" s="144" t="s">
        <v>345</v>
      </c>
      <c r="B2311" s="135" t="s">
        <v>2870</v>
      </c>
      <c r="C2311" s="143">
        <v>-496.3563585844405</v>
      </c>
      <c r="D2311" s="143">
        <v>3989.2908279697508</v>
      </c>
      <c r="E2311" s="142">
        <v>1.319</v>
      </c>
      <c r="F2311" s="141">
        <v>2.2080000000000002</v>
      </c>
      <c r="G2311" s="135"/>
      <c r="H2311" s="135"/>
      <c r="I2311" s="134"/>
      <c r="J2311" s="135"/>
      <c r="K2311" s="135"/>
      <c r="L2311" s="134"/>
      <c r="M2311" s="135"/>
      <c r="N2311" s="135"/>
      <c r="O2311" s="134"/>
      <c r="P2311" s="135"/>
      <c r="Q2311" s="135"/>
      <c r="R2311" s="134"/>
      <c r="S2311" s="135"/>
      <c r="T2311" s="135"/>
      <c r="U2311" s="134"/>
      <c r="V2311" s="135"/>
      <c r="W2311" s="135"/>
      <c r="X2311" s="134"/>
      <c r="Y2311" s="135"/>
      <c r="Z2311" s="135"/>
      <c r="AA2311" s="134"/>
      <c r="AB2311" s="135"/>
      <c r="AC2311" s="135"/>
      <c r="AD2311" s="134"/>
      <c r="AE2311" s="135"/>
      <c r="AF2311" s="135"/>
      <c r="AG2311" s="134"/>
    </row>
    <row r="2312" spans="1:33">
      <c r="A2312" s="144" t="s">
        <v>345</v>
      </c>
      <c r="B2312" s="135" t="s">
        <v>2869</v>
      </c>
      <c r="C2312" s="143">
        <v>-496.68649703370079</v>
      </c>
      <c r="D2312" s="143">
        <v>3987.670166164673</v>
      </c>
      <c r="E2312" s="142">
        <v>1.3240000000000001</v>
      </c>
      <c r="F2312" s="141">
        <v>2.2290000000000001</v>
      </c>
      <c r="G2312" s="135"/>
      <c r="H2312" s="135"/>
      <c r="I2312" s="134"/>
      <c r="J2312" s="135"/>
      <c r="K2312" s="135"/>
      <c r="L2312" s="134"/>
      <c r="M2312" s="135"/>
      <c r="N2312" s="135"/>
      <c r="O2312" s="134"/>
      <c r="P2312" s="135"/>
      <c r="Q2312" s="135"/>
      <c r="R2312" s="134"/>
      <c r="S2312" s="135"/>
      <c r="T2312" s="135"/>
      <c r="U2312" s="134"/>
      <c r="V2312" s="135"/>
      <c r="W2312" s="135"/>
      <c r="X2312" s="134"/>
      <c r="Y2312" s="135"/>
      <c r="Z2312" s="135"/>
      <c r="AA2312" s="134"/>
      <c r="AB2312" s="135"/>
      <c r="AC2312" s="135"/>
      <c r="AD2312" s="134"/>
      <c r="AE2312" s="135"/>
      <c r="AF2312" s="135"/>
      <c r="AG2312" s="134"/>
    </row>
    <row r="2313" spans="1:33">
      <c r="A2313" s="144" t="s">
        <v>345</v>
      </c>
      <c r="B2313" s="135" t="s">
        <v>2868</v>
      </c>
      <c r="C2313" s="143">
        <v>-496.805759161948</v>
      </c>
      <c r="D2313" s="143">
        <v>3986.7881379094729</v>
      </c>
      <c r="E2313" s="142">
        <v>1.3140000000000001</v>
      </c>
      <c r="F2313" s="141">
        <v>2.2189999999999999</v>
      </c>
      <c r="G2313" s="135"/>
      <c r="H2313" s="135"/>
      <c r="I2313" s="134"/>
      <c r="J2313" s="135"/>
      <c r="K2313" s="135"/>
      <c r="L2313" s="134"/>
      <c r="M2313" s="135"/>
      <c r="N2313" s="135"/>
      <c r="O2313" s="134"/>
      <c r="P2313" s="135"/>
      <c r="Q2313" s="135"/>
      <c r="R2313" s="134"/>
      <c r="S2313" s="135"/>
      <c r="T2313" s="135"/>
      <c r="U2313" s="134"/>
      <c r="V2313" s="135"/>
      <c r="W2313" s="135"/>
      <c r="X2313" s="134"/>
      <c r="Y2313" s="135"/>
      <c r="Z2313" s="135"/>
      <c r="AA2313" s="134"/>
      <c r="AB2313" s="135"/>
      <c r="AC2313" s="135"/>
      <c r="AD2313" s="134"/>
      <c r="AE2313" s="135"/>
      <c r="AF2313" s="135"/>
      <c r="AG2313" s="134"/>
    </row>
    <row r="2314" spans="1:33">
      <c r="A2314" s="144" t="s">
        <v>345</v>
      </c>
      <c r="B2314" s="135" t="s">
        <v>2867</v>
      </c>
      <c r="C2314" s="143">
        <v>-496.43842063019042</v>
      </c>
      <c r="D2314" s="143">
        <v>3986.2678997510193</v>
      </c>
      <c r="E2314" s="142">
        <v>1.3280000000000001</v>
      </c>
      <c r="F2314" s="141">
        <v>2.2309999999999999</v>
      </c>
      <c r="G2314" s="135"/>
      <c r="H2314" s="135"/>
      <c r="I2314" s="134"/>
      <c r="J2314" s="135"/>
      <c r="K2314" s="135"/>
      <c r="L2314" s="134"/>
      <c r="M2314" s="135"/>
      <c r="N2314" s="135"/>
      <c r="O2314" s="134"/>
      <c r="P2314" s="135"/>
      <c r="Q2314" s="135"/>
      <c r="R2314" s="134"/>
      <c r="S2314" s="135"/>
      <c r="T2314" s="135"/>
      <c r="U2314" s="134"/>
      <c r="V2314" s="135"/>
      <c r="W2314" s="135"/>
      <c r="X2314" s="134"/>
      <c r="Y2314" s="135"/>
      <c r="Z2314" s="135"/>
      <c r="AA2314" s="134"/>
      <c r="AB2314" s="135"/>
      <c r="AC2314" s="135"/>
      <c r="AD2314" s="134"/>
      <c r="AE2314" s="135"/>
      <c r="AF2314" s="135"/>
      <c r="AG2314" s="134"/>
    </row>
    <row r="2315" spans="1:33">
      <c r="A2315" s="144" t="s">
        <v>345</v>
      </c>
      <c r="B2315" s="135" t="s">
        <v>2866</v>
      </c>
      <c r="C2315" s="143">
        <v>-496.44294312734633</v>
      </c>
      <c r="D2315" s="143">
        <v>3985.5380217457032</v>
      </c>
      <c r="E2315" s="142">
        <v>1.3160000000000001</v>
      </c>
      <c r="F2315" s="141">
        <v>2.2290000000000001</v>
      </c>
      <c r="G2315" s="135"/>
      <c r="H2315" s="135"/>
      <c r="I2315" s="134"/>
      <c r="J2315" s="135"/>
      <c r="K2315" s="135"/>
      <c r="L2315" s="134"/>
      <c r="M2315" s="135"/>
      <c r="N2315" s="135"/>
      <c r="O2315" s="134"/>
      <c r="P2315" s="135"/>
      <c r="Q2315" s="135"/>
      <c r="R2315" s="134"/>
      <c r="S2315" s="135"/>
      <c r="T2315" s="135"/>
      <c r="U2315" s="134"/>
      <c r="V2315" s="135"/>
      <c r="W2315" s="135"/>
      <c r="X2315" s="134"/>
      <c r="Y2315" s="135"/>
      <c r="Z2315" s="135"/>
      <c r="AA2315" s="134"/>
      <c r="AB2315" s="135"/>
      <c r="AC2315" s="135"/>
      <c r="AD2315" s="134"/>
      <c r="AE2315" s="135"/>
      <c r="AF2315" s="135"/>
      <c r="AG2315" s="134"/>
    </row>
    <row r="2316" spans="1:33">
      <c r="A2316" s="144" t="s">
        <v>345</v>
      </c>
      <c r="B2316" s="135" t="s">
        <v>2865</v>
      </c>
      <c r="C2316" s="143">
        <v>-496.42467857003152</v>
      </c>
      <c r="D2316" s="143">
        <v>3984.2891120445024</v>
      </c>
      <c r="E2316" s="142">
        <v>1.3109999999999999</v>
      </c>
      <c r="F2316" s="141">
        <v>2.2269999999999999</v>
      </c>
      <c r="G2316" s="135"/>
      <c r="H2316" s="135"/>
      <c r="I2316" s="134"/>
      <c r="J2316" s="135"/>
      <c r="K2316" s="135"/>
      <c r="L2316" s="134"/>
      <c r="M2316" s="135"/>
      <c r="N2316" s="135"/>
      <c r="O2316" s="134"/>
      <c r="P2316" s="135"/>
      <c r="Q2316" s="135"/>
      <c r="R2316" s="134"/>
      <c r="S2316" s="135"/>
      <c r="T2316" s="135"/>
      <c r="U2316" s="134"/>
      <c r="V2316" s="135"/>
      <c r="W2316" s="135"/>
      <c r="X2316" s="134"/>
      <c r="Y2316" s="135"/>
      <c r="Z2316" s="135"/>
      <c r="AA2316" s="134"/>
      <c r="AB2316" s="135"/>
      <c r="AC2316" s="135"/>
      <c r="AD2316" s="134"/>
      <c r="AE2316" s="135"/>
      <c r="AF2316" s="135"/>
      <c r="AG2316" s="134"/>
    </row>
    <row r="2317" spans="1:33">
      <c r="A2317" s="144" t="s">
        <v>345</v>
      </c>
      <c r="B2317" s="135" t="s">
        <v>2864</v>
      </c>
      <c r="C2317" s="143">
        <v>-496.02396308333886</v>
      </c>
      <c r="D2317" s="143">
        <v>3983.2237373138701</v>
      </c>
      <c r="E2317" s="142">
        <v>1.3240000000000001</v>
      </c>
      <c r="F2317" s="141">
        <v>2.2360000000000002</v>
      </c>
      <c r="G2317" s="135"/>
      <c r="H2317" s="135"/>
      <c r="I2317" s="134"/>
      <c r="J2317" s="135"/>
      <c r="K2317" s="135"/>
      <c r="L2317" s="134"/>
      <c r="M2317" s="135"/>
      <c r="N2317" s="135"/>
      <c r="O2317" s="134"/>
      <c r="P2317" s="135"/>
      <c r="Q2317" s="135"/>
      <c r="R2317" s="134"/>
      <c r="S2317" s="135"/>
      <c r="T2317" s="135"/>
      <c r="U2317" s="134"/>
      <c r="V2317" s="135"/>
      <c r="W2317" s="135"/>
      <c r="X2317" s="134"/>
      <c r="Y2317" s="135"/>
      <c r="Z2317" s="135"/>
      <c r="AA2317" s="134"/>
      <c r="AB2317" s="135"/>
      <c r="AC2317" s="135"/>
      <c r="AD2317" s="134"/>
      <c r="AE2317" s="135"/>
      <c r="AF2317" s="135"/>
      <c r="AG2317" s="134"/>
    </row>
    <row r="2318" spans="1:33">
      <c r="A2318" s="144" t="s">
        <v>345</v>
      </c>
      <c r="B2318" s="135" t="s">
        <v>2863</v>
      </c>
      <c r="C2318" s="143">
        <v>-496.27235883566721</v>
      </c>
      <c r="D2318" s="143">
        <v>3982.9912622569777</v>
      </c>
      <c r="E2318" s="142">
        <v>1.33</v>
      </c>
      <c r="F2318" s="141">
        <v>2.2229999999999999</v>
      </c>
      <c r="G2318" s="135"/>
      <c r="H2318" s="135"/>
      <c r="I2318" s="134"/>
      <c r="J2318" s="135"/>
      <c r="K2318" s="135"/>
      <c r="L2318" s="134"/>
      <c r="M2318" s="135"/>
      <c r="N2318" s="135"/>
      <c r="O2318" s="134"/>
      <c r="P2318" s="135"/>
      <c r="Q2318" s="135"/>
      <c r="R2318" s="134"/>
      <c r="S2318" s="135"/>
      <c r="T2318" s="135"/>
      <c r="U2318" s="134"/>
      <c r="V2318" s="135"/>
      <c r="W2318" s="135"/>
      <c r="X2318" s="134"/>
      <c r="Y2318" s="135"/>
      <c r="Z2318" s="135"/>
      <c r="AA2318" s="134"/>
      <c r="AB2318" s="135"/>
      <c r="AC2318" s="135"/>
      <c r="AD2318" s="134"/>
      <c r="AE2318" s="135"/>
      <c r="AF2318" s="135"/>
      <c r="AG2318" s="134"/>
    </row>
    <row r="2319" spans="1:33">
      <c r="A2319" s="144" t="s">
        <v>345</v>
      </c>
      <c r="B2319" s="135" t="s">
        <v>2862</v>
      </c>
      <c r="C2319" s="143">
        <v>-496.83505216892866</v>
      </c>
      <c r="D2319" s="143">
        <v>3981.4388132594963</v>
      </c>
      <c r="E2319" s="142">
        <v>1.3089999999999999</v>
      </c>
      <c r="F2319" s="141">
        <v>2.2210000000000001</v>
      </c>
      <c r="G2319" s="135"/>
      <c r="H2319" s="135"/>
      <c r="I2319" s="134"/>
      <c r="J2319" s="135"/>
      <c r="K2319" s="135"/>
      <c r="L2319" s="134"/>
      <c r="M2319" s="135"/>
      <c r="N2319" s="135"/>
      <c r="O2319" s="134"/>
      <c r="P2319" s="135"/>
      <c r="Q2319" s="135"/>
      <c r="R2319" s="134"/>
      <c r="S2319" s="135"/>
      <c r="T2319" s="135"/>
      <c r="U2319" s="134"/>
      <c r="V2319" s="135"/>
      <c r="W2319" s="135"/>
      <c r="X2319" s="134"/>
      <c r="Y2319" s="135"/>
      <c r="Z2319" s="135"/>
      <c r="AA2319" s="134"/>
      <c r="AB2319" s="135"/>
      <c r="AC2319" s="135"/>
      <c r="AD2319" s="134"/>
      <c r="AE2319" s="135"/>
      <c r="AF2319" s="135"/>
      <c r="AG2319" s="134"/>
    </row>
    <row r="2320" spans="1:33">
      <c r="A2320" s="144" t="s">
        <v>345</v>
      </c>
      <c r="B2320" s="135" t="s">
        <v>2861</v>
      </c>
      <c r="C2320" s="143">
        <v>-496.11785545578891</v>
      </c>
      <c r="D2320" s="143">
        <v>3980.5136369801089</v>
      </c>
      <c r="E2320" s="142">
        <v>1.327</v>
      </c>
      <c r="F2320" s="141">
        <v>2.242</v>
      </c>
      <c r="G2320" s="135"/>
      <c r="H2320" s="135"/>
      <c r="I2320" s="134"/>
      <c r="J2320" s="135"/>
      <c r="K2320" s="135"/>
      <c r="L2320" s="134"/>
      <c r="M2320" s="135"/>
      <c r="N2320" s="135"/>
      <c r="O2320" s="134"/>
      <c r="P2320" s="135"/>
      <c r="Q2320" s="135"/>
      <c r="R2320" s="134"/>
      <c r="S2320" s="135"/>
      <c r="T2320" s="135"/>
      <c r="U2320" s="134"/>
      <c r="V2320" s="135"/>
      <c r="W2320" s="135"/>
      <c r="X2320" s="134"/>
      <c r="Y2320" s="135"/>
      <c r="Z2320" s="135"/>
      <c r="AA2320" s="134"/>
      <c r="AB2320" s="135"/>
      <c r="AC2320" s="135"/>
      <c r="AD2320" s="134"/>
      <c r="AE2320" s="135"/>
      <c r="AF2320" s="135"/>
      <c r="AG2320" s="134"/>
    </row>
    <row r="2321" spans="1:33">
      <c r="A2321" s="144" t="s">
        <v>345</v>
      </c>
      <c r="B2321" s="135" t="s">
        <v>2860</v>
      </c>
      <c r="C2321" s="143">
        <v>-496.77699429770854</v>
      </c>
      <c r="D2321" s="143">
        <v>3979.3908975791305</v>
      </c>
      <c r="E2321" s="142">
        <v>1.3340000000000001</v>
      </c>
      <c r="F2321" s="141">
        <v>2.2130000000000001</v>
      </c>
      <c r="G2321" s="135"/>
      <c r="H2321" s="135"/>
      <c r="I2321" s="134"/>
      <c r="J2321" s="135"/>
      <c r="K2321" s="135"/>
      <c r="L2321" s="134"/>
      <c r="M2321" s="135"/>
      <c r="N2321" s="135"/>
      <c r="O2321" s="134"/>
      <c r="P2321" s="135"/>
      <c r="Q2321" s="135"/>
      <c r="R2321" s="134"/>
      <c r="S2321" s="135"/>
      <c r="T2321" s="135"/>
      <c r="U2321" s="134"/>
      <c r="V2321" s="135"/>
      <c r="W2321" s="135"/>
      <c r="X2321" s="134"/>
      <c r="Y2321" s="135"/>
      <c r="Z2321" s="135"/>
      <c r="AA2321" s="134"/>
      <c r="AB2321" s="135"/>
      <c r="AC2321" s="135"/>
      <c r="AD2321" s="134"/>
      <c r="AE2321" s="135"/>
      <c r="AF2321" s="135"/>
      <c r="AG2321" s="134"/>
    </row>
    <row r="2322" spans="1:33">
      <c r="A2322" s="144" t="s">
        <v>345</v>
      </c>
      <c r="B2322" s="135" t="s">
        <v>2859</v>
      </c>
      <c r="C2322" s="143">
        <v>-496.09158362750054</v>
      </c>
      <c r="D2322" s="143">
        <v>3977.7749737905742</v>
      </c>
      <c r="E2322" s="142">
        <v>1.3080000000000001</v>
      </c>
      <c r="F2322" s="141">
        <v>2.226</v>
      </c>
      <c r="G2322" s="135"/>
      <c r="H2322" s="135"/>
      <c r="I2322" s="134"/>
      <c r="J2322" s="135"/>
      <c r="K2322" s="135"/>
      <c r="L2322" s="134"/>
      <c r="M2322" s="135"/>
      <c r="N2322" s="135"/>
      <c r="O2322" s="134"/>
      <c r="P2322" s="135"/>
      <c r="Q2322" s="135"/>
      <c r="R2322" s="134"/>
      <c r="S2322" s="135"/>
      <c r="T2322" s="135"/>
      <c r="U2322" s="134"/>
      <c r="V2322" s="135"/>
      <c r="W2322" s="135"/>
      <c r="X2322" s="134"/>
      <c r="Y2322" s="135"/>
      <c r="Z2322" s="135"/>
      <c r="AA2322" s="134"/>
      <c r="AB2322" s="135"/>
      <c r="AC2322" s="135"/>
      <c r="AD2322" s="134"/>
      <c r="AE2322" s="135"/>
      <c r="AF2322" s="135"/>
      <c r="AG2322" s="134"/>
    </row>
    <row r="2323" spans="1:33">
      <c r="A2323" s="144" t="s">
        <v>345</v>
      </c>
      <c r="B2323" s="135" t="s">
        <v>2858</v>
      </c>
      <c r="C2323" s="143">
        <v>-496.62650540057348</v>
      </c>
      <c r="D2323" s="143">
        <v>3976.0836056830422</v>
      </c>
      <c r="E2323" s="142">
        <v>1.323</v>
      </c>
      <c r="F2323" s="141">
        <v>2.2370000000000001</v>
      </c>
      <c r="G2323" s="135"/>
      <c r="H2323" s="135"/>
      <c r="I2323" s="134"/>
      <c r="J2323" s="135"/>
      <c r="K2323" s="135"/>
      <c r="L2323" s="134"/>
      <c r="M2323" s="135"/>
      <c r="N2323" s="135"/>
      <c r="O2323" s="134"/>
      <c r="P2323" s="135"/>
      <c r="Q2323" s="135"/>
      <c r="R2323" s="134"/>
      <c r="S2323" s="135"/>
      <c r="T2323" s="135"/>
      <c r="U2323" s="134"/>
      <c r="V2323" s="135"/>
      <c r="W2323" s="135"/>
      <c r="X2323" s="134"/>
      <c r="Y2323" s="135"/>
      <c r="Z2323" s="135"/>
      <c r="AA2323" s="134"/>
      <c r="AB2323" s="135"/>
      <c r="AC2323" s="135"/>
      <c r="AD2323" s="134"/>
      <c r="AE2323" s="135"/>
      <c r="AF2323" s="135"/>
      <c r="AG2323" s="134"/>
    </row>
    <row r="2324" spans="1:33">
      <c r="A2324" s="144" t="s">
        <v>345</v>
      </c>
      <c r="B2324" s="135" t="s">
        <v>2857</v>
      </c>
      <c r="C2324" s="143">
        <v>-496.82593194096069</v>
      </c>
      <c r="D2324" s="143">
        <v>3974.1875446348836</v>
      </c>
      <c r="E2324" s="142">
        <v>1.31</v>
      </c>
      <c r="F2324" s="141">
        <v>2.206</v>
      </c>
      <c r="G2324" s="135"/>
      <c r="H2324" s="135"/>
      <c r="I2324" s="134"/>
      <c r="J2324" s="135"/>
      <c r="K2324" s="135"/>
      <c r="L2324" s="134"/>
      <c r="M2324" s="135"/>
      <c r="N2324" s="135"/>
      <c r="O2324" s="134"/>
      <c r="P2324" s="135"/>
      <c r="Q2324" s="135"/>
      <c r="R2324" s="134"/>
      <c r="S2324" s="135"/>
      <c r="T2324" s="135"/>
      <c r="U2324" s="134"/>
      <c r="V2324" s="135"/>
      <c r="W2324" s="135"/>
      <c r="X2324" s="134"/>
      <c r="Y2324" s="135"/>
      <c r="Z2324" s="135"/>
      <c r="AA2324" s="134"/>
      <c r="AB2324" s="135"/>
      <c r="AC2324" s="135"/>
      <c r="AD2324" s="134"/>
      <c r="AE2324" s="135"/>
      <c r="AF2324" s="135"/>
      <c r="AG2324" s="134"/>
    </row>
    <row r="2325" spans="1:33">
      <c r="A2325" s="144" t="s">
        <v>345</v>
      </c>
      <c r="B2325" s="135" t="s">
        <v>2856</v>
      </c>
      <c r="C2325" s="143">
        <v>-495.97253573785684</v>
      </c>
      <c r="D2325" s="143">
        <v>3972.7589888437806</v>
      </c>
      <c r="E2325" s="142">
        <v>1.29</v>
      </c>
      <c r="F2325" s="141">
        <v>2.2349999999999999</v>
      </c>
      <c r="G2325" s="135"/>
      <c r="H2325" s="135"/>
      <c r="I2325" s="134"/>
      <c r="J2325" s="135"/>
      <c r="K2325" s="135"/>
      <c r="L2325" s="134"/>
      <c r="M2325" s="135"/>
      <c r="N2325" s="135"/>
      <c r="O2325" s="134"/>
      <c r="P2325" s="135"/>
      <c r="Q2325" s="135"/>
      <c r="R2325" s="134"/>
      <c r="S2325" s="135"/>
      <c r="T2325" s="135"/>
      <c r="U2325" s="134"/>
      <c r="V2325" s="135"/>
      <c r="W2325" s="135"/>
      <c r="X2325" s="134"/>
      <c r="Y2325" s="135"/>
      <c r="Z2325" s="135"/>
      <c r="AA2325" s="134"/>
      <c r="AB2325" s="135"/>
      <c r="AC2325" s="135"/>
      <c r="AD2325" s="134"/>
      <c r="AE2325" s="135"/>
      <c r="AF2325" s="135"/>
      <c r="AG2325" s="134"/>
    </row>
    <row r="2326" spans="1:33">
      <c r="A2326" s="144" t="s">
        <v>345</v>
      </c>
      <c r="B2326" s="135" t="s">
        <v>2855</v>
      </c>
      <c r="C2326" s="143">
        <v>-496.07210796483162</v>
      </c>
      <c r="D2326" s="143">
        <v>3971.7330244948466</v>
      </c>
      <c r="E2326" s="142">
        <v>1.3160000000000001</v>
      </c>
      <c r="F2326" s="141">
        <v>2.2200000000000002</v>
      </c>
      <c r="G2326" s="135"/>
      <c r="H2326" s="135"/>
      <c r="I2326" s="134"/>
      <c r="J2326" s="135"/>
      <c r="K2326" s="135"/>
      <c r="L2326" s="134"/>
      <c r="M2326" s="135"/>
      <c r="N2326" s="135"/>
      <c r="O2326" s="134"/>
      <c r="P2326" s="135"/>
      <c r="Q2326" s="135"/>
      <c r="R2326" s="134"/>
      <c r="S2326" s="135"/>
      <c r="T2326" s="135"/>
      <c r="U2326" s="134"/>
      <c r="V2326" s="135"/>
      <c r="W2326" s="135"/>
      <c r="X2326" s="134"/>
      <c r="Y2326" s="135"/>
      <c r="Z2326" s="135"/>
      <c r="AA2326" s="134"/>
      <c r="AB2326" s="135"/>
      <c r="AC2326" s="135"/>
      <c r="AD2326" s="134"/>
      <c r="AE2326" s="135"/>
      <c r="AF2326" s="135"/>
      <c r="AG2326" s="134"/>
    </row>
    <row r="2327" spans="1:33">
      <c r="A2327" s="144" t="s">
        <v>345</v>
      </c>
      <c r="B2327" s="135" t="s">
        <v>2854</v>
      </c>
      <c r="C2327" s="143">
        <v>-496.19190482821728</v>
      </c>
      <c r="D2327" s="143">
        <v>3971.1152214755484</v>
      </c>
      <c r="E2327" s="142">
        <v>1.323</v>
      </c>
      <c r="F2327" s="141">
        <v>2.2269999999999999</v>
      </c>
      <c r="G2327" s="135"/>
      <c r="H2327" s="135"/>
      <c r="I2327" s="134"/>
      <c r="J2327" s="135"/>
      <c r="K2327" s="135"/>
      <c r="L2327" s="134"/>
      <c r="M2327" s="135"/>
      <c r="N2327" s="135"/>
      <c r="O2327" s="134"/>
      <c r="P2327" s="135"/>
      <c r="Q2327" s="135"/>
      <c r="R2327" s="134"/>
      <c r="S2327" s="135"/>
      <c r="T2327" s="135"/>
      <c r="U2327" s="134"/>
      <c r="V2327" s="135"/>
      <c r="W2327" s="135"/>
      <c r="X2327" s="134"/>
      <c r="Y2327" s="135"/>
      <c r="Z2327" s="135"/>
      <c r="AA2327" s="134"/>
      <c r="AB2327" s="135"/>
      <c r="AC2327" s="135"/>
      <c r="AD2327" s="134"/>
      <c r="AE2327" s="135"/>
      <c r="AF2327" s="135"/>
      <c r="AG2327" s="134"/>
    </row>
    <row r="2328" spans="1:33">
      <c r="A2328" s="144" t="s">
        <v>345</v>
      </c>
      <c r="B2328" s="135" t="s">
        <v>2853</v>
      </c>
      <c r="C2328" s="143">
        <v>-496.01798157851812</v>
      </c>
      <c r="D2328" s="143">
        <v>3970.5198255618934</v>
      </c>
      <c r="E2328" s="142">
        <v>1.353</v>
      </c>
      <c r="F2328" s="141">
        <v>2.2130000000000001</v>
      </c>
      <c r="G2328" s="135"/>
      <c r="H2328" s="135"/>
      <c r="I2328" s="134"/>
      <c r="J2328" s="135"/>
      <c r="K2328" s="135"/>
      <c r="L2328" s="134"/>
      <c r="M2328" s="135"/>
      <c r="N2328" s="135"/>
      <c r="O2328" s="134"/>
      <c r="P2328" s="135"/>
      <c r="Q2328" s="135"/>
      <c r="R2328" s="134"/>
      <c r="S2328" s="135"/>
      <c r="T2328" s="135"/>
      <c r="U2328" s="134"/>
      <c r="V2328" s="135"/>
      <c r="W2328" s="135"/>
      <c r="X2328" s="134"/>
      <c r="Y2328" s="135"/>
      <c r="Z2328" s="135"/>
      <c r="AA2328" s="134"/>
      <c r="AB2328" s="135"/>
      <c r="AC2328" s="135"/>
      <c r="AD2328" s="134"/>
      <c r="AE2328" s="135"/>
      <c r="AF2328" s="135"/>
      <c r="AG2328" s="134"/>
    </row>
    <row r="2329" spans="1:33">
      <c r="A2329" s="144" t="s">
        <v>345</v>
      </c>
      <c r="B2329" s="135" t="s">
        <v>2852</v>
      </c>
      <c r="C2329" s="143">
        <v>-496.80907727651106</v>
      </c>
      <c r="D2329" s="143">
        <v>3970.3620858446907</v>
      </c>
      <c r="E2329" s="142">
        <v>1.329</v>
      </c>
      <c r="F2329" s="141">
        <v>2.21</v>
      </c>
      <c r="G2329" s="135"/>
      <c r="H2329" s="135"/>
      <c r="I2329" s="134"/>
      <c r="J2329" s="135"/>
      <c r="K2329" s="135"/>
      <c r="L2329" s="134"/>
      <c r="M2329" s="135"/>
      <c r="N2329" s="135"/>
      <c r="O2329" s="134"/>
      <c r="P2329" s="135"/>
      <c r="Q2329" s="135"/>
      <c r="R2329" s="134"/>
      <c r="S2329" s="135"/>
      <c r="T2329" s="135"/>
      <c r="U2329" s="134"/>
      <c r="V2329" s="135"/>
      <c r="W2329" s="135"/>
      <c r="X2329" s="134"/>
      <c r="Y2329" s="135"/>
      <c r="Z2329" s="135"/>
      <c r="AA2329" s="134"/>
      <c r="AB2329" s="135"/>
      <c r="AC2329" s="135"/>
      <c r="AD2329" s="134"/>
      <c r="AE2329" s="135"/>
      <c r="AF2329" s="135"/>
      <c r="AG2329" s="134"/>
    </row>
    <row r="2330" spans="1:33">
      <c r="A2330" s="144" t="s">
        <v>345</v>
      </c>
      <c r="B2330" s="135" t="s">
        <v>2851</v>
      </c>
      <c r="C2330" s="143">
        <v>-495.90456433768622</v>
      </c>
      <c r="D2330" s="143">
        <v>3970.3603322475942</v>
      </c>
      <c r="E2330" s="142">
        <v>1.343</v>
      </c>
      <c r="F2330" s="141">
        <v>2.2229999999999999</v>
      </c>
      <c r="G2330" s="135"/>
      <c r="H2330" s="135"/>
      <c r="I2330" s="134"/>
      <c r="J2330" s="135"/>
      <c r="K2330" s="135"/>
      <c r="L2330" s="134"/>
      <c r="M2330" s="135"/>
      <c r="N2330" s="135"/>
      <c r="O2330" s="134"/>
      <c r="P2330" s="135"/>
      <c r="Q2330" s="135"/>
      <c r="R2330" s="134"/>
      <c r="S2330" s="135"/>
      <c r="T2330" s="135"/>
      <c r="U2330" s="134"/>
      <c r="V2330" s="135"/>
      <c r="W2330" s="135"/>
      <c r="X2330" s="134"/>
      <c r="Y2330" s="135"/>
      <c r="Z2330" s="135"/>
      <c r="AA2330" s="134"/>
      <c r="AB2330" s="135"/>
      <c r="AC2330" s="135"/>
      <c r="AD2330" s="134"/>
      <c r="AE2330" s="135"/>
      <c r="AF2330" s="135"/>
      <c r="AG2330" s="134"/>
    </row>
    <row r="2331" spans="1:33">
      <c r="A2331" s="144" t="s">
        <v>345</v>
      </c>
      <c r="B2331" s="135" t="s">
        <v>2850</v>
      </c>
      <c r="C2331" s="143">
        <v>-496.45946842417698</v>
      </c>
      <c r="D2331" s="143">
        <v>3969.4084033851968</v>
      </c>
      <c r="E2331" s="142">
        <v>1.3240000000000001</v>
      </c>
      <c r="F2331" s="141">
        <v>2.2210000000000001</v>
      </c>
      <c r="G2331" s="135"/>
      <c r="H2331" s="135"/>
      <c r="I2331" s="134"/>
      <c r="J2331" s="135"/>
      <c r="K2331" s="135"/>
      <c r="L2331" s="134"/>
      <c r="M2331" s="135"/>
      <c r="N2331" s="135"/>
      <c r="O2331" s="134"/>
      <c r="P2331" s="135"/>
      <c r="Q2331" s="135"/>
      <c r="R2331" s="134"/>
      <c r="S2331" s="135"/>
      <c r="T2331" s="135"/>
      <c r="U2331" s="134"/>
      <c r="V2331" s="135"/>
      <c r="W2331" s="135"/>
      <c r="X2331" s="134"/>
      <c r="Y2331" s="135"/>
      <c r="Z2331" s="135"/>
      <c r="AA2331" s="134"/>
      <c r="AB2331" s="135"/>
      <c r="AC2331" s="135"/>
      <c r="AD2331" s="134"/>
      <c r="AE2331" s="135"/>
      <c r="AF2331" s="135"/>
      <c r="AG2331" s="134"/>
    </row>
    <row r="2332" spans="1:33">
      <c r="A2332" s="144" t="s">
        <v>345</v>
      </c>
      <c r="B2332" s="135" t="s">
        <v>2849</v>
      </c>
      <c r="C2332" s="143">
        <v>-495.98204073536664</v>
      </c>
      <c r="D2332" s="143">
        <v>3967.830061641836</v>
      </c>
      <c r="E2332" s="142">
        <v>1.3029999999999999</v>
      </c>
      <c r="F2332" s="141">
        <v>2.2269999999999999</v>
      </c>
      <c r="G2332" s="135"/>
      <c r="H2332" s="135"/>
      <c r="I2332" s="134"/>
      <c r="J2332" s="135"/>
      <c r="K2332" s="135"/>
      <c r="L2332" s="134"/>
      <c r="M2332" s="135"/>
      <c r="N2332" s="135"/>
      <c r="O2332" s="134"/>
      <c r="P2332" s="135"/>
      <c r="Q2332" s="135"/>
      <c r="R2332" s="134"/>
      <c r="S2332" s="135"/>
      <c r="T2332" s="135"/>
      <c r="U2332" s="134"/>
      <c r="V2332" s="135"/>
      <c r="W2332" s="135"/>
      <c r="X2332" s="134"/>
      <c r="Y2332" s="135"/>
      <c r="Z2332" s="135"/>
      <c r="AA2332" s="134"/>
      <c r="AB2332" s="135"/>
      <c r="AC2332" s="135"/>
      <c r="AD2332" s="134"/>
      <c r="AE2332" s="135"/>
      <c r="AF2332" s="135"/>
      <c r="AG2332" s="134"/>
    </row>
    <row r="2333" spans="1:33">
      <c r="A2333" s="144" t="s">
        <v>345</v>
      </c>
      <c r="B2333" s="135" t="s">
        <v>2848</v>
      </c>
      <c r="C2333" s="143">
        <v>-496.35162512001546</v>
      </c>
      <c r="D2333" s="143">
        <v>3966.4934398628689</v>
      </c>
      <c r="E2333" s="142">
        <v>1.333</v>
      </c>
      <c r="F2333" s="141">
        <v>2.226</v>
      </c>
      <c r="G2333" s="135"/>
      <c r="H2333" s="135"/>
      <c r="I2333" s="134"/>
      <c r="J2333" s="135"/>
      <c r="K2333" s="135"/>
      <c r="L2333" s="134"/>
      <c r="M2333" s="135"/>
      <c r="N2333" s="135"/>
      <c r="O2333" s="134"/>
      <c r="P2333" s="135"/>
      <c r="Q2333" s="135"/>
      <c r="R2333" s="134"/>
      <c r="S2333" s="135"/>
      <c r="T2333" s="135"/>
      <c r="U2333" s="134"/>
      <c r="V2333" s="135"/>
      <c r="W2333" s="135"/>
      <c r="X2333" s="134"/>
      <c r="Y2333" s="135"/>
      <c r="Z2333" s="135"/>
      <c r="AA2333" s="134"/>
      <c r="AB2333" s="135"/>
      <c r="AC2333" s="135"/>
      <c r="AD2333" s="134"/>
      <c r="AE2333" s="135"/>
      <c r="AF2333" s="135"/>
      <c r="AG2333" s="134"/>
    </row>
    <row r="2334" spans="1:33">
      <c r="A2334" s="144" t="s">
        <v>345</v>
      </c>
      <c r="B2334" s="135" t="s">
        <v>2847</v>
      </c>
      <c r="C2334" s="143">
        <v>-496.34398769266807</v>
      </c>
      <c r="D2334" s="143">
        <v>3965.7233151230839</v>
      </c>
      <c r="E2334" s="142">
        <v>1.3120000000000001</v>
      </c>
      <c r="F2334" s="141">
        <v>2.226</v>
      </c>
      <c r="G2334" s="135"/>
      <c r="H2334" s="135"/>
      <c r="I2334" s="134"/>
      <c r="J2334" s="135"/>
      <c r="K2334" s="135"/>
      <c r="L2334" s="134"/>
      <c r="M2334" s="135"/>
      <c r="N2334" s="135"/>
      <c r="O2334" s="134"/>
      <c r="P2334" s="135"/>
      <c r="Q2334" s="135"/>
      <c r="R2334" s="134"/>
      <c r="S2334" s="135"/>
      <c r="T2334" s="135"/>
      <c r="U2334" s="134"/>
      <c r="V2334" s="135"/>
      <c r="W2334" s="135"/>
      <c r="X2334" s="134"/>
      <c r="Y2334" s="135"/>
      <c r="Z2334" s="135"/>
      <c r="AA2334" s="134"/>
      <c r="AB2334" s="135"/>
      <c r="AC2334" s="135"/>
      <c r="AD2334" s="134"/>
      <c r="AE2334" s="135"/>
      <c r="AF2334" s="135"/>
      <c r="AG2334" s="134"/>
    </row>
    <row r="2335" spans="1:33">
      <c r="A2335" s="144" t="s">
        <v>345</v>
      </c>
      <c r="B2335" s="135" t="s">
        <v>2846</v>
      </c>
      <c r="C2335" s="143">
        <v>-496.42713848584049</v>
      </c>
      <c r="D2335" s="143">
        <v>3964.5569214207853</v>
      </c>
      <c r="E2335" s="142">
        <v>1.3080000000000001</v>
      </c>
      <c r="F2335" s="141">
        <v>2.2240000000000002</v>
      </c>
      <c r="G2335" s="135"/>
      <c r="H2335" s="135"/>
      <c r="I2335" s="134"/>
      <c r="J2335" s="135"/>
      <c r="K2335" s="135"/>
      <c r="L2335" s="134"/>
      <c r="M2335" s="135"/>
      <c r="N2335" s="135"/>
      <c r="O2335" s="134"/>
      <c r="P2335" s="135"/>
      <c r="Q2335" s="135"/>
      <c r="R2335" s="134"/>
      <c r="S2335" s="135"/>
      <c r="T2335" s="135"/>
      <c r="U2335" s="134"/>
      <c r="V2335" s="135"/>
      <c r="W2335" s="135"/>
      <c r="X2335" s="134"/>
      <c r="Y2335" s="135"/>
      <c r="Z2335" s="135"/>
      <c r="AA2335" s="134"/>
      <c r="AB2335" s="135"/>
      <c r="AC2335" s="135"/>
      <c r="AD2335" s="134"/>
      <c r="AE2335" s="135"/>
      <c r="AF2335" s="135"/>
      <c r="AG2335" s="134"/>
    </row>
    <row r="2336" spans="1:33">
      <c r="A2336" s="144" t="s">
        <v>345</v>
      </c>
      <c r="B2336" s="135" t="s">
        <v>2845</v>
      </c>
      <c r="C2336" s="143">
        <v>-496.02243663224942</v>
      </c>
      <c r="D2336" s="143">
        <v>3963.6188916197475</v>
      </c>
      <c r="E2336" s="142">
        <v>1.32</v>
      </c>
      <c r="F2336" s="141">
        <v>2.2309999999999999</v>
      </c>
      <c r="G2336" s="135"/>
      <c r="H2336" s="135"/>
      <c r="I2336" s="134"/>
      <c r="J2336" s="135"/>
      <c r="K2336" s="135"/>
      <c r="L2336" s="134"/>
      <c r="M2336" s="135"/>
      <c r="N2336" s="135"/>
      <c r="O2336" s="134"/>
      <c r="P2336" s="135"/>
      <c r="Q2336" s="135"/>
      <c r="R2336" s="134"/>
      <c r="S2336" s="135"/>
      <c r="T2336" s="135"/>
      <c r="U2336" s="134"/>
      <c r="V2336" s="135"/>
      <c r="W2336" s="135"/>
      <c r="X2336" s="134"/>
      <c r="Y2336" s="135"/>
      <c r="Z2336" s="135"/>
      <c r="AA2336" s="134"/>
      <c r="AB2336" s="135"/>
      <c r="AC2336" s="135"/>
      <c r="AD2336" s="134"/>
      <c r="AE2336" s="135"/>
      <c r="AF2336" s="135"/>
      <c r="AG2336" s="134"/>
    </row>
    <row r="2337" spans="1:33">
      <c r="A2337" s="144" t="s">
        <v>345</v>
      </c>
      <c r="B2337" s="135" t="s">
        <v>2844</v>
      </c>
      <c r="C2337" s="143">
        <v>-496.22149741633103</v>
      </c>
      <c r="D2337" s="143">
        <v>3962.4537021052242</v>
      </c>
      <c r="E2337" s="142">
        <v>1.333</v>
      </c>
      <c r="F2337" s="141">
        <v>2.2189999999999999</v>
      </c>
      <c r="G2337" s="135"/>
      <c r="H2337" s="135"/>
      <c r="I2337" s="134"/>
      <c r="J2337" s="135"/>
      <c r="K2337" s="135"/>
      <c r="L2337" s="134"/>
      <c r="M2337" s="135"/>
      <c r="N2337" s="135"/>
      <c r="O2337" s="134"/>
      <c r="P2337" s="135"/>
      <c r="Q2337" s="135"/>
      <c r="R2337" s="134"/>
      <c r="S2337" s="135"/>
      <c r="T2337" s="135"/>
      <c r="U2337" s="134"/>
      <c r="V2337" s="135"/>
      <c r="W2337" s="135"/>
      <c r="X2337" s="134"/>
      <c r="Y2337" s="135"/>
      <c r="Z2337" s="135"/>
      <c r="AA2337" s="134"/>
      <c r="AB2337" s="135"/>
      <c r="AC2337" s="135"/>
      <c r="AD2337" s="134"/>
      <c r="AE2337" s="135"/>
      <c r="AF2337" s="135"/>
      <c r="AG2337" s="134"/>
    </row>
    <row r="2338" spans="1:33">
      <c r="A2338" s="144" t="s">
        <v>345</v>
      </c>
      <c r="B2338" s="135" t="s">
        <v>2843</v>
      </c>
      <c r="C2338" s="143">
        <v>-496.52407492180674</v>
      </c>
      <c r="D2338" s="143">
        <v>3960.5242523986676</v>
      </c>
      <c r="E2338" s="142">
        <v>1.319</v>
      </c>
      <c r="F2338" s="141">
        <v>2.2229999999999999</v>
      </c>
      <c r="G2338" s="135"/>
      <c r="H2338" s="135"/>
      <c r="I2338" s="134"/>
      <c r="J2338" s="135"/>
      <c r="K2338" s="135"/>
      <c r="L2338" s="134"/>
      <c r="M2338" s="135"/>
      <c r="N2338" s="135"/>
      <c r="O2338" s="134"/>
      <c r="P2338" s="135"/>
      <c r="Q2338" s="135"/>
      <c r="R2338" s="134"/>
      <c r="S2338" s="135"/>
      <c r="T2338" s="135"/>
      <c r="U2338" s="134"/>
      <c r="V2338" s="135"/>
      <c r="W2338" s="135"/>
      <c r="X2338" s="134"/>
      <c r="Y2338" s="135"/>
      <c r="Z2338" s="135"/>
      <c r="AA2338" s="134"/>
      <c r="AB2338" s="135"/>
      <c r="AC2338" s="135"/>
      <c r="AD2338" s="134"/>
      <c r="AE2338" s="135"/>
      <c r="AF2338" s="135"/>
      <c r="AG2338" s="134"/>
    </row>
    <row r="2339" spans="1:33">
      <c r="A2339" s="144" t="s">
        <v>345</v>
      </c>
      <c r="B2339" s="135" t="s">
        <v>2842</v>
      </c>
      <c r="C2339" s="143">
        <v>-496.87436524570268</v>
      </c>
      <c r="D2339" s="143">
        <v>3960.0981693943845</v>
      </c>
      <c r="E2339" s="142">
        <v>1.266</v>
      </c>
      <c r="F2339" s="141">
        <v>2.2229999999999999</v>
      </c>
      <c r="G2339" s="135"/>
      <c r="H2339" s="135"/>
      <c r="I2339" s="134"/>
      <c r="J2339" s="135"/>
      <c r="K2339" s="135"/>
      <c r="L2339" s="134"/>
      <c r="M2339" s="135"/>
      <c r="N2339" s="135"/>
      <c r="O2339" s="134"/>
      <c r="P2339" s="135"/>
      <c r="Q2339" s="135"/>
      <c r="R2339" s="134"/>
      <c r="S2339" s="135"/>
      <c r="T2339" s="135"/>
      <c r="U2339" s="134"/>
      <c r="V2339" s="135"/>
      <c r="W2339" s="135"/>
      <c r="X2339" s="134"/>
      <c r="Y2339" s="135"/>
      <c r="Z2339" s="135"/>
      <c r="AA2339" s="134"/>
      <c r="AB2339" s="135"/>
      <c r="AC2339" s="135"/>
      <c r="AD2339" s="134"/>
      <c r="AE2339" s="135"/>
      <c r="AF2339" s="135"/>
      <c r="AG2339" s="134"/>
    </row>
    <row r="2340" spans="1:33">
      <c r="A2340" s="144" t="s">
        <v>345</v>
      </c>
      <c r="B2340" s="135" t="s">
        <v>2841</v>
      </c>
      <c r="C2340" s="143">
        <v>-496.46814778725349</v>
      </c>
      <c r="D2340" s="143">
        <v>3958.6730568616858</v>
      </c>
      <c r="E2340" s="142">
        <v>1.2889999999999999</v>
      </c>
      <c r="F2340" s="141">
        <v>2.214</v>
      </c>
      <c r="G2340" s="135"/>
      <c r="H2340" s="135"/>
      <c r="I2340" s="134"/>
      <c r="J2340" s="135"/>
      <c r="K2340" s="135"/>
      <c r="L2340" s="134"/>
      <c r="M2340" s="135"/>
      <c r="N2340" s="135"/>
      <c r="O2340" s="134"/>
      <c r="P2340" s="135"/>
      <c r="Q2340" s="135"/>
      <c r="R2340" s="134"/>
      <c r="S2340" s="135"/>
      <c r="T2340" s="135"/>
      <c r="U2340" s="134"/>
      <c r="V2340" s="135"/>
      <c r="W2340" s="135"/>
      <c r="X2340" s="134"/>
      <c r="Y2340" s="135"/>
      <c r="Z2340" s="135"/>
      <c r="AA2340" s="134"/>
      <c r="AB2340" s="135"/>
      <c r="AC2340" s="135"/>
      <c r="AD2340" s="134"/>
      <c r="AE2340" s="135"/>
      <c r="AF2340" s="135"/>
      <c r="AG2340" s="134"/>
    </row>
    <row r="2341" spans="1:33">
      <c r="A2341" s="144" t="s">
        <v>345</v>
      </c>
      <c r="B2341" s="135" t="s">
        <v>2840</v>
      </c>
      <c r="C2341" s="143">
        <v>-496.27525799297177</v>
      </c>
      <c r="D2341" s="143">
        <v>3957.191083308579</v>
      </c>
      <c r="E2341" s="142">
        <v>1.2649999999999999</v>
      </c>
      <c r="F2341" s="141">
        <v>2.226</v>
      </c>
      <c r="G2341" s="135"/>
      <c r="H2341" s="135"/>
      <c r="I2341" s="134"/>
      <c r="J2341" s="135"/>
      <c r="K2341" s="135"/>
      <c r="L2341" s="134"/>
      <c r="M2341" s="135"/>
      <c r="N2341" s="135"/>
      <c r="O2341" s="134"/>
      <c r="P2341" s="135"/>
      <c r="Q2341" s="135"/>
      <c r="R2341" s="134"/>
      <c r="S2341" s="135"/>
      <c r="T2341" s="135"/>
      <c r="U2341" s="134"/>
      <c r="V2341" s="135"/>
      <c r="W2341" s="135"/>
      <c r="X2341" s="134"/>
      <c r="Y2341" s="135"/>
      <c r="Z2341" s="135"/>
      <c r="AA2341" s="134"/>
      <c r="AB2341" s="135"/>
      <c r="AC2341" s="135"/>
      <c r="AD2341" s="134"/>
      <c r="AE2341" s="135"/>
      <c r="AF2341" s="135"/>
      <c r="AG2341" s="134"/>
    </row>
    <row r="2342" spans="1:33">
      <c r="A2342" s="144" t="s">
        <v>345</v>
      </c>
      <c r="B2342" s="135" t="s">
        <v>2839</v>
      </c>
      <c r="C2342" s="143">
        <v>-496.84997652967661</v>
      </c>
      <c r="D2342" s="143">
        <v>3955.6234774655113</v>
      </c>
      <c r="E2342" s="142">
        <v>1.3009999999999999</v>
      </c>
      <c r="F2342" s="141">
        <v>2.2029999999999998</v>
      </c>
      <c r="G2342" s="135"/>
      <c r="H2342" s="135"/>
      <c r="I2342" s="134"/>
      <c r="J2342" s="135"/>
      <c r="K2342" s="135"/>
      <c r="L2342" s="134"/>
      <c r="M2342" s="135"/>
      <c r="N2342" s="135"/>
      <c r="O2342" s="134"/>
      <c r="P2342" s="135"/>
      <c r="Q2342" s="135"/>
      <c r="R2342" s="134"/>
      <c r="S2342" s="135"/>
      <c r="T2342" s="135"/>
      <c r="U2342" s="134"/>
      <c r="V2342" s="135"/>
      <c r="W2342" s="135"/>
      <c r="X2342" s="134"/>
      <c r="Y2342" s="135"/>
      <c r="Z2342" s="135"/>
      <c r="AA2342" s="134"/>
      <c r="AB2342" s="135"/>
      <c r="AC2342" s="135"/>
      <c r="AD2342" s="134"/>
      <c r="AE2342" s="135"/>
      <c r="AF2342" s="135"/>
      <c r="AG2342" s="134"/>
    </row>
    <row r="2343" spans="1:33">
      <c r="A2343" s="144" t="s">
        <v>345</v>
      </c>
      <c r="B2343" s="135" t="s">
        <v>2838</v>
      </c>
      <c r="C2343" s="143">
        <v>-496.25672658437696</v>
      </c>
      <c r="D2343" s="143">
        <v>3954.6466936251836</v>
      </c>
      <c r="E2343" s="142">
        <v>1.2789999999999999</v>
      </c>
      <c r="F2343" s="141">
        <v>2.1989999999999998</v>
      </c>
      <c r="G2343" s="135"/>
      <c r="H2343" s="135"/>
      <c r="I2343" s="134"/>
      <c r="J2343" s="135"/>
      <c r="K2343" s="135"/>
      <c r="L2343" s="134"/>
      <c r="M2343" s="135"/>
      <c r="N2343" s="135"/>
      <c r="O2343" s="134"/>
      <c r="P2343" s="135"/>
      <c r="Q2343" s="135"/>
      <c r="R2343" s="134"/>
      <c r="S2343" s="135"/>
      <c r="T2343" s="135"/>
      <c r="U2343" s="134"/>
      <c r="V2343" s="135"/>
      <c r="W2343" s="135"/>
      <c r="X2343" s="134"/>
      <c r="Y2343" s="135"/>
      <c r="Z2343" s="135"/>
      <c r="AA2343" s="134"/>
      <c r="AB2343" s="135"/>
      <c r="AC2343" s="135"/>
      <c r="AD2343" s="134"/>
      <c r="AE2343" s="135"/>
      <c r="AF2343" s="135"/>
      <c r="AG2343" s="134"/>
    </row>
    <row r="2344" spans="1:33">
      <c r="A2344" s="144" t="s">
        <v>345</v>
      </c>
      <c r="B2344" s="135" t="s">
        <v>2837</v>
      </c>
      <c r="C2344" s="143">
        <v>-496.19871990248578</v>
      </c>
      <c r="D2344" s="143">
        <v>3954.4097044927958</v>
      </c>
      <c r="E2344" s="142">
        <v>1.31</v>
      </c>
      <c r="F2344" s="141">
        <v>2.206</v>
      </c>
      <c r="G2344" s="135"/>
      <c r="H2344" s="135"/>
      <c r="I2344" s="134"/>
      <c r="J2344" s="135"/>
      <c r="K2344" s="135"/>
      <c r="L2344" s="134"/>
      <c r="M2344" s="135"/>
      <c r="N2344" s="135"/>
      <c r="O2344" s="134"/>
      <c r="P2344" s="135"/>
      <c r="Q2344" s="135"/>
      <c r="R2344" s="134"/>
      <c r="S2344" s="135"/>
      <c r="T2344" s="135"/>
      <c r="U2344" s="134"/>
      <c r="V2344" s="135"/>
      <c r="W2344" s="135"/>
      <c r="X2344" s="134"/>
      <c r="Y2344" s="135"/>
      <c r="Z2344" s="135"/>
      <c r="AA2344" s="134"/>
      <c r="AB2344" s="135"/>
      <c r="AC2344" s="135"/>
      <c r="AD2344" s="134"/>
      <c r="AE2344" s="135"/>
      <c r="AF2344" s="135"/>
      <c r="AG2344" s="134"/>
    </row>
    <row r="2345" spans="1:33">
      <c r="A2345" s="144" t="s">
        <v>345</v>
      </c>
      <c r="B2345" s="135" t="s">
        <v>2836</v>
      </c>
      <c r="C2345" s="143">
        <v>-496.09227086927268</v>
      </c>
      <c r="D2345" s="143">
        <v>3953.5743645412231</v>
      </c>
      <c r="E2345" s="142">
        <v>1.2909999999999999</v>
      </c>
      <c r="F2345" s="141">
        <v>2.2080000000000002</v>
      </c>
      <c r="G2345" s="135"/>
      <c r="H2345" s="135"/>
      <c r="I2345" s="134"/>
      <c r="J2345" s="135"/>
      <c r="K2345" s="135"/>
      <c r="L2345" s="134"/>
      <c r="M2345" s="135"/>
      <c r="N2345" s="135"/>
      <c r="O2345" s="134"/>
      <c r="P2345" s="135"/>
      <c r="Q2345" s="135"/>
      <c r="R2345" s="134"/>
      <c r="S2345" s="135"/>
      <c r="T2345" s="135"/>
      <c r="U2345" s="134"/>
      <c r="V2345" s="135"/>
      <c r="W2345" s="135"/>
      <c r="X2345" s="134"/>
      <c r="Y2345" s="135"/>
      <c r="Z2345" s="135"/>
      <c r="AA2345" s="134"/>
      <c r="AB2345" s="135"/>
      <c r="AC2345" s="135"/>
      <c r="AD2345" s="134"/>
      <c r="AE2345" s="135"/>
      <c r="AF2345" s="135"/>
      <c r="AG2345" s="134"/>
    </row>
    <row r="2346" spans="1:33">
      <c r="A2346" s="144" t="s">
        <v>345</v>
      </c>
      <c r="B2346" s="135" t="s">
        <v>2835</v>
      </c>
      <c r="C2346" s="143">
        <v>-496.27366646444472</v>
      </c>
      <c r="D2346" s="143">
        <v>3952.1582785921232</v>
      </c>
      <c r="E2346" s="142">
        <v>1.3</v>
      </c>
      <c r="F2346" s="141">
        <v>2.194</v>
      </c>
      <c r="G2346" s="135"/>
      <c r="H2346" s="135"/>
      <c r="I2346" s="134"/>
      <c r="J2346" s="135"/>
      <c r="K2346" s="135"/>
      <c r="L2346" s="134"/>
      <c r="M2346" s="135"/>
      <c r="N2346" s="135"/>
      <c r="O2346" s="134"/>
      <c r="P2346" s="135"/>
      <c r="Q2346" s="135"/>
      <c r="R2346" s="134"/>
      <c r="S2346" s="135"/>
      <c r="T2346" s="135"/>
      <c r="U2346" s="134"/>
      <c r="V2346" s="135"/>
      <c r="W2346" s="135"/>
      <c r="X2346" s="134"/>
      <c r="Y2346" s="135"/>
      <c r="Z2346" s="135"/>
      <c r="AA2346" s="134"/>
      <c r="AB2346" s="135"/>
      <c r="AC2346" s="135"/>
      <c r="AD2346" s="134"/>
      <c r="AE2346" s="135"/>
      <c r="AF2346" s="135"/>
      <c r="AG2346" s="134"/>
    </row>
    <row r="2347" spans="1:33">
      <c r="A2347" s="144" t="s">
        <v>345</v>
      </c>
      <c r="B2347" s="135" t="s">
        <v>2834</v>
      </c>
      <c r="C2347" s="143">
        <v>-496.74818625623595</v>
      </c>
      <c r="D2347" s="143">
        <v>3950.686572581636</v>
      </c>
      <c r="E2347" s="142">
        <v>1.3089999999999999</v>
      </c>
      <c r="F2347" s="141">
        <v>2.2000000000000002</v>
      </c>
      <c r="G2347" s="135"/>
      <c r="H2347" s="135"/>
      <c r="I2347" s="134"/>
      <c r="J2347" s="135"/>
      <c r="K2347" s="135"/>
      <c r="L2347" s="134"/>
      <c r="M2347" s="135"/>
      <c r="N2347" s="135"/>
      <c r="O2347" s="134"/>
      <c r="P2347" s="135"/>
      <c r="Q2347" s="135"/>
      <c r="R2347" s="134"/>
      <c r="S2347" s="135"/>
      <c r="T2347" s="135"/>
      <c r="U2347" s="134"/>
      <c r="V2347" s="135"/>
      <c r="W2347" s="135"/>
      <c r="X2347" s="134"/>
      <c r="Y2347" s="135"/>
      <c r="Z2347" s="135"/>
      <c r="AA2347" s="134"/>
      <c r="AB2347" s="135"/>
      <c r="AC2347" s="135"/>
      <c r="AD2347" s="134"/>
      <c r="AE2347" s="135"/>
      <c r="AF2347" s="135"/>
      <c r="AG2347" s="134"/>
    </row>
    <row r="2348" spans="1:33">
      <c r="A2348" s="144" t="s">
        <v>345</v>
      </c>
      <c r="B2348" s="135" t="s">
        <v>2833</v>
      </c>
      <c r="C2348" s="143">
        <v>-496.48277323513753</v>
      </c>
      <c r="D2348" s="143">
        <v>3949.1669256050404</v>
      </c>
      <c r="E2348" s="142">
        <v>1.2929999999999999</v>
      </c>
      <c r="F2348" s="141">
        <v>2.1989999999999998</v>
      </c>
      <c r="G2348" s="135"/>
      <c r="H2348" s="135"/>
      <c r="I2348" s="134"/>
      <c r="J2348" s="135"/>
      <c r="K2348" s="135"/>
      <c r="L2348" s="134"/>
      <c r="M2348" s="135"/>
      <c r="N2348" s="135"/>
      <c r="O2348" s="134"/>
      <c r="P2348" s="135"/>
      <c r="Q2348" s="135"/>
      <c r="R2348" s="134"/>
      <c r="S2348" s="135"/>
      <c r="T2348" s="135"/>
      <c r="U2348" s="134"/>
      <c r="V2348" s="135"/>
      <c r="W2348" s="135"/>
      <c r="X2348" s="134"/>
      <c r="Y2348" s="135"/>
      <c r="Z2348" s="135"/>
      <c r="AA2348" s="134"/>
      <c r="AB2348" s="135"/>
      <c r="AC2348" s="135"/>
      <c r="AD2348" s="134"/>
      <c r="AE2348" s="135"/>
      <c r="AF2348" s="135"/>
      <c r="AG2348" s="134"/>
    </row>
    <row r="2349" spans="1:33">
      <c r="A2349" s="144" t="s">
        <v>345</v>
      </c>
      <c r="B2349" s="135" t="s">
        <v>2832</v>
      </c>
      <c r="C2349" s="143">
        <v>-496.33062959345546</v>
      </c>
      <c r="D2349" s="143">
        <v>3947.1804748063059</v>
      </c>
      <c r="E2349" s="142">
        <v>1.2969999999999999</v>
      </c>
      <c r="F2349" s="141">
        <v>2.2120000000000002</v>
      </c>
      <c r="G2349" s="135"/>
      <c r="H2349" s="135"/>
      <c r="I2349" s="134"/>
      <c r="J2349" s="135"/>
      <c r="K2349" s="135"/>
      <c r="L2349" s="134"/>
      <c r="M2349" s="135"/>
      <c r="N2349" s="135"/>
      <c r="O2349" s="134"/>
      <c r="P2349" s="135"/>
      <c r="Q2349" s="135"/>
      <c r="R2349" s="134"/>
      <c r="S2349" s="135"/>
      <c r="T2349" s="135"/>
      <c r="U2349" s="134"/>
      <c r="V2349" s="135"/>
      <c r="W2349" s="135"/>
      <c r="X2349" s="134"/>
      <c r="Y2349" s="135"/>
      <c r="Z2349" s="135"/>
      <c r="AA2349" s="134"/>
      <c r="AB2349" s="135"/>
      <c r="AC2349" s="135"/>
      <c r="AD2349" s="134"/>
      <c r="AE2349" s="135"/>
      <c r="AF2349" s="135"/>
      <c r="AG2349" s="134"/>
    </row>
    <row r="2350" spans="1:33">
      <c r="A2350" s="144" t="s">
        <v>345</v>
      </c>
      <c r="B2350" s="135" t="s">
        <v>2831</v>
      </c>
      <c r="C2350" s="143">
        <v>-496.39101210640973</v>
      </c>
      <c r="D2350" s="143">
        <v>3946.1333050371904</v>
      </c>
      <c r="E2350" s="142">
        <v>1.274</v>
      </c>
      <c r="F2350" s="141">
        <v>2.2210000000000001</v>
      </c>
      <c r="G2350" s="135"/>
      <c r="H2350" s="135"/>
      <c r="I2350" s="134"/>
      <c r="J2350" s="135"/>
      <c r="K2350" s="135"/>
      <c r="L2350" s="134"/>
      <c r="M2350" s="135"/>
      <c r="N2350" s="135"/>
      <c r="O2350" s="134"/>
      <c r="P2350" s="135"/>
      <c r="Q2350" s="135"/>
      <c r="R2350" s="134"/>
      <c r="S2350" s="135"/>
      <c r="T2350" s="135"/>
      <c r="U2350" s="134"/>
      <c r="V2350" s="135"/>
      <c r="W2350" s="135"/>
      <c r="X2350" s="134"/>
      <c r="Y2350" s="135"/>
      <c r="Z2350" s="135"/>
      <c r="AA2350" s="134"/>
      <c r="AB2350" s="135"/>
      <c r="AC2350" s="135"/>
      <c r="AD2350" s="134"/>
      <c r="AE2350" s="135"/>
      <c r="AF2350" s="135"/>
      <c r="AG2350" s="134"/>
    </row>
    <row r="2351" spans="1:33">
      <c r="A2351" s="144" t="s">
        <v>345</v>
      </c>
      <c r="B2351" s="135" t="s">
        <v>2830</v>
      </c>
      <c r="C2351" s="143">
        <v>-496.44980220735846</v>
      </c>
      <c r="D2351" s="143">
        <v>3944.5888536652637</v>
      </c>
      <c r="E2351" s="142">
        <v>1.32</v>
      </c>
      <c r="F2351" s="141">
        <v>2.202</v>
      </c>
      <c r="G2351" s="135"/>
      <c r="H2351" s="135"/>
      <c r="I2351" s="134"/>
      <c r="J2351" s="135"/>
      <c r="K2351" s="135"/>
      <c r="L2351" s="134"/>
      <c r="M2351" s="135"/>
      <c r="N2351" s="135"/>
      <c r="O2351" s="134"/>
      <c r="P2351" s="135"/>
      <c r="Q2351" s="135"/>
      <c r="R2351" s="134"/>
      <c r="S2351" s="135"/>
      <c r="T2351" s="135"/>
      <c r="U2351" s="134"/>
      <c r="V2351" s="135"/>
      <c r="W2351" s="135"/>
      <c r="X2351" s="134"/>
      <c r="Y2351" s="135"/>
      <c r="Z2351" s="135"/>
      <c r="AA2351" s="134"/>
      <c r="AB2351" s="135"/>
      <c r="AC2351" s="135"/>
      <c r="AD2351" s="134"/>
      <c r="AE2351" s="135"/>
      <c r="AF2351" s="135"/>
      <c r="AG2351" s="134"/>
    </row>
    <row r="2352" spans="1:33">
      <c r="A2352" s="144" t="s">
        <v>345</v>
      </c>
      <c r="B2352" s="135" t="s">
        <v>2829</v>
      </c>
      <c r="C2352" s="143">
        <v>-495.94824011564111</v>
      </c>
      <c r="D2352" s="143">
        <v>3943.2293949799073</v>
      </c>
      <c r="E2352" s="142">
        <v>1.278</v>
      </c>
      <c r="F2352" s="141">
        <v>2.2029999999999998</v>
      </c>
      <c r="G2352" s="135"/>
      <c r="H2352" s="135"/>
      <c r="I2352" s="134"/>
      <c r="J2352" s="135"/>
      <c r="K2352" s="135"/>
      <c r="L2352" s="134"/>
      <c r="M2352" s="135"/>
      <c r="N2352" s="135"/>
      <c r="O2352" s="134"/>
      <c r="P2352" s="135"/>
      <c r="Q2352" s="135"/>
      <c r="R2352" s="134"/>
      <c r="S2352" s="135"/>
      <c r="T2352" s="135"/>
      <c r="U2352" s="134"/>
      <c r="V2352" s="135"/>
      <c r="W2352" s="135"/>
      <c r="X2352" s="134"/>
      <c r="Y2352" s="135"/>
      <c r="Z2352" s="135"/>
      <c r="AA2352" s="134"/>
      <c r="AB2352" s="135"/>
      <c r="AC2352" s="135"/>
      <c r="AD2352" s="134"/>
      <c r="AE2352" s="135"/>
      <c r="AF2352" s="135"/>
      <c r="AG2352" s="134"/>
    </row>
    <row r="2353" spans="1:33">
      <c r="A2353" s="144" t="s">
        <v>345</v>
      </c>
      <c r="B2353" s="135" t="s">
        <v>2828</v>
      </c>
      <c r="C2353" s="143">
        <v>-496.50522413751145</v>
      </c>
      <c r="D2353" s="143">
        <v>3942.4975680581292</v>
      </c>
      <c r="E2353" s="142">
        <v>1.2889999999999999</v>
      </c>
      <c r="F2353" s="141">
        <v>2.1840000000000002</v>
      </c>
      <c r="G2353" s="135"/>
      <c r="H2353" s="135"/>
      <c r="I2353" s="134"/>
      <c r="J2353" s="135"/>
      <c r="K2353" s="135"/>
      <c r="L2353" s="134"/>
      <c r="M2353" s="135"/>
      <c r="N2353" s="135"/>
      <c r="O2353" s="134"/>
      <c r="P2353" s="135"/>
      <c r="Q2353" s="135"/>
      <c r="R2353" s="134"/>
      <c r="S2353" s="135"/>
      <c r="T2353" s="135"/>
      <c r="U2353" s="134"/>
      <c r="V2353" s="135"/>
      <c r="W2353" s="135"/>
      <c r="X2353" s="134"/>
      <c r="Y2353" s="135"/>
      <c r="Z2353" s="135"/>
      <c r="AA2353" s="134"/>
      <c r="AB2353" s="135"/>
      <c r="AC2353" s="135"/>
      <c r="AD2353" s="134"/>
      <c r="AE2353" s="135"/>
      <c r="AF2353" s="135"/>
      <c r="AG2353" s="134"/>
    </row>
    <row r="2354" spans="1:33">
      <c r="A2354" s="144" t="s">
        <v>345</v>
      </c>
      <c r="B2354" s="135" t="s">
        <v>2827</v>
      </c>
      <c r="C2354" s="143">
        <v>-496.3367357154209</v>
      </c>
      <c r="D2354" s="143">
        <v>3940.5882157255419</v>
      </c>
      <c r="E2354" s="142">
        <v>1.2989999999999999</v>
      </c>
      <c r="F2354" s="141">
        <v>2.2109999999999999</v>
      </c>
      <c r="G2354" s="135"/>
      <c r="H2354" s="135"/>
      <c r="I2354" s="134"/>
      <c r="J2354" s="135"/>
      <c r="K2354" s="135"/>
      <c r="L2354" s="134"/>
      <c r="M2354" s="135"/>
      <c r="N2354" s="135"/>
      <c r="O2354" s="134"/>
      <c r="P2354" s="135"/>
      <c r="Q2354" s="135"/>
      <c r="R2354" s="134"/>
      <c r="S2354" s="135"/>
      <c r="T2354" s="135"/>
      <c r="U2354" s="134"/>
      <c r="V2354" s="135"/>
      <c r="W2354" s="135"/>
      <c r="X2354" s="134"/>
      <c r="Y2354" s="135"/>
      <c r="Z2354" s="135"/>
      <c r="AA2354" s="134"/>
      <c r="AB2354" s="135"/>
      <c r="AC2354" s="135"/>
      <c r="AD2354" s="134"/>
      <c r="AE2354" s="135"/>
      <c r="AF2354" s="135"/>
      <c r="AG2354" s="134"/>
    </row>
    <row r="2355" spans="1:33">
      <c r="A2355" s="144" t="s">
        <v>345</v>
      </c>
      <c r="B2355" s="135" t="s">
        <v>2826</v>
      </c>
      <c r="C2355" s="143">
        <v>-495.9805275285222</v>
      </c>
      <c r="D2355" s="143">
        <v>3940.4282663891163</v>
      </c>
      <c r="E2355" s="142">
        <v>1.2809999999999999</v>
      </c>
      <c r="F2355" s="141">
        <v>2.2000000000000002</v>
      </c>
      <c r="G2355" s="135"/>
      <c r="H2355" s="135"/>
      <c r="I2355" s="134"/>
      <c r="J2355" s="135"/>
      <c r="K2355" s="135"/>
      <c r="L2355" s="134"/>
      <c r="M2355" s="135"/>
      <c r="N2355" s="135"/>
      <c r="O2355" s="134"/>
      <c r="P2355" s="135"/>
      <c r="Q2355" s="135"/>
      <c r="R2355" s="134"/>
      <c r="S2355" s="135"/>
      <c r="T2355" s="135"/>
      <c r="U2355" s="134"/>
      <c r="V2355" s="135"/>
      <c r="W2355" s="135"/>
      <c r="X2355" s="134"/>
      <c r="Y2355" s="135"/>
      <c r="Z2355" s="135"/>
      <c r="AA2355" s="134"/>
      <c r="AB2355" s="135"/>
      <c r="AC2355" s="135"/>
      <c r="AD2355" s="134"/>
      <c r="AE2355" s="135"/>
      <c r="AF2355" s="135"/>
      <c r="AG2355" s="134"/>
    </row>
    <row r="2356" spans="1:33">
      <c r="A2356" s="144" t="s">
        <v>345</v>
      </c>
      <c r="B2356" s="135" t="s">
        <v>2825</v>
      </c>
      <c r="C2356" s="143">
        <v>-496.52464575822268</v>
      </c>
      <c r="D2356" s="143">
        <v>3939.039528771098</v>
      </c>
      <c r="E2356" s="142">
        <v>1.3120000000000001</v>
      </c>
      <c r="F2356" s="141">
        <v>2.2149999999999999</v>
      </c>
      <c r="G2356" s="135"/>
      <c r="H2356" s="135"/>
      <c r="I2356" s="134"/>
      <c r="J2356" s="135"/>
      <c r="K2356" s="135"/>
      <c r="L2356" s="134"/>
      <c r="M2356" s="135"/>
      <c r="N2356" s="135"/>
      <c r="O2356" s="134"/>
      <c r="P2356" s="135"/>
      <c r="Q2356" s="135"/>
      <c r="R2356" s="134"/>
      <c r="S2356" s="135"/>
      <c r="T2356" s="135"/>
      <c r="U2356" s="134"/>
      <c r="V2356" s="135"/>
      <c r="W2356" s="135"/>
      <c r="X2356" s="134"/>
      <c r="Y2356" s="135"/>
      <c r="Z2356" s="135"/>
      <c r="AA2356" s="134"/>
      <c r="AB2356" s="135"/>
      <c r="AC2356" s="135"/>
      <c r="AD2356" s="134"/>
      <c r="AE2356" s="135"/>
      <c r="AF2356" s="135"/>
      <c r="AG2356" s="134"/>
    </row>
    <row r="2357" spans="1:33">
      <c r="A2357" s="144" t="s">
        <v>345</v>
      </c>
      <c r="B2357" s="135" t="s">
        <v>2824</v>
      </c>
      <c r="C2357" s="143">
        <v>-496.71263100400688</v>
      </c>
      <c r="D2357" s="143">
        <v>3937.6451859113013</v>
      </c>
      <c r="E2357" s="142">
        <v>1.282</v>
      </c>
      <c r="F2357" s="141">
        <v>2.2090000000000001</v>
      </c>
      <c r="G2357" s="135"/>
      <c r="H2357" s="135"/>
      <c r="I2357" s="134"/>
      <c r="J2357" s="135"/>
      <c r="K2357" s="135"/>
      <c r="L2357" s="134"/>
      <c r="M2357" s="135"/>
      <c r="N2357" s="135"/>
      <c r="O2357" s="134"/>
      <c r="P2357" s="135"/>
      <c r="Q2357" s="135"/>
      <c r="R2357" s="134"/>
      <c r="S2357" s="135"/>
      <c r="T2357" s="135"/>
      <c r="U2357" s="134"/>
      <c r="V2357" s="135"/>
      <c r="W2357" s="135"/>
      <c r="X2357" s="134"/>
      <c r="Y2357" s="135"/>
      <c r="Z2357" s="135"/>
      <c r="AA2357" s="134"/>
      <c r="AB2357" s="135"/>
      <c r="AC2357" s="135"/>
      <c r="AD2357" s="134"/>
      <c r="AE2357" s="135"/>
      <c r="AF2357" s="135"/>
      <c r="AG2357" s="134"/>
    </row>
    <row r="2358" spans="1:33">
      <c r="A2358" s="144" t="s">
        <v>345</v>
      </c>
      <c r="B2358" s="135" t="s">
        <v>2823</v>
      </c>
      <c r="C2358" s="143">
        <v>-496.60328531753868</v>
      </c>
      <c r="D2358" s="143">
        <v>3936.7765751905908</v>
      </c>
      <c r="E2358" s="142">
        <v>1.286</v>
      </c>
      <c r="F2358" s="141">
        <v>2.2000000000000002</v>
      </c>
      <c r="G2358" s="135"/>
      <c r="H2358" s="135"/>
      <c r="I2358" s="134"/>
      <c r="J2358" s="135"/>
      <c r="K2358" s="135"/>
      <c r="L2358" s="134"/>
      <c r="M2358" s="135"/>
      <c r="N2358" s="135"/>
      <c r="O2358" s="134"/>
      <c r="P2358" s="135"/>
      <c r="Q2358" s="135"/>
      <c r="R2358" s="134"/>
      <c r="S2358" s="135"/>
      <c r="T2358" s="135"/>
      <c r="U2358" s="134"/>
      <c r="V2358" s="135"/>
      <c r="W2358" s="135"/>
      <c r="X2358" s="134"/>
      <c r="Y2358" s="135"/>
      <c r="Z2358" s="135"/>
      <c r="AA2358" s="134"/>
      <c r="AB2358" s="135"/>
      <c r="AC2358" s="135"/>
      <c r="AD2358" s="134"/>
      <c r="AE2358" s="135"/>
      <c r="AF2358" s="135"/>
      <c r="AG2358" s="134"/>
    </row>
    <row r="2359" spans="1:33">
      <c r="A2359" s="144" t="s">
        <v>345</v>
      </c>
      <c r="B2359" s="135" t="s">
        <v>2822</v>
      </c>
      <c r="C2359" s="143">
        <v>-496.44466796309104</v>
      </c>
      <c r="D2359" s="143">
        <v>3935.330056041792</v>
      </c>
      <c r="E2359" s="142">
        <v>1.286</v>
      </c>
      <c r="F2359" s="141">
        <v>2.2160000000000002</v>
      </c>
      <c r="G2359" s="135"/>
      <c r="H2359" s="135"/>
      <c r="I2359" s="134"/>
      <c r="J2359" s="135"/>
      <c r="K2359" s="135"/>
      <c r="L2359" s="134"/>
      <c r="M2359" s="135"/>
      <c r="N2359" s="135"/>
      <c r="O2359" s="134"/>
      <c r="P2359" s="135"/>
      <c r="Q2359" s="135"/>
      <c r="R2359" s="134"/>
      <c r="S2359" s="135"/>
      <c r="T2359" s="135"/>
      <c r="U2359" s="134"/>
      <c r="V2359" s="135"/>
      <c r="W2359" s="135"/>
      <c r="X2359" s="134"/>
      <c r="Y2359" s="135"/>
      <c r="Z2359" s="135"/>
      <c r="AA2359" s="134"/>
      <c r="AB2359" s="135"/>
      <c r="AC2359" s="135"/>
      <c r="AD2359" s="134"/>
      <c r="AE2359" s="135"/>
      <c r="AF2359" s="135"/>
      <c r="AG2359" s="134"/>
    </row>
    <row r="2360" spans="1:33">
      <c r="A2360" s="144" t="s">
        <v>345</v>
      </c>
      <c r="B2360" s="135" t="s">
        <v>2821</v>
      </c>
      <c r="C2360" s="143">
        <v>-496.77907347299765</v>
      </c>
      <c r="D2360" s="143">
        <v>3934.3343587645004</v>
      </c>
      <c r="E2360" s="142">
        <v>1.2889999999999999</v>
      </c>
      <c r="F2360" s="141">
        <v>2.2109999999999999</v>
      </c>
      <c r="G2360" s="135"/>
      <c r="H2360" s="135"/>
      <c r="I2360" s="134"/>
      <c r="J2360" s="135"/>
      <c r="K2360" s="135"/>
      <c r="L2360" s="134"/>
      <c r="M2360" s="135"/>
      <c r="N2360" s="135"/>
      <c r="O2360" s="134"/>
      <c r="P2360" s="135"/>
      <c r="Q2360" s="135"/>
      <c r="R2360" s="134"/>
      <c r="S2360" s="135"/>
      <c r="T2360" s="135"/>
      <c r="U2360" s="134"/>
      <c r="V2360" s="135"/>
      <c r="W2360" s="135"/>
      <c r="X2360" s="134"/>
      <c r="Y2360" s="135"/>
      <c r="Z2360" s="135"/>
      <c r="AA2360" s="134"/>
      <c r="AB2360" s="135"/>
      <c r="AC2360" s="135"/>
      <c r="AD2360" s="134"/>
      <c r="AE2360" s="135"/>
      <c r="AF2360" s="135"/>
      <c r="AG2360" s="134"/>
    </row>
    <row r="2361" spans="1:33">
      <c r="A2361" s="144" t="s">
        <v>345</v>
      </c>
      <c r="B2361" s="135" t="s">
        <v>2820</v>
      </c>
      <c r="C2361" s="143">
        <v>-496.56966713958479</v>
      </c>
      <c r="D2361" s="143">
        <v>3934.3122482304066</v>
      </c>
      <c r="E2361" s="142">
        <v>1.3140000000000001</v>
      </c>
      <c r="F2361" s="141">
        <v>2.1989999999999998</v>
      </c>
      <c r="G2361" s="135"/>
      <c r="H2361" s="135"/>
      <c r="I2361" s="134"/>
      <c r="J2361" s="135"/>
      <c r="K2361" s="135"/>
      <c r="L2361" s="134"/>
      <c r="M2361" s="135"/>
      <c r="N2361" s="135"/>
      <c r="O2361" s="134"/>
      <c r="P2361" s="135"/>
      <c r="Q2361" s="135"/>
      <c r="R2361" s="134"/>
      <c r="S2361" s="135"/>
      <c r="T2361" s="135"/>
      <c r="U2361" s="134"/>
      <c r="V2361" s="135"/>
      <c r="W2361" s="135"/>
      <c r="X2361" s="134"/>
      <c r="Y2361" s="135"/>
      <c r="Z2361" s="135"/>
      <c r="AA2361" s="134"/>
      <c r="AB2361" s="135"/>
      <c r="AC2361" s="135"/>
      <c r="AD2361" s="134"/>
      <c r="AE2361" s="135"/>
      <c r="AF2361" s="135"/>
      <c r="AG2361" s="134"/>
    </row>
    <row r="2362" spans="1:33">
      <c r="A2362" s="144" t="s">
        <v>345</v>
      </c>
      <c r="B2362" s="135" t="s">
        <v>2819</v>
      </c>
      <c r="C2362" s="143">
        <v>-496.57004511703252</v>
      </c>
      <c r="D2362" s="143">
        <v>3934.0481982864831</v>
      </c>
      <c r="E2362" s="142">
        <v>1.2709999999999999</v>
      </c>
      <c r="F2362" s="141">
        <v>2.2090000000000001</v>
      </c>
      <c r="G2362" s="135"/>
      <c r="H2362" s="135"/>
      <c r="I2362" s="134"/>
      <c r="J2362" s="135"/>
      <c r="K2362" s="135"/>
      <c r="L2362" s="134"/>
      <c r="M2362" s="135"/>
      <c r="N2362" s="135"/>
      <c r="O2362" s="134"/>
      <c r="P2362" s="135"/>
      <c r="Q2362" s="135"/>
      <c r="R2362" s="134"/>
      <c r="S2362" s="135"/>
      <c r="T2362" s="135"/>
      <c r="U2362" s="134"/>
      <c r="V2362" s="135"/>
      <c r="W2362" s="135"/>
      <c r="X2362" s="134"/>
      <c r="Y2362" s="135"/>
      <c r="Z2362" s="135"/>
      <c r="AA2362" s="134"/>
      <c r="AB2362" s="135"/>
      <c r="AC2362" s="135"/>
      <c r="AD2362" s="134"/>
      <c r="AE2362" s="135"/>
      <c r="AF2362" s="135"/>
      <c r="AG2362" s="134"/>
    </row>
    <row r="2363" spans="1:33">
      <c r="A2363" s="144" t="s">
        <v>345</v>
      </c>
      <c r="B2363" s="135" t="s">
        <v>2818</v>
      </c>
      <c r="C2363" s="143">
        <v>-496.73742809354229</v>
      </c>
      <c r="D2363" s="143">
        <v>3933.3013208878774</v>
      </c>
      <c r="E2363" s="142">
        <v>1.306</v>
      </c>
      <c r="F2363" s="141">
        <v>2.198</v>
      </c>
      <c r="G2363" s="135"/>
      <c r="H2363" s="135"/>
      <c r="I2363" s="134"/>
      <c r="J2363" s="135"/>
      <c r="K2363" s="135"/>
      <c r="L2363" s="134"/>
      <c r="M2363" s="135"/>
      <c r="N2363" s="135"/>
      <c r="O2363" s="134"/>
      <c r="P2363" s="135"/>
      <c r="Q2363" s="135"/>
      <c r="R2363" s="134"/>
      <c r="S2363" s="135"/>
      <c r="T2363" s="135"/>
      <c r="U2363" s="134"/>
      <c r="V2363" s="135"/>
      <c r="W2363" s="135"/>
      <c r="X2363" s="134"/>
      <c r="Y2363" s="135"/>
      <c r="Z2363" s="135"/>
      <c r="AA2363" s="134"/>
      <c r="AB2363" s="135"/>
      <c r="AC2363" s="135"/>
      <c r="AD2363" s="134"/>
      <c r="AE2363" s="135"/>
      <c r="AF2363" s="135"/>
      <c r="AG2363" s="134"/>
    </row>
    <row r="2364" spans="1:33">
      <c r="A2364" s="144" t="s">
        <v>345</v>
      </c>
      <c r="B2364" s="135" t="s">
        <v>2817</v>
      </c>
      <c r="C2364" s="143">
        <v>-496.56071147531276</v>
      </c>
      <c r="D2364" s="143">
        <v>3932.1307413337568</v>
      </c>
      <c r="E2364" s="142">
        <v>1.321</v>
      </c>
      <c r="F2364" s="141">
        <v>2.206</v>
      </c>
      <c r="G2364" s="135"/>
      <c r="H2364" s="135"/>
      <c r="I2364" s="134"/>
      <c r="J2364" s="135"/>
      <c r="K2364" s="135"/>
      <c r="L2364" s="134"/>
      <c r="M2364" s="135"/>
      <c r="N2364" s="135"/>
      <c r="O2364" s="134"/>
      <c r="P2364" s="135"/>
      <c r="Q2364" s="135"/>
      <c r="R2364" s="134"/>
      <c r="S2364" s="135"/>
      <c r="T2364" s="135"/>
      <c r="U2364" s="134"/>
      <c r="V2364" s="135"/>
      <c r="W2364" s="135"/>
      <c r="X2364" s="134"/>
      <c r="Y2364" s="135"/>
      <c r="Z2364" s="135"/>
      <c r="AA2364" s="134"/>
      <c r="AB2364" s="135"/>
      <c r="AC2364" s="135"/>
      <c r="AD2364" s="134"/>
      <c r="AE2364" s="135"/>
      <c r="AF2364" s="135"/>
      <c r="AG2364" s="134"/>
    </row>
    <row r="2365" spans="1:33">
      <c r="A2365" s="144" t="s">
        <v>345</v>
      </c>
      <c r="B2365" s="135" t="s">
        <v>2816</v>
      </c>
      <c r="C2365" s="143">
        <v>-496.36406378299756</v>
      </c>
      <c r="D2365" s="143">
        <v>3930.2240990421651</v>
      </c>
      <c r="E2365" s="142">
        <v>1.2909999999999999</v>
      </c>
      <c r="F2365" s="141">
        <v>2.2240000000000002</v>
      </c>
      <c r="G2365" s="135"/>
      <c r="H2365" s="135"/>
      <c r="I2365" s="134"/>
      <c r="J2365" s="135"/>
      <c r="K2365" s="135"/>
      <c r="L2365" s="134"/>
      <c r="M2365" s="135"/>
      <c r="N2365" s="135"/>
      <c r="O2365" s="134"/>
      <c r="P2365" s="135"/>
      <c r="Q2365" s="135"/>
      <c r="R2365" s="134"/>
      <c r="S2365" s="135"/>
      <c r="T2365" s="135"/>
      <c r="U2365" s="134"/>
      <c r="V2365" s="135"/>
      <c r="W2365" s="135"/>
      <c r="X2365" s="134"/>
      <c r="Y2365" s="135"/>
      <c r="Z2365" s="135"/>
      <c r="AA2365" s="134"/>
      <c r="AB2365" s="135"/>
      <c r="AC2365" s="135"/>
      <c r="AD2365" s="134"/>
      <c r="AE2365" s="135"/>
      <c r="AF2365" s="135"/>
      <c r="AG2365" s="134"/>
    </row>
    <row r="2366" spans="1:33">
      <c r="A2366" s="144" t="s">
        <v>345</v>
      </c>
      <c r="B2366" s="135" t="s">
        <v>2815</v>
      </c>
      <c r="C2366" s="143">
        <v>-495.9657029006338</v>
      </c>
      <c r="D2366" s="143">
        <v>3930.0454197962508</v>
      </c>
      <c r="E2366" s="142">
        <v>1.306</v>
      </c>
      <c r="F2366" s="141">
        <v>2.2050000000000001</v>
      </c>
      <c r="G2366" s="135"/>
      <c r="H2366" s="135"/>
      <c r="I2366" s="134"/>
      <c r="J2366" s="135"/>
      <c r="K2366" s="135"/>
      <c r="L2366" s="134"/>
      <c r="M2366" s="135"/>
      <c r="N2366" s="135"/>
      <c r="O2366" s="134"/>
      <c r="P2366" s="135"/>
      <c r="Q2366" s="135"/>
      <c r="R2366" s="134"/>
      <c r="S2366" s="135"/>
      <c r="T2366" s="135"/>
      <c r="U2366" s="134"/>
      <c r="V2366" s="135"/>
      <c r="W2366" s="135"/>
      <c r="X2366" s="134"/>
      <c r="Y2366" s="135"/>
      <c r="Z2366" s="135"/>
      <c r="AA2366" s="134"/>
      <c r="AB2366" s="135"/>
      <c r="AC2366" s="135"/>
      <c r="AD2366" s="134"/>
      <c r="AE2366" s="135"/>
      <c r="AF2366" s="135"/>
      <c r="AG2366" s="134"/>
    </row>
    <row r="2367" spans="1:33">
      <c r="A2367" s="144" t="s">
        <v>345</v>
      </c>
      <c r="B2367" s="135" t="s">
        <v>2814</v>
      </c>
      <c r="C2367" s="143">
        <v>-496.78672197709483</v>
      </c>
      <c r="D2367" s="143">
        <v>3929.8051778800282</v>
      </c>
      <c r="E2367" s="142">
        <v>1.2889999999999999</v>
      </c>
      <c r="F2367" s="141">
        <v>2.2109999999999999</v>
      </c>
      <c r="G2367" s="135"/>
      <c r="H2367" s="135"/>
      <c r="I2367" s="134"/>
      <c r="J2367" s="135"/>
      <c r="K2367" s="135"/>
      <c r="L2367" s="134"/>
      <c r="M2367" s="135"/>
      <c r="N2367" s="135"/>
      <c r="O2367" s="134"/>
      <c r="P2367" s="135"/>
      <c r="Q2367" s="135"/>
      <c r="R2367" s="134"/>
      <c r="S2367" s="135"/>
      <c r="T2367" s="135"/>
      <c r="U2367" s="134"/>
      <c r="V2367" s="135"/>
      <c r="W2367" s="135"/>
      <c r="X2367" s="134"/>
      <c r="Y2367" s="135"/>
      <c r="Z2367" s="135"/>
      <c r="AA2367" s="134"/>
      <c r="AB2367" s="135"/>
      <c r="AC2367" s="135"/>
      <c r="AD2367" s="134"/>
      <c r="AE2367" s="135"/>
      <c r="AF2367" s="135"/>
      <c r="AG2367" s="134"/>
    </row>
    <row r="2368" spans="1:33">
      <c r="A2368" s="144" t="s">
        <v>345</v>
      </c>
      <c r="B2368" s="135" t="s">
        <v>2813</v>
      </c>
      <c r="C2368" s="143">
        <v>-496.65375596666331</v>
      </c>
      <c r="D2368" s="143">
        <v>3929.6667428850692</v>
      </c>
      <c r="E2368" s="142">
        <v>1.2929999999999999</v>
      </c>
      <c r="F2368" s="141">
        <v>2.1989999999999998</v>
      </c>
      <c r="G2368" s="135"/>
      <c r="H2368" s="135"/>
      <c r="I2368" s="134"/>
      <c r="J2368" s="135"/>
      <c r="K2368" s="135"/>
      <c r="L2368" s="134"/>
      <c r="M2368" s="135"/>
      <c r="N2368" s="135"/>
      <c r="O2368" s="134"/>
      <c r="P2368" s="135"/>
      <c r="Q2368" s="135"/>
      <c r="R2368" s="134"/>
      <c r="S2368" s="135"/>
      <c r="T2368" s="135"/>
      <c r="U2368" s="134"/>
      <c r="V2368" s="135"/>
      <c r="W2368" s="135"/>
      <c r="X2368" s="134"/>
      <c r="Y2368" s="135"/>
      <c r="Z2368" s="135"/>
      <c r="AA2368" s="134"/>
      <c r="AB2368" s="135"/>
      <c r="AC2368" s="135"/>
      <c r="AD2368" s="134"/>
      <c r="AE2368" s="135"/>
      <c r="AF2368" s="135"/>
      <c r="AG2368" s="134"/>
    </row>
    <row r="2369" spans="1:33">
      <c r="A2369" s="144" t="s">
        <v>345</v>
      </c>
      <c r="B2369" s="135" t="s">
        <v>2812</v>
      </c>
      <c r="C2369" s="143">
        <v>-495.94844440534843</v>
      </c>
      <c r="D2369" s="143">
        <v>3928.4639231477368</v>
      </c>
      <c r="E2369" s="142">
        <v>1.2689999999999999</v>
      </c>
      <c r="F2369" s="141">
        <v>2.2109999999999999</v>
      </c>
      <c r="G2369" s="135"/>
      <c r="H2369" s="135"/>
      <c r="I2369" s="134"/>
      <c r="J2369" s="135"/>
      <c r="K2369" s="135"/>
      <c r="L2369" s="134"/>
      <c r="M2369" s="135"/>
      <c r="N2369" s="135"/>
      <c r="O2369" s="134"/>
      <c r="P2369" s="135"/>
      <c r="Q2369" s="135"/>
      <c r="R2369" s="134"/>
      <c r="S2369" s="135"/>
      <c r="T2369" s="135"/>
      <c r="U2369" s="134"/>
      <c r="V2369" s="135"/>
      <c r="W2369" s="135"/>
      <c r="X2369" s="134"/>
      <c r="Y2369" s="135"/>
      <c r="Z2369" s="135"/>
      <c r="AA2369" s="134"/>
      <c r="AB2369" s="135"/>
      <c r="AC2369" s="135"/>
      <c r="AD2369" s="134"/>
      <c r="AE2369" s="135"/>
      <c r="AF2369" s="135"/>
      <c r="AG2369" s="134"/>
    </row>
    <row r="2370" spans="1:33">
      <c r="A2370" s="144" t="s">
        <v>345</v>
      </c>
      <c r="B2370" s="135" t="s">
        <v>2811</v>
      </c>
      <c r="C2370" s="143">
        <v>-496.5743623922865</v>
      </c>
      <c r="D2370" s="143">
        <v>3927.7954451261344</v>
      </c>
      <c r="E2370" s="142">
        <v>1.2789999999999999</v>
      </c>
      <c r="F2370" s="141">
        <v>2.2040000000000002</v>
      </c>
      <c r="G2370" s="135"/>
      <c r="H2370" s="135"/>
      <c r="I2370" s="134"/>
      <c r="J2370" s="135"/>
      <c r="K2370" s="135"/>
      <c r="L2370" s="134"/>
      <c r="M2370" s="135"/>
      <c r="N2370" s="135"/>
      <c r="O2370" s="134"/>
      <c r="P2370" s="135"/>
      <c r="Q2370" s="135"/>
      <c r="R2370" s="134"/>
      <c r="S2370" s="135"/>
      <c r="T2370" s="135"/>
      <c r="U2370" s="134"/>
      <c r="V2370" s="135"/>
      <c r="W2370" s="135"/>
      <c r="X2370" s="134"/>
      <c r="Y2370" s="135"/>
      <c r="Z2370" s="135"/>
      <c r="AA2370" s="134"/>
      <c r="AB2370" s="135"/>
      <c r="AC2370" s="135"/>
      <c r="AD2370" s="134"/>
      <c r="AE2370" s="135"/>
      <c r="AF2370" s="135"/>
      <c r="AG2370" s="134"/>
    </row>
    <row r="2371" spans="1:33">
      <c r="A2371" s="144" t="s">
        <v>345</v>
      </c>
      <c r="B2371" s="135" t="s">
        <v>2810</v>
      </c>
      <c r="C2371" s="143">
        <v>-496.40016010747979</v>
      </c>
      <c r="D2371" s="143">
        <v>3927.0174397423884</v>
      </c>
      <c r="E2371" s="142">
        <v>1.2989999999999999</v>
      </c>
      <c r="F2371" s="141">
        <v>2.2010000000000001</v>
      </c>
      <c r="G2371" s="135"/>
      <c r="H2371" s="135"/>
      <c r="I2371" s="134"/>
      <c r="J2371" s="135"/>
      <c r="K2371" s="135"/>
      <c r="L2371" s="134"/>
      <c r="M2371" s="135"/>
      <c r="N2371" s="135"/>
      <c r="O2371" s="134"/>
      <c r="P2371" s="135"/>
      <c r="Q2371" s="135"/>
      <c r="R2371" s="134"/>
      <c r="S2371" s="135"/>
      <c r="T2371" s="135"/>
      <c r="U2371" s="134"/>
      <c r="V2371" s="135"/>
      <c r="W2371" s="135"/>
      <c r="X2371" s="134"/>
      <c r="Y2371" s="135"/>
      <c r="Z2371" s="135"/>
      <c r="AA2371" s="134"/>
      <c r="AB2371" s="135"/>
      <c r="AC2371" s="135"/>
      <c r="AD2371" s="134"/>
      <c r="AE2371" s="135"/>
      <c r="AF2371" s="135"/>
      <c r="AG2371" s="134"/>
    </row>
    <row r="2372" spans="1:33">
      <c r="A2372" s="144" t="s">
        <v>345</v>
      </c>
      <c r="B2372" s="135" t="s">
        <v>2809</v>
      </c>
      <c r="C2372" s="143">
        <v>-496.34912545577424</v>
      </c>
      <c r="D2372" s="143">
        <v>3926.5724178281753</v>
      </c>
      <c r="E2372" s="142">
        <v>1.2929999999999999</v>
      </c>
      <c r="F2372" s="141">
        <v>2.198</v>
      </c>
      <c r="G2372" s="135"/>
      <c r="H2372" s="135"/>
      <c r="I2372" s="134"/>
      <c r="J2372" s="135"/>
      <c r="K2372" s="135"/>
      <c r="L2372" s="134"/>
      <c r="M2372" s="135"/>
      <c r="N2372" s="135"/>
      <c r="O2372" s="134"/>
      <c r="P2372" s="135"/>
      <c r="Q2372" s="135"/>
      <c r="R2372" s="134"/>
      <c r="S2372" s="135"/>
      <c r="T2372" s="135"/>
      <c r="U2372" s="134"/>
      <c r="V2372" s="135"/>
      <c r="W2372" s="135"/>
      <c r="X2372" s="134"/>
      <c r="Y2372" s="135"/>
      <c r="Z2372" s="135"/>
      <c r="AA2372" s="134"/>
      <c r="AB2372" s="135"/>
      <c r="AC2372" s="135"/>
      <c r="AD2372" s="134"/>
      <c r="AE2372" s="135"/>
      <c r="AF2372" s="135"/>
      <c r="AG2372" s="134"/>
    </row>
    <row r="2373" spans="1:33">
      <c r="A2373" s="144" t="s">
        <v>345</v>
      </c>
      <c r="B2373" s="135" t="s">
        <v>2808</v>
      </c>
      <c r="C2373" s="143">
        <v>-496.52890323439317</v>
      </c>
      <c r="D2373" s="143">
        <v>3925.4722006266675</v>
      </c>
      <c r="E2373" s="142">
        <v>1.3140000000000001</v>
      </c>
      <c r="F2373" s="141">
        <v>2.2040000000000002</v>
      </c>
      <c r="G2373" s="135"/>
      <c r="H2373" s="135"/>
      <c r="I2373" s="134"/>
      <c r="J2373" s="135"/>
      <c r="K2373" s="135"/>
      <c r="L2373" s="134"/>
      <c r="M2373" s="135"/>
      <c r="N2373" s="135"/>
      <c r="O2373" s="134"/>
      <c r="P2373" s="135"/>
      <c r="Q2373" s="135"/>
      <c r="R2373" s="134"/>
      <c r="S2373" s="135"/>
      <c r="T2373" s="135"/>
      <c r="U2373" s="134"/>
      <c r="V2373" s="135"/>
      <c r="W2373" s="135"/>
      <c r="X2373" s="134"/>
      <c r="Y2373" s="135"/>
      <c r="Z2373" s="135"/>
      <c r="AA2373" s="134"/>
      <c r="AB2373" s="135"/>
      <c r="AC2373" s="135"/>
      <c r="AD2373" s="134"/>
      <c r="AE2373" s="135"/>
      <c r="AF2373" s="135"/>
      <c r="AG2373" s="134"/>
    </row>
    <row r="2374" spans="1:33">
      <c r="A2374" s="144" t="s">
        <v>345</v>
      </c>
      <c r="B2374" s="135" t="s">
        <v>2807</v>
      </c>
      <c r="C2374" s="143">
        <v>-496.73057273752755</v>
      </c>
      <c r="D2374" s="143">
        <v>3923.6594443941058</v>
      </c>
      <c r="E2374" s="142">
        <v>1.294</v>
      </c>
      <c r="F2374" s="141">
        <v>2.2130000000000001</v>
      </c>
      <c r="G2374" s="135"/>
      <c r="H2374" s="135"/>
      <c r="I2374" s="134"/>
      <c r="J2374" s="135"/>
      <c r="K2374" s="135"/>
      <c r="L2374" s="134"/>
      <c r="M2374" s="135"/>
      <c r="N2374" s="135"/>
      <c r="O2374" s="134"/>
      <c r="P2374" s="135"/>
      <c r="Q2374" s="135"/>
      <c r="R2374" s="134"/>
      <c r="S2374" s="135"/>
      <c r="T2374" s="135"/>
      <c r="U2374" s="134"/>
      <c r="V2374" s="135"/>
      <c r="W2374" s="135"/>
      <c r="X2374" s="134"/>
      <c r="Y2374" s="135"/>
      <c r="Z2374" s="135"/>
      <c r="AA2374" s="134"/>
      <c r="AB2374" s="135"/>
      <c r="AC2374" s="135"/>
      <c r="AD2374" s="134"/>
      <c r="AE2374" s="135"/>
      <c r="AF2374" s="135"/>
      <c r="AG2374" s="134"/>
    </row>
    <row r="2375" spans="1:33">
      <c r="A2375" s="144" t="s">
        <v>345</v>
      </c>
      <c r="B2375" s="135" t="s">
        <v>2806</v>
      </c>
      <c r="C2375" s="143">
        <v>-496.76296118287257</v>
      </c>
      <c r="D2375" s="143">
        <v>3923.2284349172064</v>
      </c>
      <c r="E2375" s="142">
        <v>1.331</v>
      </c>
      <c r="F2375" s="141">
        <v>2.2000000000000002</v>
      </c>
      <c r="G2375" s="135"/>
      <c r="H2375" s="135"/>
      <c r="I2375" s="134"/>
      <c r="J2375" s="135"/>
      <c r="K2375" s="135"/>
      <c r="L2375" s="134"/>
      <c r="M2375" s="135"/>
      <c r="N2375" s="135"/>
      <c r="O2375" s="134"/>
      <c r="P2375" s="135"/>
      <c r="Q2375" s="135"/>
      <c r="R2375" s="134"/>
      <c r="S2375" s="135"/>
      <c r="T2375" s="135"/>
      <c r="U2375" s="134"/>
      <c r="V2375" s="135"/>
      <c r="W2375" s="135"/>
      <c r="X2375" s="134"/>
      <c r="Y2375" s="135"/>
      <c r="Z2375" s="135"/>
      <c r="AA2375" s="134"/>
      <c r="AB2375" s="135"/>
      <c r="AC2375" s="135"/>
      <c r="AD2375" s="134"/>
      <c r="AE2375" s="135"/>
      <c r="AF2375" s="135"/>
      <c r="AG2375" s="134"/>
    </row>
    <row r="2376" spans="1:33">
      <c r="A2376" s="144" t="s">
        <v>345</v>
      </c>
      <c r="B2376" s="135" t="s">
        <v>2805</v>
      </c>
      <c r="C2376" s="143">
        <v>-496.80072296110757</v>
      </c>
      <c r="D2376" s="143">
        <v>3921.5364197726976</v>
      </c>
      <c r="E2376" s="142">
        <v>1.288</v>
      </c>
      <c r="F2376" s="141">
        <v>2.198</v>
      </c>
      <c r="G2376" s="135"/>
      <c r="H2376" s="135"/>
      <c r="I2376" s="134"/>
      <c r="J2376" s="135"/>
      <c r="K2376" s="135"/>
      <c r="L2376" s="134"/>
      <c r="M2376" s="135"/>
      <c r="N2376" s="135"/>
      <c r="O2376" s="134"/>
      <c r="P2376" s="135"/>
      <c r="Q2376" s="135"/>
      <c r="R2376" s="134"/>
      <c r="S2376" s="135"/>
      <c r="T2376" s="135"/>
      <c r="U2376" s="134"/>
      <c r="V2376" s="135"/>
      <c r="W2376" s="135"/>
      <c r="X2376" s="134"/>
      <c r="Y2376" s="135"/>
      <c r="Z2376" s="135"/>
      <c r="AA2376" s="134"/>
      <c r="AB2376" s="135"/>
      <c r="AC2376" s="135"/>
      <c r="AD2376" s="134"/>
      <c r="AE2376" s="135"/>
      <c r="AF2376" s="135"/>
      <c r="AG2376" s="134"/>
    </row>
    <row r="2377" spans="1:33">
      <c r="A2377" s="144" t="s">
        <v>345</v>
      </c>
      <c r="B2377" s="135" t="s">
        <v>2804</v>
      </c>
      <c r="C2377" s="143">
        <v>-496.86124059345138</v>
      </c>
      <c r="D2377" s="143">
        <v>3920.9634674625272</v>
      </c>
      <c r="E2377" s="142">
        <v>1.3089999999999999</v>
      </c>
      <c r="F2377" s="141">
        <v>2.1989999999999998</v>
      </c>
      <c r="G2377" s="135"/>
      <c r="H2377" s="135"/>
      <c r="I2377" s="134"/>
      <c r="J2377" s="135"/>
      <c r="K2377" s="135"/>
      <c r="L2377" s="134"/>
      <c r="M2377" s="135"/>
      <c r="N2377" s="135"/>
      <c r="O2377" s="134"/>
      <c r="P2377" s="135"/>
      <c r="Q2377" s="135"/>
      <c r="R2377" s="134"/>
      <c r="S2377" s="135"/>
      <c r="T2377" s="135"/>
      <c r="U2377" s="134"/>
      <c r="V2377" s="135"/>
      <c r="W2377" s="135"/>
      <c r="X2377" s="134"/>
      <c r="Y2377" s="135"/>
      <c r="Z2377" s="135"/>
      <c r="AA2377" s="134"/>
      <c r="AB2377" s="135"/>
      <c r="AC2377" s="135"/>
      <c r="AD2377" s="134"/>
      <c r="AE2377" s="135"/>
      <c r="AF2377" s="135"/>
      <c r="AG2377" s="134"/>
    </row>
    <row r="2378" spans="1:33">
      <c r="A2378" s="144" t="s">
        <v>345</v>
      </c>
      <c r="B2378" s="135" t="s">
        <v>2803</v>
      </c>
      <c r="C2378" s="143">
        <v>-496.25380493795029</v>
      </c>
      <c r="D2378" s="143">
        <v>3919.9336229678688</v>
      </c>
      <c r="E2378" s="142">
        <v>1.3089999999999999</v>
      </c>
      <c r="F2378" s="141">
        <v>2.2050000000000001</v>
      </c>
      <c r="G2378" s="135"/>
      <c r="H2378" s="135"/>
      <c r="I2378" s="134"/>
      <c r="J2378" s="135"/>
      <c r="K2378" s="135"/>
      <c r="L2378" s="134"/>
      <c r="M2378" s="135"/>
      <c r="N2378" s="135"/>
      <c r="O2378" s="134"/>
      <c r="P2378" s="135"/>
      <c r="Q2378" s="135"/>
      <c r="R2378" s="134"/>
      <c r="S2378" s="135"/>
      <c r="T2378" s="135"/>
      <c r="U2378" s="134"/>
      <c r="V2378" s="135"/>
      <c r="W2378" s="135"/>
      <c r="X2378" s="134"/>
      <c r="Y2378" s="135"/>
      <c r="Z2378" s="135"/>
      <c r="AA2378" s="134"/>
      <c r="AB2378" s="135"/>
      <c r="AC2378" s="135"/>
      <c r="AD2378" s="134"/>
      <c r="AE2378" s="135"/>
      <c r="AF2378" s="135"/>
      <c r="AG2378" s="134"/>
    </row>
    <row r="2379" spans="1:33">
      <c r="A2379" s="144" t="s">
        <v>345</v>
      </c>
      <c r="B2379" s="135" t="s">
        <v>2802</v>
      </c>
      <c r="C2379" s="143">
        <v>-495.95208599454736</v>
      </c>
      <c r="D2379" s="143">
        <v>3918.2598242061872</v>
      </c>
      <c r="E2379" s="142">
        <v>1.2709999999999999</v>
      </c>
      <c r="F2379" s="141">
        <v>2.2029999999999998</v>
      </c>
      <c r="G2379" s="135"/>
      <c r="H2379" s="135"/>
      <c r="I2379" s="134"/>
      <c r="J2379" s="135"/>
      <c r="K2379" s="135"/>
      <c r="L2379" s="134"/>
      <c r="M2379" s="135"/>
      <c r="N2379" s="135"/>
      <c r="O2379" s="134"/>
      <c r="P2379" s="135"/>
      <c r="Q2379" s="135"/>
      <c r="R2379" s="134"/>
      <c r="S2379" s="135"/>
      <c r="T2379" s="135"/>
      <c r="U2379" s="134"/>
      <c r="V2379" s="135"/>
      <c r="W2379" s="135"/>
      <c r="X2379" s="134"/>
      <c r="Y2379" s="135"/>
      <c r="Z2379" s="135"/>
      <c r="AA2379" s="134"/>
      <c r="AB2379" s="135"/>
      <c r="AC2379" s="135"/>
      <c r="AD2379" s="134"/>
      <c r="AE2379" s="135"/>
      <c r="AF2379" s="135"/>
      <c r="AG2379" s="134"/>
    </row>
    <row r="2380" spans="1:33">
      <c r="A2380" s="144" t="s">
        <v>345</v>
      </c>
      <c r="B2380" s="135" t="s">
        <v>2801</v>
      </c>
      <c r="C2380" s="143">
        <v>-495.90393899089452</v>
      </c>
      <c r="D2380" s="143">
        <v>3917.8308355074391</v>
      </c>
      <c r="E2380" s="142">
        <v>1.28</v>
      </c>
      <c r="F2380" s="141">
        <v>2.2109999999999999</v>
      </c>
      <c r="G2380" s="135"/>
      <c r="H2380" s="135"/>
      <c r="I2380" s="134"/>
      <c r="J2380" s="135"/>
      <c r="K2380" s="135"/>
      <c r="L2380" s="134"/>
      <c r="M2380" s="135"/>
      <c r="N2380" s="135"/>
      <c r="O2380" s="134"/>
      <c r="P2380" s="135"/>
      <c r="Q2380" s="135"/>
      <c r="R2380" s="134"/>
      <c r="S2380" s="135"/>
      <c r="T2380" s="135"/>
      <c r="U2380" s="134"/>
      <c r="V2380" s="135"/>
      <c r="W2380" s="135"/>
      <c r="X2380" s="134"/>
      <c r="Y2380" s="135"/>
      <c r="Z2380" s="135"/>
      <c r="AA2380" s="134"/>
      <c r="AB2380" s="135"/>
      <c r="AC2380" s="135"/>
      <c r="AD2380" s="134"/>
      <c r="AE2380" s="135"/>
      <c r="AF2380" s="135"/>
      <c r="AG2380" s="134"/>
    </row>
    <row r="2381" spans="1:33">
      <c r="A2381" s="144" t="s">
        <v>345</v>
      </c>
      <c r="B2381" s="135" t="s">
        <v>2800</v>
      </c>
      <c r="C2381" s="143">
        <v>-496.7862391677499</v>
      </c>
      <c r="D2381" s="143">
        <v>3916.7449072707436</v>
      </c>
      <c r="E2381" s="142">
        <v>1.28</v>
      </c>
      <c r="F2381" s="141">
        <v>2.1930000000000001</v>
      </c>
      <c r="G2381" s="135"/>
      <c r="H2381" s="135"/>
      <c r="I2381" s="134"/>
      <c r="J2381" s="135"/>
      <c r="K2381" s="135"/>
      <c r="L2381" s="134"/>
      <c r="M2381" s="135"/>
      <c r="N2381" s="135"/>
      <c r="O2381" s="134"/>
      <c r="P2381" s="135"/>
      <c r="Q2381" s="135"/>
      <c r="R2381" s="134"/>
      <c r="S2381" s="135"/>
      <c r="T2381" s="135"/>
      <c r="U2381" s="134"/>
      <c r="V2381" s="135"/>
      <c r="W2381" s="135"/>
      <c r="X2381" s="134"/>
      <c r="Y2381" s="135"/>
      <c r="Z2381" s="135"/>
      <c r="AA2381" s="134"/>
      <c r="AB2381" s="135"/>
      <c r="AC2381" s="135"/>
      <c r="AD2381" s="134"/>
      <c r="AE2381" s="135"/>
      <c r="AF2381" s="135"/>
      <c r="AG2381" s="134"/>
    </row>
    <row r="2382" spans="1:33">
      <c r="A2382" s="144" t="s">
        <v>345</v>
      </c>
      <c r="B2382" s="135" t="s">
        <v>2799</v>
      </c>
      <c r="C2382" s="143">
        <v>-496.38594564771796</v>
      </c>
      <c r="D2382" s="143">
        <v>3915.5568906854469</v>
      </c>
      <c r="E2382" s="142">
        <v>1.3069999999999999</v>
      </c>
      <c r="F2382" s="141">
        <v>2.2080000000000002</v>
      </c>
      <c r="G2382" s="135"/>
      <c r="H2382" s="135"/>
      <c r="I2382" s="134"/>
      <c r="J2382" s="135"/>
      <c r="K2382" s="135"/>
      <c r="L2382" s="134"/>
      <c r="M2382" s="135"/>
      <c r="N2382" s="135"/>
      <c r="O2382" s="134"/>
      <c r="P2382" s="135"/>
      <c r="Q2382" s="135"/>
      <c r="R2382" s="134"/>
      <c r="S2382" s="135"/>
      <c r="T2382" s="135"/>
      <c r="U2382" s="134"/>
      <c r="V2382" s="135"/>
      <c r="W2382" s="135"/>
      <c r="X2382" s="134"/>
      <c r="Y2382" s="135"/>
      <c r="Z2382" s="135"/>
      <c r="AA2382" s="134"/>
      <c r="AB2382" s="135"/>
      <c r="AC2382" s="135"/>
      <c r="AD2382" s="134"/>
      <c r="AE2382" s="135"/>
      <c r="AF2382" s="135"/>
      <c r="AG2382" s="134"/>
    </row>
    <row r="2383" spans="1:33">
      <c r="A2383" s="144" t="s">
        <v>345</v>
      </c>
      <c r="B2383" s="135" t="s">
        <v>2798</v>
      </c>
      <c r="C2383" s="143">
        <v>-496.32794812755935</v>
      </c>
      <c r="D2383" s="143">
        <v>3914.276422338859</v>
      </c>
      <c r="E2383" s="142">
        <v>1.2909999999999999</v>
      </c>
      <c r="F2383" s="141">
        <v>2.2109999999999999</v>
      </c>
      <c r="G2383" s="135"/>
      <c r="H2383" s="135"/>
      <c r="I2383" s="134"/>
      <c r="J2383" s="135"/>
      <c r="K2383" s="135"/>
      <c r="L2383" s="134"/>
      <c r="M2383" s="135"/>
      <c r="N2383" s="135"/>
      <c r="O2383" s="134"/>
      <c r="P2383" s="135"/>
      <c r="Q2383" s="135"/>
      <c r="R2383" s="134"/>
      <c r="S2383" s="135"/>
      <c r="T2383" s="135"/>
      <c r="U2383" s="134"/>
      <c r="V2383" s="135"/>
      <c r="W2383" s="135"/>
      <c r="X2383" s="134"/>
      <c r="Y2383" s="135"/>
      <c r="Z2383" s="135"/>
      <c r="AA2383" s="134"/>
      <c r="AB2383" s="135"/>
      <c r="AC2383" s="135"/>
      <c r="AD2383" s="134"/>
      <c r="AE2383" s="135"/>
      <c r="AF2383" s="135"/>
      <c r="AG2383" s="134"/>
    </row>
    <row r="2384" spans="1:33">
      <c r="A2384" s="144" t="s">
        <v>345</v>
      </c>
      <c r="B2384" s="135" t="s">
        <v>2797</v>
      </c>
      <c r="C2384" s="143">
        <v>-496.70494797650605</v>
      </c>
      <c r="D2384" s="143">
        <v>3912.4301598166462</v>
      </c>
      <c r="E2384" s="142">
        <v>1.288</v>
      </c>
      <c r="F2384" s="141">
        <v>2.2090000000000001</v>
      </c>
      <c r="G2384" s="135"/>
      <c r="H2384" s="135"/>
      <c r="I2384" s="134"/>
      <c r="J2384" s="135"/>
      <c r="K2384" s="135"/>
      <c r="L2384" s="134"/>
      <c r="M2384" s="135"/>
      <c r="N2384" s="135"/>
      <c r="O2384" s="134"/>
      <c r="P2384" s="135"/>
      <c r="Q2384" s="135"/>
      <c r="R2384" s="134"/>
      <c r="S2384" s="135"/>
      <c r="T2384" s="135"/>
      <c r="U2384" s="134"/>
      <c r="V2384" s="135"/>
      <c r="W2384" s="135"/>
      <c r="X2384" s="134"/>
      <c r="Y2384" s="135"/>
      <c r="Z2384" s="135"/>
      <c r="AA2384" s="134"/>
      <c r="AB2384" s="135"/>
      <c r="AC2384" s="135"/>
      <c r="AD2384" s="134"/>
      <c r="AE2384" s="135"/>
      <c r="AF2384" s="135"/>
      <c r="AG2384" s="134"/>
    </row>
    <row r="2385" spans="1:33">
      <c r="A2385" s="144" t="s">
        <v>345</v>
      </c>
      <c r="B2385" s="135" t="s">
        <v>2796</v>
      </c>
      <c r="C2385" s="143">
        <v>-496.09213538262435</v>
      </c>
      <c r="D2385" s="143">
        <v>3910.5188529830339</v>
      </c>
      <c r="E2385" s="142">
        <v>1.319</v>
      </c>
      <c r="F2385" s="141">
        <v>2.2040000000000002</v>
      </c>
      <c r="G2385" s="135"/>
      <c r="H2385" s="135"/>
      <c r="I2385" s="134"/>
      <c r="J2385" s="135"/>
      <c r="K2385" s="135"/>
      <c r="L2385" s="134"/>
      <c r="M2385" s="135"/>
      <c r="N2385" s="135"/>
      <c r="O2385" s="134"/>
      <c r="P2385" s="135"/>
      <c r="Q2385" s="135"/>
      <c r="R2385" s="134"/>
      <c r="S2385" s="135"/>
      <c r="T2385" s="135"/>
      <c r="U2385" s="134"/>
      <c r="V2385" s="135"/>
      <c r="W2385" s="135"/>
      <c r="X2385" s="134"/>
      <c r="Y2385" s="135"/>
      <c r="Z2385" s="135"/>
      <c r="AA2385" s="134"/>
      <c r="AB2385" s="135"/>
      <c r="AC2385" s="135"/>
      <c r="AD2385" s="134"/>
      <c r="AE2385" s="135"/>
      <c r="AF2385" s="135"/>
      <c r="AG2385" s="134"/>
    </row>
    <row r="2386" spans="1:33">
      <c r="A2386" s="144" t="s">
        <v>345</v>
      </c>
      <c r="B2386" s="135" t="s">
        <v>2795</v>
      </c>
      <c r="C2386" s="143">
        <v>-496.49497029483348</v>
      </c>
      <c r="D2386" s="143">
        <v>3909.3732467891396</v>
      </c>
      <c r="E2386" s="142">
        <v>1.2889999999999999</v>
      </c>
      <c r="F2386" s="141">
        <v>2.1840000000000002</v>
      </c>
      <c r="G2386" s="135"/>
      <c r="H2386" s="135"/>
      <c r="I2386" s="134"/>
      <c r="J2386" s="135"/>
      <c r="K2386" s="135"/>
      <c r="L2386" s="134"/>
      <c r="M2386" s="135"/>
      <c r="N2386" s="135"/>
      <c r="O2386" s="134"/>
      <c r="P2386" s="135"/>
      <c r="Q2386" s="135"/>
      <c r="R2386" s="134"/>
      <c r="S2386" s="135"/>
      <c r="T2386" s="135"/>
      <c r="U2386" s="134"/>
      <c r="V2386" s="135"/>
      <c r="W2386" s="135"/>
      <c r="X2386" s="134"/>
      <c r="Y2386" s="135"/>
      <c r="Z2386" s="135"/>
      <c r="AA2386" s="134"/>
      <c r="AB2386" s="135"/>
      <c r="AC2386" s="135"/>
      <c r="AD2386" s="134"/>
      <c r="AE2386" s="135"/>
      <c r="AF2386" s="135"/>
      <c r="AG2386" s="134"/>
    </row>
    <row r="2387" spans="1:33">
      <c r="A2387" s="144" t="s">
        <v>345</v>
      </c>
      <c r="B2387" s="135" t="s">
        <v>2794</v>
      </c>
      <c r="C2387" s="143">
        <v>-496.78387314232657</v>
      </c>
      <c r="D2387" s="143">
        <v>3907.4574438246668</v>
      </c>
      <c r="E2387" s="142">
        <v>1.2989999999999999</v>
      </c>
      <c r="F2387" s="141">
        <v>2.2080000000000002</v>
      </c>
      <c r="G2387" s="135"/>
      <c r="H2387" s="135"/>
      <c r="I2387" s="134"/>
      <c r="J2387" s="135"/>
      <c r="K2387" s="135"/>
      <c r="L2387" s="134"/>
      <c r="M2387" s="135"/>
      <c r="N2387" s="135"/>
      <c r="O2387" s="134"/>
      <c r="P2387" s="135"/>
      <c r="Q2387" s="135"/>
      <c r="R2387" s="134"/>
      <c r="S2387" s="135"/>
      <c r="T2387" s="135"/>
      <c r="U2387" s="134"/>
      <c r="V2387" s="135"/>
      <c r="W2387" s="135"/>
      <c r="X2387" s="134"/>
      <c r="Y2387" s="135"/>
      <c r="Z2387" s="135"/>
      <c r="AA2387" s="134"/>
      <c r="AB2387" s="135"/>
      <c r="AC2387" s="135"/>
      <c r="AD2387" s="134"/>
      <c r="AE2387" s="135"/>
      <c r="AF2387" s="135"/>
      <c r="AG2387" s="134"/>
    </row>
    <row r="2388" spans="1:33">
      <c r="A2388" s="144" t="s">
        <v>345</v>
      </c>
      <c r="B2388" s="135" t="s">
        <v>2793</v>
      </c>
      <c r="C2388" s="143">
        <v>-496.77987930305437</v>
      </c>
      <c r="D2388" s="143">
        <v>3905.8298213301573</v>
      </c>
      <c r="E2388" s="142">
        <v>1.3240000000000001</v>
      </c>
      <c r="F2388" s="141">
        <v>2.2130000000000001</v>
      </c>
      <c r="G2388" s="135"/>
      <c r="H2388" s="135"/>
      <c r="I2388" s="134"/>
      <c r="J2388" s="135"/>
      <c r="K2388" s="135"/>
      <c r="L2388" s="134"/>
      <c r="M2388" s="135"/>
      <c r="N2388" s="135"/>
      <c r="O2388" s="134"/>
      <c r="P2388" s="135"/>
      <c r="Q2388" s="135"/>
      <c r="R2388" s="134"/>
      <c r="S2388" s="135"/>
      <c r="T2388" s="135"/>
      <c r="U2388" s="134"/>
      <c r="V2388" s="135"/>
      <c r="W2388" s="135"/>
      <c r="X2388" s="134"/>
      <c r="Y2388" s="135"/>
      <c r="Z2388" s="135"/>
      <c r="AA2388" s="134"/>
      <c r="AB2388" s="135"/>
      <c r="AC2388" s="135"/>
      <c r="AD2388" s="134"/>
      <c r="AE2388" s="135"/>
      <c r="AF2388" s="135"/>
      <c r="AG2388" s="134"/>
    </row>
    <row r="2389" spans="1:33">
      <c r="A2389" s="144" t="s">
        <v>345</v>
      </c>
      <c r="B2389" s="135" t="s">
        <v>2792</v>
      </c>
      <c r="C2389" s="143">
        <v>-496.09905827914645</v>
      </c>
      <c r="D2389" s="143">
        <v>3905.5609218431432</v>
      </c>
      <c r="E2389" s="142">
        <v>1.304</v>
      </c>
      <c r="F2389" s="141">
        <v>2.2050000000000001</v>
      </c>
      <c r="G2389" s="135"/>
      <c r="H2389" s="135"/>
      <c r="I2389" s="134"/>
      <c r="J2389" s="135"/>
      <c r="K2389" s="135"/>
      <c r="L2389" s="134"/>
      <c r="M2389" s="135"/>
      <c r="N2389" s="135"/>
      <c r="O2389" s="134"/>
      <c r="P2389" s="135"/>
      <c r="Q2389" s="135"/>
      <c r="R2389" s="134"/>
      <c r="S2389" s="135"/>
      <c r="T2389" s="135"/>
      <c r="U2389" s="134"/>
      <c r="V2389" s="135"/>
      <c r="W2389" s="135"/>
      <c r="X2389" s="134"/>
      <c r="Y2389" s="135"/>
      <c r="Z2389" s="135"/>
      <c r="AA2389" s="134"/>
      <c r="AB2389" s="135"/>
      <c r="AC2389" s="135"/>
      <c r="AD2389" s="134"/>
      <c r="AE2389" s="135"/>
      <c r="AF2389" s="135"/>
      <c r="AG2389" s="134"/>
    </row>
    <row r="2390" spans="1:33">
      <c r="A2390" s="144" t="s">
        <v>345</v>
      </c>
      <c r="B2390" s="135" t="s">
        <v>2791</v>
      </c>
      <c r="C2390" s="143">
        <v>-496.52534876784739</v>
      </c>
      <c r="D2390" s="143">
        <v>3904.0654126270924</v>
      </c>
      <c r="E2390" s="142">
        <v>1.306</v>
      </c>
      <c r="F2390" s="141">
        <v>2.2090000000000001</v>
      </c>
      <c r="G2390" s="135"/>
      <c r="H2390" s="135"/>
      <c r="I2390" s="134"/>
      <c r="J2390" s="135"/>
      <c r="K2390" s="135"/>
      <c r="L2390" s="134"/>
      <c r="M2390" s="135"/>
      <c r="N2390" s="135"/>
      <c r="O2390" s="134"/>
      <c r="P2390" s="135"/>
      <c r="Q2390" s="135"/>
      <c r="R2390" s="134"/>
      <c r="S2390" s="135"/>
      <c r="T2390" s="135"/>
      <c r="U2390" s="134"/>
      <c r="V2390" s="135"/>
      <c r="W2390" s="135"/>
      <c r="X2390" s="134"/>
      <c r="Y2390" s="135"/>
      <c r="Z2390" s="135"/>
      <c r="AA2390" s="134"/>
      <c r="AB2390" s="135"/>
      <c r="AC2390" s="135"/>
      <c r="AD2390" s="134"/>
      <c r="AE2390" s="135"/>
      <c r="AF2390" s="135"/>
      <c r="AG2390" s="134"/>
    </row>
    <row r="2391" spans="1:33">
      <c r="A2391" s="144" t="s">
        <v>345</v>
      </c>
      <c r="B2391" s="135" t="s">
        <v>2790</v>
      </c>
      <c r="C2391" s="143">
        <v>-496.59992126385617</v>
      </c>
      <c r="D2391" s="143">
        <v>3902.5650914804037</v>
      </c>
      <c r="E2391" s="142">
        <v>1.2909999999999999</v>
      </c>
      <c r="F2391" s="141">
        <v>2.2029999999999998</v>
      </c>
      <c r="G2391" s="135"/>
      <c r="H2391" s="135"/>
      <c r="I2391" s="134"/>
      <c r="J2391" s="135"/>
      <c r="K2391" s="135"/>
      <c r="L2391" s="134"/>
      <c r="M2391" s="135"/>
      <c r="N2391" s="135"/>
      <c r="O2391" s="134"/>
      <c r="P2391" s="135"/>
      <c r="Q2391" s="135"/>
      <c r="R2391" s="134"/>
      <c r="S2391" s="135"/>
      <c r="T2391" s="135"/>
      <c r="U2391" s="134"/>
      <c r="V2391" s="135"/>
      <c r="W2391" s="135"/>
      <c r="X2391" s="134"/>
      <c r="Y2391" s="135"/>
      <c r="Z2391" s="135"/>
      <c r="AA2391" s="134"/>
      <c r="AB2391" s="135"/>
      <c r="AC2391" s="135"/>
      <c r="AD2391" s="134"/>
      <c r="AE2391" s="135"/>
      <c r="AF2391" s="135"/>
      <c r="AG2391" s="134"/>
    </row>
    <row r="2392" spans="1:33">
      <c r="A2392" s="144" t="s">
        <v>345</v>
      </c>
      <c r="B2392" s="135" t="s">
        <v>2789</v>
      </c>
      <c r="C2392" s="143">
        <v>-496.38376883389662</v>
      </c>
      <c r="D2392" s="143">
        <v>3901.9102165697122</v>
      </c>
      <c r="E2392" s="142">
        <v>1.3080000000000001</v>
      </c>
      <c r="F2392" s="141">
        <v>2.2080000000000002</v>
      </c>
      <c r="G2392" s="135"/>
      <c r="H2392" s="135"/>
      <c r="I2392" s="134"/>
      <c r="J2392" s="135"/>
      <c r="K2392" s="135"/>
      <c r="L2392" s="134"/>
      <c r="M2392" s="135"/>
      <c r="N2392" s="135"/>
      <c r="O2392" s="134"/>
      <c r="P2392" s="135"/>
      <c r="Q2392" s="135"/>
      <c r="R2392" s="134"/>
      <c r="S2392" s="135"/>
      <c r="T2392" s="135"/>
      <c r="U2392" s="134"/>
      <c r="V2392" s="135"/>
      <c r="W2392" s="135"/>
      <c r="X2392" s="134"/>
      <c r="Y2392" s="135"/>
      <c r="Z2392" s="135"/>
      <c r="AA2392" s="134"/>
      <c r="AB2392" s="135"/>
      <c r="AC2392" s="135"/>
      <c r="AD2392" s="134"/>
      <c r="AE2392" s="135"/>
      <c r="AF2392" s="135"/>
      <c r="AG2392" s="134"/>
    </row>
    <row r="2393" spans="1:33">
      <c r="A2393" s="144" t="s">
        <v>345</v>
      </c>
      <c r="B2393" s="135" t="s">
        <v>2788</v>
      </c>
      <c r="C2393" s="143">
        <v>-496.87864359839489</v>
      </c>
      <c r="D2393" s="143">
        <v>3900.8386007456247</v>
      </c>
      <c r="E2393" s="142">
        <v>1.284</v>
      </c>
      <c r="F2393" s="141">
        <v>2.206</v>
      </c>
      <c r="G2393" s="135"/>
      <c r="H2393" s="135"/>
      <c r="I2393" s="134"/>
      <c r="J2393" s="135"/>
      <c r="K2393" s="135"/>
      <c r="L2393" s="134"/>
      <c r="M2393" s="135"/>
      <c r="N2393" s="135"/>
      <c r="O2393" s="134"/>
      <c r="P2393" s="135"/>
      <c r="Q2393" s="135"/>
      <c r="R2393" s="134"/>
      <c r="S2393" s="135"/>
      <c r="T2393" s="135"/>
      <c r="U2393" s="134"/>
      <c r="V2393" s="135"/>
      <c r="W2393" s="135"/>
      <c r="X2393" s="134"/>
      <c r="Y2393" s="135"/>
      <c r="Z2393" s="135"/>
      <c r="AA2393" s="134"/>
      <c r="AB2393" s="135"/>
      <c r="AC2393" s="135"/>
      <c r="AD2393" s="134"/>
      <c r="AE2393" s="135"/>
      <c r="AF2393" s="135"/>
      <c r="AG2393" s="134"/>
    </row>
    <row r="2394" spans="1:33">
      <c r="A2394" s="144" t="s">
        <v>345</v>
      </c>
      <c r="B2394" s="135" t="s">
        <v>2787</v>
      </c>
      <c r="C2394" s="143">
        <v>-496.63621996578257</v>
      </c>
      <c r="D2394" s="143">
        <v>3899.1470267383506</v>
      </c>
      <c r="E2394" s="142">
        <v>1.304</v>
      </c>
      <c r="F2394" s="141">
        <v>2.1960000000000002</v>
      </c>
      <c r="G2394" s="135"/>
      <c r="H2394" s="135"/>
      <c r="I2394" s="134"/>
      <c r="J2394" s="135"/>
      <c r="K2394" s="135"/>
      <c r="L2394" s="134"/>
      <c r="M2394" s="135"/>
      <c r="N2394" s="135"/>
      <c r="O2394" s="134"/>
      <c r="P2394" s="135"/>
      <c r="Q2394" s="135"/>
      <c r="R2394" s="134"/>
      <c r="S2394" s="135"/>
      <c r="T2394" s="135"/>
      <c r="U2394" s="134"/>
      <c r="V2394" s="135"/>
      <c r="W2394" s="135"/>
      <c r="X2394" s="134"/>
      <c r="Y2394" s="135"/>
      <c r="Z2394" s="135"/>
      <c r="AA2394" s="134"/>
      <c r="AB2394" s="135"/>
      <c r="AC2394" s="135"/>
      <c r="AD2394" s="134"/>
      <c r="AE2394" s="135"/>
      <c r="AF2394" s="135"/>
      <c r="AG2394" s="134"/>
    </row>
    <row r="2395" spans="1:33">
      <c r="A2395" s="144" t="s">
        <v>345</v>
      </c>
      <c r="B2395" s="135" t="s">
        <v>2786</v>
      </c>
      <c r="C2395" s="143">
        <v>-496.089983998739</v>
      </c>
      <c r="D2395" s="143">
        <v>3898.4581227124504</v>
      </c>
      <c r="E2395" s="142">
        <v>1.3129999999999999</v>
      </c>
      <c r="F2395" s="141">
        <v>2.2010000000000001</v>
      </c>
      <c r="G2395" s="135"/>
      <c r="H2395" s="135"/>
      <c r="I2395" s="134"/>
      <c r="J2395" s="135"/>
      <c r="K2395" s="135"/>
      <c r="L2395" s="134"/>
      <c r="M2395" s="135"/>
      <c r="N2395" s="135"/>
      <c r="O2395" s="134"/>
      <c r="P2395" s="135"/>
      <c r="Q2395" s="135"/>
      <c r="R2395" s="134"/>
      <c r="S2395" s="135"/>
      <c r="T2395" s="135"/>
      <c r="U2395" s="134"/>
      <c r="V2395" s="135"/>
      <c r="W2395" s="135"/>
      <c r="X2395" s="134"/>
      <c r="Y2395" s="135"/>
      <c r="Z2395" s="135"/>
      <c r="AA2395" s="134"/>
      <c r="AB2395" s="135"/>
      <c r="AC2395" s="135"/>
      <c r="AD2395" s="134"/>
      <c r="AE2395" s="135"/>
      <c r="AF2395" s="135"/>
      <c r="AG2395" s="134"/>
    </row>
    <row r="2396" spans="1:33">
      <c r="A2396" s="144" t="s">
        <v>345</v>
      </c>
      <c r="B2396" s="135" t="s">
        <v>2785</v>
      </c>
      <c r="C2396" s="143">
        <v>-495.97645482773527</v>
      </c>
      <c r="D2396" s="143">
        <v>3898.4449277683866</v>
      </c>
      <c r="E2396" s="142">
        <v>1.296</v>
      </c>
      <c r="F2396" s="141">
        <v>2.2040000000000002</v>
      </c>
      <c r="G2396" s="135"/>
      <c r="H2396" s="135"/>
      <c r="I2396" s="134"/>
      <c r="J2396" s="135"/>
      <c r="K2396" s="135"/>
      <c r="L2396" s="134"/>
      <c r="M2396" s="135"/>
      <c r="N2396" s="135"/>
      <c r="O2396" s="134"/>
      <c r="P2396" s="135"/>
      <c r="Q2396" s="135"/>
      <c r="R2396" s="134"/>
      <c r="S2396" s="135"/>
      <c r="T2396" s="135"/>
      <c r="U2396" s="134"/>
      <c r="V2396" s="135"/>
      <c r="W2396" s="135"/>
      <c r="X2396" s="134"/>
      <c r="Y2396" s="135"/>
      <c r="Z2396" s="135"/>
      <c r="AA2396" s="134"/>
      <c r="AB2396" s="135"/>
      <c r="AC2396" s="135"/>
      <c r="AD2396" s="134"/>
      <c r="AE2396" s="135"/>
      <c r="AF2396" s="135"/>
      <c r="AG2396" s="134"/>
    </row>
    <row r="2397" spans="1:33">
      <c r="A2397" s="144" t="s">
        <v>345</v>
      </c>
      <c r="B2397" s="135" t="s">
        <v>2784</v>
      </c>
      <c r="C2397" s="143">
        <v>-496.31978134964896</v>
      </c>
      <c r="D2397" s="143">
        <v>3898.4083168527663</v>
      </c>
      <c r="E2397" s="142">
        <v>1.278</v>
      </c>
      <c r="F2397" s="141">
        <v>2.19</v>
      </c>
      <c r="G2397" s="135"/>
      <c r="H2397" s="135"/>
      <c r="I2397" s="134"/>
      <c r="J2397" s="135"/>
      <c r="K2397" s="135"/>
      <c r="L2397" s="134"/>
      <c r="M2397" s="135"/>
      <c r="N2397" s="135"/>
      <c r="O2397" s="134"/>
      <c r="P2397" s="135"/>
      <c r="Q2397" s="135"/>
      <c r="R2397" s="134"/>
      <c r="S2397" s="135"/>
      <c r="T2397" s="135"/>
      <c r="U2397" s="134"/>
      <c r="V2397" s="135"/>
      <c r="W2397" s="135"/>
      <c r="X2397" s="134"/>
      <c r="Y2397" s="135"/>
      <c r="Z2397" s="135"/>
      <c r="AA2397" s="134"/>
      <c r="AB2397" s="135"/>
      <c r="AC2397" s="135"/>
      <c r="AD2397" s="134"/>
      <c r="AE2397" s="135"/>
      <c r="AF2397" s="135"/>
      <c r="AG2397" s="134"/>
    </row>
    <row r="2398" spans="1:33">
      <c r="A2398" s="144" t="s">
        <v>345</v>
      </c>
      <c r="B2398" s="135" t="s">
        <v>2783</v>
      </c>
      <c r="C2398" s="143">
        <v>-496.7997318670744</v>
      </c>
      <c r="D2398" s="143">
        <v>3897.7625468168717</v>
      </c>
      <c r="E2398" s="142">
        <v>1.288</v>
      </c>
      <c r="F2398" s="141">
        <v>2.2080000000000002</v>
      </c>
      <c r="G2398" s="135"/>
      <c r="H2398" s="135"/>
      <c r="I2398" s="134"/>
      <c r="J2398" s="135"/>
      <c r="K2398" s="135"/>
      <c r="L2398" s="134"/>
      <c r="M2398" s="135"/>
      <c r="N2398" s="135"/>
      <c r="O2398" s="134"/>
      <c r="P2398" s="135"/>
      <c r="Q2398" s="135"/>
      <c r="R2398" s="134"/>
      <c r="S2398" s="135"/>
      <c r="T2398" s="135"/>
      <c r="U2398" s="134"/>
      <c r="V2398" s="135"/>
      <c r="W2398" s="135"/>
      <c r="X2398" s="134"/>
      <c r="Y2398" s="135"/>
      <c r="Z2398" s="135"/>
      <c r="AA2398" s="134"/>
      <c r="AB2398" s="135"/>
      <c r="AC2398" s="135"/>
      <c r="AD2398" s="134"/>
      <c r="AE2398" s="135"/>
      <c r="AF2398" s="135"/>
      <c r="AG2398" s="134"/>
    </row>
    <row r="2399" spans="1:33">
      <c r="A2399" s="144" t="s">
        <v>345</v>
      </c>
      <c r="B2399" s="135" t="s">
        <v>2782</v>
      </c>
      <c r="C2399" s="143">
        <v>-496.89860409600374</v>
      </c>
      <c r="D2399" s="143">
        <v>3896.4615010815542</v>
      </c>
      <c r="E2399" s="142">
        <v>1.28</v>
      </c>
      <c r="F2399" s="141">
        <v>2.2080000000000002</v>
      </c>
      <c r="G2399" s="135"/>
      <c r="H2399" s="135"/>
      <c r="I2399" s="134"/>
      <c r="J2399" s="135"/>
      <c r="K2399" s="135"/>
      <c r="L2399" s="134"/>
      <c r="M2399" s="135"/>
      <c r="N2399" s="135"/>
      <c r="O2399" s="134"/>
      <c r="P2399" s="135"/>
      <c r="Q2399" s="135"/>
      <c r="R2399" s="134"/>
      <c r="S2399" s="135"/>
      <c r="T2399" s="135"/>
      <c r="U2399" s="134"/>
      <c r="V2399" s="135"/>
      <c r="W2399" s="135"/>
      <c r="X2399" s="134"/>
      <c r="Y2399" s="135"/>
      <c r="Z2399" s="135"/>
      <c r="AA2399" s="134"/>
      <c r="AB2399" s="135"/>
      <c r="AC2399" s="135"/>
      <c r="AD2399" s="134"/>
      <c r="AE2399" s="135"/>
      <c r="AF2399" s="135"/>
      <c r="AG2399" s="134"/>
    </row>
    <row r="2400" spans="1:33">
      <c r="A2400" s="144" t="s">
        <v>345</v>
      </c>
      <c r="B2400" s="135" t="s">
        <v>2781</v>
      </c>
      <c r="C2400" s="143">
        <v>-496.84458279276618</v>
      </c>
      <c r="D2400" s="143">
        <v>3895.2389356043127</v>
      </c>
      <c r="E2400" s="142">
        <v>1.288</v>
      </c>
      <c r="F2400" s="141">
        <v>2.2109999999999999</v>
      </c>
      <c r="G2400" s="135"/>
      <c r="H2400" s="135"/>
      <c r="I2400" s="134"/>
      <c r="J2400" s="135"/>
      <c r="K2400" s="135"/>
      <c r="L2400" s="134"/>
      <c r="M2400" s="135"/>
      <c r="N2400" s="135"/>
      <c r="O2400" s="134"/>
      <c r="P2400" s="135"/>
      <c r="Q2400" s="135"/>
      <c r="R2400" s="134"/>
      <c r="S2400" s="135"/>
      <c r="T2400" s="135"/>
      <c r="U2400" s="134"/>
      <c r="V2400" s="135"/>
      <c r="W2400" s="135"/>
      <c r="X2400" s="134"/>
      <c r="Y2400" s="135"/>
      <c r="Z2400" s="135"/>
      <c r="AA2400" s="134"/>
      <c r="AB2400" s="135"/>
      <c r="AC2400" s="135"/>
      <c r="AD2400" s="134"/>
      <c r="AE2400" s="135"/>
      <c r="AF2400" s="135"/>
      <c r="AG2400" s="134"/>
    </row>
    <row r="2401" spans="1:33">
      <c r="A2401" s="144" t="s">
        <v>345</v>
      </c>
      <c r="B2401" s="135" t="s">
        <v>2780</v>
      </c>
      <c r="C2401" s="143">
        <v>-496.73547669808727</v>
      </c>
      <c r="D2401" s="143">
        <v>3894.5383194409592</v>
      </c>
      <c r="E2401" s="142">
        <v>1.3</v>
      </c>
      <c r="F2401" s="141">
        <v>2.2000000000000002</v>
      </c>
      <c r="G2401" s="135"/>
      <c r="H2401" s="135"/>
      <c r="I2401" s="134"/>
      <c r="J2401" s="135"/>
      <c r="K2401" s="135"/>
      <c r="L2401" s="134"/>
      <c r="M2401" s="135"/>
      <c r="N2401" s="135"/>
      <c r="O2401" s="134"/>
      <c r="P2401" s="135"/>
      <c r="Q2401" s="135"/>
      <c r="R2401" s="134"/>
      <c r="S2401" s="135"/>
      <c r="T2401" s="135"/>
      <c r="U2401" s="134"/>
      <c r="V2401" s="135"/>
      <c r="W2401" s="135"/>
      <c r="X2401" s="134"/>
      <c r="Y2401" s="135"/>
      <c r="Z2401" s="135"/>
      <c r="AA2401" s="134"/>
      <c r="AB2401" s="135"/>
      <c r="AC2401" s="135"/>
      <c r="AD2401" s="134"/>
      <c r="AE2401" s="135"/>
      <c r="AF2401" s="135"/>
      <c r="AG2401" s="134"/>
    </row>
    <row r="2402" spans="1:33">
      <c r="A2402" s="144" t="s">
        <v>345</v>
      </c>
      <c r="B2402" s="135" t="s">
        <v>2779</v>
      </c>
      <c r="C2402" s="143">
        <v>-496.89982951634198</v>
      </c>
      <c r="D2402" s="143">
        <v>3893.8694471511717</v>
      </c>
      <c r="E2402" s="142">
        <v>1.2829999999999999</v>
      </c>
      <c r="F2402" s="141">
        <v>2.1970000000000001</v>
      </c>
      <c r="G2402" s="135"/>
      <c r="H2402" s="135"/>
      <c r="I2402" s="134"/>
      <c r="J2402" s="135"/>
      <c r="K2402" s="135"/>
      <c r="L2402" s="134"/>
      <c r="M2402" s="135"/>
      <c r="N2402" s="135"/>
      <c r="O2402" s="134"/>
      <c r="P2402" s="135"/>
      <c r="Q2402" s="135"/>
      <c r="R2402" s="134"/>
      <c r="S2402" s="135"/>
      <c r="T2402" s="135"/>
      <c r="U2402" s="134"/>
      <c r="V2402" s="135"/>
      <c r="W2402" s="135"/>
      <c r="X2402" s="134"/>
      <c r="Y2402" s="135"/>
      <c r="Z2402" s="135"/>
      <c r="AA2402" s="134"/>
      <c r="AB2402" s="135"/>
      <c r="AC2402" s="135"/>
      <c r="AD2402" s="134"/>
      <c r="AE2402" s="135"/>
      <c r="AF2402" s="135"/>
      <c r="AG2402" s="134"/>
    </row>
    <row r="2403" spans="1:33">
      <c r="A2403" s="144" t="s">
        <v>345</v>
      </c>
      <c r="B2403" s="135" t="s">
        <v>2778</v>
      </c>
      <c r="C2403" s="143">
        <v>-496.23084671449004</v>
      </c>
      <c r="D2403" s="143">
        <v>3892.372100599011</v>
      </c>
      <c r="E2403" s="142">
        <v>1.284</v>
      </c>
      <c r="F2403" s="141">
        <v>2.206</v>
      </c>
      <c r="G2403" s="135"/>
      <c r="H2403" s="135"/>
      <c r="I2403" s="134"/>
      <c r="J2403" s="135"/>
      <c r="K2403" s="135"/>
      <c r="L2403" s="134"/>
      <c r="M2403" s="135"/>
      <c r="N2403" s="135"/>
      <c r="O2403" s="134"/>
      <c r="P2403" s="135"/>
      <c r="Q2403" s="135"/>
      <c r="R2403" s="134"/>
      <c r="S2403" s="135"/>
      <c r="T2403" s="135"/>
      <c r="U2403" s="134"/>
      <c r="V2403" s="135"/>
      <c r="W2403" s="135"/>
      <c r="X2403" s="134"/>
      <c r="Y2403" s="135"/>
      <c r="Z2403" s="135"/>
      <c r="AA2403" s="134"/>
      <c r="AB2403" s="135"/>
      <c r="AC2403" s="135"/>
      <c r="AD2403" s="134"/>
      <c r="AE2403" s="135"/>
      <c r="AF2403" s="135"/>
      <c r="AG2403" s="134"/>
    </row>
    <row r="2404" spans="1:33">
      <c r="A2404" s="144" t="s">
        <v>345</v>
      </c>
      <c r="B2404" s="135" t="s">
        <v>2777</v>
      </c>
      <c r="C2404" s="143">
        <v>-496.29769671747925</v>
      </c>
      <c r="D2404" s="143">
        <v>3890.45148690829</v>
      </c>
      <c r="E2404" s="142">
        <v>1.3</v>
      </c>
      <c r="F2404" s="141">
        <v>2.2029999999999998</v>
      </c>
      <c r="G2404" s="135"/>
      <c r="H2404" s="135"/>
      <c r="I2404" s="134"/>
      <c r="J2404" s="135"/>
      <c r="K2404" s="135"/>
      <c r="L2404" s="134"/>
      <c r="M2404" s="135"/>
      <c r="N2404" s="135"/>
      <c r="O2404" s="134"/>
      <c r="P2404" s="135"/>
      <c r="Q2404" s="135"/>
      <c r="R2404" s="134"/>
      <c r="S2404" s="135"/>
      <c r="T2404" s="135"/>
      <c r="U2404" s="134"/>
      <c r="V2404" s="135"/>
      <c r="W2404" s="135"/>
      <c r="X2404" s="134"/>
      <c r="Y2404" s="135"/>
      <c r="Z2404" s="135"/>
      <c r="AA2404" s="134"/>
      <c r="AB2404" s="135"/>
      <c r="AC2404" s="135"/>
      <c r="AD2404" s="134"/>
      <c r="AE2404" s="135"/>
      <c r="AF2404" s="135"/>
      <c r="AG2404" s="134"/>
    </row>
    <row r="2405" spans="1:33">
      <c r="A2405" s="144" t="s">
        <v>345</v>
      </c>
      <c r="B2405" s="135" t="s">
        <v>2776</v>
      </c>
      <c r="C2405" s="143">
        <v>-496.43383684373526</v>
      </c>
      <c r="D2405" s="143">
        <v>3890.3045587150887</v>
      </c>
      <c r="E2405" s="142">
        <v>1.298</v>
      </c>
      <c r="F2405" s="141">
        <v>2.1970000000000001</v>
      </c>
      <c r="G2405" s="135"/>
      <c r="H2405" s="135"/>
      <c r="I2405" s="134"/>
      <c r="J2405" s="135"/>
      <c r="K2405" s="135"/>
      <c r="L2405" s="134"/>
      <c r="M2405" s="135"/>
      <c r="N2405" s="135"/>
      <c r="O2405" s="134"/>
      <c r="P2405" s="135"/>
      <c r="Q2405" s="135"/>
      <c r="R2405" s="134"/>
      <c r="S2405" s="135"/>
      <c r="T2405" s="135"/>
      <c r="U2405" s="134"/>
      <c r="V2405" s="135"/>
      <c r="W2405" s="135"/>
      <c r="X2405" s="134"/>
      <c r="Y2405" s="135"/>
      <c r="Z2405" s="135"/>
      <c r="AA2405" s="134"/>
      <c r="AB2405" s="135"/>
      <c r="AC2405" s="135"/>
      <c r="AD2405" s="134"/>
      <c r="AE2405" s="135"/>
      <c r="AF2405" s="135"/>
      <c r="AG2405" s="134"/>
    </row>
    <row r="2406" spans="1:33">
      <c r="A2406" s="144" t="s">
        <v>345</v>
      </c>
      <c r="B2406" s="135" t="s">
        <v>2775</v>
      </c>
      <c r="C2406" s="143">
        <v>-496.13595331897704</v>
      </c>
      <c r="D2406" s="143">
        <v>3889.8194799686457</v>
      </c>
      <c r="E2406" s="142">
        <v>1.3080000000000001</v>
      </c>
      <c r="F2406" s="141">
        <v>2.2130000000000001</v>
      </c>
      <c r="G2406" s="135"/>
      <c r="H2406" s="135"/>
      <c r="I2406" s="134"/>
      <c r="J2406" s="135"/>
      <c r="K2406" s="135"/>
      <c r="L2406" s="134"/>
      <c r="M2406" s="135"/>
      <c r="N2406" s="135"/>
      <c r="O2406" s="134"/>
      <c r="P2406" s="135"/>
      <c r="Q2406" s="135"/>
      <c r="R2406" s="134"/>
      <c r="S2406" s="135"/>
      <c r="T2406" s="135"/>
      <c r="U2406" s="134"/>
      <c r="V2406" s="135"/>
      <c r="W2406" s="135"/>
      <c r="X2406" s="134"/>
      <c r="Y2406" s="135"/>
      <c r="Z2406" s="135"/>
      <c r="AA2406" s="134"/>
      <c r="AB2406" s="135"/>
      <c r="AC2406" s="135"/>
      <c r="AD2406" s="134"/>
      <c r="AE2406" s="135"/>
      <c r="AF2406" s="135"/>
      <c r="AG2406" s="134"/>
    </row>
    <row r="2407" spans="1:33">
      <c r="A2407" s="144" t="s">
        <v>345</v>
      </c>
      <c r="B2407" s="135" t="s">
        <v>2774</v>
      </c>
      <c r="C2407" s="143">
        <v>-496.41924946056457</v>
      </c>
      <c r="D2407" s="143">
        <v>3888.4729454193821</v>
      </c>
      <c r="E2407" s="142">
        <v>1.3129999999999999</v>
      </c>
      <c r="F2407" s="141">
        <v>2.2149999999999999</v>
      </c>
      <c r="G2407" s="135"/>
      <c r="H2407" s="135"/>
      <c r="I2407" s="134"/>
      <c r="J2407" s="135"/>
      <c r="K2407" s="135"/>
      <c r="L2407" s="134"/>
      <c r="M2407" s="135"/>
      <c r="N2407" s="135"/>
      <c r="O2407" s="134"/>
      <c r="P2407" s="135"/>
      <c r="Q2407" s="135"/>
      <c r="R2407" s="134"/>
      <c r="S2407" s="135"/>
      <c r="T2407" s="135"/>
      <c r="U2407" s="134"/>
      <c r="V2407" s="135"/>
      <c r="W2407" s="135"/>
      <c r="X2407" s="134"/>
      <c r="Y2407" s="135"/>
      <c r="Z2407" s="135"/>
      <c r="AA2407" s="134"/>
      <c r="AB2407" s="135"/>
      <c r="AC2407" s="135"/>
      <c r="AD2407" s="134"/>
      <c r="AE2407" s="135"/>
      <c r="AF2407" s="135"/>
      <c r="AG2407" s="134"/>
    </row>
    <row r="2408" spans="1:33">
      <c r="A2408" s="144" t="s">
        <v>345</v>
      </c>
      <c r="B2408" s="135" t="s">
        <v>2773</v>
      </c>
      <c r="C2408" s="143">
        <v>-496.13370123475988</v>
      </c>
      <c r="D2408" s="143">
        <v>3887.1673170505928</v>
      </c>
      <c r="E2408" s="142">
        <v>1.2989999999999999</v>
      </c>
      <c r="F2408" s="141">
        <v>2.2120000000000002</v>
      </c>
      <c r="G2408" s="135"/>
      <c r="H2408" s="135"/>
      <c r="I2408" s="134"/>
      <c r="J2408" s="135"/>
      <c r="K2408" s="135"/>
      <c r="L2408" s="134"/>
      <c r="M2408" s="135"/>
      <c r="N2408" s="135"/>
      <c r="O2408" s="134"/>
      <c r="P2408" s="135"/>
      <c r="Q2408" s="135"/>
      <c r="R2408" s="134"/>
      <c r="S2408" s="135"/>
      <c r="T2408" s="135"/>
      <c r="U2408" s="134"/>
      <c r="V2408" s="135"/>
      <c r="W2408" s="135"/>
      <c r="X2408" s="134"/>
      <c r="Y2408" s="135"/>
      <c r="Z2408" s="135"/>
      <c r="AA2408" s="134"/>
      <c r="AB2408" s="135"/>
      <c r="AC2408" s="135"/>
      <c r="AD2408" s="134"/>
      <c r="AE2408" s="135"/>
      <c r="AF2408" s="135"/>
      <c r="AG2408" s="134"/>
    </row>
    <row r="2409" spans="1:33">
      <c r="A2409" s="144" t="s">
        <v>345</v>
      </c>
      <c r="B2409" s="135" t="s">
        <v>2772</v>
      </c>
      <c r="C2409" s="143">
        <v>-496.19027464998783</v>
      </c>
      <c r="D2409" s="143">
        <v>3885.8030763436086</v>
      </c>
      <c r="E2409" s="142">
        <v>1.278</v>
      </c>
      <c r="F2409" s="141">
        <v>2.222</v>
      </c>
      <c r="G2409" s="135"/>
      <c r="H2409" s="135"/>
      <c r="I2409" s="134"/>
      <c r="J2409" s="135"/>
      <c r="K2409" s="135"/>
      <c r="L2409" s="134"/>
      <c r="M2409" s="135"/>
      <c r="N2409" s="135"/>
      <c r="O2409" s="134"/>
      <c r="P2409" s="135"/>
      <c r="Q2409" s="135"/>
      <c r="R2409" s="134"/>
      <c r="S2409" s="135"/>
      <c r="T2409" s="135"/>
      <c r="U2409" s="134"/>
      <c r="V2409" s="135"/>
      <c r="W2409" s="135"/>
      <c r="X2409" s="134"/>
      <c r="Y2409" s="135"/>
      <c r="Z2409" s="135"/>
      <c r="AA2409" s="134"/>
      <c r="AB2409" s="135"/>
      <c r="AC2409" s="135"/>
      <c r="AD2409" s="134"/>
      <c r="AE2409" s="135"/>
      <c r="AF2409" s="135"/>
      <c r="AG2409" s="134"/>
    </row>
    <row r="2410" spans="1:33">
      <c r="A2410" s="144" t="s">
        <v>345</v>
      </c>
      <c r="B2410" s="135" t="s">
        <v>2771</v>
      </c>
      <c r="C2410" s="143">
        <v>-496.33057805808971</v>
      </c>
      <c r="D2410" s="143">
        <v>3885.0567267593497</v>
      </c>
      <c r="E2410" s="142">
        <v>1.298</v>
      </c>
      <c r="F2410" s="141">
        <v>2.1960000000000002</v>
      </c>
      <c r="G2410" s="135"/>
      <c r="H2410" s="135"/>
      <c r="I2410" s="134"/>
      <c r="J2410" s="135"/>
      <c r="K2410" s="135"/>
      <c r="L2410" s="134"/>
      <c r="M2410" s="135"/>
      <c r="N2410" s="135"/>
      <c r="O2410" s="134"/>
      <c r="P2410" s="135"/>
      <c r="Q2410" s="135"/>
      <c r="R2410" s="134"/>
      <c r="S2410" s="135"/>
      <c r="T2410" s="135"/>
      <c r="U2410" s="134"/>
      <c r="V2410" s="135"/>
      <c r="W2410" s="135"/>
      <c r="X2410" s="134"/>
      <c r="Y2410" s="135"/>
      <c r="Z2410" s="135"/>
      <c r="AA2410" s="134"/>
      <c r="AB2410" s="135"/>
      <c r="AC2410" s="135"/>
      <c r="AD2410" s="134"/>
      <c r="AE2410" s="135"/>
      <c r="AF2410" s="135"/>
      <c r="AG2410" s="134"/>
    </row>
    <row r="2411" spans="1:33">
      <c r="A2411" s="144" t="s">
        <v>345</v>
      </c>
      <c r="B2411" s="135" t="s">
        <v>2770</v>
      </c>
      <c r="C2411" s="143">
        <v>-496.2932793939874</v>
      </c>
      <c r="D2411" s="143">
        <v>3883.3984773882621</v>
      </c>
      <c r="E2411" s="142">
        <v>1.3129999999999999</v>
      </c>
      <c r="F2411" s="141">
        <v>2.2189999999999999</v>
      </c>
      <c r="G2411" s="135"/>
      <c r="H2411" s="135"/>
      <c r="I2411" s="134"/>
      <c r="J2411" s="135"/>
      <c r="K2411" s="135"/>
      <c r="L2411" s="134"/>
      <c r="M2411" s="135"/>
      <c r="N2411" s="135"/>
      <c r="O2411" s="134"/>
      <c r="P2411" s="135"/>
      <c r="Q2411" s="135"/>
      <c r="R2411" s="134"/>
      <c r="S2411" s="135"/>
      <c r="T2411" s="135"/>
      <c r="U2411" s="134"/>
      <c r="V2411" s="135"/>
      <c r="W2411" s="135"/>
      <c r="X2411" s="134"/>
      <c r="Y2411" s="135"/>
      <c r="Z2411" s="135"/>
      <c r="AA2411" s="134"/>
      <c r="AB2411" s="135"/>
      <c r="AC2411" s="135"/>
      <c r="AD2411" s="134"/>
      <c r="AE2411" s="135"/>
      <c r="AF2411" s="135"/>
      <c r="AG2411" s="134"/>
    </row>
    <row r="2412" spans="1:33">
      <c r="A2412" s="144" t="s">
        <v>345</v>
      </c>
      <c r="B2412" s="135" t="s">
        <v>2769</v>
      </c>
      <c r="C2412" s="143">
        <v>-496.54996352727227</v>
      </c>
      <c r="D2412" s="143">
        <v>3882.2662058703563</v>
      </c>
      <c r="E2412" s="142">
        <v>1.2749999999999999</v>
      </c>
      <c r="F2412" s="141">
        <v>2.19</v>
      </c>
      <c r="G2412" s="135"/>
      <c r="H2412" s="135"/>
      <c r="I2412" s="134"/>
      <c r="J2412" s="135"/>
      <c r="K2412" s="135"/>
      <c r="L2412" s="134"/>
      <c r="M2412" s="135"/>
      <c r="N2412" s="135"/>
      <c r="O2412" s="134"/>
      <c r="P2412" s="135"/>
      <c r="Q2412" s="135"/>
      <c r="R2412" s="134"/>
      <c r="S2412" s="135"/>
      <c r="T2412" s="135"/>
      <c r="U2412" s="134"/>
      <c r="V2412" s="135"/>
      <c r="W2412" s="135"/>
      <c r="X2412" s="134"/>
      <c r="Y2412" s="135"/>
      <c r="Z2412" s="135"/>
      <c r="AA2412" s="134"/>
      <c r="AB2412" s="135"/>
      <c r="AC2412" s="135"/>
      <c r="AD2412" s="134"/>
      <c r="AE2412" s="135"/>
      <c r="AF2412" s="135"/>
      <c r="AG2412" s="134"/>
    </row>
    <row r="2413" spans="1:33">
      <c r="A2413" s="144" t="s">
        <v>345</v>
      </c>
      <c r="B2413" s="135" t="s">
        <v>2768</v>
      </c>
      <c r="C2413" s="143">
        <v>-496.88262663571942</v>
      </c>
      <c r="D2413" s="143">
        <v>3881.6839581704075</v>
      </c>
      <c r="E2413" s="142">
        <v>1.3</v>
      </c>
      <c r="F2413" s="141">
        <v>2.2080000000000002</v>
      </c>
      <c r="G2413" s="135"/>
      <c r="H2413" s="135"/>
      <c r="I2413" s="134"/>
      <c r="J2413" s="135"/>
      <c r="K2413" s="135"/>
      <c r="L2413" s="134"/>
      <c r="M2413" s="135"/>
      <c r="N2413" s="135"/>
      <c r="O2413" s="134"/>
      <c r="P2413" s="135"/>
      <c r="Q2413" s="135"/>
      <c r="R2413" s="134"/>
      <c r="S2413" s="135"/>
      <c r="T2413" s="135"/>
      <c r="U2413" s="134"/>
      <c r="V2413" s="135"/>
      <c r="W2413" s="135"/>
      <c r="X2413" s="134"/>
      <c r="Y2413" s="135"/>
      <c r="Z2413" s="135"/>
      <c r="AA2413" s="134"/>
      <c r="AB2413" s="135"/>
      <c r="AC2413" s="135"/>
      <c r="AD2413" s="134"/>
      <c r="AE2413" s="135"/>
      <c r="AF2413" s="135"/>
      <c r="AG2413" s="134"/>
    </row>
    <row r="2414" spans="1:33">
      <c r="A2414" s="144" t="s">
        <v>345</v>
      </c>
      <c r="B2414" s="135" t="s">
        <v>2767</v>
      </c>
      <c r="C2414" s="143">
        <v>-496.46120909329591</v>
      </c>
      <c r="D2414" s="143">
        <v>3881.5719430247959</v>
      </c>
      <c r="E2414" s="142">
        <v>1.3240000000000001</v>
      </c>
      <c r="F2414" s="141">
        <v>2.2130000000000001</v>
      </c>
      <c r="G2414" s="135"/>
      <c r="H2414" s="135"/>
      <c r="I2414" s="134"/>
      <c r="J2414" s="135"/>
      <c r="K2414" s="135"/>
      <c r="L2414" s="134"/>
      <c r="M2414" s="135"/>
      <c r="N2414" s="135"/>
      <c r="O2414" s="134"/>
      <c r="P2414" s="135"/>
      <c r="Q2414" s="135"/>
      <c r="R2414" s="134"/>
      <c r="S2414" s="135"/>
      <c r="T2414" s="135"/>
      <c r="U2414" s="134"/>
      <c r="V2414" s="135"/>
      <c r="W2414" s="135"/>
      <c r="X2414" s="134"/>
      <c r="Y2414" s="135"/>
      <c r="Z2414" s="135"/>
      <c r="AA2414" s="134"/>
      <c r="AB2414" s="135"/>
      <c r="AC2414" s="135"/>
      <c r="AD2414" s="134"/>
      <c r="AE2414" s="135"/>
      <c r="AF2414" s="135"/>
      <c r="AG2414" s="134"/>
    </row>
    <row r="2415" spans="1:33">
      <c r="A2415" s="144" t="s">
        <v>345</v>
      </c>
      <c r="B2415" s="135" t="s">
        <v>2766</v>
      </c>
      <c r="C2415" s="143">
        <v>-496.3780916711068</v>
      </c>
      <c r="D2415" s="143">
        <v>3879.6567446102094</v>
      </c>
      <c r="E2415" s="142">
        <v>1.272</v>
      </c>
      <c r="F2415" s="141">
        <v>2.2229999999999999</v>
      </c>
      <c r="G2415" s="135"/>
      <c r="H2415" s="135"/>
      <c r="I2415" s="134"/>
      <c r="J2415" s="135"/>
      <c r="K2415" s="135"/>
      <c r="L2415" s="134"/>
      <c r="M2415" s="135"/>
      <c r="N2415" s="135"/>
      <c r="O2415" s="134"/>
      <c r="P2415" s="135"/>
      <c r="Q2415" s="135"/>
      <c r="R2415" s="134"/>
      <c r="S2415" s="135"/>
      <c r="T2415" s="135"/>
      <c r="U2415" s="134"/>
      <c r="V2415" s="135"/>
      <c r="W2415" s="135"/>
      <c r="X2415" s="134"/>
      <c r="Y2415" s="135"/>
      <c r="Z2415" s="135"/>
      <c r="AA2415" s="134"/>
      <c r="AB2415" s="135"/>
      <c r="AC2415" s="135"/>
      <c r="AD2415" s="134"/>
      <c r="AE2415" s="135"/>
      <c r="AF2415" s="135"/>
      <c r="AG2415" s="134"/>
    </row>
    <row r="2416" spans="1:33">
      <c r="A2416" s="144" t="s">
        <v>345</v>
      </c>
      <c r="B2416" s="135" t="s">
        <v>2765</v>
      </c>
      <c r="C2416" s="143">
        <v>-496.68147825116847</v>
      </c>
      <c r="D2416" s="143">
        <v>3878.5677798671309</v>
      </c>
      <c r="E2416" s="142">
        <v>1.3160000000000001</v>
      </c>
      <c r="F2416" s="141">
        <v>2.2360000000000002</v>
      </c>
      <c r="G2416" s="135"/>
      <c r="H2416" s="135"/>
      <c r="I2416" s="134"/>
      <c r="J2416" s="135"/>
      <c r="K2416" s="135"/>
      <c r="L2416" s="134"/>
      <c r="M2416" s="135"/>
      <c r="N2416" s="135"/>
      <c r="O2416" s="134"/>
      <c r="P2416" s="135"/>
      <c r="Q2416" s="135"/>
      <c r="R2416" s="134"/>
      <c r="S2416" s="135"/>
      <c r="T2416" s="135"/>
      <c r="U2416" s="134"/>
      <c r="V2416" s="135"/>
      <c r="W2416" s="135"/>
      <c r="X2416" s="134"/>
      <c r="Y2416" s="135"/>
      <c r="Z2416" s="135"/>
      <c r="AA2416" s="134"/>
      <c r="AB2416" s="135"/>
      <c r="AC2416" s="135"/>
      <c r="AD2416" s="134"/>
      <c r="AE2416" s="135"/>
      <c r="AF2416" s="135"/>
      <c r="AG2416" s="134"/>
    </row>
    <row r="2417" spans="1:33">
      <c r="A2417" s="144" t="s">
        <v>345</v>
      </c>
      <c r="B2417" s="135" t="s">
        <v>2764</v>
      </c>
      <c r="C2417" s="143">
        <v>-496.72402334334282</v>
      </c>
      <c r="D2417" s="143">
        <v>3878.0307538338307</v>
      </c>
      <c r="E2417" s="142">
        <v>1.2829999999999999</v>
      </c>
      <c r="F2417" s="141">
        <v>2.2170000000000001</v>
      </c>
      <c r="G2417" s="135"/>
      <c r="H2417" s="135"/>
      <c r="I2417" s="134"/>
      <c r="J2417" s="135"/>
      <c r="K2417" s="135"/>
      <c r="L2417" s="134"/>
      <c r="M2417" s="135"/>
      <c r="N2417" s="135"/>
      <c r="O2417" s="134"/>
      <c r="P2417" s="135"/>
      <c r="Q2417" s="135"/>
      <c r="R2417" s="134"/>
      <c r="S2417" s="135"/>
      <c r="T2417" s="135"/>
      <c r="U2417" s="134"/>
      <c r="V2417" s="135"/>
      <c r="W2417" s="135"/>
      <c r="X2417" s="134"/>
      <c r="Y2417" s="135"/>
      <c r="Z2417" s="135"/>
      <c r="AA2417" s="134"/>
      <c r="AB2417" s="135"/>
      <c r="AC2417" s="135"/>
      <c r="AD2417" s="134"/>
      <c r="AE2417" s="135"/>
      <c r="AF2417" s="135"/>
      <c r="AG2417" s="134"/>
    </row>
    <row r="2418" spans="1:33">
      <c r="A2418" s="144" t="s">
        <v>345</v>
      </c>
      <c r="B2418" s="135" t="s">
        <v>2763</v>
      </c>
      <c r="C2418" s="143">
        <v>-496.77919135686369</v>
      </c>
      <c r="D2418" s="143">
        <v>3876.2225562077138</v>
      </c>
      <c r="E2418" s="142">
        <v>1.3069999999999999</v>
      </c>
      <c r="F2418" s="141">
        <v>2.2029999999999998</v>
      </c>
      <c r="G2418" s="135"/>
      <c r="H2418" s="135"/>
      <c r="I2418" s="134"/>
      <c r="J2418" s="135"/>
      <c r="K2418" s="135"/>
      <c r="L2418" s="134"/>
      <c r="M2418" s="135"/>
      <c r="N2418" s="135"/>
      <c r="O2418" s="134"/>
      <c r="P2418" s="135"/>
      <c r="Q2418" s="135"/>
      <c r="R2418" s="134"/>
      <c r="S2418" s="135"/>
      <c r="T2418" s="135"/>
      <c r="U2418" s="134"/>
      <c r="V2418" s="135"/>
      <c r="W2418" s="135"/>
      <c r="X2418" s="134"/>
      <c r="Y2418" s="135"/>
      <c r="Z2418" s="135"/>
      <c r="AA2418" s="134"/>
      <c r="AB2418" s="135"/>
      <c r="AC2418" s="135"/>
      <c r="AD2418" s="134"/>
      <c r="AE2418" s="135"/>
      <c r="AF2418" s="135"/>
      <c r="AG2418" s="134"/>
    </row>
    <row r="2419" spans="1:33">
      <c r="A2419" s="144" t="s">
        <v>345</v>
      </c>
      <c r="B2419" s="135" t="s">
        <v>2762</v>
      </c>
      <c r="C2419" s="143">
        <v>-496.73963248400486</v>
      </c>
      <c r="D2419" s="143">
        <v>3875.9161933360347</v>
      </c>
      <c r="E2419" s="142">
        <v>1.3160000000000001</v>
      </c>
      <c r="F2419" s="141">
        <v>2.226</v>
      </c>
      <c r="G2419" s="135"/>
      <c r="H2419" s="135"/>
      <c r="I2419" s="134"/>
      <c r="J2419" s="135"/>
      <c r="K2419" s="135"/>
      <c r="L2419" s="134"/>
      <c r="M2419" s="135"/>
      <c r="N2419" s="135"/>
      <c r="O2419" s="134"/>
      <c r="P2419" s="135"/>
      <c r="Q2419" s="135"/>
      <c r="R2419" s="134"/>
      <c r="S2419" s="135"/>
      <c r="T2419" s="135"/>
      <c r="U2419" s="134"/>
      <c r="V2419" s="135"/>
      <c r="W2419" s="135"/>
      <c r="X2419" s="134"/>
      <c r="Y2419" s="135"/>
      <c r="Z2419" s="135"/>
      <c r="AA2419" s="134"/>
      <c r="AB2419" s="135"/>
      <c r="AC2419" s="135"/>
      <c r="AD2419" s="134"/>
      <c r="AE2419" s="135"/>
      <c r="AF2419" s="135"/>
      <c r="AG2419" s="134"/>
    </row>
    <row r="2420" spans="1:33">
      <c r="A2420" s="144" t="s">
        <v>345</v>
      </c>
      <c r="B2420" s="135" t="s">
        <v>2761</v>
      </c>
      <c r="C2420" s="143">
        <v>-496.43707604226887</v>
      </c>
      <c r="D2420" s="143">
        <v>3875.2605284431093</v>
      </c>
      <c r="E2420" s="142">
        <v>1.3009999999999999</v>
      </c>
      <c r="F2420" s="141">
        <v>2.2040000000000002</v>
      </c>
      <c r="G2420" s="135"/>
      <c r="H2420" s="135"/>
      <c r="I2420" s="134"/>
      <c r="J2420" s="135"/>
      <c r="K2420" s="135"/>
      <c r="L2420" s="134"/>
      <c r="M2420" s="135"/>
      <c r="N2420" s="135"/>
      <c r="O2420" s="134"/>
      <c r="P2420" s="135"/>
      <c r="Q2420" s="135"/>
      <c r="R2420" s="134"/>
      <c r="S2420" s="135"/>
      <c r="T2420" s="135"/>
      <c r="U2420" s="134"/>
      <c r="V2420" s="135"/>
      <c r="W2420" s="135"/>
      <c r="X2420" s="134"/>
      <c r="Y2420" s="135"/>
      <c r="Z2420" s="135"/>
      <c r="AA2420" s="134"/>
      <c r="AB2420" s="135"/>
      <c r="AC2420" s="135"/>
      <c r="AD2420" s="134"/>
      <c r="AE2420" s="135"/>
      <c r="AF2420" s="135"/>
      <c r="AG2420" s="134"/>
    </row>
    <row r="2421" spans="1:33">
      <c r="A2421" s="144" t="s">
        <v>345</v>
      </c>
      <c r="B2421" s="135" t="s">
        <v>2760</v>
      </c>
      <c r="C2421" s="143">
        <v>-496.56594480703961</v>
      </c>
      <c r="D2421" s="143">
        <v>3873.430921951755</v>
      </c>
      <c r="E2421" s="142">
        <v>1.3160000000000001</v>
      </c>
      <c r="F2421" s="141">
        <v>2.2000000000000002</v>
      </c>
      <c r="G2421" s="135"/>
      <c r="H2421" s="135"/>
      <c r="I2421" s="134"/>
      <c r="J2421" s="135"/>
      <c r="K2421" s="135"/>
      <c r="L2421" s="134"/>
      <c r="M2421" s="135"/>
      <c r="N2421" s="135"/>
      <c r="O2421" s="134"/>
      <c r="P2421" s="135"/>
      <c r="Q2421" s="135"/>
      <c r="R2421" s="134"/>
      <c r="S2421" s="135"/>
      <c r="T2421" s="135"/>
      <c r="U2421" s="134"/>
      <c r="V2421" s="135"/>
      <c r="W2421" s="135"/>
      <c r="X2421" s="134"/>
      <c r="Y2421" s="135"/>
      <c r="Z2421" s="135"/>
      <c r="AA2421" s="134"/>
      <c r="AB2421" s="135"/>
      <c r="AC2421" s="135"/>
      <c r="AD2421" s="134"/>
      <c r="AE2421" s="135"/>
      <c r="AF2421" s="135"/>
      <c r="AG2421" s="134"/>
    </row>
    <row r="2422" spans="1:33">
      <c r="A2422" s="144" t="s">
        <v>345</v>
      </c>
      <c r="B2422" s="135" t="s">
        <v>2759</v>
      </c>
      <c r="C2422" s="143">
        <v>-495.93455420114208</v>
      </c>
      <c r="D2422" s="143">
        <v>3872.5712457894765</v>
      </c>
      <c r="E2422" s="142">
        <v>1.3080000000000001</v>
      </c>
      <c r="F2422" s="141">
        <v>2.2130000000000001</v>
      </c>
      <c r="G2422" s="135"/>
      <c r="H2422" s="135"/>
      <c r="I2422" s="134"/>
      <c r="J2422" s="135"/>
      <c r="K2422" s="135"/>
      <c r="L2422" s="134"/>
      <c r="M2422" s="135"/>
      <c r="N2422" s="135"/>
      <c r="O2422" s="134"/>
      <c r="P2422" s="135"/>
      <c r="Q2422" s="135"/>
      <c r="R2422" s="134"/>
      <c r="S2422" s="135"/>
      <c r="T2422" s="135"/>
      <c r="U2422" s="134"/>
      <c r="V2422" s="135"/>
      <c r="W2422" s="135"/>
      <c r="X2422" s="134"/>
      <c r="Y2422" s="135"/>
      <c r="Z2422" s="135"/>
      <c r="AA2422" s="134"/>
      <c r="AB2422" s="135"/>
      <c r="AC2422" s="135"/>
      <c r="AD2422" s="134"/>
      <c r="AE2422" s="135"/>
      <c r="AF2422" s="135"/>
      <c r="AG2422" s="134"/>
    </row>
    <row r="2423" spans="1:33">
      <c r="A2423" s="144" t="s">
        <v>345</v>
      </c>
      <c r="B2423" s="135" t="s">
        <v>2758</v>
      </c>
      <c r="C2423" s="143">
        <v>-496.35209249705559</v>
      </c>
      <c r="D2423" s="143">
        <v>3870.9813911913766</v>
      </c>
      <c r="E2423" s="142">
        <v>1.2749999999999999</v>
      </c>
      <c r="F2423" s="141">
        <v>2.2080000000000002</v>
      </c>
      <c r="G2423" s="135"/>
      <c r="H2423" s="135"/>
      <c r="I2423" s="134"/>
      <c r="J2423" s="135"/>
      <c r="K2423" s="135"/>
      <c r="L2423" s="134"/>
      <c r="M2423" s="135"/>
      <c r="N2423" s="135"/>
      <c r="O2423" s="134"/>
      <c r="P2423" s="135"/>
      <c r="Q2423" s="135"/>
      <c r="R2423" s="134"/>
      <c r="S2423" s="135"/>
      <c r="T2423" s="135"/>
      <c r="U2423" s="134"/>
      <c r="V2423" s="135"/>
      <c r="W2423" s="135"/>
      <c r="X2423" s="134"/>
      <c r="Y2423" s="135"/>
      <c r="Z2423" s="135"/>
      <c r="AA2423" s="134"/>
      <c r="AB2423" s="135"/>
      <c r="AC2423" s="135"/>
      <c r="AD2423" s="134"/>
      <c r="AE2423" s="135"/>
      <c r="AF2423" s="135"/>
      <c r="AG2423" s="134"/>
    </row>
    <row r="2424" spans="1:33">
      <c r="A2424" s="144" t="s">
        <v>345</v>
      </c>
      <c r="B2424" s="135" t="s">
        <v>2757</v>
      </c>
      <c r="C2424" s="143">
        <v>-496.47655617650588</v>
      </c>
      <c r="D2424" s="143">
        <v>3870.3654126640063</v>
      </c>
      <c r="E2424" s="142">
        <v>1.2849999999999999</v>
      </c>
      <c r="F2424" s="141">
        <v>2.2080000000000002</v>
      </c>
      <c r="G2424" s="135"/>
      <c r="H2424" s="135"/>
      <c r="I2424" s="134"/>
      <c r="J2424" s="135"/>
      <c r="K2424" s="135"/>
      <c r="L2424" s="134"/>
      <c r="M2424" s="135"/>
      <c r="N2424" s="135"/>
      <c r="O2424" s="134"/>
      <c r="P2424" s="135"/>
      <c r="Q2424" s="135"/>
      <c r="R2424" s="134"/>
      <c r="S2424" s="135"/>
      <c r="T2424" s="135"/>
      <c r="U2424" s="134"/>
      <c r="V2424" s="135"/>
      <c r="W2424" s="135"/>
      <c r="X2424" s="134"/>
      <c r="Y2424" s="135"/>
      <c r="Z2424" s="135"/>
      <c r="AA2424" s="134"/>
      <c r="AB2424" s="135"/>
      <c r="AC2424" s="135"/>
      <c r="AD2424" s="134"/>
      <c r="AE2424" s="135"/>
      <c r="AF2424" s="135"/>
      <c r="AG2424" s="134"/>
    </row>
    <row r="2425" spans="1:33">
      <c r="A2425" s="144" t="s">
        <v>345</v>
      </c>
      <c r="B2425" s="135" t="s">
        <v>2756</v>
      </c>
      <c r="C2425" s="143">
        <v>-496.72221898038327</v>
      </c>
      <c r="D2425" s="143">
        <v>3869.8667572317527</v>
      </c>
      <c r="E2425" s="142">
        <v>1.286</v>
      </c>
      <c r="F2425" s="141">
        <v>2.2080000000000002</v>
      </c>
      <c r="G2425" s="135"/>
      <c r="H2425" s="135"/>
      <c r="I2425" s="134"/>
      <c r="J2425" s="135"/>
      <c r="K2425" s="135"/>
      <c r="L2425" s="134"/>
      <c r="M2425" s="135"/>
      <c r="N2425" s="135"/>
      <c r="O2425" s="134"/>
      <c r="P2425" s="135"/>
      <c r="Q2425" s="135"/>
      <c r="R2425" s="134"/>
      <c r="S2425" s="135"/>
      <c r="T2425" s="135"/>
      <c r="U2425" s="134"/>
      <c r="V2425" s="135"/>
      <c r="W2425" s="135"/>
      <c r="X2425" s="134"/>
      <c r="Y2425" s="135"/>
      <c r="Z2425" s="135"/>
      <c r="AA2425" s="134"/>
      <c r="AB2425" s="135"/>
      <c r="AC2425" s="135"/>
      <c r="AD2425" s="134"/>
      <c r="AE2425" s="135"/>
      <c r="AF2425" s="135"/>
      <c r="AG2425" s="134"/>
    </row>
    <row r="2426" spans="1:33">
      <c r="A2426" s="144" t="s">
        <v>345</v>
      </c>
      <c r="B2426" s="135" t="s">
        <v>2755</v>
      </c>
      <c r="C2426" s="143">
        <v>-495.98557982141489</v>
      </c>
      <c r="D2426" s="143">
        <v>3868.7442769910258</v>
      </c>
      <c r="E2426" s="142">
        <v>1.3080000000000001</v>
      </c>
      <c r="F2426" s="141">
        <v>2.242</v>
      </c>
      <c r="G2426" s="135"/>
      <c r="H2426" s="135"/>
      <c r="I2426" s="134"/>
      <c r="J2426" s="135"/>
      <c r="K2426" s="135"/>
      <c r="L2426" s="134"/>
      <c r="M2426" s="135"/>
      <c r="N2426" s="135"/>
      <c r="O2426" s="134"/>
      <c r="P2426" s="135"/>
      <c r="Q2426" s="135"/>
      <c r="R2426" s="134"/>
      <c r="S2426" s="135"/>
      <c r="T2426" s="135"/>
      <c r="U2426" s="134"/>
      <c r="V2426" s="135"/>
      <c r="W2426" s="135"/>
      <c r="X2426" s="134"/>
      <c r="Y2426" s="135"/>
      <c r="Z2426" s="135"/>
      <c r="AA2426" s="134"/>
      <c r="AB2426" s="135"/>
      <c r="AC2426" s="135"/>
      <c r="AD2426" s="134"/>
      <c r="AE2426" s="135"/>
      <c r="AF2426" s="135"/>
      <c r="AG2426" s="134"/>
    </row>
    <row r="2427" spans="1:33">
      <c r="A2427" s="144" t="s">
        <v>345</v>
      </c>
      <c r="B2427" s="135" t="s">
        <v>2754</v>
      </c>
      <c r="C2427" s="143">
        <v>-496.84338017434862</v>
      </c>
      <c r="D2427" s="143">
        <v>3867.6292506388804</v>
      </c>
      <c r="E2427" s="142">
        <v>1.306</v>
      </c>
      <c r="F2427" s="141">
        <v>2.2280000000000002</v>
      </c>
      <c r="G2427" s="135"/>
      <c r="H2427" s="135"/>
      <c r="I2427" s="134"/>
      <c r="J2427" s="135"/>
      <c r="K2427" s="135"/>
      <c r="L2427" s="134"/>
      <c r="M2427" s="135"/>
      <c r="N2427" s="135"/>
      <c r="O2427" s="134"/>
      <c r="P2427" s="135"/>
      <c r="Q2427" s="135"/>
      <c r="R2427" s="134"/>
      <c r="S2427" s="135"/>
      <c r="T2427" s="135"/>
      <c r="U2427" s="134"/>
      <c r="V2427" s="135"/>
      <c r="W2427" s="135"/>
      <c r="X2427" s="134"/>
      <c r="Y2427" s="135"/>
      <c r="Z2427" s="135"/>
      <c r="AA2427" s="134"/>
      <c r="AB2427" s="135"/>
      <c r="AC2427" s="135"/>
      <c r="AD2427" s="134"/>
      <c r="AE2427" s="135"/>
      <c r="AF2427" s="135"/>
      <c r="AG2427" s="134"/>
    </row>
    <row r="2428" spans="1:33">
      <c r="A2428" s="144" t="s">
        <v>345</v>
      </c>
      <c r="B2428" s="135" t="s">
        <v>2753</v>
      </c>
      <c r="C2428" s="143">
        <v>-496.36489233438789</v>
      </c>
      <c r="D2428" s="143">
        <v>3866.0145075467894</v>
      </c>
      <c r="E2428" s="142">
        <v>1.2949999999999999</v>
      </c>
      <c r="F2428" s="141">
        <v>2.23</v>
      </c>
      <c r="G2428" s="135"/>
      <c r="H2428" s="135"/>
      <c r="I2428" s="134"/>
      <c r="J2428" s="135"/>
      <c r="K2428" s="135"/>
      <c r="L2428" s="134"/>
      <c r="M2428" s="135"/>
      <c r="N2428" s="135"/>
      <c r="O2428" s="134"/>
      <c r="P2428" s="135"/>
      <c r="Q2428" s="135"/>
      <c r="R2428" s="134"/>
      <c r="S2428" s="135"/>
      <c r="T2428" s="135"/>
      <c r="U2428" s="134"/>
      <c r="V2428" s="135"/>
      <c r="W2428" s="135"/>
      <c r="X2428" s="134"/>
      <c r="Y2428" s="135"/>
      <c r="Z2428" s="135"/>
      <c r="AA2428" s="134"/>
      <c r="AB2428" s="135"/>
      <c r="AC2428" s="135"/>
      <c r="AD2428" s="134"/>
      <c r="AE2428" s="135"/>
      <c r="AF2428" s="135"/>
      <c r="AG2428" s="134"/>
    </row>
    <row r="2429" spans="1:33">
      <c r="A2429" s="144" t="s">
        <v>345</v>
      </c>
      <c r="B2429" s="135" t="s">
        <v>2752</v>
      </c>
      <c r="C2429" s="143">
        <v>-496.03338238938352</v>
      </c>
      <c r="D2429" s="143">
        <v>3865.8768200100349</v>
      </c>
      <c r="E2429" s="142">
        <v>1.31</v>
      </c>
      <c r="F2429" s="141">
        <v>2.218</v>
      </c>
      <c r="G2429" s="135"/>
      <c r="H2429" s="135"/>
      <c r="I2429" s="134"/>
      <c r="J2429" s="135"/>
      <c r="K2429" s="135"/>
      <c r="L2429" s="134"/>
      <c r="M2429" s="135"/>
      <c r="N2429" s="135"/>
      <c r="O2429" s="134"/>
      <c r="P2429" s="135"/>
      <c r="Q2429" s="135"/>
      <c r="R2429" s="134"/>
      <c r="S2429" s="135"/>
      <c r="T2429" s="135"/>
      <c r="U2429" s="134"/>
      <c r="V2429" s="135"/>
      <c r="W2429" s="135"/>
      <c r="X2429" s="134"/>
      <c r="Y2429" s="135"/>
      <c r="Z2429" s="135"/>
      <c r="AA2429" s="134"/>
      <c r="AB2429" s="135"/>
      <c r="AC2429" s="135"/>
      <c r="AD2429" s="134"/>
      <c r="AE2429" s="135"/>
      <c r="AF2429" s="135"/>
      <c r="AG2429" s="134"/>
    </row>
    <row r="2430" spans="1:33">
      <c r="A2430" s="144" t="s">
        <v>345</v>
      </c>
      <c r="B2430" s="135" t="s">
        <v>2751</v>
      </c>
      <c r="C2430" s="143">
        <v>-496.21468121400875</v>
      </c>
      <c r="D2430" s="143">
        <v>3865.5133726081649</v>
      </c>
      <c r="E2430" s="142">
        <v>1.3080000000000001</v>
      </c>
      <c r="F2430" s="141">
        <v>2.2189999999999999</v>
      </c>
      <c r="G2430" s="135"/>
      <c r="H2430" s="135"/>
      <c r="I2430" s="134"/>
      <c r="J2430" s="135"/>
      <c r="K2430" s="135"/>
      <c r="L2430" s="134"/>
      <c r="M2430" s="135"/>
      <c r="N2430" s="135"/>
      <c r="O2430" s="134"/>
      <c r="P2430" s="135"/>
      <c r="Q2430" s="135"/>
      <c r="R2430" s="134"/>
      <c r="S2430" s="135"/>
      <c r="T2430" s="135"/>
      <c r="U2430" s="134"/>
      <c r="V2430" s="135"/>
      <c r="W2430" s="135"/>
      <c r="X2430" s="134"/>
      <c r="Y2430" s="135"/>
      <c r="Z2430" s="135"/>
      <c r="AA2430" s="134"/>
      <c r="AB2430" s="135"/>
      <c r="AC2430" s="135"/>
      <c r="AD2430" s="134"/>
      <c r="AE2430" s="135"/>
      <c r="AF2430" s="135"/>
      <c r="AG2430" s="134"/>
    </row>
    <row r="2431" spans="1:33">
      <c r="A2431" s="144" t="s">
        <v>345</v>
      </c>
      <c r="B2431" s="135" t="s">
        <v>2750</v>
      </c>
      <c r="C2431" s="143">
        <v>-496.49330990365729</v>
      </c>
      <c r="D2431" s="143">
        <v>3864.1923146941135</v>
      </c>
      <c r="E2431" s="142">
        <v>1.321</v>
      </c>
      <c r="F2431" s="141">
        <v>2.2050000000000001</v>
      </c>
      <c r="G2431" s="135"/>
      <c r="H2431" s="135"/>
      <c r="I2431" s="134"/>
      <c r="J2431" s="135"/>
      <c r="K2431" s="135"/>
      <c r="L2431" s="134"/>
      <c r="M2431" s="135"/>
      <c r="N2431" s="135"/>
      <c r="O2431" s="134"/>
      <c r="P2431" s="135"/>
      <c r="Q2431" s="135"/>
      <c r="R2431" s="134"/>
      <c r="S2431" s="135"/>
      <c r="T2431" s="135"/>
      <c r="U2431" s="134"/>
      <c r="V2431" s="135"/>
      <c r="W2431" s="135"/>
      <c r="X2431" s="134"/>
      <c r="Y2431" s="135"/>
      <c r="Z2431" s="135"/>
      <c r="AA2431" s="134"/>
      <c r="AB2431" s="135"/>
      <c r="AC2431" s="135"/>
      <c r="AD2431" s="134"/>
      <c r="AE2431" s="135"/>
      <c r="AF2431" s="135"/>
      <c r="AG2431" s="134"/>
    </row>
    <row r="2432" spans="1:33">
      <c r="A2432" s="144" t="s">
        <v>345</v>
      </c>
      <c r="B2432" s="135" t="s">
        <v>2749</v>
      </c>
      <c r="C2432" s="143">
        <v>-496.14017149988155</v>
      </c>
      <c r="D2432" s="143">
        <v>3864.1028993393566</v>
      </c>
      <c r="E2432" s="142">
        <v>1.296</v>
      </c>
      <c r="F2432" s="141">
        <v>2.218</v>
      </c>
      <c r="G2432" s="135"/>
      <c r="H2432" s="135"/>
      <c r="I2432" s="134"/>
      <c r="J2432" s="135"/>
      <c r="K2432" s="135"/>
      <c r="L2432" s="134"/>
      <c r="M2432" s="135"/>
      <c r="N2432" s="135"/>
      <c r="O2432" s="134"/>
      <c r="P2432" s="135"/>
      <c r="Q2432" s="135"/>
      <c r="R2432" s="134"/>
      <c r="S2432" s="135"/>
      <c r="T2432" s="135"/>
      <c r="U2432" s="134"/>
      <c r="V2432" s="135"/>
      <c r="W2432" s="135"/>
      <c r="X2432" s="134"/>
      <c r="Y2432" s="135"/>
      <c r="Z2432" s="135"/>
      <c r="AA2432" s="134"/>
      <c r="AB2432" s="135"/>
      <c r="AC2432" s="135"/>
      <c r="AD2432" s="134"/>
      <c r="AE2432" s="135"/>
      <c r="AF2432" s="135"/>
      <c r="AG2432" s="134"/>
    </row>
    <row r="2433" spans="1:33">
      <c r="A2433" s="144" t="s">
        <v>345</v>
      </c>
      <c r="B2433" s="135" t="s">
        <v>2748</v>
      </c>
      <c r="C2433" s="143">
        <v>-496.84786394183374</v>
      </c>
      <c r="D2433" s="143">
        <v>3863.213941914461</v>
      </c>
      <c r="E2433" s="142">
        <v>1.3029999999999999</v>
      </c>
      <c r="F2433" s="141">
        <v>2.214</v>
      </c>
      <c r="G2433" s="135"/>
      <c r="H2433" s="135"/>
      <c r="I2433" s="134"/>
      <c r="J2433" s="135"/>
      <c r="K2433" s="135"/>
      <c r="L2433" s="134"/>
      <c r="M2433" s="135"/>
      <c r="N2433" s="135"/>
      <c r="O2433" s="134"/>
      <c r="P2433" s="135"/>
      <c r="Q2433" s="135"/>
      <c r="R2433" s="134"/>
      <c r="S2433" s="135"/>
      <c r="T2433" s="135"/>
      <c r="U2433" s="134"/>
      <c r="V2433" s="135"/>
      <c r="W2433" s="135"/>
      <c r="X2433" s="134"/>
      <c r="Y2433" s="135"/>
      <c r="Z2433" s="135"/>
      <c r="AA2433" s="134"/>
      <c r="AB2433" s="135"/>
      <c r="AC2433" s="135"/>
      <c r="AD2433" s="134"/>
      <c r="AE2433" s="135"/>
      <c r="AF2433" s="135"/>
      <c r="AG2433" s="134"/>
    </row>
    <row r="2434" spans="1:33">
      <c r="A2434" s="144" t="s">
        <v>345</v>
      </c>
      <c r="B2434" s="135" t="s">
        <v>2747</v>
      </c>
      <c r="C2434" s="143">
        <v>-496.18035493607221</v>
      </c>
      <c r="D2434" s="143">
        <v>3861.3473664221528</v>
      </c>
      <c r="E2434" s="142">
        <v>1.3140000000000001</v>
      </c>
      <c r="F2434" s="141">
        <v>2.2130000000000001</v>
      </c>
      <c r="G2434" s="135"/>
      <c r="H2434" s="135"/>
      <c r="I2434" s="134"/>
      <c r="J2434" s="135"/>
      <c r="K2434" s="135"/>
      <c r="L2434" s="134"/>
      <c r="M2434" s="135"/>
      <c r="N2434" s="135"/>
      <c r="O2434" s="134"/>
      <c r="P2434" s="135"/>
      <c r="Q2434" s="135"/>
      <c r="R2434" s="134"/>
      <c r="S2434" s="135"/>
      <c r="T2434" s="135"/>
      <c r="U2434" s="134"/>
      <c r="V2434" s="135"/>
      <c r="W2434" s="135"/>
      <c r="X2434" s="134"/>
      <c r="Y2434" s="135"/>
      <c r="Z2434" s="135"/>
      <c r="AA2434" s="134"/>
      <c r="AB2434" s="135"/>
      <c r="AC2434" s="135"/>
      <c r="AD2434" s="134"/>
      <c r="AE2434" s="135"/>
      <c r="AF2434" s="135"/>
      <c r="AG2434" s="134"/>
    </row>
    <row r="2435" spans="1:33">
      <c r="A2435" s="144" t="s">
        <v>345</v>
      </c>
      <c r="B2435" s="135" t="s">
        <v>2746</v>
      </c>
      <c r="C2435" s="143">
        <v>-496.79860013507221</v>
      </c>
      <c r="D2435" s="143">
        <v>3860.6937197471152</v>
      </c>
      <c r="E2435" s="142">
        <v>1.2969999999999999</v>
      </c>
      <c r="F2435" s="141">
        <v>2.2250000000000001</v>
      </c>
      <c r="G2435" s="135"/>
      <c r="H2435" s="135"/>
      <c r="I2435" s="134"/>
      <c r="J2435" s="135"/>
      <c r="K2435" s="135"/>
      <c r="L2435" s="134"/>
      <c r="M2435" s="135"/>
      <c r="N2435" s="135"/>
      <c r="O2435" s="134"/>
      <c r="P2435" s="135"/>
      <c r="Q2435" s="135"/>
      <c r="R2435" s="134"/>
      <c r="S2435" s="135"/>
      <c r="T2435" s="135"/>
      <c r="U2435" s="134"/>
      <c r="V2435" s="135"/>
      <c r="W2435" s="135"/>
      <c r="X2435" s="134"/>
      <c r="Y2435" s="135"/>
      <c r="Z2435" s="135"/>
      <c r="AA2435" s="134"/>
      <c r="AB2435" s="135"/>
      <c r="AC2435" s="135"/>
      <c r="AD2435" s="134"/>
      <c r="AE2435" s="135"/>
      <c r="AF2435" s="135"/>
      <c r="AG2435" s="134"/>
    </row>
    <row r="2436" spans="1:33">
      <c r="A2436" s="144" t="s">
        <v>345</v>
      </c>
      <c r="B2436" s="135" t="s">
        <v>2745</v>
      </c>
      <c r="C2436" s="143">
        <v>-496.76349136114987</v>
      </c>
      <c r="D2436" s="143">
        <v>3860.6566783320764</v>
      </c>
      <c r="E2436" s="142">
        <v>1.3120000000000001</v>
      </c>
      <c r="F2436" s="141">
        <v>2.2130000000000001</v>
      </c>
      <c r="G2436" s="135"/>
      <c r="H2436" s="135"/>
      <c r="I2436" s="134"/>
      <c r="J2436" s="135"/>
      <c r="K2436" s="135"/>
      <c r="L2436" s="134"/>
      <c r="M2436" s="135"/>
      <c r="N2436" s="135"/>
      <c r="O2436" s="134"/>
      <c r="P2436" s="135"/>
      <c r="Q2436" s="135"/>
      <c r="R2436" s="134"/>
      <c r="S2436" s="135"/>
      <c r="T2436" s="135"/>
      <c r="U2436" s="134"/>
      <c r="V2436" s="135"/>
      <c r="W2436" s="135"/>
      <c r="X2436" s="134"/>
      <c r="Y2436" s="135"/>
      <c r="Z2436" s="135"/>
      <c r="AA2436" s="134"/>
      <c r="AB2436" s="135"/>
      <c r="AC2436" s="135"/>
      <c r="AD2436" s="134"/>
      <c r="AE2436" s="135"/>
      <c r="AF2436" s="135"/>
      <c r="AG2436" s="134"/>
    </row>
    <row r="2437" spans="1:33">
      <c r="A2437" s="144" t="s">
        <v>345</v>
      </c>
      <c r="B2437" s="135" t="s">
        <v>2744</v>
      </c>
      <c r="C2437" s="143">
        <v>-496.60125071749195</v>
      </c>
      <c r="D2437" s="143">
        <v>3858.8811107321985</v>
      </c>
      <c r="E2437" s="142">
        <v>1.3129999999999999</v>
      </c>
      <c r="F2437" s="141">
        <v>2.2080000000000002</v>
      </c>
      <c r="G2437" s="135"/>
      <c r="H2437" s="135"/>
      <c r="I2437" s="134"/>
      <c r="J2437" s="135"/>
      <c r="K2437" s="135"/>
      <c r="L2437" s="134"/>
      <c r="M2437" s="135"/>
      <c r="N2437" s="135"/>
      <c r="O2437" s="134"/>
      <c r="P2437" s="135"/>
      <c r="Q2437" s="135"/>
      <c r="R2437" s="134"/>
      <c r="S2437" s="135"/>
      <c r="T2437" s="135"/>
      <c r="U2437" s="134"/>
      <c r="V2437" s="135"/>
      <c r="W2437" s="135"/>
      <c r="X2437" s="134"/>
      <c r="Y2437" s="135"/>
      <c r="Z2437" s="135"/>
      <c r="AA2437" s="134"/>
      <c r="AB2437" s="135"/>
      <c r="AC2437" s="135"/>
      <c r="AD2437" s="134"/>
      <c r="AE2437" s="135"/>
      <c r="AF2437" s="135"/>
      <c r="AG2437" s="134"/>
    </row>
    <row r="2438" spans="1:33">
      <c r="A2438" s="144" t="s">
        <v>345</v>
      </c>
      <c r="B2438" s="135" t="s">
        <v>2743</v>
      </c>
      <c r="C2438" s="143">
        <v>-496.37898445763182</v>
      </c>
      <c r="D2438" s="143">
        <v>3857.5519671656057</v>
      </c>
      <c r="E2438" s="142">
        <v>1.282</v>
      </c>
      <c r="F2438" s="141">
        <v>2.226</v>
      </c>
      <c r="G2438" s="135"/>
      <c r="H2438" s="135"/>
      <c r="I2438" s="134"/>
      <c r="J2438" s="135"/>
      <c r="K2438" s="135"/>
      <c r="L2438" s="134"/>
      <c r="M2438" s="135"/>
      <c r="N2438" s="135"/>
      <c r="O2438" s="134"/>
      <c r="P2438" s="135"/>
      <c r="Q2438" s="135"/>
      <c r="R2438" s="134"/>
      <c r="S2438" s="135"/>
      <c r="T2438" s="135"/>
      <c r="U2438" s="134"/>
      <c r="V2438" s="135"/>
      <c r="W2438" s="135"/>
      <c r="X2438" s="134"/>
      <c r="Y2438" s="135"/>
      <c r="Z2438" s="135"/>
      <c r="AA2438" s="134"/>
      <c r="AB2438" s="135"/>
      <c r="AC2438" s="135"/>
      <c r="AD2438" s="134"/>
      <c r="AE2438" s="135"/>
      <c r="AF2438" s="135"/>
      <c r="AG2438" s="134"/>
    </row>
    <row r="2439" spans="1:33">
      <c r="A2439" s="144" t="s">
        <v>345</v>
      </c>
      <c r="B2439" s="135" t="s">
        <v>2742</v>
      </c>
      <c r="C2439" s="143">
        <v>-496.67019003318228</v>
      </c>
      <c r="D2439" s="143">
        <v>3857.5412108920154</v>
      </c>
      <c r="E2439" s="142">
        <v>1.286</v>
      </c>
      <c r="F2439" s="141">
        <v>2.21</v>
      </c>
      <c r="G2439" s="135"/>
      <c r="H2439" s="135"/>
      <c r="I2439" s="134"/>
      <c r="J2439" s="135"/>
      <c r="K2439" s="135"/>
      <c r="L2439" s="134"/>
      <c r="M2439" s="135"/>
      <c r="N2439" s="135"/>
      <c r="O2439" s="134"/>
      <c r="P2439" s="135"/>
      <c r="Q2439" s="135"/>
      <c r="R2439" s="134"/>
      <c r="S2439" s="135"/>
      <c r="T2439" s="135"/>
      <c r="U2439" s="134"/>
      <c r="V2439" s="135"/>
      <c r="W2439" s="135"/>
      <c r="X2439" s="134"/>
      <c r="Y2439" s="135"/>
      <c r="Z2439" s="135"/>
      <c r="AA2439" s="134"/>
      <c r="AB2439" s="135"/>
      <c r="AC2439" s="135"/>
      <c r="AD2439" s="134"/>
      <c r="AE2439" s="135"/>
      <c r="AF2439" s="135"/>
      <c r="AG2439" s="134"/>
    </row>
    <row r="2440" spans="1:33">
      <c r="A2440" s="144" t="s">
        <v>345</v>
      </c>
      <c r="B2440" s="135" t="s">
        <v>2741</v>
      </c>
      <c r="C2440" s="143">
        <v>-496.00443872537306</v>
      </c>
      <c r="D2440" s="143">
        <v>3855.6083211013674</v>
      </c>
      <c r="E2440" s="142">
        <v>1.3280000000000001</v>
      </c>
      <c r="F2440" s="141">
        <v>2.2029999999999998</v>
      </c>
      <c r="G2440" s="135"/>
      <c r="H2440" s="135"/>
      <c r="I2440" s="134"/>
      <c r="J2440" s="135"/>
      <c r="K2440" s="135"/>
      <c r="L2440" s="134"/>
      <c r="M2440" s="135"/>
      <c r="N2440" s="135"/>
      <c r="O2440" s="134"/>
      <c r="P2440" s="135"/>
      <c r="Q2440" s="135"/>
      <c r="R2440" s="134"/>
      <c r="S2440" s="135"/>
      <c r="T2440" s="135"/>
      <c r="U2440" s="134"/>
      <c r="V2440" s="135"/>
      <c r="W2440" s="135"/>
      <c r="X2440" s="134"/>
      <c r="Y2440" s="135"/>
      <c r="Z2440" s="135"/>
      <c r="AA2440" s="134"/>
      <c r="AB2440" s="135"/>
      <c r="AC2440" s="135"/>
      <c r="AD2440" s="134"/>
      <c r="AE2440" s="135"/>
      <c r="AF2440" s="135"/>
      <c r="AG2440" s="134"/>
    </row>
    <row r="2441" spans="1:33">
      <c r="A2441" s="144" t="s">
        <v>345</v>
      </c>
      <c r="B2441" s="135" t="s">
        <v>2740</v>
      </c>
      <c r="C2441" s="143">
        <v>-496.67698832507915</v>
      </c>
      <c r="D2441" s="143">
        <v>3853.8657545024812</v>
      </c>
      <c r="E2441" s="142">
        <v>1.3160000000000001</v>
      </c>
      <c r="F2441" s="141">
        <v>2.21</v>
      </c>
      <c r="G2441" s="135"/>
      <c r="H2441" s="135"/>
      <c r="I2441" s="134"/>
      <c r="J2441" s="135"/>
      <c r="K2441" s="135"/>
      <c r="L2441" s="134"/>
      <c r="M2441" s="135"/>
      <c r="N2441" s="135"/>
      <c r="O2441" s="134"/>
      <c r="P2441" s="135"/>
      <c r="Q2441" s="135"/>
      <c r="R2441" s="134"/>
      <c r="S2441" s="135"/>
      <c r="T2441" s="135"/>
      <c r="U2441" s="134"/>
      <c r="V2441" s="135"/>
      <c r="W2441" s="135"/>
      <c r="X2441" s="134"/>
      <c r="Y2441" s="135"/>
      <c r="Z2441" s="135"/>
      <c r="AA2441" s="134"/>
      <c r="AB2441" s="135"/>
      <c r="AC2441" s="135"/>
      <c r="AD2441" s="134"/>
      <c r="AE2441" s="135"/>
      <c r="AF2441" s="135"/>
      <c r="AG2441" s="134"/>
    </row>
    <row r="2442" spans="1:33">
      <c r="A2442" s="144" t="s">
        <v>345</v>
      </c>
      <c r="B2442" s="135" t="s">
        <v>2739</v>
      </c>
      <c r="C2442" s="143">
        <v>-496.08001877352581</v>
      </c>
      <c r="D2442" s="143">
        <v>3853.5020269092706</v>
      </c>
      <c r="E2442" s="142">
        <v>1.292</v>
      </c>
      <c r="F2442" s="141">
        <v>2.198</v>
      </c>
      <c r="G2442" s="135"/>
      <c r="H2442" s="135"/>
      <c r="I2442" s="134"/>
      <c r="J2442" s="135"/>
      <c r="K2442" s="135"/>
      <c r="L2442" s="134"/>
      <c r="M2442" s="135"/>
      <c r="N2442" s="135"/>
      <c r="O2442" s="134"/>
      <c r="P2442" s="135"/>
      <c r="Q2442" s="135"/>
      <c r="R2442" s="134"/>
      <c r="S2442" s="135"/>
      <c r="T2442" s="135"/>
      <c r="U2442" s="134"/>
      <c r="V2442" s="135"/>
      <c r="W2442" s="135"/>
      <c r="X2442" s="134"/>
      <c r="Y2442" s="135"/>
      <c r="Z2442" s="135"/>
      <c r="AA2442" s="134"/>
      <c r="AB2442" s="135"/>
      <c r="AC2442" s="135"/>
      <c r="AD2442" s="134"/>
      <c r="AE2442" s="135"/>
      <c r="AF2442" s="135"/>
      <c r="AG2442" s="134"/>
    </row>
    <row r="2443" spans="1:33">
      <c r="A2443" s="144" t="s">
        <v>345</v>
      </c>
      <c r="B2443" s="135" t="s">
        <v>2738</v>
      </c>
      <c r="C2443" s="143">
        <v>-496.12980938947362</v>
      </c>
      <c r="D2443" s="143">
        <v>3851.5956478534717</v>
      </c>
      <c r="E2443" s="142">
        <v>1.3129999999999999</v>
      </c>
      <c r="F2443" s="141">
        <v>2.2170000000000001</v>
      </c>
      <c r="G2443" s="135"/>
      <c r="H2443" s="135"/>
      <c r="I2443" s="134"/>
      <c r="J2443" s="135"/>
      <c r="K2443" s="135"/>
      <c r="L2443" s="134"/>
      <c r="M2443" s="135"/>
      <c r="N2443" s="135"/>
      <c r="O2443" s="134"/>
      <c r="P2443" s="135"/>
      <c r="Q2443" s="135"/>
      <c r="R2443" s="134"/>
      <c r="S2443" s="135"/>
      <c r="T2443" s="135"/>
      <c r="U2443" s="134"/>
      <c r="V2443" s="135"/>
      <c r="W2443" s="135"/>
      <c r="X2443" s="134"/>
      <c r="Y2443" s="135"/>
      <c r="Z2443" s="135"/>
      <c r="AA2443" s="134"/>
      <c r="AB2443" s="135"/>
      <c r="AC2443" s="135"/>
      <c r="AD2443" s="134"/>
      <c r="AE2443" s="135"/>
      <c r="AF2443" s="135"/>
      <c r="AG2443" s="134"/>
    </row>
    <row r="2444" spans="1:33">
      <c r="A2444" s="144" t="s">
        <v>345</v>
      </c>
      <c r="B2444" s="135" t="s">
        <v>2737</v>
      </c>
      <c r="C2444" s="143">
        <v>-496.09682476560243</v>
      </c>
      <c r="D2444" s="143">
        <v>3850.4780562885708</v>
      </c>
      <c r="E2444" s="142">
        <v>1.323</v>
      </c>
      <c r="F2444" s="141">
        <v>2.2240000000000002</v>
      </c>
      <c r="G2444" s="135"/>
      <c r="H2444" s="135"/>
      <c r="I2444" s="134"/>
      <c r="J2444" s="135"/>
      <c r="K2444" s="135"/>
      <c r="L2444" s="134"/>
      <c r="M2444" s="135"/>
      <c r="N2444" s="135"/>
      <c r="O2444" s="134"/>
      <c r="P2444" s="135"/>
      <c r="Q2444" s="135"/>
      <c r="R2444" s="134"/>
      <c r="S2444" s="135"/>
      <c r="T2444" s="135"/>
      <c r="U2444" s="134"/>
      <c r="V2444" s="135"/>
      <c r="W2444" s="135"/>
      <c r="X2444" s="134"/>
      <c r="Y2444" s="135"/>
      <c r="Z2444" s="135"/>
      <c r="AA2444" s="134"/>
      <c r="AB2444" s="135"/>
      <c r="AC2444" s="135"/>
      <c r="AD2444" s="134"/>
      <c r="AE2444" s="135"/>
      <c r="AF2444" s="135"/>
      <c r="AG2444" s="134"/>
    </row>
    <row r="2445" spans="1:33">
      <c r="A2445" s="144" t="s">
        <v>345</v>
      </c>
      <c r="B2445" s="135" t="s">
        <v>2736</v>
      </c>
      <c r="C2445" s="143">
        <v>-496.8897709102942</v>
      </c>
      <c r="D2445" s="143">
        <v>3850.3755515000089</v>
      </c>
      <c r="E2445" s="142">
        <v>1.304</v>
      </c>
      <c r="F2445" s="141">
        <v>2.206</v>
      </c>
      <c r="G2445" s="135"/>
      <c r="H2445" s="135"/>
      <c r="I2445" s="134"/>
      <c r="J2445" s="135"/>
      <c r="K2445" s="135"/>
      <c r="L2445" s="134"/>
      <c r="M2445" s="135"/>
      <c r="N2445" s="135"/>
      <c r="O2445" s="134"/>
      <c r="P2445" s="135"/>
      <c r="Q2445" s="135"/>
      <c r="R2445" s="134"/>
      <c r="S2445" s="135"/>
      <c r="T2445" s="135"/>
      <c r="U2445" s="134"/>
      <c r="V2445" s="135"/>
      <c r="W2445" s="135"/>
      <c r="X2445" s="134"/>
      <c r="Y2445" s="135"/>
      <c r="Z2445" s="135"/>
      <c r="AA2445" s="134"/>
      <c r="AB2445" s="135"/>
      <c r="AC2445" s="135"/>
      <c r="AD2445" s="134"/>
      <c r="AE2445" s="135"/>
      <c r="AF2445" s="135"/>
      <c r="AG2445" s="134"/>
    </row>
    <row r="2446" spans="1:33">
      <c r="A2446" s="144" t="s">
        <v>345</v>
      </c>
      <c r="B2446" s="135" t="s">
        <v>2735</v>
      </c>
      <c r="C2446" s="143">
        <v>-496.75289106337357</v>
      </c>
      <c r="D2446" s="143">
        <v>3849.0504005563957</v>
      </c>
      <c r="E2446" s="142">
        <v>1.3089999999999999</v>
      </c>
      <c r="F2446" s="141">
        <v>2.2290000000000001</v>
      </c>
      <c r="G2446" s="135"/>
      <c r="H2446" s="135"/>
      <c r="I2446" s="134"/>
      <c r="J2446" s="135"/>
      <c r="K2446" s="135"/>
      <c r="L2446" s="134"/>
      <c r="M2446" s="135"/>
      <c r="N2446" s="135"/>
      <c r="O2446" s="134"/>
      <c r="P2446" s="135"/>
      <c r="Q2446" s="135"/>
      <c r="R2446" s="134"/>
      <c r="S2446" s="135"/>
      <c r="T2446" s="135"/>
      <c r="U2446" s="134"/>
      <c r="V2446" s="135"/>
      <c r="W2446" s="135"/>
      <c r="X2446" s="134"/>
      <c r="Y2446" s="135"/>
      <c r="Z2446" s="135"/>
      <c r="AA2446" s="134"/>
      <c r="AB2446" s="135"/>
      <c r="AC2446" s="135"/>
      <c r="AD2446" s="134"/>
      <c r="AE2446" s="135"/>
      <c r="AF2446" s="135"/>
      <c r="AG2446" s="134"/>
    </row>
    <row r="2447" spans="1:33">
      <c r="A2447" s="144" t="s">
        <v>345</v>
      </c>
      <c r="B2447" s="135" t="s">
        <v>2734</v>
      </c>
      <c r="C2447" s="143">
        <v>-496.23968137609319</v>
      </c>
      <c r="D2447" s="143">
        <v>3847.349188721676</v>
      </c>
      <c r="E2447" s="142">
        <v>1.321</v>
      </c>
      <c r="F2447" s="141">
        <v>2.2080000000000002</v>
      </c>
      <c r="G2447" s="135"/>
      <c r="H2447" s="135"/>
      <c r="I2447" s="134"/>
      <c r="J2447" s="135"/>
      <c r="K2447" s="135"/>
      <c r="L2447" s="134"/>
      <c r="M2447" s="135"/>
      <c r="N2447" s="135"/>
      <c r="O2447" s="134"/>
      <c r="P2447" s="135"/>
      <c r="Q2447" s="135"/>
      <c r="R2447" s="134"/>
      <c r="S2447" s="135"/>
      <c r="T2447" s="135"/>
      <c r="U2447" s="134"/>
      <c r="V2447" s="135"/>
      <c r="W2447" s="135"/>
      <c r="X2447" s="134"/>
      <c r="Y2447" s="135"/>
      <c r="Z2447" s="135"/>
      <c r="AA2447" s="134"/>
      <c r="AB2447" s="135"/>
      <c r="AC2447" s="135"/>
      <c r="AD2447" s="134"/>
      <c r="AE2447" s="135"/>
      <c r="AF2447" s="135"/>
      <c r="AG2447" s="134"/>
    </row>
    <row r="2448" spans="1:33">
      <c r="A2448" s="144" t="s">
        <v>345</v>
      </c>
      <c r="B2448" s="135" t="s">
        <v>2733</v>
      </c>
      <c r="C2448" s="143">
        <v>-496.55575208824905</v>
      </c>
      <c r="D2448" s="143">
        <v>3845.4788164063684</v>
      </c>
      <c r="E2448" s="142">
        <v>1.321</v>
      </c>
      <c r="F2448" s="141">
        <v>2.2040000000000002</v>
      </c>
      <c r="G2448" s="135"/>
      <c r="H2448" s="135"/>
      <c r="I2448" s="134"/>
      <c r="J2448" s="135"/>
      <c r="K2448" s="135"/>
      <c r="L2448" s="134"/>
      <c r="M2448" s="135"/>
      <c r="N2448" s="135"/>
      <c r="O2448" s="134"/>
      <c r="P2448" s="135"/>
      <c r="Q2448" s="135"/>
      <c r="R2448" s="134"/>
      <c r="S2448" s="135"/>
      <c r="T2448" s="135"/>
      <c r="U2448" s="134"/>
      <c r="V2448" s="135"/>
      <c r="W2448" s="135"/>
      <c r="X2448" s="134"/>
      <c r="Y2448" s="135"/>
      <c r="Z2448" s="135"/>
      <c r="AA2448" s="134"/>
      <c r="AB2448" s="135"/>
      <c r="AC2448" s="135"/>
      <c r="AD2448" s="134"/>
      <c r="AE2448" s="135"/>
      <c r="AF2448" s="135"/>
      <c r="AG2448" s="134"/>
    </row>
    <row r="2449" spans="1:33">
      <c r="A2449" s="144" t="s">
        <v>345</v>
      </c>
      <c r="B2449" s="135" t="s">
        <v>2732</v>
      </c>
      <c r="C2449" s="143">
        <v>-496.22436284140838</v>
      </c>
      <c r="D2449" s="143">
        <v>3845.1868077132026</v>
      </c>
      <c r="E2449" s="142">
        <v>1.3109999999999999</v>
      </c>
      <c r="F2449" s="141">
        <v>2.2109999999999999</v>
      </c>
      <c r="G2449" s="135"/>
      <c r="H2449" s="135"/>
      <c r="I2449" s="134"/>
      <c r="J2449" s="135"/>
      <c r="K2449" s="135"/>
      <c r="L2449" s="134"/>
      <c r="M2449" s="135"/>
      <c r="N2449" s="135"/>
      <c r="O2449" s="134"/>
      <c r="P2449" s="135"/>
      <c r="Q2449" s="135"/>
      <c r="R2449" s="134"/>
      <c r="S2449" s="135"/>
      <c r="T2449" s="135"/>
      <c r="U2449" s="134"/>
      <c r="V2449" s="135"/>
      <c r="W2449" s="135"/>
      <c r="X2449" s="134"/>
      <c r="Y2449" s="135"/>
      <c r="Z2449" s="135"/>
      <c r="AA2449" s="134"/>
      <c r="AB2449" s="135"/>
      <c r="AC2449" s="135"/>
      <c r="AD2449" s="134"/>
      <c r="AE2449" s="135"/>
      <c r="AF2449" s="135"/>
      <c r="AG2449" s="134"/>
    </row>
    <row r="2450" spans="1:33">
      <c r="A2450" s="144" t="s">
        <v>345</v>
      </c>
      <c r="B2450" s="135" t="s">
        <v>2731</v>
      </c>
      <c r="C2450" s="143">
        <v>-496.87990933996724</v>
      </c>
      <c r="D2450" s="143">
        <v>3844.5090141155961</v>
      </c>
      <c r="E2450" s="142">
        <v>1.319</v>
      </c>
      <c r="F2450" s="141">
        <v>2.2160000000000002</v>
      </c>
      <c r="G2450" s="135"/>
      <c r="H2450" s="135"/>
      <c r="I2450" s="134"/>
      <c r="J2450" s="135"/>
      <c r="K2450" s="135"/>
      <c r="L2450" s="134"/>
      <c r="M2450" s="135"/>
      <c r="N2450" s="135"/>
      <c r="O2450" s="134"/>
      <c r="P2450" s="135"/>
      <c r="Q2450" s="135"/>
      <c r="R2450" s="134"/>
      <c r="S2450" s="135"/>
      <c r="T2450" s="135"/>
      <c r="U2450" s="134"/>
      <c r="V2450" s="135"/>
      <c r="W2450" s="135"/>
      <c r="X2450" s="134"/>
      <c r="Y2450" s="135"/>
      <c r="Z2450" s="135"/>
      <c r="AA2450" s="134"/>
      <c r="AB2450" s="135"/>
      <c r="AC2450" s="135"/>
      <c r="AD2450" s="134"/>
      <c r="AE2450" s="135"/>
      <c r="AF2450" s="135"/>
      <c r="AG2450" s="134"/>
    </row>
    <row r="2451" spans="1:33">
      <c r="A2451" s="144" t="s">
        <v>345</v>
      </c>
      <c r="B2451" s="135" t="s">
        <v>2730</v>
      </c>
      <c r="C2451" s="143">
        <v>-496.10164774973288</v>
      </c>
      <c r="D2451" s="143">
        <v>3843.1920665380953</v>
      </c>
      <c r="E2451" s="142">
        <v>1.306</v>
      </c>
      <c r="F2451" s="141">
        <v>2.2160000000000002</v>
      </c>
      <c r="G2451" s="135"/>
      <c r="H2451" s="135"/>
      <c r="I2451" s="134"/>
      <c r="J2451" s="135"/>
      <c r="K2451" s="135"/>
      <c r="L2451" s="134"/>
      <c r="M2451" s="135"/>
      <c r="N2451" s="135"/>
      <c r="O2451" s="134"/>
      <c r="P2451" s="135"/>
      <c r="Q2451" s="135"/>
      <c r="R2451" s="134"/>
      <c r="S2451" s="135"/>
      <c r="T2451" s="135"/>
      <c r="U2451" s="134"/>
      <c r="V2451" s="135"/>
      <c r="W2451" s="135"/>
      <c r="X2451" s="134"/>
      <c r="Y2451" s="135"/>
      <c r="Z2451" s="135"/>
      <c r="AA2451" s="134"/>
      <c r="AB2451" s="135"/>
      <c r="AC2451" s="135"/>
      <c r="AD2451" s="134"/>
      <c r="AE2451" s="135"/>
      <c r="AF2451" s="135"/>
      <c r="AG2451" s="134"/>
    </row>
    <row r="2452" spans="1:33">
      <c r="A2452" s="144" t="s">
        <v>345</v>
      </c>
      <c r="B2452" s="135" t="s">
        <v>2729</v>
      </c>
      <c r="C2452" s="143">
        <v>-496.27846826293683</v>
      </c>
      <c r="D2452" s="143">
        <v>3842.6767891227996</v>
      </c>
      <c r="E2452" s="142">
        <v>1.29</v>
      </c>
      <c r="F2452" s="141">
        <v>2.2109999999999999</v>
      </c>
      <c r="G2452" s="135"/>
      <c r="H2452" s="135"/>
      <c r="I2452" s="134"/>
      <c r="J2452" s="135"/>
      <c r="K2452" s="135"/>
      <c r="L2452" s="134"/>
      <c r="M2452" s="135"/>
      <c r="N2452" s="135"/>
      <c r="O2452" s="134"/>
      <c r="P2452" s="135"/>
      <c r="Q2452" s="135"/>
      <c r="R2452" s="134"/>
      <c r="S2452" s="135"/>
      <c r="T2452" s="135"/>
      <c r="U2452" s="134"/>
      <c r="V2452" s="135"/>
      <c r="W2452" s="135"/>
      <c r="X2452" s="134"/>
      <c r="Y2452" s="135"/>
      <c r="Z2452" s="135"/>
      <c r="AA2452" s="134"/>
      <c r="AB2452" s="135"/>
      <c r="AC2452" s="135"/>
      <c r="AD2452" s="134"/>
      <c r="AE2452" s="135"/>
      <c r="AF2452" s="135"/>
      <c r="AG2452" s="134"/>
    </row>
    <row r="2453" spans="1:33">
      <c r="A2453" s="144" t="s">
        <v>345</v>
      </c>
      <c r="B2453" s="135" t="s">
        <v>2728</v>
      </c>
      <c r="C2453" s="143">
        <v>-496.12204662447419</v>
      </c>
      <c r="D2453" s="143">
        <v>3842.4657372935021</v>
      </c>
      <c r="E2453" s="142">
        <v>1.3140000000000001</v>
      </c>
      <c r="F2453" s="141">
        <v>2.234</v>
      </c>
      <c r="G2453" s="135"/>
      <c r="H2453" s="135"/>
      <c r="I2453" s="134"/>
      <c r="J2453" s="135"/>
      <c r="K2453" s="135"/>
      <c r="L2453" s="134"/>
      <c r="M2453" s="135"/>
      <c r="N2453" s="135"/>
      <c r="O2453" s="134"/>
      <c r="P2453" s="135"/>
      <c r="Q2453" s="135"/>
      <c r="R2453" s="134"/>
      <c r="S2453" s="135"/>
      <c r="T2453" s="135"/>
      <c r="U2453" s="134"/>
      <c r="V2453" s="135"/>
      <c r="W2453" s="135"/>
      <c r="X2453" s="134"/>
      <c r="Y2453" s="135"/>
      <c r="Z2453" s="135"/>
      <c r="AA2453" s="134"/>
      <c r="AB2453" s="135"/>
      <c r="AC2453" s="135"/>
      <c r="AD2453" s="134"/>
      <c r="AE2453" s="135"/>
      <c r="AF2453" s="135"/>
      <c r="AG2453" s="134"/>
    </row>
    <row r="2454" spans="1:33">
      <c r="A2454" s="144" t="s">
        <v>345</v>
      </c>
      <c r="B2454" s="135" t="s">
        <v>2727</v>
      </c>
      <c r="C2454" s="143">
        <v>-496.08904367959553</v>
      </c>
      <c r="D2454" s="143">
        <v>3841.5839808994092</v>
      </c>
      <c r="E2454" s="142">
        <v>1.319</v>
      </c>
      <c r="F2454" s="141">
        <v>2.2120000000000002</v>
      </c>
      <c r="G2454" s="135"/>
      <c r="H2454" s="135"/>
      <c r="I2454" s="134"/>
      <c r="J2454" s="135"/>
      <c r="K2454" s="135"/>
      <c r="L2454" s="134"/>
      <c r="M2454" s="135"/>
      <c r="N2454" s="135"/>
      <c r="O2454" s="134"/>
      <c r="P2454" s="135"/>
      <c r="Q2454" s="135"/>
      <c r="R2454" s="134"/>
      <c r="S2454" s="135"/>
      <c r="T2454" s="135"/>
      <c r="U2454" s="134"/>
      <c r="V2454" s="135"/>
      <c r="W2454" s="135"/>
      <c r="X2454" s="134"/>
      <c r="Y2454" s="135"/>
      <c r="Z2454" s="135"/>
      <c r="AA2454" s="134"/>
      <c r="AB2454" s="135"/>
      <c r="AC2454" s="135"/>
      <c r="AD2454" s="134"/>
      <c r="AE2454" s="135"/>
      <c r="AF2454" s="135"/>
      <c r="AG2454" s="134"/>
    </row>
    <row r="2455" spans="1:33">
      <c r="A2455" s="144" t="s">
        <v>345</v>
      </c>
      <c r="B2455" s="135" t="s">
        <v>2726</v>
      </c>
      <c r="C2455" s="143">
        <v>-496.75524376297454</v>
      </c>
      <c r="D2455" s="143">
        <v>3840.2608440990625</v>
      </c>
      <c r="E2455" s="142">
        <v>1.286</v>
      </c>
      <c r="F2455" s="141">
        <v>2.214</v>
      </c>
      <c r="G2455" s="135"/>
      <c r="H2455" s="135"/>
      <c r="I2455" s="134"/>
      <c r="J2455" s="135"/>
      <c r="K2455" s="135"/>
      <c r="L2455" s="134"/>
      <c r="M2455" s="135"/>
      <c r="N2455" s="135"/>
      <c r="O2455" s="134"/>
      <c r="P2455" s="135"/>
      <c r="Q2455" s="135"/>
      <c r="R2455" s="134"/>
      <c r="S2455" s="135"/>
      <c r="T2455" s="135"/>
      <c r="U2455" s="134"/>
      <c r="V2455" s="135"/>
      <c r="W2455" s="135"/>
      <c r="X2455" s="134"/>
      <c r="Y2455" s="135"/>
      <c r="Z2455" s="135"/>
      <c r="AA2455" s="134"/>
      <c r="AB2455" s="135"/>
      <c r="AC2455" s="135"/>
      <c r="AD2455" s="134"/>
      <c r="AE2455" s="135"/>
      <c r="AF2455" s="135"/>
      <c r="AG2455" s="134"/>
    </row>
    <row r="2456" spans="1:33">
      <c r="A2456" s="144" t="s">
        <v>345</v>
      </c>
      <c r="B2456" s="135" t="s">
        <v>2725</v>
      </c>
      <c r="C2456" s="143">
        <v>-496.23941062667285</v>
      </c>
      <c r="D2456" s="143">
        <v>3839.6840767125495</v>
      </c>
      <c r="E2456" s="142">
        <v>1.339</v>
      </c>
      <c r="F2456" s="141">
        <v>2.2130000000000001</v>
      </c>
      <c r="G2456" s="135"/>
      <c r="H2456" s="135"/>
      <c r="I2456" s="134"/>
      <c r="J2456" s="135"/>
      <c r="K2456" s="135"/>
      <c r="L2456" s="134"/>
      <c r="M2456" s="135"/>
      <c r="N2456" s="135"/>
      <c r="O2456" s="134"/>
      <c r="P2456" s="135"/>
      <c r="Q2456" s="135"/>
      <c r="R2456" s="134"/>
      <c r="S2456" s="135"/>
      <c r="T2456" s="135"/>
      <c r="U2456" s="134"/>
      <c r="V2456" s="135"/>
      <c r="W2456" s="135"/>
      <c r="X2456" s="134"/>
      <c r="Y2456" s="135"/>
      <c r="Z2456" s="135"/>
      <c r="AA2456" s="134"/>
      <c r="AB2456" s="135"/>
      <c r="AC2456" s="135"/>
      <c r="AD2456" s="134"/>
      <c r="AE2456" s="135"/>
      <c r="AF2456" s="135"/>
      <c r="AG2456" s="134"/>
    </row>
    <row r="2457" spans="1:33">
      <c r="A2457" s="144" t="s">
        <v>345</v>
      </c>
      <c r="B2457" s="135" t="s">
        <v>2724</v>
      </c>
      <c r="C2457" s="143">
        <v>-496.25009886993502</v>
      </c>
      <c r="D2457" s="143">
        <v>3837.8809028008322</v>
      </c>
      <c r="E2457" s="142">
        <v>1.3180000000000001</v>
      </c>
      <c r="F2457" s="141">
        <v>2.2050000000000001</v>
      </c>
      <c r="G2457" s="135"/>
      <c r="H2457" s="135"/>
      <c r="I2457" s="134"/>
      <c r="J2457" s="135"/>
      <c r="K2457" s="135"/>
      <c r="L2457" s="134"/>
      <c r="M2457" s="135"/>
      <c r="N2457" s="135"/>
      <c r="O2457" s="134"/>
      <c r="P2457" s="135"/>
      <c r="Q2457" s="135"/>
      <c r="R2457" s="134"/>
      <c r="S2457" s="135"/>
      <c r="T2457" s="135"/>
      <c r="U2457" s="134"/>
      <c r="V2457" s="135"/>
      <c r="W2457" s="135"/>
      <c r="X2457" s="134"/>
      <c r="Y2457" s="135"/>
      <c r="Z2457" s="135"/>
      <c r="AA2457" s="134"/>
      <c r="AB2457" s="135"/>
      <c r="AC2457" s="135"/>
      <c r="AD2457" s="134"/>
      <c r="AE2457" s="135"/>
      <c r="AF2457" s="135"/>
      <c r="AG2457" s="134"/>
    </row>
    <row r="2458" spans="1:33">
      <c r="A2458" s="144" t="s">
        <v>345</v>
      </c>
      <c r="B2458" s="135" t="s">
        <v>2723</v>
      </c>
      <c r="C2458" s="143">
        <v>-496.21008686618359</v>
      </c>
      <c r="D2458" s="143">
        <v>3836.1218686403608</v>
      </c>
      <c r="E2458" s="142">
        <v>1.288</v>
      </c>
      <c r="F2458" s="141">
        <v>2.2200000000000002</v>
      </c>
      <c r="G2458" s="135"/>
      <c r="H2458" s="135"/>
      <c r="I2458" s="134"/>
      <c r="J2458" s="135"/>
      <c r="K2458" s="135"/>
      <c r="L2458" s="134"/>
      <c r="M2458" s="135"/>
      <c r="N2458" s="135"/>
      <c r="O2458" s="134"/>
      <c r="P2458" s="135"/>
      <c r="Q2458" s="135"/>
      <c r="R2458" s="134"/>
      <c r="S2458" s="135"/>
      <c r="T2458" s="135"/>
      <c r="U2458" s="134"/>
      <c r="V2458" s="135"/>
      <c r="W2458" s="135"/>
      <c r="X2458" s="134"/>
      <c r="Y2458" s="135"/>
      <c r="Z2458" s="135"/>
      <c r="AA2458" s="134"/>
      <c r="AB2458" s="135"/>
      <c r="AC2458" s="135"/>
      <c r="AD2458" s="134"/>
      <c r="AE2458" s="135"/>
      <c r="AF2458" s="135"/>
      <c r="AG2458" s="134"/>
    </row>
    <row r="2459" spans="1:33">
      <c r="A2459" s="144" t="s">
        <v>345</v>
      </c>
      <c r="B2459" s="135" t="s">
        <v>2722</v>
      </c>
      <c r="C2459" s="143">
        <v>-496.11732713115254</v>
      </c>
      <c r="D2459" s="143">
        <v>3835.4821795915086</v>
      </c>
      <c r="E2459" s="142">
        <v>1.3109999999999999</v>
      </c>
      <c r="F2459" s="141">
        <v>2.2130000000000001</v>
      </c>
      <c r="G2459" s="135"/>
      <c r="H2459" s="135"/>
      <c r="I2459" s="134"/>
      <c r="J2459" s="135"/>
      <c r="K2459" s="135"/>
      <c r="L2459" s="134"/>
      <c r="M2459" s="135"/>
      <c r="N2459" s="135"/>
      <c r="O2459" s="134"/>
      <c r="P2459" s="135"/>
      <c r="Q2459" s="135"/>
      <c r="R2459" s="134"/>
      <c r="S2459" s="135"/>
      <c r="T2459" s="135"/>
      <c r="U2459" s="134"/>
      <c r="V2459" s="135"/>
      <c r="W2459" s="135"/>
      <c r="X2459" s="134"/>
      <c r="Y2459" s="135"/>
      <c r="Z2459" s="135"/>
      <c r="AA2459" s="134"/>
      <c r="AB2459" s="135"/>
      <c r="AC2459" s="135"/>
      <c r="AD2459" s="134"/>
      <c r="AE2459" s="135"/>
      <c r="AF2459" s="135"/>
      <c r="AG2459" s="134"/>
    </row>
    <row r="2460" spans="1:33">
      <c r="A2460" s="144" t="s">
        <v>345</v>
      </c>
      <c r="B2460" s="135" t="s">
        <v>2721</v>
      </c>
      <c r="C2460" s="143">
        <v>-495.92009033988364</v>
      </c>
      <c r="D2460" s="143">
        <v>3833.9307580132468</v>
      </c>
      <c r="E2460" s="142">
        <v>1.306</v>
      </c>
      <c r="F2460" s="141">
        <v>2.2229999999999999</v>
      </c>
      <c r="G2460" s="135"/>
      <c r="H2460" s="135"/>
      <c r="I2460" s="134"/>
      <c r="J2460" s="135"/>
      <c r="K2460" s="135"/>
      <c r="L2460" s="134"/>
      <c r="M2460" s="135"/>
      <c r="N2460" s="135"/>
      <c r="O2460" s="134"/>
      <c r="P2460" s="135"/>
      <c r="Q2460" s="135"/>
      <c r="R2460" s="134"/>
      <c r="S2460" s="135"/>
      <c r="T2460" s="135"/>
      <c r="U2460" s="134"/>
      <c r="V2460" s="135"/>
      <c r="W2460" s="135"/>
      <c r="X2460" s="134"/>
      <c r="Y2460" s="135"/>
      <c r="Z2460" s="135"/>
      <c r="AA2460" s="134"/>
      <c r="AB2460" s="135"/>
      <c r="AC2460" s="135"/>
      <c r="AD2460" s="134"/>
      <c r="AE2460" s="135"/>
      <c r="AF2460" s="135"/>
      <c r="AG2460" s="134"/>
    </row>
    <row r="2461" spans="1:33">
      <c r="A2461" s="144" t="s">
        <v>345</v>
      </c>
      <c r="B2461" s="135" t="s">
        <v>2720</v>
      </c>
      <c r="C2461" s="143">
        <v>-496.6430804233928</v>
      </c>
      <c r="D2461" s="143">
        <v>3833.2639745265615</v>
      </c>
      <c r="E2461" s="142">
        <v>1.2969999999999999</v>
      </c>
      <c r="F2461" s="141">
        <v>2.2080000000000002</v>
      </c>
      <c r="G2461" s="135"/>
      <c r="H2461" s="135"/>
      <c r="I2461" s="134"/>
      <c r="J2461" s="135"/>
      <c r="K2461" s="135"/>
      <c r="L2461" s="134"/>
      <c r="M2461" s="135"/>
      <c r="N2461" s="135"/>
      <c r="O2461" s="134"/>
      <c r="P2461" s="135"/>
      <c r="Q2461" s="135"/>
      <c r="R2461" s="134"/>
      <c r="S2461" s="135"/>
      <c r="T2461" s="135"/>
      <c r="U2461" s="134"/>
      <c r="V2461" s="135"/>
      <c r="W2461" s="135"/>
      <c r="X2461" s="134"/>
      <c r="Y2461" s="135"/>
      <c r="Z2461" s="135"/>
      <c r="AA2461" s="134"/>
      <c r="AB2461" s="135"/>
      <c r="AC2461" s="135"/>
      <c r="AD2461" s="134"/>
      <c r="AE2461" s="135"/>
      <c r="AF2461" s="135"/>
      <c r="AG2461" s="134"/>
    </row>
    <row r="2462" spans="1:33">
      <c r="A2462" s="144" t="s">
        <v>345</v>
      </c>
      <c r="B2462" s="135" t="s">
        <v>2719</v>
      </c>
      <c r="C2462" s="143">
        <v>-496.25739592245554</v>
      </c>
      <c r="D2462" s="143">
        <v>3831.921613793651</v>
      </c>
      <c r="E2462" s="142">
        <v>1.288</v>
      </c>
      <c r="F2462" s="141">
        <v>2.222</v>
      </c>
      <c r="G2462" s="135"/>
      <c r="H2462" s="135"/>
      <c r="I2462" s="134"/>
      <c r="J2462" s="135"/>
      <c r="K2462" s="135"/>
      <c r="L2462" s="134"/>
      <c r="M2462" s="135"/>
      <c r="N2462" s="135"/>
      <c r="O2462" s="134"/>
      <c r="P2462" s="135"/>
      <c r="Q2462" s="135"/>
      <c r="R2462" s="134"/>
      <c r="S2462" s="135"/>
      <c r="T2462" s="135"/>
      <c r="U2462" s="134"/>
      <c r="V2462" s="135"/>
      <c r="W2462" s="135"/>
      <c r="X2462" s="134"/>
      <c r="Y2462" s="135"/>
      <c r="Z2462" s="135"/>
      <c r="AA2462" s="134"/>
      <c r="AB2462" s="135"/>
      <c r="AC2462" s="135"/>
      <c r="AD2462" s="134"/>
      <c r="AE2462" s="135"/>
      <c r="AF2462" s="135"/>
      <c r="AG2462" s="134"/>
    </row>
    <row r="2463" spans="1:33">
      <c r="A2463" s="144" t="s">
        <v>345</v>
      </c>
      <c r="B2463" s="135" t="s">
        <v>2718</v>
      </c>
      <c r="C2463" s="143">
        <v>-496.0304976409937</v>
      </c>
      <c r="D2463" s="143">
        <v>3830.5693109238473</v>
      </c>
      <c r="E2463" s="142">
        <v>1.286</v>
      </c>
      <c r="F2463" s="141">
        <v>2.2280000000000002</v>
      </c>
      <c r="G2463" s="135"/>
      <c r="H2463" s="135"/>
      <c r="I2463" s="134"/>
      <c r="J2463" s="135"/>
      <c r="K2463" s="135"/>
      <c r="L2463" s="134"/>
      <c r="M2463" s="135"/>
      <c r="N2463" s="135"/>
      <c r="O2463" s="134"/>
      <c r="P2463" s="135"/>
      <c r="Q2463" s="135"/>
      <c r="R2463" s="134"/>
      <c r="S2463" s="135"/>
      <c r="T2463" s="135"/>
      <c r="U2463" s="134"/>
      <c r="V2463" s="135"/>
      <c r="W2463" s="135"/>
      <c r="X2463" s="134"/>
      <c r="Y2463" s="135"/>
      <c r="Z2463" s="135"/>
      <c r="AA2463" s="134"/>
      <c r="AB2463" s="135"/>
      <c r="AC2463" s="135"/>
      <c r="AD2463" s="134"/>
      <c r="AE2463" s="135"/>
      <c r="AF2463" s="135"/>
      <c r="AG2463" s="134"/>
    </row>
    <row r="2464" spans="1:33">
      <c r="A2464" s="144" t="s">
        <v>345</v>
      </c>
      <c r="B2464" s="135" t="s">
        <v>2717</v>
      </c>
      <c r="C2464" s="143">
        <v>-496.41313506498187</v>
      </c>
      <c r="D2464" s="143">
        <v>3829.0540315553399</v>
      </c>
      <c r="E2464" s="142">
        <v>1.3049999999999999</v>
      </c>
      <c r="F2464" s="141">
        <v>2.222</v>
      </c>
      <c r="G2464" s="135"/>
      <c r="H2464" s="135"/>
      <c r="I2464" s="134"/>
      <c r="J2464" s="135"/>
      <c r="K2464" s="135"/>
      <c r="L2464" s="134"/>
      <c r="M2464" s="135"/>
      <c r="N2464" s="135"/>
      <c r="O2464" s="134"/>
      <c r="P2464" s="135"/>
      <c r="Q2464" s="135"/>
      <c r="R2464" s="134"/>
      <c r="S2464" s="135"/>
      <c r="T2464" s="135"/>
      <c r="U2464" s="134"/>
      <c r="V2464" s="135"/>
      <c r="W2464" s="135"/>
      <c r="X2464" s="134"/>
      <c r="Y2464" s="135"/>
      <c r="Z2464" s="135"/>
      <c r="AA2464" s="134"/>
      <c r="AB2464" s="135"/>
      <c r="AC2464" s="135"/>
      <c r="AD2464" s="134"/>
      <c r="AE2464" s="135"/>
      <c r="AF2464" s="135"/>
      <c r="AG2464" s="134"/>
    </row>
    <row r="2465" spans="1:33">
      <c r="A2465" s="144" t="s">
        <v>345</v>
      </c>
      <c r="B2465" s="135" t="s">
        <v>2716</v>
      </c>
      <c r="C2465" s="143">
        <v>-496.71707243466119</v>
      </c>
      <c r="D2465" s="143">
        <v>3828.7059047623466</v>
      </c>
      <c r="E2465" s="142">
        <v>1.3089999999999999</v>
      </c>
      <c r="F2465" s="141">
        <v>2.2010000000000001</v>
      </c>
      <c r="G2465" s="135"/>
      <c r="H2465" s="135"/>
      <c r="I2465" s="134"/>
      <c r="J2465" s="135"/>
      <c r="K2465" s="135"/>
      <c r="L2465" s="134"/>
      <c r="M2465" s="135"/>
      <c r="N2465" s="135"/>
      <c r="O2465" s="134"/>
      <c r="P2465" s="135"/>
      <c r="Q2465" s="135"/>
      <c r="R2465" s="134"/>
      <c r="S2465" s="135"/>
      <c r="T2465" s="135"/>
      <c r="U2465" s="134"/>
      <c r="V2465" s="135"/>
      <c r="W2465" s="135"/>
      <c r="X2465" s="134"/>
      <c r="Y2465" s="135"/>
      <c r="Z2465" s="135"/>
      <c r="AA2465" s="134"/>
      <c r="AB2465" s="135"/>
      <c r="AC2465" s="135"/>
      <c r="AD2465" s="134"/>
      <c r="AE2465" s="135"/>
      <c r="AF2465" s="135"/>
      <c r="AG2465" s="134"/>
    </row>
    <row r="2466" spans="1:33">
      <c r="A2466" s="144" t="s">
        <v>345</v>
      </c>
      <c r="B2466" s="135" t="s">
        <v>2715</v>
      </c>
      <c r="C2466" s="143">
        <v>-495.97915553249828</v>
      </c>
      <c r="D2466" s="143">
        <v>3827.7031076539179</v>
      </c>
      <c r="E2466" s="142">
        <v>1.3140000000000001</v>
      </c>
      <c r="F2466" s="141">
        <v>2.214</v>
      </c>
      <c r="G2466" s="135"/>
      <c r="H2466" s="135"/>
      <c r="I2466" s="134"/>
      <c r="J2466" s="135"/>
      <c r="K2466" s="135"/>
      <c r="L2466" s="134"/>
      <c r="M2466" s="135"/>
      <c r="N2466" s="135"/>
      <c r="O2466" s="134"/>
      <c r="P2466" s="135"/>
      <c r="Q2466" s="135"/>
      <c r="R2466" s="134"/>
      <c r="S2466" s="135"/>
      <c r="T2466" s="135"/>
      <c r="U2466" s="134"/>
      <c r="V2466" s="135"/>
      <c r="W2466" s="135"/>
      <c r="X2466" s="134"/>
      <c r="Y2466" s="135"/>
      <c r="Z2466" s="135"/>
      <c r="AA2466" s="134"/>
      <c r="AB2466" s="135"/>
      <c r="AC2466" s="135"/>
      <c r="AD2466" s="134"/>
      <c r="AE2466" s="135"/>
      <c r="AF2466" s="135"/>
      <c r="AG2466" s="134"/>
    </row>
    <row r="2467" spans="1:33">
      <c r="A2467" s="144" t="s">
        <v>345</v>
      </c>
      <c r="B2467" s="135" t="s">
        <v>2714</v>
      </c>
      <c r="C2467" s="143">
        <v>-496.58465230203427</v>
      </c>
      <c r="D2467" s="143">
        <v>3826.5371217768711</v>
      </c>
      <c r="E2467" s="142">
        <v>1.321</v>
      </c>
      <c r="F2467" s="141">
        <v>2.226</v>
      </c>
      <c r="G2467" s="135"/>
      <c r="H2467" s="135"/>
      <c r="I2467" s="134"/>
      <c r="J2467" s="135"/>
      <c r="K2467" s="135"/>
      <c r="L2467" s="134"/>
      <c r="M2467" s="135"/>
      <c r="N2467" s="135"/>
      <c r="O2467" s="134"/>
      <c r="P2467" s="135"/>
      <c r="Q2467" s="135"/>
      <c r="R2467" s="134"/>
      <c r="S2467" s="135"/>
      <c r="T2467" s="135"/>
      <c r="U2467" s="134"/>
      <c r="V2467" s="135"/>
      <c r="W2467" s="135"/>
      <c r="X2467" s="134"/>
      <c r="Y2467" s="135"/>
      <c r="Z2467" s="135"/>
      <c r="AA2467" s="134"/>
      <c r="AB2467" s="135"/>
      <c r="AC2467" s="135"/>
      <c r="AD2467" s="134"/>
      <c r="AE2467" s="135"/>
      <c r="AF2467" s="135"/>
      <c r="AG2467" s="134"/>
    </row>
    <row r="2468" spans="1:33">
      <c r="A2468" s="144" t="s">
        <v>345</v>
      </c>
      <c r="B2468" s="135" t="s">
        <v>2713</v>
      </c>
      <c r="C2468" s="143">
        <v>-496.31157285911934</v>
      </c>
      <c r="D2468" s="143">
        <v>3826.1785590326458</v>
      </c>
      <c r="E2468" s="142">
        <v>1.3129999999999999</v>
      </c>
      <c r="F2468" s="141">
        <v>2.2309999999999999</v>
      </c>
      <c r="G2468" s="135"/>
      <c r="H2468" s="135"/>
      <c r="I2468" s="134"/>
      <c r="J2468" s="135"/>
      <c r="K2468" s="135"/>
      <c r="L2468" s="134"/>
      <c r="M2468" s="135"/>
      <c r="N2468" s="135"/>
      <c r="O2468" s="134"/>
      <c r="P2468" s="135"/>
      <c r="Q2468" s="135"/>
      <c r="R2468" s="134"/>
      <c r="S2468" s="135"/>
      <c r="T2468" s="135"/>
      <c r="U2468" s="134"/>
      <c r="V2468" s="135"/>
      <c r="W2468" s="135"/>
      <c r="X2468" s="134"/>
      <c r="Y2468" s="135"/>
      <c r="Z2468" s="135"/>
      <c r="AA2468" s="134"/>
      <c r="AB2468" s="135"/>
      <c r="AC2468" s="135"/>
      <c r="AD2468" s="134"/>
      <c r="AE2468" s="135"/>
      <c r="AF2468" s="135"/>
      <c r="AG2468" s="134"/>
    </row>
    <row r="2469" spans="1:33">
      <c r="A2469" s="144" t="s">
        <v>345</v>
      </c>
      <c r="B2469" s="135" t="s">
        <v>2712</v>
      </c>
      <c r="C2469" s="143">
        <v>-496.62791980744595</v>
      </c>
      <c r="D2469" s="143">
        <v>3826.0386558720443</v>
      </c>
      <c r="E2469" s="142">
        <v>1.286</v>
      </c>
      <c r="F2469" s="141">
        <v>2.2050000000000001</v>
      </c>
      <c r="G2469" s="135"/>
      <c r="H2469" s="135"/>
      <c r="I2469" s="134"/>
      <c r="J2469" s="135"/>
      <c r="K2469" s="135"/>
      <c r="L2469" s="134"/>
      <c r="M2469" s="135"/>
      <c r="N2469" s="135"/>
      <c r="O2469" s="134"/>
      <c r="P2469" s="135"/>
      <c r="Q2469" s="135"/>
      <c r="R2469" s="134"/>
      <c r="S2469" s="135"/>
      <c r="T2469" s="135"/>
      <c r="U2469" s="134"/>
      <c r="V2469" s="135"/>
      <c r="W2469" s="135"/>
      <c r="X2469" s="134"/>
      <c r="Y2469" s="135"/>
      <c r="Z2469" s="135"/>
      <c r="AA2469" s="134"/>
      <c r="AB2469" s="135"/>
      <c r="AC2469" s="135"/>
      <c r="AD2469" s="134"/>
      <c r="AE2469" s="135"/>
      <c r="AF2469" s="135"/>
      <c r="AG2469" s="134"/>
    </row>
    <row r="2470" spans="1:33">
      <c r="A2470" s="144" t="s">
        <v>345</v>
      </c>
      <c r="B2470" s="135" t="s">
        <v>2711</v>
      </c>
      <c r="C2470" s="143">
        <v>-496.8492201804433</v>
      </c>
      <c r="D2470" s="143">
        <v>3825.5180006799142</v>
      </c>
      <c r="E2470" s="142">
        <v>1.3109999999999999</v>
      </c>
      <c r="F2470" s="141">
        <v>2.2240000000000002</v>
      </c>
      <c r="G2470" s="135"/>
      <c r="H2470" s="135"/>
      <c r="I2470" s="134"/>
      <c r="J2470" s="135"/>
      <c r="K2470" s="135"/>
      <c r="L2470" s="134"/>
      <c r="M2470" s="135"/>
      <c r="N2470" s="135"/>
      <c r="O2470" s="134"/>
      <c r="P2470" s="135"/>
      <c r="Q2470" s="135"/>
      <c r="R2470" s="134"/>
      <c r="S2470" s="135"/>
      <c r="T2470" s="135"/>
      <c r="U2470" s="134"/>
      <c r="V2470" s="135"/>
      <c r="W2470" s="135"/>
      <c r="X2470" s="134"/>
      <c r="Y2470" s="135"/>
      <c r="Z2470" s="135"/>
      <c r="AA2470" s="134"/>
      <c r="AB2470" s="135"/>
      <c r="AC2470" s="135"/>
      <c r="AD2470" s="134"/>
      <c r="AE2470" s="135"/>
      <c r="AF2470" s="135"/>
      <c r="AG2470" s="134"/>
    </row>
    <row r="2471" spans="1:33">
      <c r="A2471" s="144" t="s">
        <v>345</v>
      </c>
      <c r="B2471" s="135" t="s">
        <v>2710</v>
      </c>
      <c r="C2471" s="143">
        <v>-496.13796137017511</v>
      </c>
      <c r="D2471" s="143">
        <v>3824.9524951289454</v>
      </c>
      <c r="E2471" s="142">
        <v>1.3129999999999999</v>
      </c>
      <c r="F2471" s="141">
        <v>2.2040000000000002</v>
      </c>
      <c r="G2471" s="135"/>
      <c r="H2471" s="135"/>
      <c r="I2471" s="134"/>
      <c r="J2471" s="135"/>
      <c r="K2471" s="135"/>
      <c r="L2471" s="134"/>
      <c r="M2471" s="135"/>
      <c r="N2471" s="135"/>
      <c r="O2471" s="134"/>
      <c r="P2471" s="135"/>
      <c r="Q2471" s="135"/>
      <c r="R2471" s="134"/>
      <c r="S2471" s="135"/>
      <c r="T2471" s="135"/>
      <c r="U2471" s="134"/>
      <c r="V2471" s="135"/>
      <c r="W2471" s="135"/>
      <c r="X2471" s="134"/>
      <c r="Y2471" s="135"/>
      <c r="Z2471" s="135"/>
      <c r="AA2471" s="134"/>
      <c r="AB2471" s="135"/>
      <c r="AC2471" s="135"/>
      <c r="AD2471" s="134"/>
      <c r="AE2471" s="135"/>
      <c r="AF2471" s="135"/>
      <c r="AG2471" s="134"/>
    </row>
    <row r="2472" spans="1:33">
      <c r="A2472" s="144" t="s">
        <v>345</v>
      </c>
      <c r="B2472" s="135" t="s">
        <v>2709</v>
      </c>
      <c r="C2472" s="143">
        <v>-495.92882298887412</v>
      </c>
      <c r="D2472" s="143">
        <v>3824.5927876429405</v>
      </c>
      <c r="E2472" s="142">
        <v>1.302</v>
      </c>
      <c r="F2472" s="141">
        <v>2.226</v>
      </c>
      <c r="G2472" s="135"/>
      <c r="H2472" s="135"/>
      <c r="I2472" s="134"/>
      <c r="J2472" s="135"/>
      <c r="K2472" s="135"/>
      <c r="L2472" s="134"/>
      <c r="M2472" s="135"/>
      <c r="N2472" s="135"/>
      <c r="O2472" s="134"/>
      <c r="P2472" s="135"/>
      <c r="Q2472" s="135"/>
      <c r="R2472" s="134"/>
      <c r="S2472" s="135"/>
      <c r="T2472" s="135"/>
      <c r="U2472" s="134"/>
      <c r="V2472" s="135"/>
      <c r="W2472" s="135"/>
      <c r="X2472" s="134"/>
      <c r="Y2472" s="135"/>
      <c r="Z2472" s="135"/>
      <c r="AA2472" s="134"/>
      <c r="AB2472" s="135"/>
      <c r="AC2472" s="135"/>
      <c r="AD2472" s="134"/>
      <c r="AE2472" s="135"/>
      <c r="AF2472" s="135"/>
      <c r="AG2472" s="134"/>
    </row>
    <row r="2473" spans="1:33">
      <c r="A2473" s="144" t="s">
        <v>345</v>
      </c>
      <c r="B2473" s="135" t="s">
        <v>2708</v>
      </c>
      <c r="C2473" s="143">
        <v>-496.36356586044758</v>
      </c>
      <c r="D2473" s="143">
        <v>3822.8537314682758</v>
      </c>
      <c r="E2473" s="142">
        <v>1.296</v>
      </c>
      <c r="F2473" s="141">
        <v>2.2229999999999999</v>
      </c>
      <c r="G2473" s="135"/>
      <c r="H2473" s="135"/>
      <c r="I2473" s="134"/>
      <c r="J2473" s="135"/>
      <c r="K2473" s="135"/>
      <c r="L2473" s="134"/>
      <c r="M2473" s="135"/>
      <c r="N2473" s="135"/>
      <c r="O2473" s="134"/>
      <c r="P2473" s="135"/>
      <c r="Q2473" s="135"/>
      <c r="R2473" s="134"/>
      <c r="S2473" s="135"/>
      <c r="T2473" s="135"/>
      <c r="U2473" s="134"/>
      <c r="V2473" s="135"/>
      <c r="W2473" s="135"/>
      <c r="X2473" s="134"/>
      <c r="Y2473" s="135"/>
      <c r="Z2473" s="135"/>
      <c r="AA2473" s="134"/>
      <c r="AB2473" s="135"/>
      <c r="AC2473" s="135"/>
      <c r="AD2473" s="134"/>
      <c r="AE2473" s="135"/>
      <c r="AF2473" s="135"/>
      <c r="AG2473" s="134"/>
    </row>
    <row r="2474" spans="1:33">
      <c r="A2474" s="144" t="s">
        <v>345</v>
      </c>
      <c r="B2474" s="135" t="s">
        <v>2707</v>
      </c>
      <c r="C2474" s="143">
        <v>-496.44311049085758</v>
      </c>
      <c r="D2474" s="143">
        <v>3820.9363098634485</v>
      </c>
      <c r="E2474" s="142">
        <v>1.3129999999999999</v>
      </c>
      <c r="F2474" s="141">
        <v>2.218</v>
      </c>
      <c r="G2474" s="135"/>
      <c r="H2474" s="135"/>
      <c r="I2474" s="134"/>
      <c r="J2474" s="135"/>
      <c r="K2474" s="135"/>
      <c r="L2474" s="134"/>
      <c r="M2474" s="135"/>
      <c r="N2474" s="135"/>
      <c r="O2474" s="134"/>
      <c r="P2474" s="135"/>
      <c r="Q2474" s="135"/>
      <c r="R2474" s="134"/>
      <c r="S2474" s="135"/>
      <c r="T2474" s="135"/>
      <c r="U2474" s="134"/>
      <c r="V2474" s="135"/>
      <c r="W2474" s="135"/>
      <c r="X2474" s="134"/>
      <c r="Y2474" s="135"/>
      <c r="Z2474" s="135"/>
      <c r="AA2474" s="134"/>
      <c r="AB2474" s="135"/>
      <c r="AC2474" s="135"/>
      <c r="AD2474" s="134"/>
      <c r="AE2474" s="135"/>
      <c r="AF2474" s="135"/>
      <c r="AG2474" s="134"/>
    </row>
    <row r="2475" spans="1:33">
      <c r="A2475" s="144" t="s">
        <v>345</v>
      </c>
      <c r="B2475" s="135" t="s">
        <v>2706</v>
      </c>
      <c r="C2475" s="143">
        <v>-496.6297791555773</v>
      </c>
      <c r="D2475" s="143">
        <v>3819.8427412322262</v>
      </c>
      <c r="E2475" s="142">
        <v>1.306</v>
      </c>
      <c r="F2475" s="141">
        <v>2.2090000000000001</v>
      </c>
      <c r="G2475" s="135"/>
      <c r="H2475" s="135"/>
      <c r="I2475" s="134"/>
      <c r="J2475" s="135"/>
      <c r="K2475" s="135"/>
      <c r="L2475" s="134"/>
      <c r="M2475" s="135"/>
      <c r="N2475" s="135"/>
      <c r="O2475" s="134"/>
      <c r="P2475" s="135"/>
      <c r="Q2475" s="135"/>
      <c r="R2475" s="134"/>
      <c r="S2475" s="135"/>
      <c r="T2475" s="135"/>
      <c r="U2475" s="134"/>
      <c r="V2475" s="135"/>
      <c r="W2475" s="135"/>
      <c r="X2475" s="134"/>
      <c r="Y2475" s="135"/>
      <c r="Z2475" s="135"/>
      <c r="AA2475" s="134"/>
      <c r="AB2475" s="135"/>
      <c r="AC2475" s="135"/>
      <c r="AD2475" s="134"/>
      <c r="AE2475" s="135"/>
      <c r="AF2475" s="135"/>
      <c r="AG2475" s="134"/>
    </row>
    <row r="2476" spans="1:33">
      <c r="A2476" s="144" t="s">
        <v>345</v>
      </c>
      <c r="B2476" s="135" t="s">
        <v>2705</v>
      </c>
      <c r="C2476" s="143">
        <v>-496.02801896490683</v>
      </c>
      <c r="D2476" s="143">
        <v>3819.3419763990278</v>
      </c>
      <c r="E2476" s="142">
        <v>1.329</v>
      </c>
      <c r="F2476" s="141">
        <v>2.206</v>
      </c>
      <c r="G2476" s="135"/>
      <c r="H2476" s="135"/>
      <c r="I2476" s="134"/>
      <c r="J2476" s="135"/>
      <c r="K2476" s="135"/>
      <c r="L2476" s="134"/>
      <c r="M2476" s="135"/>
      <c r="N2476" s="135"/>
      <c r="O2476" s="134"/>
      <c r="P2476" s="135"/>
      <c r="Q2476" s="135"/>
      <c r="R2476" s="134"/>
      <c r="S2476" s="135"/>
      <c r="T2476" s="135"/>
      <c r="U2476" s="134"/>
      <c r="V2476" s="135"/>
      <c r="W2476" s="135"/>
      <c r="X2476" s="134"/>
      <c r="Y2476" s="135"/>
      <c r="Z2476" s="135"/>
      <c r="AA2476" s="134"/>
      <c r="AB2476" s="135"/>
      <c r="AC2476" s="135"/>
      <c r="AD2476" s="134"/>
      <c r="AE2476" s="135"/>
      <c r="AF2476" s="135"/>
      <c r="AG2476" s="134"/>
    </row>
    <row r="2477" spans="1:33">
      <c r="A2477" s="144" t="s">
        <v>345</v>
      </c>
      <c r="B2477" s="135" t="s">
        <v>2704</v>
      </c>
      <c r="C2477" s="143">
        <v>-496.15604046884812</v>
      </c>
      <c r="D2477" s="143">
        <v>3817.8660642120267</v>
      </c>
      <c r="E2477" s="142">
        <v>1.2969999999999999</v>
      </c>
      <c r="F2477" s="141">
        <v>2.2400000000000002</v>
      </c>
      <c r="G2477" s="135"/>
      <c r="H2477" s="135"/>
      <c r="I2477" s="134"/>
      <c r="J2477" s="135"/>
      <c r="K2477" s="135"/>
      <c r="L2477" s="134"/>
      <c r="M2477" s="135"/>
      <c r="N2477" s="135"/>
      <c r="O2477" s="134"/>
      <c r="P2477" s="135"/>
      <c r="Q2477" s="135"/>
      <c r="R2477" s="134"/>
      <c r="S2477" s="135"/>
      <c r="T2477" s="135"/>
      <c r="U2477" s="134"/>
      <c r="V2477" s="135"/>
      <c r="W2477" s="135"/>
      <c r="X2477" s="134"/>
      <c r="Y2477" s="135"/>
      <c r="Z2477" s="135"/>
      <c r="AA2477" s="134"/>
      <c r="AB2477" s="135"/>
      <c r="AC2477" s="135"/>
      <c r="AD2477" s="134"/>
      <c r="AE2477" s="135"/>
      <c r="AF2477" s="135"/>
      <c r="AG2477" s="134"/>
    </row>
    <row r="2478" spans="1:33">
      <c r="A2478" s="144" t="s">
        <v>345</v>
      </c>
      <c r="B2478" s="135" t="s">
        <v>2703</v>
      </c>
      <c r="C2478" s="143">
        <v>-496.24028643182453</v>
      </c>
      <c r="D2478" s="143">
        <v>3816.7271800185181</v>
      </c>
      <c r="E2478" s="142">
        <v>1.2949999999999999</v>
      </c>
      <c r="F2478" s="141">
        <v>2.2210000000000001</v>
      </c>
      <c r="G2478" s="135"/>
      <c r="H2478" s="135"/>
      <c r="I2478" s="134"/>
      <c r="J2478" s="135"/>
      <c r="K2478" s="135"/>
      <c r="L2478" s="134"/>
      <c r="M2478" s="135"/>
      <c r="N2478" s="135"/>
      <c r="O2478" s="134"/>
      <c r="P2478" s="135"/>
      <c r="Q2478" s="135"/>
      <c r="R2478" s="134"/>
      <c r="S2478" s="135"/>
      <c r="T2478" s="135"/>
      <c r="U2478" s="134"/>
      <c r="V2478" s="135"/>
      <c r="W2478" s="135"/>
      <c r="X2478" s="134"/>
      <c r="Y2478" s="135"/>
      <c r="Z2478" s="135"/>
      <c r="AA2478" s="134"/>
      <c r="AB2478" s="135"/>
      <c r="AC2478" s="135"/>
      <c r="AD2478" s="134"/>
      <c r="AE2478" s="135"/>
      <c r="AF2478" s="135"/>
      <c r="AG2478" s="134"/>
    </row>
    <row r="2479" spans="1:33">
      <c r="A2479" s="144" t="s">
        <v>345</v>
      </c>
      <c r="B2479" s="135" t="s">
        <v>2702</v>
      </c>
      <c r="C2479" s="143">
        <v>-496.57412619486416</v>
      </c>
      <c r="D2479" s="143">
        <v>3815.3172230395189</v>
      </c>
      <c r="E2479" s="142">
        <v>1.306</v>
      </c>
      <c r="F2479" s="141">
        <v>2.2210000000000001</v>
      </c>
      <c r="G2479" s="135"/>
      <c r="H2479" s="135"/>
      <c r="I2479" s="134"/>
      <c r="J2479" s="135"/>
      <c r="K2479" s="135"/>
      <c r="L2479" s="134"/>
      <c r="M2479" s="135"/>
      <c r="N2479" s="135"/>
      <c r="O2479" s="134"/>
      <c r="P2479" s="135"/>
      <c r="Q2479" s="135"/>
      <c r="R2479" s="134"/>
      <c r="S2479" s="135"/>
      <c r="T2479" s="135"/>
      <c r="U2479" s="134"/>
      <c r="V2479" s="135"/>
      <c r="W2479" s="135"/>
      <c r="X2479" s="134"/>
      <c r="Y2479" s="135"/>
      <c r="Z2479" s="135"/>
      <c r="AA2479" s="134"/>
      <c r="AB2479" s="135"/>
      <c r="AC2479" s="135"/>
      <c r="AD2479" s="134"/>
      <c r="AE2479" s="135"/>
      <c r="AF2479" s="135"/>
      <c r="AG2479" s="134"/>
    </row>
    <row r="2480" spans="1:33">
      <c r="A2480" s="144" t="s">
        <v>345</v>
      </c>
      <c r="B2480" s="135" t="s">
        <v>2701</v>
      </c>
      <c r="C2480" s="143">
        <v>-496.02123280574335</v>
      </c>
      <c r="D2480" s="143">
        <v>3813.8079555170948</v>
      </c>
      <c r="E2480" s="142">
        <v>1.3029999999999999</v>
      </c>
      <c r="F2480" s="141">
        <v>2.2240000000000002</v>
      </c>
      <c r="G2480" s="135"/>
      <c r="H2480" s="135"/>
      <c r="I2480" s="134"/>
      <c r="J2480" s="135"/>
      <c r="K2480" s="135"/>
      <c r="L2480" s="134"/>
      <c r="M2480" s="135"/>
      <c r="N2480" s="135"/>
      <c r="O2480" s="134"/>
      <c r="P2480" s="135"/>
      <c r="Q2480" s="135"/>
      <c r="R2480" s="134"/>
      <c r="S2480" s="135"/>
      <c r="T2480" s="135"/>
      <c r="U2480" s="134"/>
      <c r="V2480" s="135"/>
      <c r="W2480" s="135"/>
      <c r="X2480" s="134"/>
      <c r="Y2480" s="135"/>
      <c r="Z2480" s="135"/>
      <c r="AA2480" s="134"/>
      <c r="AB2480" s="135"/>
      <c r="AC2480" s="135"/>
      <c r="AD2480" s="134"/>
      <c r="AE2480" s="135"/>
      <c r="AF2480" s="135"/>
      <c r="AG2480" s="134"/>
    </row>
    <row r="2481" spans="1:33">
      <c r="A2481" s="144" t="s">
        <v>345</v>
      </c>
      <c r="B2481" s="135" t="s">
        <v>2700</v>
      </c>
      <c r="C2481" s="143">
        <v>-496.35142558474598</v>
      </c>
      <c r="D2481" s="143">
        <v>3812.7420937919824</v>
      </c>
      <c r="E2481" s="142">
        <v>1.3160000000000001</v>
      </c>
      <c r="F2481" s="141">
        <v>2.218</v>
      </c>
      <c r="G2481" s="135"/>
      <c r="H2481" s="135"/>
      <c r="I2481" s="134"/>
      <c r="J2481" s="135"/>
      <c r="K2481" s="135"/>
      <c r="L2481" s="134"/>
      <c r="M2481" s="135"/>
      <c r="N2481" s="135"/>
      <c r="O2481" s="134"/>
      <c r="P2481" s="135"/>
      <c r="Q2481" s="135"/>
      <c r="R2481" s="134"/>
      <c r="S2481" s="135"/>
      <c r="T2481" s="135"/>
      <c r="U2481" s="134"/>
      <c r="V2481" s="135"/>
      <c r="W2481" s="135"/>
      <c r="X2481" s="134"/>
      <c r="Y2481" s="135"/>
      <c r="Z2481" s="135"/>
      <c r="AA2481" s="134"/>
      <c r="AB2481" s="135"/>
      <c r="AC2481" s="135"/>
      <c r="AD2481" s="134"/>
      <c r="AE2481" s="135"/>
      <c r="AF2481" s="135"/>
      <c r="AG2481" s="134"/>
    </row>
    <row r="2482" spans="1:33">
      <c r="A2482" s="144" t="s">
        <v>345</v>
      </c>
      <c r="B2482" s="135" t="s">
        <v>2699</v>
      </c>
      <c r="C2482" s="143">
        <v>-496.02811544562991</v>
      </c>
      <c r="D2482" s="143">
        <v>3812.3418057451709</v>
      </c>
      <c r="E2482" s="142">
        <v>1.31</v>
      </c>
      <c r="F2482" s="141">
        <v>2.2130000000000001</v>
      </c>
      <c r="G2482" s="135"/>
      <c r="H2482" s="135"/>
      <c r="I2482" s="134"/>
      <c r="J2482" s="135"/>
      <c r="K2482" s="135"/>
      <c r="L2482" s="134"/>
      <c r="M2482" s="135"/>
      <c r="N2482" s="135"/>
      <c r="O2482" s="134"/>
      <c r="P2482" s="135"/>
      <c r="Q2482" s="135"/>
      <c r="R2482" s="134"/>
      <c r="S2482" s="135"/>
      <c r="T2482" s="135"/>
      <c r="U2482" s="134"/>
      <c r="V2482" s="135"/>
      <c r="W2482" s="135"/>
      <c r="X2482" s="134"/>
      <c r="Y2482" s="135"/>
      <c r="Z2482" s="135"/>
      <c r="AA2482" s="134"/>
      <c r="AB2482" s="135"/>
      <c r="AC2482" s="135"/>
      <c r="AD2482" s="134"/>
      <c r="AE2482" s="135"/>
      <c r="AF2482" s="135"/>
      <c r="AG2482" s="134"/>
    </row>
    <row r="2483" spans="1:33">
      <c r="A2483" s="144" t="s">
        <v>345</v>
      </c>
      <c r="B2483" s="135" t="s">
        <v>2698</v>
      </c>
      <c r="C2483" s="143">
        <v>-496.81231565657731</v>
      </c>
      <c r="D2483" s="143">
        <v>3810.7861274766074</v>
      </c>
      <c r="E2483" s="142">
        <v>1.3140000000000001</v>
      </c>
      <c r="F2483" s="141">
        <v>2.2320000000000002</v>
      </c>
      <c r="G2483" s="135"/>
      <c r="H2483" s="135"/>
      <c r="I2483" s="134"/>
      <c r="J2483" s="135"/>
      <c r="K2483" s="135"/>
      <c r="L2483" s="134"/>
      <c r="M2483" s="135"/>
      <c r="N2483" s="135"/>
      <c r="O2483" s="134"/>
      <c r="P2483" s="135"/>
      <c r="Q2483" s="135"/>
      <c r="R2483" s="134"/>
      <c r="S2483" s="135"/>
      <c r="T2483" s="135"/>
      <c r="U2483" s="134"/>
      <c r="V2483" s="135"/>
      <c r="W2483" s="135"/>
      <c r="X2483" s="134"/>
      <c r="Y2483" s="135"/>
      <c r="Z2483" s="135"/>
      <c r="AA2483" s="134"/>
      <c r="AB2483" s="135"/>
      <c r="AC2483" s="135"/>
      <c r="AD2483" s="134"/>
      <c r="AE2483" s="135"/>
      <c r="AF2483" s="135"/>
      <c r="AG2483" s="134"/>
    </row>
    <row r="2484" spans="1:33">
      <c r="A2484" s="144" t="s">
        <v>345</v>
      </c>
      <c r="B2484" s="135" t="s">
        <v>2697</v>
      </c>
      <c r="C2484" s="143">
        <v>-495.93150880518454</v>
      </c>
      <c r="D2484" s="143">
        <v>3809.6642593271422</v>
      </c>
      <c r="E2484" s="142">
        <v>1.294</v>
      </c>
      <c r="F2484" s="141">
        <v>2.2080000000000002</v>
      </c>
      <c r="G2484" s="135"/>
      <c r="H2484" s="135"/>
      <c r="I2484" s="134"/>
      <c r="J2484" s="135"/>
      <c r="K2484" s="135"/>
      <c r="L2484" s="134"/>
      <c r="M2484" s="135"/>
      <c r="N2484" s="135"/>
      <c r="O2484" s="134"/>
      <c r="P2484" s="135"/>
      <c r="Q2484" s="135"/>
      <c r="R2484" s="134"/>
      <c r="S2484" s="135"/>
      <c r="T2484" s="135"/>
      <c r="U2484" s="134"/>
      <c r="V2484" s="135"/>
      <c r="W2484" s="135"/>
      <c r="X2484" s="134"/>
      <c r="Y2484" s="135"/>
      <c r="Z2484" s="135"/>
      <c r="AA2484" s="134"/>
      <c r="AB2484" s="135"/>
      <c r="AC2484" s="135"/>
      <c r="AD2484" s="134"/>
      <c r="AE2484" s="135"/>
      <c r="AF2484" s="135"/>
      <c r="AG2484" s="134"/>
    </row>
    <row r="2485" spans="1:33">
      <c r="A2485" s="144" t="s">
        <v>345</v>
      </c>
      <c r="B2485" s="135" t="s">
        <v>2696</v>
      </c>
      <c r="C2485" s="143">
        <v>-496.20076702949689</v>
      </c>
      <c r="D2485" s="143">
        <v>3809.2094171102872</v>
      </c>
      <c r="E2485" s="142">
        <v>1.2829999999999999</v>
      </c>
      <c r="F2485" s="141">
        <v>2.226</v>
      </c>
      <c r="G2485" s="135"/>
      <c r="H2485" s="135"/>
      <c r="I2485" s="134"/>
      <c r="J2485" s="135"/>
      <c r="K2485" s="135"/>
      <c r="L2485" s="134"/>
      <c r="M2485" s="135"/>
      <c r="N2485" s="135"/>
      <c r="O2485" s="134"/>
      <c r="P2485" s="135"/>
      <c r="Q2485" s="135"/>
      <c r="R2485" s="134"/>
      <c r="S2485" s="135"/>
      <c r="T2485" s="135"/>
      <c r="U2485" s="134"/>
      <c r="V2485" s="135"/>
      <c r="W2485" s="135"/>
      <c r="X2485" s="134"/>
      <c r="Y2485" s="135"/>
      <c r="Z2485" s="135"/>
      <c r="AA2485" s="134"/>
      <c r="AB2485" s="135"/>
      <c r="AC2485" s="135"/>
      <c r="AD2485" s="134"/>
      <c r="AE2485" s="135"/>
      <c r="AF2485" s="135"/>
      <c r="AG2485" s="134"/>
    </row>
    <row r="2486" spans="1:33">
      <c r="A2486" s="144" t="s">
        <v>345</v>
      </c>
      <c r="B2486" s="135" t="s">
        <v>2695</v>
      </c>
      <c r="C2486" s="143">
        <v>-496.27186675505106</v>
      </c>
      <c r="D2486" s="143">
        <v>3807.2951344930834</v>
      </c>
      <c r="E2486" s="142">
        <v>1.2869999999999999</v>
      </c>
      <c r="F2486" s="141">
        <v>2.2029999999999998</v>
      </c>
      <c r="G2486" s="135"/>
      <c r="H2486" s="135"/>
      <c r="I2486" s="134"/>
      <c r="J2486" s="135"/>
      <c r="K2486" s="135"/>
      <c r="L2486" s="134"/>
      <c r="M2486" s="135"/>
      <c r="N2486" s="135"/>
      <c r="O2486" s="134"/>
      <c r="P2486" s="135"/>
      <c r="Q2486" s="135"/>
      <c r="R2486" s="134"/>
      <c r="S2486" s="135"/>
      <c r="T2486" s="135"/>
      <c r="U2486" s="134"/>
      <c r="V2486" s="135"/>
      <c r="W2486" s="135"/>
      <c r="X2486" s="134"/>
      <c r="Y2486" s="135"/>
      <c r="Z2486" s="135"/>
      <c r="AA2486" s="134"/>
      <c r="AB2486" s="135"/>
      <c r="AC2486" s="135"/>
      <c r="AD2486" s="134"/>
      <c r="AE2486" s="135"/>
      <c r="AF2486" s="135"/>
      <c r="AG2486" s="134"/>
    </row>
    <row r="2487" spans="1:33">
      <c r="A2487" s="144" t="s">
        <v>345</v>
      </c>
      <c r="B2487" s="135" t="s">
        <v>2694</v>
      </c>
      <c r="C2487" s="143">
        <v>-496.03631974466555</v>
      </c>
      <c r="D2487" s="143">
        <v>3806.0127955110456</v>
      </c>
      <c r="E2487" s="142">
        <v>1.3140000000000001</v>
      </c>
      <c r="F2487" s="141">
        <v>2.2149999999999999</v>
      </c>
      <c r="G2487" s="135"/>
      <c r="H2487" s="135"/>
      <c r="I2487" s="134"/>
      <c r="J2487" s="135"/>
      <c r="K2487" s="135"/>
      <c r="L2487" s="134"/>
      <c r="M2487" s="135"/>
      <c r="N2487" s="135"/>
      <c r="O2487" s="134"/>
      <c r="P2487" s="135"/>
      <c r="Q2487" s="135"/>
      <c r="R2487" s="134"/>
      <c r="S2487" s="135"/>
      <c r="T2487" s="135"/>
      <c r="U2487" s="134"/>
      <c r="V2487" s="135"/>
      <c r="W2487" s="135"/>
      <c r="X2487" s="134"/>
      <c r="Y2487" s="135"/>
      <c r="Z2487" s="135"/>
      <c r="AA2487" s="134"/>
      <c r="AB2487" s="135"/>
      <c r="AC2487" s="135"/>
      <c r="AD2487" s="134"/>
      <c r="AE2487" s="135"/>
      <c r="AF2487" s="135"/>
      <c r="AG2487" s="134"/>
    </row>
    <row r="2488" spans="1:33">
      <c r="A2488" s="144" t="s">
        <v>345</v>
      </c>
      <c r="B2488" s="135" t="s">
        <v>2693</v>
      </c>
      <c r="C2488" s="143">
        <v>-496.81453227589907</v>
      </c>
      <c r="D2488" s="143">
        <v>3805.7303364171103</v>
      </c>
      <c r="E2488" s="142">
        <v>1.304</v>
      </c>
      <c r="F2488" s="141">
        <v>2.2130000000000001</v>
      </c>
      <c r="G2488" s="135"/>
      <c r="H2488" s="135"/>
      <c r="I2488" s="134"/>
      <c r="J2488" s="135"/>
      <c r="K2488" s="135"/>
      <c r="L2488" s="134"/>
      <c r="M2488" s="135"/>
      <c r="N2488" s="135"/>
      <c r="O2488" s="134"/>
      <c r="P2488" s="135"/>
      <c r="Q2488" s="135"/>
      <c r="R2488" s="134"/>
      <c r="S2488" s="135"/>
      <c r="T2488" s="135"/>
      <c r="U2488" s="134"/>
      <c r="V2488" s="135"/>
      <c r="W2488" s="135"/>
      <c r="X2488" s="134"/>
      <c r="Y2488" s="135"/>
      <c r="Z2488" s="135"/>
      <c r="AA2488" s="134"/>
      <c r="AB2488" s="135"/>
      <c r="AC2488" s="135"/>
      <c r="AD2488" s="134"/>
      <c r="AE2488" s="135"/>
      <c r="AF2488" s="135"/>
      <c r="AG2488" s="134"/>
    </row>
    <row r="2489" spans="1:33">
      <c r="A2489" s="144" t="s">
        <v>345</v>
      </c>
      <c r="B2489" s="135" t="s">
        <v>2692</v>
      </c>
      <c r="C2489" s="143">
        <v>-496.25140890846154</v>
      </c>
      <c r="D2489" s="143">
        <v>3804.4297964260545</v>
      </c>
      <c r="E2489" s="142">
        <v>1.3540000000000001</v>
      </c>
      <c r="F2489" s="141">
        <v>2.2200000000000002</v>
      </c>
      <c r="G2489" s="135"/>
      <c r="H2489" s="135"/>
      <c r="I2489" s="134"/>
      <c r="J2489" s="135"/>
      <c r="K2489" s="135"/>
      <c r="L2489" s="134"/>
      <c r="M2489" s="135"/>
      <c r="N2489" s="135"/>
      <c r="O2489" s="134"/>
      <c r="P2489" s="135"/>
      <c r="Q2489" s="135"/>
      <c r="R2489" s="134"/>
      <c r="S2489" s="135"/>
      <c r="T2489" s="135"/>
      <c r="U2489" s="134"/>
      <c r="V2489" s="135"/>
      <c r="W2489" s="135"/>
      <c r="X2489" s="134"/>
      <c r="Y2489" s="135"/>
      <c r="Z2489" s="135"/>
      <c r="AA2489" s="134"/>
      <c r="AB2489" s="135"/>
      <c r="AC2489" s="135"/>
      <c r="AD2489" s="134"/>
      <c r="AE2489" s="135"/>
      <c r="AF2489" s="135"/>
      <c r="AG2489" s="134"/>
    </row>
    <row r="2490" spans="1:33">
      <c r="A2490" s="144" t="s">
        <v>345</v>
      </c>
      <c r="B2490" s="135" t="s">
        <v>2691</v>
      </c>
      <c r="C2490" s="143">
        <v>-496.13449304638965</v>
      </c>
      <c r="D2490" s="143">
        <v>3803.9690114803893</v>
      </c>
      <c r="E2490" s="142">
        <v>1.333</v>
      </c>
      <c r="F2490" s="141">
        <v>2.2109999999999999</v>
      </c>
      <c r="G2490" s="135"/>
      <c r="H2490" s="135"/>
      <c r="I2490" s="134"/>
      <c r="J2490" s="135"/>
      <c r="K2490" s="135"/>
      <c r="L2490" s="134"/>
      <c r="M2490" s="135"/>
      <c r="N2490" s="135"/>
      <c r="O2490" s="134"/>
      <c r="P2490" s="135"/>
      <c r="Q2490" s="135"/>
      <c r="R2490" s="134"/>
      <c r="S2490" s="135"/>
      <c r="T2490" s="135"/>
      <c r="U2490" s="134"/>
      <c r="V2490" s="135"/>
      <c r="W2490" s="135"/>
      <c r="X2490" s="134"/>
      <c r="Y2490" s="135"/>
      <c r="Z2490" s="135"/>
      <c r="AA2490" s="134"/>
      <c r="AB2490" s="135"/>
      <c r="AC2490" s="135"/>
      <c r="AD2490" s="134"/>
      <c r="AE2490" s="135"/>
      <c r="AF2490" s="135"/>
      <c r="AG2490" s="134"/>
    </row>
    <row r="2491" spans="1:33">
      <c r="A2491" s="144" t="s">
        <v>345</v>
      </c>
      <c r="B2491" s="135" t="s">
        <v>2690</v>
      </c>
      <c r="C2491" s="143">
        <v>-496.78328500182158</v>
      </c>
      <c r="D2491" s="143">
        <v>3802.7189566756501</v>
      </c>
      <c r="E2491" s="142">
        <v>1.3160000000000001</v>
      </c>
      <c r="F2491" s="141">
        <v>2.2200000000000002</v>
      </c>
      <c r="G2491" s="135"/>
      <c r="H2491" s="135"/>
      <c r="I2491" s="134"/>
      <c r="J2491" s="135"/>
      <c r="K2491" s="135"/>
      <c r="L2491" s="134"/>
      <c r="M2491" s="135"/>
      <c r="N2491" s="135"/>
      <c r="O2491" s="134"/>
      <c r="P2491" s="135"/>
      <c r="Q2491" s="135"/>
      <c r="R2491" s="134"/>
      <c r="S2491" s="135"/>
      <c r="T2491" s="135"/>
      <c r="U2491" s="134"/>
      <c r="V2491" s="135"/>
      <c r="W2491" s="135"/>
      <c r="X2491" s="134"/>
      <c r="Y2491" s="135"/>
      <c r="Z2491" s="135"/>
      <c r="AA2491" s="134"/>
      <c r="AB2491" s="135"/>
      <c r="AC2491" s="135"/>
      <c r="AD2491" s="134"/>
      <c r="AE2491" s="135"/>
      <c r="AF2491" s="135"/>
      <c r="AG2491" s="134"/>
    </row>
    <row r="2492" spans="1:33">
      <c r="A2492" s="144" t="s">
        <v>345</v>
      </c>
      <c r="B2492" s="135" t="s">
        <v>2689</v>
      </c>
      <c r="C2492" s="143">
        <v>-496.11069548913889</v>
      </c>
      <c r="D2492" s="143">
        <v>3800.7261147186041</v>
      </c>
      <c r="E2492" s="142">
        <v>1.306</v>
      </c>
      <c r="F2492" s="141">
        <v>2.226</v>
      </c>
      <c r="G2492" s="135"/>
      <c r="H2492" s="135"/>
      <c r="I2492" s="134"/>
      <c r="J2492" s="135"/>
      <c r="K2492" s="135"/>
      <c r="L2492" s="134"/>
      <c r="M2492" s="135"/>
      <c r="N2492" s="135"/>
      <c r="O2492" s="134"/>
      <c r="P2492" s="135"/>
      <c r="Q2492" s="135"/>
      <c r="R2492" s="134"/>
      <c r="S2492" s="135"/>
      <c r="T2492" s="135"/>
      <c r="U2492" s="134"/>
      <c r="V2492" s="135"/>
      <c r="W2492" s="135"/>
      <c r="X2492" s="134"/>
      <c r="Y2492" s="135"/>
      <c r="Z2492" s="135"/>
      <c r="AA2492" s="134"/>
      <c r="AB2492" s="135"/>
      <c r="AC2492" s="135"/>
      <c r="AD2492" s="134"/>
      <c r="AE2492" s="135"/>
      <c r="AF2492" s="135"/>
      <c r="AG2492" s="134"/>
    </row>
    <row r="2493" spans="1:33">
      <c r="A2493" s="144" t="s">
        <v>345</v>
      </c>
      <c r="B2493" s="135" t="s">
        <v>2688</v>
      </c>
      <c r="C2493" s="143">
        <v>-496.59473005850248</v>
      </c>
      <c r="D2493" s="143">
        <v>3800.5715012621781</v>
      </c>
      <c r="E2493" s="142">
        <v>1.3049999999999999</v>
      </c>
      <c r="F2493" s="141">
        <v>2.2130000000000001</v>
      </c>
      <c r="G2493" s="135"/>
      <c r="H2493" s="135"/>
      <c r="I2493" s="134"/>
      <c r="J2493" s="135"/>
      <c r="K2493" s="135"/>
      <c r="L2493" s="134"/>
      <c r="M2493" s="135"/>
      <c r="N2493" s="135"/>
      <c r="O2493" s="134"/>
      <c r="P2493" s="135"/>
      <c r="Q2493" s="135"/>
      <c r="R2493" s="134"/>
      <c r="S2493" s="135"/>
      <c r="T2493" s="135"/>
      <c r="U2493" s="134"/>
      <c r="V2493" s="135"/>
      <c r="W2493" s="135"/>
      <c r="X2493" s="134"/>
      <c r="Y2493" s="135"/>
      <c r="Z2493" s="135"/>
      <c r="AA2493" s="134"/>
      <c r="AB2493" s="135"/>
      <c r="AC2493" s="135"/>
      <c r="AD2493" s="134"/>
      <c r="AE2493" s="135"/>
      <c r="AF2493" s="135"/>
      <c r="AG2493" s="134"/>
    </row>
    <row r="2494" spans="1:33">
      <c r="A2494" s="144" t="s">
        <v>345</v>
      </c>
      <c r="B2494" s="135" t="s">
        <v>2687</v>
      </c>
      <c r="C2494" s="143">
        <v>-496.32283211397731</v>
      </c>
      <c r="D2494" s="143">
        <v>3799.2806119269044</v>
      </c>
      <c r="E2494" s="142">
        <v>1.319</v>
      </c>
      <c r="F2494" s="141">
        <v>2.2290000000000001</v>
      </c>
      <c r="G2494" s="135"/>
      <c r="H2494" s="135"/>
      <c r="I2494" s="134"/>
      <c r="J2494" s="135"/>
      <c r="K2494" s="135"/>
      <c r="L2494" s="134"/>
      <c r="M2494" s="135"/>
      <c r="N2494" s="135"/>
      <c r="O2494" s="134"/>
      <c r="P2494" s="135"/>
      <c r="Q2494" s="135"/>
      <c r="R2494" s="134"/>
      <c r="S2494" s="135"/>
      <c r="T2494" s="135"/>
      <c r="U2494" s="134"/>
      <c r="V2494" s="135"/>
      <c r="W2494" s="135"/>
      <c r="X2494" s="134"/>
      <c r="Y2494" s="135"/>
      <c r="Z2494" s="135"/>
      <c r="AA2494" s="134"/>
      <c r="AB2494" s="135"/>
      <c r="AC2494" s="135"/>
      <c r="AD2494" s="134"/>
      <c r="AE2494" s="135"/>
      <c r="AF2494" s="135"/>
      <c r="AG2494" s="134"/>
    </row>
    <row r="2495" spans="1:33">
      <c r="A2495" s="144" t="s">
        <v>345</v>
      </c>
      <c r="B2495" s="135" t="s">
        <v>2686</v>
      </c>
      <c r="C2495" s="143">
        <v>-496.06461232963574</v>
      </c>
      <c r="D2495" s="143">
        <v>3798.9277382965638</v>
      </c>
      <c r="E2495" s="142">
        <v>1.323</v>
      </c>
      <c r="F2495" s="141">
        <v>2.2240000000000002</v>
      </c>
      <c r="G2495" s="135"/>
      <c r="H2495" s="135"/>
      <c r="I2495" s="134"/>
      <c r="J2495" s="135"/>
      <c r="K2495" s="135"/>
      <c r="L2495" s="134"/>
      <c r="M2495" s="135"/>
      <c r="N2495" s="135"/>
      <c r="O2495" s="134"/>
      <c r="P2495" s="135"/>
      <c r="Q2495" s="135"/>
      <c r="R2495" s="134"/>
      <c r="S2495" s="135"/>
      <c r="T2495" s="135"/>
      <c r="U2495" s="134"/>
      <c r="V2495" s="135"/>
      <c r="W2495" s="135"/>
      <c r="X2495" s="134"/>
      <c r="Y2495" s="135"/>
      <c r="Z2495" s="135"/>
      <c r="AA2495" s="134"/>
      <c r="AB2495" s="135"/>
      <c r="AC2495" s="135"/>
      <c r="AD2495" s="134"/>
      <c r="AE2495" s="135"/>
      <c r="AF2495" s="135"/>
      <c r="AG2495" s="134"/>
    </row>
    <row r="2496" spans="1:33">
      <c r="A2496" s="144" t="s">
        <v>345</v>
      </c>
      <c r="B2496" s="135" t="s">
        <v>2685</v>
      </c>
      <c r="C2496" s="143">
        <v>-496.74641303142505</v>
      </c>
      <c r="D2496" s="143">
        <v>3797.0990002294056</v>
      </c>
      <c r="E2496" s="142">
        <v>1.323</v>
      </c>
      <c r="F2496" s="141">
        <v>2.218</v>
      </c>
      <c r="G2496" s="135"/>
      <c r="H2496" s="135"/>
      <c r="I2496" s="134"/>
      <c r="J2496" s="135"/>
      <c r="K2496" s="135"/>
      <c r="L2496" s="134"/>
      <c r="M2496" s="135"/>
      <c r="N2496" s="135"/>
      <c r="O2496" s="134"/>
      <c r="P2496" s="135"/>
      <c r="Q2496" s="135"/>
      <c r="R2496" s="134"/>
      <c r="S2496" s="135"/>
      <c r="T2496" s="135"/>
      <c r="U2496" s="134"/>
      <c r="V2496" s="135"/>
      <c r="W2496" s="135"/>
      <c r="X2496" s="134"/>
      <c r="Y2496" s="135"/>
      <c r="Z2496" s="135"/>
      <c r="AA2496" s="134"/>
      <c r="AB2496" s="135"/>
      <c r="AC2496" s="135"/>
      <c r="AD2496" s="134"/>
      <c r="AE2496" s="135"/>
      <c r="AF2496" s="135"/>
      <c r="AG2496" s="134"/>
    </row>
    <row r="2497" spans="1:33">
      <c r="A2497" s="144" t="s">
        <v>345</v>
      </c>
      <c r="B2497" s="135" t="s">
        <v>2684</v>
      </c>
      <c r="C2497" s="143">
        <v>-496.51626016297593</v>
      </c>
      <c r="D2497" s="143">
        <v>3795.51082034209</v>
      </c>
      <c r="E2497" s="142">
        <v>1.298</v>
      </c>
      <c r="F2497" s="141">
        <v>2.218</v>
      </c>
      <c r="G2497" s="135"/>
      <c r="H2497" s="135"/>
      <c r="I2497" s="134"/>
      <c r="J2497" s="135"/>
      <c r="K2497" s="135"/>
      <c r="L2497" s="134"/>
      <c r="M2497" s="135"/>
      <c r="N2497" s="135"/>
      <c r="O2497" s="134"/>
      <c r="P2497" s="135"/>
      <c r="Q2497" s="135"/>
      <c r="R2497" s="134"/>
      <c r="S2497" s="135"/>
      <c r="T2497" s="135"/>
      <c r="U2497" s="134"/>
      <c r="V2497" s="135"/>
      <c r="W2497" s="135"/>
      <c r="X2497" s="134"/>
      <c r="Y2497" s="135"/>
      <c r="Z2497" s="135"/>
      <c r="AA2497" s="134"/>
      <c r="AB2497" s="135"/>
      <c r="AC2497" s="135"/>
      <c r="AD2497" s="134"/>
      <c r="AE2497" s="135"/>
      <c r="AF2497" s="135"/>
      <c r="AG2497" s="134"/>
    </row>
    <row r="2498" spans="1:33">
      <c r="A2498" s="144" t="s">
        <v>345</v>
      </c>
      <c r="B2498" s="135" t="s">
        <v>2683</v>
      </c>
      <c r="C2498" s="143">
        <v>-496.23095830070883</v>
      </c>
      <c r="D2498" s="143">
        <v>3794.1530900214052</v>
      </c>
      <c r="E2498" s="142">
        <v>1.2789999999999999</v>
      </c>
      <c r="F2498" s="141">
        <v>2.2010000000000001</v>
      </c>
      <c r="G2498" s="135"/>
      <c r="H2498" s="135"/>
      <c r="I2498" s="134"/>
      <c r="J2498" s="135"/>
      <c r="K2498" s="135"/>
      <c r="L2498" s="134"/>
      <c r="M2498" s="135"/>
      <c r="N2498" s="135"/>
      <c r="O2498" s="134"/>
      <c r="P2498" s="135"/>
      <c r="Q2498" s="135"/>
      <c r="R2498" s="134"/>
      <c r="S2498" s="135"/>
      <c r="T2498" s="135"/>
      <c r="U2498" s="134"/>
      <c r="V2498" s="135"/>
      <c r="W2498" s="135"/>
      <c r="X2498" s="134"/>
      <c r="Y2498" s="135"/>
      <c r="Z2498" s="135"/>
      <c r="AA2498" s="134"/>
      <c r="AB2498" s="135"/>
      <c r="AC2498" s="135"/>
      <c r="AD2498" s="134"/>
      <c r="AE2498" s="135"/>
      <c r="AF2498" s="135"/>
      <c r="AG2498" s="134"/>
    </row>
    <row r="2499" spans="1:33">
      <c r="A2499" s="144" t="s">
        <v>345</v>
      </c>
      <c r="B2499" s="135" t="s">
        <v>2682</v>
      </c>
      <c r="C2499" s="143">
        <v>-496.77946159496742</v>
      </c>
      <c r="D2499" s="143">
        <v>3792.6107456745449</v>
      </c>
      <c r="E2499" s="142">
        <v>1.302</v>
      </c>
      <c r="F2499" s="141">
        <v>2.2240000000000002</v>
      </c>
      <c r="G2499" s="135"/>
      <c r="H2499" s="135"/>
      <c r="I2499" s="134"/>
      <c r="J2499" s="135"/>
      <c r="K2499" s="135"/>
      <c r="L2499" s="134"/>
      <c r="M2499" s="135"/>
      <c r="N2499" s="135"/>
      <c r="O2499" s="134"/>
      <c r="P2499" s="135"/>
      <c r="Q2499" s="135"/>
      <c r="R2499" s="134"/>
      <c r="S2499" s="135"/>
      <c r="T2499" s="135"/>
      <c r="U2499" s="134"/>
      <c r="V2499" s="135"/>
      <c r="W2499" s="135"/>
      <c r="X2499" s="134"/>
      <c r="Y2499" s="135"/>
      <c r="Z2499" s="135"/>
      <c r="AA2499" s="134"/>
      <c r="AB2499" s="135"/>
      <c r="AC2499" s="135"/>
      <c r="AD2499" s="134"/>
      <c r="AE2499" s="135"/>
      <c r="AF2499" s="135"/>
      <c r="AG2499" s="134"/>
    </row>
    <row r="2500" spans="1:33">
      <c r="A2500" s="144" t="s">
        <v>345</v>
      </c>
      <c r="B2500" s="135" t="s">
        <v>2681</v>
      </c>
      <c r="C2500" s="143">
        <v>-496.29295142634635</v>
      </c>
      <c r="D2500" s="143">
        <v>3791.7187179144435</v>
      </c>
      <c r="E2500" s="142">
        <v>1.3069999999999999</v>
      </c>
      <c r="F2500" s="141">
        <v>2.2170000000000001</v>
      </c>
      <c r="G2500" s="135"/>
      <c r="H2500" s="135"/>
      <c r="I2500" s="134"/>
      <c r="J2500" s="135"/>
      <c r="K2500" s="135"/>
      <c r="L2500" s="134"/>
      <c r="M2500" s="135"/>
      <c r="N2500" s="135"/>
      <c r="O2500" s="134"/>
      <c r="P2500" s="135"/>
      <c r="Q2500" s="135"/>
      <c r="R2500" s="134"/>
      <c r="S2500" s="135"/>
      <c r="T2500" s="135"/>
      <c r="U2500" s="134"/>
      <c r="V2500" s="135"/>
      <c r="W2500" s="135"/>
      <c r="X2500" s="134"/>
      <c r="Y2500" s="135"/>
      <c r="Z2500" s="135"/>
      <c r="AA2500" s="134"/>
      <c r="AB2500" s="135"/>
      <c r="AC2500" s="135"/>
      <c r="AD2500" s="134"/>
      <c r="AE2500" s="135"/>
      <c r="AF2500" s="135"/>
      <c r="AG2500" s="134"/>
    </row>
    <row r="2501" spans="1:33">
      <c r="A2501" s="144" t="s">
        <v>345</v>
      </c>
      <c r="B2501" s="135" t="s">
        <v>2680</v>
      </c>
      <c r="C2501" s="143">
        <v>-496.84316225841616</v>
      </c>
      <c r="D2501" s="143">
        <v>3790.273399642741</v>
      </c>
      <c r="E2501" s="142">
        <v>1.304</v>
      </c>
      <c r="F2501" s="141">
        <v>2.206</v>
      </c>
      <c r="G2501" s="135"/>
      <c r="H2501" s="135"/>
      <c r="I2501" s="134"/>
      <c r="J2501" s="135"/>
      <c r="K2501" s="135"/>
      <c r="L2501" s="134"/>
      <c r="M2501" s="135"/>
      <c r="N2501" s="135"/>
      <c r="O2501" s="134"/>
      <c r="P2501" s="135"/>
      <c r="Q2501" s="135"/>
      <c r="R2501" s="134"/>
      <c r="S2501" s="135"/>
      <c r="T2501" s="135"/>
      <c r="U2501" s="134"/>
      <c r="V2501" s="135"/>
      <c r="W2501" s="135"/>
      <c r="X2501" s="134"/>
      <c r="Y2501" s="135"/>
      <c r="Z2501" s="135"/>
      <c r="AA2501" s="134"/>
      <c r="AB2501" s="135"/>
      <c r="AC2501" s="135"/>
      <c r="AD2501" s="134"/>
      <c r="AE2501" s="135"/>
      <c r="AF2501" s="135"/>
      <c r="AG2501" s="134"/>
    </row>
    <row r="2502" spans="1:33">
      <c r="A2502" s="144" t="s">
        <v>345</v>
      </c>
      <c r="B2502" s="135" t="s">
        <v>2679</v>
      </c>
      <c r="C2502" s="143">
        <v>-496.5854817457257</v>
      </c>
      <c r="D2502" s="143">
        <v>3789.9138668581309</v>
      </c>
      <c r="E2502" s="142">
        <v>1.319</v>
      </c>
      <c r="F2502" s="141">
        <v>2.2090000000000001</v>
      </c>
      <c r="G2502" s="135"/>
      <c r="H2502" s="135"/>
      <c r="I2502" s="134"/>
      <c r="J2502" s="135"/>
      <c r="K2502" s="135"/>
      <c r="L2502" s="134"/>
      <c r="M2502" s="135"/>
      <c r="N2502" s="135"/>
      <c r="O2502" s="134"/>
      <c r="P2502" s="135"/>
      <c r="Q2502" s="135"/>
      <c r="R2502" s="134"/>
      <c r="S2502" s="135"/>
      <c r="T2502" s="135"/>
      <c r="U2502" s="134"/>
      <c r="V2502" s="135"/>
      <c r="W2502" s="135"/>
      <c r="X2502" s="134"/>
      <c r="Y2502" s="135"/>
      <c r="Z2502" s="135"/>
      <c r="AA2502" s="134"/>
      <c r="AB2502" s="135"/>
      <c r="AC2502" s="135"/>
      <c r="AD2502" s="134"/>
      <c r="AE2502" s="135"/>
      <c r="AF2502" s="135"/>
      <c r="AG2502" s="134"/>
    </row>
    <row r="2503" spans="1:33">
      <c r="A2503" s="144" t="s">
        <v>345</v>
      </c>
      <c r="B2503" s="135" t="s">
        <v>2678</v>
      </c>
      <c r="C2503" s="143">
        <v>-496.76765343104609</v>
      </c>
      <c r="D2503" s="143">
        <v>3788.2875963463844</v>
      </c>
      <c r="E2503" s="142">
        <v>1.323</v>
      </c>
      <c r="F2503" s="141">
        <v>2.23</v>
      </c>
      <c r="G2503" s="135"/>
      <c r="H2503" s="135"/>
      <c r="I2503" s="134"/>
      <c r="J2503" s="135"/>
      <c r="K2503" s="135"/>
      <c r="L2503" s="134"/>
      <c r="M2503" s="135"/>
      <c r="N2503" s="135"/>
      <c r="O2503" s="134"/>
      <c r="P2503" s="135"/>
      <c r="Q2503" s="135"/>
      <c r="R2503" s="134"/>
      <c r="S2503" s="135"/>
      <c r="T2503" s="135"/>
      <c r="U2503" s="134"/>
      <c r="V2503" s="135"/>
      <c r="W2503" s="135"/>
      <c r="X2503" s="134"/>
      <c r="Y2503" s="135"/>
      <c r="Z2503" s="135"/>
      <c r="AA2503" s="134"/>
      <c r="AB2503" s="135"/>
      <c r="AC2503" s="135"/>
      <c r="AD2503" s="134"/>
      <c r="AE2503" s="135"/>
      <c r="AF2503" s="135"/>
      <c r="AG2503" s="134"/>
    </row>
    <row r="2504" spans="1:33">
      <c r="A2504" s="144" t="s">
        <v>345</v>
      </c>
      <c r="B2504" s="135" t="s">
        <v>2677</v>
      </c>
      <c r="C2504" s="143">
        <v>-496.51164109634266</v>
      </c>
      <c r="D2504" s="143">
        <v>3787.6657864902199</v>
      </c>
      <c r="E2504" s="142">
        <v>1.2889999999999999</v>
      </c>
      <c r="F2504" s="141">
        <v>2.2210000000000001</v>
      </c>
      <c r="G2504" s="135"/>
      <c r="H2504" s="135"/>
      <c r="I2504" s="134"/>
      <c r="J2504" s="135"/>
      <c r="K2504" s="135"/>
      <c r="L2504" s="134"/>
      <c r="M2504" s="135"/>
      <c r="N2504" s="135"/>
      <c r="O2504" s="134"/>
      <c r="P2504" s="135"/>
      <c r="Q2504" s="135"/>
      <c r="R2504" s="134"/>
      <c r="S2504" s="135"/>
      <c r="T2504" s="135"/>
      <c r="U2504" s="134"/>
      <c r="V2504" s="135"/>
      <c r="W2504" s="135"/>
      <c r="X2504" s="134"/>
      <c r="Y2504" s="135"/>
      <c r="Z2504" s="135"/>
      <c r="AA2504" s="134"/>
      <c r="AB2504" s="135"/>
      <c r="AC2504" s="135"/>
      <c r="AD2504" s="134"/>
      <c r="AE2504" s="135"/>
      <c r="AF2504" s="135"/>
      <c r="AG2504" s="134"/>
    </row>
    <row r="2505" spans="1:33">
      <c r="A2505" s="144" t="s">
        <v>345</v>
      </c>
      <c r="B2505" s="135" t="s">
        <v>2676</v>
      </c>
      <c r="C2505" s="143">
        <v>-496.06930613672392</v>
      </c>
      <c r="D2505" s="143">
        <v>3786.4030565365692</v>
      </c>
      <c r="E2505" s="142">
        <v>1.296</v>
      </c>
      <c r="F2505" s="141">
        <v>2.238</v>
      </c>
      <c r="G2505" s="135"/>
      <c r="H2505" s="135"/>
      <c r="I2505" s="134"/>
      <c r="J2505" s="135"/>
      <c r="K2505" s="135"/>
      <c r="L2505" s="134"/>
      <c r="M2505" s="135"/>
      <c r="N2505" s="135"/>
      <c r="O2505" s="134"/>
      <c r="P2505" s="135"/>
      <c r="Q2505" s="135"/>
      <c r="R2505" s="134"/>
      <c r="S2505" s="135"/>
      <c r="T2505" s="135"/>
      <c r="U2505" s="134"/>
      <c r="V2505" s="135"/>
      <c r="W2505" s="135"/>
      <c r="X2505" s="134"/>
      <c r="Y2505" s="135"/>
      <c r="Z2505" s="135"/>
      <c r="AA2505" s="134"/>
      <c r="AB2505" s="135"/>
      <c r="AC2505" s="135"/>
      <c r="AD2505" s="134"/>
      <c r="AE2505" s="135"/>
      <c r="AF2505" s="135"/>
      <c r="AG2505" s="134"/>
    </row>
    <row r="2506" spans="1:33">
      <c r="A2506" s="144" t="s">
        <v>345</v>
      </c>
      <c r="B2506" s="135" t="s">
        <v>2675</v>
      </c>
      <c r="C2506" s="143">
        <v>-496.11022768053709</v>
      </c>
      <c r="D2506" s="143">
        <v>3785.8599534986956</v>
      </c>
      <c r="E2506" s="142">
        <v>1.2909999999999999</v>
      </c>
      <c r="F2506" s="141">
        <v>2.2189999999999999</v>
      </c>
      <c r="G2506" s="135"/>
      <c r="H2506" s="135"/>
      <c r="I2506" s="134"/>
      <c r="J2506" s="135"/>
      <c r="K2506" s="135"/>
      <c r="L2506" s="134"/>
      <c r="M2506" s="135"/>
      <c r="N2506" s="135"/>
      <c r="O2506" s="134"/>
      <c r="P2506" s="135"/>
      <c r="Q2506" s="135"/>
      <c r="R2506" s="134"/>
      <c r="S2506" s="135"/>
      <c r="T2506" s="135"/>
      <c r="U2506" s="134"/>
      <c r="V2506" s="135"/>
      <c r="W2506" s="135"/>
      <c r="X2506" s="134"/>
      <c r="Y2506" s="135"/>
      <c r="Z2506" s="135"/>
      <c r="AA2506" s="134"/>
      <c r="AB2506" s="135"/>
      <c r="AC2506" s="135"/>
      <c r="AD2506" s="134"/>
      <c r="AE2506" s="135"/>
      <c r="AF2506" s="135"/>
      <c r="AG2506" s="134"/>
    </row>
    <row r="2507" spans="1:33">
      <c r="A2507" s="144" t="s">
        <v>345</v>
      </c>
      <c r="B2507" s="135" t="s">
        <v>2674</v>
      </c>
      <c r="C2507" s="143">
        <v>-495.90206550521737</v>
      </c>
      <c r="D2507" s="143">
        <v>3784.2183649300682</v>
      </c>
      <c r="E2507" s="142">
        <v>1.296</v>
      </c>
      <c r="F2507" s="141">
        <v>2.2210000000000001</v>
      </c>
      <c r="G2507" s="135"/>
      <c r="H2507" s="135"/>
      <c r="I2507" s="134"/>
      <c r="J2507" s="135"/>
      <c r="K2507" s="135"/>
      <c r="L2507" s="134"/>
      <c r="M2507" s="135"/>
      <c r="N2507" s="135"/>
      <c r="O2507" s="134"/>
      <c r="P2507" s="135"/>
      <c r="Q2507" s="135"/>
      <c r="R2507" s="134"/>
      <c r="S2507" s="135"/>
      <c r="T2507" s="135"/>
      <c r="U2507" s="134"/>
      <c r="V2507" s="135"/>
      <c r="W2507" s="135"/>
      <c r="X2507" s="134"/>
      <c r="Y2507" s="135"/>
      <c r="Z2507" s="135"/>
      <c r="AA2507" s="134"/>
      <c r="AB2507" s="135"/>
      <c r="AC2507" s="135"/>
      <c r="AD2507" s="134"/>
      <c r="AE2507" s="135"/>
      <c r="AF2507" s="135"/>
      <c r="AG2507" s="134"/>
    </row>
    <row r="2508" spans="1:33">
      <c r="A2508" s="144" t="s">
        <v>345</v>
      </c>
      <c r="B2508" s="135" t="s">
        <v>2673</v>
      </c>
      <c r="C2508" s="143">
        <v>-496.44675776837033</v>
      </c>
      <c r="D2508" s="143">
        <v>3782.8731643256542</v>
      </c>
      <c r="E2508" s="142">
        <v>1.32</v>
      </c>
      <c r="F2508" s="141">
        <v>2.2240000000000002</v>
      </c>
      <c r="G2508" s="135"/>
      <c r="H2508" s="135"/>
      <c r="I2508" s="134"/>
      <c r="J2508" s="135"/>
      <c r="K2508" s="135"/>
      <c r="L2508" s="134"/>
      <c r="M2508" s="135"/>
      <c r="N2508" s="135"/>
      <c r="O2508" s="134"/>
      <c r="P2508" s="135"/>
      <c r="Q2508" s="135"/>
      <c r="R2508" s="134"/>
      <c r="S2508" s="135"/>
      <c r="T2508" s="135"/>
      <c r="U2508" s="134"/>
      <c r="V2508" s="135"/>
      <c r="W2508" s="135"/>
      <c r="X2508" s="134"/>
      <c r="Y2508" s="135"/>
      <c r="Z2508" s="135"/>
      <c r="AA2508" s="134"/>
      <c r="AB2508" s="135"/>
      <c r="AC2508" s="135"/>
      <c r="AD2508" s="134"/>
      <c r="AE2508" s="135"/>
      <c r="AF2508" s="135"/>
      <c r="AG2508" s="134"/>
    </row>
    <row r="2509" spans="1:33">
      <c r="A2509" s="144" t="s">
        <v>345</v>
      </c>
      <c r="B2509" s="135" t="s">
        <v>2672</v>
      </c>
      <c r="C2509" s="143">
        <v>-496.42906573173349</v>
      </c>
      <c r="D2509" s="143">
        <v>3782.5480183699733</v>
      </c>
      <c r="E2509" s="142">
        <v>1.294</v>
      </c>
      <c r="F2509" s="141">
        <v>2.226</v>
      </c>
      <c r="G2509" s="135"/>
      <c r="H2509" s="135"/>
      <c r="I2509" s="134"/>
      <c r="J2509" s="135"/>
      <c r="K2509" s="135"/>
      <c r="L2509" s="134"/>
      <c r="M2509" s="135"/>
      <c r="N2509" s="135"/>
      <c r="O2509" s="134"/>
      <c r="P2509" s="135"/>
      <c r="Q2509" s="135"/>
      <c r="R2509" s="134"/>
      <c r="S2509" s="135"/>
      <c r="T2509" s="135"/>
      <c r="U2509" s="134"/>
      <c r="V2509" s="135"/>
      <c r="W2509" s="135"/>
      <c r="X2509" s="134"/>
      <c r="Y2509" s="135"/>
      <c r="Z2509" s="135"/>
      <c r="AA2509" s="134"/>
      <c r="AB2509" s="135"/>
      <c r="AC2509" s="135"/>
      <c r="AD2509" s="134"/>
      <c r="AE2509" s="135"/>
      <c r="AF2509" s="135"/>
      <c r="AG2509" s="134"/>
    </row>
    <row r="2510" spans="1:33">
      <c r="A2510" s="144" t="s">
        <v>345</v>
      </c>
      <c r="B2510" s="135" t="s">
        <v>2671</v>
      </c>
      <c r="C2510" s="143">
        <v>-496.60353603062799</v>
      </c>
      <c r="D2510" s="143">
        <v>3782.4312585453763</v>
      </c>
      <c r="E2510" s="142">
        <v>1.3009999999999999</v>
      </c>
      <c r="F2510" s="141">
        <v>2.2130000000000001</v>
      </c>
      <c r="G2510" s="135"/>
      <c r="H2510" s="135"/>
      <c r="I2510" s="134"/>
      <c r="J2510" s="135"/>
      <c r="K2510" s="135"/>
      <c r="L2510" s="134"/>
      <c r="M2510" s="135"/>
      <c r="N2510" s="135"/>
      <c r="O2510" s="134"/>
      <c r="P2510" s="135"/>
      <c r="Q2510" s="135"/>
      <c r="R2510" s="134"/>
      <c r="S2510" s="135"/>
      <c r="T2510" s="135"/>
      <c r="U2510" s="134"/>
      <c r="V2510" s="135"/>
      <c r="W2510" s="135"/>
      <c r="X2510" s="134"/>
      <c r="Y2510" s="135"/>
      <c r="Z2510" s="135"/>
      <c r="AA2510" s="134"/>
      <c r="AB2510" s="135"/>
      <c r="AC2510" s="135"/>
      <c r="AD2510" s="134"/>
      <c r="AE2510" s="135"/>
      <c r="AF2510" s="135"/>
      <c r="AG2510" s="134"/>
    </row>
    <row r="2511" spans="1:33">
      <c r="A2511" s="144" t="s">
        <v>345</v>
      </c>
      <c r="B2511" s="135" t="s">
        <v>2670</v>
      </c>
      <c r="C2511" s="143">
        <v>-496.73964428901292</v>
      </c>
      <c r="D2511" s="143">
        <v>3780.903395657861</v>
      </c>
      <c r="E2511" s="142">
        <v>1.2929999999999999</v>
      </c>
      <c r="F2511" s="141">
        <v>2.2400000000000002</v>
      </c>
      <c r="G2511" s="135"/>
      <c r="H2511" s="135"/>
      <c r="I2511" s="134"/>
      <c r="J2511" s="135"/>
      <c r="K2511" s="135"/>
      <c r="L2511" s="134"/>
      <c r="M2511" s="135"/>
      <c r="N2511" s="135"/>
      <c r="O2511" s="134"/>
      <c r="P2511" s="135"/>
      <c r="Q2511" s="135"/>
      <c r="R2511" s="134"/>
      <c r="S2511" s="135"/>
      <c r="T2511" s="135"/>
      <c r="U2511" s="134"/>
      <c r="V2511" s="135"/>
      <c r="W2511" s="135"/>
      <c r="X2511" s="134"/>
      <c r="Y2511" s="135"/>
      <c r="Z2511" s="135"/>
      <c r="AA2511" s="134"/>
      <c r="AB2511" s="135"/>
      <c r="AC2511" s="135"/>
      <c r="AD2511" s="134"/>
      <c r="AE2511" s="135"/>
      <c r="AF2511" s="135"/>
      <c r="AG2511" s="134"/>
    </row>
    <row r="2512" spans="1:33">
      <c r="A2512" s="144" t="s">
        <v>345</v>
      </c>
      <c r="B2512" s="135" t="s">
        <v>2669</v>
      </c>
      <c r="C2512" s="143">
        <v>-496.36850375022169</v>
      </c>
      <c r="D2512" s="143">
        <v>3779.9608984940623</v>
      </c>
      <c r="E2512" s="142">
        <v>1.298</v>
      </c>
      <c r="F2512" s="141">
        <v>2.234</v>
      </c>
      <c r="G2512" s="135"/>
      <c r="H2512" s="135"/>
      <c r="I2512" s="134"/>
      <c r="J2512" s="135"/>
      <c r="K2512" s="135"/>
      <c r="L2512" s="134"/>
      <c r="M2512" s="135"/>
      <c r="N2512" s="135"/>
      <c r="O2512" s="134"/>
      <c r="P2512" s="135"/>
      <c r="Q2512" s="135"/>
      <c r="R2512" s="134"/>
      <c r="S2512" s="135"/>
      <c r="T2512" s="135"/>
      <c r="U2512" s="134"/>
      <c r="V2512" s="135"/>
      <c r="W2512" s="135"/>
      <c r="X2512" s="134"/>
      <c r="Y2512" s="135"/>
      <c r="Z2512" s="135"/>
      <c r="AA2512" s="134"/>
      <c r="AB2512" s="135"/>
      <c r="AC2512" s="135"/>
      <c r="AD2512" s="134"/>
      <c r="AE2512" s="135"/>
      <c r="AF2512" s="135"/>
      <c r="AG2512" s="134"/>
    </row>
    <row r="2513" spans="1:33">
      <c r="A2513" s="144" t="s">
        <v>345</v>
      </c>
      <c r="B2513" s="135" t="s">
        <v>2668</v>
      </c>
      <c r="C2513" s="143">
        <v>-495.92979641264839</v>
      </c>
      <c r="D2513" s="143">
        <v>3779.8118643236949</v>
      </c>
      <c r="E2513" s="142">
        <v>1.3160000000000001</v>
      </c>
      <c r="F2513" s="141">
        <v>2.198</v>
      </c>
      <c r="G2513" s="135"/>
      <c r="H2513" s="135"/>
      <c r="I2513" s="134"/>
      <c r="J2513" s="135"/>
      <c r="K2513" s="135"/>
      <c r="L2513" s="134"/>
      <c r="M2513" s="135"/>
      <c r="N2513" s="135"/>
      <c r="O2513" s="134"/>
      <c r="P2513" s="135"/>
      <c r="Q2513" s="135"/>
      <c r="R2513" s="134"/>
      <c r="S2513" s="135"/>
      <c r="T2513" s="135"/>
      <c r="U2513" s="134"/>
      <c r="V2513" s="135"/>
      <c r="W2513" s="135"/>
      <c r="X2513" s="134"/>
      <c r="Y2513" s="135"/>
      <c r="Z2513" s="135"/>
      <c r="AA2513" s="134"/>
      <c r="AB2513" s="135"/>
      <c r="AC2513" s="135"/>
      <c r="AD2513" s="134"/>
      <c r="AE2513" s="135"/>
      <c r="AF2513" s="135"/>
      <c r="AG2513" s="134"/>
    </row>
    <row r="2514" spans="1:33">
      <c r="A2514" s="144" t="s">
        <v>345</v>
      </c>
      <c r="B2514" s="135" t="s">
        <v>2667</v>
      </c>
      <c r="C2514" s="143">
        <v>-495.98495470708508</v>
      </c>
      <c r="D2514" s="143">
        <v>3779.6807283534436</v>
      </c>
      <c r="E2514" s="142">
        <v>1.272</v>
      </c>
      <c r="F2514" s="141">
        <v>2.1840000000000002</v>
      </c>
      <c r="G2514" s="135"/>
      <c r="H2514" s="135"/>
      <c r="I2514" s="134"/>
      <c r="J2514" s="135"/>
      <c r="K2514" s="135"/>
      <c r="L2514" s="134"/>
      <c r="M2514" s="135"/>
      <c r="N2514" s="135"/>
      <c r="O2514" s="134"/>
      <c r="P2514" s="135"/>
      <c r="Q2514" s="135"/>
      <c r="R2514" s="134"/>
      <c r="S2514" s="135"/>
      <c r="T2514" s="135"/>
      <c r="U2514" s="134"/>
      <c r="V2514" s="135"/>
      <c r="W2514" s="135"/>
      <c r="X2514" s="134"/>
      <c r="Y2514" s="135"/>
      <c r="Z2514" s="135"/>
      <c r="AA2514" s="134"/>
      <c r="AB2514" s="135"/>
      <c r="AC2514" s="135"/>
      <c r="AD2514" s="134"/>
      <c r="AE2514" s="135"/>
      <c r="AF2514" s="135"/>
      <c r="AG2514" s="134"/>
    </row>
    <row r="2515" spans="1:33">
      <c r="A2515" s="144" t="s">
        <v>345</v>
      </c>
      <c r="B2515" s="135" t="s">
        <v>2666</v>
      </c>
      <c r="C2515" s="143">
        <v>-496.16584260743565</v>
      </c>
      <c r="D2515" s="143">
        <v>3778.8530737459582</v>
      </c>
      <c r="E2515" s="142">
        <v>1.2949999999999999</v>
      </c>
      <c r="F2515" s="141">
        <v>2.1739999999999999</v>
      </c>
      <c r="G2515" s="135"/>
      <c r="H2515" s="135"/>
      <c r="I2515" s="134"/>
      <c r="J2515" s="135"/>
      <c r="K2515" s="135"/>
      <c r="L2515" s="134"/>
      <c r="M2515" s="135"/>
      <c r="N2515" s="135"/>
      <c r="O2515" s="134"/>
      <c r="P2515" s="135"/>
      <c r="Q2515" s="135"/>
      <c r="R2515" s="134"/>
      <c r="S2515" s="135"/>
      <c r="T2515" s="135"/>
      <c r="U2515" s="134"/>
      <c r="V2515" s="135"/>
      <c r="W2515" s="135"/>
      <c r="X2515" s="134"/>
      <c r="Y2515" s="135"/>
      <c r="Z2515" s="135"/>
      <c r="AA2515" s="134"/>
      <c r="AB2515" s="135"/>
      <c r="AC2515" s="135"/>
      <c r="AD2515" s="134"/>
      <c r="AE2515" s="135"/>
      <c r="AF2515" s="135"/>
      <c r="AG2515" s="134"/>
    </row>
    <row r="2516" spans="1:33">
      <c r="A2516" s="144" t="s">
        <v>345</v>
      </c>
      <c r="B2516" s="135" t="s">
        <v>2665</v>
      </c>
      <c r="C2516" s="143">
        <v>-496.79850134258459</v>
      </c>
      <c r="D2516" s="143">
        <v>3778.5097824206241</v>
      </c>
      <c r="E2516" s="142">
        <v>1.3089999999999999</v>
      </c>
      <c r="F2516" s="141">
        <v>2.1840000000000002</v>
      </c>
      <c r="G2516" s="135"/>
      <c r="H2516" s="135"/>
      <c r="I2516" s="134"/>
      <c r="J2516" s="135"/>
      <c r="K2516" s="135"/>
      <c r="L2516" s="134"/>
      <c r="M2516" s="135"/>
      <c r="N2516" s="135"/>
      <c r="O2516" s="134"/>
      <c r="P2516" s="135"/>
      <c r="Q2516" s="135"/>
      <c r="R2516" s="134"/>
      <c r="S2516" s="135"/>
      <c r="T2516" s="135"/>
      <c r="U2516" s="134"/>
      <c r="V2516" s="135"/>
      <c r="W2516" s="135"/>
      <c r="X2516" s="134"/>
      <c r="Y2516" s="135"/>
      <c r="Z2516" s="135"/>
      <c r="AA2516" s="134"/>
      <c r="AB2516" s="135"/>
      <c r="AC2516" s="135"/>
      <c r="AD2516" s="134"/>
      <c r="AE2516" s="135"/>
      <c r="AF2516" s="135"/>
      <c r="AG2516" s="134"/>
    </row>
    <row r="2517" spans="1:33">
      <c r="A2517" s="144" t="s">
        <v>345</v>
      </c>
      <c r="B2517" s="135" t="s">
        <v>2664</v>
      </c>
      <c r="C2517" s="143">
        <v>-495.98302255618245</v>
      </c>
      <c r="D2517" s="143">
        <v>3777.1684723294006</v>
      </c>
      <c r="E2517" s="142">
        <v>1.292</v>
      </c>
      <c r="F2517" s="141">
        <v>2.1789999999999998</v>
      </c>
      <c r="G2517" s="135"/>
      <c r="H2517" s="135"/>
      <c r="I2517" s="134"/>
      <c r="J2517" s="135"/>
      <c r="K2517" s="135"/>
      <c r="L2517" s="134"/>
      <c r="M2517" s="135"/>
      <c r="N2517" s="135"/>
      <c r="O2517" s="134"/>
      <c r="P2517" s="135"/>
      <c r="Q2517" s="135"/>
      <c r="R2517" s="134"/>
      <c r="S2517" s="135"/>
      <c r="T2517" s="135"/>
      <c r="U2517" s="134"/>
      <c r="V2517" s="135"/>
      <c r="W2517" s="135"/>
      <c r="X2517" s="134"/>
      <c r="Y2517" s="135"/>
      <c r="Z2517" s="135"/>
      <c r="AA2517" s="134"/>
      <c r="AB2517" s="135"/>
      <c r="AC2517" s="135"/>
      <c r="AD2517" s="134"/>
      <c r="AE2517" s="135"/>
      <c r="AF2517" s="135"/>
      <c r="AG2517" s="134"/>
    </row>
    <row r="2518" spans="1:33">
      <c r="A2518" s="144" t="s">
        <v>345</v>
      </c>
      <c r="B2518" s="135" t="s">
        <v>2663</v>
      </c>
      <c r="C2518" s="143">
        <v>-496.08775191739784</v>
      </c>
      <c r="D2518" s="143">
        <v>3775.7284556915133</v>
      </c>
      <c r="E2518" s="142">
        <v>1.236</v>
      </c>
      <c r="F2518" s="141">
        <v>2.2010000000000001</v>
      </c>
      <c r="G2518" s="135"/>
      <c r="H2518" s="135"/>
      <c r="I2518" s="134"/>
      <c r="J2518" s="135"/>
      <c r="K2518" s="135"/>
      <c r="L2518" s="134"/>
      <c r="M2518" s="135"/>
      <c r="N2518" s="135"/>
      <c r="O2518" s="134"/>
      <c r="P2518" s="135"/>
      <c r="Q2518" s="135"/>
      <c r="R2518" s="134"/>
      <c r="S2518" s="135"/>
      <c r="T2518" s="135"/>
      <c r="U2518" s="134"/>
      <c r="V2518" s="135"/>
      <c r="W2518" s="135"/>
      <c r="X2518" s="134"/>
      <c r="Y2518" s="135"/>
      <c r="Z2518" s="135"/>
      <c r="AA2518" s="134"/>
      <c r="AB2518" s="135"/>
      <c r="AC2518" s="135"/>
      <c r="AD2518" s="134"/>
      <c r="AE2518" s="135"/>
      <c r="AF2518" s="135"/>
      <c r="AG2518" s="134"/>
    </row>
    <row r="2519" spans="1:33">
      <c r="A2519" s="144" t="s">
        <v>345</v>
      </c>
      <c r="B2519" s="135" t="s">
        <v>2662</v>
      </c>
      <c r="C2519" s="143">
        <v>-496.07026737891493</v>
      </c>
      <c r="D2519" s="143">
        <v>3774.8032434742122</v>
      </c>
      <c r="E2519" s="142">
        <v>1.274</v>
      </c>
      <c r="F2519" s="141">
        <v>2.181</v>
      </c>
      <c r="G2519" s="135"/>
      <c r="H2519" s="135"/>
      <c r="I2519" s="134"/>
      <c r="J2519" s="135"/>
      <c r="K2519" s="135"/>
      <c r="L2519" s="134"/>
      <c r="M2519" s="135"/>
      <c r="N2519" s="135"/>
      <c r="O2519" s="134"/>
      <c r="P2519" s="135"/>
      <c r="Q2519" s="135"/>
      <c r="R2519" s="134"/>
      <c r="S2519" s="135"/>
      <c r="T2519" s="135"/>
      <c r="U2519" s="134"/>
      <c r="V2519" s="135"/>
      <c r="W2519" s="135"/>
      <c r="X2519" s="134"/>
      <c r="Y2519" s="135"/>
      <c r="Z2519" s="135"/>
      <c r="AA2519" s="134"/>
      <c r="AB2519" s="135"/>
      <c r="AC2519" s="135"/>
      <c r="AD2519" s="134"/>
      <c r="AE2519" s="135"/>
      <c r="AF2519" s="135"/>
      <c r="AG2519" s="134"/>
    </row>
    <row r="2520" spans="1:33">
      <c r="A2520" s="144" t="s">
        <v>345</v>
      </c>
      <c r="B2520" s="135" t="s">
        <v>2661</v>
      </c>
      <c r="C2520" s="143">
        <v>-496.89474209532796</v>
      </c>
      <c r="D2520" s="143">
        <v>3774.6521295512762</v>
      </c>
      <c r="E2520" s="142">
        <v>1.2649999999999999</v>
      </c>
      <c r="F2520" s="141">
        <v>2.1960000000000002</v>
      </c>
      <c r="G2520" s="135"/>
      <c r="H2520" s="135"/>
      <c r="I2520" s="134"/>
      <c r="J2520" s="135"/>
      <c r="K2520" s="135"/>
      <c r="L2520" s="134"/>
      <c r="M2520" s="135"/>
      <c r="N2520" s="135"/>
      <c r="O2520" s="134"/>
      <c r="P2520" s="135"/>
      <c r="Q2520" s="135"/>
      <c r="R2520" s="134"/>
      <c r="S2520" s="135"/>
      <c r="T2520" s="135"/>
      <c r="U2520" s="134"/>
      <c r="V2520" s="135"/>
      <c r="W2520" s="135"/>
      <c r="X2520" s="134"/>
      <c r="Y2520" s="135"/>
      <c r="Z2520" s="135"/>
      <c r="AA2520" s="134"/>
      <c r="AB2520" s="135"/>
      <c r="AC2520" s="135"/>
      <c r="AD2520" s="134"/>
      <c r="AE2520" s="135"/>
      <c r="AF2520" s="135"/>
      <c r="AG2520" s="134"/>
    </row>
    <row r="2521" spans="1:33">
      <c r="A2521" s="144" t="s">
        <v>345</v>
      </c>
      <c r="B2521" s="135" t="s">
        <v>2660</v>
      </c>
      <c r="C2521" s="143">
        <v>-496.10811360503112</v>
      </c>
      <c r="D2521" s="143">
        <v>3774.0620445867221</v>
      </c>
      <c r="E2521" s="142">
        <v>1.29</v>
      </c>
      <c r="F2521" s="141">
        <v>2.1840000000000002</v>
      </c>
      <c r="G2521" s="135"/>
      <c r="H2521" s="135"/>
      <c r="I2521" s="134"/>
      <c r="J2521" s="135"/>
      <c r="K2521" s="135"/>
      <c r="L2521" s="134"/>
      <c r="M2521" s="135"/>
      <c r="N2521" s="135"/>
      <c r="O2521" s="134"/>
      <c r="P2521" s="135"/>
      <c r="Q2521" s="135"/>
      <c r="R2521" s="134"/>
      <c r="S2521" s="135"/>
      <c r="T2521" s="135"/>
      <c r="U2521" s="134"/>
      <c r="V2521" s="135"/>
      <c r="W2521" s="135"/>
      <c r="X2521" s="134"/>
      <c r="Y2521" s="135"/>
      <c r="Z2521" s="135"/>
      <c r="AA2521" s="134"/>
      <c r="AB2521" s="135"/>
      <c r="AC2521" s="135"/>
      <c r="AD2521" s="134"/>
      <c r="AE2521" s="135"/>
      <c r="AF2521" s="135"/>
      <c r="AG2521" s="134"/>
    </row>
    <row r="2522" spans="1:33">
      <c r="A2522" s="144" t="s">
        <v>345</v>
      </c>
      <c r="B2522" s="135" t="s">
        <v>2659</v>
      </c>
      <c r="C2522" s="143">
        <v>-496.59878917013708</v>
      </c>
      <c r="D2522" s="143">
        <v>3773.9219444896362</v>
      </c>
      <c r="E2522" s="142">
        <v>1.2909999999999999</v>
      </c>
      <c r="F2522" s="141">
        <v>2.1749999999999998</v>
      </c>
      <c r="G2522" s="135"/>
      <c r="H2522" s="135"/>
      <c r="I2522" s="134"/>
      <c r="J2522" s="135"/>
      <c r="K2522" s="135"/>
      <c r="L2522" s="134"/>
      <c r="M2522" s="135"/>
      <c r="N2522" s="135"/>
      <c r="O2522" s="134"/>
      <c r="P2522" s="135"/>
      <c r="Q2522" s="135"/>
      <c r="R2522" s="134"/>
      <c r="S2522" s="135"/>
      <c r="T2522" s="135"/>
      <c r="U2522" s="134"/>
      <c r="V2522" s="135"/>
      <c r="W2522" s="135"/>
      <c r="X2522" s="134"/>
      <c r="Y2522" s="135"/>
      <c r="Z2522" s="135"/>
      <c r="AA2522" s="134"/>
      <c r="AB2522" s="135"/>
      <c r="AC2522" s="135"/>
      <c r="AD2522" s="134"/>
      <c r="AE2522" s="135"/>
      <c r="AF2522" s="135"/>
      <c r="AG2522" s="134"/>
    </row>
    <row r="2523" spans="1:33">
      <c r="A2523" s="144" t="s">
        <v>345</v>
      </c>
      <c r="B2523" s="135" t="s">
        <v>2658</v>
      </c>
      <c r="C2523" s="143">
        <v>-496.34081688971941</v>
      </c>
      <c r="D2523" s="143">
        <v>3772.4861065662717</v>
      </c>
      <c r="E2523" s="142">
        <v>1.2829999999999999</v>
      </c>
      <c r="F2523" s="141">
        <v>2.1850000000000001</v>
      </c>
      <c r="G2523" s="135"/>
      <c r="H2523" s="135"/>
      <c r="I2523" s="134"/>
      <c r="J2523" s="135"/>
      <c r="K2523" s="135"/>
      <c r="L2523" s="134"/>
      <c r="M2523" s="135"/>
      <c r="N2523" s="135"/>
      <c r="O2523" s="134"/>
      <c r="P2523" s="135"/>
      <c r="Q2523" s="135"/>
      <c r="R2523" s="134"/>
      <c r="S2523" s="135"/>
      <c r="T2523" s="135"/>
      <c r="U2523" s="134"/>
      <c r="V2523" s="135"/>
      <c r="W2523" s="135"/>
      <c r="X2523" s="134"/>
      <c r="Y2523" s="135"/>
      <c r="Z2523" s="135"/>
      <c r="AA2523" s="134"/>
      <c r="AB2523" s="135"/>
      <c r="AC2523" s="135"/>
      <c r="AD2523" s="134"/>
      <c r="AE2523" s="135"/>
      <c r="AF2523" s="135"/>
      <c r="AG2523" s="134"/>
    </row>
    <row r="2524" spans="1:33">
      <c r="A2524" s="144" t="s">
        <v>345</v>
      </c>
      <c r="B2524" s="135" t="s">
        <v>2657</v>
      </c>
      <c r="C2524" s="143">
        <v>-496.7073328813961</v>
      </c>
      <c r="D2524" s="143">
        <v>3771.1619696058801</v>
      </c>
      <c r="E2524" s="142">
        <v>1.2809999999999999</v>
      </c>
      <c r="F2524" s="141">
        <v>2.1869999999999998</v>
      </c>
      <c r="G2524" s="135"/>
      <c r="H2524" s="135"/>
      <c r="I2524" s="134"/>
      <c r="J2524" s="135"/>
      <c r="K2524" s="135"/>
      <c r="L2524" s="134"/>
      <c r="M2524" s="135"/>
      <c r="N2524" s="135"/>
      <c r="O2524" s="134"/>
      <c r="P2524" s="135"/>
      <c r="Q2524" s="135"/>
      <c r="R2524" s="134"/>
      <c r="S2524" s="135"/>
      <c r="T2524" s="135"/>
      <c r="U2524" s="134"/>
      <c r="V2524" s="135"/>
      <c r="W2524" s="135"/>
      <c r="X2524" s="134"/>
      <c r="Y2524" s="135"/>
      <c r="Z2524" s="135"/>
      <c r="AA2524" s="134"/>
      <c r="AB2524" s="135"/>
      <c r="AC2524" s="135"/>
      <c r="AD2524" s="134"/>
      <c r="AE2524" s="135"/>
      <c r="AF2524" s="135"/>
      <c r="AG2524" s="134"/>
    </row>
    <row r="2525" spans="1:33">
      <c r="A2525" s="144" t="s">
        <v>345</v>
      </c>
      <c r="B2525" s="135" t="s">
        <v>2656</v>
      </c>
      <c r="C2525" s="143">
        <v>-496.65421326842983</v>
      </c>
      <c r="D2525" s="143">
        <v>3769.3487000024625</v>
      </c>
      <c r="E2525" s="142">
        <v>1.2609999999999999</v>
      </c>
      <c r="F2525" s="141">
        <v>2.1789999999999998</v>
      </c>
      <c r="G2525" s="135"/>
      <c r="H2525" s="135"/>
      <c r="I2525" s="134"/>
      <c r="J2525" s="135"/>
      <c r="K2525" s="135"/>
      <c r="L2525" s="134"/>
      <c r="M2525" s="135"/>
      <c r="N2525" s="135"/>
      <c r="O2525" s="134"/>
      <c r="P2525" s="135"/>
      <c r="Q2525" s="135"/>
      <c r="R2525" s="134"/>
      <c r="S2525" s="135"/>
      <c r="T2525" s="135"/>
      <c r="U2525" s="134"/>
      <c r="V2525" s="135"/>
      <c r="W2525" s="135"/>
      <c r="X2525" s="134"/>
      <c r="Y2525" s="135"/>
      <c r="Z2525" s="135"/>
      <c r="AA2525" s="134"/>
      <c r="AB2525" s="135"/>
      <c r="AC2525" s="135"/>
      <c r="AD2525" s="134"/>
      <c r="AE2525" s="135"/>
      <c r="AF2525" s="135"/>
      <c r="AG2525" s="134"/>
    </row>
    <row r="2526" spans="1:33">
      <c r="A2526" s="144" t="s">
        <v>345</v>
      </c>
      <c r="B2526" s="135" t="s">
        <v>2655</v>
      </c>
      <c r="C2526" s="143">
        <v>-496.49186719565267</v>
      </c>
      <c r="D2526" s="143">
        <v>3768.0935626460109</v>
      </c>
      <c r="E2526" s="142">
        <v>1.2649999999999999</v>
      </c>
      <c r="F2526" s="141">
        <v>2.1909999999999998</v>
      </c>
      <c r="G2526" s="135"/>
      <c r="H2526" s="135"/>
      <c r="I2526" s="134"/>
      <c r="J2526" s="135"/>
      <c r="K2526" s="135"/>
      <c r="L2526" s="134"/>
      <c r="M2526" s="135"/>
      <c r="N2526" s="135"/>
      <c r="O2526" s="134"/>
      <c r="P2526" s="135"/>
      <c r="Q2526" s="135"/>
      <c r="R2526" s="134"/>
      <c r="S2526" s="135"/>
      <c r="T2526" s="135"/>
      <c r="U2526" s="134"/>
      <c r="V2526" s="135"/>
      <c r="W2526" s="135"/>
      <c r="X2526" s="134"/>
      <c r="Y2526" s="135"/>
      <c r="Z2526" s="135"/>
      <c r="AA2526" s="134"/>
      <c r="AB2526" s="135"/>
      <c r="AC2526" s="135"/>
      <c r="AD2526" s="134"/>
      <c r="AE2526" s="135"/>
      <c r="AF2526" s="135"/>
      <c r="AG2526" s="134"/>
    </row>
    <row r="2527" spans="1:33">
      <c r="A2527" s="144" t="s">
        <v>345</v>
      </c>
      <c r="B2527" s="135" t="s">
        <v>2654</v>
      </c>
      <c r="C2527" s="143">
        <v>-496.83963618650574</v>
      </c>
      <c r="D2527" s="143">
        <v>3766.8148761942962</v>
      </c>
      <c r="E2527" s="142">
        <v>1.323</v>
      </c>
      <c r="F2527" s="141">
        <v>2.1829999999999998</v>
      </c>
      <c r="G2527" s="135"/>
      <c r="H2527" s="135"/>
      <c r="I2527" s="134"/>
      <c r="J2527" s="135"/>
      <c r="K2527" s="135"/>
      <c r="L2527" s="134"/>
      <c r="M2527" s="135"/>
      <c r="N2527" s="135"/>
      <c r="O2527" s="134"/>
      <c r="P2527" s="135"/>
      <c r="Q2527" s="135"/>
      <c r="R2527" s="134"/>
      <c r="S2527" s="135"/>
      <c r="T2527" s="135"/>
      <c r="U2527" s="134"/>
      <c r="V2527" s="135"/>
      <c r="W2527" s="135"/>
      <c r="X2527" s="134"/>
      <c r="Y2527" s="135"/>
      <c r="Z2527" s="135"/>
      <c r="AA2527" s="134"/>
      <c r="AB2527" s="135"/>
      <c r="AC2527" s="135"/>
      <c r="AD2527" s="134"/>
      <c r="AE2527" s="135"/>
      <c r="AF2527" s="135"/>
      <c r="AG2527" s="134"/>
    </row>
    <row r="2528" spans="1:33">
      <c r="A2528" s="144" t="s">
        <v>345</v>
      </c>
      <c r="B2528" s="135" t="s">
        <v>2653</v>
      </c>
      <c r="C2528" s="143">
        <v>-495.99234642948005</v>
      </c>
      <c r="D2528" s="143">
        <v>3765.1166623887393</v>
      </c>
      <c r="E2528" s="142">
        <v>1.306</v>
      </c>
      <c r="F2528" s="141">
        <v>2.194</v>
      </c>
      <c r="G2528" s="135"/>
      <c r="H2528" s="135"/>
      <c r="I2528" s="134"/>
      <c r="J2528" s="135"/>
      <c r="K2528" s="135"/>
      <c r="L2528" s="134"/>
      <c r="M2528" s="135"/>
      <c r="N2528" s="135"/>
      <c r="O2528" s="134"/>
      <c r="P2528" s="135"/>
      <c r="Q2528" s="135"/>
      <c r="R2528" s="134"/>
      <c r="S2528" s="135"/>
      <c r="T2528" s="135"/>
      <c r="U2528" s="134"/>
      <c r="V2528" s="135"/>
      <c r="W2528" s="135"/>
      <c r="X2528" s="134"/>
      <c r="Y2528" s="135"/>
      <c r="Z2528" s="135"/>
      <c r="AA2528" s="134"/>
      <c r="AB2528" s="135"/>
      <c r="AC2528" s="135"/>
      <c r="AD2528" s="134"/>
      <c r="AE2528" s="135"/>
      <c r="AF2528" s="135"/>
      <c r="AG2528" s="134"/>
    </row>
    <row r="2529" spans="1:33">
      <c r="A2529" s="144" t="s">
        <v>345</v>
      </c>
      <c r="B2529" s="135" t="s">
        <v>2652</v>
      </c>
      <c r="C2529" s="143">
        <v>-496.81619389277625</v>
      </c>
      <c r="D2529" s="143">
        <v>3763.2695983595054</v>
      </c>
      <c r="E2529" s="142">
        <v>1.272</v>
      </c>
      <c r="F2529" s="141">
        <v>2.177</v>
      </c>
      <c r="G2529" s="135"/>
      <c r="H2529" s="135"/>
      <c r="I2529" s="134"/>
      <c r="J2529" s="135"/>
      <c r="K2529" s="135"/>
      <c r="L2529" s="134"/>
      <c r="M2529" s="135"/>
      <c r="N2529" s="135"/>
      <c r="O2529" s="134"/>
      <c r="P2529" s="135"/>
      <c r="Q2529" s="135"/>
      <c r="R2529" s="134"/>
      <c r="S2529" s="135"/>
      <c r="T2529" s="135"/>
      <c r="U2529" s="134"/>
      <c r="V2529" s="135"/>
      <c r="W2529" s="135"/>
      <c r="X2529" s="134"/>
      <c r="Y2529" s="135"/>
      <c r="Z2529" s="135"/>
      <c r="AA2529" s="134"/>
      <c r="AB2529" s="135"/>
      <c r="AC2529" s="135"/>
      <c r="AD2529" s="134"/>
      <c r="AE2529" s="135"/>
      <c r="AF2529" s="135"/>
      <c r="AG2529" s="134"/>
    </row>
    <row r="2530" spans="1:33">
      <c r="A2530" s="144" t="s">
        <v>345</v>
      </c>
      <c r="B2530" s="135" t="s">
        <v>2651</v>
      </c>
      <c r="C2530" s="143">
        <v>-496.140535070922</v>
      </c>
      <c r="D2530" s="143">
        <v>3762.9897745638164</v>
      </c>
      <c r="E2530" s="142">
        <v>1.262</v>
      </c>
      <c r="F2530" s="141">
        <v>2.1800000000000002</v>
      </c>
      <c r="G2530" s="135"/>
      <c r="H2530" s="135"/>
      <c r="I2530" s="134"/>
      <c r="J2530" s="135"/>
      <c r="K2530" s="135"/>
      <c r="L2530" s="134"/>
      <c r="M2530" s="135"/>
      <c r="N2530" s="135"/>
      <c r="O2530" s="134"/>
      <c r="P2530" s="135"/>
      <c r="Q2530" s="135"/>
      <c r="R2530" s="134"/>
      <c r="S2530" s="135"/>
      <c r="T2530" s="135"/>
      <c r="U2530" s="134"/>
      <c r="V2530" s="135"/>
      <c r="W2530" s="135"/>
      <c r="X2530" s="134"/>
      <c r="Y2530" s="135"/>
      <c r="Z2530" s="135"/>
      <c r="AA2530" s="134"/>
      <c r="AB2530" s="135"/>
      <c r="AC2530" s="135"/>
      <c r="AD2530" s="134"/>
      <c r="AE2530" s="135"/>
      <c r="AF2530" s="135"/>
      <c r="AG2530" s="134"/>
    </row>
    <row r="2531" spans="1:33">
      <c r="A2531" s="144" t="s">
        <v>345</v>
      </c>
      <c r="B2531" s="135" t="s">
        <v>2650</v>
      </c>
      <c r="C2531" s="143">
        <v>-496.18468800188992</v>
      </c>
      <c r="D2531" s="143">
        <v>3761.7288262608026</v>
      </c>
      <c r="E2531" s="142">
        <v>1.276</v>
      </c>
      <c r="F2531" s="141">
        <v>2.1840000000000002</v>
      </c>
      <c r="G2531" s="135"/>
      <c r="H2531" s="135"/>
      <c r="I2531" s="134"/>
      <c r="J2531" s="135"/>
      <c r="K2531" s="135"/>
      <c r="L2531" s="134"/>
      <c r="M2531" s="135"/>
      <c r="N2531" s="135"/>
      <c r="O2531" s="134"/>
      <c r="P2531" s="135"/>
      <c r="Q2531" s="135"/>
      <c r="R2531" s="134"/>
      <c r="S2531" s="135"/>
      <c r="T2531" s="135"/>
      <c r="U2531" s="134"/>
      <c r="V2531" s="135"/>
      <c r="W2531" s="135"/>
      <c r="X2531" s="134"/>
      <c r="Y2531" s="135"/>
      <c r="Z2531" s="135"/>
      <c r="AA2531" s="134"/>
      <c r="AB2531" s="135"/>
      <c r="AC2531" s="135"/>
      <c r="AD2531" s="134"/>
      <c r="AE2531" s="135"/>
      <c r="AF2531" s="135"/>
      <c r="AG2531" s="134"/>
    </row>
    <row r="2532" spans="1:33">
      <c r="A2532" s="144" t="s">
        <v>345</v>
      </c>
      <c r="B2532" s="135" t="s">
        <v>2649</v>
      </c>
      <c r="C2532" s="143">
        <v>-496.34721576998652</v>
      </c>
      <c r="D2532" s="143">
        <v>3760.8080179993494</v>
      </c>
      <c r="E2532" s="142">
        <v>1.262</v>
      </c>
      <c r="F2532" s="141">
        <v>2.19</v>
      </c>
      <c r="G2532" s="135"/>
      <c r="H2532" s="135"/>
      <c r="I2532" s="134"/>
      <c r="J2532" s="135"/>
      <c r="K2532" s="135"/>
      <c r="L2532" s="134"/>
      <c r="M2532" s="135"/>
      <c r="N2532" s="135"/>
      <c r="O2532" s="134"/>
      <c r="P2532" s="135"/>
      <c r="Q2532" s="135"/>
      <c r="R2532" s="134"/>
      <c r="S2532" s="135"/>
      <c r="T2532" s="135"/>
      <c r="U2532" s="134"/>
      <c r="V2532" s="135"/>
      <c r="W2532" s="135"/>
      <c r="X2532" s="134"/>
      <c r="Y2532" s="135"/>
      <c r="Z2532" s="135"/>
      <c r="AA2532" s="134"/>
      <c r="AB2532" s="135"/>
      <c r="AC2532" s="135"/>
      <c r="AD2532" s="134"/>
      <c r="AE2532" s="135"/>
      <c r="AF2532" s="135"/>
      <c r="AG2532" s="134"/>
    </row>
    <row r="2533" spans="1:33">
      <c r="A2533" s="144" t="s">
        <v>345</v>
      </c>
      <c r="B2533" s="135" t="s">
        <v>2648</v>
      </c>
      <c r="C2533" s="143">
        <v>-496.15573408107844</v>
      </c>
      <c r="D2533" s="143">
        <v>3759.7354916879913</v>
      </c>
      <c r="E2533" s="142">
        <v>1.2869999999999999</v>
      </c>
      <c r="F2533" s="141">
        <v>2.1960000000000002</v>
      </c>
      <c r="G2533" s="135"/>
      <c r="H2533" s="135"/>
      <c r="I2533" s="134"/>
      <c r="J2533" s="135"/>
      <c r="K2533" s="135"/>
      <c r="L2533" s="134"/>
      <c r="M2533" s="135"/>
      <c r="N2533" s="135"/>
      <c r="O2533" s="134"/>
      <c r="P2533" s="135"/>
      <c r="Q2533" s="135"/>
      <c r="R2533" s="134"/>
      <c r="S2533" s="135"/>
      <c r="T2533" s="135"/>
      <c r="U2533" s="134"/>
      <c r="V2533" s="135"/>
      <c r="W2533" s="135"/>
      <c r="X2533" s="134"/>
      <c r="Y2533" s="135"/>
      <c r="Z2533" s="135"/>
      <c r="AA2533" s="134"/>
      <c r="AB2533" s="135"/>
      <c r="AC2533" s="135"/>
      <c r="AD2533" s="134"/>
      <c r="AE2533" s="135"/>
      <c r="AF2533" s="135"/>
      <c r="AG2533" s="134"/>
    </row>
    <row r="2534" spans="1:33">
      <c r="A2534" s="144" t="s">
        <v>345</v>
      </c>
      <c r="B2534" s="135" t="s">
        <v>2647</v>
      </c>
      <c r="C2534" s="143">
        <v>-496.87746338227885</v>
      </c>
      <c r="D2534" s="143">
        <v>3758.0454908228089</v>
      </c>
      <c r="E2534" s="142">
        <v>1.276</v>
      </c>
      <c r="F2534" s="141">
        <v>2.198</v>
      </c>
      <c r="G2534" s="135"/>
      <c r="H2534" s="135"/>
      <c r="I2534" s="134"/>
      <c r="J2534" s="135"/>
      <c r="K2534" s="135"/>
      <c r="L2534" s="134"/>
      <c r="M2534" s="135"/>
      <c r="N2534" s="135"/>
      <c r="O2534" s="134"/>
      <c r="P2534" s="135"/>
      <c r="Q2534" s="135"/>
      <c r="R2534" s="134"/>
      <c r="S2534" s="135"/>
      <c r="T2534" s="135"/>
      <c r="U2534" s="134"/>
      <c r="V2534" s="135"/>
      <c r="W2534" s="135"/>
      <c r="X2534" s="134"/>
      <c r="Y2534" s="135"/>
      <c r="Z2534" s="135"/>
      <c r="AA2534" s="134"/>
      <c r="AB2534" s="135"/>
      <c r="AC2534" s="135"/>
      <c r="AD2534" s="134"/>
      <c r="AE2534" s="135"/>
      <c r="AF2534" s="135"/>
      <c r="AG2534" s="134"/>
    </row>
    <row r="2535" spans="1:33">
      <c r="A2535" s="144" t="s">
        <v>345</v>
      </c>
      <c r="B2535" s="135" t="s">
        <v>2646</v>
      </c>
      <c r="C2535" s="143">
        <v>-496.06107086748375</v>
      </c>
      <c r="D2535" s="143">
        <v>3757.6222019420038</v>
      </c>
      <c r="E2535" s="142">
        <v>1.2689999999999999</v>
      </c>
      <c r="F2535" s="141">
        <v>2.1779999999999999</v>
      </c>
      <c r="G2535" s="135"/>
      <c r="H2535" s="135"/>
      <c r="I2535" s="134"/>
      <c r="J2535" s="135"/>
      <c r="K2535" s="135"/>
      <c r="L2535" s="134"/>
      <c r="M2535" s="135"/>
      <c r="N2535" s="135"/>
      <c r="O2535" s="134"/>
      <c r="P2535" s="135"/>
      <c r="Q2535" s="135"/>
      <c r="R2535" s="134"/>
      <c r="S2535" s="135"/>
      <c r="T2535" s="135"/>
      <c r="U2535" s="134"/>
      <c r="V2535" s="135"/>
      <c r="W2535" s="135"/>
      <c r="X2535" s="134"/>
      <c r="Y2535" s="135"/>
      <c r="Z2535" s="135"/>
      <c r="AA2535" s="134"/>
      <c r="AB2535" s="135"/>
      <c r="AC2535" s="135"/>
      <c r="AD2535" s="134"/>
      <c r="AE2535" s="135"/>
      <c r="AF2535" s="135"/>
      <c r="AG2535" s="134"/>
    </row>
    <row r="2536" spans="1:33">
      <c r="A2536" s="144" t="s">
        <v>345</v>
      </c>
      <c r="B2536" s="135" t="s">
        <v>2645</v>
      </c>
      <c r="C2536" s="143">
        <v>-496.03539514382317</v>
      </c>
      <c r="D2536" s="143">
        <v>3757.3707559612858</v>
      </c>
      <c r="E2536" s="142">
        <v>1.288</v>
      </c>
      <c r="F2536" s="141">
        <v>2.1829999999999998</v>
      </c>
      <c r="G2536" s="135"/>
      <c r="H2536" s="135"/>
      <c r="I2536" s="134"/>
      <c r="J2536" s="135"/>
      <c r="K2536" s="135"/>
      <c r="L2536" s="134"/>
      <c r="M2536" s="135"/>
      <c r="N2536" s="135"/>
      <c r="O2536" s="134"/>
      <c r="P2536" s="135"/>
      <c r="Q2536" s="135"/>
      <c r="R2536" s="134"/>
      <c r="S2536" s="135"/>
      <c r="T2536" s="135"/>
      <c r="U2536" s="134"/>
      <c r="V2536" s="135"/>
      <c r="W2536" s="135"/>
      <c r="X2536" s="134"/>
      <c r="Y2536" s="135"/>
      <c r="Z2536" s="135"/>
      <c r="AA2536" s="134"/>
      <c r="AB2536" s="135"/>
      <c r="AC2536" s="135"/>
      <c r="AD2536" s="134"/>
      <c r="AE2536" s="135"/>
      <c r="AF2536" s="135"/>
      <c r="AG2536" s="134"/>
    </row>
    <row r="2537" spans="1:33">
      <c r="A2537" s="144" t="s">
        <v>345</v>
      </c>
      <c r="B2537" s="135" t="s">
        <v>2644</v>
      </c>
      <c r="C2537" s="143">
        <v>-496.46352834663315</v>
      </c>
      <c r="D2537" s="143">
        <v>3755.5734166351372</v>
      </c>
      <c r="E2537" s="142">
        <v>1.306</v>
      </c>
      <c r="F2537" s="141">
        <v>2.1989999999999998</v>
      </c>
      <c r="G2537" s="135"/>
      <c r="H2537" s="135"/>
      <c r="I2537" s="134"/>
      <c r="J2537" s="135"/>
      <c r="K2537" s="135"/>
      <c r="L2537" s="134"/>
      <c r="M2537" s="135"/>
      <c r="N2537" s="135"/>
      <c r="O2537" s="134"/>
      <c r="P2537" s="135"/>
      <c r="Q2537" s="135"/>
      <c r="R2537" s="134"/>
      <c r="S2537" s="135"/>
      <c r="T2537" s="135"/>
      <c r="U2537" s="134"/>
      <c r="V2537" s="135"/>
      <c r="W2537" s="135"/>
      <c r="X2537" s="134"/>
      <c r="Y2537" s="135"/>
      <c r="Z2537" s="135"/>
      <c r="AA2537" s="134"/>
      <c r="AB2537" s="135"/>
      <c r="AC2537" s="135"/>
      <c r="AD2537" s="134"/>
      <c r="AE2537" s="135"/>
      <c r="AF2537" s="135"/>
      <c r="AG2537" s="134"/>
    </row>
    <row r="2538" spans="1:33">
      <c r="A2538" s="144" t="s">
        <v>345</v>
      </c>
      <c r="B2538" s="135" t="s">
        <v>2643</v>
      </c>
      <c r="C2538" s="143">
        <v>-495.97912250744378</v>
      </c>
      <c r="D2538" s="143">
        <v>3754.9307709085629</v>
      </c>
      <c r="E2538" s="142">
        <v>1.264</v>
      </c>
      <c r="F2538" s="141">
        <v>2.198</v>
      </c>
      <c r="G2538" s="135"/>
      <c r="H2538" s="135"/>
      <c r="I2538" s="134"/>
      <c r="J2538" s="135"/>
      <c r="K2538" s="135"/>
      <c r="L2538" s="134"/>
      <c r="M2538" s="135"/>
      <c r="N2538" s="135"/>
      <c r="O2538" s="134"/>
      <c r="P2538" s="135"/>
      <c r="Q2538" s="135"/>
      <c r="R2538" s="134"/>
      <c r="S2538" s="135"/>
      <c r="T2538" s="135"/>
      <c r="U2538" s="134"/>
      <c r="V2538" s="135"/>
      <c r="W2538" s="135"/>
      <c r="X2538" s="134"/>
      <c r="Y2538" s="135"/>
      <c r="Z2538" s="135"/>
      <c r="AA2538" s="134"/>
      <c r="AB2538" s="135"/>
      <c r="AC2538" s="135"/>
      <c r="AD2538" s="134"/>
      <c r="AE2538" s="135"/>
      <c r="AF2538" s="135"/>
      <c r="AG2538" s="134"/>
    </row>
    <row r="2539" spans="1:33">
      <c r="A2539" s="144" t="s">
        <v>345</v>
      </c>
      <c r="B2539" s="135" t="s">
        <v>2642</v>
      </c>
      <c r="C2539" s="143">
        <v>-496.83345850546999</v>
      </c>
      <c r="D2539" s="143">
        <v>3754.8128675262496</v>
      </c>
      <c r="E2539" s="142">
        <v>1.284</v>
      </c>
      <c r="F2539" s="141">
        <v>2.2040000000000002</v>
      </c>
      <c r="G2539" s="135"/>
      <c r="H2539" s="135"/>
      <c r="I2539" s="134"/>
      <c r="J2539" s="135"/>
      <c r="K2539" s="135"/>
      <c r="L2539" s="134"/>
      <c r="M2539" s="135"/>
      <c r="N2539" s="135"/>
      <c r="O2539" s="134"/>
      <c r="P2539" s="135"/>
      <c r="Q2539" s="135"/>
      <c r="R2539" s="134"/>
      <c r="S2539" s="135"/>
      <c r="T2539" s="135"/>
      <c r="U2539" s="134"/>
      <c r="V2539" s="135"/>
      <c r="W2539" s="135"/>
      <c r="X2539" s="134"/>
      <c r="Y2539" s="135"/>
      <c r="Z2539" s="135"/>
      <c r="AA2539" s="134"/>
      <c r="AB2539" s="135"/>
      <c r="AC2539" s="135"/>
      <c r="AD2539" s="134"/>
      <c r="AE2539" s="135"/>
      <c r="AF2539" s="135"/>
      <c r="AG2539" s="134"/>
    </row>
    <row r="2540" spans="1:33">
      <c r="A2540" s="144" t="s">
        <v>345</v>
      </c>
      <c r="B2540" s="135" t="s">
        <v>2641</v>
      </c>
      <c r="C2540" s="143">
        <v>-496.28861392728385</v>
      </c>
      <c r="D2540" s="143">
        <v>3752.9845746750802</v>
      </c>
      <c r="E2540" s="142">
        <v>1.278</v>
      </c>
      <c r="F2540" s="141">
        <v>2.202</v>
      </c>
      <c r="G2540" s="135"/>
      <c r="H2540" s="135"/>
      <c r="I2540" s="134"/>
      <c r="J2540" s="135"/>
      <c r="K2540" s="135"/>
      <c r="L2540" s="134"/>
      <c r="M2540" s="135"/>
      <c r="N2540" s="135"/>
      <c r="O2540" s="134"/>
      <c r="P2540" s="135"/>
      <c r="Q2540" s="135"/>
      <c r="R2540" s="134"/>
      <c r="S2540" s="135"/>
      <c r="T2540" s="135"/>
      <c r="U2540" s="134"/>
      <c r="V2540" s="135"/>
      <c r="W2540" s="135"/>
      <c r="X2540" s="134"/>
      <c r="Y2540" s="135"/>
      <c r="Z2540" s="135"/>
      <c r="AA2540" s="134"/>
      <c r="AB2540" s="135"/>
      <c r="AC2540" s="135"/>
      <c r="AD2540" s="134"/>
      <c r="AE2540" s="135"/>
      <c r="AF2540" s="135"/>
      <c r="AG2540" s="134"/>
    </row>
    <row r="2541" spans="1:33">
      <c r="A2541" s="144" t="s">
        <v>345</v>
      </c>
      <c r="B2541" s="135" t="s">
        <v>2640</v>
      </c>
      <c r="C2541" s="143">
        <v>-496.5916660845038</v>
      </c>
      <c r="D2541" s="143">
        <v>3752.0473927688436</v>
      </c>
      <c r="E2541" s="142">
        <v>1.286</v>
      </c>
      <c r="F2541" s="141">
        <v>2.218</v>
      </c>
      <c r="G2541" s="135"/>
      <c r="H2541" s="135"/>
      <c r="I2541" s="134"/>
      <c r="J2541" s="135"/>
      <c r="K2541" s="135"/>
      <c r="L2541" s="134"/>
      <c r="M2541" s="135"/>
      <c r="N2541" s="135"/>
      <c r="O2541" s="134"/>
      <c r="P2541" s="135"/>
      <c r="Q2541" s="135"/>
      <c r="R2541" s="134"/>
      <c r="S2541" s="135"/>
      <c r="T2541" s="135"/>
      <c r="U2541" s="134"/>
      <c r="V2541" s="135"/>
      <c r="W2541" s="135"/>
      <c r="X2541" s="134"/>
      <c r="Y2541" s="135"/>
      <c r="Z2541" s="135"/>
      <c r="AA2541" s="134"/>
      <c r="AB2541" s="135"/>
      <c r="AC2541" s="135"/>
      <c r="AD2541" s="134"/>
      <c r="AE2541" s="135"/>
      <c r="AF2541" s="135"/>
      <c r="AG2541" s="134"/>
    </row>
    <row r="2542" spans="1:33">
      <c r="A2542" s="144" t="s">
        <v>345</v>
      </c>
      <c r="B2542" s="135" t="s">
        <v>2639</v>
      </c>
      <c r="C2542" s="143">
        <v>-496.00231828726334</v>
      </c>
      <c r="D2542" s="143">
        <v>3751.0507018661019</v>
      </c>
      <c r="E2542" s="142">
        <v>1.2789999999999999</v>
      </c>
      <c r="F2542" s="141">
        <v>2.2029999999999998</v>
      </c>
      <c r="G2542" s="135"/>
      <c r="H2542" s="135"/>
      <c r="I2542" s="134"/>
      <c r="J2542" s="135"/>
      <c r="K2542" s="135"/>
      <c r="L2542" s="134"/>
      <c r="M2542" s="135"/>
      <c r="N2542" s="135"/>
      <c r="O2542" s="134"/>
      <c r="P2542" s="135"/>
      <c r="Q2542" s="135"/>
      <c r="R2542" s="134"/>
      <c r="S2542" s="135"/>
      <c r="T2542" s="135"/>
      <c r="U2542" s="134"/>
      <c r="V2542" s="135"/>
      <c r="W2542" s="135"/>
      <c r="X2542" s="134"/>
      <c r="Y2542" s="135"/>
      <c r="Z2542" s="135"/>
      <c r="AA2542" s="134"/>
      <c r="AB2542" s="135"/>
      <c r="AC2542" s="135"/>
      <c r="AD2542" s="134"/>
      <c r="AE2542" s="135"/>
      <c r="AF2542" s="135"/>
      <c r="AG2542" s="134"/>
    </row>
    <row r="2543" spans="1:33">
      <c r="A2543" s="144" t="s">
        <v>345</v>
      </c>
      <c r="B2543" s="135" t="s">
        <v>2638</v>
      </c>
      <c r="C2543" s="143">
        <v>-496.58955975574929</v>
      </c>
      <c r="D2543" s="143">
        <v>3750.6555655401744</v>
      </c>
      <c r="E2543" s="142">
        <v>1.266</v>
      </c>
      <c r="F2543" s="141">
        <v>2.19</v>
      </c>
      <c r="G2543" s="135"/>
      <c r="H2543" s="135"/>
      <c r="I2543" s="134"/>
      <c r="J2543" s="135"/>
      <c r="K2543" s="135"/>
      <c r="L2543" s="134"/>
      <c r="M2543" s="135"/>
      <c r="N2543" s="135"/>
      <c r="O2543" s="134"/>
      <c r="P2543" s="135"/>
      <c r="Q2543" s="135"/>
      <c r="R2543" s="134"/>
      <c r="S2543" s="135"/>
      <c r="T2543" s="135"/>
      <c r="U2543" s="134"/>
      <c r="V2543" s="135"/>
      <c r="W2543" s="135"/>
      <c r="X2543" s="134"/>
      <c r="Y2543" s="135"/>
      <c r="Z2543" s="135"/>
      <c r="AA2543" s="134"/>
      <c r="AB2543" s="135"/>
      <c r="AC2543" s="135"/>
      <c r="AD2543" s="134"/>
      <c r="AE2543" s="135"/>
      <c r="AF2543" s="135"/>
      <c r="AG2543" s="134"/>
    </row>
    <row r="2544" spans="1:33">
      <c r="A2544" s="144" t="s">
        <v>345</v>
      </c>
      <c r="B2544" s="135" t="s">
        <v>2637</v>
      </c>
      <c r="C2544" s="143">
        <v>-496.28051632142939</v>
      </c>
      <c r="D2544" s="143">
        <v>3749.5526428356388</v>
      </c>
      <c r="E2544" s="142">
        <v>1.278</v>
      </c>
      <c r="F2544" s="141">
        <v>2.2010000000000001</v>
      </c>
      <c r="G2544" s="135"/>
      <c r="H2544" s="135"/>
      <c r="I2544" s="134"/>
      <c r="J2544" s="135"/>
      <c r="K2544" s="135"/>
      <c r="L2544" s="134"/>
      <c r="M2544" s="135"/>
      <c r="N2544" s="135"/>
      <c r="O2544" s="134"/>
      <c r="P2544" s="135"/>
      <c r="Q2544" s="135"/>
      <c r="R2544" s="134"/>
      <c r="S2544" s="135"/>
      <c r="T2544" s="135"/>
      <c r="U2544" s="134"/>
      <c r="V2544" s="135"/>
      <c r="W2544" s="135"/>
      <c r="X2544" s="134"/>
      <c r="Y2544" s="135"/>
      <c r="Z2544" s="135"/>
      <c r="AA2544" s="134"/>
      <c r="AB2544" s="135"/>
      <c r="AC2544" s="135"/>
      <c r="AD2544" s="134"/>
      <c r="AE2544" s="135"/>
      <c r="AF2544" s="135"/>
      <c r="AG2544" s="134"/>
    </row>
    <row r="2545" spans="1:33">
      <c r="A2545" s="144" t="s">
        <v>345</v>
      </c>
      <c r="B2545" s="135" t="s">
        <v>2636</v>
      </c>
      <c r="C2545" s="143">
        <v>-496.74148601942068</v>
      </c>
      <c r="D2545" s="143">
        <v>3748.8650390117159</v>
      </c>
      <c r="E2545" s="142">
        <v>1.2869999999999999</v>
      </c>
      <c r="F2545" s="141">
        <v>2.1880000000000002</v>
      </c>
      <c r="G2545" s="135"/>
      <c r="H2545" s="135"/>
      <c r="I2545" s="134"/>
      <c r="J2545" s="135"/>
      <c r="K2545" s="135"/>
      <c r="L2545" s="134"/>
      <c r="M2545" s="135"/>
      <c r="N2545" s="135"/>
      <c r="O2545" s="134"/>
      <c r="P2545" s="135"/>
      <c r="Q2545" s="135"/>
      <c r="R2545" s="134"/>
      <c r="S2545" s="135"/>
      <c r="T2545" s="135"/>
      <c r="U2545" s="134"/>
      <c r="V2545" s="135"/>
      <c r="W2545" s="135"/>
      <c r="X2545" s="134"/>
      <c r="Y2545" s="135"/>
      <c r="Z2545" s="135"/>
      <c r="AA2545" s="134"/>
      <c r="AB2545" s="135"/>
      <c r="AC2545" s="135"/>
      <c r="AD2545" s="134"/>
      <c r="AE2545" s="135"/>
      <c r="AF2545" s="135"/>
      <c r="AG2545" s="134"/>
    </row>
    <row r="2546" spans="1:33">
      <c r="A2546" s="144" t="s">
        <v>345</v>
      </c>
      <c r="B2546" s="135" t="s">
        <v>2635</v>
      </c>
      <c r="C2546" s="143">
        <v>-496.18768111185778</v>
      </c>
      <c r="D2546" s="143">
        <v>3747.2035482213564</v>
      </c>
      <c r="E2546" s="142">
        <v>1.2889999999999999</v>
      </c>
      <c r="F2546" s="141">
        <v>2.2010000000000001</v>
      </c>
      <c r="G2546" s="135"/>
      <c r="H2546" s="135"/>
      <c r="I2546" s="134"/>
      <c r="J2546" s="135"/>
      <c r="K2546" s="135"/>
      <c r="L2546" s="134"/>
      <c r="M2546" s="135"/>
      <c r="N2546" s="135"/>
      <c r="O2546" s="134"/>
      <c r="P2546" s="135"/>
      <c r="Q2546" s="135"/>
      <c r="R2546" s="134"/>
      <c r="S2546" s="135"/>
      <c r="T2546" s="135"/>
      <c r="U2546" s="134"/>
      <c r="V2546" s="135"/>
      <c r="W2546" s="135"/>
      <c r="X2546" s="134"/>
      <c r="Y2546" s="135"/>
      <c r="Z2546" s="135"/>
      <c r="AA2546" s="134"/>
      <c r="AB2546" s="135"/>
      <c r="AC2546" s="135"/>
      <c r="AD2546" s="134"/>
      <c r="AE2546" s="135"/>
      <c r="AF2546" s="135"/>
      <c r="AG2546" s="134"/>
    </row>
    <row r="2547" spans="1:33">
      <c r="A2547" s="144" t="s">
        <v>345</v>
      </c>
      <c r="B2547" s="135" t="s">
        <v>2634</v>
      </c>
      <c r="C2547" s="143">
        <v>-496.31766074321854</v>
      </c>
      <c r="D2547" s="143">
        <v>3746.4172413195242</v>
      </c>
      <c r="E2547" s="142">
        <v>1.2869999999999999</v>
      </c>
      <c r="F2547" s="141">
        <v>2.198</v>
      </c>
      <c r="G2547" s="135"/>
      <c r="H2547" s="135"/>
      <c r="I2547" s="134"/>
      <c r="J2547" s="135"/>
      <c r="K2547" s="135"/>
      <c r="L2547" s="134"/>
      <c r="M2547" s="135"/>
      <c r="N2547" s="135"/>
      <c r="O2547" s="134"/>
      <c r="P2547" s="135"/>
      <c r="Q2547" s="135"/>
      <c r="R2547" s="134"/>
      <c r="S2547" s="135"/>
      <c r="T2547" s="135"/>
      <c r="U2547" s="134"/>
      <c r="V2547" s="135"/>
      <c r="W2547" s="135"/>
      <c r="X2547" s="134"/>
      <c r="Y2547" s="135"/>
      <c r="Z2547" s="135"/>
      <c r="AA2547" s="134"/>
      <c r="AB2547" s="135"/>
      <c r="AC2547" s="135"/>
      <c r="AD2547" s="134"/>
      <c r="AE2547" s="135"/>
      <c r="AF2547" s="135"/>
      <c r="AG2547" s="134"/>
    </row>
    <row r="2548" spans="1:33">
      <c r="A2548" s="144" t="s">
        <v>345</v>
      </c>
      <c r="B2548" s="135" t="s">
        <v>2633</v>
      </c>
      <c r="C2548" s="143">
        <v>-495.99012277100502</v>
      </c>
      <c r="D2548" s="143">
        <v>3745.903475460198</v>
      </c>
      <c r="E2548" s="142">
        <v>1.292</v>
      </c>
      <c r="F2548" s="141">
        <v>2.206</v>
      </c>
      <c r="G2548" s="135"/>
      <c r="H2548" s="135"/>
      <c r="I2548" s="134"/>
      <c r="J2548" s="135"/>
      <c r="K2548" s="135"/>
      <c r="L2548" s="134"/>
      <c r="M2548" s="135"/>
      <c r="N2548" s="135"/>
      <c r="O2548" s="134"/>
      <c r="P2548" s="135"/>
      <c r="Q2548" s="135"/>
      <c r="R2548" s="134"/>
      <c r="S2548" s="135"/>
      <c r="T2548" s="135"/>
      <c r="U2548" s="134"/>
      <c r="V2548" s="135"/>
      <c r="W2548" s="135"/>
      <c r="X2548" s="134"/>
      <c r="Y2548" s="135"/>
      <c r="Z2548" s="135"/>
      <c r="AA2548" s="134"/>
      <c r="AB2548" s="135"/>
      <c r="AC2548" s="135"/>
      <c r="AD2548" s="134"/>
      <c r="AE2548" s="135"/>
      <c r="AF2548" s="135"/>
      <c r="AG2548" s="134"/>
    </row>
    <row r="2549" spans="1:33">
      <c r="A2549" s="144" t="s">
        <v>345</v>
      </c>
      <c r="B2549" s="135" t="s">
        <v>2632</v>
      </c>
      <c r="C2549" s="143">
        <v>-496.88764728320353</v>
      </c>
      <c r="D2549" s="143">
        <v>3745.3848663479712</v>
      </c>
      <c r="E2549" s="142">
        <v>1.286</v>
      </c>
      <c r="F2549" s="141">
        <v>2.1880000000000002</v>
      </c>
      <c r="G2549" s="135"/>
      <c r="H2549" s="135"/>
      <c r="I2549" s="134"/>
      <c r="J2549" s="135"/>
      <c r="K2549" s="135"/>
      <c r="L2549" s="134"/>
      <c r="M2549" s="135"/>
      <c r="N2549" s="135"/>
      <c r="O2549" s="134"/>
      <c r="P2549" s="135"/>
      <c r="Q2549" s="135"/>
      <c r="R2549" s="134"/>
      <c r="S2549" s="135"/>
      <c r="T2549" s="135"/>
      <c r="U2549" s="134"/>
      <c r="V2549" s="135"/>
      <c r="W2549" s="135"/>
      <c r="X2549" s="134"/>
      <c r="Y2549" s="135"/>
      <c r="Z2549" s="135"/>
      <c r="AA2549" s="134"/>
      <c r="AB2549" s="135"/>
      <c r="AC2549" s="135"/>
      <c r="AD2549" s="134"/>
      <c r="AE2549" s="135"/>
      <c r="AF2549" s="135"/>
      <c r="AG2549" s="134"/>
    </row>
    <row r="2550" spans="1:33">
      <c r="A2550" s="144" t="s">
        <v>345</v>
      </c>
      <c r="B2550" s="135" t="s">
        <v>2631</v>
      </c>
      <c r="C2550" s="143">
        <v>-495.91356067292395</v>
      </c>
      <c r="D2550" s="143">
        <v>3745.3216847448989</v>
      </c>
      <c r="E2550" s="142">
        <v>1.27</v>
      </c>
      <c r="F2550" s="141">
        <v>2.2000000000000002</v>
      </c>
      <c r="G2550" s="135"/>
      <c r="H2550" s="135"/>
      <c r="I2550" s="134"/>
      <c r="J2550" s="135"/>
      <c r="K2550" s="135"/>
      <c r="L2550" s="134"/>
      <c r="M2550" s="135"/>
      <c r="N2550" s="135"/>
      <c r="O2550" s="134"/>
      <c r="P2550" s="135"/>
      <c r="Q2550" s="135"/>
      <c r="R2550" s="134"/>
      <c r="S2550" s="135"/>
      <c r="T2550" s="135"/>
      <c r="U2550" s="134"/>
      <c r="V2550" s="135"/>
      <c r="W2550" s="135"/>
      <c r="X2550" s="134"/>
      <c r="Y2550" s="135"/>
      <c r="Z2550" s="135"/>
      <c r="AA2550" s="134"/>
      <c r="AB2550" s="135"/>
      <c r="AC2550" s="135"/>
      <c r="AD2550" s="134"/>
      <c r="AE2550" s="135"/>
      <c r="AF2550" s="135"/>
      <c r="AG2550" s="134"/>
    </row>
    <row r="2551" spans="1:33">
      <c r="A2551" s="144" t="s">
        <v>345</v>
      </c>
      <c r="B2551" s="135" t="s">
        <v>2630</v>
      </c>
      <c r="C2551" s="143">
        <v>-496.24208460050278</v>
      </c>
      <c r="D2551" s="143">
        <v>3743.455432176148</v>
      </c>
      <c r="E2551" s="142">
        <v>1.2969999999999999</v>
      </c>
      <c r="F2551" s="141">
        <v>2.2040000000000002</v>
      </c>
      <c r="G2551" s="135"/>
      <c r="H2551" s="135"/>
      <c r="I2551" s="134"/>
      <c r="J2551" s="135"/>
      <c r="K2551" s="135"/>
      <c r="L2551" s="134"/>
      <c r="M2551" s="135"/>
      <c r="N2551" s="135"/>
      <c r="O2551" s="134"/>
      <c r="P2551" s="135"/>
      <c r="Q2551" s="135"/>
      <c r="R2551" s="134"/>
      <c r="S2551" s="135"/>
      <c r="T2551" s="135"/>
      <c r="U2551" s="134"/>
      <c r="V2551" s="135"/>
      <c r="W2551" s="135"/>
      <c r="X2551" s="134"/>
      <c r="Y2551" s="135"/>
      <c r="Z2551" s="135"/>
      <c r="AA2551" s="134"/>
      <c r="AB2551" s="135"/>
      <c r="AC2551" s="135"/>
      <c r="AD2551" s="134"/>
      <c r="AE2551" s="135"/>
      <c r="AF2551" s="135"/>
      <c r="AG2551" s="134"/>
    </row>
    <row r="2552" spans="1:33">
      <c r="A2552" s="144" t="s">
        <v>345</v>
      </c>
      <c r="B2552" s="135" t="s">
        <v>2629</v>
      </c>
      <c r="C2552" s="143">
        <v>-496.8262150271197</v>
      </c>
      <c r="D2552" s="143">
        <v>3741.8103326990013</v>
      </c>
      <c r="E2552" s="142">
        <v>1.3009999999999999</v>
      </c>
      <c r="F2552" s="141">
        <v>2.1840000000000002</v>
      </c>
      <c r="G2552" s="135"/>
      <c r="H2552" s="135"/>
      <c r="I2552" s="134"/>
      <c r="J2552" s="135"/>
      <c r="K2552" s="135"/>
      <c r="L2552" s="134"/>
      <c r="M2552" s="135"/>
      <c r="N2552" s="135"/>
      <c r="O2552" s="134"/>
      <c r="P2552" s="135"/>
      <c r="Q2552" s="135"/>
      <c r="R2552" s="134"/>
      <c r="S2552" s="135"/>
      <c r="T2552" s="135"/>
      <c r="U2552" s="134"/>
      <c r="V2552" s="135"/>
      <c r="W2552" s="135"/>
      <c r="X2552" s="134"/>
      <c r="Y2552" s="135"/>
      <c r="Z2552" s="135"/>
      <c r="AA2552" s="134"/>
      <c r="AB2552" s="135"/>
      <c r="AC2552" s="135"/>
      <c r="AD2552" s="134"/>
      <c r="AE2552" s="135"/>
      <c r="AF2552" s="135"/>
      <c r="AG2552" s="134"/>
    </row>
    <row r="2553" spans="1:33">
      <c r="A2553" s="144" t="s">
        <v>345</v>
      </c>
      <c r="B2553" s="135" t="s">
        <v>2628</v>
      </c>
      <c r="C2553" s="143">
        <v>-496.75085327432078</v>
      </c>
      <c r="D2553" s="143">
        <v>3740.2311966296979</v>
      </c>
      <c r="E2553" s="142">
        <v>1.327</v>
      </c>
      <c r="F2553" s="141">
        <v>2.2120000000000002</v>
      </c>
      <c r="G2553" s="135"/>
      <c r="H2553" s="135"/>
      <c r="I2553" s="134"/>
      <c r="J2553" s="135"/>
      <c r="K2553" s="135"/>
      <c r="L2553" s="134"/>
      <c r="M2553" s="135"/>
      <c r="N2553" s="135"/>
      <c r="O2553" s="134"/>
      <c r="P2553" s="135"/>
      <c r="Q2553" s="135"/>
      <c r="R2553" s="134"/>
      <c r="S2553" s="135"/>
      <c r="T2553" s="135"/>
      <c r="U2553" s="134"/>
      <c r="V2553" s="135"/>
      <c r="W2553" s="135"/>
      <c r="X2553" s="134"/>
      <c r="Y2553" s="135"/>
      <c r="Z2553" s="135"/>
      <c r="AA2553" s="134"/>
      <c r="AB2553" s="135"/>
      <c r="AC2553" s="135"/>
      <c r="AD2553" s="134"/>
      <c r="AE2553" s="135"/>
      <c r="AF2553" s="135"/>
      <c r="AG2553" s="134"/>
    </row>
    <row r="2554" spans="1:33">
      <c r="A2554" s="144" t="s">
        <v>345</v>
      </c>
      <c r="B2554" s="135" t="s">
        <v>2627</v>
      </c>
      <c r="C2554" s="143">
        <v>-496.61619801012739</v>
      </c>
      <c r="D2554" s="143">
        <v>3740.0743298475832</v>
      </c>
      <c r="E2554" s="142">
        <v>1.33</v>
      </c>
      <c r="F2554" s="141">
        <v>2.234</v>
      </c>
      <c r="G2554" s="135"/>
      <c r="H2554" s="135"/>
      <c r="I2554" s="134"/>
      <c r="J2554" s="135"/>
      <c r="K2554" s="135"/>
      <c r="L2554" s="134"/>
      <c r="M2554" s="135"/>
      <c r="N2554" s="135"/>
      <c r="O2554" s="134"/>
      <c r="P2554" s="135"/>
      <c r="Q2554" s="135"/>
      <c r="R2554" s="134"/>
      <c r="S2554" s="135"/>
      <c r="T2554" s="135"/>
      <c r="U2554" s="134"/>
      <c r="V2554" s="135"/>
      <c r="W2554" s="135"/>
      <c r="X2554" s="134"/>
      <c r="Y2554" s="135"/>
      <c r="Z2554" s="135"/>
      <c r="AA2554" s="134"/>
      <c r="AB2554" s="135"/>
      <c r="AC2554" s="135"/>
      <c r="AD2554" s="134"/>
      <c r="AE2554" s="135"/>
      <c r="AF2554" s="135"/>
      <c r="AG2554" s="134"/>
    </row>
    <row r="2555" spans="1:33">
      <c r="A2555" s="144" t="s">
        <v>345</v>
      </c>
      <c r="B2555" s="135" t="s">
        <v>2626</v>
      </c>
      <c r="C2555" s="143">
        <v>-496.56057506842552</v>
      </c>
      <c r="D2555" s="143">
        <v>3738.2103203721981</v>
      </c>
      <c r="E2555" s="142">
        <v>1.31</v>
      </c>
      <c r="F2555" s="141">
        <v>2.2290000000000001</v>
      </c>
      <c r="G2555" s="135"/>
      <c r="H2555" s="135"/>
      <c r="I2555" s="134"/>
      <c r="J2555" s="135"/>
      <c r="K2555" s="135"/>
      <c r="L2555" s="134"/>
      <c r="M2555" s="135"/>
      <c r="N2555" s="135"/>
      <c r="O2555" s="134"/>
      <c r="P2555" s="135"/>
      <c r="Q2555" s="135"/>
      <c r="R2555" s="134"/>
      <c r="S2555" s="135"/>
      <c r="T2555" s="135"/>
      <c r="U2555" s="134"/>
      <c r="V2555" s="135"/>
      <c r="W2555" s="135"/>
      <c r="X2555" s="134"/>
      <c r="Y2555" s="135"/>
      <c r="Z2555" s="135"/>
      <c r="AA2555" s="134"/>
      <c r="AB2555" s="135"/>
      <c r="AC2555" s="135"/>
      <c r="AD2555" s="134"/>
      <c r="AE2555" s="135"/>
      <c r="AF2555" s="135"/>
      <c r="AG2555" s="134"/>
    </row>
    <row r="2556" spans="1:33">
      <c r="A2556" s="144" t="s">
        <v>345</v>
      </c>
      <c r="B2556" s="135" t="s">
        <v>2625</v>
      </c>
      <c r="C2556" s="143">
        <v>-496.77663123292137</v>
      </c>
      <c r="D2556" s="143">
        <v>3736.2606547908445</v>
      </c>
      <c r="E2556" s="142">
        <v>1.3109999999999999</v>
      </c>
      <c r="F2556" s="141">
        <v>2.2240000000000002</v>
      </c>
      <c r="G2556" s="135"/>
      <c r="H2556" s="135"/>
      <c r="I2556" s="134"/>
      <c r="J2556" s="135"/>
      <c r="K2556" s="135"/>
      <c r="L2556" s="134"/>
      <c r="M2556" s="135"/>
      <c r="N2556" s="135"/>
      <c r="O2556" s="134"/>
      <c r="P2556" s="135"/>
      <c r="Q2556" s="135"/>
      <c r="R2556" s="134"/>
      <c r="S2556" s="135"/>
      <c r="T2556" s="135"/>
      <c r="U2556" s="134"/>
      <c r="V2556" s="135"/>
      <c r="W2556" s="135"/>
      <c r="X2556" s="134"/>
      <c r="Y2556" s="135"/>
      <c r="Z2556" s="135"/>
      <c r="AA2556" s="134"/>
      <c r="AB2556" s="135"/>
      <c r="AC2556" s="135"/>
      <c r="AD2556" s="134"/>
      <c r="AE2556" s="135"/>
      <c r="AF2556" s="135"/>
      <c r="AG2556" s="134"/>
    </row>
    <row r="2557" spans="1:33">
      <c r="A2557" s="144" t="s">
        <v>345</v>
      </c>
      <c r="B2557" s="135" t="s">
        <v>2624</v>
      </c>
      <c r="C2557" s="143">
        <v>-496.77885020248215</v>
      </c>
      <c r="D2557" s="143">
        <v>3735.0578365815436</v>
      </c>
      <c r="E2557" s="142">
        <v>1.3080000000000001</v>
      </c>
      <c r="F2557" s="141">
        <v>2.2269999999999999</v>
      </c>
      <c r="G2557" s="135"/>
      <c r="H2557" s="135"/>
      <c r="I2557" s="134"/>
      <c r="J2557" s="135"/>
      <c r="K2557" s="135"/>
      <c r="L2557" s="134"/>
      <c r="M2557" s="135"/>
      <c r="N2557" s="135"/>
      <c r="O2557" s="134"/>
      <c r="P2557" s="135"/>
      <c r="Q2557" s="135"/>
      <c r="R2557" s="134"/>
      <c r="S2557" s="135"/>
      <c r="T2557" s="135"/>
      <c r="U2557" s="134"/>
      <c r="V2557" s="135"/>
      <c r="W2557" s="135"/>
      <c r="X2557" s="134"/>
      <c r="Y2557" s="135"/>
      <c r="Z2557" s="135"/>
      <c r="AA2557" s="134"/>
      <c r="AB2557" s="135"/>
      <c r="AC2557" s="135"/>
      <c r="AD2557" s="134"/>
      <c r="AE2557" s="135"/>
      <c r="AF2557" s="135"/>
      <c r="AG2557" s="134"/>
    </row>
    <row r="2558" spans="1:33">
      <c r="A2558" s="144" t="s">
        <v>345</v>
      </c>
      <c r="B2558" s="135" t="s">
        <v>2623</v>
      </c>
      <c r="C2558" s="143">
        <v>-496.83566313429372</v>
      </c>
      <c r="D2558" s="143">
        <v>3733.6916372785577</v>
      </c>
      <c r="E2558" s="142">
        <v>1.3089999999999999</v>
      </c>
      <c r="F2558" s="141">
        <v>2.2210000000000001</v>
      </c>
      <c r="G2558" s="135"/>
      <c r="H2558" s="135"/>
      <c r="I2558" s="134"/>
      <c r="J2558" s="135"/>
      <c r="K2558" s="135"/>
      <c r="L2558" s="134"/>
      <c r="M2558" s="135"/>
      <c r="N2558" s="135"/>
      <c r="O2558" s="134"/>
      <c r="P2558" s="135"/>
      <c r="Q2558" s="135"/>
      <c r="R2558" s="134"/>
      <c r="S2558" s="135"/>
      <c r="T2558" s="135"/>
      <c r="U2558" s="134"/>
      <c r="V2558" s="135"/>
      <c r="W2558" s="135"/>
      <c r="X2558" s="134"/>
      <c r="Y2558" s="135"/>
      <c r="Z2558" s="135"/>
      <c r="AA2558" s="134"/>
      <c r="AB2558" s="135"/>
      <c r="AC2558" s="135"/>
      <c r="AD2558" s="134"/>
      <c r="AE2558" s="135"/>
      <c r="AF2558" s="135"/>
      <c r="AG2558" s="134"/>
    </row>
    <row r="2559" spans="1:33">
      <c r="A2559" s="144" t="s">
        <v>345</v>
      </c>
      <c r="B2559" s="135" t="s">
        <v>2622</v>
      </c>
      <c r="C2559" s="143">
        <v>-495.9825783627532</v>
      </c>
      <c r="D2559" s="143">
        <v>3731.9327603096312</v>
      </c>
      <c r="E2559" s="142">
        <v>1.3109999999999999</v>
      </c>
      <c r="F2559" s="141">
        <v>2.2130000000000001</v>
      </c>
      <c r="G2559" s="135"/>
      <c r="H2559" s="135"/>
      <c r="I2559" s="134"/>
      <c r="J2559" s="135"/>
      <c r="K2559" s="135"/>
      <c r="L2559" s="134"/>
      <c r="M2559" s="135"/>
      <c r="N2559" s="135"/>
      <c r="O2559" s="134"/>
      <c r="P2559" s="135"/>
      <c r="Q2559" s="135"/>
      <c r="R2559" s="134"/>
      <c r="S2559" s="135"/>
      <c r="T2559" s="135"/>
      <c r="U2559" s="134"/>
      <c r="V2559" s="135"/>
      <c r="W2559" s="135"/>
      <c r="X2559" s="134"/>
      <c r="Y2559" s="135"/>
      <c r="Z2559" s="135"/>
      <c r="AA2559" s="134"/>
      <c r="AB2559" s="135"/>
      <c r="AC2559" s="135"/>
      <c r="AD2559" s="134"/>
      <c r="AE2559" s="135"/>
      <c r="AF2559" s="135"/>
      <c r="AG2559" s="134"/>
    </row>
    <row r="2560" spans="1:33">
      <c r="A2560" s="144" t="s">
        <v>345</v>
      </c>
      <c r="B2560" s="135" t="s">
        <v>2621</v>
      </c>
      <c r="C2560" s="143">
        <v>-496.41688518774981</v>
      </c>
      <c r="D2560" s="143">
        <v>3731.206655722071</v>
      </c>
      <c r="E2560" s="142">
        <v>1.3160000000000001</v>
      </c>
      <c r="F2560" s="141">
        <v>2.2189999999999999</v>
      </c>
      <c r="G2560" s="135"/>
      <c r="H2560" s="135"/>
      <c r="I2560" s="134"/>
      <c r="J2560" s="135"/>
      <c r="K2560" s="135"/>
      <c r="L2560" s="134"/>
      <c r="M2560" s="135"/>
      <c r="N2560" s="135"/>
      <c r="O2560" s="134"/>
      <c r="P2560" s="135"/>
      <c r="Q2560" s="135"/>
      <c r="R2560" s="134"/>
      <c r="S2560" s="135"/>
      <c r="T2560" s="135"/>
      <c r="U2560" s="134"/>
      <c r="V2560" s="135"/>
      <c r="W2560" s="135"/>
      <c r="X2560" s="134"/>
      <c r="Y2560" s="135"/>
      <c r="Z2560" s="135"/>
      <c r="AA2560" s="134"/>
      <c r="AB2560" s="135"/>
      <c r="AC2560" s="135"/>
      <c r="AD2560" s="134"/>
      <c r="AE2560" s="135"/>
      <c r="AF2560" s="135"/>
      <c r="AG2560" s="134"/>
    </row>
    <row r="2561" spans="1:33">
      <c r="A2561" s="144" t="s">
        <v>345</v>
      </c>
      <c r="B2561" s="135" t="s">
        <v>2620</v>
      </c>
      <c r="C2561" s="143">
        <v>-496.06740017720966</v>
      </c>
      <c r="D2561" s="143">
        <v>3729.8419965407302</v>
      </c>
      <c r="E2561" s="142">
        <v>1.302</v>
      </c>
      <c r="F2561" s="141">
        <v>2.2370000000000001</v>
      </c>
      <c r="G2561" s="135"/>
      <c r="H2561" s="135"/>
      <c r="I2561" s="134"/>
      <c r="J2561" s="135"/>
      <c r="K2561" s="135"/>
      <c r="L2561" s="134"/>
      <c r="M2561" s="135"/>
      <c r="N2561" s="135"/>
      <c r="O2561" s="134"/>
      <c r="P2561" s="135"/>
      <c r="Q2561" s="135"/>
      <c r="R2561" s="134"/>
      <c r="S2561" s="135"/>
      <c r="T2561" s="135"/>
      <c r="U2561" s="134"/>
      <c r="V2561" s="135"/>
      <c r="W2561" s="135"/>
      <c r="X2561" s="134"/>
      <c r="Y2561" s="135"/>
      <c r="Z2561" s="135"/>
      <c r="AA2561" s="134"/>
      <c r="AB2561" s="135"/>
      <c r="AC2561" s="135"/>
      <c r="AD2561" s="134"/>
      <c r="AE2561" s="135"/>
      <c r="AF2561" s="135"/>
      <c r="AG2561" s="134"/>
    </row>
    <row r="2562" spans="1:33">
      <c r="A2562" s="144" t="s">
        <v>345</v>
      </c>
      <c r="B2562" s="135" t="s">
        <v>2619</v>
      </c>
      <c r="C2562" s="143">
        <v>-496.12968026568228</v>
      </c>
      <c r="D2562" s="143">
        <v>3728.9424715065452</v>
      </c>
      <c r="E2562" s="142">
        <v>1.3180000000000001</v>
      </c>
      <c r="F2562" s="141">
        <v>2.2130000000000001</v>
      </c>
      <c r="G2562" s="135"/>
      <c r="H2562" s="135"/>
      <c r="I2562" s="134"/>
      <c r="J2562" s="135"/>
      <c r="K2562" s="135"/>
      <c r="L2562" s="134"/>
      <c r="M2562" s="135"/>
      <c r="N2562" s="135"/>
      <c r="O2562" s="134"/>
      <c r="P2562" s="135"/>
      <c r="Q2562" s="135"/>
      <c r="R2562" s="134"/>
      <c r="S2562" s="135"/>
      <c r="T2562" s="135"/>
      <c r="U2562" s="134"/>
      <c r="V2562" s="135"/>
      <c r="W2562" s="135"/>
      <c r="X2562" s="134"/>
      <c r="Y2562" s="135"/>
      <c r="Z2562" s="135"/>
      <c r="AA2562" s="134"/>
      <c r="AB2562" s="135"/>
      <c r="AC2562" s="135"/>
      <c r="AD2562" s="134"/>
      <c r="AE2562" s="135"/>
      <c r="AF2562" s="135"/>
      <c r="AG2562" s="134"/>
    </row>
    <row r="2563" spans="1:33">
      <c r="A2563" s="144" t="s">
        <v>345</v>
      </c>
      <c r="B2563" s="135" t="s">
        <v>2618</v>
      </c>
      <c r="C2563" s="143">
        <v>-496.38165399007596</v>
      </c>
      <c r="D2563" s="143">
        <v>3728.351964954094</v>
      </c>
      <c r="E2563" s="142">
        <v>1.296</v>
      </c>
      <c r="F2563" s="141">
        <v>2.2349999999999999</v>
      </c>
      <c r="G2563" s="135"/>
      <c r="H2563" s="135"/>
      <c r="I2563" s="134"/>
      <c r="J2563" s="135"/>
      <c r="K2563" s="135"/>
      <c r="L2563" s="134"/>
      <c r="M2563" s="135"/>
      <c r="N2563" s="135"/>
      <c r="O2563" s="134"/>
      <c r="P2563" s="135"/>
      <c r="Q2563" s="135"/>
      <c r="R2563" s="134"/>
      <c r="S2563" s="135"/>
      <c r="T2563" s="135"/>
      <c r="U2563" s="134"/>
      <c r="V2563" s="135"/>
      <c r="W2563" s="135"/>
      <c r="X2563" s="134"/>
      <c r="Y2563" s="135"/>
      <c r="Z2563" s="135"/>
      <c r="AA2563" s="134"/>
      <c r="AB2563" s="135"/>
      <c r="AC2563" s="135"/>
      <c r="AD2563" s="134"/>
      <c r="AE2563" s="135"/>
      <c r="AF2563" s="135"/>
      <c r="AG2563" s="134"/>
    </row>
    <row r="2564" spans="1:33">
      <c r="A2564" s="144" t="s">
        <v>345</v>
      </c>
      <c r="B2564" s="135" t="s">
        <v>2617</v>
      </c>
      <c r="C2564" s="143">
        <v>-496.88652669206562</v>
      </c>
      <c r="D2564" s="143">
        <v>3728.3313799800108</v>
      </c>
      <c r="E2564" s="142">
        <v>1.323</v>
      </c>
      <c r="F2564" s="141">
        <v>2.2229999999999999</v>
      </c>
      <c r="G2564" s="135"/>
      <c r="H2564" s="135"/>
      <c r="I2564" s="134"/>
      <c r="J2564" s="135"/>
      <c r="K2564" s="135"/>
      <c r="L2564" s="134"/>
      <c r="M2564" s="135"/>
      <c r="N2564" s="135"/>
      <c r="O2564" s="134"/>
      <c r="P2564" s="135"/>
      <c r="Q2564" s="135"/>
      <c r="R2564" s="134"/>
      <c r="S2564" s="135"/>
      <c r="T2564" s="135"/>
      <c r="U2564" s="134"/>
      <c r="V2564" s="135"/>
      <c r="W2564" s="135"/>
      <c r="X2564" s="134"/>
      <c r="Y2564" s="135"/>
      <c r="Z2564" s="135"/>
      <c r="AA2564" s="134"/>
      <c r="AB2564" s="135"/>
      <c r="AC2564" s="135"/>
      <c r="AD2564" s="134"/>
      <c r="AE2564" s="135"/>
      <c r="AF2564" s="135"/>
      <c r="AG2564" s="134"/>
    </row>
    <row r="2565" spans="1:33">
      <c r="A2565" s="144" t="s">
        <v>345</v>
      </c>
      <c r="B2565" s="135" t="s">
        <v>2616</v>
      </c>
      <c r="C2565" s="143">
        <v>-496.42856946496153</v>
      </c>
      <c r="D2565" s="143">
        <v>3726.8681893095995</v>
      </c>
      <c r="E2565" s="142">
        <v>1.3240000000000001</v>
      </c>
      <c r="F2565" s="141">
        <v>2.2160000000000002</v>
      </c>
      <c r="G2565" s="135"/>
      <c r="H2565" s="135"/>
      <c r="I2565" s="134"/>
      <c r="J2565" s="135"/>
      <c r="K2565" s="135"/>
      <c r="L2565" s="134"/>
      <c r="M2565" s="135"/>
      <c r="N2565" s="135"/>
      <c r="O2565" s="134"/>
      <c r="P2565" s="135"/>
      <c r="Q2565" s="135"/>
      <c r="R2565" s="134"/>
      <c r="S2565" s="135"/>
      <c r="T2565" s="135"/>
      <c r="U2565" s="134"/>
      <c r="V2565" s="135"/>
      <c r="W2565" s="135"/>
      <c r="X2565" s="134"/>
      <c r="Y2565" s="135"/>
      <c r="Z2565" s="135"/>
      <c r="AA2565" s="134"/>
      <c r="AB2565" s="135"/>
      <c r="AC2565" s="135"/>
      <c r="AD2565" s="134"/>
      <c r="AE2565" s="135"/>
      <c r="AF2565" s="135"/>
      <c r="AG2565" s="134"/>
    </row>
    <row r="2566" spans="1:33">
      <c r="A2566" s="144" t="s">
        <v>345</v>
      </c>
      <c r="B2566" s="135" t="s">
        <v>2615</v>
      </c>
      <c r="C2566" s="143">
        <v>-496.18719246637238</v>
      </c>
      <c r="D2566" s="143">
        <v>3725.6202638917475</v>
      </c>
      <c r="E2566" s="142">
        <v>1.3180000000000001</v>
      </c>
      <c r="F2566" s="141">
        <v>2.2240000000000002</v>
      </c>
      <c r="G2566" s="135"/>
      <c r="H2566" s="135"/>
      <c r="I2566" s="134"/>
      <c r="J2566" s="135"/>
      <c r="K2566" s="135"/>
      <c r="L2566" s="134"/>
      <c r="M2566" s="135"/>
      <c r="N2566" s="135"/>
      <c r="O2566" s="134"/>
      <c r="P2566" s="135"/>
      <c r="Q2566" s="135"/>
      <c r="R2566" s="134"/>
      <c r="S2566" s="135"/>
      <c r="T2566" s="135"/>
      <c r="U2566" s="134"/>
      <c r="V2566" s="135"/>
      <c r="W2566" s="135"/>
      <c r="X2566" s="134"/>
      <c r="Y2566" s="135"/>
      <c r="Z2566" s="135"/>
      <c r="AA2566" s="134"/>
      <c r="AB2566" s="135"/>
      <c r="AC2566" s="135"/>
      <c r="AD2566" s="134"/>
      <c r="AE2566" s="135"/>
      <c r="AF2566" s="135"/>
      <c r="AG2566" s="134"/>
    </row>
    <row r="2567" spans="1:33">
      <c r="A2567" s="144" t="s">
        <v>345</v>
      </c>
      <c r="B2567" s="135" t="s">
        <v>2614</v>
      </c>
      <c r="C2567" s="143">
        <v>-496.27731922717186</v>
      </c>
      <c r="D2567" s="143">
        <v>3725.1461749415689</v>
      </c>
      <c r="E2567" s="142">
        <v>1.2989999999999999</v>
      </c>
      <c r="F2567" s="141">
        <v>2.206</v>
      </c>
      <c r="G2567" s="135"/>
      <c r="H2567" s="135"/>
      <c r="I2567" s="134"/>
      <c r="J2567" s="135"/>
      <c r="K2567" s="135"/>
      <c r="L2567" s="134"/>
      <c r="M2567" s="135"/>
      <c r="N2567" s="135"/>
      <c r="O2567" s="134"/>
      <c r="P2567" s="135"/>
      <c r="Q2567" s="135"/>
      <c r="R2567" s="134"/>
      <c r="S2567" s="135"/>
      <c r="T2567" s="135"/>
      <c r="U2567" s="134"/>
      <c r="V2567" s="135"/>
      <c r="W2567" s="135"/>
      <c r="X2567" s="134"/>
      <c r="Y2567" s="135"/>
      <c r="Z2567" s="135"/>
      <c r="AA2567" s="134"/>
      <c r="AB2567" s="135"/>
      <c r="AC2567" s="135"/>
      <c r="AD2567" s="134"/>
      <c r="AE2567" s="135"/>
      <c r="AF2567" s="135"/>
      <c r="AG2567" s="134"/>
    </row>
    <row r="2568" spans="1:33">
      <c r="A2568" s="144" t="s">
        <v>345</v>
      </c>
      <c r="B2568" s="135" t="s">
        <v>2613</v>
      </c>
      <c r="C2568" s="143">
        <v>-496.58414217171469</v>
      </c>
      <c r="D2568" s="143">
        <v>3724.3135142343026</v>
      </c>
      <c r="E2568" s="142">
        <v>1.3029999999999999</v>
      </c>
      <c r="F2568" s="141">
        <v>2.2200000000000002</v>
      </c>
      <c r="G2568" s="135"/>
      <c r="H2568" s="135"/>
      <c r="I2568" s="134"/>
      <c r="J2568" s="135"/>
      <c r="K2568" s="135"/>
      <c r="L2568" s="134"/>
      <c r="M2568" s="135"/>
      <c r="N2568" s="135"/>
      <c r="O2568" s="134"/>
      <c r="P2568" s="135"/>
      <c r="Q2568" s="135"/>
      <c r="R2568" s="134"/>
      <c r="S2568" s="135"/>
      <c r="T2568" s="135"/>
      <c r="U2568" s="134"/>
      <c r="V2568" s="135"/>
      <c r="W2568" s="135"/>
      <c r="X2568" s="134"/>
      <c r="Y2568" s="135"/>
      <c r="Z2568" s="135"/>
      <c r="AA2568" s="134"/>
      <c r="AB2568" s="135"/>
      <c r="AC2568" s="135"/>
      <c r="AD2568" s="134"/>
      <c r="AE2568" s="135"/>
      <c r="AF2568" s="135"/>
      <c r="AG2568" s="134"/>
    </row>
    <row r="2569" spans="1:33">
      <c r="A2569" s="144" t="s">
        <v>345</v>
      </c>
      <c r="B2569" s="135" t="s">
        <v>2612</v>
      </c>
      <c r="C2569" s="143">
        <v>-496.55217728640196</v>
      </c>
      <c r="D2569" s="143">
        <v>3722.5273164498335</v>
      </c>
      <c r="E2569" s="142">
        <v>1.319</v>
      </c>
      <c r="F2569" s="141">
        <v>2.2280000000000002</v>
      </c>
      <c r="G2569" s="135"/>
      <c r="H2569" s="135"/>
      <c r="I2569" s="134"/>
      <c r="J2569" s="135"/>
      <c r="K2569" s="135"/>
      <c r="L2569" s="134"/>
      <c r="M2569" s="135"/>
      <c r="N2569" s="135"/>
      <c r="O2569" s="134"/>
      <c r="P2569" s="135"/>
      <c r="Q2569" s="135"/>
      <c r="R2569" s="134"/>
      <c r="S2569" s="135"/>
      <c r="T2569" s="135"/>
      <c r="U2569" s="134"/>
      <c r="V2569" s="135"/>
      <c r="W2569" s="135"/>
      <c r="X2569" s="134"/>
      <c r="Y2569" s="135"/>
      <c r="Z2569" s="135"/>
      <c r="AA2569" s="134"/>
      <c r="AB2569" s="135"/>
      <c r="AC2569" s="135"/>
      <c r="AD2569" s="134"/>
      <c r="AE2569" s="135"/>
      <c r="AF2569" s="135"/>
      <c r="AG2569" s="134"/>
    </row>
    <row r="2570" spans="1:33">
      <c r="A2570" s="144" t="s">
        <v>345</v>
      </c>
      <c r="B2570" s="135" t="s">
        <v>2611</v>
      </c>
      <c r="C2570" s="143">
        <v>-496.65884135233165</v>
      </c>
      <c r="D2570" s="143">
        <v>3720.8423899963936</v>
      </c>
      <c r="E2570" s="142">
        <v>1.3260000000000001</v>
      </c>
      <c r="F2570" s="141">
        <v>2.234</v>
      </c>
      <c r="G2570" s="135"/>
      <c r="H2570" s="135"/>
      <c r="I2570" s="134"/>
      <c r="J2570" s="135"/>
      <c r="K2570" s="135"/>
      <c r="L2570" s="134"/>
      <c r="M2570" s="135"/>
      <c r="N2570" s="135"/>
      <c r="O2570" s="134"/>
      <c r="P2570" s="135"/>
      <c r="Q2570" s="135"/>
      <c r="R2570" s="134"/>
      <c r="S2570" s="135"/>
      <c r="T2570" s="135"/>
      <c r="U2570" s="134"/>
      <c r="V2570" s="135"/>
      <c r="W2570" s="135"/>
      <c r="X2570" s="134"/>
      <c r="Y2570" s="135"/>
      <c r="Z2570" s="135"/>
      <c r="AA2570" s="134"/>
      <c r="AB2570" s="135"/>
      <c r="AC2570" s="135"/>
      <c r="AD2570" s="134"/>
      <c r="AE2570" s="135"/>
      <c r="AF2570" s="135"/>
      <c r="AG2570" s="134"/>
    </row>
    <row r="2571" spans="1:33">
      <c r="A2571" s="144" t="s">
        <v>345</v>
      </c>
      <c r="B2571" s="135" t="s">
        <v>2610</v>
      </c>
      <c r="C2571" s="143">
        <v>-496.22002575847989</v>
      </c>
      <c r="D2571" s="143">
        <v>3720.7406641969415</v>
      </c>
      <c r="E2571" s="142">
        <v>1.319</v>
      </c>
      <c r="F2571" s="141">
        <v>2.2309999999999999</v>
      </c>
      <c r="G2571" s="135"/>
      <c r="H2571" s="135"/>
      <c r="I2571" s="134"/>
      <c r="J2571" s="135"/>
      <c r="K2571" s="135"/>
      <c r="L2571" s="134"/>
      <c r="M2571" s="135"/>
      <c r="N2571" s="135"/>
      <c r="O2571" s="134"/>
      <c r="P2571" s="135"/>
      <c r="Q2571" s="135"/>
      <c r="R2571" s="134"/>
      <c r="S2571" s="135"/>
      <c r="T2571" s="135"/>
      <c r="U2571" s="134"/>
      <c r="V2571" s="135"/>
      <c r="W2571" s="135"/>
      <c r="X2571" s="134"/>
      <c r="Y2571" s="135"/>
      <c r="Z2571" s="135"/>
      <c r="AA2571" s="134"/>
      <c r="AB2571" s="135"/>
      <c r="AC2571" s="135"/>
      <c r="AD2571" s="134"/>
      <c r="AE2571" s="135"/>
      <c r="AF2571" s="135"/>
      <c r="AG2571" s="134"/>
    </row>
    <row r="2572" spans="1:33">
      <c r="A2572" s="144" t="s">
        <v>345</v>
      </c>
      <c r="B2572" s="135" t="s">
        <v>2609</v>
      </c>
      <c r="C2572" s="143">
        <v>-496.26283681159691</v>
      </c>
      <c r="D2572" s="143">
        <v>3719.8481638033645</v>
      </c>
      <c r="E2572" s="142">
        <v>1.3169999999999999</v>
      </c>
      <c r="F2572" s="141">
        <v>2.2389999999999999</v>
      </c>
      <c r="G2572" s="135"/>
      <c r="H2572" s="135"/>
      <c r="I2572" s="134"/>
      <c r="J2572" s="135"/>
      <c r="K2572" s="135"/>
      <c r="L2572" s="134"/>
      <c r="M2572" s="135"/>
      <c r="N2572" s="135"/>
      <c r="O2572" s="134"/>
      <c r="P2572" s="135"/>
      <c r="Q2572" s="135"/>
      <c r="R2572" s="134"/>
      <c r="S2572" s="135"/>
      <c r="T2572" s="135"/>
      <c r="U2572" s="134"/>
      <c r="V2572" s="135"/>
      <c r="W2572" s="135"/>
      <c r="X2572" s="134"/>
      <c r="Y2572" s="135"/>
      <c r="Z2572" s="135"/>
      <c r="AA2572" s="134"/>
      <c r="AB2572" s="135"/>
      <c r="AC2572" s="135"/>
      <c r="AD2572" s="134"/>
      <c r="AE2572" s="135"/>
      <c r="AF2572" s="135"/>
      <c r="AG2572" s="134"/>
    </row>
    <row r="2573" spans="1:33">
      <c r="A2573" s="144" t="s">
        <v>345</v>
      </c>
      <c r="B2573" s="135" t="s">
        <v>2608</v>
      </c>
      <c r="C2573" s="143">
        <v>-496.87378369139452</v>
      </c>
      <c r="D2573" s="143">
        <v>3718.7165984943736</v>
      </c>
      <c r="E2573" s="142">
        <v>1.323</v>
      </c>
      <c r="F2573" s="141">
        <v>2.2290000000000001</v>
      </c>
      <c r="G2573" s="135"/>
      <c r="H2573" s="135"/>
      <c r="I2573" s="134"/>
      <c r="J2573" s="135"/>
      <c r="K2573" s="135"/>
      <c r="L2573" s="134"/>
      <c r="M2573" s="135"/>
      <c r="N2573" s="135"/>
      <c r="O2573" s="134"/>
      <c r="P2573" s="135"/>
      <c r="Q2573" s="135"/>
      <c r="R2573" s="134"/>
      <c r="S2573" s="135"/>
      <c r="T2573" s="135"/>
      <c r="U2573" s="134"/>
      <c r="V2573" s="135"/>
      <c r="W2573" s="135"/>
      <c r="X2573" s="134"/>
      <c r="Y2573" s="135"/>
      <c r="Z2573" s="135"/>
      <c r="AA2573" s="134"/>
      <c r="AB2573" s="135"/>
      <c r="AC2573" s="135"/>
      <c r="AD2573" s="134"/>
      <c r="AE2573" s="135"/>
      <c r="AF2573" s="135"/>
      <c r="AG2573" s="134"/>
    </row>
    <row r="2574" spans="1:33">
      <c r="A2574" s="144" t="s">
        <v>345</v>
      </c>
      <c r="B2574" s="135" t="s">
        <v>2607</v>
      </c>
      <c r="C2574" s="143">
        <v>-496.7503948048988</v>
      </c>
      <c r="D2574" s="143">
        <v>3718.4632328725993</v>
      </c>
      <c r="E2574" s="142">
        <v>1.3340000000000001</v>
      </c>
      <c r="F2574" s="141">
        <v>2.2200000000000002</v>
      </c>
      <c r="G2574" s="135"/>
      <c r="H2574" s="135"/>
      <c r="I2574" s="134"/>
      <c r="J2574" s="135"/>
      <c r="K2574" s="135"/>
      <c r="L2574" s="134"/>
      <c r="M2574" s="135"/>
      <c r="N2574" s="135"/>
      <c r="O2574" s="134"/>
      <c r="P2574" s="135"/>
      <c r="Q2574" s="135"/>
      <c r="R2574" s="134"/>
      <c r="S2574" s="135"/>
      <c r="T2574" s="135"/>
      <c r="U2574" s="134"/>
      <c r="V2574" s="135"/>
      <c r="W2574" s="135"/>
      <c r="X2574" s="134"/>
      <c r="Y2574" s="135"/>
      <c r="Z2574" s="135"/>
      <c r="AA2574" s="134"/>
      <c r="AB2574" s="135"/>
      <c r="AC2574" s="135"/>
      <c r="AD2574" s="134"/>
      <c r="AE2574" s="135"/>
      <c r="AF2574" s="135"/>
      <c r="AG2574" s="134"/>
    </row>
    <row r="2575" spans="1:33">
      <c r="A2575" s="144" t="s">
        <v>345</v>
      </c>
      <c r="B2575" s="135" t="s">
        <v>2606</v>
      </c>
      <c r="C2575" s="143">
        <v>-496.03687929721957</v>
      </c>
      <c r="D2575" s="143">
        <v>3717.0302522221468</v>
      </c>
      <c r="E2575" s="142">
        <v>1.302</v>
      </c>
      <c r="F2575" s="141">
        <v>2.2200000000000002</v>
      </c>
      <c r="G2575" s="135"/>
      <c r="H2575" s="135"/>
      <c r="I2575" s="134"/>
      <c r="J2575" s="135"/>
      <c r="K2575" s="135"/>
      <c r="L2575" s="134"/>
      <c r="M2575" s="135"/>
      <c r="N2575" s="135"/>
      <c r="O2575" s="134"/>
      <c r="P2575" s="135"/>
      <c r="Q2575" s="135"/>
      <c r="R2575" s="134"/>
      <c r="S2575" s="135"/>
      <c r="T2575" s="135"/>
      <c r="U2575" s="134"/>
      <c r="V2575" s="135"/>
      <c r="W2575" s="135"/>
      <c r="X2575" s="134"/>
      <c r="Y2575" s="135"/>
      <c r="Z2575" s="135"/>
      <c r="AA2575" s="134"/>
      <c r="AB2575" s="135"/>
      <c r="AC2575" s="135"/>
      <c r="AD2575" s="134"/>
      <c r="AE2575" s="135"/>
      <c r="AF2575" s="135"/>
      <c r="AG2575" s="134"/>
    </row>
    <row r="2576" spans="1:33">
      <c r="A2576" s="144" t="s">
        <v>345</v>
      </c>
      <c r="B2576" s="135" t="s">
        <v>2605</v>
      </c>
      <c r="C2576" s="143">
        <v>-496.43198648334595</v>
      </c>
      <c r="D2576" s="143">
        <v>3716.4912160421254</v>
      </c>
      <c r="E2576" s="142">
        <v>1.333</v>
      </c>
      <c r="F2576" s="141">
        <v>2.2189999999999999</v>
      </c>
      <c r="G2576" s="135"/>
      <c r="H2576" s="135"/>
      <c r="I2576" s="134"/>
      <c r="J2576" s="135"/>
      <c r="K2576" s="135"/>
      <c r="L2576" s="134"/>
      <c r="M2576" s="135"/>
      <c r="N2576" s="135"/>
      <c r="O2576" s="134"/>
      <c r="P2576" s="135"/>
      <c r="Q2576" s="135"/>
      <c r="R2576" s="134"/>
      <c r="S2576" s="135"/>
      <c r="T2576" s="135"/>
      <c r="U2576" s="134"/>
      <c r="V2576" s="135"/>
      <c r="W2576" s="135"/>
      <c r="X2576" s="134"/>
      <c r="Y2576" s="135"/>
      <c r="Z2576" s="135"/>
      <c r="AA2576" s="134"/>
      <c r="AB2576" s="135"/>
      <c r="AC2576" s="135"/>
      <c r="AD2576" s="134"/>
      <c r="AE2576" s="135"/>
      <c r="AF2576" s="135"/>
      <c r="AG2576" s="134"/>
    </row>
    <row r="2577" spans="1:33">
      <c r="A2577" s="144" t="s">
        <v>345</v>
      </c>
      <c r="B2577" s="135" t="s">
        <v>2604</v>
      </c>
      <c r="C2577" s="143">
        <v>-496.47187489272233</v>
      </c>
      <c r="D2577" s="143">
        <v>3715.8378057277132</v>
      </c>
      <c r="E2577" s="142">
        <v>1.3089999999999999</v>
      </c>
      <c r="F2577" s="141">
        <v>2.2130000000000001</v>
      </c>
      <c r="G2577" s="135"/>
      <c r="H2577" s="135"/>
      <c r="I2577" s="134"/>
      <c r="J2577" s="135"/>
      <c r="K2577" s="135"/>
      <c r="L2577" s="134"/>
      <c r="M2577" s="135"/>
      <c r="N2577" s="135"/>
      <c r="O2577" s="134"/>
      <c r="P2577" s="135"/>
      <c r="Q2577" s="135"/>
      <c r="R2577" s="134"/>
      <c r="S2577" s="135"/>
      <c r="T2577" s="135"/>
      <c r="U2577" s="134"/>
      <c r="V2577" s="135"/>
      <c r="W2577" s="135"/>
      <c r="X2577" s="134"/>
      <c r="Y2577" s="135"/>
      <c r="Z2577" s="135"/>
      <c r="AA2577" s="134"/>
      <c r="AB2577" s="135"/>
      <c r="AC2577" s="135"/>
      <c r="AD2577" s="134"/>
      <c r="AE2577" s="135"/>
      <c r="AF2577" s="135"/>
      <c r="AG2577" s="134"/>
    </row>
    <row r="2578" spans="1:33">
      <c r="A2578" s="144" t="s">
        <v>345</v>
      </c>
      <c r="B2578" s="135" t="s">
        <v>2603</v>
      </c>
      <c r="C2578" s="143">
        <v>-496.62501640433641</v>
      </c>
      <c r="D2578" s="143">
        <v>3713.9689258059502</v>
      </c>
      <c r="E2578" s="142">
        <v>1.3440000000000001</v>
      </c>
      <c r="F2578" s="141">
        <v>2.242</v>
      </c>
      <c r="G2578" s="135"/>
      <c r="H2578" s="135"/>
      <c r="I2578" s="134"/>
      <c r="J2578" s="135"/>
      <c r="K2578" s="135"/>
      <c r="L2578" s="134"/>
      <c r="M2578" s="135"/>
      <c r="N2578" s="135"/>
      <c r="O2578" s="134"/>
      <c r="P2578" s="135"/>
      <c r="Q2578" s="135"/>
      <c r="R2578" s="134"/>
      <c r="S2578" s="135"/>
      <c r="T2578" s="135"/>
      <c r="U2578" s="134"/>
      <c r="V2578" s="135"/>
      <c r="W2578" s="135"/>
      <c r="X2578" s="134"/>
      <c r="Y2578" s="135"/>
      <c r="Z2578" s="135"/>
      <c r="AA2578" s="134"/>
      <c r="AB2578" s="135"/>
      <c r="AC2578" s="135"/>
      <c r="AD2578" s="134"/>
      <c r="AE2578" s="135"/>
      <c r="AF2578" s="135"/>
      <c r="AG2578" s="134"/>
    </row>
    <row r="2579" spans="1:33">
      <c r="A2579" s="144" t="s">
        <v>345</v>
      </c>
      <c r="B2579" s="135" t="s">
        <v>2602</v>
      </c>
      <c r="C2579" s="143">
        <v>-496.31401671215048</v>
      </c>
      <c r="D2579" s="143">
        <v>3713.3234779936847</v>
      </c>
      <c r="E2579" s="142">
        <v>1.325</v>
      </c>
      <c r="F2579" s="141">
        <v>2.2349999999999999</v>
      </c>
      <c r="G2579" s="135"/>
      <c r="H2579" s="135"/>
      <c r="I2579" s="134"/>
      <c r="J2579" s="135"/>
      <c r="K2579" s="135"/>
      <c r="L2579" s="134"/>
      <c r="M2579" s="135"/>
      <c r="N2579" s="135"/>
      <c r="O2579" s="134"/>
      <c r="P2579" s="135"/>
      <c r="Q2579" s="135"/>
      <c r="R2579" s="134"/>
      <c r="S2579" s="135"/>
      <c r="T2579" s="135"/>
      <c r="U2579" s="134"/>
      <c r="V2579" s="135"/>
      <c r="W2579" s="135"/>
      <c r="X2579" s="134"/>
      <c r="Y2579" s="135"/>
      <c r="Z2579" s="135"/>
      <c r="AA2579" s="134"/>
      <c r="AB2579" s="135"/>
      <c r="AC2579" s="135"/>
      <c r="AD2579" s="134"/>
      <c r="AE2579" s="135"/>
      <c r="AF2579" s="135"/>
      <c r="AG2579" s="134"/>
    </row>
    <row r="2580" spans="1:33">
      <c r="A2580" s="144" t="s">
        <v>345</v>
      </c>
      <c r="B2580" s="135" t="s">
        <v>2601</v>
      </c>
      <c r="C2580" s="143">
        <v>-496.53637437932088</v>
      </c>
      <c r="D2580" s="143">
        <v>3712.8287163729301</v>
      </c>
      <c r="E2580" s="142">
        <v>1.3380000000000001</v>
      </c>
      <c r="F2580" s="141">
        <v>2.23</v>
      </c>
      <c r="G2580" s="135"/>
      <c r="H2580" s="135"/>
      <c r="I2580" s="134"/>
      <c r="J2580" s="135"/>
      <c r="K2580" s="135"/>
      <c r="L2580" s="134"/>
      <c r="M2580" s="135"/>
      <c r="N2580" s="135"/>
      <c r="O2580" s="134"/>
      <c r="P2580" s="135"/>
      <c r="Q2580" s="135"/>
      <c r="R2580" s="134"/>
      <c r="S2580" s="135"/>
      <c r="T2580" s="135"/>
      <c r="U2580" s="134"/>
      <c r="V2580" s="135"/>
      <c r="W2580" s="135"/>
      <c r="X2580" s="134"/>
      <c r="Y2580" s="135"/>
      <c r="Z2580" s="135"/>
      <c r="AA2580" s="134"/>
      <c r="AB2580" s="135"/>
      <c r="AC2580" s="135"/>
      <c r="AD2580" s="134"/>
      <c r="AE2580" s="135"/>
      <c r="AF2580" s="135"/>
      <c r="AG2580" s="134"/>
    </row>
    <row r="2581" spans="1:33">
      <c r="A2581" s="144" t="s">
        <v>345</v>
      </c>
      <c r="B2581" s="135" t="s">
        <v>2600</v>
      </c>
      <c r="C2581" s="143">
        <v>-496.28394163179604</v>
      </c>
      <c r="D2581" s="143">
        <v>3711.3229305442896</v>
      </c>
      <c r="E2581" s="142">
        <v>1.3160000000000001</v>
      </c>
      <c r="F2581" s="141">
        <v>2.2090000000000001</v>
      </c>
      <c r="G2581" s="135"/>
      <c r="H2581" s="135"/>
      <c r="I2581" s="134"/>
      <c r="J2581" s="135"/>
      <c r="K2581" s="135"/>
      <c r="L2581" s="134"/>
      <c r="M2581" s="135"/>
      <c r="N2581" s="135"/>
      <c r="O2581" s="134"/>
      <c r="P2581" s="135"/>
      <c r="Q2581" s="135"/>
      <c r="R2581" s="134"/>
      <c r="S2581" s="135"/>
      <c r="T2581" s="135"/>
      <c r="U2581" s="134"/>
      <c r="V2581" s="135"/>
      <c r="W2581" s="135"/>
      <c r="X2581" s="134"/>
      <c r="Y2581" s="135"/>
      <c r="Z2581" s="135"/>
      <c r="AA2581" s="134"/>
      <c r="AB2581" s="135"/>
      <c r="AC2581" s="135"/>
      <c r="AD2581" s="134"/>
      <c r="AE2581" s="135"/>
      <c r="AF2581" s="135"/>
      <c r="AG2581" s="134"/>
    </row>
    <row r="2582" spans="1:33">
      <c r="A2582" s="144" t="s">
        <v>345</v>
      </c>
      <c r="B2582" s="135" t="s">
        <v>2599</v>
      </c>
      <c r="C2582" s="143">
        <v>-496.4701329662156</v>
      </c>
      <c r="D2582" s="143">
        <v>3710.0990130238524</v>
      </c>
      <c r="E2582" s="142">
        <v>1.3180000000000001</v>
      </c>
      <c r="F2582" s="141">
        <v>2.2309999999999999</v>
      </c>
      <c r="G2582" s="135"/>
      <c r="H2582" s="135"/>
      <c r="I2582" s="134"/>
      <c r="J2582" s="135"/>
      <c r="K2582" s="135"/>
      <c r="L2582" s="134"/>
      <c r="M2582" s="135"/>
      <c r="N2582" s="135"/>
      <c r="O2582" s="134"/>
      <c r="P2582" s="135"/>
      <c r="Q2582" s="135"/>
      <c r="R2582" s="134"/>
      <c r="S2582" s="135"/>
      <c r="T2582" s="135"/>
      <c r="U2582" s="134"/>
      <c r="V2582" s="135"/>
      <c r="W2582" s="135"/>
      <c r="X2582" s="134"/>
      <c r="Y2582" s="135"/>
      <c r="Z2582" s="135"/>
      <c r="AA2582" s="134"/>
      <c r="AB2582" s="135"/>
      <c r="AC2582" s="135"/>
      <c r="AD2582" s="134"/>
      <c r="AE2582" s="135"/>
      <c r="AF2582" s="135"/>
      <c r="AG2582" s="134"/>
    </row>
    <row r="2583" spans="1:33">
      <c r="A2583" s="144" t="s">
        <v>345</v>
      </c>
      <c r="B2583" s="135" t="s">
        <v>2598</v>
      </c>
      <c r="C2583" s="143">
        <v>-496.60052323237147</v>
      </c>
      <c r="D2583" s="143">
        <v>3708.444814422603</v>
      </c>
      <c r="E2583" s="142">
        <v>1.3160000000000001</v>
      </c>
      <c r="F2583" s="141">
        <v>2.2109999999999999</v>
      </c>
      <c r="G2583" s="135"/>
      <c r="H2583" s="135"/>
      <c r="I2583" s="134"/>
      <c r="J2583" s="135"/>
      <c r="K2583" s="135"/>
      <c r="L2583" s="134"/>
      <c r="M2583" s="135"/>
      <c r="N2583" s="135"/>
      <c r="O2583" s="134"/>
      <c r="P2583" s="135"/>
      <c r="Q2583" s="135"/>
      <c r="R2583" s="134"/>
      <c r="S2583" s="135"/>
      <c r="T2583" s="135"/>
      <c r="U2583" s="134"/>
      <c r="V2583" s="135"/>
      <c r="W2583" s="135"/>
      <c r="X2583" s="134"/>
      <c r="Y2583" s="135"/>
      <c r="Z2583" s="135"/>
      <c r="AA2583" s="134"/>
      <c r="AB2583" s="135"/>
      <c r="AC2583" s="135"/>
      <c r="AD2583" s="134"/>
      <c r="AE2583" s="135"/>
      <c r="AF2583" s="135"/>
      <c r="AG2583" s="134"/>
    </row>
    <row r="2584" spans="1:33">
      <c r="A2584" s="144" t="s">
        <v>345</v>
      </c>
      <c r="B2584" s="135" t="s">
        <v>2597</v>
      </c>
      <c r="C2584" s="143">
        <v>-496.561294765235</v>
      </c>
      <c r="D2584" s="143">
        <v>3708.3138416819484</v>
      </c>
      <c r="E2584" s="142">
        <v>1.325</v>
      </c>
      <c r="F2584" s="141">
        <v>2.2410000000000001</v>
      </c>
      <c r="G2584" s="135"/>
      <c r="H2584" s="135"/>
      <c r="I2584" s="134"/>
      <c r="J2584" s="135"/>
      <c r="K2584" s="135"/>
      <c r="L2584" s="134"/>
      <c r="M2584" s="135"/>
      <c r="N2584" s="135"/>
      <c r="O2584" s="134"/>
      <c r="P2584" s="135"/>
      <c r="Q2584" s="135"/>
      <c r="R2584" s="134"/>
      <c r="S2584" s="135"/>
      <c r="T2584" s="135"/>
      <c r="U2584" s="134"/>
      <c r="V2584" s="135"/>
      <c r="W2584" s="135"/>
      <c r="X2584" s="134"/>
      <c r="Y2584" s="135"/>
      <c r="Z2584" s="135"/>
      <c r="AA2584" s="134"/>
      <c r="AB2584" s="135"/>
      <c r="AC2584" s="135"/>
      <c r="AD2584" s="134"/>
      <c r="AE2584" s="135"/>
      <c r="AF2584" s="135"/>
      <c r="AG2584" s="134"/>
    </row>
    <row r="2585" spans="1:33">
      <c r="A2585" s="144" t="s">
        <v>345</v>
      </c>
      <c r="B2585" s="135" t="s">
        <v>2596</v>
      </c>
      <c r="C2585" s="143">
        <v>-496.01560765219477</v>
      </c>
      <c r="D2585" s="143">
        <v>3707.0099210363478</v>
      </c>
      <c r="E2585" s="142">
        <v>1.2969999999999999</v>
      </c>
      <c r="F2585" s="141">
        <v>2.246</v>
      </c>
      <c r="G2585" s="135"/>
      <c r="H2585" s="135"/>
      <c r="I2585" s="134"/>
      <c r="J2585" s="135"/>
      <c r="K2585" s="135"/>
      <c r="L2585" s="134"/>
      <c r="M2585" s="135"/>
      <c r="N2585" s="135"/>
      <c r="O2585" s="134"/>
      <c r="P2585" s="135"/>
      <c r="Q2585" s="135"/>
      <c r="R2585" s="134"/>
      <c r="S2585" s="135"/>
      <c r="T2585" s="135"/>
      <c r="U2585" s="134"/>
      <c r="V2585" s="135"/>
      <c r="W2585" s="135"/>
      <c r="X2585" s="134"/>
      <c r="Y2585" s="135"/>
      <c r="Z2585" s="135"/>
      <c r="AA2585" s="134"/>
      <c r="AB2585" s="135"/>
      <c r="AC2585" s="135"/>
      <c r="AD2585" s="134"/>
      <c r="AE2585" s="135"/>
      <c r="AF2585" s="135"/>
      <c r="AG2585" s="134"/>
    </row>
    <row r="2586" spans="1:33">
      <c r="A2586" s="144" t="s">
        <v>345</v>
      </c>
      <c r="B2586" s="135" t="s">
        <v>2595</v>
      </c>
      <c r="C2586" s="143">
        <v>-496.40407782137271</v>
      </c>
      <c r="D2586" s="143">
        <v>3705.8344994037143</v>
      </c>
      <c r="E2586" s="142">
        <v>1.319</v>
      </c>
      <c r="F2586" s="141">
        <v>2.2189999999999999</v>
      </c>
      <c r="G2586" s="135"/>
      <c r="H2586" s="135"/>
      <c r="I2586" s="134"/>
      <c r="J2586" s="135"/>
      <c r="K2586" s="135"/>
      <c r="L2586" s="134"/>
      <c r="M2586" s="135"/>
      <c r="N2586" s="135"/>
      <c r="O2586" s="134"/>
      <c r="P2586" s="135"/>
      <c r="Q2586" s="135"/>
      <c r="R2586" s="134"/>
      <c r="S2586" s="135"/>
      <c r="T2586" s="135"/>
      <c r="U2586" s="134"/>
      <c r="V2586" s="135"/>
      <c r="W2586" s="135"/>
      <c r="X2586" s="134"/>
      <c r="Y2586" s="135"/>
      <c r="Z2586" s="135"/>
      <c r="AA2586" s="134"/>
      <c r="AB2586" s="135"/>
      <c r="AC2586" s="135"/>
      <c r="AD2586" s="134"/>
      <c r="AE2586" s="135"/>
      <c r="AF2586" s="135"/>
      <c r="AG2586" s="134"/>
    </row>
    <row r="2587" spans="1:33">
      <c r="A2587" s="144" t="s">
        <v>345</v>
      </c>
      <c r="B2587" s="135" t="s">
        <v>2594</v>
      </c>
      <c r="C2587" s="143">
        <v>-496.20281097718112</v>
      </c>
      <c r="D2587" s="143">
        <v>3703.9035336750317</v>
      </c>
      <c r="E2587" s="142">
        <v>1.3160000000000001</v>
      </c>
      <c r="F2587" s="141">
        <v>2.2330000000000001</v>
      </c>
      <c r="G2587" s="135"/>
      <c r="H2587" s="135"/>
      <c r="I2587" s="134"/>
      <c r="J2587" s="135"/>
      <c r="K2587" s="135"/>
      <c r="L2587" s="134"/>
      <c r="M2587" s="135"/>
      <c r="N2587" s="135"/>
      <c r="O2587" s="134"/>
      <c r="P2587" s="135"/>
      <c r="Q2587" s="135"/>
      <c r="R2587" s="134"/>
      <c r="S2587" s="135"/>
      <c r="T2587" s="135"/>
      <c r="U2587" s="134"/>
      <c r="V2587" s="135"/>
      <c r="W2587" s="135"/>
      <c r="X2587" s="134"/>
      <c r="Y2587" s="135"/>
      <c r="Z2587" s="135"/>
      <c r="AA2587" s="134"/>
      <c r="AB2587" s="135"/>
      <c r="AC2587" s="135"/>
      <c r="AD2587" s="134"/>
      <c r="AE2587" s="135"/>
      <c r="AF2587" s="135"/>
      <c r="AG2587" s="134"/>
    </row>
    <row r="2588" spans="1:33">
      <c r="A2588" s="144" t="s">
        <v>345</v>
      </c>
      <c r="B2588" s="135" t="s">
        <v>2593</v>
      </c>
      <c r="C2588" s="143">
        <v>-496.88122985265375</v>
      </c>
      <c r="D2588" s="143">
        <v>3702.7341244420204</v>
      </c>
      <c r="E2588" s="142">
        <v>1.3140000000000001</v>
      </c>
      <c r="F2588" s="141">
        <v>2.2309999999999999</v>
      </c>
      <c r="G2588" s="135"/>
      <c r="H2588" s="135"/>
      <c r="I2588" s="134"/>
      <c r="J2588" s="135"/>
      <c r="K2588" s="135"/>
      <c r="L2588" s="134"/>
      <c r="M2588" s="135"/>
      <c r="N2588" s="135"/>
      <c r="O2588" s="134"/>
      <c r="P2588" s="135"/>
      <c r="Q2588" s="135"/>
      <c r="R2588" s="134"/>
      <c r="S2588" s="135"/>
      <c r="T2588" s="135"/>
      <c r="U2588" s="134"/>
      <c r="V2588" s="135"/>
      <c r="W2588" s="135"/>
      <c r="X2588" s="134"/>
      <c r="Y2588" s="135"/>
      <c r="Z2588" s="135"/>
      <c r="AA2588" s="134"/>
      <c r="AB2588" s="135"/>
      <c r="AC2588" s="135"/>
      <c r="AD2588" s="134"/>
      <c r="AE2588" s="135"/>
      <c r="AF2588" s="135"/>
      <c r="AG2588" s="134"/>
    </row>
    <row r="2589" spans="1:33">
      <c r="A2589" s="144" t="s">
        <v>345</v>
      </c>
      <c r="B2589" s="135" t="s">
        <v>2592</v>
      </c>
      <c r="C2589" s="143">
        <v>-496.75876256126264</v>
      </c>
      <c r="D2589" s="143">
        <v>3701.2047960900172</v>
      </c>
      <c r="E2589" s="142">
        <v>1.298</v>
      </c>
      <c r="F2589" s="141">
        <v>2.2280000000000002</v>
      </c>
      <c r="G2589" s="135"/>
      <c r="H2589" s="135"/>
      <c r="I2589" s="134"/>
      <c r="J2589" s="135"/>
      <c r="K2589" s="135"/>
      <c r="L2589" s="134"/>
      <c r="M2589" s="135"/>
      <c r="N2589" s="135"/>
      <c r="O2589" s="134"/>
      <c r="P2589" s="135"/>
      <c r="Q2589" s="135"/>
      <c r="R2589" s="134"/>
      <c r="S2589" s="135"/>
      <c r="T2589" s="135"/>
      <c r="U2589" s="134"/>
      <c r="V2589" s="135"/>
      <c r="W2589" s="135"/>
      <c r="X2589" s="134"/>
      <c r="Y2589" s="135"/>
      <c r="Z2589" s="135"/>
      <c r="AA2589" s="134"/>
      <c r="AB2589" s="135"/>
      <c r="AC2589" s="135"/>
      <c r="AD2589" s="134"/>
      <c r="AE2589" s="135"/>
      <c r="AF2589" s="135"/>
      <c r="AG2589" s="134"/>
    </row>
    <row r="2590" spans="1:33">
      <c r="A2590" s="144" t="s">
        <v>345</v>
      </c>
      <c r="B2590" s="135" t="s">
        <v>2591</v>
      </c>
      <c r="C2590" s="143">
        <v>-496.19073183453543</v>
      </c>
      <c r="D2590" s="143">
        <v>3700.7310157601187</v>
      </c>
      <c r="E2590" s="142">
        <v>1.3129999999999999</v>
      </c>
      <c r="F2590" s="141">
        <v>2.2160000000000002</v>
      </c>
      <c r="G2590" s="135"/>
      <c r="H2590" s="135"/>
      <c r="I2590" s="134"/>
      <c r="J2590" s="135"/>
      <c r="K2590" s="135"/>
      <c r="L2590" s="134"/>
      <c r="M2590" s="135"/>
      <c r="N2590" s="135"/>
      <c r="O2590" s="134"/>
      <c r="P2590" s="135"/>
      <c r="Q2590" s="135"/>
      <c r="R2590" s="134"/>
      <c r="S2590" s="135"/>
      <c r="T2590" s="135"/>
      <c r="U2590" s="134"/>
      <c r="V2590" s="135"/>
      <c r="W2590" s="135"/>
      <c r="X2590" s="134"/>
      <c r="Y2590" s="135"/>
      <c r="Z2590" s="135"/>
      <c r="AA2590" s="134"/>
      <c r="AB2590" s="135"/>
      <c r="AC2590" s="135"/>
      <c r="AD2590" s="134"/>
      <c r="AE2590" s="135"/>
      <c r="AF2590" s="135"/>
      <c r="AG2590" s="134"/>
    </row>
    <row r="2591" spans="1:33">
      <c r="A2591" s="144" t="s">
        <v>345</v>
      </c>
      <c r="B2591" s="135" t="s">
        <v>2590</v>
      </c>
      <c r="C2591" s="143">
        <v>-495.91782269082455</v>
      </c>
      <c r="D2591" s="143">
        <v>3699.864364584449</v>
      </c>
      <c r="E2591" s="142">
        <v>1.319</v>
      </c>
      <c r="F2591" s="141">
        <v>2.206</v>
      </c>
      <c r="G2591" s="135"/>
      <c r="H2591" s="135"/>
      <c r="I2591" s="134"/>
      <c r="J2591" s="135"/>
      <c r="K2591" s="135"/>
      <c r="L2591" s="134"/>
      <c r="M2591" s="135"/>
      <c r="N2591" s="135"/>
      <c r="O2591" s="134"/>
      <c r="P2591" s="135"/>
      <c r="Q2591" s="135"/>
      <c r="R2591" s="134"/>
      <c r="S2591" s="135"/>
      <c r="T2591" s="135"/>
      <c r="U2591" s="134"/>
      <c r="V2591" s="135"/>
      <c r="W2591" s="135"/>
      <c r="X2591" s="134"/>
      <c r="Y2591" s="135"/>
      <c r="Z2591" s="135"/>
      <c r="AA2591" s="134"/>
      <c r="AB2591" s="135"/>
      <c r="AC2591" s="135"/>
      <c r="AD2591" s="134"/>
      <c r="AE2591" s="135"/>
      <c r="AF2591" s="135"/>
      <c r="AG2591" s="134"/>
    </row>
    <row r="2592" spans="1:33">
      <c r="A2592" s="144" t="s">
        <v>345</v>
      </c>
      <c r="B2592" s="135" t="s">
        <v>2589</v>
      </c>
      <c r="C2592" s="143">
        <v>-496.29613763649468</v>
      </c>
      <c r="D2592" s="143">
        <v>3698.4562472202379</v>
      </c>
      <c r="E2592" s="142">
        <v>1.3380000000000001</v>
      </c>
      <c r="F2592" s="141">
        <v>2.2069999999999999</v>
      </c>
      <c r="G2592" s="135"/>
      <c r="H2592" s="135"/>
      <c r="I2592" s="134"/>
      <c r="J2592" s="135"/>
      <c r="K2592" s="135"/>
      <c r="L2592" s="134"/>
      <c r="M2592" s="135"/>
      <c r="N2592" s="135"/>
      <c r="O2592" s="134"/>
      <c r="P2592" s="135"/>
      <c r="Q2592" s="135"/>
      <c r="R2592" s="134"/>
      <c r="S2592" s="135"/>
      <c r="T2592" s="135"/>
      <c r="U2592" s="134"/>
      <c r="V2592" s="135"/>
      <c r="W2592" s="135"/>
      <c r="X2592" s="134"/>
      <c r="Y2592" s="135"/>
      <c r="Z2592" s="135"/>
      <c r="AA2592" s="134"/>
      <c r="AB2592" s="135"/>
      <c r="AC2592" s="135"/>
      <c r="AD2592" s="134"/>
      <c r="AE2592" s="135"/>
      <c r="AF2592" s="135"/>
      <c r="AG2592" s="134"/>
    </row>
    <row r="2593" spans="1:33">
      <c r="A2593" s="144" t="s">
        <v>345</v>
      </c>
      <c r="B2593" s="135" t="s">
        <v>2588</v>
      </c>
      <c r="C2593" s="143">
        <v>-496.52430976577591</v>
      </c>
      <c r="D2593" s="143">
        <v>3698.3727526877565</v>
      </c>
      <c r="E2593" s="142">
        <v>1.296</v>
      </c>
      <c r="F2593" s="141">
        <v>2.214</v>
      </c>
      <c r="G2593" s="135"/>
      <c r="H2593" s="135"/>
      <c r="I2593" s="134"/>
      <c r="J2593" s="135"/>
      <c r="K2593" s="135"/>
      <c r="L2593" s="134"/>
      <c r="M2593" s="135"/>
      <c r="N2593" s="135"/>
      <c r="O2593" s="134"/>
      <c r="P2593" s="135"/>
      <c r="Q2593" s="135"/>
      <c r="R2593" s="134"/>
      <c r="S2593" s="135"/>
      <c r="T2593" s="135"/>
      <c r="U2593" s="134"/>
      <c r="V2593" s="135"/>
      <c r="W2593" s="135"/>
      <c r="X2593" s="134"/>
      <c r="Y2593" s="135"/>
      <c r="Z2593" s="135"/>
      <c r="AA2593" s="134"/>
      <c r="AB2593" s="135"/>
      <c r="AC2593" s="135"/>
      <c r="AD2593" s="134"/>
      <c r="AE2593" s="135"/>
      <c r="AF2593" s="135"/>
      <c r="AG2593" s="134"/>
    </row>
    <row r="2594" spans="1:33">
      <c r="A2594" s="144" t="s">
        <v>345</v>
      </c>
      <c r="B2594" s="135" t="s">
        <v>2587</v>
      </c>
      <c r="C2594" s="143">
        <v>-496.40911922464818</v>
      </c>
      <c r="D2594" s="143">
        <v>3697.2204266121289</v>
      </c>
      <c r="E2594" s="142">
        <v>1.3129999999999999</v>
      </c>
      <c r="F2594" s="141">
        <v>2.214</v>
      </c>
      <c r="G2594" s="135"/>
      <c r="H2594" s="135"/>
      <c r="I2594" s="134"/>
      <c r="J2594" s="135"/>
      <c r="K2594" s="135"/>
      <c r="L2594" s="134"/>
      <c r="M2594" s="135"/>
      <c r="N2594" s="135"/>
      <c r="O2594" s="134"/>
      <c r="P2594" s="135"/>
      <c r="Q2594" s="135"/>
      <c r="R2594" s="134"/>
      <c r="S2594" s="135"/>
      <c r="T2594" s="135"/>
      <c r="U2594" s="134"/>
      <c r="V2594" s="135"/>
      <c r="W2594" s="135"/>
      <c r="X2594" s="134"/>
      <c r="Y2594" s="135"/>
      <c r="Z2594" s="135"/>
      <c r="AA2594" s="134"/>
      <c r="AB2594" s="135"/>
      <c r="AC2594" s="135"/>
      <c r="AD2594" s="134"/>
      <c r="AE2594" s="135"/>
      <c r="AF2594" s="135"/>
      <c r="AG2594" s="134"/>
    </row>
    <row r="2595" spans="1:33">
      <c r="A2595" s="144" t="s">
        <v>345</v>
      </c>
      <c r="B2595" s="135" t="s">
        <v>2586</v>
      </c>
      <c r="C2595" s="143">
        <v>-495.9161622131644</v>
      </c>
      <c r="D2595" s="143">
        <v>3696.500209674196</v>
      </c>
      <c r="E2595" s="142">
        <v>1.2889999999999999</v>
      </c>
      <c r="F2595" s="141">
        <v>2.2010000000000001</v>
      </c>
      <c r="G2595" s="135"/>
      <c r="H2595" s="135"/>
      <c r="I2595" s="134"/>
      <c r="J2595" s="135"/>
      <c r="K2595" s="135"/>
      <c r="L2595" s="134"/>
      <c r="M2595" s="135"/>
      <c r="N2595" s="135"/>
      <c r="O2595" s="134"/>
      <c r="P2595" s="135"/>
      <c r="Q2595" s="135"/>
      <c r="R2595" s="134"/>
      <c r="S2595" s="135"/>
      <c r="T2595" s="135"/>
      <c r="U2595" s="134"/>
      <c r="V2595" s="135"/>
      <c r="W2595" s="135"/>
      <c r="X2595" s="134"/>
      <c r="Y2595" s="135"/>
      <c r="Z2595" s="135"/>
      <c r="AA2595" s="134"/>
      <c r="AB2595" s="135"/>
      <c r="AC2595" s="135"/>
      <c r="AD2595" s="134"/>
      <c r="AE2595" s="135"/>
      <c r="AF2595" s="135"/>
      <c r="AG2595" s="134"/>
    </row>
    <row r="2596" spans="1:33">
      <c r="A2596" s="144" t="s">
        <v>345</v>
      </c>
      <c r="B2596" s="135" t="s">
        <v>2585</v>
      </c>
      <c r="C2596" s="143">
        <v>-496.34810333638148</v>
      </c>
      <c r="D2596" s="143">
        <v>3694.8242823249348</v>
      </c>
      <c r="E2596" s="142">
        <v>1.319</v>
      </c>
      <c r="F2596" s="141">
        <v>2.2280000000000002</v>
      </c>
      <c r="G2596" s="135"/>
      <c r="H2596" s="135"/>
      <c r="I2596" s="134"/>
      <c r="J2596" s="135"/>
      <c r="K2596" s="135"/>
      <c r="L2596" s="134"/>
      <c r="M2596" s="135"/>
      <c r="N2596" s="135"/>
      <c r="O2596" s="134"/>
      <c r="P2596" s="135"/>
      <c r="Q2596" s="135"/>
      <c r="R2596" s="134"/>
      <c r="S2596" s="135"/>
      <c r="T2596" s="135"/>
      <c r="U2596" s="134"/>
      <c r="V2596" s="135"/>
      <c r="W2596" s="135"/>
      <c r="X2596" s="134"/>
      <c r="Y2596" s="135"/>
      <c r="Z2596" s="135"/>
      <c r="AA2596" s="134"/>
      <c r="AB2596" s="135"/>
      <c r="AC2596" s="135"/>
      <c r="AD2596" s="134"/>
      <c r="AE2596" s="135"/>
      <c r="AF2596" s="135"/>
      <c r="AG2596" s="134"/>
    </row>
    <row r="2597" spans="1:33">
      <c r="A2597" s="144" t="s">
        <v>345</v>
      </c>
      <c r="B2597" s="135" t="s">
        <v>2584</v>
      </c>
      <c r="C2597" s="143">
        <v>-496.48514062255254</v>
      </c>
      <c r="D2597" s="143">
        <v>3694.0608265339797</v>
      </c>
      <c r="E2597" s="142">
        <v>1.306</v>
      </c>
      <c r="F2597" s="141">
        <v>2.2029999999999998</v>
      </c>
      <c r="G2597" s="135"/>
      <c r="H2597" s="135"/>
      <c r="I2597" s="134"/>
      <c r="J2597" s="135"/>
      <c r="K2597" s="135"/>
      <c r="L2597" s="134"/>
      <c r="M2597" s="135"/>
      <c r="N2597" s="135"/>
      <c r="O2597" s="134"/>
      <c r="P2597" s="135"/>
      <c r="Q2597" s="135"/>
      <c r="R2597" s="134"/>
      <c r="S2597" s="135"/>
      <c r="T2597" s="135"/>
      <c r="U2597" s="134"/>
      <c r="V2597" s="135"/>
      <c r="W2597" s="135"/>
      <c r="X2597" s="134"/>
      <c r="Y2597" s="135"/>
      <c r="Z2597" s="135"/>
      <c r="AA2597" s="134"/>
      <c r="AB2597" s="135"/>
      <c r="AC2597" s="135"/>
      <c r="AD2597" s="134"/>
      <c r="AE2597" s="135"/>
      <c r="AF2597" s="135"/>
      <c r="AG2597" s="134"/>
    </row>
    <row r="2598" spans="1:33">
      <c r="A2598" s="144" t="s">
        <v>345</v>
      </c>
      <c r="B2598" s="135" t="s">
        <v>2583</v>
      </c>
      <c r="C2598" s="143">
        <v>-496.67868095735588</v>
      </c>
      <c r="D2598" s="143">
        <v>3693.5517845463669</v>
      </c>
      <c r="E2598" s="142">
        <v>1.325</v>
      </c>
      <c r="F2598" s="141">
        <v>2.2040000000000002</v>
      </c>
      <c r="G2598" s="135"/>
      <c r="H2598" s="135"/>
      <c r="I2598" s="134"/>
      <c r="J2598" s="135"/>
      <c r="K2598" s="135"/>
      <c r="L2598" s="134"/>
      <c r="M2598" s="135"/>
      <c r="N2598" s="135"/>
      <c r="O2598" s="134"/>
      <c r="P2598" s="135"/>
      <c r="Q2598" s="135"/>
      <c r="R2598" s="134"/>
      <c r="S2598" s="135"/>
      <c r="T2598" s="135"/>
      <c r="U2598" s="134"/>
      <c r="V2598" s="135"/>
      <c r="W2598" s="135"/>
      <c r="X2598" s="134"/>
      <c r="Y2598" s="135"/>
      <c r="Z2598" s="135"/>
      <c r="AA2598" s="134"/>
      <c r="AB2598" s="135"/>
      <c r="AC2598" s="135"/>
      <c r="AD2598" s="134"/>
      <c r="AE2598" s="135"/>
      <c r="AF2598" s="135"/>
      <c r="AG2598" s="134"/>
    </row>
    <row r="2599" spans="1:33">
      <c r="A2599" s="144" t="s">
        <v>345</v>
      </c>
      <c r="B2599" s="135" t="s">
        <v>2582</v>
      </c>
      <c r="C2599" s="143">
        <v>-496.73620199161218</v>
      </c>
      <c r="D2599" s="143">
        <v>3693.3907586767705</v>
      </c>
      <c r="E2599" s="142">
        <v>1.2809999999999999</v>
      </c>
      <c r="F2599" s="141">
        <v>2.218</v>
      </c>
      <c r="G2599" s="135"/>
      <c r="H2599" s="135"/>
      <c r="I2599" s="134"/>
      <c r="J2599" s="135"/>
      <c r="K2599" s="135"/>
      <c r="L2599" s="134"/>
      <c r="M2599" s="135"/>
      <c r="N2599" s="135"/>
      <c r="O2599" s="134"/>
      <c r="P2599" s="135"/>
      <c r="Q2599" s="135"/>
      <c r="R2599" s="134"/>
      <c r="S2599" s="135"/>
      <c r="T2599" s="135"/>
      <c r="U2599" s="134"/>
      <c r="V2599" s="135"/>
      <c r="W2599" s="135"/>
      <c r="X2599" s="134"/>
      <c r="Y2599" s="135"/>
      <c r="Z2599" s="135"/>
      <c r="AA2599" s="134"/>
      <c r="AB2599" s="135"/>
      <c r="AC2599" s="135"/>
      <c r="AD2599" s="134"/>
      <c r="AE2599" s="135"/>
      <c r="AF2599" s="135"/>
      <c r="AG2599" s="134"/>
    </row>
    <row r="2600" spans="1:33">
      <c r="A2600" s="144" t="s">
        <v>345</v>
      </c>
      <c r="B2600" s="135" t="s">
        <v>2581</v>
      </c>
      <c r="C2600" s="143">
        <v>-496.71751418616174</v>
      </c>
      <c r="D2600" s="143">
        <v>3693.2166754027653</v>
      </c>
      <c r="E2600" s="142">
        <v>1.3160000000000001</v>
      </c>
      <c r="F2600" s="141">
        <v>2.226</v>
      </c>
      <c r="G2600" s="135"/>
      <c r="H2600" s="135"/>
      <c r="I2600" s="134"/>
      <c r="J2600" s="135"/>
      <c r="K2600" s="135"/>
      <c r="L2600" s="134"/>
      <c r="M2600" s="135"/>
      <c r="N2600" s="135"/>
      <c r="O2600" s="134"/>
      <c r="P2600" s="135"/>
      <c r="Q2600" s="135"/>
      <c r="R2600" s="134"/>
      <c r="S2600" s="135"/>
      <c r="T2600" s="135"/>
      <c r="U2600" s="134"/>
      <c r="V2600" s="135"/>
      <c r="W2600" s="135"/>
      <c r="X2600" s="134"/>
      <c r="Y2600" s="135"/>
      <c r="Z2600" s="135"/>
      <c r="AA2600" s="134"/>
      <c r="AB2600" s="135"/>
      <c r="AC2600" s="135"/>
      <c r="AD2600" s="134"/>
      <c r="AE2600" s="135"/>
      <c r="AF2600" s="135"/>
      <c r="AG2600" s="134"/>
    </row>
    <row r="2601" spans="1:33">
      <c r="A2601" s="144" t="s">
        <v>345</v>
      </c>
      <c r="B2601" s="135" t="s">
        <v>2580</v>
      </c>
      <c r="C2601" s="143">
        <v>-495.99351594552712</v>
      </c>
      <c r="D2601" s="143">
        <v>3692.5972633270749</v>
      </c>
      <c r="E2601" s="142">
        <v>1.339</v>
      </c>
      <c r="F2601" s="141">
        <v>2.2189999999999999</v>
      </c>
      <c r="G2601" s="135"/>
      <c r="H2601" s="135"/>
      <c r="I2601" s="134"/>
      <c r="J2601" s="135"/>
      <c r="K2601" s="135"/>
      <c r="L2601" s="134"/>
      <c r="M2601" s="135"/>
      <c r="N2601" s="135"/>
      <c r="O2601" s="134"/>
      <c r="P2601" s="135"/>
      <c r="Q2601" s="135"/>
      <c r="R2601" s="134"/>
      <c r="S2601" s="135"/>
      <c r="T2601" s="135"/>
      <c r="U2601" s="134"/>
      <c r="V2601" s="135"/>
      <c r="W2601" s="135"/>
      <c r="X2601" s="134"/>
      <c r="Y2601" s="135"/>
      <c r="Z2601" s="135"/>
      <c r="AA2601" s="134"/>
      <c r="AB2601" s="135"/>
      <c r="AC2601" s="135"/>
      <c r="AD2601" s="134"/>
      <c r="AE2601" s="135"/>
      <c r="AF2601" s="135"/>
      <c r="AG2601" s="134"/>
    </row>
    <row r="2602" spans="1:33">
      <c r="A2602" s="144" t="s">
        <v>345</v>
      </c>
      <c r="B2602" s="135" t="s">
        <v>2579</v>
      </c>
      <c r="C2602" s="143">
        <v>-496.81114946761579</v>
      </c>
      <c r="D2602" s="143">
        <v>3691.9175870462759</v>
      </c>
      <c r="E2602" s="142">
        <v>1.3120000000000001</v>
      </c>
      <c r="F2602" s="141">
        <v>2.2090000000000001</v>
      </c>
      <c r="G2602" s="135"/>
      <c r="H2602" s="135"/>
      <c r="I2602" s="134"/>
      <c r="J2602" s="135"/>
      <c r="K2602" s="135"/>
      <c r="L2602" s="134"/>
      <c r="M2602" s="135"/>
      <c r="N2602" s="135"/>
      <c r="O2602" s="134"/>
      <c r="P2602" s="135"/>
      <c r="Q2602" s="135"/>
      <c r="R2602" s="134"/>
      <c r="S2602" s="135"/>
      <c r="T2602" s="135"/>
      <c r="U2602" s="134"/>
      <c r="V2602" s="135"/>
      <c r="W2602" s="135"/>
      <c r="X2602" s="134"/>
      <c r="Y2602" s="135"/>
      <c r="Z2602" s="135"/>
      <c r="AA2602" s="134"/>
      <c r="AB2602" s="135"/>
      <c r="AC2602" s="135"/>
      <c r="AD2602" s="134"/>
      <c r="AE2602" s="135"/>
      <c r="AF2602" s="135"/>
      <c r="AG2602" s="134"/>
    </row>
    <row r="2603" spans="1:33">
      <c r="A2603" s="144" t="s">
        <v>345</v>
      </c>
      <c r="B2603" s="135" t="s">
        <v>2578</v>
      </c>
      <c r="C2603" s="143">
        <v>-496.5489237797027</v>
      </c>
      <c r="D2603" s="143">
        <v>3690.7091870255585</v>
      </c>
      <c r="E2603" s="142">
        <v>1.3160000000000001</v>
      </c>
      <c r="F2603" s="141">
        <v>2.2189999999999999</v>
      </c>
      <c r="G2603" s="135"/>
      <c r="H2603" s="135"/>
      <c r="I2603" s="134"/>
      <c r="J2603" s="135"/>
      <c r="K2603" s="135"/>
      <c r="L2603" s="134"/>
      <c r="M2603" s="135"/>
      <c r="N2603" s="135"/>
      <c r="O2603" s="134"/>
      <c r="P2603" s="135"/>
      <c r="Q2603" s="135"/>
      <c r="R2603" s="134"/>
      <c r="S2603" s="135"/>
      <c r="T2603" s="135"/>
      <c r="U2603" s="134"/>
      <c r="V2603" s="135"/>
      <c r="W2603" s="135"/>
      <c r="X2603" s="134"/>
      <c r="Y2603" s="135"/>
      <c r="Z2603" s="135"/>
      <c r="AA2603" s="134"/>
      <c r="AB2603" s="135"/>
      <c r="AC2603" s="135"/>
      <c r="AD2603" s="134"/>
      <c r="AE2603" s="135"/>
      <c r="AF2603" s="135"/>
      <c r="AG2603" s="134"/>
    </row>
    <row r="2604" spans="1:33">
      <c r="A2604" s="144" t="s">
        <v>345</v>
      </c>
      <c r="B2604" s="135" t="s">
        <v>2577</v>
      </c>
      <c r="C2604" s="143">
        <v>-496.02089977720914</v>
      </c>
      <c r="D2604" s="143">
        <v>3690.1138494275692</v>
      </c>
      <c r="E2604" s="142">
        <v>1.2989999999999999</v>
      </c>
      <c r="F2604" s="141">
        <v>2.23</v>
      </c>
      <c r="G2604" s="135"/>
      <c r="H2604" s="135"/>
      <c r="I2604" s="134"/>
      <c r="J2604" s="135"/>
      <c r="K2604" s="135"/>
      <c r="L2604" s="134"/>
      <c r="M2604" s="135"/>
      <c r="N2604" s="135"/>
      <c r="O2604" s="134"/>
      <c r="P2604" s="135"/>
      <c r="Q2604" s="135"/>
      <c r="R2604" s="134"/>
      <c r="S2604" s="135"/>
      <c r="T2604" s="135"/>
      <c r="U2604" s="134"/>
      <c r="V2604" s="135"/>
      <c r="W2604" s="135"/>
      <c r="X2604" s="134"/>
      <c r="Y2604" s="135"/>
      <c r="Z2604" s="135"/>
      <c r="AA2604" s="134"/>
      <c r="AB2604" s="135"/>
      <c r="AC2604" s="135"/>
      <c r="AD2604" s="134"/>
      <c r="AE2604" s="135"/>
      <c r="AF2604" s="135"/>
      <c r="AG2604" s="134"/>
    </row>
    <row r="2605" spans="1:33">
      <c r="A2605" s="144" t="s">
        <v>345</v>
      </c>
      <c r="B2605" s="135" t="s">
        <v>2576</v>
      </c>
      <c r="C2605" s="143">
        <v>-496.35635227745462</v>
      </c>
      <c r="D2605" s="143">
        <v>3688.4856410668331</v>
      </c>
      <c r="E2605" s="142">
        <v>1.3180000000000001</v>
      </c>
      <c r="F2605" s="141">
        <v>2.2290000000000001</v>
      </c>
      <c r="G2605" s="135"/>
      <c r="H2605" s="135"/>
      <c r="I2605" s="134"/>
      <c r="J2605" s="135"/>
      <c r="K2605" s="135"/>
      <c r="L2605" s="134"/>
      <c r="M2605" s="135"/>
      <c r="N2605" s="135"/>
      <c r="O2605" s="134"/>
      <c r="P2605" s="135"/>
      <c r="Q2605" s="135"/>
      <c r="R2605" s="134"/>
      <c r="S2605" s="135"/>
      <c r="T2605" s="135"/>
      <c r="U2605" s="134"/>
      <c r="V2605" s="135"/>
      <c r="W2605" s="135"/>
      <c r="X2605" s="134"/>
      <c r="Y2605" s="135"/>
      <c r="Z2605" s="135"/>
      <c r="AA2605" s="134"/>
      <c r="AB2605" s="135"/>
      <c r="AC2605" s="135"/>
      <c r="AD2605" s="134"/>
      <c r="AE2605" s="135"/>
      <c r="AF2605" s="135"/>
      <c r="AG2605" s="134"/>
    </row>
    <row r="2606" spans="1:33">
      <c r="A2606" s="144" t="s">
        <v>345</v>
      </c>
      <c r="B2606" s="135" t="s">
        <v>2575</v>
      </c>
      <c r="C2606" s="143">
        <v>-496.23745618797875</v>
      </c>
      <c r="D2606" s="143">
        <v>3686.7376297284682</v>
      </c>
      <c r="E2606" s="142">
        <v>1.323</v>
      </c>
      <c r="F2606" s="141">
        <v>2.226</v>
      </c>
      <c r="G2606" s="135"/>
      <c r="H2606" s="135"/>
      <c r="I2606" s="134"/>
      <c r="J2606" s="135"/>
      <c r="K2606" s="135"/>
      <c r="L2606" s="134"/>
      <c r="M2606" s="135"/>
      <c r="N2606" s="135"/>
      <c r="O2606" s="134"/>
      <c r="P2606" s="135"/>
      <c r="Q2606" s="135"/>
      <c r="R2606" s="134"/>
      <c r="S2606" s="135"/>
      <c r="T2606" s="135"/>
      <c r="U2606" s="134"/>
      <c r="V2606" s="135"/>
      <c r="W2606" s="135"/>
      <c r="X2606" s="134"/>
      <c r="Y2606" s="135"/>
      <c r="Z2606" s="135"/>
      <c r="AA2606" s="134"/>
      <c r="AB2606" s="135"/>
      <c r="AC2606" s="135"/>
      <c r="AD2606" s="134"/>
      <c r="AE2606" s="135"/>
      <c r="AF2606" s="135"/>
      <c r="AG2606" s="134"/>
    </row>
    <row r="2607" spans="1:33">
      <c r="A2607" s="144" t="s">
        <v>345</v>
      </c>
      <c r="B2607" s="135" t="s">
        <v>2574</v>
      </c>
      <c r="C2607" s="143">
        <v>-496.36140868687431</v>
      </c>
      <c r="D2607" s="143">
        <v>3685.3653163232693</v>
      </c>
      <c r="E2607" s="142">
        <v>1.3089999999999999</v>
      </c>
      <c r="F2607" s="141">
        <v>2.218</v>
      </c>
      <c r="G2607" s="135"/>
      <c r="H2607" s="135"/>
      <c r="I2607" s="134"/>
      <c r="J2607" s="135"/>
      <c r="K2607" s="135"/>
      <c r="L2607" s="134"/>
      <c r="M2607" s="135"/>
      <c r="N2607" s="135"/>
      <c r="O2607" s="134"/>
      <c r="P2607" s="135"/>
      <c r="Q2607" s="135"/>
      <c r="R2607" s="134"/>
      <c r="S2607" s="135"/>
      <c r="T2607" s="135"/>
      <c r="U2607" s="134"/>
      <c r="V2607" s="135"/>
      <c r="W2607" s="135"/>
      <c r="X2607" s="134"/>
      <c r="Y2607" s="135"/>
      <c r="Z2607" s="135"/>
      <c r="AA2607" s="134"/>
      <c r="AB2607" s="135"/>
      <c r="AC2607" s="135"/>
      <c r="AD2607" s="134"/>
      <c r="AE2607" s="135"/>
      <c r="AF2607" s="135"/>
      <c r="AG2607" s="134"/>
    </row>
    <row r="2608" spans="1:33">
      <c r="A2608" s="144" t="s">
        <v>345</v>
      </c>
      <c r="B2608" s="135" t="s">
        <v>2573</v>
      </c>
      <c r="C2608" s="143">
        <v>-496.41830179228072</v>
      </c>
      <c r="D2608" s="143">
        <v>3684.4058052814207</v>
      </c>
      <c r="E2608" s="142">
        <v>1.321</v>
      </c>
      <c r="F2608" s="141">
        <v>2.2309999999999999</v>
      </c>
      <c r="G2608" s="135"/>
      <c r="H2608" s="135"/>
      <c r="I2608" s="134"/>
      <c r="J2608" s="135"/>
      <c r="K2608" s="135"/>
      <c r="L2608" s="134"/>
      <c r="M2608" s="135"/>
      <c r="N2608" s="135"/>
      <c r="O2608" s="134"/>
      <c r="P2608" s="135"/>
      <c r="Q2608" s="135"/>
      <c r="R2608" s="134"/>
      <c r="S2608" s="135"/>
      <c r="T2608" s="135"/>
      <c r="U2608" s="134"/>
      <c r="V2608" s="135"/>
      <c r="W2608" s="135"/>
      <c r="X2608" s="134"/>
      <c r="Y2608" s="135"/>
      <c r="Z2608" s="135"/>
      <c r="AA2608" s="134"/>
      <c r="AB2608" s="135"/>
      <c r="AC2608" s="135"/>
      <c r="AD2608" s="134"/>
      <c r="AE2608" s="135"/>
      <c r="AF2608" s="135"/>
      <c r="AG2608" s="134"/>
    </row>
    <row r="2609" spans="1:33">
      <c r="A2609" s="144" t="s">
        <v>345</v>
      </c>
      <c r="B2609" s="135" t="s">
        <v>2572</v>
      </c>
      <c r="C2609" s="143">
        <v>-496.75799910631383</v>
      </c>
      <c r="D2609" s="143">
        <v>3684.1547974827408</v>
      </c>
      <c r="E2609" s="142">
        <v>1.2969999999999999</v>
      </c>
      <c r="F2609" s="141">
        <v>2.2130000000000001</v>
      </c>
      <c r="G2609" s="135"/>
      <c r="H2609" s="135"/>
      <c r="I2609" s="134"/>
      <c r="J2609" s="135"/>
      <c r="K2609" s="135"/>
      <c r="L2609" s="134"/>
      <c r="M2609" s="135"/>
      <c r="N2609" s="135"/>
      <c r="O2609" s="134"/>
      <c r="P2609" s="135"/>
      <c r="Q2609" s="135"/>
      <c r="R2609" s="134"/>
      <c r="S2609" s="135"/>
      <c r="T2609" s="135"/>
      <c r="U2609" s="134"/>
      <c r="V2609" s="135"/>
      <c r="W2609" s="135"/>
      <c r="X2609" s="134"/>
      <c r="Y2609" s="135"/>
      <c r="Z2609" s="135"/>
      <c r="AA2609" s="134"/>
      <c r="AB2609" s="135"/>
      <c r="AC2609" s="135"/>
      <c r="AD2609" s="134"/>
      <c r="AE2609" s="135"/>
      <c r="AF2609" s="135"/>
      <c r="AG2609" s="134"/>
    </row>
    <row r="2610" spans="1:33">
      <c r="A2610" s="144" t="s">
        <v>345</v>
      </c>
      <c r="B2610" s="135" t="s">
        <v>2571</v>
      </c>
      <c r="C2610" s="143">
        <v>-496.69570651909987</v>
      </c>
      <c r="D2610" s="143">
        <v>3682.6797635460989</v>
      </c>
      <c r="E2610" s="142">
        <v>1.2529999999999999</v>
      </c>
      <c r="F2610" s="141">
        <v>2.1930000000000001</v>
      </c>
      <c r="G2610" s="135"/>
      <c r="H2610" s="135"/>
      <c r="I2610" s="134"/>
      <c r="J2610" s="135"/>
      <c r="K2610" s="135"/>
      <c r="L2610" s="134"/>
      <c r="M2610" s="135"/>
      <c r="N2610" s="135"/>
      <c r="O2610" s="134"/>
      <c r="P2610" s="135"/>
      <c r="Q2610" s="135"/>
      <c r="R2610" s="134"/>
      <c r="S2610" s="135"/>
      <c r="T2610" s="135"/>
      <c r="U2610" s="134"/>
      <c r="V2610" s="135"/>
      <c r="W2610" s="135"/>
      <c r="X2610" s="134"/>
      <c r="Y2610" s="135"/>
      <c r="Z2610" s="135"/>
      <c r="AA2610" s="134"/>
      <c r="AB2610" s="135"/>
      <c r="AC2610" s="135"/>
      <c r="AD2610" s="134"/>
      <c r="AE2610" s="135"/>
      <c r="AF2610" s="135"/>
      <c r="AG2610" s="134"/>
    </row>
    <row r="2611" spans="1:33">
      <c r="A2611" s="144" t="s">
        <v>345</v>
      </c>
      <c r="B2611" s="135" t="s">
        <v>2570</v>
      </c>
      <c r="C2611" s="143">
        <v>-496.00131931406384</v>
      </c>
      <c r="D2611" s="143">
        <v>3682.4614608827314</v>
      </c>
      <c r="E2611" s="142">
        <v>1.288</v>
      </c>
      <c r="F2611" s="141">
        <v>2.1909999999999998</v>
      </c>
      <c r="G2611" s="135"/>
      <c r="H2611" s="135"/>
      <c r="I2611" s="134"/>
      <c r="J2611" s="135"/>
      <c r="K2611" s="135"/>
      <c r="L2611" s="134"/>
      <c r="M2611" s="135"/>
      <c r="N2611" s="135"/>
      <c r="O2611" s="134"/>
      <c r="P2611" s="135"/>
      <c r="Q2611" s="135"/>
      <c r="R2611" s="134"/>
      <c r="S2611" s="135"/>
      <c r="T2611" s="135"/>
      <c r="U2611" s="134"/>
      <c r="V2611" s="135"/>
      <c r="W2611" s="135"/>
      <c r="X2611" s="134"/>
      <c r="Y2611" s="135"/>
      <c r="Z2611" s="135"/>
      <c r="AA2611" s="134"/>
      <c r="AB2611" s="135"/>
      <c r="AC2611" s="135"/>
      <c r="AD2611" s="134"/>
      <c r="AE2611" s="135"/>
      <c r="AF2611" s="135"/>
      <c r="AG2611" s="134"/>
    </row>
    <row r="2612" spans="1:33">
      <c r="A2612" s="144" t="s">
        <v>345</v>
      </c>
      <c r="B2612" s="135" t="s">
        <v>2569</v>
      </c>
      <c r="C2612" s="143">
        <v>-496.30836848126245</v>
      </c>
      <c r="D2612" s="143">
        <v>3680.7475340429214</v>
      </c>
      <c r="E2612" s="142">
        <v>1.2689999999999999</v>
      </c>
      <c r="F2612" s="141">
        <v>2.2029999999999998</v>
      </c>
      <c r="G2612" s="135"/>
      <c r="H2612" s="135"/>
      <c r="I2612" s="134"/>
      <c r="J2612" s="135"/>
      <c r="K2612" s="135"/>
      <c r="L2612" s="134"/>
      <c r="M2612" s="135"/>
      <c r="N2612" s="135"/>
      <c r="O2612" s="134"/>
      <c r="P2612" s="135"/>
      <c r="Q2612" s="135"/>
      <c r="R2612" s="134"/>
      <c r="S2612" s="135"/>
      <c r="T2612" s="135"/>
      <c r="U2612" s="134"/>
      <c r="V2612" s="135"/>
      <c r="W2612" s="135"/>
      <c r="X2612" s="134"/>
      <c r="Y2612" s="135"/>
      <c r="Z2612" s="135"/>
      <c r="AA2612" s="134"/>
      <c r="AB2612" s="135"/>
      <c r="AC2612" s="135"/>
      <c r="AD2612" s="134"/>
      <c r="AE2612" s="135"/>
      <c r="AF2612" s="135"/>
      <c r="AG2612" s="134"/>
    </row>
    <row r="2613" spans="1:33">
      <c r="A2613" s="144" t="s">
        <v>345</v>
      </c>
      <c r="B2613" s="135" t="s">
        <v>2568</v>
      </c>
      <c r="C2613" s="143">
        <v>-496.36039505166036</v>
      </c>
      <c r="D2613" s="143">
        <v>3679.3908600067407</v>
      </c>
      <c r="E2613" s="142">
        <v>1.3009999999999999</v>
      </c>
      <c r="F2613" s="141">
        <v>2.1850000000000001</v>
      </c>
      <c r="G2613" s="135"/>
      <c r="H2613" s="135"/>
      <c r="I2613" s="134"/>
      <c r="J2613" s="135"/>
      <c r="K2613" s="135"/>
      <c r="L2613" s="134"/>
      <c r="M2613" s="135"/>
      <c r="N2613" s="135"/>
      <c r="O2613" s="134"/>
      <c r="P2613" s="135"/>
      <c r="Q2613" s="135"/>
      <c r="R2613" s="134"/>
      <c r="S2613" s="135"/>
      <c r="T2613" s="135"/>
      <c r="U2613" s="134"/>
      <c r="V2613" s="135"/>
      <c r="W2613" s="135"/>
      <c r="X2613" s="134"/>
      <c r="Y2613" s="135"/>
      <c r="Z2613" s="135"/>
      <c r="AA2613" s="134"/>
      <c r="AB2613" s="135"/>
      <c r="AC2613" s="135"/>
      <c r="AD2613" s="134"/>
      <c r="AE2613" s="135"/>
      <c r="AF2613" s="135"/>
      <c r="AG2613" s="134"/>
    </row>
    <row r="2614" spans="1:33">
      <c r="A2614" s="144" t="s">
        <v>345</v>
      </c>
      <c r="B2614" s="135" t="s">
        <v>2567</v>
      </c>
      <c r="C2614" s="143">
        <v>-496.3028786133944</v>
      </c>
      <c r="D2614" s="143">
        <v>3678.804355468304</v>
      </c>
      <c r="E2614" s="142">
        <v>1.298</v>
      </c>
      <c r="F2614" s="141">
        <v>2.1829999999999998</v>
      </c>
      <c r="G2614" s="135"/>
      <c r="H2614" s="135"/>
      <c r="I2614" s="134"/>
      <c r="J2614" s="135"/>
      <c r="K2614" s="135"/>
      <c r="L2614" s="134"/>
      <c r="M2614" s="135"/>
      <c r="N2614" s="135"/>
      <c r="O2614" s="134"/>
      <c r="P2614" s="135"/>
      <c r="Q2614" s="135"/>
      <c r="R2614" s="134"/>
      <c r="S2614" s="135"/>
      <c r="T2614" s="135"/>
      <c r="U2614" s="134"/>
      <c r="V2614" s="135"/>
      <c r="W2614" s="135"/>
      <c r="X2614" s="134"/>
      <c r="Y2614" s="135"/>
      <c r="Z2614" s="135"/>
      <c r="AA2614" s="134"/>
      <c r="AB2614" s="135"/>
      <c r="AC2614" s="135"/>
      <c r="AD2614" s="134"/>
      <c r="AE2614" s="135"/>
      <c r="AF2614" s="135"/>
      <c r="AG2614" s="134"/>
    </row>
    <row r="2615" spans="1:33">
      <c r="A2615" s="144" t="s">
        <v>345</v>
      </c>
      <c r="B2615" s="135" t="s">
        <v>2566</v>
      </c>
      <c r="C2615" s="143">
        <v>-496.06471537433754</v>
      </c>
      <c r="D2615" s="143">
        <v>3676.9643384741767</v>
      </c>
      <c r="E2615" s="142">
        <v>1.2909999999999999</v>
      </c>
      <c r="F2615" s="141">
        <v>2.1859999999999999</v>
      </c>
      <c r="G2615" s="135"/>
      <c r="H2615" s="135"/>
      <c r="I2615" s="134"/>
      <c r="J2615" s="135"/>
      <c r="K2615" s="135"/>
      <c r="L2615" s="134"/>
      <c r="M2615" s="135"/>
      <c r="N2615" s="135"/>
      <c r="O2615" s="134"/>
      <c r="P2615" s="135"/>
      <c r="Q2615" s="135"/>
      <c r="R2615" s="134"/>
      <c r="S2615" s="135"/>
      <c r="T2615" s="135"/>
      <c r="U2615" s="134"/>
      <c r="V2615" s="135"/>
      <c r="W2615" s="135"/>
      <c r="X2615" s="134"/>
      <c r="Y2615" s="135"/>
      <c r="Z2615" s="135"/>
      <c r="AA2615" s="134"/>
      <c r="AB2615" s="135"/>
      <c r="AC2615" s="135"/>
      <c r="AD2615" s="134"/>
      <c r="AE2615" s="135"/>
      <c r="AF2615" s="135"/>
      <c r="AG2615" s="134"/>
    </row>
    <row r="2616" spans="1:33">
      <c r="A2616" s="144" t="s">
        <v>345</v>
      </c>
      <c r="B2616" s="135" t="s">
        <v>2565</v>
      </c>
      <c r="C2616" s="143">
        <v>-496.21216059200316</v>
      </c>
      <c r="D2616" s="143">
        <v>3675.9858787139565</v>
      </c>
      <c r="E2616" s="142">
        <v>1.272</v>
      </c>
      <c r="F2616" s="141">
        <v>2.1920000000000002</v>
      </c>
      <c r="G2616" s="135"/>
      <c r="H2616" s="135"/>
      <c r="I2616" s="134"/>
      <c r="J2616" s="135"/>
      <c r="K2616" s="135"/>
      <c r="L2616" s="134"/>
      <c r="M2616" s="135"/>
      <c r="N2616" s="135"/>
      <c r="O2616" s="134"/>
      <c r="P2616" s="135"/>
      <c r="Q2616" s="135"/>
      <c r="R2616" s="134"/>
      <c r="S2616" s="135"/>
      <c r="T2616" s="135"/>
      <c r="U2616" s="134"/>
      <c r="V2616" s="135"/>
      <c r="W2616" s="135"/>
      <c r="X2616" s="134"/>
      <c r="Y2616" s="135"/>
      <c r="Z2616" s="135"/>
      <c r="AA2616" s="134"/>
      <c r="AB2616" s="135"/>
      <c r="AC2616" s="135"/>
      <c r="AD2616" s="134"/>
      <c r="AE2616" s="135"/>
      <c r="AF2616" s="135"/>
      <c r="AG2616" s="134"/>
    </row>
    <row r="2617" spans="1:33">
      <c r="A2617" s="144" t="s">
        <v>345</v>
      </c>
      <c r="B2617" s="135" t="s">
        <v>2564</v>
      </c>
      <c r="C2617" s="143">
        <v>-496.52854161044559</v>
      </c>
      <c r="D2617" s="143">
        <v>3675.5032201699323</v>
      </c>
      <c r="E2617" s="142">
        <v>1.246</v>
      </c>
      <c r="F2617" s="141">
        <v>2.1829999999999998</v>
      </c>
      <c r="G2617" s="135"/>
      <c r="H2617" s="135"/>
      <c r="I2617" s="134"/>
      <c r="J2617" s="135"/>
      <c r="K2617" s="135"/>
      <c r="L2617" s="134"/>
      <c r="M2617" s="135"/>
      <c r="N2617" s="135"/>
      <c r="O2617" s="134"/>
      <c r="P2617" s="135"/>
      <c r="Q2617" s="135"/>
      <c r="R2617" s="134"/>
      <c r="S2617" s="135"/>
      <c r="T2617" s="135"/>
      <c r="U2617" s="134"/>
      <c r="V2617" s="135"/>
      <c r="W2617" s="135"/>
      <c r="X2617" s="134"/>
      <c r="Y2617" s="135"/>
      <c r="Z2617" s="135"/>
      <c r="AA2617" s="134"/>
      <c r="AB2617" s="135"/>
      <c r="AC2617" s="135"/>
      <c r="AD2617" s="134"/>
      <c r="AE2617" s="135"/>
      <c r="AF2617" s="135"/>
      <c r="AG2617" s="134"/>
    </row>
    <row r="2618" spans="1:33">
      <c r="A2618" s="144" t="s">
        <v>345</v>
      </c>
      <c r="B2618" s="135" t="s">
        <v>2563</v>
      </c>
      <c r="C2618" s="143">
        <v>-496.16510706677536</v>
      </c>
      <c r="D2618" s="143">
        <v>3674.3290496330333</v>
      </c>
      <c r="E2618" s="142">
        <v>1.2929999999999999</v>
      </c>
      <c r="F2618" s="141">
        <v>2.198</v>
      </c>
      <c r="G2618" s="135"/>
      <c r="H2618" s="135"/>
      <c r="I2618" s="134"/>
      <c r="J2618" s="135"/>
      <c r="K2618" s="135"/>
      <c r="L2618" s="134"/>
      <c r="M2618" s="135"/>
      <c r="N2618" s="135"/>
      <c r="O2618" s="134"/>
      <c r="P2618" s="135"/>
      <c r="Q2618" s="135"/>
      <c r="R2618" s="134"/>
      <c r="S2618" s="135"/>
      <c r="T2618" s="135"/>
      <c r="U2618" s="134"/>
      <c r="V2618" s="135"/>
      <c r="W2618" s="135"/>
      <c r="X2618" s="134"/>
      <c r="Y2618" s="135"/>
      <c r="Z2618" s="135"/>
      <c r="AA2618" s="134"/>
      <c r="AB2618" s="135"/>
      <c r="AC2618" s="135"/>
      <c r="AD2618" s="134"/>
      <c r="AE2618" s="135"/>
      <c r="AF2618" s="135"/>
      <c r="AG2618" s="134"/>
    </row>
    <row r="2619" spans="1:33">
      <c r="A2619" s="144" t="s">
        <v>345</v>
      </c>
      <c r="B2619" s="135" t="s">
        <v>2562</v>
      </c>
      <c r="C2619" s="143">
        <v>-496.7245806738897</v>
      </c>
      <c r="D2619" s="143">
        <v>3672.3970837603133</v>
      </c>
      <c r="E2619" s="142">
        <v>1.2529999999999999</v>
      </c>
      <c r="F2619" s="141">
        <v>2.1840000000000002</v>
      </c>
      <c r="G2619" s="135"/>
      <c r="H2619" s="135"/>
      <c r="I2619" s="134"/>
      <c r="J2619" s="135"/>
      <c r="K2619" s="135"/>
      <c r="L2619" s="134"/>
      <c r="M2619" s="135"/>
      <c r="N2619" s="135"/>
      <c r="O2619" s="134"/>
      <c r="P2619" s="135"/>
      <c r="Q2619" s="135"/>
      <c r="R2619" s="134"/>
      <c r="S2619" s="135"/>
      <c r="T2619" s="135"/>
      <c r="U2619" s="134"/>
      <c r="V2619" s="135"/>
      <c r="W2619" s="135"/>
      <c r="X2619" s="134"/>
      <c r="Y2619" s="135"/>
      <c r="Z2619" s="135"/>
      <c r="AA2619" s="134"/>
      <c r="AB2619" s="135"/>
      <c r="AC2619" s="135"/>
      <c r="AD2619" s="134"/>
      <c r="AE2619" s="135"/>
      <c r="AF2619" s="135"/>
      <c r="AG2619" s="134"/>
    </row>
    <row r="2620" spans="1:33">
      <c r="A2620" s="144" t="s">
        <v>345</v>
      </c>
      <c r="B2620" s="135" t="s">
        <v>2561</v>
      </c>
      <c r="C2620" s="143">
        <v>-496.63554495377741</v>
      </c>
      <c r="D2620" s="143">
        <v>3670.6843539863012</v>
      </c>
      <c r="E2620" s="142">
        <v>1.274</v>
      </c>
      <c r="F2620" s="141">
        <v>2.1890000000000001</v>
      </c>
      <c r="G2620" s="135"/>
      <c r="H2620" s="135"/>
      <c r="I2620" s="134"/>
      <c r="J2620" s="135"/>
      <c r="K2620" s="135"/>
      <c r="L2620" s="134"/>
      <c r="M2620" s="135"/>
      <c r="N2620" s="135"/>
      <c r="O2620" s="134"/>
      <c r="P2620" s="135"/>
      <c r="Q2620" s="135"/>
      <c r="R2620" s="134"/>
      <c r="S2620" s="135"/>
      <c r="T2620" s="135"/>
      <c r="U2620" s="134"/>
      <c r="V2620" s="135"/>
      <c r="W2620" s="135"/>
      <c r="X2620" s="134"/>
      <c r="Y2620" s="135"/>
      <c r="Z2620" s="135"/>
      <c r="AA2620" s="134"/>
      <c r="AB2620" s="135"/>
      <c r="AC2620" s="135"/>
      <c r="AD2620" s="134"/>
      <c r="AE2620" s="135"/>
      <c r="AF2620" s="135"/>
      <c r="AG2620" s="134"/>
    </row>
    <row r="2621" spans="1:33">
      <c r="A2621" s="144" t="s">
        <v>345</v>
      </c>
      <c r="B2621" s="135" t="s">
        <v>2560</v>
      </c>
      <c r="C2621" s="143">
        <v>-496.63847541549649</v>
      </c>
      <c r="D2621" s="143">
        <v>3669.6881781353482</v>
      </c>
      <c r="E2621" s="142">
        <v>1.2789999999999999</v>
      </c>
      <c r="F2621" s="141">
        <v>2.1859999999999999</v>
      </c>
      <c r="G2621" s="135"/>
      <c r="H2621" s="135"/>
      <c r="I2621" s="134"/>
      <c r="J2621" s="135"/>
      <c r="K2621" s="135"/>
      <c r="L2621" s="134"/>
      <c r="M2621" s="135"/>
      <c r="N2621" s="135"/>
      <c r="O2621" s="134"/>
      <c r="P2621" s="135"/>
      <c r="Q2621" s="135"/>
      <c r="R2621" s="134"/>
      <c r="S2621" s="135"/>
      <c r="T2621" s="135"/>
      <c r="U2621" s="134"/>
      <c r="V2621" s="135"/>
      <c r="W2621" s="135"/>
      <c r="X2621" s="134"/>
      <c r="Y2621" s="135"/>
      <c r="Z2621" s="135"/>
      <c r="AA2621" s="134"/>
      <c r="AB2621" s="135"/>
      <c r="AC2621" s="135"/>
      <c r="AD2621" s="134"/>
      <c r="AE2621" s="135"/>
      <c r="AF2621" s="135"/>
      <c r="AG2621" s="134"/>
    </row>
    <row r="2622" spans="1:33">
      <c r="A2622" s="144" t="s">
        <v>345</v>
      </c>
      <c r="B2622" s="135" t="s">
        <v>2559</v>
      </c>
      <c r="C2622" s="143">
        <v>-496.46454831355078</v>
      </c>
      <c r="D2622" s="143">
        <v>3669.1300275306221</v>
      </c>
      <c r="E2622" s="142">
        <v>1.2769999999999999</v>
      </c>
      <c r="F2622" s="141">
        <v>2.2000000000000002</v>
      </c>
      <c r="G2622" s="135"/>
      <c r="H2622" s="135"/>
      <c r="I2622" s="134"/>
      <c r="J2622" s="135"/>
      <c r="K2622" s="135"/>
      <c r="L2622" s="134"/>
      <c r="M2622" s="135"/>
      <c r="N2622" s="135"/>
      <c r="O2622" s="134"/>
      <c r="P2622" s="135"/>
      <c r="Q2622" s="135"/>
      <c r="R2622" s="134"/>
      <c r="S2622" s="135"/>
      <c r="T2622" s="135"/>
      <c r="U2622" s="134"/>
      <c r="V2622" s="135"/>
      <c r="W2622" s="135"/>
      <c r="X2622" s="134"/>
      <c r="Y2622" s="135"/>
      <c r="Z2622" s="135"/>
      <c r="AA2622" s="134"/>
      <c r="AB2622" s="135"/>
      <c r="AC2622" s="135"/>
      <c r="AD2622" s="134"/>
      <c r="AE2622" s="135"/>
      <c r="AF2622" s="135"/>
      <c r="AG2622" s="134"/>
    </row>
    <row r="2623" spans="1:33">
      <c r="A2623" s="144" t="s">
        <v>345</v>
      </c>
      <c r="B2623" s="135" t="s">
        <v>2558</v>
      </c>
      <c r="C2623" s="143">
        <v>-496.27564174699506</v>
      </c>
      <c r="D2623" s="143">
        <v>3668.7839605209024</v>
      </c>
      <c r="E2623" s="142">
        <v>1.274</v>
      </c>
      <c r="F2623" s="141">
        <v>2.1859999999999999</v>
      </c>
      <c r="G2623" s="135"/>
      <c r="H2623" s="135"/>
      <c r="I2623" s="134"/>
      <c r="J2623" s="135"/>
      <c r="K2623" s="135"/>
      <c r="L2623" s="134"/>
      <c r="M2623" s="135"/>
      <c r="N2623" s="135"/>
      <c r="O2623" s="134"/>
      <c r="P2623" s="135"/>
      <c r="Q2623" s="135"/>
      <c r="R2623" s="134"/>
      <c r="S2623" s="135"/>
      <c r="T2623" s="135"/>
      <c r="U2623" s="134"/>
      <c r="V2623" s="135"/>
      <c r="W2623" s="135"/>
      <c r="X2623" s="134"/>
      <c r="Y2623" s="135"/>
      <c r="Z2623" s="135"/>
      <c r="AA2623" s="134"/>
      <c r="AB2623" s="135"/>
      <c r="AC2623" s="135"/>
      <c r="AD2623" s="134"/>
      <c r="AE2623" s="135"/>
      <c r="AF2623" s="135"/>
      <c r="AG2623" s="134"/>
    </row>
    <row r="2624" spans="1:33">
      <c r="A2624" s="144" t="s">
        <v>345</v>
      </c>
      <c r="B2624" s="135" t="s">
        <v>2557</v>
      </c>
      <c r="C2624" s="143">
        <v>-496.53593583178929</v>
      </c>
      <c r="D2624" s="143">
        <v>3668.2181961929095</v>
      </c>
      <c r="E2624" s="142">
        <v>1.3</v>
      </c>
      <c r="F2624" s="141">
        <v>2.2109999999999999</v>
      </c>
      <c r="G2624" s="135"/>
      <c r="H2624" s="135"/>
      <c r="I2624" s="134"/>
      <c r="J2624" s="135"/>
      <c r="K2624" s="135"/>
      <c r="L2624" s="134"/>
      <c r="M2624" s="135"/>
      <c r="N2624" s="135"/>
      <c r="O2624" s="134"/>
      <c r="P2624" s="135"/>
      <c r="Q2624" s="135"/>
      <c r="R2624" s="134"/>
      <c r="S2624" s="135"/>
      <c r="T2624" s="135"/>
      <c r="U2624" s="134"/>
      <c r="V2624" s="135"/>
      <c r="W2624" s="135"/>
      <c r="X2624" s="134"/>
      <c r="Y2624" s="135"/>
      <c r="Z2624" s="135"/>
      <c r="AA2624" s="134"/>
      <c r="AB2624" s="135"/>
      <c r="AC2624" s="135"/>
      <c r="AD2624" s="134"/>
      <c r="AE2624" s="135"/>
      <c r="AF2624" s="135"/>
      <c r="AG2624" s="134"/>
    </row>
    <row r="2625" spans="1:33">
      <c r="A2625" s="144" t="s">
        <v>345</v>
      </c>
      <c r="B2625" s="135" t="s">
        <v>2556</v>
      </c>
      <c r="C2625" s="143">
        <v>-496.02421859561207</v>
      </c>
      <c r="D2625" s="143">
        <v>3667.270839290285</v>
      </c>
      <c r="E2625" s="142">
        <v>1.276</v>
      </c>
      <c r="F2625" s="141">
        <v>2.2040000000000002</v>
      </c>
      <c r="G2625" s="135"/>
      <c r="H2625" s="135"/>
      <c r="I2625" s="134"/>
      <c r="J2625" s="135"/>
      <c r="K2625" s="135"/>
      <c r="L2625" s="134"/>
      <c r="M2625" s="135"/>
      <c r="N2625" s="135"/>
      <c r="O2625" s="134"/>
      <c r="P2625" s="135"/>
      <c r="Q2625" s="135"/>
      <c r="R2625" s="134"/>
      <c r="S2625" s="135"/>
      <c r="T2625" s="135"/>
      <c r="U2625" s="134"/>
      <c r="V2625" s="135"/>
      <c r="W2625" s="135"/>
      <c r="X2625" s="134"/>
      <c r="Y2625" s="135"/>
      <c r="Z2625" s="135"/>
      <c r="AA2625" s="134"/>
      <c r="AB2625" s="135"/>
      <c r="AC2625" s="135"/>
      <c r="AD2625" s="134"/>
      <c r="AE2625" s="135"/>
      <c r="AF2625" s="135"/>
      <c r="AG2625" s="134"/>
    </row>
    <row r="2626" spans="1:33">
      <c r="A2626" s="144" t="s">
        <v>345</v>
      </c>
      <c r="B2626" s="135" t="s">
        <v>2555</v>
      </c>
      <c r="C2626" s="143">
        <v>-496.43770255101674</v>
      </c>
      <c r="D2626" s="143">
        <v>3666.048060215488</v>
      </c>
      <c r="E2626" s="142">
        <v>1.2689999999999999</v>
      </c>
      <c r="F2626" s="141">
        <v>2.1949999999999998</v>
      </c>
      <c r="G2626" s="135"/>
      <c r="H2626" s="135"/>
      <c r="I2626" s="134"/>
      <c r="J2626" s="135"/>
      <c r="K2626" s="135"/>
      <c r="L2626" s="134"/>
      <c r="M2626" s="135"/>
      <c r="N2626" s="135"/>
      <c r="O2626" s="134"/>
      <c r="P2626" s="135"/>
      <c r="Q2626" s="135"/>
      <c r="R2626" s="134"/>
      <c r="S2626" s="135"/>
      <c r="T2626" s="135"/>
      <c r="U2626" s="134"/>
      <c r="V2626" s="135"/>
      <c r="W2626" s="135"/>
      <c r="X2626" s="134"/>
      <c r="Y2626" s="135"/>
      <c r="Z2626" s="135"/>
      <c r="AA2626" s="134"/>
      <c r="AB2626" s="135"/>
      <c r="AC2626" s="135"/>
      <c r="AD2626" s="134"/>
      <c r="AE2626" s="135"/>
      <c r="AF2626" s="135"/>
      <c r="AG2626" s="134"/>
    </row>
    <row r="2627" spans="1:33">
      <c r="A2627" s="144" t="s">
        <v>345</v>
      </c>
      <c r="B2627" s="135" t="s">
        <v>2554</v>
      </c>
      <c r="C2627" s="143">
        <v>-496.08751359960007</v>
      </c>
      <c r="D2627" s="143">
        <v>3665.3369539606147</v>
      </c>
      <c r="E2627" s="142">
        <v>1.288</v>
      </c>
      <c r="F2627" s="141">
        <v>2.181</v>
      </c>
      <c r="G2627" s="135"/>
      <c r="H2627" s="135"/>
      <c r="I2627" s="134"/>
      <c r="J2627" s="135"/>
      <c r="K2627" s="135"/>
      <c r="L2627" s="134"/>
      <c r="M2627" s="135"/>
      <c r="N2627" s="135"/>
      <c r="O2627" s="134"/>
      <c r="P2627" s="135"/>
      <c r="Q2627" s="135"/>
      <c r="R2627" s="134"/>
      <c r="S2627" s="135"/>
      <c r="T2627" s="135"/>
      <c r="U2627" s="134"/>
      <c r="V2627" s="135"/>
      <c r="W2627" s="135"/>
      <c r="X2627" s="134"/>
      <c r="Y2627" s="135"/>
      <c r="Z2627" s="135"/>
      <c r="AA2627" s="134"/>
      <c r="AB2627" s="135"/>
      <c r="AC2627" s="135"/>
      <c r="AD2627" s="134"/>
      <c r="AE2627" s="135"/>
      <c r="AF2627" s="135"/>
      <c r="AG2627" s="134"/>
    </row>
    <row r="2628" spans="1:33">
      <c r="A2628" s="144" t="s">
        <v>345</v>
      </c>
      <c r="B2628" s="135" t="s">
        <v>2553</v>
      </c>
      <c r="C2628" s="143">
        <v>-496.39424579356205</v>
      </c>
      <c r="D2628" s="143">
        <v>3665.1718349049361</v>
      </c>
      <c r="E2628" s="142">
        <v>1.2709999999999999</v>
      </c>
      <c r="F2628" s="141">
        <v>2.1930000000000001</v>
      </c>
      <c r="G2628" s="135"/>
      <c r="H2628" s="135"/>
      <c r="I2628" s="134"/>
      <c r="J2628" s="135"/>
      <c r="K2628" s="135"/>
      <c r="L2628" s="134"/>
      <c r="M2628" s="135"/>
      <c r="N2628" s="135"/>
      <c r="O2628" s="134"/>
      <c r="P2628" s="135"/>
      <c r="Q2628" s="135"/>
      <c r="R2628" s="134"/>
      <c r="S2628" s="135"/>
      <c r="T2628" s="135"/>
      <c r="U2628" s="134"/>
      <c r="V2628" s="135"/>
      <c r="W2628" s="135"/>
      <c r="X2628" s="134"/>
      <c r="Y2628" s="135"/>
      <c r="Z2628" s="135"/>
      <c r="AA2628" s="134"/>
      <c r="AB2628" s="135"/>
      <c r="AC2628" s="135"/>
      <c r="AD2628" s="134"/>
      <c r="AE2628" s="135"/>
      <c r="AF2628" s="135"/>
      <c r="AG2628" s="134"/>
    </row>
    <row r="2629" spans="1:33">
      <c r="A2629" s="144" t="s">
        <v>345</v>
      </c>
      <c r="B2629" s="135" t="s">
        <v>2552</v>
      </c>
      <c r="C2629" s="143">
        <v>-496.54974578626661</v>
      </c>
      <c r="D2629" s="143">
        <v>3664.2734106696798</v>
      </c>
      <c r="E2629" s="142">
        <v>1.2589999999999999</v>
      </c>
      <c r="F2629" s="141">
        <v>2.1909999999999998</v>
      </c>
      <c r="G2629" s="135"/>
      <c r="H2629" s="135"/>
      <c r="I2629" s="134"/>
      <c r="J2629" s="135"/>
      <c r="K2629" s="135"/>
      <c r="L2629" s="134"/>
      <c r="M2629" s="135"/>
      <c r="N2629" s="135"/>
      <c r="O2629" s="134"/>
      <c r="P2629" s="135"/>
      <c r="Q2629" s="135"/>
      <c r="R2629" s="134"/>
      <c r="S2629" s="135"/>
      <c r="T2629" s="135"/>
      <c r="U2629" s="134"/>
      <c r="V2629" s="135"/>
      <c r="W2629" s="135"/>
      <c r="X2629" s="134"/>
      <c r="Y2629" s="135"/>
      <c r="Z2629" s="135"/>
      <c r="AA2629" s="134"/>
      <c r="AB2629" s="135"/>
      <c r="AC2629" s="135"/>
      <c r="AD2629" s="134"/>
      <c r="AE2629" s="135"/>
      <c r="AF2629" s="135"/>
      <c r="AG2629" s="134"/>
    </row>
    <row r="2630" spans="1:33">
      <c r="A2630" s="144" t="s">
        <v>345</v>
      </c>
      <c r="B2630" s="135" t="s">
        <v>2551</v>
      </c>
      <c r="C2630" s="143">
        <v>-496.58882082102826</v>
      </c>
      <c r="D2630" s="143">
        <v>3663.585319129696</v>
      </c>
      <c r="E2630" s="142">
        <v>1.2709999999999999</v>
      </c>
      <c r="F2630" s="141">
        <v>2.1890000000000001</v>
      </c>
      <c r="G2630" s="135"/>
      <c r="H2630" s="135"/>
      <c r="I2630" s="134"/>
      <c r="J2630" s="135"/>
      <c r="K2630" s="135"/>
      <c r="L2630" s="134"/>
      <c r="M2630" s="135"/>
      <c r="N2630" s="135"/>
      <c r="O2630" s="134"/>
      <c r="P2630" s="135"/>
      <c r="Q2630" s="135"/>
      <c r="R2630" s="134"/>
      <c r="S2630" s="135"/>
      <c r="T2630" s="135"/>
      <c r="U2630" s="134"/>
      <c r="V2630" s="135"/>
      <c r="W2630" s="135"/>
      <c r="X2630" s="134"/>
      <c r="Y2630" s="135"/>
      <c r="Z2630" s="135"/>
      <c r="AA2630" s="134"/>
      <c r="AB2630" s="135"/>
      <c r="AC2630" s="135"/>
      <c r="AD2630" s="134"/>
      <c r="AE2630" s="135"/>
      <c r="AF2630" s="135"/>
      <c r="AG2630" s="134"/>
    </row>
    <row r="2631" spans="1:33">
      <c r="A2631" s="144" t="s">
        <v>345</v>
      </c>
      <c r="B2631" s="135" t="s">
        <v>2550</v>
      </c>
      <c r="C2631" s="143">
        <v>-496.38399203524347</v>
      </c>
      <c r="D2631" s="143">
        <v>3663.4498033244627</v>
      </c>
      <c r="E2631" s="142">
        <v>1.2609999999999999</v>
      </c>
      <c r="F2631" s="141">
        <v>2.1859999999999999</v>
      </c>
      <c r="G2631" s="135"/>
      <c r="H2631" s="135"/>
      <c r="I2631" s="134"/>
      <c r="J2631" s="135"/>
      <c r="K2631" s="135"/>
      <c r="L2631" s="134"/>
      <c r="M2631" s="135"/>
      <c r="N2631" s="135"/>
      <c r="O2631" s="134"/>
      <c r="P2631" s="135"/>
      <c r="Q2631" s="135"/>
      <c r="R2631" s="134"/>
      <c r="S2631" s="135"/>
      <c r="T2631" s="135"/>
      <c r="U2631" s="134"/>
      <c r="V2631" s="135"/>
      <c r="W2631" s="135"/>
      <c r="X2631" s="134"/>
      <c r="Y2631" s="135"/>
      <c r="Z2631" s="135"/>
      <c r="AA2631" s="134"/>
      <c r="AB2631" s="135"/>
      <c r="AC2631" s="135"/>
      <c r="AD2631" s="134"/>
      <c r="AE2631" s="135"/>
      <c r="AF2631" s="135"/>
      <c r="AG2631" s="134"/>
    </row>
    <row r="2632" spans="1:33">
      <c r="A2632" s="144" t="s">
        <v>345</v>
      </c>
      <c r="B2632" s="135" t="s">
        <v>2549</v>
      </c>
      <c r="C2632" s="143">
        <v>-496.15495589470385</v>
      </c>
      <c r="D2632" s="143">
        <v>3661.708499401117</v>
      </c>
      <c r="E2632" s="142">
        <v>1.278</v>
      </c>
      <c r="F2632" s="141">
        <v>2.1890000000000001</v>
      </c>
      <c r="G2632" s="135"/>
      <c r="H2632" s="135"/>
      <c r="I2632" s="134"/>
      <c r="J2632" s="135"/>
      <c r="K2632" s="135"/>
      <c r="L2632" s="134"/>
      <c r="M2632" s="135"/>
      <c r="N2632" s="135"/>
      <c r="O2632" s="134"/>
      <c r="P2632" s="135"/>
      <c r="Q2632" s="135"/>
      <c r="R2632" s="134"/>
      <c r="S2632" s="135"/>
      <c r="T2632" s="135"/>
      <c r="U2632" s="134"/>
      <c r="V2632" s="135"/>
      <c r="W2632" s="135"/>
      <c r="X2632" s="134"/>
      <c r="Y2632" s="135"/>
      <c r="Z2632" s="135"/>
      <c r="AA2632" s="134"/>
      <c r="AB2632" s="135"/>
      <c r="AC2632" s="135"/>
      <c r="AD2632" s="134"/>
      <c r="AE2632" s="135"/>
      <c r="AF2632" s="135"/>
      <c r="AG2632" s="134"/>
    </row>
    <row r="2633" spans="1:33">
      <c r="A2633" s="144" t="s">
        <v>345</v>
      </c>
      <c r="B2633" s="135" t="s">
        <v>2548</v>
      </c>
      <c r="C2633" s="143">
        <v>-496.79323443127163</v>
      </c>
      <c r="D2633" s="143">
        <v>3660.9056851702144</v>
      </c>
      <c r="E2633" s="142">
        <v>1.2909999999999999</v>
      </c>
      <c r="F2633" s="141">
        <v>2.1949999999999998</v>
      </c>
      <c r="G2633" s="135"/>
      <c r="H2633" s="135"/>
      <c r="I2633" s="134"/>
      <c r="J2633" s="135"/>
      <c r="K2633" s="135"/>
      <c r="L2633" s="134"/>
      <c r="M2633" s="135"/>
      <c r="N2633" s="135"/>
      <c r="O2633" s="134"/>
      <c r="P2633" s="135"/>
      <c r="Q2633" s="135"/>
      <c r="R2633" s="134"/>
      <c r="S2633" s="135"/>
      <c r="T2633" s="135"/>
      <c r="U2633" s="134"/>
      <c r="V2633" s="135"/>
      <c r="W2633" s="135"/>
      <c r="X2633" s="134"/>
      <c r="Y2633" s="135"/>
      <c r="Z2633" s="135"/>
      <c r="AA2633" s="134"/>
      <c r="AB2633" s="135"/>
      <c r="AC2633" s="135"/>
      <c r="AD2633" s="134"/>
      <c r="AE2633" s="135"/>
      <c r="AF2633" s="135"/>
      <c r="AG2633" s="134"/>
    </row>
    <row r="2634" spans="1:33">
      <c r="A2634" s="144" t="s">
        <v>345</v>
      </c>
      <c r="B2634" s="135" t="s">
        <v>2547</v>
      </c>
      <c r="C2634" s="143">
        <v>-496.49644863443632</v>
      </c>
      <c r="D2634" s="143">
        <v>3659.7597686957192</v>
      </c>
      <c r="E2634" s="142">
        <v>1.2789999999999999</v>
      </c>
      <c r="F2634" s="141">
        <v>2.194</v>
      </c>
      <c r="G2634" s="135"/>
      <c r="H2634" s="135"/>
      <c r="I2634" s="134"/>
      <c r="J2634" s="135"/>
      <c r="K2634" s="135"/>
      <c r="L2634" s="134"/>
      <c r="M2634" s="135"/>
      <c r="N2634" s="135"/>
      <c r="O2634" s="134"/>
      <c r="P2634" s="135"/>
      <c r="Q2634" s="135"/>
      <c r="R2634" s="134"/>
      <c r="S2634" s="135"/>
      <c r="T2634" s="135"/>
      <c r="U2634" s="134"/>
      <c r="V2634" s="135"/>
      <c r="W2634" s="135"/>
      <c r="X2634" s="134"/>
      <c r="Y2634" s="135"/>
      <c r="Z2634" s="135"/>
      <c r="AA2634" s="134"/>
      <c r="AB2634" s="135"/>
      <c r="AC2634" s="135"/>
      <c r="AD2634" s="134"/>
      <c r="AE2634" s="135"/>
      <c r="AF2634" s="135"/>
      <c r="AG2634" s="134"/>
    </row>
    <row r="2635" spans="1:33">
      <c r="A2635" s="144" t="s">
        <v>345</v>
      </c>
      <c r="B2635" s="135" t="s">
        <v>2546</v>
      </c>
      <c r="C2635" s="143">
        <v>-496.48142326780646</v>
      </c>
      <c r="D2635" s="143">
        <v>3658.2854147955918</v>
      </c>
      <c r="E2635" s="142">
        <v>1.2729999999999999</v>
      </c>
      <c r="F2635" s="141">
        <v>2.1930000000000001</v>
      </c>
      <c r="G2635" s="135"/>
      <c r="H2635" s="135"/>
      <c r="I2635" s="134"/>
      <c r="J2635" s="135"/>
      <c r="K2635" s="135"/>
      <c r="L2635" s="134"/>
      <c r="M2635" s="135"/>
      <c r="N2635" s="135"/>
      <c r="O2635" s="134"/>
      <c r="P2635" s="135"/>
      <c r="Q2635" s="135"/>
      <c r="R2635" s="134"/>
      <c r="S2635" s="135"/>
      <c r="T2635" s="135"/>
      <c r="U2635" s="134"/>
      <c r="V2635" s="135"/>
      <c r="W2635" s="135"/>
      <c r="X2635" s="134"/>
      <c r="Y2635" s="135"/>
      <c r="Z2635" s="135"/>
      <c r="AA2635" s="134"/>
      <c r="AB2635" s="135"/>
      <c r="AC2635" s="135"/>
      <c r="AD2635" s="134"/>
      <c r="AE2635" s="135"/>
      <c r="AF2635" s="135"/>
      <c r="AG2635" s="134"/>
    </row>
    <row r="2636" spans="1:33">
      <c r="A2636" s="144" t="s">
        <v>345</v>
      </c>
      <c r="B2636" s="135" t="s">
        <v>2545</v>
      </c>
      <c r="C2636" s="143">
        <v>-496.11075156875154</v>
      </c>
      <c r="D2636" s="143">
        <v>3657.0653585805967</v>
      </c>
      <c r="E2636" s="142">
        <v>1.266</v>
      </c>
      <c r="F2636" s="141">
        <v>2.194</v>
      </c>
      <c r="G2636" s="135"/>
      <c r="H2636" s="135"/>
      <c r="I2636" s="134"/>
      <c r="J2636" s="135"/>
      <c r="K2636" s="135"/>
      <c r="L2636" s="134"/>
      <c r="M2636" s="135"/>
      <c r="N2636" s="135"/>
      <c r="O2636" s="134"/>
      <c r="P2636" s="135"/>
      <c r="Q2636" s="135"/>
      <c r="R2636" s="134"/>
      <c r="S2636" s="135"/>
      <c r="T2636" s="135"/>
      <c r="U2636" s="134"/>
      <c r="V2636" s="135"/>
      <c r="W2636" s="135"/>
      <c r="X2636" s="134"/>
      <c r="Y2636" s="135"/>
      <c r="Z2636" s="135"/>
      <c r="AA2636" s="134"/>
      <c r="AB2636" s="135"/>
      <c r="AC2636" s="135"/>
      <c r="AD2636" s="134"/>
      <c r="AE2636" s="135"/>
      <c r="AF2636" s="135"/>
      <c r="AG2636" s="134"/>
    </row>
    <row r="2637" spans="1:33">
      <c r="A2637" s="144" t="s">
        <v>345</v>
      </c>
      <c r="B2637" s="135" t="s">
        <v>2544</v>
      </c>
      <c r="C2637" s="143">
        <v>-496.32627349509545</v>
      </c>
      <c r="D2637" s="143">
        <v>3655.9182203250707</v>
      </c>
      <c r="E2637" s="142">
        <v>1.2889999999999999</v>
      </c>
      <c r="F2637" s="141">
        <v>2.2040000000000002</v>
      </c>
      <c r="G2637" s="135"/>
      <c r="H2637" s="135"/>
      <c r="I2637" s="134"/>
      <c r="J2637" s="135"/>
      <c r="K2637" s="135"/>
      <c r="L2637" s="134"/>
      <c r="M2637" s="135"/>
      <c r="N2637" s="135"/>
      <c r="O2637" s="134"/>
      <c r="P2637" s="135"/>
      <c r="Q2637" s="135"/>
      <c r="R2637" s="134"/>
      <c r="S2637" s="135"/>
      <c r="T2637" s="135"/>
      <c r="U2637" s="134"/>
      <c r="V2637" s="135"/>
      <c r="W2637" s="135"/>
      <c r="X2637" s="134"/>
      <c r="Y2637" s="135"/>
      <c r="Z2637" s="135"/>
      <c r="AA2637" s="134"/>
      <c r="AB2637" s="135"/>
      <c r="AC2637" s="135"/>
      <c r="AD2637" s="134"/>
      <c r="AE2637" s="135"/>
      <c r="AF2637" s="135"/>
      <c r="AG2637" s="134"/>
    </row>
    <row r="2638" spans="1:33">
      <c r="A2638" s="144" t="s">
        <v>345</v>
      </c>
      <c r="B2638" s="135" t="s">
        <v>2543</v>
      </c>
      <c r="C2638" s="143">
        <v>-496.55051732950784</v>
      </c>
      <c r="D2638" s="143">
        <v>3655.8618749122174</v>
      </c>
      <c r="E2638" s="142">
        <v>1.31</v>
      </c>
      <c r="F2638" s="141">
        <v>2.1909999999999998</v>
      </c>
      <c r="G2638" s="135"/>
      <c r="H2638" s="135"/>
      <c r="I2638" s="134"/>
      <c r="J2638" s="135"/>
      <c r="K2638" s="135"/>
      <c r="L2638" s="134"/>
      <c r="M2638" s="135"/>
      <c r="N2638" s="135"/>
      <c r="O2638" s="134"/>
      <c r="P2638" s="135"/>
      <c r="Q2638" s="135"/>
      <c r="R2638" s="134"/>
      <c r="S2638" s="135"/>
      <c r="T2638" s="135"/>
      <c r="U2638" s="134"/>
      <c r="V2638" s="135"/>
      <c r="W2638" s="135"/>
      <c r="X2638" s="134"/>
      <c r="Y2638" s="135"/>
      <c r="Z2638" s="135"/>
      <c r="AA2638" s="134"/>
      <c r="AB2638" s="135"/>
      <c r="AC2638" s="135"/>
      <c r="AD2638" s="134"/>
      <c r="AE2638" s="135"/>
      <c r="AF2638" s="135"/>
      <c r="AG2638" s="134"/>
    </row>
    <row r="2639" spans="1:33">
      <c r="A2639" s="144" t="s">
        <v>345</v>
      </c>
      <c r="B2639" s="135" t="s">
        <v>2542</v>
      </c>
      <c r="C2639" s="143">
        <v>-496.76809117231812</v>
      </c>
      <c r="D2639" s="143">
        <v>3654.7626545759013</v>
      </c>
      <c r="E2639" s="142">
        <v>1.306</v>
      </c>
      <c r="F2639" s="141">
        <v>2.198</v>
      </c>
      <c r="G2639" s="135"/>
      <c r="H2639" s="135"/>
      <c r="I2639" s="134"/>
      <c r="J2639" s="135"/>
      <c r="K2639" s="135"/>
      <c r="L2639" s="134"/>
      <c r="M2639" s="135"/>
      <c r="N2639" s="135"/>
      <c r="O2639" s="134"/>
      <c r="P2639" s="135"/>
      <c r="Q2639" s="135"/>
      <c r="R2639" s="134"/>
      <c r="S2639" s="135"/>
      <c r="T2639" s="135"/>
      <c r="U2639" s="134"/>
      <c r="V2639" s="135"/>
      <c r="W2639" s="135"/>
      <c r="X2639" s="134"/>
      <c r="Y2639" s="135"/>
      <c r="Z2639" s="135"/>
      <c r="AA2639" s="134"/>
      <c r="AB2639" s="135"/>
      <c r="AC2639" s="135"/>
      <c r="AD2639" s="134"/>
      <c r="AE2639" s="135"/>
      <c r="AF2639" s="135"/>
      <c r="AG2639" s="134"/>
    </row>
    <row r="2640" spans="1:33">
      <c r="A2640" s="144" t="s">
        <v>345</v>
      </c>
      <c r="B2640" s="135" t="s">
        <v>2541</v>
      </c>
      <c r="C2640" s="143">
        <v>-496.0878978066205</v>
      </c>
      <c r="D2640" s="143">
        <v>3653.2050054951201</v>
      </c>
      <c r="E2640" s="142">
        <v>1.3</v>
      </c>
      <c r="F2640" s="141">
        <v>2.1949999999999998</v>
      </c>
      <c r="G2640" s="135"/>
      <c r="H2640" s="135"/>
      <c r="I2640" s="134"/>
      <c r="J2640" s="135"/>
      <c r="K2640" s="135"/>
      <c r="L2640" s="134"/>
      <c r="M2640" s="135"/>
      <c r="N2640" s="135"/>
      <c r="O2640" s="134"/>
      <c r="P2640" s="135"/>
      <c r="Q2640" s="135"/>
      <c r="R2640" s="134"/>
      <c r="S2640" s="135"/>
      <c r="T2640" s="135"/>
      <c r="U2640" s="134"/>
      <c r="V2640" s="135"/>
      <c r="W2640" s="135"/>
      <c r="X2640" s="134"/>
      <c r="Y2640" s="135"/>
      <c r="Z2640" s="135"/>
      <c r="AA2640" s="134"/>
      <c r="AB2640" s="135"/>
      <c r="AC2640" s="135"/>
      <c r="AD2640" s="134"/>
      <c r="AE2640" s="135"/>
      <c r="AF2640" s="135"/>
      <c r="AG2640" s="134"/>
    </row>
    <row r="2641" spans="1:33">
      <c r="A2641" s="144" t="s">
        <v>345</v>
      </c>
      <c r="B2641" s="135" t="s">
        <v>2540</v>
      </c>
      <c r="C2641" s="143">
        <v>-496.37381262992056</v>
      </c>
      <c r="D2641" s="143">
        <v>3652.5289459004684</v>
      </c>
      <c r="E2641" s="142">
        <v>1.2929999999999999</v>
      </c>
      <c r="F2641" s="141">
        <v>2.198</v>
      </c>
      <c r="G2641" s="135"/>
      <c r="H2641" s="135"/>
      <c r="I2641" s="134"/>
      <c r="J2641" s="135"/>
      <c r="K2641" s="135"/>
      <c r="L2641" s="134"/>
      <c r="M2641" s="135"/>
      <c r="N2641" s="135"/>
      <c r="O2641" s="134"/>
      <c r="P2641" s="135"/>
      <c r="Q2641" s="135"/>
      <c r="R2641" s="134"/>
      <c r="S2641" s="135"/>
      <c r="T2641" s="135"/>
      <c r="U2641" s="134"/>
      <c r="V2641" s="135"/>
      <c r="W2641" s="135"/>
      <c r="X2641" s="134"/>
      <c r="Y2641" s="135"/>
      <c r="Z2641" s="135"/>
      <c r="AA2641" s="134"/>
      <c r="AB2641" s="135"/>
      <c r="AC2641" s="135"/>
      <c r="AD2641" s="134"/>
      <c r="AE2641" s="135"/>
      <c r="AF2641" s="135"/>
      <c r="AG2641" s="134"/>
    </row>
    <row r="2642" spans="1:33">
      <c r="A2642" s="144" t="s">
        <v>345</v>
      </c>
      <c r="B2642" s="135" t="s">
        <v>2539</v>
      </c>
      <c r="C2642" s="143">
        <v>-496.12255951914881</v>
      </c>
      <c r="D2642" s="143">
        <v>3652.043085445302</v>
      </c>
      <c r="E2642" s="142">
        <v>1.288</v>
      </c>
      <c r="F2642" s="141">
        <v>2.1960000000000002</v>
      </c>
      <c r="G2642" s="135"/>
      <c r="H2642" s="135"/>
      <c r="I2642" s="134"/>
      <c r="J2642" s="135"/>
      <c r="K2642" s="135"/>
      <c r="L2642" s="134"/>
      <c r="M2642" s="135"/>
      <c r="N2642" s="135"/>
      <c r="O2642" s="134"/>
      <c r="P2642" s="135"/>
      <c r="Q2642" s="135"/>
      <c r="R2642" s="134"/>
      <c r="S2642" s="135"/>
      <c r="T2642" s="135"/>
      <c r="U2642" s="134"/>
      <c r="V2642" s="135"/>
      <c r="W2642" s="135"/>
      <c r="X2642" s="134"/>
      <c r="Y2642" s="135"/>
      <c r="Z2642" s="135"/>
      <c r="AA2642" s="134"/>
      <c r="AB2642" s="135"/>
      <c r="AC2642" s="135"/>
      <c r="AD2642" s="134"/>
      <c r="AE2642" s="135"/>
      <c r="AF2642" s="135"/>
      <c r="AG2642" s="134"/>
    </row>
    <row r="2643" spans="1:33">
      <c r="A2643" s="144" t="s">
        <v>345</v>
      </c>
      <c r="B2643" s="135" t="s">
        <v>2538</v>
      </c>
      <c r="C2643" s="143">
        <v>-495.97878700377794</v>
      </c>
      <c r="D2643" s="143">
        <v>3650.5538429738931</v>
      </c>
      <c r="E2643" s="142">
        <v>1.3109999999999999</v>
      </c>
      <c r="F2643" s="141">
        <v>2.1840000000000002</v>
      </c>
      <c r="G2643" s="135"/>
      <c r="H2643" s="135"/>
      <c r="I2643" s="134"/>
      <c r="J2643" s="135"/>
      <c r="K2643" s="135"/>
      <c r="L2643" s="134"/>
      <c r="M2643" s="135"/>
      <c r="N2643" s="135"/>
      <c r="O2643" s="134"/>
      <c r="P2643" s="135"/>
      <c r="Q2643" s="135"/>
      <c r="R2643" s="134"/>
      <c r="S2643" s="135"/>
      <c r="T2643" s="135"/>
      <c r="U2643" s="134"/>
      <c r="V2643" s="135"/>
      <c r="W2643" s="135"/>
      <c r="X2643" s="134"/>
      <c r="Y2643" s="135"/>
      <c r="Z2643" s="135"/>
      <c r="AA2643" s="134"/>
      <c r="AB2643" s="135"/>
      <c r="AC2643" s="135"/>
      <c r="AD2643" s="134"/>
      <c r="AE2643" s="135"/>
      <c r="AF2643" s="135"/>
      <c r="AG2643" s="134"/>
    </row>
    <row r="2644" spans="1:33">
      <c r="A2644" s="144" t="s">
        <v>345</v>
      </c>
      <c r="B2644" s="135" t="s">
        <v>2537</v>
      </c>
      <c r="C2644" s="143">
        <v>-496.01457071294777</v>
      </c>
      <c r="D2644" s="143">
        <v>3648.7598351071861</v>
      </c>
      <c r="E2644" s="142">
        <v>1.2689999999999999</v>
      </c>
      <c r="F2644" s="141">
        <v>2.2010000000000001</v>
      </c>
      <c r="G2644" s="135"/>
      <c r="H2644" s="135"/>
      <c r="I2644" s="134"/>
      <c r="J2644" s="135"/>
      <c r="K2644" s="135"/>
      <c r="L2644" s="134"/>
      <c r="M2644" s="135"/>
      <c r="N2644" s="135"/>
      <c r="O2644" s="134"/>
      <c r="P2644" s="135"/>
      <c r="Q2644" s="135"/>
      <c r="R2644" s="134"/>
      <c r="S2644" s="135"/>
      <c r="T2644" s="135"/>
      <c r="U2644" s="134"/>
      <c r="V2644" s="135"/>
      <c r="W2644" s="135"/>
      <c r="X2644" s="134"/>
      <c r="Y2644" s="135"/>
      <c r="Z2644" s="135"/>
      <c r="AA2644" s="134"/>
      <c r="AB2644" s="135"/>
      <c r="AC2644" s="135"/>
      <c r="AD2644" s="134"/>
      <c r="AE2644" s="135"/>
      <c r="AF2644" s="135"/>
      <c r="AG2644" s="134"/>
    </row>
    <row r="2645" spans="1:33">
      <c r="A2645" s="144" t="s">
        <v>345</v>
      </c>
      <c r="B2645" s="135" t="s">
        <v>2536</v>
      </c>
      <c r="C2645" s="143">
        <v>-496.75871579897955</v>
      </c>
      <c r="D2645" s="143">
        <v>3648.3933861351238</v>
      </c>
      <c r="E2645" s="142">
        <v>1.286</v>
      </c>
      <c r="F2645" s="141">
        <v>2.1960000000000002</v>
      </c>
      <c r="G2645" s="135"/>
      <c r="H2645" s="135"/>
      <c r="I2645" s="134"/>
      <c r="J2645" s="135"/>
      <c r="K2645" s="135"/>
      <c r="L2645" s="134"/>
      <c r="M2645" s="135"/>
      <c r="N2645" s="135"/>
      <c r="O2645" s="134"/>
      <c r="P2645" s="135"/>
      <c r="Q2645" s="135"/>
      <c r="R2645" s="134"/>
      <c r="S2645" s="135"/>
      <c r="T2645" s="135"/>
      <c r="U2645" s="134"/>
      <c r="V2645" s="135"/>
      <c r="W2645" s="135"/>
      <c r="X2645" s="134"/>
      <c r="Y2645" s="135"/>
      <c r="Z2645" s="135"/>
      <c r="AA2645" s="134"/>
      <c r="AB2645" s="135"/>
      <c r="AC2645" s="135"/>
      <c r="AD2645" s="134"/>
      <c r="AE2645" s="135"/>
      <c r="AF2645" s="135"/>
      <c r="AG2645" s="134"/>
    </row>
    <row r="2646" spans="1:33">
      <c r="A2646" s="144" t="s">
        <v>345</v>
      </c>
      <c r="B2646" s="135" t="s">
        <v>2535</v>
      </c>
      <c r="C2646" s="143">
        <v>-496.74575582749401</v>
      </c>
      <c r="D2646" s="143">
        <v>3647.5469089451763</v>
      </c>
      <c r="E2646" s="142">
        <v>1.2889999999999999</v>
      </c>
      <c r="F2646" s="141">
        <v>2.1840000000000002</v>
      </c>
      <c r="G2646" s="135"/>
      <c r="H2646" s="135"/>
      <c r="I2646" s="134"/>
      <c r="J2646" s="135"/>
      <c r="K2646" s="135"/>
      <c r="L2646" s="134"/>
      <c r="M2646" s="135"/>
      <c r="N2646" s="135"/>
      <c r="O2646" s="134"/>
      <c r="P2646" s="135"/>
      <c r="Q2646" s="135"/>
      <c r="R2646" s="134"/>
      <c r="S2646" s="135"/>
      <c r="T2646" s="135"/>
      <c r="U2646" s="134"/>
      <c r="V2646" s="135"/>
      <c r="W2646" s="135"/>
      <c r="X2646" s="134"/>
      <c r="Y2646" s="135"/>
      <c r="Z2646" s="135"/>
      <c r="AA2646" s="134"/>
      <c r="AB2646" s="135"/>
      <c r="AC2646" s="135"/>
      <c r="AD2646" s="134"/>
      <c r="AE2646" s="135"/>
      <c r="AF2646" s="135"/>
      <c r="AG2646" s="134"/>
    </row>
    <row r="2647" spans="1:33">
      <c r="A2647" s="144" t="s">
        <v>345</v>
      </c>
      <c r="B2647" s="135" t="s">
        <v>2534</v>
      </c>
      <c r="C2647" s="143">
        <v>-496.15957793944699</v>
      </c>
      <c r="D2647" s="143">
        <v>3645.6997633280002</v>
      </c>
      <c r="E2647" s="142">
        <v>1.2749999999999999</v>
      </c>
      <c r="F2647" s="141">
        <v>2.1859999999999999</v>
      </c>
      <c r="G2647" s="135"/>
      <c r="H2647" s="135"/>
      <c r="I2647" s="134"/>
      <c r="J2647" s="135"/>
      <c r="K2647" s="135"/>
      <c r="L2647" s="134"/>
      <c r="M2647" s="135"/>
      <c r="N2647" s="135"/>
      <c r="O2647" s="134"/>
      <c r="P2647" s="135"/>
      <c r="Q2647" s="135"/>
      <c r="R2647" s="134"/>
      <c r="S2647" s="135"/>
      <c r="T2647" s="135"/>
      <c r="U2647" s="134"/>
      <c r="V2647" s="135"/>
      <c r="W2647" s="135"/>
      <c r="X2647" s="134"/>
      <c r="Y2647" s="135"/>
      <c r="Z2647" s="135"/>
      <c r="AA2647" s="134"/>
      <c r="AB2647" s="135"/>
      <c r="AC2647" s="135"/>
      <c r="AD2647" s="134"/>
      <c r="AE2647" s="135"/>
      <c r="AF2647" s="135"/>
      <c r="AG2647" s="134"/>
    </row>
    <row r="2648" spans="1:33">
      <c r="A2648" s="144" t="s">
        <v>345</v>
      </c>
      <c r="B2648" s="135" t="s">
        <v>2533</v>
      </c>
      <c r="C2648" s="143">
        <v>-495.93249744167747</v>
      </c>
      <c r="D2648" s="143">
        <v>3645.0497177312309</v>
      </c>
      <c r="E2648" s="142">
        <v>1.296</v>
      </c>
      <c r="F2648" s="141">
        <v>2.1930000000000001</v>
      </c>
      <c r="G2648" s="135"/>
      <c r="H2648" s="135"/>
      <c r="I2648" s="134"/>
      <c r="J2648" s="135"/>
      <c r="K2648" s="135"/>
      <c r="L2648" s="134"/>
      <c r="M2648" s="135"/>
      <c r="N2648" s="135"/>
      <c r="O2648" s="134"/>
      <c r="P2648" s="135"/>
      <c r="Q2648" s="135"/>
      <c r="R2648" s="134"/>
      <c r="S2648" s="135"/>
      <c r="T2648" s="135"/>
      <c r="U2648" s="134"/>
      <c r="V2648" s="135"/>
      <c r="W2648" s="135"/>
      <c r="X2648" s="134"/>
      <c r="Y2648" s="135"/>
      <c r="Z2648" s="135"/>
      <c r="AA2648" s="134"/>
      <c r="AB2648" s="135"/>
      <c r="AC2648" s="135"/>
      <c r="AD2648" s="134"/>
      <c r="AE2648" s="135"/>
      <c r="AF2648" s="135"/>
      <c r="AG2648" s="134"/>
    </row>
    <row r="2649" spans="1:33">
      <c r="A2649" s="144" t="s">
        <v>345</v>
      </c>
      <c r="B2649" s="135" t="s">
        <v>2532</v>
      </c>
      <c r="C2649" s="143">
        <v>-496.63360904100938</v>
      </c>
      <c r="D2649" s="143">
        <v>3644.0293634453319</v>
      </c>
      <c r="E2649" s="142">
        <v>1.3089999999999999</v>
      </c>
      <c r="F2649" s="141">
        <v>2.2069999999999999</v>
      </c>
      <c r="G2649" s="135"/>
      <c r="H2649" s="135"/>
      <c r="I2649" s="134"/>
      <c r="J2649" s="135"/>
      <c r="K2649" s="135"/>
      <c r="L2649" s="134"/>
      <c r="M2649" s="135"/>
      <c r="N2649" s="135"/>
      <c r="O2649" s="134"/>
      <c r="P2649" s="135"/>
      <c r="Q2649" s="135"/>
      <c r="R2649" s="134"/>
      <c r="S2649" s="135"/>
      <c r="T2649" s="135"/>
      <c r="U2649" s="134"/>
      <c r="V2649" s="135"/>
      <c r="W2649" s="135"/>
      <c r="X2649" s="134"/>
      <c r="Y2649" s="135"/>
      <c r="Z2649" s="135"/>
      <c r="AA2649" s="134"/>
      <c r="AB2649" s="135"/>
      <c r="AC2649" s="135"/>
      <c r="AD2649" s="134"/>
      <c r="AE2649" s="135"/>
      <c r="AF2649" s="135"/>
      <c r="AG2649" s="134"/>
    </row>
    <row r="2650" spans="1:33">
      <c r="A2650" s="144" t="s">
        <v>345</v>
      </c>
      <c r="B2650" s="135" t="s">
        <v>2531</v>
      </c>
      <c r="C2650" s="143">
        <v>-496.17743750023845</v>
      </c>
      <c r="D2650" s="143">
        <v>3643.0525168233594</v>
      </c>
      <c r="E2650" s="142">
        <v>1.3009999999999999</v>
      </c>
      <c r="F2650" s="141">
        <v>2.1970000000000001</v>
      </c>
      <c r="G2650" s="135"/>
      <c r="H2650" s="135"/>
      <c r="I2650" s="134"/>
      <c r="J2650" s="135"/>
      <c r="K2650" s="135"/>
      <c r="L2650" s="134"/>
      <c r="M2650" s="135"/>
      <c r="N2650" s="135"/>
      <c r="O2650" s="134"/>
      <c r="P2650" s="135"/>
      <c r="Q2650" s="135"/>
      <c r="R2650" s="134"/>
      <c r="S2650" s="135"/>
      <c r="T2650" s="135"/>
      <c r="U2650" s="134"/>
      <c r="V2650" s="135"/>
      <c r="W2650" s="135"/>
      <c r="X2650" s="134"/>
      <c r="Y2650" s="135"/>
      <c r="Z2650" s="135"/>
      <c r="AA2650" s="134"/>
      <c r="AB2650" s="135"/>
      <c r="AC2650" s="135"/>
      <c r="AD2650" s="134"/>
      <c r="AE2650" s="135"/>
      <c r="AF2650" s="135"/>
      <c r="AG2650" s="134"/>
    </row>
    <row r="2651" spans="1:33">
      <c r="A2651" s="144" t="s">
        <v>345</v>
      </c>
      <c r="B2651" s="135" t="s">
        <v>2530</v>
      </c>
      <c r="C2651" s="143">
        <v>-496.69202331736454</v>
      </c>
      <c r="D2651" s="143">
        <v>3641.6529887831121</v>
      </c>
      <c r="E2651" s="142">
        <v>1.31</v>
      </c>
      <c r="F2651" s="141">
        <v>2.206</v>
      </c>
      <c r="G2651" s="135"/>
      <c r="H2651" s="135"/>
      <c r="I2651" s="134"/>
      <c r="J2651" s="135"/>
      <c r="K2651" s="135"/>
      <c r="L2651" s="134"/>
      <c r="M2651" s="135"/>
      <c r="N2651" s="135"/>
      <c r="O2651" s="134"/>
      <c r="P2651" s="135"/>
      <c r="Q2651" s="135"/>
      <c r="R2651" s="134"/>
      <c r="S2651" s="135"/>
      <c r="T2651" s="135"/>
      <c r="U2651" s="134"/>
      <c r="V2651" s="135"/>
      <c r="W2651" s="135"/>
      <c r="X2651" s="134"/>
      <c r="Y2651" s="135"/>
      <c r="Z2651" s="135"/>
      <c r="AA2651" s="134"/>
      <c r="AB2651" s="135"/>
      <c r="AC2651" s="135"/>
      <c r="AD2651" s="134"/>
      <c r="AE2651" s="135"/>
      <c r="AF2651" s="135"/>
      <c r="AG2651" s="134"/>
    </row>
    <row r="2652" spans="1:33">
      <c r="A2652" s="144" t="s">
        <v>345</v>
      </c>
      <c r="B2652" s="135" t="s">
        <v>2529</v>
      </c>
      <c r="C2652" s="143">
        <v>-495.96399587796964</v>
      </c>
      <c r="D2652" s="143">
        <v>3641.6318257832013</v>
      </c>
      <c r="E2652" s="142">
        <v>1.296</v>
      </c>
      <c r="F2652" s="141">
        <v>2.2029999999999998</v>
      </c>
      <c r="G2652" s="135"/>
      <c r="H2652" s="135"/>
      <c r="I2652" s="134"/>
      <c r="J2652" s="135"/>
      <c r="K2652" s="135"/>
      <c r="L2652" s="134"/>
      <c r="M2652" s="135"/>
      <c r="N2652" s="135"/>
      <c r="O2652" s="134"/>
      <c r="P2652" s="135"/>
      <c r="Q2652" s="135"/>
      <c r="R2652" s="134"/>
      <c r="S2652" s="135"/>
      <c r="T2652" s="135"/>
      <c r="U2652" s="134"/>
      <c r="V2652" s="135"/>
      <c r="W2652" s="135"/>
      <c r="X2652" s="134"/>
      <c r="Y2652" s="135"/>
      <c r="Z2652" s="135"/>
      <c r="AA2652" s="134"/>
      <c r="AB2652" s="135"/>
      <c r="AC2652" s="135"/>
      <c r="AD2652" s="134"/>
      <c r="AE2652" s="135"/>
      <c r="AF2652" s="135"/>
      <c r="AG2652" s="134"/>
    </row>
    <row r="2653" spans="1:33">
      <c r="A2653" s="144" t="s">
        <v>345</v>
      </c>
      <c r="B2653" s="135" t="s">
        <v>2528</v>
      </c>
      <c r="C2653" s="143">
        <v>-496.87573280728958</v>
      </c>
      <c r="D2653" s="143">
        <v>3640.6595402030307</v>
      </c>
      <c r="E2653" s="142">
        <v>1.2929999999999999</v>
      </c>
      <c r="F2653" s="141">
        <v>2.2280000000000002</v>
      </c>
      <c r="G2653" s="135"/>
      <c r="H2653" s="135"/>
      <c r="I2653" s="134"/>
      <c r="J2653" s="135"/>
      <c r="K2653" s="135"/>
      <c r="L2653" s="134"/>
      <c r="M2653" s="135"/>
      <c r="N2653" s="135"/>
      <c r="O2653" s="134"/>
      <c r="P2653" s="135"/>
      <c r="Q2653" s="135"/>
      <c r="R2653" s="134"/>
      <c r="S2653" s="135"/>
      <c r="T2653" s="135"/>
      <c r="U2653" s="134"/>
      <c r="V2653" s="135"/>
      <c r="W2653" s="135"/>
      <c r="X2653" s="134"/>
      <c r="Y2653" s="135"/>
      <c r="Z2653" s="135"/>
      <c r="AA2653" s="134"/>
      <c r="AB2653" s="135"/>
      <c r="AC2653" s="135"/>
      <c r="AD2653" s="134"/>
      <c r="AE2653" s="135"/>
      <c r="AF2653" s="135"/>
      <c r="AG2653" s="134"/>
    </row>
    <row r="2654" spans="1:33">
      <c r="A2654" s="144" t="s">
        <v>345</v>
      </c>
      <c r="B2654" s="135" t="s">
        <v>2527</v>
      </c>
      <c r="C2654" s="143">
        <v>-496.37518385082387</v>
      </c>
      <c r="D2654" s="143">
        <v>3639.1176413119251</v>
      </c>
      <c r="E2654" s="142">
        <v>1.3140000000000001</v>
      </c>
      <c r="F2654" s="141">
        <v>2.2120000000000002</v>
      </c>
      <c r="G2654" s="135"/>
      <c r="H2654" s="135"/>
      <c r="I2654" s="134"/>
      <c r="J2654" s="135"/>
      <c r="K2654" s="135"/>
      <c r="L2654" s="134"/>
      <c r="M2654" s="135"/>
      <c r="N2654" s="135"/>
      <c r="O2654" s="134"/>
      <c r="P2654" s="135"/>
      <c r="Q2654" s="135"/>
      <c r="R2654" s="134"/>
      <c r="S2654" s="135"/>
      <c r="T2654" s="135"/>
      <c r="U2654" s="134"/>
      <c r="V2654" s="135"/>
      <c r="W2654" s="135"/>
      <c r="X2654" s="134"/>
      <c r="Y2654" s="135"/>
      <c r="Z2654" s="135"/>
      <c r="AA2654" s="134"/>
      <c r="AB2654" s="135"/>
      <c r="AC2654" s="135"/>
      <c r="AD2654" s="134"/>
      <c r="AE2654" s="135"/>
      <c r="AF2654" s="135"/>
      <c r="AG2654" s="134"/>
    </row>
    <row r="2655" spans="1:33">
      <c r="A2655" s="144" t="s">
        <v>345</v>
      </c>
      <c r="B2655" s="135" t="s">
        <v>2526</v>
      </c>
      <c r="C2655" s="143">
        <v>-496.15613723953146</v>
      </c>
      <c r="D2655" s="143">
        <v>3637.5651666137423</v>
      </c>
      <c r="E2655" s="142">
        <v>1.3140000000000001</v>
      </c>
      <c r="F2655" s="141">
        <v>2.21</v>
      </c>
      <c r="G2655" s="135"/>
      <c r="H2655" s="135"/>
      <c r="I2655" s="134"/>
      <c r="J2655" s="135"/>
      <c r="K2655" s="135"/>
      <c r="L2655" s="134"/>
      <c r="M2655" s="135"/>
      <c r="N2655" s="135"/>
      <c r="O2655" s="134"/>
      <c r="P2655" s="135"/>
      <c r="Q2655" s="135"/>
      <c r="R2655" s="134"/>
      <c r="S2655" s="135"/>
      <c r="T2655" s="135"/>
      <c r="U2655" s="134"/>
      <c r="V2655" s="135"/>
      <c r="W2655" s="135"/>
      <c r="X2655" s="134"/>
      <c r="Y2655" s="135"/>
      <c r="Z2655" s="135"/>
      <c r="AA2655" s="134"/>
      <c r="AB2655" s="135"/>
      <c r="AC2655" s="135"/>
      <c r="AD2655" s="134"/>
      <c r="AE2655" s="135"/>
      <c r="AF2655" s="135"/>
      <c r="AG2655" s="134"/>
    </row>
    <row r="2656" spans="1:33">
      <c r="A2656" s="144" t="s">
        <v>345</v>
      </c>
      <c r="B2656" s="135" t="s">
        <v>2525</v>
      </c>
      <c r="C2656" s="143">
        <v>-495.98827485857072</v>
      </c>
      <c r="D2656" s="143">
        <v>3637.3201239209457</v>
      </c>
      <c r="E2656" s="142">
        <v>1.3089999999999999</v>
      </c>
      <c r="F2656" s="141">
        <v>2.2130000000000001</v>
      </c>
      <c r="G2656" s="135"/>
      <c r="H2656" s="135"/>
      <c r="I2656" s="134"/>
      <c r="J2656" s="135"/>
      <c r="K2656" s="135"/>
      <c r="L2656" s="134"/>
      <c r="M2656" s="135"/>
      <c r="N2656" s="135"/>
      <c r="O2656" s="134"/>
      <c r="P2656" s="135"/>
      <c r="Q2656" s="135"/>
      <c r="R2656" s="134"/>
      <c r="S2656" s="135"/>
      <c r="T2656" s="135"/>
      <c r="U2656" s="134"/>
      <c r="V2656" s="135"/>
      <c r="W2656" s="135"/>
      <c r="X2656" s="134"/>
      <c r="Y2656" s="135"/>
      <c r="Z2656" s="135"/>
      <c r="AA2656" s="134"/>
      <c r="AB2656" s="135"/>
      <c r="AC2656" s="135"/>
      <c r="AD2656" s="134"/>
      <c r="AE2656" s="135"/>
      <c r="AF2656" s="135"/>
      <c r="AG2656" s="134"/>
    </row>
    <row r="2657" spans="1:33">
      <c r="A2657" s="144" t="s">
        <v>345</v>
      </c>
      <c r="B2657" s="135" t="s">
        <v>2524</v>
      </c>
      <c r="C2657" s="143">
        <v>-496.39914685529914</v>
      </c>
      <c r="D2657" s="143">
        <v>3635.8237723129255</v>
      </c>
      <c r="E2657" s="142">
        <v>1.3029999999999999</v>
      </c>
      <c r="F2657" s="141">
        <v>2.2280000000000002</v>
      </c>
      <c r="G2657" s="135"/>
      <c r="H2657" s="135"/>
      <c r="I2657" s="134"/>
      <c r="J2657" s="135"/>
      <c r="K2657" s="135"/>
      <c r="L2657" s="134"/>
      <c r="M2657" s="135"/>
      <c r="N2657" s="135"/>
      <c r="O2657" s="134"/>
      <c r="P2657" s="135"/>
      <c r="Q2657" s="135"/>
      <c r="R2657" s="134"/>
      <c r="S2657" s="135"/>
      <c r="T2657" s="135"/>
      <c r="U2657" s="134"/>
      <c r="V2657" s="135"/>
      <c r="W2657" s="135"/>
      <c r="X2657" s="134"/>
      <c r="Y2657" s="135"/>
      <c r="Z2657" s="135"/>
      <c r="AA2657" s="134"/>
      <c r="AB2657" s="135"/>
      <c r="AC2657" s="135"/>
      <c r="AD2657" s="134"/>
      <c r="AE2657" s="135"/>
      <c r="AF2657" s="135"/>
      <c r="AG2657" s="134"/>
    </row>
    <row r="2658" spans="1:33">
      <c r="A2658" s="144" t="s">
        <v>345</v>
      </c>
      <c r="B2658" s="135" t="s">
        <v>2523</v>
      </c>
      <c r="C2658" s="143">
        <v>-496.80919892222568</v>
      </c>
      <c r="D2658" s="143">
        <v>3635.3317145059036</v>
      </c>
      <c r="E2658" s="142">
        <v>1.304</v>
      </c>
      <c r="F2658" s="141">
        <v>2.2149999999999999</v>
      </c>
      <c r="G2658" s="135"/>
      <c r="H2658" s="135"/>
      <c r="I2658" s="134"/>
      <c r="J2658" s="135"/>
      <c r="K2658" s="135"/>
      <c r="L2658" s="134"/>
      <c r="M2658" s="135"/>
      <c r="N2658" s="135"/>
      <c r="O2658" s="134"/>
      <c r="P2658" s="135"/>
      <c r="Q2658" s="135"/>
      <c r="R2658" s="134"/>
      <c r="S2658" s="135"/>
      <c r="T2658" s="135"/>
      <c r="U2658" s="134"/>
      <c r="V2658" s="135"/>
      <c r="W2658" s="135"/>
      <c r="X2658" s="134"/>
      <c r="Y2658" s="135"/>
      <c r="Z2658" s="135"/>
      <c r="AA2658" s="134"/>
      <c r="AB2658" s="135"/>
      <c r="AC2658" s="135"/>
      <c r="AD2658" s="134"/>
      <c r="AE2658" s="135"/>
      <c r="AF2658" s="135"/>
      <c r="AG2658" s="134"/>
    </row>
    <row r="2659" spans="1:33">
      <c r="A2659" s="144" t="s">
        <v>345</v>
      </c>
      <c r="B2659" s="135" t="s">
        <v>2522</v>
      </c>
      <c r="C2659" s="143">
        <v>-496.04109494308256</v>
      </c>
      <c r="D2659" s="143">
        <v>3634.2276945496997</v>
      </c>
      <c r="E2659" s="142">
        <v>1.2949999999999999</v>
      </c>
      <c r="F2659" s="141">
        <v>2.214</v>
      </c>
      <c r="G2659" s="135"/>
      <c r="H2659" s="135"/>
      <c r="I2659" s="134"/>
      <c r="J2659" s="135"/>
      <c r="K2659" s="135"/>
      <c r="L2659" s="134"/>
      <c r="M2659" s="135"/>
      <c r="N2659" s="135"/>
      <c r="O2659" s="134"/>
      <c r="P2659" s="135"/>
      <c r="Q2659" s="135"/>
      <c r="R2659" s="134"/>
      <c r="S2659" s="135"/>
      <c r="T2659" s="135"/>
      <c r="U2659" s="134"/>
      <c r="V2659" s="135"/>
      <c r="W2659" s="135"/>
      <c r="X2659" s="134"/>
      <c r="Y2659" s="135"/>
      <c r="Z2659" s="135"/>
      <c r="AA2659" s="134"/>
      <c r="AB2659" s="135"/>
      <c r="AC2659" s="135"/>
      <c r="AD2659" s="134"/>
      <c r="AE2659" s="135"/>
      <c r="AF2659" s="135"/>
      <c r="AG2659" s="134"/>
    </row>
    <row r="2660" spans="1:33">
      <c r="A2660" s="144" t="s">
        <v>345</v>
      </c>
      <c r="B2660" s="135" t="s">
        <v>2521</v>
      </c>
      <c r="C2660" s="143">
        <v>-496.69212609846454</v>
      </c>
      <c r="D2660" s="143">
        <v>3633.3853334298674</v>
      </c>
      <c r="E2660" s="142">
        <v>1.298</v>
      </c>
      <c r="F2660" s="141">
        <v>2.2120000000000002</v>
      </c>
      <c r="G2660" s="135"/>
      <c r="H2660" s="135"/>
      <c r="I2660" s="134"/>
      <c r="J2660" s="135"/>
      <c r="K2660" s="135"/>
      <c r="L2660" s="134"/>
      <c r="M2660" s="135"/>
      <c r="N2660" s="135"/>
      <c r="O2660" s="134"/>
      <c r="P2660" s="135"/>
      <c r="Q2660" s="135"/>
      <c r="R2660" s="134"/>
      <c r="S2660" s="135"/>
      <c r="T2660" s="135"/>
      <c r="U2660" s="134"/>
      <c r="V2660" s="135"/>
      <c r="W2660" s="135"/>
      <c r="X2660" s="134"/>
      <c r="Y2660" s="135"/>
      <c r="Z2660" s="135"/>
      <c r="AA2660" s="134"/>
      <c r="AB2660" s="135"/>
      <c r="AC2660" s="135"/>
      <c r="AD2660" s="134"/>
      <c r="AE2660" s="135"/>
      <c r="AF2660" s="135"/>
      <c r="AG2660" s="134"/>
    </row>
    <row r="2661" spans="1:33">
      <c r="A2661" s="144" t="s">
        <v>345</v>
      </c>
      <c r="B2661" s="135" t="s">
        <v>2520</v>
      </c>
      <c r="C2661" s="143">
        <v>-496.13841207350009</v>
      </c>
      <c r="D2661" s="143">
        <v>3631.8441612227698</v>
      </c>
      <c r="E2661" s="142">
        <v>1.3220000000000001</v>
      </c>
      <c r="F2661" s="141">
        <v>2.2109999999999999</v>
      </c>
      <c r="G2661" s="135"/>
      <c r="H2661" s="135"/>
      <c r="I2661" s="134"/>
      <c r="J2661" s="135"/>
      <c r="K2661" s="135"/>
      <c r="L2661" s="134"/>
      <c r="M2661" s="135"/>
      <c r="N2661" s="135"/>
      <c r="O2661" s="134"/>
      <c r="P2661" s="135"/>
      <c r="Q2661" s="135"/>
      <c r="R2661" s="134"/>
      <c r="S2661" s="135"/>
      <c r="T2661" s="135"/>
      <c r="U2661" s="134"/>
      <c r="V2661" s="135"/>
      <c r="W2661" s="135"/>
      <c r="X2661" s="134"/>
      <c r="Y2661" s="135"/>
      <c r="Z2661" s="135"/>
      <c r="AA2661" s="134"/>
      <c r="AB2661" s="135"/>
      <c r="AC2661" s="135"/>
      <c r="AD2661" s="134"/>
      <c r="AE2661" s="135"/>
      <c r="AF2661" s="135"/>
      <c r="AG2661" s="134"/>
    </row>
    <row r="2662" spans="1:33">
      <c r="A2662" s="144" t="s">
        <v>345</v>
      </c>
      <c r="B2662" s="135" t="s">
        <v>2519</v>
      </c>
      <c r="C2662" s="143">
        <v>-496.67127025746589</v>
      </c>
      <c r="D2662" s="143">
        <v>3631.5773137173869</v>
      </c>
      <c r="E2662" s="142">
        <v>1.304</v>
      </c>
      <c r="F2662" s="141">
        <v>2.1989999999999998</v>
      </c>
      <c r="G2662" s="135"/>
      <c r="H2662" s="135"/>
      <c r="I2662" s="134"/>
      <c r="J2662" s="135"/>
      <c r="K2662" s="135"/>
      <c r="L2662" s="134"/>
      <c r="M2662" s="135"/>
      <c r="N2662" s="135"/>
      <c r="O2662" s="134"/>
      <c r="P2662" s="135"/>
      <c r="Q2662" s="135"/>
      <c r="R2662" s="134"/>
      <c r="S2662" s="135"/>
      <c r="T2662" s="135"/>
      <c r="U2662" s="134"/>
      <c r="V2662" s="135"/>
      <c r="W2662" s="135"/>
      <c r="X2662" s="134"/>
      <c r="Y2662" s="135"/>
      <c r="Z2662" s="135"/>
      <c r="AA2662" s="134"/>
      <c r="AB2662" s="135"/>
      <c r="AC2662" s="135"/>
      <c r="AD2662" s="134"/>
      <c r="AE2662" s="135"/>
      <c r="AF2662" s="135"/>
      <c r="AG2662" s="134"/>
    </row>
    <row r="2663" spans="1:33">
      <c r="A2663" s="144" t="s">
        <v>345</v>
      </c>
      <c r="B2663" s="135" t="s">
        <v>2518</v>
      </c>
      <c r="C2663" s="143">
        <v>-496.44944137192232</v>
      </c>
      <c r="D2663" s="143">
        <v>3630.2844810733627</v>
      </c>
      <c r="E2663" s="142">
        <v>1.306</v>
      </c>
      <c r="F2663" s="141">
        <v>2.2210000000000001</v>
      </c>
      <c r="G2663" s="135"/>
      <c r="H2663" s="135"/>
      <c r="I2663" s="134"/>
      <c r="J2663" s="135"/>
      <c r="K2663" s="135"/>
      <c r="L2663" s="134"/>
      <c r="M2663" s="135"/>
      <c r="N2663" s="135"/>
      <c r="O2663" s="134"/>
      <c r="P2663" s="135"/>
      <c r="Q2663" s="135"/>
      <c r="R2663" s="134"/>
      <c r="S2663" s="135"/>
      <c r="T2663" s="135"/>
      <c r="U2663" s="134"/>
      <c r="V2663" s="135"/>
      <c r="W2663" s="135"/>
      <c r="X2663" s="134"/>
      <c r="Y2663" s="135"/>
      <c r="Z2663" s="135"/>
      <c r="AA2663" s="134"/>
      <c r="AB2663" s="135"/>
      <c r="AC2663" s="135"/>
      <c r="AD2663" s="134"/>
      <c r="AE2663" s="135"/>
      <c r="AF2663" s="135"/>
      <c r="AG2663" s="134"/>
    </row>
    <row r="2664" spans="1:33">
      <c r="A2664" s="144" t="s">
        <v>345</v>
      </c>
      <c r="B2664" s="135" t="s">
        <v>2517</v>
      </c>
      <c r="C2664" s="143">
        <v>-496.79364388133035</v>
      </c>
      <c r="D2664" s="143">
        <v>3629.2901998643474</v>
      </c>
      <c r="E2664" s="142">
        <v>1.304</v>
      </c>
      <c r="F2664" s="141">
        <v>2.2050000000000001</v>
      </c>
      <c r="G2664" s="135"/>
      <c r="H2664" s="135"/>
      <c r="I2664" s="134"/>
      <c r="J2664" s="135"/>
      <c r="K2664" s="135"/>
      <c r="L2664" s="134"/>
      <c r="M2664" s="135"/>
      <c r="N2664" s="135"/>
      <c r="O2664" s="134"/>
      <c r="P2664" s="135"/>
      <c r="Q2664" s="135"/>
      <c r="R2664" s="134"/>
      <c r="S2664" s="135"/>
      <c r="T2664" s="135"/>
      <c r="U2664" s="134"/>
      <c r="V2664" s="135"/>
      <c r="W2664" s="135"/>
      <c r="X2664" s="134"/>
      <c r="Y2664" s="135"/>
      <c r="Z2664" s="135"/>
      <c r="AA2664" s="134"/>
      <c r="AB2664" s="135"/>
      <c r="AC2664" s="135"/>
      <c r="AD2664" s="134"/>
      <c r="AE2664" s="135"/>
      <c r="AF2664" s="135"/>
      <c r="AG2664" s="134"/>
    </row>
    <row r="2665" spans="1:33">
      <c r="A2665" s="144" t="s">
        <v>345</v>
      </c>
      <c r="B2665" s="135" t="s">
        <v>2516</v>
      </c>
      <c r="C2665" s="143">
        <v>-496.61821326096657</v>
      </c>
      <c r="D2665" s="143">
        <v>3627.8668544252673</v>
      </c>
      <c r="E2665" s="142">
        <v>1.2829999999999999</v>
      </c>
      <c r="F2665" s="141">
        <v>2.1960000000000002</v>
      </c>
      <c r="G2665" s="135"/>
      <c r="H2665" s="135"/>
      <c r="I2665" s="134"/>
      <c r="J2665" s="135"/>
      <c r="K2665" s="135"/>
      <c r="L2665" s="134"/>
      <c r="M2665" s="135"/>
      <c r="N2665" s="135"/>
      <c r="O2665" s="134"/>
      <c r="P2665" s="135"/>
      <c r="Q2665" s="135"/>
      <c r="R2665" s="134"/>
      <c r="S2665" s="135"/>
      <c r="T2665" s="135"/>
      <c r="U2665" s="134"/>
      <c r="V2665" s="135"/>
      <c r="W2665" s="135"/>
      <c r="X2665" s="134"/>
      <c r="Y2665" s="135"/>
      <c r="Z2665" s="135"/>
      <c r="AA2665" s="134"/>
      <c r="AB2665" s="135"/>
      <c r="AC2665" s="135"/>
      <c r="AD2665" s="134"/>
      <c r="AE2665" s="135"/>
      <c r="AF2665" s="135"/>
      <c r="AG2665" s="134"/>
    </row>
    <row r="2666" spans="1:33">
      <c r="A2666" s="144" t="s">
        <v>345</v>
      </c>
      <c r="B2666" s="135" t="s">
        <v>2515</v>
      </c>
      <c r="C2666" s="143">
        <v>-496.30624676831246</v>
      </c>
      <c r="D2666" s="143">
        <v>3626.6641752233813</v>
      </c>
      <c r="E2666" s="142">
        <v>1.3129999999999999</v>
      </c>
      <c r="F2666" s="141">
        <v>2.2090000000000001</v>
      </c>
      <c r="G2666" s="135"/>
      <c r="H2666" s="135"/>
      <c r="I2666" s="134"/>
      <c r="J2666" s="135"/>
      <c r="K2666" s="135"/>
      <c r="L2666" s="134"/>
      <c r="M2666" s="135"/>
      <c r="N2666" s="135"/>
      <c r="O2666" s="134"/>
      <c r="P2666" s="135"/>
      <c r="Q2666" s="135"/>
      <c r="R2666" s="134"/>
      <c r="S2666" s="135"/>
      <c r="T2666" s="135"/>
      <c r="U2666" s="134"/>
      <c r="V2666" s="135"/>
      <c r="W2666" s="135"/>
      <c r="X2666" s="134"/>
      <c r="Y2666" s="135"/>
      <c r="Z2666" s="135"/>
      <c r="AA2666" s="134"/>
      <c r="AB2666" s="135"/>
      <c r="AC2666" s="135"/>
      <c r="AD2666" s="134"/>
      <c r="AE2666" s="135"/>
      <c r="AF2666" s="135"/>
      <c r="AG2666" s="134"/>
    </row>
    <row r="2667" spans="1:33">
      <c r="A2667" s="144" t="s">
        <v>345</v>
      </c>
      <c r="B2667" s="135" t="s">
        <v>2514</v>
      </c>
      <c r="C2667" s="143">
        <v>-496.50642445945653</v>
      </c>
      <c r="D2667" s="143">
        <v>3625.8423217580535</v>
      </c>
      <c r="E2667" s="142">
        <v>1.294</v>
      </c>
      <c r="F2667" s="141">
        <v>2.2040000000000002</v>
      </c>
      <c r="G2667" s="135"/>
      <c r="H2667" s="135"/>
      <c r="I2667" s="134"/>
      <c r="J2667" s="135"/>
      <c r="K2667" s="135"/>
      <c r="L2667" s="134"/>
      <c r="M2667" s="135"/>
      <c r="N2667" s="135"/>
      <c r="O2667" s="134"/>
      <c r="P2667" s="135"/>
      <c r="Q2667" s="135"/>
      <c r="R2667" s="134"/>
      <c r="S2667" s="135"/>
      <c r="T2667" s="135"/>
      <c r="U2667" s="134"/>
      <c r="V2667" s="135"/>
      <c r="W2667" s="135"/>
      <c r="X2667" s="134"/>
      <c r="Y2667" s="135"/>
      <c r="Z2667" s="135"/>
      <c r="AA2667" s="134"/>
      <c r="AB2667" s="135"/>
      <c r="AC2667" s="135"/>
      <c r="AD2667" s="134"/>
      <c r="AE2667" s="135"/>
      <c r="AF2667" s="135"/>
      <c r="AG2667" s="134"/>
    </row>
    <row r="2668" spans="1:33">
      <c r="A2668" s="144" t="s">
        <v>345</v>
      </c>
      <c r="B2668" s="135" t="s">
        <v>2513</v>
      </c>
      <c r="C2668" s="143">
        <v>-496.03646761136156</v>
      </c>
      <c r="D2668" s="143">
        <v>3623.9324428723853</v>
      </c>
      <c r="E2668" s="142">
        <v>1.3149999999999999</v>
      </c>
      <c r="F2668" s="141">
        <v>2.2240000000000002</v>
      </c>
      <c r="G2668" s="135"/>
      <c r="H2668" s="135"/>
      <c r="I2668" s="134"/>
      <c r="J2668" s="135"/>
      <c r="K2668" s="135"/>
      <c r="L2668" s="134"/>
      <c r="M2668" s="135"/>
      <c r="N2668" s="135"/>
      <c r="O2668" s="134"/>
      <c r="P2668" s="135"/>
      <c r="Q2668" s="135"/>
      <c r="R2668" s="134"/>
      <c r="S2668" s="135"/>
      <c r="T2668" s="135"/>
      <c r="U2668" s="134"/>
      <c r="V2668" s="135"/>
      <c r="W2668" s="135"/>
      <c r="X2668" s="134"/>
      <c r="Y2668" s="135"/>
      <c r="Z2668" s="135"/>
      <c r="AA2668" s="134"/>
      <c r="AB2668" s="135"/>
      <c r="AC2668" s="135"/>
      <c r="AD2668" s="134"/>
      <c r="AE2668" s="135"/>
      <c r="AF2668" s="135"/>
      <c r="AG2668" s="134"/>
    </row>
    <row r="2669" spans="1:33">
      <c r="A2669" s="144" t="s">
        <v>345</v>
      </c>
      <c r="B2669" s="135" t="s">
        <v>2512</v>
      </c>
      <c r="C2669" s="143">
        <v>-496.58147641165982</v>
      </c>
      <c r="D2669" s="143">
        <v>3623.0639510797055</v>
      </c>
      <c r="E2669" s="142">
        <v>1.304</v>
      </c>
      <c r="F2669" s="141">
        <v>2.2090000000000001</v>
      </c>
      <c r="G2669" s="135"/>
      <c r="H2669" s="135"/>
      <c r="I2669" s="134"/>
      <c r="J2669" s="135"/>
      <c r="K2669" s="135"/>
      <c r="L2669" s="134"/>
      <c r="M2669" s="135"/>
      <c r="N2669" s="135"/>
      <c r="O2669" s="134"/>
      <c r="P2669" s="135"/>
      <c r="Q2669" s="135"/>
      <c r="R2669" s="134"/>
      <c r="S2669" s="135"/>
      <c r="T2669" s="135"/>
      <c r="U2669" s="134"/>
      <c r="V2669" s="135"/>
      <c r="W2669" s="135"/>
      <c r="X2669" s="134"/>
      <c r="Y2669" s="135"/>
      <c r="Z2669" s="135"/>
      <c r="AA2669" s="134"/>
      <c r="AB2669" s="135"/>
      <c r="AC2669" s="135"/>
      <c r="AD2669" s="134"/>
      <c r="AE2669" s="135"/>
      <c r="AF2669" s="135"/>
      <c r="AG2669" s="134"/>
    </row>
    <row r="2670" spans="1:33">
      <c r="A2670" s="144" t="s">
        <v>345</v>
      </c>
      <c r="B2670" s="135" t="s">
        <v>2511</v>
      </c>
      <c r="C2670" s="143">
        <v>-496.26226732788388</v>
      </c>
      <c r="D2670" s="143">
        <v>3621.9101168592574</v>
      </c>
      <c r="E2670" s="142">
        <v>1.2869999999999999</v>
      </c>
      <c r="F2670" s="141">
        <v>2.2170000000000001</v>
      </c>
      <c r="G2670" s="135"/>
      <c r="H2670" s="135"/>
      <c r="I2670" s="134"/>
      <c r="J2670" s="135"/>
      <c r="K2670" s="135"/>
      <c r="L2670" s="134"/>
      <c r="M2670" s="135"/>
      <c r="N2670" s="135"/>
      <c r="O2670" s="134"/>
      <c r="P2670" s="135"/>
      <c r="Q2670" s="135"/>
      <c r="R2670" s="134"/>
      <c r="S2670" s="135"/>
      <c r="T2670" s="135"/>
      <c r="U2670" s="134"/>
      <c r="V2670" s="135"/>
      <c r="W2670" s="135"/>
      <c r="X2670" s="134"/>
      <c r="Y2670" s="135"/>
      <c r="Z2670" s="135"/>
      <c r="AA2670" s="134"/>
      <c r="AB2670" s="135"/>
      <c r="AC2670" s="135"/>
      <c r="AD2670" s="134"/>
      <c r="AE2670" s="135"/>
      <c r="AF2670" s="135"/>
      <c r="AG2670" s="134"/>
    </row>
    <row r="2671" spans="1:33">
      <c r="A2671" s="144" t="s">
        <v>345</v>
      </c>
      <c r="B2671" s="135" t="s">
        <v>2510</v>
      </c>
      <c r="C2671" s="143">
        <v>-496.43938677767352</v>
      </c>
      <c r="D2671" s="143">
        <v>3620.1313048381894</v>
      </c>
      <c r="E2671" s="142">
        <v>1.3009999999999999</v>
      </c>
      <c r="F2671" s="141">
        <v>2.2269999999999999</v>
      </c>
      <c r="G2671" s="135"/>
      <c r="H2671" s="135"/>
      <c r="I2671" s="134"/>
      <c r="J2671" s="135"/>
      <c r="K2671" s="135"/>
      <c r="L2671" s="134"/>
      <c r="M2671" s="135"/>
      <c r="N2671" s="135"/>
      <c r="O2671" s="134"/>
      <c r="P2671" s="135"/>
      <c r="Q2671" s="135"/>
      <c r="R2671" s="134"/>
      <c r="S2671" s="135"/>
      <c r="T2671" s="135"/>
      <c r="U2671" s="134"/>
      <c r="V2671" s="135"/>
      <c r="W2671" s="135"/>
      <c r="X2671" s="134"/>
      <c r="Y2671" s="135"/>
      <c r="Z2671" s="135"/>
      <c r="AA2671" s="134"/>
      <c r="AB2671" s="135"/>
      <c r="AC2671" s="135"/>
      <c r="AD2671" s="134"/>
      <c r="AE2671" s="135"/>
      <c r="AF2671" s="135"/>
      <c r="AG2671" s="134"/>
    </row>
    <row r="2672" spans="1:33">
      <c r="A2672" s="144" t="s">
        <v>345</v>
      </c>
      <c r="B2672" s="135" t="s">
        <v>2509</v>
      </c>
      <c r="C2672" s="143">
        <v>-496.3741833246014</v>
      </c>
      <c r="D2672" s="143">
        <v>3620.0224113012018</v>
      </c>
      <c r="E2672" s="142">
        <v>1.3</v>
      </c>
      <c r="F2672" s="141">
        <v>2.2109999999999999</v>
      </c>
      <c r="G2672" s="135"/>
      <c r="H2672" s="135"/>
      <c r="I2672" s="134"/>
      <c r="J2672" s="135"/>
      <c r="K2672" s="135"/>
      <c r="L2672" s="134"/>
      <c r="M2672" s="135"/>
      <c r="N2672" s="135"/>
      <c r="O2672" s="134"/>
      <c r="P2672" s="135"/>
      <c r="Q2672" s="135"/>
      <c r="R2672" s="134"/>
      <c r="S2672" s="135"/>
      <c r="T2672" s="135"/>
      <c r="U2672" s="134"/>
      <c r="V2672" s="135"/>
      <c r="W2672" s="135"/>
      <c r="X2672" s="134"/>
      <c r="Y2672" s="135"/>
      <c r="Z2672" s="135"/>
      <c r="AA2672" s="134"/>
      <c r="AB2672" s="135"/>
      <c r="AC2672" s="135"/>
      <c r="AD2672" s="134"/>
      <c r="AE2672" s="135"/>
      <c r="AF2672" s="135"/>
      <c r="AG2672" s="134"/>
    </row>
    <row r="2673" spans="1:33">
      <c r="A2673" s="144" t="s">
        <v>345</v>
      </c>
      <c r="B2673" s="135" t="s">
        <v>2508</v>
      </c>
      <c r="C2673" s="143">
        <v>-496.32725523744352</v>
      </c>
      <c r="D2673" s="143">
        <v>3619.5091567393042</v>
      </c>
      <c r="E2673" s="142">
        <v>1.3140000000000001</v>
      </c>
      <c r="F2673" s="141">
        <v>2.2040000000000002</v>
      </c>
      <c r="G2673" s="135"/>
      <c r="H2673" s="135"/>
      <c r="I2673" s="134"/>
      <c r="J2673" s="135"/>
      <c r="K2673" s="135"/>
      <c r="L2673" s="134"/>
      <c r="M2673" s="135"/>
      <c r="N2673" s="135"/>
      <c r="O2673" s="134"/>
      <c r="P2673" s="135"/>
      <c r="Q2673" s="135"/>
      <c r="R2673" s="134"/>
      <c r="S2673" s="135"/>
      <c r="T2673" s="135"/>
      <c r="U2673" s="134"/>
      <c r="V2673" s="135"/>
      <c r="W2673" s="135"/>
      <c r="X2673" s="134"/>
      <c r="Y2673" s="135"/>
      <c r="Z2673" s="135"/>
      <c r="AA2673" s="134"/>
      <c r="AB2673" s="135"/>
      <c r="AC2673" s="135"/>
      <c r="AD2673" s="134"/>
      <c r="AE2673" s="135"/>
      <c r="AF2673" s="135"/>
      <c r="AG2673" s="134"/>
    </row>
    <row r="2674" spans="1:33">
      <c r="A2674" s="144" t="s">
        <v>345</v>
      </c>
      <c r="B2674" s="135" t="s">
        <v>2507</v>
      </c>
      <c r="C2674" s="143">
        <v>-496.55996896072776</v>
      </c>
      <c r="D2674" s="143">
        <v>3619.3560226353725</v>
      </c>
      <c r="E2674" s="142">
        <v>1.32</v>
      </c>
      <c r="F2674" s="141">
        <v>2.2090000000000001</v>
      </c>
      <c r="G2674" s="135"/>
      <c r="H2674" s="135"/>
      <c r="I2674" s="134"/>
      <c r="J2674" s="135"/>
      <c r="K2674" s="135"/>
      <c r="L2674" s="134"/>
      <c r="M2674" s="135"/>
      <c r="N2674" s="135"/>
      <c r="O2674" s="134"/>
      <c r="P2674" s="135"/>
      <c r="Q2674" s="135"/>
      <c r="R2674" s="134"/>
      <c r="S2674" s="135"/>
      <c r="T2674" s="135"/>
      <c r="U2674" s="134"/>
      <c r="V2674" s="135"/>
      <c r="W2674" s="135"/>
      <c r="X2674" s="134"/>
      <c r="Y2674" s="135"/>
      <c r="Z2674" s="135"/>
      <c r="AA2674" s="134"/>
      <c r="AB2674" s="135"/>
      <c r="AC2674" s="135"/>
      <c r="AD2674" s="134"/>
      <c r="AE2674" s="135"/>
      <c r="AF2674" s="135"/>
      <c r="AG2674" s="134"/>
    </row>
    <row r="2675" spans="1:33">
      <c r="A2675" s="144" t="s">
        <v>345</v>
      </c>
      <c r="B2675" s="135" t="s">
        <v>2506</v>
      </c>
      <c r="C2675" s="143">
        <v>-496.80809765517785</v>
      </c>
      <c r="D2675" s="143">
        <v>3617.6020683892993</v>
      </c>
      <c r="E2675" s="142">
        <v>1.3080000000000001</v>
      </c>
      <c r="F2675" s="141">
        <v>2.2189999999999999</v>
      </c>
      <c r="G2675" s="135"/>
      <c r="H2675" s="135"/>
      <c r="I2675" s="134"/>
      <c r="J2675" s="135"/>
      <c r="K2675" s="135"/>
      <c r="L2675" s="134"/>
      <c r="M2675" s="135"/>
      <c r="N2675" s="135"/>
      <c r="O2675" s="134"/>
      <c r="P2675" s="135"/>
      <c r="Q2675" s="135"/>
      <c r="R2675" s="134"/>
      <c r="S2675" s="135"/>
      <c r="T2675" s="135"/>
      <c r="U2675" s="134"/>
      <c r="V2675" s="135"/>
      <c r="W2675" s="135"/>
      <c r="X2675" s="134"/>
      <c r="Y2675" s="135"/>
      <c r="Z2675" s="135"/>
      <c r="AA2675" s="134"/>
      <c r="AB2675" s="135"/>
      <c r="AC2675" s="135"/>
      <c r="AD2675" s="134"/>
      <c r="AE2675" s="135"/>
      <c r="AF2675" s="135"/>
      <c r="AG2675" s="134"/>
    </row>
    <row r="2676" spans="1:33">
      <c r="A2676" s="144" t="s">
        <v>345</v>
      </c>
      <c r="B2676" s="135" t="s">
        <v>2505</v>
      </c>
      <c r="C2676" s="143">
        <v>-496.32159982031783</v>
      </c>
      <c r="D2676" s="143">
        <v>3617.0171365072592</v>
      </c>
      <c r="E2676" s="142">
        <v>1.2929999999999999</v>
      </c>
      <c r="F2676" s="141">
        <v>2.2189999999999999</v>
      </c>
      <c r="G2676" s="135"/>
      <c r="H2676" s="135"/>
      <c r="I2676" s="134"/>
      <c r="J2676" s="135"/>
      <c r="K2676" s="135"/>
      <c r="L2676" s="134"/>
      <c r="M2676" s="135"/>
      <c r="N2676" s="135"/>
      <c r="O2676" s="134"/>
      <c r="P2676" s="135"/>
      <c r="Q2676" s="135"/>
      <c r="R2676" s="134"/>
      <c r="S2676" s="135"/>
      <c r="T2676" s="135"/>
      <c r="U2676" s="134"/>
      <c r="V2676" s="135"/>
      <c r="W2676" s="135"/>
      <c r="X2676" s="134"/>
      <c r="Y2676" s="135"/>
      <c r="Z2676" s="135"/>
      <c r="AA2676" s="134"/>
      <c r="AB2676" s="135"/>
      <c r="AC2676" s="135"/>
      <c r="AD2676" s="134"/>
      <c r="AE2676" s="135"/>
      <c r="AF2676" s="135"/>
      <c r="AG2676" s="134"/>
    </row>
    <row r="2677" spans="1:33">
      <c r="A2677" s="144" t="s">
        <v>345</v>
      </c>
      <c r="B2677" s="135" t="s">
        <v>2504</v>
      </c>
      <c r="C2677" s="143">
        <v>-496.51431787330523</v>
      </c>
      <c r="D2677" s="143">
        <v>3616.5224673195994</v>
      </c>
      <c r="E2677" s="142">
        <v>1.27</v>
      </c>
      <c r="F2677" s="141">
        <v>2.2210000000000001</v>
      </c>
      <c r="G2677" s="135"/>
      <c r="H2677" s="135"/>
      <c r="I2677" s="134"/>
      <c r="J2677" s="135"/>
      <c r="K2677" s="135"/>
      <c r="L2677" s="134"/>
      <c r="M2677" s="135"/>
      <c r="N2677" s="135"/>
      <c r="O2677" s="134"/>
      <c r="P2677" s="135"/>
      <c r="Q2677" s="135"/>
      <c r="R2677" s="134"/>
      <c r="S2677" s="135"/>
      <c r="T2677" s="135"/>
      <c r="U2677" s="134"/>
      <c r="V2677" s="135"/>
      <c r="W2677" s="135"/>
      <c r="X2677" s="134"/>
      <c r="Y2677" s="135"/>
      <c r="Z2677" s="135"/>
      <c r="AA2677" s="134"/>
      <c r="AB2677" s="135"/>
      <c r="AC2677" s="135"/>
      <c r="AD2677" s="134"/>
      <c r="AE2677" s="135"/>
      <c r="AF2677" s="135"/>
      <c r="AG2677" s="134"/>
    </row>
    <row r="2678" spans="1:33">
      <c r="A2678" s="144" t="s">
        <v>345</v>
      </c>
      <c r="B2678" s="135" t="s">
        <v>2503</v>
      </c>
      <c r="C2678" s="143">
        <v>-496.13202215364316</v>
      </c>
      <c r="D2678" s="143">
        <v>3616.1828247943872</v>
      </c>
      <c r="E2678" s="142">
        <v>1.2949999999999999</v>
      </c>
      <c r="F2678" s="141">
        <v>2.1930000000000001</v>
      </c>
      <c r="G2678" s="135"/>
      <c r="H2678" s="135"/>
      <c r="I2678" s="134"/>
      <c r="J2678" s="135"/>
      <c r="K2678" s="135"/>
      <c r="L2678" s="134"/>
      <c r="M2678" s="135"/>
      <c r="N2678" s="135"/>
      <c r="O2678" s="134"/>
      <c r="P2678" s="135"/>
      <c r="Q2678" s="135"/>
      <c r="R2678" s="134"/>
      <c r="S2678" s="135"/>
      <c r="T2678" s="135"/>
      <c r="U2678" s="134"/>
      <c r="V2678" s="135"/>
      <c r="W2678" s="135"/>
      <c r="X2678" s="134"/>
      <c r="Y2678" s="135"/>
      <c r="Z2678" s="135"/>
      <c r="AA2678" s="134"/>
      <c r="AB2678" s="135"/>
      <c r="AC2678" s="135"/>
      <c r="AD2678" s="134"/>
      <c r="AE2678" s="135"/>
      <c r="AF2678" s="135"/>
      <c r="AG2678" s="134"/>
    </row>
    <row r="2679" spans="1:33">
      <c r="A2679" s="144" t="s">
        <v>345</v>
      </c>
      <c r="B2679" s="135" t="s">
        <v>2502</v>
      </c>
      <c r="C2679" s="143">
        <v>-496.42892262371578</v>
      </c>
      <c r="D2679" s="143">
        <v>3615.0148741229887</v>
      </c>
      <c r="E2679" s="142">
        <v>1.2929999999999999</v>
      </c>
      <c r="F2679" s="141">
        <v>2.218</v>
      </c>
      <c r="G2679" s="135"/>
      <c r="H2679" s="135"/>
      <c r="I2679" s="134"/>
      <c r="J2679" s="135"/>
      <c r="K2679" s="135"/>
      <c r="L2679" s="134"/>
      <c r="M2679" s="135"/>
      <c r="N2679" s="135"/>
      <c r="O2679" s="134"/>
      <c r="P2679" s="135"/>
      <c r="Q2679" s="135"/>
      <c r="R2679" s="134"/>
      <c r="S2679" s="135"/>
      <c r="T2679" s="135"/>
      <c r="U2679" s="134"/>
      <c r="V2679" s="135"/>
      <c r="W2679" s="135"/>
      <c r="X2679" s="134"/>
      <c r="Y2679" s="135"/>
      <c r="Z2679" s="135"/>
      <c r="AA2679" s="134"/>
      <c r="AB2679" s="135"/>
      <c r="AC2679" s="135"/>
      <c r="AD2679" s="134"/>
      <c r="AE2679" s="135"/>
      <c r="AF2679" s="135"/>
      <c r="AG2679" s="134"/>
    </row>
    <row r="2680" spans="1:33">
      <c r="A2680" s="144" t="s">
        <v>345</v>
      </c>
      <c r="B2680" s="135" t="s">
        <v>2501</v>
      </c>
      <c r="C2680" s="143">
        <v>-495.91874827714759</v>
      </c>
      <c r="D2680" s="143">
        <v>3613.93695979432</v>
      </c>
      <c r="E2680" s="142">
        <v>1.3220000000000001</v>
      </c>
      <c r="F2680" s="141">
        <v>2.2229999999999999</v>
      </c>
      <c r="G2680" s="135"/>
      <c r="H2680" s="135"/>
      <c r="I2680" s="134"/>
      <c r="J2680" s="135"/>
      <c r="K2680" s="135"/>
      <c r="L2680" s="134"/>
      <c r="M2680" s="135"/>
      <c r="N2680" s="135"/>
      <c r="O2680" s="134"/>
      <c r="P2680" s="135"/>
      <c r="Q2680" s="135"/>
      <c r="R2680" s="134"/>
      <c r="S2680" s="135"/>
      <c r="T2680" s="135"/>
      <c r="U2680" s="134"/>
      <c r="V2680" s="135"/>
      <c r="W2680" s="135"/>
      <c r="X2680" s="134"/>
      <c r="Y2680" s="135"/>
      <c r="Z2680" s="135"/>
      <c r="AA2680" s="134"/>
      <c r="AB2680" s="135"/>
      <c r="AC2680" s="135"/>
      <c r="AD2680" s="134"/>
      <c r="AE2680" s="135"/>
      <c r="AF2680" s="135"/>
      <c r="AG2680" s="134"/>
    </row>
    <row r="2681" spans="1:33">
      <c r="A2681" s="144" t="s">
        <v>345</v>
      </c>
      <c r="B2681" s="135" t="s">
        <v>2500</v>
      </c>
      <c r="C2681" s="143">
        <v>-496.67578538227531</v>
      </c>
      <c r="D2681" s="143">
        <v>3613.6914938995028</v>
      </c>
      <c r="E2681" s="142">
        <v>1.286</v>
      </c>
      <c r="F2681" s="141">
        <v>2.218</v>
      </c>
      <c r="G2681" s="135"/>
      <c r="H2681" s="135"/>
      <c r="I2681" s="134"/>
      <c r="J2681" s="135"/>
      <c r="K2681" s="135"/>
      <c r="L2681" s="134"/>
      <c r="M2681" s="135"/>
      <c r="N2681" s="135"/>
      <c r="O2681" s="134"/>
      <c r="P2681" s="135"/>
      <c r="Q2681" s="135"/>
      <c r="R2681" s="134"/>
      <c r="S2681" s="135"/>
      <c r="T2681" s="135"/>
      <c r="U2681" s="134"/>
      <c r="V2681" s="135"/>
      <c r="W2681" s="135"/>
      <c r="X2681" s="134"/>
      <c r="Y2681" s="135"/>
      <c r="Z2681" s="135"/>
      <c r="AA2681" s="134"/>
      <c r="AB2681" s="135"/>
      <c r="AC2681" s="135"/>
      <c r="AD2681" s="134"/>
      <c r="AE2681" s="135"/>
      <c r="AF2681" s="135"/>
      <c r="AG2681" s="134"/>
    </row>
    <row r="2682" spans="1:33">
      <c r="A2682" s="144" t="s">
        <v>345</v>
      </c>
      <c r="B2682" s="135" t="s">
        <v>2499</v>
      </c>
      <c r="C2682" s="143">
        <v>-496.34658087994103</v>
      </c>
      <c r="D2682" s="143">
        <v>3611.785430126396</v>
      </c>
      <c r="E2682" s="142">
        <v>1.2889999999999999</v>
      </c>
      <c r="F2682" s="141">
        <v>2.2029999999999998</v>
      </c>
      <c r="G2682" s="135"/>
      <c r="H2682" s="135"/>
      <c r="I2682" s="134"/>
      <c r="J2682" s="135"/>
      <c r="K2682" s="135"/>
      <c r="L2682" s="134"/>
      <c r="M2682" s="135"/>
      <c r="N2682" s="135"/>
      <c r="O2682" s="134"/>
      <c r="P2682" s="135"/>
      <c r="Q2682" s="135"/>
      <c r="R2682" s="134"/>
      <c r="S2682" s="135"/>
      <c r="T2682" s="135"/>
      <c r="U2682" s="134"/>
      <c r="V2682" s="135"/>
      <c r="W2682" s="135"/>
      <c r="X2682" s="134"/>
      <c r="Y2682" s="135"/>
      <c r="Z2682" s="135"/>
      <c r="AA2682" s="134"/>
      <c r="AB2682" s="135"/>
      <c r="AC2682" s="135"/>
      <c r="AD2682" s="134"/>
      <c r="AE2682" s="135"/>
      <c r="AF2682" s="135"/>
      <c r="AG2682" s="134"/>
    </row>
    <row r="2683" spans="1:33">
      <c r="A2683" s="144" t="s">
        <v>345</v>
      </c>
      <c r="B2683" s="135" t="s">
        <v>2498</v>
      </c>
      <c r="C2683" s="143">
        <v>-496.18313080953078</v>
      </c>
      <c r="D2683" s="143">
        <v>3610.1988785906897</v>
      </c>
      <c r="E2683" s="142">
        <v>1.32</v>
      </c>
      <c r="F2683" s="141">
        <v>2.218</v>
      </c>
      <c r="G2683" s="135"/>
      <c r="H2683" s="135"/>
      <c r="I2683" s="134"/>
      <c r="J2683" s="135"/>
      <c r="K2683" s="135"/>
      <c r="L2683" s="134"/>
      <c r="M2683" s="135"/>
      <c r="N2683" s="135"/>
      <c r="O2683" s="134"/>
      <c r="P2683" s="135"/>
      <c r="Q2683" s="135"/>
      <c r="R2683" s="134"/>
      <c r="S2683" s="135"/>
      <c r="T2683" s="135"/>
      <c r="U2683" s="134"/>
      <c r="V2683" s="135"/>
      <c r="W2683" s="135"/>
      <c r="X2683" s="134"/>
      <c r="Y2683" s="135"/>
      <c r="Z2683" s="135"/>
      <c r="AA2683" s="134"/>
      <c r="AB2683" s="135"/>
      <c r="AC2683" s="135"/>
      <c r="AD2683" s="134"/>
      <c r="AE2683" s="135"/>
      <c r="AF2683" s="135"/>
      <c r="AG2683" s="134"/>
    </row>
    <row r="2684" spans="1:33">
      <c r="A2684" s="144" t="s">
        <v>345</v>
      </c>
      <c r="B2684" s="135" t="s">
        <v>2497</v>
      </c>
      <c r="C2684" s="143">
        <v>-496.31804794087361</v>
      </c>
      <c r="D2684" s="143">
        <v>3608.7034597321858</v>
      </c>
      <c r="E2684" s="142">
        <v>1.327</v>
      </c>
      <c r="F2684" s="141">
        <v>2.222</v>
      </c>
      <c r="G2684" s="135"/>
      <c r="H2684" s="135"/>
      <c r="I2684" s="134"/>
      <c r="J2684" s="135"/>
      <c r="K2684" s="135"/>
      <c r="L2684" s="134"/>
      <c r="M2684" s="135"/>
      <c r="N2684" s="135"/>
      <c r="O2684" s="134"/>
      <c r="P2684" s="135"/>
      <c r="Q2684" s="135"/>
      <c r="R2684" s="134"/>
      <c r="S2684" s="135"/>
      <c r="T2684" s="135"/>
      <c r="U2684" s="134"/>
      <c r="V2684" s="135"/>
      <c r="W2684" s="135"/>
      <c r="X2684" s="134"/>
      <c r="Y2684" s="135"/>
      <c r="Z2684" s="135"/>
      <c r="AA2684" s="134"/>
      <c r="AB2684" s="135"/>
      <c r="AC2684" s="135"/>
      <c r="AD2684" s="134"/>
      <c r="AE2684" s="135"/>
      <c r="AF2684" s="135"/>
      <c r="AG2684" s="134"/>
    </row>
    <row r="2685" spans="1:33">
      <c r="A2685" s="144" t="s">
        <v>345</v>
      </c>
      <c r="B2685" s="135" t="s">
        <v>2496</v>
      </c>
      <c r="C2685" s="143">
        <v>-496.69778103813093</v>
      </c>
      <c r="D2685" s="143">
        <v>3607.9621139061005</v>
      </c>
      <c r="E2685" s="142">
        <v>1.31</v>
      </c>
      <c r="F2685" s="141">
        <v>2.2210000000000001</v>
      </c>
      <c r="G2685" s="135"/>
      <c r="H2685" s="135"/>
      <c r="I2685" s="134"/>
      <c r="J2685" s="135"/>
      <c r="K2685" s="135"/>
      <c r="L2685" s="134"/>
      <c r="M2685" s="135"/>
      <c r="N2685" s="135"/>
      <c r="O2685" s="134"/>
      <c r="P2685" s="135"/>
      <c r="Q2685" s="135"/>
      <c r="R2685" s="134"/>
      <c r="S2685" s="135"/>
      <c r="T2685" s="135"/>
      <c r="U2685" s="134"/>
      <c r="V2685" s="135"/>
      <c r="W2685" s="135"/>
      <c r="X2685" s="134"/>
      <c r="Y2685" s="135"/>
      <c r="Z2685" s="135"/>
      <c r="AA2685" s="134"/>
      <c r="AB2685" s="135"/>
      <c r="AC2685" s="135"/>
      <c r="AD2685" s="134"/>
      <c r="AE2685" s="135"/>
      <c r="AF2685" s="135"/>
      <c r="AG2685" s="134"/>
    </row>
    <row r="2686" spans="1:33">
      <c r="A2686" s="144" t="s">
        <v>345</v>
      </c>
      <c r="B2686" s="135" t="s">
        <v>2495</v>
      </c>
      <c r="C2686" s="143">
        <v>-496.44438218964456</v>
      </c>
      <c r="D2686" s="143">
        <v>3606.7070087695074</v>
      </c>
      <c r="E2686" s="142">
        <v>1.3089999999999999</v>
      </c>
      <c r="F2686" s="141">
        <v>2.21</v>
      </c>
      <c r="G2686" s="135"/>
      <c r="H2686" s="135"/>
      <c r="I2686" s="134"/>
      <c r="J2686" s="135"/>
      <c r="K2686" s="135"/>
      <c r="L2686" s="134"/>
      <c r="M2686" s="135"/>
      <c r="N2686" s="135"/>
      <c r="O2686" s="134"/>
      <c r="P2686" s="135"/>
      <c r="Q2686" s="135"/>
      <c r="R2686" s="134"/>
      <c r="S2686" s="135"/>
      <c r="T2686" s="135"/>
      <c r="U2686" s="134"/>
      <c r="V2686" s="135"/>
      <c r="W2686" s="135"/>
      <c r="X2686" s="134"/>
      <c r="Y2686" s="135"/>
      <c r="Z2686" s="135"/>
      <c r="AA2686" s="134"/>
      <c r="AB2686" s="135"/>
      <c r="AC2686" s="135"/>
      <c r="AD2686" s="134"/>
      <c r="AE2686" s="135"/>
      <c r="AF2686" s="135"/>
      <c r="AG2686" s="134"/>
    </row>
    <row r="2687" spans="1:33">
      <c r="A2687" s="144" t="s">
        <v>345</v>
      </c>
      <c r="B2687" s="135" t="s">
        <v>2494</v>
      </c>
      <c r="C2687" s="143">
        <v>-496.0790085651534</v>
      </c>
      <c r="D2687" s="143">
        <v>3605.0910494150735</v>
      </c>
      <c r="E2687" s="142">
        <v>1.296</v>
      </c>
      <c r="F2687" s="141">
        <v>2.2210000000000001</v>
      </c>
      <c r="G2687" s="135"/>
      <c r="H2687" s="135"/>
      <c r="I2687" s="134"/>
      <c r="J2687" s="135"/>
      <c r="K2687" s="135"/>
      <c r="L2687" s="134"/>
      <c r="M2687" s="135"/>
      <c r="N2687" s="135"/>
      <c r="O2687" s="134"/>
      <c r="P2687" s="135"/>
      <c r="Q2687" s="135"/>
      <c r="R2687" s="134"/>
      <c r="S2687" s="135"/>
      <c r="T2687" s="135"/>
      <c r="U2687" s="134"/>
      <c r="V2687" s="135"/>
      <c r="W2687" s="135"/>
      <c r="X2687" s="134"/>
      <c r="Y2687" s="135"/>
      <c r="Z2687" s="135"/>
      <c r="AA2687" s="134"/>
      <c r="AB2687" s="135"/>
      <c r="AC2687" s="135"/>
      <c r="AD2687" s="134"/>
      <c r="AE2687" s="135"/>
      <c r="AF2687" s="135"/>
      <c r="AG2687" s="134"/>
    </row>
    <row r="2688" spans="1:33">
      <c r="A2688" s="144" t="s">
        <v>345</v>
      </c>
      <c r="B2688" s="135" t="s">
        <v>2493</v>
      </c>
      <c r="C2688" s="143">
        <v>-496.37588889364275</v>
      </c>
      <c r="D2688" s="143">
        <v>3603.5473061466851</v>
      </c>
      <c r="E2688" s="142">
        <v>1.3320000000000001</v>
      </c>
      <c r="F2688" s="141">
        <v>2.2229999999999999</v>
      </c>
      <c r="G2688" s="135"/>
      <c r="H2688" s="135"/>
      <c r="I2688" s="134"/>
      <c r="J2688" s="135"/>
      <c r="K2688" s="135"/>
      <c r="L2688" s="134"/>
      <c r="M2688" s="135"/>
      <c r="N2688" s="135"/>
      <c r="O2688" s="134"/>
      <c r="P2688" s="135"/>
      <c r="Q2688" s="135"/>
      <c r="R2688" s="134"/>
      <c r="S2688" s="135"/>
      <c r="T2688" s="135"/>
      <c r="U2688" s="134"/>
      <c r="V2688" s="135"/>
      <c r="W2688" s="135"/>
      <c r="X2688" s="134"/>
      <c r="Y2688" s="135"/>
      <c r="Z2688" s="135"/>
      <c r="AA2688" s="134"/>
      <c r="AB2688" s="135"/>
      <c r="AC2688" s="135"/>
      <c r="AD2688" s="134"/>
      <c r="AE2688" s="135"/>
      <c r="AF2688" s="135"/>
      <c r="AG2688" s="134"/>
    </row>
    <row r="2689" spans="1:33">
      <c r="A2689" s="144" t="s">
        <v>345</v>
      </c>
      <c r="B2689" s="135" t="s">
        <v>2492</v>
      </c>
      <c r="C2689" s="143">
        <v>-496.74001111686272</v>
      </c>
      <c r="D2689" s="143">
        <v>3602.4531414784578</v>
      </c>
      <c r="E2689" s="142">
        <v>1.3049999999999999</v>
      </c>
      <c r="F2689" s="141">
        <v>2.238</v>
      </c>
      <c r="G2689" s="135"/>
      <c r="H2689" s="135"/>
      <c r="I2689" s="134"/>
      <c r="J2689" s="135"/>
      <c r="K2689" s="135"/>
      <c r="L2689" s="134"/>
      <c r="M2689" s="135"/>
      <c r="N2689" s="135"/>
      <c r="O2689" s="134"/>
      <c r="P2689" s="135"/>
      <c r="Q2689" s="135"/>
      <c r="R2689" s="134"/>
      <c r="S2689" s="135"/>
      <c r="T2689" s="135"/>
      <c r="U2689" s="134"/>
      <c r="V2689" s="135"/>
      <c r="W2689" s="135"/>
      <c r="X2689" s="134"/>
      <c r="Y2689" s="135"/>
      <c r="Z2689" s="135"/>
      <c r="AA2689" s="134"/>
      <c r="AB2689" s="135"/>
      <c r="AC2689" s="135"/>
      <c r="AD2689" s="134"/>
      <c r="AE2689" s="135"/>
      <c r="AF2689" s="135"/>
      <c r="AG2689" s="134"/>
    </row>
    <row r="2690" spans="1:33">
      <c r="A2690" s="144" t="s">
        <v>345</v>
      </c>
      <c r="B2690" s="135" t="s">
        <v>2491</v>
      </c>
      <c r="C2690" s="143">
        <v>-496.71434823021008</v>
      </c>
      <c r="D2690" s="143">
        <v>3600.9013097629058</v>
      </c>
      <c r="E2690" s="142">
        <v>1.321</v>
      </c>
      <c r="F2690" s="141">
        <v>2.2240000000000002</v>
      </c>
      <c r="G2690" s="135"/>
      <c r="H2690" s="135"/>
      <c r="I2690" s="134"/>
      <c r="J2690" s="135"/>
      <c r="K2690" s="135"/>
      <c r="L2690" s="134"/>
      <c r="M2690" s="135"/>
      <c r="N2690" s="135"/>
      <c r="O2690" s="134"/>
      <c r="P2690" s="135"/>
      <c r="Q2690" s="135"/>
      <c r="R2690" s="134"/>
      <c r="S2690" s="135"/>
      <c r="T2690" s="135"/>
      <c r="U2690" s="134"/>
      <c r="V2690" s="135"/>
      <c r="W2690" s="135"/>
      <c r="X2690" s="134"/>
      <c r="Y2690" s="135"/>
      <c r="Z2690" s="135"/>
      <c r="AA2690" s="134"/>
      <c r="AB2690" s="135"/>
      <c r="AC2690" s="135"/>
      <c r="AD2690" s="134"/>
      <c r="AE2690" s="135"/>
      <c r="AF2690" s="135"/>
      <c r="AG2690" s="134"/>
    </row>
    <row r="2691" spans="1:33">
      <c r="A2691" s="144" t="s">
        <v>345</v>
      </c>
      <c r="B2691" s="135" t="s">
        <v>2490</v>
      </c>
      <c r="C2691" s="143">
        <v>-496.59931975903322</v>
      </c>
      <c r="D2691" s="143">
        <v>3598.9196390877469</v>
      </c>
      <c r="E2691" s="142">
        <v>1.3280000000000001</v>
      </c>
      <c r="F2691" s="141">
        <v>2.234</v>
      </c>
      <c r="G2691" s="135"/>
      <c r="H2691" s="135"/>
      <c r="I2691" s="134"/>
      <c r="J2691" s="135"/>
      <c r="K2691" s="135"/>
      <c r="L2691" s="134"/>
      <c r="M2691" s="135"/>
      <c r="N2691" s="135"/>
      <c r="O2691" s="134"/>
      <c r="P2691" s="135"/>
      <c r="Q2691" s="135"/>
      <c r="R2691" s="134"/>
      <c r="S2691" s="135"/>
      <c r="T2691" s="135"/>
      <c r="U2691" s="134"/>
      <c r="V2691" s="135"/>
      <c r="W2691" s="135"/>
      <c r="X2691" s="134"/>
      <c r="Y2691" s="135"/>
      <c r="Z2691" s="135"/>
      <c r="AA2691" s="134"/>
      <c r="AB2691" s="135"/>
      <c r="AC2691" s="135"/>
      <c r="AD2691" s="134"/>
      <c r="AE2691" s="135"/>
      <c r="AF2691" s="135"/>
      <c r="AG2691" s="134"/>
    </row>
    <row r="2692" spans="1:33">
      <c r="A2692" s="144" t="s">
        <v>345</v>
      </c>
      <c r="B2692" s="135" t="s">
        <v>2489</v>
      </c>
      <c r="C2692" s="143">
        <v>-496.06450183870976</v>
      </c>
      <c r="D2692" s="143">
        <v>3598.4317804552147</v>
      </c>
      <c r="E2692" s="142">
        <v>1.3160000000000001</v>
      </c>
      <c r="F2692" s="141">
        <v>2.2130000000000001</v>
      </c>
      <c r="G2692" s="135"/>
      <c r="H2692" s="135"/>
      <c r="I2692" s="134"/>
      <c r="J2692" s="135"/>
      <c r="K2692" s="135"/>
      <c r="L2692" s="134"/>
      <c r="M2692" s="135"/>
      <c r="N2692" s="135"/>
      <c r="O2692" s="134"/>
      <c r="P2692" s="135"/>
      <c r="Q2692" s="135"/>
      <c r="R2692" s="134"/>
      <c r="S2692" s="135"/>
      <c r="T2692" s="135"/>
      <c r="U2692" s="134"/>
      <c r="V2692" s="135"/>
      <c r="W2692" s="135"/>
      <c r="X2692" s="134"/>
      <c r="Y2692" s="135"/>
      <c r="Z2692" s="135"/>
      <c r="AA2692" s="134"/>
      <c r="AB2692" s="135"/>
      <c r="AC2692" s="135"/>
      <c r="AD2692" s="134"/>
      <c r="AE2692" s="135"/>
      <c r="AF2692" s="135"/>
      <c r="AG2692" s="134"/>
    </row>
    <row r="2693" spans="1:33">
      <c r="A2693" s="144" t="s">
        <v>345</v>
      </c>
      <c r="B2693" s="135" t="s">
        <v>2488</v>
      </c>
      <c r="C2693" s="143">
        <v>-496.69915356591872</v>
      </c>
      <c r="D2693" s="143">
        <v>3597.9805943996539</v>
      </c>
      <c r="E2693" s="142">
        <v>1.319</v>
      </c>
      <c r="F2693" s="141">
        <v>2.2080000000000002</v>
      </c>
      <c r="G2693" s="135"/>
      <c r="H2693" s="135"/>
      <c r="I2693" s="134"/>
      <c r="J2693" s="135"/>
      <c r="K2693" s="135"/>
      <c r="L2693" s="134"/>
      <c r="M2693" s="135"/>
      <c r="N2693" s="135"/>
      <c r="O2693" s="134"/>
      <c r="P2693" s="135"/>
      <c r="Q2693" s="135"/>
      <c r="R2693" s="134"/>
      <c r="S2693" s="135"/>
      <c r="T2693" s="135"/>
      <c r="U2693" s="134"/>
      <c r="V2693" s="135"/>
      <c r="W2693" s="135"/>
      <c r="X2693" s="134"/>
      <c r="Y2693" s="135"/>
      <c r="Z2693" s="135"/>
      <c r="AA2693" s="134"/>
      <c r="AB2693" s="135"/>
      <c r="AC2693" s="135"/>
      <c r="AD2693" s="134"/>
      <c r="AE2693" s="135"/>
      <c r="AF2693" s="135"/>
      <c r="AG2693" s="134"/>
    </row>
    <row r="2694" spans="1:33">
      <c r="A2694" s="144" t="s">
        <v>345</v>
      </c>
      <c r="B2694" s="135" t="s">
        <v>2487</v>
      </c>
      <c r="C2694" s="143">
        <v>-495.99587606565944</v>
      </c>
      <c r="D2694" s="143">
        <v>3597.9187434322171</v>
      </c>
      <c r="E2694" s="142">
        <v>1.3180000000000001</v>
      </c>
      <c r="F2694" s="141">
        <v>2.226</v>
      </c>
      <c r="G2694" s="135"/>
      <c r="H2694" s="135"/>
      <c r="I2694" s="134"/>
      <c r="J2694" s="135"/>
      <c r="K2694" s="135"/>
      <c r="L2694" s="134"/>
      <c r="M2694" s="135"/>
      <c r="N2694" s="135"/>
      <c r="O2694" s="134"/>
      <c r="P2694" s="135"/>
      <c r="Q2694" s="135"/>
      <c r="R2694" s="134"/>
      <c r="S2694" s="135"/>
      <c r="T2694" s="135"/>
      <c r="U2694" s="134"/>
      <c r="V2694" s="135"/>
      <c r="W2694" s="135"/>
      <c r="X2694" s="134"/>
      <c r="Y2694" s="135"/>
      <c r="Z2694" s="135"/>
      <c r="AA2694" s="134"/>
      <c r="AB2694" s="135"/>
      <c r="AC2694" s="135"/>
      <c r="AD2694" s="134"/>
      <c r="AE2694" s="135"/>
      <c r="AF2694" s="135"/>
      <c r="AG2694" s="134"/>
    </row>
    <row r="2695" spans="1:33">
      <c r="A2695" s="144" t="s">
        <v>345</v>
      </c>
      <c r="B2695" s="135" t="s">
        <v>2486</v>
      </c>
      <c r="C2695" s="143">
        <v>-495.91007360593625</v>
      </c>
      <c r="D2695" s="143">
        <v>3597.0172702933514</v>
      </c>
      <c r="E2695" s="142">
        <v>1.3160000000000001</v>
      </c>
      <c r="F2695" s="141">
        <v>2.214</v>
      </c>
      <c r="G2695" s="135"/>
      <c r="H2695" s="135"/>
      <c r="I2695" s="134"/>
      <c r="J2695" s="135"/>
      <c r="K2695" s="135"/>
      <c r="L2695" s="134"/>
      <c r="M2695" s="135"/>
      <c r="N2695" s="135"/>
      <c r="O2695" s="134"/>
      <c r="P2695" s="135"/>
      <c r="Q2695" s="135"/>
      <c r="R2695" s="134"/>
      <c r="S2695" s="135"/>
      <c r="T2695" s="135"/>
      <c r="U2695" s="134"/>
      <c r="V2695" s="135"/>
      <c r="W2695" s="135"/>
      <c r="X2695" s="134"/>
      <c r="Y2695" s="135"/>
      <c r="Z2695" s="135"/>
      <c r="AA2695" s="134"/>
      <c r="AB2695" s="135"/>
      <c r="AC2695" s="135"/>
      <c r="AD2695" s="134"/>
      <c r="AE2695" s="135"/>
      <c r="AF2695" s="135"/>
      <c r="AG2695" s="134"/>
    </row>
    <row r="2696" spans="1:33">
      <c r="A2696" s="144" t="s">
        <v>345</v>
      </c>
      <c r="B2696" s="135" t="s">
        <v>2485</v>
      </c>
      <c r="C2696" s="143">
        <v>-496.27061944565315</v>
      </c>
      <c r="D2696" s="143">
        <v>3595.2525825006373</v>
      </c>
      <c r="E2696" s="142">
        <v>1.3009999999999999</v>
      </c>
      <c r="F2696" s="141">
        <v>2.2120000000000002</v>
      </c>
      <c r="G2696" s="135"/>
      <c r="H2696" s="135"/>
      <c r="I2696" s="134"/>
      <c r="J2696" s="135"/>
      <c r="K2696" s="135"/>
      <c r="L2696" s="134"/>
      <c r="M2696" s="135"/>
      <c r="N2696" s="135"/>
      <c r="O2696" s="134"/>
      <c r="P2696" s="135"/>
      <c r="Q2696" s="135"/>
      <c r="R2696" s="134"/>
      <c r="S2696" s="135"/>
      <c r="T2696" s="135"/>
      <c r="U2696" s="134"/>
      <c r="V2696" s="135"/>
      <c r="W2696" s="135"/>
      <c r="X2696" s="134"/>
      <c r="Y2696" s="135"/>
      <c r="Z2696" s="135"/>
      <c r="AA2696" s="134"/>
      <c r="AB2696" s="135"/>
      <c r="AC2696" s="135"/>
      <c r="AD2696" s="134"/>
      <c r="AE2696" s="135"/>
      <c r="AF2696" s="135"/>
      <c r="AG2696" s="134"/>
    </row>
    <row r="2697" spans="1:33">
      <c r="A2697" s="144" t="s">
        <v>345</v>
      </c>
      <c r="B2697" s="135" t="s">
        <v>2484</v>
      </c>
      <c r="C2697" s="143">
        <v>-496.32052843803115</v>
      </c>
      <c r="D2697" s="143">
        <v>3594.0365421900797</v>
      </c>
      <c r="E2697" s="142">
        <v>1.3160000000000001</v>
      </c>
      <c r="F2697" s="141">
        <v>2.2320000000000002</v>
      </c>
      <c r="G2697" s="135"/>
      <c r="H2697" s="135"/>
      <c r="I2697" s="134"/>
      <c r="J2697" s="135"/>
      <c r="K2697" s="135"/>
      <c r="L2697" s="134"/>
      <c r="M2697" s="135"/>
      <c r="N2697" s="135"/>
      <c r="O2697" s="134"/>
      <c r="P2697" s="135"/>
      <c r="Q2697" s="135"/>
      <c r="R2697" s="134"/>
      <c r="S2697" s="135"/>
      <c r="T2697" s="135"/>
      <c r="U2697" s="134"/>
      <c r="V2697" s="135"/>
      <c r="W2697" s="135"/>
      <c r="X2697" s="134"/>
      <c r="Y2697" s="135"/>
      <c r="Z2697" s="135"/>
      <c r="AA2697" s="134"/>
      <c r="AB2697" s="135"/>
      <c r="AC2697" s="135"/>
      <c r="AD2697" s="134"/>
      <c r="AE2697" s="135"/>
      <c r="AF2697" s="135"/>
      <c r="AG2697" s="134"/>
    </row>
    <row r="2698" spans="1:33">
      <c r="A2698" s="144" t="s">
        <v>345</v>
      </c>
      <c r="B2698" s="135" t="s">
        <v>2483</v>
      </c>
      <c r="C2698" s="143">
        <v>-496.78267895842043</v>
      </c>
      <c r="D2698" s="143">
        <v>3593.1825307206559</v>
      </c>
      <c r="E2698" s="142">
        <v>1.294</v>
      </c>
      <c r="F2698" s="141">
        <v>2.2189999999999999</v>
      </c>
      <c r="G2698" s="135"/>
      <c r="H2698" s="135"/>
      <c r="I2698" s="134"/>
      <c r="J2698" s="135"/>
      <c r="K2698" s="135"/>
      <c r="L2698" s="134"/>
      <c r="M2698" s="135"/>
      <c r="N2698" s="135"/>
      <c r="O2698" s="134"/>
      <c r="P2698" s="135"/>
      <c r="Q2698" s="135"/>
      <c r="R2698" s="134"/>
      <c r="S2698" s="135"/>
      <c r="T2698" s="135"/>
      <c r="U2698" s="134"/>
      <c r="V2698" s="135"/>
      <c r="W2698" s="135"/>
      <c r="X2698" s="134"/>
      <c r="Y2698" s="135"/>
      <c r="Z2698" s="135"/>
      <c r="AA2698" s="134"/>
      <c r="AB2698" s="135"/>
      <c r="AC2698" s="135"/>
      <c r="AD2698" s="134"/>
      <c r="AE2698" s="135"/>
      <c r="AF2698" s="135"/>
      <c r="AG2698" s="134"/>
    </row>
    <row r="2699" spans="1:33">
      <c r="A2699" s="144" t="s">
        <v>345</v>
      </c>
      <c r="B2699" s="135" t="s">
        <v>2482</v>
      </c>
      <c r="C2699" s="143">
        <v>-496.13094856286216</v>
      </c>
      <c r="D2699" s="143">
        <v>3592.369215598249</v>
      </c>
      <c r="E2699" s="142">
        <v>1.2909999999999999</v>
      </c>
      <c r="F2699" s="141">
        <v>2.2090000000000001</v>
      </c>
      <c r="G2699" s="135"/>
      <c r="H2699" s="135"/>
      <c r="I2699" s="134"/>
      <c r="J2699" s="135"/>
      <c r="K2699" s="135"/>
      <c r="L2699" s="134"/>
      <c r="M2699" s="135"/>
      <c r="N2699" s="135"/>
      <c r="O2699" s="134"/>
      <c r="P2699" s="135"/>
      <c r="Q2699" s="135"/>
      <c r="R2699" s="134"/>
      <c r="S2699" s="135"/>
      <c r="T2699" s="135"/>
      <c r="U2699" s="134"/>
      <c r="V2699" s="135"/>
      <c r="W2699" s="135"/>
      <c r="X2699" s="134"/>
      <c r="Y2699" s="135"/>
      <c r="Z2699" s="135"/>
      <c r="AA2699" s="134"/>
      <c r="AB2699" s="135"/>
      <c r="AC2699" s="135"/>
      <c r="AD2699" s="134"/>
      <c r="AE2699" s="135"/>
      <c r="AF2699" s="135"/>
      <c r="AG2699" s="134"/>
    </row>
    <row r="2700" spans="1:33">
      <c r="A2700" s="144" t="s">
        <v>345</v>
      </c>
      <c r="B2700" s="135" t="s">
        <v>2481</v>
      </c>
      <c r="C2700" s="143">
        <v>-495.95800084486865</v>
      </c>
      <c r="D2700" s="143">
        <v>3592.0594183095495</v>
      </c>
      <c r="E2700" s="142">
        <v>1.3260000000000001</v>
      </c>
      <c r="F2700" s="141">
        <v>2.214</v>
      </c>
      <c r="G2700" s="135"/>
      <c r="H2700" s="135"/>
      <c r="I2700" s="134"/>
      <c r="J2700" s="135"/>
      <c r="K2700" s="135"/>
      <c r="L2700" s="134"/>
      <c r="M2700" s="135"/>
      <c r="N2700" s="135"/>
      <c r="O2700" s="134"/>
      <c r="P2700" s="135"/>
      <c r="Q2700" s="135"/>
      <c r="R2700" s="134"/>
      <c r="S2700" s="135"/>
      <c r="T2700" s="135"/>
      <c r="U2700" s="134"/>
      <c r="V2700" s="135"/>
      <c r="W2700" s="135"/>
      <c r="X2700" s="134"/>
      <c r="Y2700" s="135"/>
      <c r="Z2700" s="135"/>
      <c r="AA2700" s="134"/>
      <c r="AB2700" s="135"/>
      <c r="AC2700" s="135"/>
      <c r="AD2700" s="134"/>
      <c r="AE2700" s="135"/>
      <c r="AF2700" s="135"/>
      <c r="AG2700" s="134"/>
    </row>
    <row r="2701" spans="1:33">
      <c r="A2701" s="144" t="s">
        <v>345</v>
      </c>
      <c r="B2701" s="135" t="s">
        <v>2480</v>
      </c>
      <c r="C2701" s="143">
        <v>-496.56316846104045</v>
      </c>
      <c r="D2701" s="143">
        <v>3590.441957735447</v>
      </c>
      <c r="E2701" s="142">
        <v>1.3009999999999999</v>
      </c>
      <c r="F2701" s="141">
        <v>2.206</v>
      </c>
      <c r="G2701" s="135"/>
      <c r="H2701" s="135"/>
      <c r="I2701" s="134"/>
      <c r="J2701" s="135"/>
      <c r="K2701" s="135"/>
      <c r="L2701" s="134"/>
      <c r="M2701" s="135"/>
      <c r="N2701" s="135"/>
      <c r="O2701" s="134"/>
      <c r="P2701" s="135"/>
      <c r="Q2701" s="135"/>
      <c r="R2701" s="134"/>
      <c r="S2701" s="135"/>
      <c r="T2701" s="135"/>
      <c r="U2701" s="134"/>
      <c r="V2701" s="135"/>
      <c r="W2701" s="135"/>
      <c r="X2701" s="134"/>
      <c r="Y2701" s="135"/>
      <c r="Z2701" s="135"/>
      <c r="AA2701" s="134"/>
      <c r="AB2701" s="135"/>
      <c r="AC2701" s="135"/>
      <c r="AD2701" s="134"/>
      <c r="AE2701" s="135"/>
      <c r="AF2701" s="135"/>
      <c r="AG2701" s="134"/>
    </row>
    <row r="2702" spans="1:33">
      <c r="A2702" s="144" t="s">
        <v>345</v>
      </c>
      <c r="B2702" s="135" t="s">
        <v>2479</v>
      </c>
      <c r="C2702" s="143">
        <v>-495.91106226928633</v>
      </c>
      <c r="D2702" s="143">
        <v>3588.7798596094485</v>
      </c>
      <c r="E2702" s="142">
        <v>1.3109999999999999</v>
      </c>
      <c r="F2702" s="141">
        <v>2.21</v>
      </c>
      <c r="G2702" s="135"/>
      <c r="H2702" s="135"/>
      <c r="I2702" s="134"/>
      <c r="J2702" s="135"/>
      <c r="K2702" s="135"/>
      <c r="L2702" s="134"/>
      <c r="M2702" s="135"/>
      <c r="N2702" s="135"/>
      <c r="O2702" s="134"/>
      <c r="P2702" s="135"/>
      <c r="Q2702" s="135"/>
      <c r="R2702" s="134"/>
      <c r="S2702" s="135"/>
      <c r="T2702" s="135"/>
      <c r="U2702" s="134"/>
      <c r="V2702" s="135"/>
      <c r="W2702" s="135"/>
      <c r="X2702" s="134"/>
      <c r="Y2702" s="135"/>
      <c r="Z2702" s="135"/>
      <c r="AA2702" s="134"/>
      <c r="AB2702" s="135"/>
      <c r="AC2702" s="135"/>
      <c r="AD2702" s="134"/>
      <c r="AE2702" s="135"/>
      <c r="AF2702" s="135"/>
      <c r="AG2702" s="134"/>
    </row>
    <row r="2703" spans="1:33">
      <c r="A2703" s="144" t="s">
        <v>345</v>
      </c>
      <c r="B2703" s="135" t="s">
        <v>2478</v>
      </c>
      <c r="C2703" s="143">
        <v>-496.6304228313295</v>
      </c>
      <c r="D2703" s="143">
        <v>3588.7740138228655</v>
      </c>
      <c r="E2703" s="142">
        <v>1.304</v>
      </c>
      <c r="F2703" s="141">
        <v>2.21</v>
      </c>
      <c r="G2703" s="135"/>
      <c r="H2703" s="135"/>
      <c r="I2703" s="134"/>
      <c r="J2703" s="135"/>
      <c r="K2703" s="135"/>
      <c r="L2703" s="134"/>
      <c r="M2703" s="135"/>
      <c r="N2703" s="135"/>
      <c r="O2703" s="134"/>
      <c r="P2703" s="135"/>
      <c r="Q2703" s="135"/>
      <c r="R2703" s="134"/>
      <c r="S2703" s="135"/>
      <c r="T2703" s="135"/>
      <c r="U2703" s="134"/>
      <c r="V2703" s="135"/>
      <c r="W2703" s="135"/>
      <c r="X2703" s="134"/>
      <c r="Y2703" s="135"/>
      <c r="Z2703" s="135"/>
      <c r="AA2703" s="134"/>
      <c r="AB2703" s="135"/>
      <c r="AC2703" s="135"/>
      <c r="AD2703" s="134"/>
      <c r="AE2703" s="135"/>
      <c r="AF2703" s="135"/>
      <c r="AG2703" s="134"/>
    </row>
    <row r="2704" spans="1:33">
      <c r="A2704" s="144" t="s">
        <v>345</v>
      </c>
      <c r="B2704" s="135" t="s">
        <v>2477</v>
      </c>
      <c r="C2704" s="143">
        <v>-496.56691881358427</v>
      </c>
      <c r="D2704" s="143">
        <v>3588.4451052634336</v>
      </c>
      <c r="E2704" s="142">
        <v>1.34</v>
      </c>
      <c r="F2704" s="141">
        <v>2.2010000000000001</v>
      </c>
      <c r="G2704" s="135"/>
      <c r="H2704" s="135"/>
      <c r="I2704" s="134"/>
      <c r="J2704" s="135"/>
      <c r="K2704" s="135"/>
      <c r="L2704" s="134"/>
      <c r="M2704" s="135"/>
      <c r="N2704" s="135"/>
      <c r="O2704" s="134"/>
      <c r="P2704" s="135"/>
      <c r="Q2704" s="135"/>
      <c r="R2704" s="134"/>
      <c r="S2704" s="135"/>
      <c r="T2704" s="135"/>
      <c r="U2704" s="134"/>
      <c r="V2704" s="135"/>
      <c r="W2704" s="135"/>
      <c r="X2704" s="134"/>
      <c r="Y2704" s="135"/>
      <c r="Z2704" s="135"/>
      <c r="AA2704" s="134"/>
      <c r="AB2704" s="135"/>
      <c r="AC2704" s="135"/>
      <c r="AD2704" s="134"/>
      <c r="AE2704" s="135"/>
      <c r="AF2704" s="135"/>
      <c r="AG2704" s="134"/>
    </row>
    <row r="2705" spans="1:33">
      <c r="A2705" s="144" t="s">
        <v>345</v>
      </c>
      <c r="B2705" s="135" t="s">
        <v>2476</v>
      </c>
      <c r="C2705" s="143">
        <v>-496.6655421157846</v>
      </c>
      <c r="D2705" s="143">
        <v>3586.7761322071128</v>
      </c>
      <c r="E2705" s="142">
        <v>1.3109999999999999</v>
      </c>
      <c r="F2705" s="141">
        <v>2.206</v>
      </c>
      <c r="G2705" s="135"/>
      <c r="H2705" s="135"/>
      <c r="I2705" s="134"/>
      <c r="J2705" s="135"/>
      <c r="K2705" s="135"/>
      <c r="L2705" s="134"/>
      <c r="M2705" s="135"/>
      <c r="N2705" s="135"/>
      <c r="O2705" s="134"/>
      <c r="P2705" s="135"/>
      <c r="Q2705" s="135"/>
      <c r="R2705" s="134"/>
      <c r="S2705" s="135"/>
      <c r="T2705" s="135"/>
      <c r="U2705" s="134"/>
      <c r="V2705" s="135"/>
      <c r="W2705" s="135"/>
      <c r="X2705" s="134"/>
      <c r="Y2705" s="135"/>
      <c r="Z2705" s="135"/>
      <c r="AA2705" s="134"/>
      <c r="AB2705" s="135"/>
      <c r="AC2705" s="135"/>
      <c r="AD2705" s="134"/>
      <c r="AE2705" s="135"/>
      <c r="AF2705" s="135"/>
      <c r="AG2705" s="134"/>
    </row>
    <row r="2706" spans="1:33">
      <c r="A2706" s="144" t="s">
        <v>345</v>
      </c>
      <c r="B2706" s="135" t="s">
        <v>2475</v>
      </c>
      <c r="C2706" s="143">
        <v>-496.28540565936885</v>
      </c>
      <c r="D2706" s="143">
        <v>3584.9695438480308</v>
      </c>
      <c r="E2706" s="142">
        <v>1.3049999999999999</v>
      </c>
      <c r="F2706" s="141">
        <v>2.2109999999999999</v>
      </c>
      <c r="G2706" s="135"/>
      <c r="H2706" s="135"/>
      <c r="I2706" s="134"/>
      <c r="J2706" s="135"/>
      <c r="K2706" s="135"/>
      <c r="L2706" s="134"/>
      <c r="M2706" s="135"/>
      <c r="N2706" s="135"/>
      <c r="O2706" s="134"/>
      <c r="P2706" s="135"/>
      <c r="Q2706" s="135"/>
      <c r="R2706" s="134"/>
      <c r="S2706" s="135"/>
      <c r="T2706" s="135"/>
      <c r="U2706" s="134"/>
      <c r="V2706" s="135"/>
      <c r="W2706" s="135"/>
      <c r="X2706" s="134"/>
      <c r="Y2706" s="135"/>
      <c r="Z2706" s="135"/>
      <c r="AA2706" s="134"/>
      <c r="AB2706" s="135"/>
      <c r="AC2706" s="135"/>
      <c r="AD2706" s="134"/>
      <c r="AE2706" s="135"/>
      <c r="AF2706" s="135"/>
      <c r="AG2706" s="134"/>
    </row>
    <row r="2707" spans="1:33">
      <c r="A2707" s="144" t="s">
        <v>345</v>
      </c>
      <c r="B2707" s="135" t="s">
        <v>2474</v>
      </c>
      <c r="C2707" s="143">
        <v>-496.73284594028064</v>
      </c>
      <c r="D2707" s="143">
        <v>3584.6387504612767</v>
      </c>
      <c r="E2707" s="142">
        <v>1.2789999999999999</v>
      </c>
      <c r="F2707" s="141">
        <v>2.1989999999999998</v>
      </c>
      <c r="G2707" s="135"/>
      <c r="H2707" s="135"/>
      <c r="I2707" s="134"/>
      <c r="J2707" s="135"/>
      <c r="K2707" s="135"/>
      <c r="L2707" s="134"/>
      <c r="M2707" s="135"/>
      <c r="N2707" s="135"/>
      <c r="O2707" s="134"/>
      <c r="P2707" s="135"/>
      <c r="Q2707" s="135"/>
      <c r="R2707" s="134"/>
      <c r="S2707" s="135"/>
      <c r="T2707" s="135"/>
      <c r="U2707" s="134"/>
      <c r="V2707" s="135"/>
      <c r="W2707" s="135"/>
      <c r="X2707" s="134"/>
      <c r="Y2707" s="135"/>
      <c r="Z2707" s="135"/>
      <c r="AA2707" s="134"/>
      <c r="AB2707" s="135"/>
      <c r="AC2707" s="135"/>
      <c r="AD2707" s="134"/>
      <c r="AE2707" s="135"/>
      <c r="AF2707" s="135"/>
      <c r="AG2707" s="134"/>
    </row>
    <row r="2708" spans="1:33">
      <c r="A2708" s="144" t="s">
        <v>345</v>
      </c>
      <c r="B2708" s="135" t="s">
        <v>2473</v>
      </c>
      <c r="C2708" s="143">
        <v>-496.14222435915946</v>
      </c>
      <c r="D2708" s="143">
        <v>3584.5368206879034</v>
      </c>
      <c r="E2708" s="142">
        <v>1.3140000000000001</v>
      </c>
      <c r="F2708" s="141">
        <v>2.2210000000000001</v>
      </c>
      <c r="G2708" s="135"/>
      <c r="H2708" s="135"/>
      <c r="I2708" s="134"/>
      <c r="J2708" s="135"/>
      <c r="K2708" s="135"/>
      <c r="L2708" s="134"/>
      <c r="M2708" s="135"/>
      <c r="N2708" s="135"/>
      <c r="O2708" s="134"/>
      <c r="P2708" s="135"/>
      <c r="Q2708" s="135"/>
      <c r="R2708" s="134"/>
      <c r="S2708" s="135"/>
      <c r="T2708" s="135"/>
      <c r="U2708" s="134"/>
      <c r="V2708" s="135"/>
      <c r="W2708" s="135"/>
      <c r="X2708" s="134"/>
      <c r="Y2708" s="135"/>
      <c r="Z2708" s="135"/>
      <c r="AA2708" s="134"/>
      <c r="AB2708" s="135"/>
      <c r="AC2708" s="135"/>
      <c r="AD2708" s="134"/>
      <c r="AE2708" s="135"/>
      <c r="AF2708" s="135"/>
      <c r="AG2708" s="134"/>
    </row>
    <row r="2709" spans="1:33">
      <c r="A2709" s="144" t="s">
        <v>345</v>
      </c>
      <c r="B2709" s="135" t="s">
        <v>2472</v>
      </c>
      <c r="C2709" s="143">
        <v>-496.21901991745347</v>
      </c>
      <c r="D2709" s="143">
        <v>3583.2278266240996</v>
      </c>
      <c r="E2709" s="142">
        <v>1.3220000000000001</v>
      </c>
      <c r="F2709" s="141">
        <v>2.1989999999999998</v>
      </c>
      <c r="G2709" s="135"/>
      <c r="H2709" s="135"/>
      <c r="I2709" s="134"/>
      <c r="J2709" s="135"/>
      <c r="K2709" s="135"/>
      <c r="L2709" s="134"/>
      <c r="M2709" s="135"/>
      <c r="N2709" s="135"/>
      <c r="O2709" s="134"/>
      <c r="P2709" s="135"/>
      <c r="Q2709" s="135"/>
      <c r="R2709" s="134"/>
      <c r="S2709" s="135"/>
      <c r="T2709" s="135"/>
      <c r="U2709" s="134"/>
      <c r="V2709" s="135"/>
      <c r="W2709" s="135"/>
      <c r="X2709" s="134"/>
      <c r="Y2709" s="135"/>
      <c r="Z2709" s="135"/>
      <c r="AA2709" s="134"/>
      <c r="AB2709" s="135"/>
      <c r="AC2709" s="135"/>
      <c r="AD2709" s="134"/>
      <c r="AE2709" s="135"/>
      <c r="AF2709" s="135"/>
      <c r="AG2709" s="134"/>
    </row>
    <row r="2710" spans="1:33">
      <c r="A2710" s="144" t="s">
        <v>345</v>
      </c>
      <c r="B2710" s="135" t="s">
        <v>2471</v>
      </c>
      <c r="C2710" s="143">
        <v>-496.62308605332936</v>
      </c>
      <c r="D2710" s="143">
        <v>3581.6479409684366</v>
      </c>
      <c r="E2710" s="142">
        <v>1.3120000000000001</v>
      </c>
      <c r="F2710" s="141">
        <v>2.2189999999999999</v>
      </c>
      <c r="G2710" s="135"/>
      <c r="H2710" s="135"/>
      <c r="I2710" s="134"/>
      <c r="J2710" s="135"/>
      <c r="K2710" s="135"/>
      <c r="L2710" s="134"/>
      <c r="M2710" s="135"/>
      <c r="N2710" s="135"/>
      <c r="O2710" s="134"/>
      <c r="P2710" s="135"/>
      <c r="Q2710" s="135"/>
      <c r="R2710" s="134"/>
      <c r="S2710" s="135"/>
      <c r="T2710" s="135"/>
      <c r="U2710" s="134"/>
      <c r="V2710" s="135"/>
      <c r="W2710" s="135"/>
      <c r="X2710" s="134"/>
      <c r="Y2710" s="135"/>
      <c r="Z2710" s="135"/>
      <c r="AA2710" s="134"/>
      <c r="AB2710" s="135"/>
      <c r="AC2710" s="135"/>
      <c r="AD2710" s="134"/>
      <c r="AE2710" s="135"/>
      <c r="AF2710" s="135"/>
      <c r="AG2710" s="134"/>
    </row>
    <row r="2711" spans="1:33">
      <c r="A2711" s="144" t="s">
        <v>345</v>
      </c>
      <c r="B2711" s="135" t="s">
        <v>2470</v>
      </c>
      <c r="C2711" s="143">
        <v>-496.18399129947136</v>
      </c>
      <c r="D2711" s="143">
        <v>3581.057281734109</v>
      </c>
      <c r="E2711" s="142">
        <v>1.304</v>
      </c>
      <c r="F2711" s="141">
        <v>2.2200000000000002</v>
      </c>
      <c r="G2711" s="135"/>
      <c r="H2711" s="135"/>
      <c r="I2711" s="134"/>
      <c r="J2711" s="135"/>
      <c r="K2711" s="135"/>
      <c r="L2711" s="134"/>
      <c r="M2711" s="135"/>
      <c r="N2711" s="135"/>
      <c r="O2711" s="134"/>
      <c r="P2711" s="135"/>
      <c r="Q2711" s="135"/>
      <c r="R2711" s="134"/>
      <c r="S2711" s="135"/>
      <c r="T2711" s="135"/>
      <c r="U2711" s="134"/>
      <c r="V2711" s="135"/>
      <c r="W2711" s="135"/>
      <c r="X2711" s="134"/>
      <c r="Y2711" s="135"/>
      <c r="Z2711" s="135"/>
      <c r="AA2711" s="134"/>
      <c r="AB2711" s="135"/>
      <c r="AC2711" s="135"/>
      <c r="AD2711" s="134"/>
      <c r="AE2711" s="135"/>
      <c r="AF2711" s="135"/>
      <c r="AG2711" s="134"/>
    </row>
    <row r="2712" spans="1:33">
      <c r="A2712" s="144" t="s">
        <v>345</v>
      </c>
      <c r="B2712" s="135" t="s">
        <v>2469</v>
      </c>
      <c r="C2712" s="143">
        <v>-496.39489297681718</v>
      </c>
      <c r="D2712" s="143">
        <v>3579.870234145837</v>
      </c>
      <c r="E2712" s="142">
        <v>1.288</v>
      </c>
      <c r="F2712" s="141">
        <v>2.2090000000000001</v>
      </c>
      <c r="G2712" s="135"/>
      <c r="H2712" s="135"/>
      <c r="I2712" s="134"/>
      <c r="J2712" s="135"/>
      <c r="K2712" s="135"/>
      <c r="L2712" s="134"/>
      <c r="M2712" s="135"/>
      <c r="N2712" s="135"/>
      <c r="O2712" s="134"/>
      <c r="P2712" s="135"/>
      <c r="Q2712" s="135"/>
      <c r="R2712" s="134"/>
      <c r="S2712" s="135"/>
      <c r="T2712" s="135"/>
      <c r="U2712" s="134"/>
      <c r="V2712" s="135"/>
      <c r="W2712" s="135"/>
      <c r="X2712" s="134"/>
      <c r="Y2712" s="135"/>
      <c r="Z2712" s="135"/>
      <c r="AA2712" s="134"/>
      <c r="AB2712" s="135"/>
      <c r="AC2712" s="135"/>
      <c r="AD2712" s="134"/>
      <c r="AE2712" s="135"/>
      <c r="AF2712" s="135"/>
      <c r="AG2712" s="134"/>
    </row>
    <row r="2713" spans="1:33">
      <c r="A2713" s="144" t="s">
        <v>345</v>
      </c>
      <c r="B2713" s="135" t="s">
        <v>2468</v>
      </c>
      <c r="C2713" s="143">
        <v>-496.22244908070968</v>
      </c>
      <c r="D2713" s="143">
        <v>3577.9242585822494</v>
      </c>
      <c r="E2713" s="142">
        <v>1.294</v>
      </c>
      <c r="F2713" s="141">
        <v>2.214</v>
      </c>
      <c r="G2713" s="135"/>
      <c r="H2713" s="135"/>
      <c r="I2713" s="134"/>
      <c r="J2713" s="135"/>
      <c r="K2713" s="135"/>
      <c r="L2713" s="134"/>
      <c r="M2713" s="135"/>
      <c r="N2713" s="135"/>
      <c r="O2713" s="134"/>
      <c r="P2713" s="135"/>
      <c r="Q2713" s="135"/>
      <c r="R2713" s="134"/>
      <c r="S2713" s="135"/>
      <c r="T2713" s="135"/>
      <c r="U2713" s="134"/>
      <c r="V2713" s="135"/>
      <c r="W2713" s="135"/>
      <c r="X2713" s="134"/>
      <c r="Y2713" s="135"/>
      <c r="Z2713" s="135"/>
      <c r="AA2713" s="134"/>
      <c r="AB2713" s="135"/>
      <c r="AC2713" s="135"/>
      <c r="AD2713" s="134"/>
      <c r="AE2713" s="135"/>
      <c r="AF2713" s="135"/>
      <c r="AG2713" s="134"/>
    </row>
    <row r="2714" spans="1:33">
      <c r="A2714" s="144" t="s">
        <v>345</v>
      </c>
      <c r="B2714" s="135" t="s">
        <v>2467</v>
      </c>
      <c r="C2714" s="143">
        <v>-496.72154136196099</v>
      </c>
      <c r="D2714" s="143">
        <v>3577.0775887350114</v>
      </c>
      <c r="E2714" s="142">
        <v>1.333</v>
      </c>
      <c r="F2714" s="141">
        <v>2.2040000000000002</v>
      </c>
      <c r="G2714" s="135"/>
      <c r="H2714" s="135"/>
      <c r="I2714" s="134"/>
      <c r="J2714" s="135"/>
      <c r="K2714" s="135"/>
      <c r="L2714" s="134"/>
      <c r="M2714" s="135"/>
      <c r="N2714" s="135"/>
      <c r="O2714" s="134"/>
      <c r="P2714" s="135"/>
      <c r="Q2714" s="135"/>
      <c r="R2714" s="134"/>
      <c r="S2714" s="135"/>
      <c r="T2714" s="135"/>
      <c r="U2714" s="134"/>
      <c r="V2714" s="135"/>
      <c r="W2714" s="135"/>
      <c r="X2714" s="134"/>
      <c r="Y2714" s="135"/>
      <c r="Z2714" s="135"/>
      <c r="AA2714" s="134"/>
      <c r="AB2714" s="135"/>
      <c r="AC2714" s="135"/>
      <c r="AD2714" s="134"/>
      <c r="AE2714" s="135"/>
      <c r="AF2714" s="135"/>
      <c r="AG2714" s="134"/>
    </row>
    <row r="2715" spans="1:33">
      <c r="A2715" s="144" t="s">
        <v>345</v>
      </c>
      <c r="B2715" s="135" t="s">
        <v>2466</v>
      </c>
      <c r="C2715" s="143">
        <v>-496.54039441746579</v>
      </c>
      <c r="D2715" s="143">
        <v>3576.1822817175107</v>
      </c>
      <c r="E2715" s="142">
        <v>1.2809999999999999</v>
      </c>
      <c r="F2715" s="141">
        <v>2.2290000000000001</v>
      </c>
      <c r="G2715" s="135"/>
      <c r="H2715" s="135"/>
      <c r="I2715" s="134"/>
      <c r="J2715" s="135"/>
      <c r="K2715" s="135"/>
      <c r="L2715" s="134"/>
      <c r="M2715" s="135"/>
      <c r="N2715" s="135"/>
      <c r="O2715" s="134"/>
      <c r="P2715" s="135"/>
      <c r="Q2715" s="135"/>
      <c r="R2715" s="134"/>
      <c r="S2715" s="135"/>
      <c r="T2715" s="135"/>
      <c r="U2715" s="134"/>
      <c r="V2715" s="135"/>
      <c r="W2715" s="135"/>
      <c r="X2715" s="134"/>
      <c r="Y2715" s="135"/>
      <c r="Z2715" s="135"/>
      <c r="AA2715" s="134"/>
      <c r="AB2715" s="135"/>
      <c r="AC2715" s="135"/>
      <c r="AD2715" s="134"/>
      <c r="AE2715" s="135"/>
      <c r="AF2715" s="135"/>
      <c r="AG2715" s="134"/>
    </row>
    <row r="2716" spans="1:33">
      <c r="A2716" s="144" t="s">
        <v>345</v>
      </c>
      <c r="B2716" s="135" t="s">
        <v>2465</v>
      </c>
      <c r="C2716" s="143">
        <v>-496.79738061839413</v>
      </c>
      <c r="D2716" s="143">
        <v>3575.2574373450198</v>
      </c>
      <c r="E2716" s="142">
        <v>1.306</v>
      </c>
      <c r="F2716" s="141">
        <v>2.2210000000000001</v>
      </c>
      <c r="G2716" s="135"/>
      <c r="H2716" s="135"/>
      <c r="I2716" s="134"/>
      <c r="J2716" s="135"/>
      <c r="K2716" s="135"/>
      <c r="L2716" s="134"/>
      <c r="M2716" s="135"/>
      <c r="N2716" s="135"/>
      <c r="O2716" s="134"/>
      <c r="P2716" s="135"/>
      <c r="Q2716" s="135"/>
      <c r="R2716" s="134"/>
      <c r="S2716" s="135"/>
      <c r="T2716" s="135"/>
      <c r="U2716" s="134"/>
      <c r="V2716" s="135"/>
      <c r="W2716" s="135"/>
      <c r="X2716" s="134"/>
      <c r="Y2716" s="135"/>
      <c r="Z2716" s="135"/>
      <c r="AA2716" s="134"/>
      <c r="AB2716" s="135"/>
      <c r="AC2716" s="135"/>
      <c r="AD2716" s="134"/>
      <c r="AE2716" s="135"/>
      <c r="AF2716" s="135"/>
      <c r="AG2716" s="134"/>
    </row>
    <row r="2717" spans="1:33">
      <c r="A2717" s="144" t="s">
        <v>345</v>
      </c>
      <c r="B2717" s="135" t="s">
        <v>2464</v>
      </c>
      <c r="C2717" s="143">
        <v>-496.03288884747872</v>
      </c>
      <c r="D2717" s="143">
        <v>3573.5030615239589</v>
      </c>
      <c r="E2717" s="142">
        <v>1.2929999999999999</v>
      </c>
      <c r="F2717" s="141">
        <v>2.2160000000000002</v>
      </c>
      <c r="G2717" s="135"/>
      <c r="H2717" s="135"/>
      <c r="I2717" s="134"/>
      <c r="J2717" s="135"/>
      <c r="K2717" s="135"/>
      <c r="L2717" s="134"/>
      <c r="M2717" s="135"/>
      <c r="N2717" s="135"/>
      <c r="O2717" s="134"/>
      <c r="P2717" s="135"/>
      <c r="Q2717" s="135"/>
      <c r="R2717" s="134"/>
      <c r="S2717" s="135"/>
      <c r="T2717" s="135"/>
      <c r="U2717" s="134"/>
      <c r="V2717" s="135"/>
      <c r="W2717" s="135"/>
      <c r="X2717" s="134"/>
      <c r="Y2717" s="135"/>
      <c r="Z2717" s="135"/>
      <c r="AA2717" s="134"/>
      <c r="AB2717" s="135"/>
      <c r="AC2717" s="135"/>
      <c r="AD2717" s="134"/>
      <c r="AE2717" s="135"/>
      <c r="AF2717" s="135"/>
      <c r="AG2717" s="134"/>
    </row>
    <row r="2718" spans="1:33">
      <c r="A2718" s="144" t="s">
        <v>345</v>
      </c>
      <c r="B2718" s="135" t="s">
        <v>2463</v>
      </c>
      <c r="C2718" s="143">
        <v>-496.12654550049967</v>
      </c>
      <c r="D2718" s="143">
        <v>3573.4154639898716</v>
      </c>
      <c r="E2718" s="142">
        <v>1.292</v>
      </c>
      <c r="F2718" s="141">
        <v>2.2280000000000002</v>
      </c>
      <c r="G2718" s="135"/>
      <c r="H2718" s="135"/>
      <c r="I2718" s="134"/>
      <c r="J2718" s="135"/>
      <c r="K2718" s="135"/>
      <c r="L2718" s="134"/>
      <c r="M2718" s="135"/>
      <c r="N2718" s="135"/>
      <c r="O2718" s="134"/>
      <c r="P2718" s="135"/>
      <c r="Q2718" s="135"/>
      <c r="R2718" s="134"/>
      <c r="S2718" s="135"/>
      <c r="T2718" s="135"/>
      <c r="U2718" s="134"/>
      <c r="V2718" s="135"/>
      <c r="W2718" s="135"/>
      <c r="X2718" s="134"/>
      <c r="Y2718" s="135"/>
      <c r="Z2718" s="135"/>
      <c r="AA2718" s="134"/>
      <c r="AB2718" s="135"/>
      <c r="AC2718" s="135"/>
      <c r="AD2718" s="134"/>
      <c r="AE2718" s="135"/>
      <c r="AF2718" s="135"/>
      <c r="AG2718" s="134"/>
    </row>
    <row r="2719" spans="1:33">
      <c r="A2719" s="144" t="s">
        <v>345</v>
      </c>
      <c r="B2719" s="135" t="s">
        <v>2462</v>
      </c>
      <c r="C2719" s="143">
        <v>-495.97229641456806</v>
      </c>
      <c r="D2719" s="143">
        <v>3573.2440455348319</v>
      </c>
      <c r="E2719" s="142">
        <v>1.3280000000000001</v>
      </c>
      <c r="F2719" s="141">
        <v>2.1989999999999998</v>
      </c>
      <c r="G2719" s="135"/>
      <c r="H2719" s="135"/>
      <c r="I2719" s="134"/>
      <c r="J2719" s="135"/>
      <c r="K2719" s="135"/>
      <c r="L2719" s="134"/>
      <c r="M2719" s="135"/>
      <c r="N2719" s="135"/>
      <c r="O2719" s="134"/>
      <c r="P2719" s="135"/>
      <c r="Q2719" s="135"/>
      <c r="R2719" s="134"/>
      <c r="S2719" s="135"/>
      <c r="T2719" s="135"/>
      <c r="U2719" s="134"/>
      <c r="V2719" s="135"/>
      <c r="W2719" s="135"/>
      <c r="X2719" s="134"/>
      <c r="Y2719" s="135"/>
      <c r="Z2719" s="135"/>
      <c r="AA2719" s="134"/>
      <c r="AB2719" s="135"/>
      <c r="AC2719" s="135"/>
      <c r="AD2719" s="134"/>
      <c r="AE2719" s="135"/>
      <c r="AF2719" s="135"/>
      <c r="AG2719" s="134"/>
    </row>
    <row r="2720" spans="1:33">
      <c r="A2720" s="144" t="s">
        <v>345</v>
      </c>
      <c r="B2720" s="135" t="s">
        <v>2461</v>
      </c>
      <c r="C2720" s="143">
        <v>-496.70716092524185</v>
      </c>
      <c r="D2720" s="143">
        <v>3572.4023823681641</v>
      </c>
      <c r="E2720" s="142">
        <v>1.3120000000000001</v>
      </c>
      <c r="F2720" s="141">
        <v>2.218</v>
      </c>
      <c r="G2720" s="135"/>
      <c r="H2720" s="135"/>
      <c r="I2720" s="134"/>
      <c r="J2720" s="135"/>
      <c r="K2720" s="135"/>
      <c r="L2720" s="134"/>
      <c r="M2720" s="135"/>
      <c r="N2720" s="135"/>
      <c r="O2720" s="134"/>
      <c r="P2720" s="135"/>
      <c r="Q2720" s="135"/>
      <c r="R2720" s="134"/>
      <c r="S2720" s="135"/>
      <c r="T2720" s="135"/>
      <c r="U2720" s="134"/>
      <c r="V2720" s="135"/>
      <c r="W2720" s="135"/>
      <c r="X2720" s="134"/>
      <c r="Y2720" s="135"/>
      <c r="Z2720" s="135"/>
      <c r="AA2720" s="134"/>
      <c r="AB2720" s="135"/>
      <c r="AC2720" s="135"/>
      <c r="AD2720" s="134"/>
      <c r="AE2720" s="135"/>
      <c r="AF2720" s="135"/>
      <c r="AG2720" s="134"/>
    </row>
    <row r="2721" spans="1:33">
      <c r="A2721" s="144" t="s">
        <v>345</v>
      </c>
      <c r="B2721" s="135" t="s">
        <v>2460</v>
      </c>
      <c r="C2721" s="143">
        <v>-495.99967968749991</v>
      </c>
      <c r="D2721" s="143">
        <v>3571.4429357151007</v>
      </c>
      <c r="E2721" s="142">
        <v>1.302</v>
      </c>
      <c r="F2721" s="141">
        <v>2.2160000000000002</v>
      </c>
      <c r="G2721" s="135"/>
      <c r="H2721" s="135"/>
      <c r="I2721" s="134"/>
      <c r="J2721" s="135"/>
      <c r="K2721" s="135"/>
      <c r="L2721" s="134"/>
      <c r="M2721" s="135"/>
      <c r="N2721" s="135"/>
      <c r="O2721" s="134"/>
      <c r="P2721" s="135"/>
      <c r="Q2721" s="135"/>
      <c r="R2721" s="134"/>
      <c r="S2721" s="135"/>
      <c r="T2721" s="135"/>
      <c r="U2721" s="134"/>
      <c r="V2721" s="135"/>
      <c r="W2721" s="135"/>
      <c r="X2721" s="134"/>
      <c r="Y2721" s="135"/>
      <c r="Z2721" s="135"/>
      <c r="AA2721" s="134"/>
      <c r="AB2721" s="135"/>
      <c r="AC2721" s="135"/>
      <c r="AD2721" s="134"/>
      <c r="AE2721" s="135"/>
      <c r="AF2721" s="135"/>
      <c r="AG2721" s="134"/>
    </row>
    <row r="2722" spans="1:33">
      <c r="A2722" s="144" t="s">
        <v>345</v>
      </c>
      <c r="B2722" s="135" t="s">
        <v>2459</v>
      </c>
      <c r="C2722" s="143">
        <v>-496.75728423980178</v>
      </c>
      <c r="D2722" s="143">
        <v>3570.5589459315397</v>
      </c>
      <c r="E2722" s="142">
        <v>1.298</v>
      </c>
      <c r="F2722" s="141">
        <v>2.2109999999999999</v>
      </c>
      <c r="G2722" s="135"/>
      <c r="H2722" s="135"/>
      <c r="I2722" s="134"/>
      <c r="J2722" s="135"/>
      <c r="K2722" s="135"/>
      <c r="L2722" s="134"/>
      <c r="M2722" s="135"/>
      <c r="N2722" s="135"/>
      <c r="O2722" s="134"/>
      <c r="P2722" s="135"/>
      <c r="Q2722" s="135"/>
      <c r="R2722" s="134"/>
      <c r="S2722" s="135"/>
      <c r="T2722" s="135"/>
      <c r="U2722" s="134"/>
      <c r="V2722" s="135"/>
      <c r="W2722" s="135"/>
      <c r="X2722" s="134"/>
      <c r="Y2722" s="135"/>
      <c r="Z2722" s="135"/>
      <c r="AA2722" s="134"/>
      <c r="AB2722" s="135"/>
      <c r="AC2722" s="135"/>
      <c r="AD2722" s="134"/>
      <c r="AE2722" s="135"/>
      <c r="AF2722" s="135"/>
      <c r="AG2722" s="134"/>
    </row>
    <row r="2723" spans="1:33">
      <c r="A2723" s="144" t="s">
        <v>345</v>
      </c>
      <c r="B2723" s="135" t="s">
        <v>2458</v>
      </c>
      <c r="C2723" s="143">
        <v>-496.63126425398792</v>
      </c>
      <c r="D2723" s="143">
        <v>3570.4387401236008</v>
      </c>
      <c r="E2723" s="142">
        <v>1.321</v>
      </c>
      <c r="F2723" s="141">
        <v>2.214</v>
      </c>
      <c r="G2723" s="135"/>
      <c r="H2723" s="135"/>
      <c r="I2723" s="134"/>
      <c r="J2723" s="135"/>
      <c r="K2723" s="135"/>
      <c r="L2723" s="134"/>
      <c r="M2723" s="135"/>
      <c r="N2723" s="135"/>
      <c r="O2723" s="134"/>
      <c r="P2723" s="135"/>
      <c r="Q2723" s="135"/>
      <c r="R2723" s="134"/>
      <c r="S2723" s="135"/>
      <c r="T2723" s="135"/>
      <c r="U2723" s="134"/>
      <c r="V2723" s="135"/>
      <c r="W2723" s="135"/>
      <c r="X2723" s="134"/>
      <c r="Y2723" s="135"/>
      <c r="Z2723" s="135"/>
      <c r="AA2723" s="134"/>
      <c r="AB2723" s="135"/>
      <c r="AC2723" s="135"/>
      <c r="AD2723" s="134"/>
      <c r="AE2723" s="135"/>
      <c r="AF2723" s="135"/>
      <c r="AG2723" s="134"/>
    </row>
    <row r="2724" spans="1:33">
      <c r="A2724" s="144" t="s">
        <v>345</v>
      </c>
      <c r="B2724" s="135" t="s">
        <v>2457</v>
      </c>
      <c r="C2724" s="143">
        <v>-496.53129071790914</v>
      </c>
      <c r="D2724" s="143">
        <v>3570.0416724305337</v>
      </c>
      <c r="E2724" s="142">
        <v>1.3340000000000001</v>
      </c>
      <c r="F2724" s="141">
        <v>2.2120000000000002</v>
      </c>
      <c r="G2724" s="135"/>
      <c r="H2724" s="135"/>
      <c r="I2724" s="134"/>
      <c r="J2724" s="135"/>
      <c r="K2724" s="135"/>
      <c r="L2724" s="134"/>
      <c r="M2724" s="135"/>
      <c r="N2724" s="135"/>
      <c r="O2724" s="134"/>
      <c r="P2724" s="135"/>
      <c r="Q2724" s="135"/>
      <c r="R2724" s="134"/>
      <c r="S2724" s="135"/>
      <c r="T2724" s="135"/>
      <c r="U2724" s="134"/>
      <c r="V2724" s="135"/>
      <c r="W2724" s="135"/>
      <c r="X2724" s="134"/>
      <c r="Y2724" s="135"/>
      <c r="Z2724" s="135"/>
      <c r="AA2724" s="134"/>
      <c r="AB2724" s="135"/>
      <c r="AC2724" s="135"/>
      <c r="AD2724" s="134"/>
      <c r="AE2724" s="135"/>
      <c r="AF2724" s="135"/>
      <c r="AG2724" s="134"/>
    </row>
    <row r="2725" spans="1:33">
      <c r="A2725" s="144" t="s">
        <v>345</v>
      </c>
      <c r="B2725" s="135" t="s">
        <v>2456</v>
      </c>
      <c r="C2725" s="143">
        <v>-496.7573563391486</v>
      </c>
      <c r="D2725" s="143">
        <v>3569.4547895735991</v>
      </c>
      <c r="E2725" s="142">
        <v>1.3089999999999999</v>
      </c>
      <c r="F2725" s="141">
        <v>2.222</v>
      </c>
      <c r="G2725" s="135"/>
      <c r="H2725" s="135"/>
      <c r="I2725" s="134"/>
      <c r="J2725" s="135"/>
      <c r="K2725" s="135"/>
      <c r="L2725" s="134"/>
      <c r="M2725" s="135"/>
      <c r="N2725" s="135"/>
      <c r="O2725" s="134"/>
      <c r="P2725" s="135"/>
      <c r="Q2725" s="135"/>
      <c r="R2725" s="134"/>
      <c r="S2725" s="135"/>
      <c r="T2725" s="135"/>
      <c r="U2725" s="134"/>
      <c r="V2725" s="135"/>
      <c r="W2725" s="135"/>
      <c r="X2725" s="134"/>
      <c r="Y2725" s="135"/>
      <c r="Z2725" s="135"/>
      <c r="AA2725" s="134"/>
      <c r="AB2725" s="135"/>
      <c r="AC2725" s="135"/>
      <c r="AD2725" s="134"/>
      <c r="AE2725" s="135"/>
      <c r="AF2725" s="135"/>
      <c r="AG2725" s="134"/>
    </row>
    <row r="2726" spans="1:33">
      <c r="A2726" s="144" t="s">
        <v>345</v>
      </c>
      <c r="B2726" s="135" t="s">
        <v>2455</v>
      </c>
      <c r="C2726" s="143">
        <v>-496.53407084128486</v>
      </c>
      <c r="D2726" s="143">
        <v>3567.8775250202534</v>
      </c>
      <c r="E2726" s="142">
        <v>1.3080000000000001</v>
      </c>
      <c r="F2726" s="141">
        <v>2.2160000000000002</v>
      </c>
      <c r="G2726" s="135"/>
      <c r="H2726" s="135"/>
      <c r="I2726" s="134"/>
      <c r="J2726" s="135"/>
      <c r="K2726" s="135"/>
      <c r="L2726" s="134"/>
      <c r="M2726" s="135"/>
      <c r="N2726" s="135"/>
      <c r="O2726" s="134"/>
      <c r="P2726" s="135"/>
      <c r="Q2726" s="135"/>
      <c r="R2726" s="134"/>
      <c r="S2726" s="135"/>
      <c r="T2726" s="135"/>
      <c r="U2726" s="134"/>
      <c r="V2726" s="135"/>
      <c r="W2726" s="135"/>
      <c r="X2726" s="134"/>
      <c r="Y2726" s="135"/>
      <c r="Z2726" s="135"/>
      <c r="AA2726" s="134"/>
      <c r="AB2726" s="135"/>
      <c r="AC2726" s="135"/>
      <c r="AD2726" s="134"/>
      <c r="AE2726" s="135"/>
      <c r="AF2726" s="135"/>
      <c r="AG2726" s="134"/>
    </row>
    <row r="2727" spans="1:33">
      <c r="A2727" s="144" t="s">
        <v>345</v>
      </c>
      <c r="B2727" s="135" t="s">
        <v>2454</v>
      </c>
      <c r="C2727" s="143">
        <v>-495.90320451855587</v>
      </c>
      <c r="D2727" s="143">
        <v>3567.7683997413528</v>
      </c>
      <c r="E2727" s="142">
        <v>1.3260000000000001</v>
      </c>
      <c r="F2727" s="141">
        <v>2.2080000000000002</v>
      </c>
      <c r="G2727" s="135"/>
      <c r="H2727" s="135"/>
      <c r="I2727" s="134"/>
      <c r="J2727" s="135"/>
      <c r="K2727" s="135"/>
      <c r="L2727" s="134"/>
      <c r="M2727" s="135"/>
      <c r="N2727" s="135"/>
      <c r="O2727" s="134"/>
      <c r="P2727" s="135"/>
      <c r="Q2727" s="135"/>
      <c r="R2727" s="134"/>
      <c r="S2727" s="135"/>
      <c r="T2727" s="135"/>
      <c r="U2727" s="134"/>
      <c r="V2727" s="135"/>
      <c r="W2727" s="135"/>
      <c r="X2727" s="134"/>
      <c r="Y2727" s="135"/>
      <c r="Z2727" s="135"/>
      <c r="AA2727" s="134"/>
      <c r="AB2727" s="135"/>
      <c r="AC2727" s="135"/>
      <c r="AD2727" s="134"/>
      <c r="AE2727" s="135"/>
      <c r="AF2727" s="135"/>
      <c r="AG2727" s="134"/>
    </row>
    <row r="2728" spans="1:33">
      <c r="A2728" s="144" t="s">
        <v>345</v>
      </c>
      <c r="B2728" s="135" t="s">
        <v>2453</v>
      </c>
      <c r="C2728" s="143">
        <v>-496.89723140414753</v>
      </c>
      <c r="D2728" s="143">
        <v>3566.8802357665522</v>
      </c>
      <c r="E2728" s="142">
        <v>1.3220000000000001</v>
      </c>
      <c r="F2728" s="141">
        <v>2.2309999999999999</v>
      </c>
      <c r="G2728" s="135"/>
      <c r="H2728" s="135"/>
      <c r="I2728" s="134"/>
      <c r="J2728" s="135"/>
      <c r="K2728" s="135"/>
      <c r="L2728" s="134"/>
      <c r="M2728" s="135"/>
      <c r="N2728" s="135"/>
      <c r="O2728" s="134"/>
      <c r="P2728" s="135"/>
      <c r="Q2728" s="135"/>
      <c r="R2728" s="134"/>
      <c r="S2728" s="135"/>
      <c r="T2728" s="135"/>
      <c r="U2728" s="134"/>
      <c r="V2728" s="135"/>
      <c r="W2728" s="135"/>
      <c r="X2728" s="134"/>
      <c r="Y2728" s="135"/>
      <c r="Z2728" s="135"/>
      <c r="AA2728" s="134"/>
      <c r="AB2728" s="135"/>
      <c r="AC2728" s="135"/>
      <c r="AD2728" s="134"/>
      <c r="AE2728" s="135"/>
      <c r="AF2728" s="135"/>
      <c r="AG2728" s="134"/>
    </row>
    <row r="2729" spans="1:33">
      <c r="A2729" s="144" t="s">
        <v>345</v>
      </c>
      <c r="B2729" s="135" t="s">
        <v>2452</v>
      </c>
      <c r="C2729" s="143">
        <v>-496.69248923423265</v>
      </c>
      <c r="D2729" s="143">
        <v>3566.2330130759278</v>
      </c>
      <c r="E2729" s="142">
        <v>1.3220000000000001</v>
      </c>
      <c r="F2729" s="141">
        <v>2.206</v>
      </c>
      <c r="G2729" s="135"/>
      <c r="H2729" s="135"/>
      <c r="I2729" s="134"/>
      <c r="J2729" s="135"/>
      <c r="K2729" s="135"/>
      <c r="L2729" s="134"/>
      <c r="M2729" s="135"/>
      <c r="N2729" s="135"/>
      <c r="O2729" s="134"/>
      <c r="P2729" s="135"/>
      <c r="Q2729" s="135"/>
      <c r="R2729" s="134"/>
      <c r="S2729" s="135"/>
      <c r="T2729" s="135"/>
      <c r="U2729" s="134"/>
      <c r="V2729" s="135"/>
      <c r="W2729" s="135"/>
      <c r="X2729" s="134"/>
      <c r="Y2729" s="135"/>
      <c r="Z2729" s="135"/>
      <c r="AA2729" s="134"/>
      <c r="AB2729" s="135"/>
      <c r="AC2729" s="135"/>
      <c r="AD2729" s="134"/>
      <c r="AE2729" s="135"/>
      <c r="AF2729" s="135"/>
      <c r="AG2729" s="134"/>
    </row>
    <row r="2730" spans="1:33">
      <c r="A2730" s="144" t="s">
        <v>345</v>
      </c>
      <c r="B2730" s="135" t="s">
        <v>2451</v>
      </c>
      <c r="C2730" s="143">
        <v>-496.58617578629952</v>
      </c>
      <c r="D2730" s="143">
        <v>3565.6842321116314</v>
      </c>
      <c r="E2730" s="142">
        <v>1.3240000000000001</v>
      </c>
      <c r="F2730" s="141">
        <v>2.234</v>
      </c>
      <c r="G2730" s="135"/>
      <c r="H2730" s="135"/>
      <c r="I2730" s="134"/>
      <c r="J2730" s="135"/>
      <c r="K2730" s="135"/>
      <c r="L2730" s="134"/>
      <c r="M2730" s="135"/>
      <c r="N2730" s="135"/>
      <c r="O2730" s="134"/>
      <c r="P2730" s="135"/>
      <c r="Q2730" s="135"/>
      <c r="R2730" s="134"/>
      <c r="S2730" s="135"/>
      <c r="T2730" s="135"/>
      <c r="U2730" s="134"/>
      <c r="V2730" s="135"/>
      <c r="W2730" s="135"/>
      <c r="X2730" s="134"/>
      <c r="Y2730" s="135"/>
      <c r="Z2730" s="135"/>
      <c r="AA2730" s="134"/>
      <c r="AB2730" s="135"/>
      <c r="AC2730" s="135"/>
      <c r="AD2730" s="134"/>
      <c r="AE2730" s="135"/>
      <c r="AF2730" s="135"/>
      <c r="AG2730" s="134"/>
    </row>
    <row r="2731" spans="1:33">
      <c r="A2731" s="144" t="s">
        <v>345</v>
      </c>
      <c r="B2731" s="135" t="s">
        <v>2450</v>
      </c>
      <c r="C2731" s="143">
        <v>-496.04833640305827</v>
      </c>
      <c r="D2731" s="143">
        <v>3564.7768313370539</v>
      </c>
      <c r="E2731" s="142">
        <v>1.2989999999999999</v>
      </c>
      <c r="F2731" s="141">
        <v>2.198</v>
      </c>
      <c r="G2731" s="135"/>
      <c r="H2731" s="135"/>
      <c r="I2731" s="134"/>
      <c r="J2731" s="135"/>
      <c r="K2731" s="135"/>
      <c r="L2731" s="134"/>
      <c r="M2731" s="135"/>
      <c r="N2731" s="135"/>
      <c r="O2731" s="134"/>
      <c r="P2731" s="135"/>
      <c r="Q2731" s="135"/>
      <c r="R2731" s="134"/>
      <c r="S2731" s="135"/>
      <c r="T2731" s="135"/>
      <c r="U2731" s="134"/>
      <c r="V2731" s="135"/>
      <c r="W2731" s="135"/>
      <c r="X2731" s="134"/>
      <c r="Y2731" s="135"/>
      <c r="Z2731" s="135"/>
      <c r="AA2731" s="134"/>
      <c r="AB2731" s="135"/>
      <c r="AC2731" s="135"/>
      <c r="AD2731" s="134"/>
      <c r="AE2731" s="135"/>
      <c r="AF2731" s="135"/>
      <c r="AG2731" s="134"/>
    </row>
    <row r="2732" spans="1:33">
      <c r="A2732" s="144" t="s">
        <v>345</v>
      </c>
      <c r="B2732" s="135" t="s">
        <v>2449</v>
      </c>
      <c r="C2732" s="143">
        <v>-496.47514932659078</v>
      </c>
      <c r="D2732" s="143">
        <v>3563.7245316388253</v>
      </c>
      <c r="E2732" s="142">
        <v>1.2989999999999999</v>
      </c>
      <c r="F2732" s="141">
        <v>2.2029999999999998</v>
      </c>
      <c r="G2732" s="135"/>
      <c r="H2732" s="135"/>
      <c r="I2732" s="134"/>
      <c r="J2732" s="135"/>
      <c r="K2732" s="135"/>
      <c r="L2732" s="134"/>
      <c r="M2732" s="135"/>
      <c r="N2732" s="135"/>
      <c r="O2732" s="134"/>
      <c r="P2732" s="135"/>
      <c r="Q2732" s="135"/>
      <c r="R2732" s="134"/>
      <c r="S2732" s="135"/>
      <c r="T2732" s="135"/>
      <c r="U2732" s="134"/>
      <c r="V2732" s="135"/>
      <c r="W2732" s="135"/>
      <c r="X2732" s="134"/>
      <c r="Y2732" s="135"/>
      <c r="Z2732" s="135"/>
      <c r="AA2732" s="134"/>
      <c r="AB2732" s="135"/>
      <c r="AC2732" s="135"/>
      <c r="AD2732" s="134"/>
      <c r="AE2732" s="135"/>
      <c r="AF2732" s="135"/>
      <c r="AG2732" s="134"/>
    </row>
    <row r="2733" spans="1:33">
      <c r="A2733" s="144" t="s">
        <v>345</v>
      </c>
      <c r="B2733" s="135" t="s">
        <v>2448</v>
      </c>
      <c r="C2733" s="143">
        <v>-496.87171738451622</v>
      </c>
      <c r="D2733" s="143">
        <v>3563.1028139301256</v>
      </c>
      <c r="E2733" s="142">
        <v>1.278</v>
      </c>
      <c r="F2733" s="141">
        <v>2.2010000000000001</v>
      </c>
      <c r="G2733" s="135"/>
      <c r="H2733" s="135"/>
      <c r="I2733" s="134"/>
      <c r="J2733" s="135"/>
      <c r="K2733" s="135"/>
      <c r="L2733" s="134"/>
      <c r="M2733" s="135"/>
      <c r="N2733" s="135"/>
      <c r="O2733" s="134"/>
      <c r="P2733" s="135"/>
      <c r="Q2733" s="135"/>
      <c r="R2733" s="134"/>
      <c r="S2733" s="135"/>
      <c r="T2733" s="135"/>
      <c r="U2733" s="134"/>
      <c r="V2733" s="135"/>
      <c r="W2733" s="135"/>
      <c r="X2733" s="134"/>
      <c r="Y2733" s="135"/>
      <c r="Z2733" s="135"/>
      <c r="AA2733" s="134"/>
      <c r="AB2733" s="135"/>
      <c r="AC2733" s="135"/>
      <c r="AD2733" s="134"/>
      <c r="AE2733" s="135"/>
      <c r="AF2733" s="135"/>
      <c r="AG2733" s="134"/>
    </row>
    <row r="2734" spans="1:33">
      <c r="A2734" s="144" t="s">
        <v>345</v>
      </c>
      <c r="B2734" s="135" t="s">
        <v>2447</v>
      </c>
      <c r="C2734" s="143">
        <v>-496.58988156396543</v>
      </c>
      <c r="D2734" s="143">
        <v>3562.9107021710333</v>
      </c>
      <c r="E2734" s="142">
        <v>1.3009999999999999</v>
      </c>
      <c r="F2734" s="141">
        <v>2.206</v>
      </c>
      <c r="G2734" s="135"/>
      <c r="H2734" s="135"/>
      <c r="I2734" s="134"/>
      <c r="J2734" s="135"/>
      <c r="K2734" s="135"/>
      <c r="L2734" s="134"/>
      <c r="M2734" s="135"/>
      <c r="N2734" s="135"/>
      <c r="O2734" s="134"/>
      <c r="P2734" s="135"/>
      <c r="Q2734" s="135"/>
      <c r="R2734" s="134"/>
      <c r="S2734" s="135"/>
      <c r="T2734" s="135"/>
      <c r="U2734" s="134"/>
      <c r="V2734" s="135"/>
      <c r="W2734" s="135"/>
      <c r="X2734" s="134"/>
      <c r="Y2734" s="135"/>
      <c r="Z2734" s="135"/>
      <c r="AA2734" s="134"/>
      <c r="AB2734" s="135"/>
      <c r="AC2734" s="135"/>
      <c r="AD2734" s="134"/>
      <c r="AE2734" s="135"/>
      <c r="AF2734" s="135"/>
      <c r="AG2734" s="134"/>
    </row>
    <row r="2735" spans="1:33">
      <c r="A2735" s="144" t="s">
        <v>345</v>
      </c>
      <c r="B2735" s="135" t="s">
        <v>2446</v>
      </c>
      <c r="C2735" s="143">
        <v>-496.76765327431218</v>
      </c>
      <c r="D2735" s="143">
        <v>3561.6076784636157</v>
      </c>
      <c r="E2735" s="142">
        <v>1.306</v>
      </c>
      <c r="F2735" s="141">
        <v>2.198</v>
      </c>
      <c r="G2735" s="135"/>
      <c r="H2735" s="135"/>
      <c r="I2735" s="134"/>
      <c r="J2735" s="135"/>
      <c r="K2735" s="135"/>
      <c r="L2735" s="134"/>
      <c r="M2735" s="135"/>
      <c r="N2735" s="135"/>
      <c r="O2735" s="134"/>
      <c r="P2735" s="135"/>
      <c r="Q2735" s="135"/>
      <c r="R2735" s="134"/>
      <c r="S2735" s="135"/>
      <c r="T2735" s="135"/>
      <c r="U2735" s="134"/>
      <c r="V2735" s="135"/>
      <c r="W2735" s="135"/>
      <c r="X2735" s="134"/>
      <c r="Y2735" s="135"/>
      <c r="Z2735" s="135"/>
      <c r="AA2735" s="134"/>
      <c r="AB2735" s="135"/>
      <c r="AC2735" s="135"/>
      <c r="AD2735" s="134"/>
      <c r="AE2735" s="135"/>
      <c r="AF2735" s="135"/>
      <c r="AG2735" s="134"/>
    </row>
    <row r="2736" spans="1:33">
      <c r="A2736" s="144" t="s">
        <v>345</v>
      </c>
      <c r="B2736" s="135" t="s">
        <v>2445</v>
      </c>
      <c r="C2736" s="143">
        <v>-496.676647877199</v>
      </c>
      <c r="D2736" s="143">
        <v>3560.0901477254938</v>
      </c>
      <c r="E2736" s="142">
        <v>1.3049999999999999</v>
      </c>
      <c r="F2736" s="141">
        <v>2.198</v>
      </c>
      <c r="G2736" s="135"/>
      <c r="H2736" s="135"/>
      <c r="I2736" s="134"/>
      <c r="J2736" s="135"/>
      <c r="K2736" s="135"/>
      <c r="L2736" s="134"/>
      <c r="M2736" s="135"/>
      <c r="N2736" s="135"/>
      <c r="O2736" s="134"/>
      <c r="P2736" s="135"/>
      <c r="Q2736" s="135"/>
      <c r="R2736" s="134"/>
      <c r="S2736" s="135"/>
      <c r="T2736" s="135"/>
      <c r="U2736" s="134"/>
      <c r="V2736" s="135"/>
      <c r="W2736" s="135"/>
      <c r="X2736" s="134"/>
      <c r="Y2736" s="135"/>
      <c r="Z2736" s="135"/>
      <c r="AA2736" s="134"/>
      <c r="AB2736" s="135"/>
      <c r="AC2736" s="135"/>
      <c r="AD2736" s="134"/>
      <c r="AE2736" s="135"/>
      <c r="AF2736" s="135"/>
      <c r="AG2736" s="134"/>
    </row>
    <row r="2737" spans="1:33">
      <c r="A2737" s="144" t="s">
        <v>345</v>
      </c>
      <c r="B2737" s="135" t="s">
        <v>2444</v>
      </c>
      <c r="C2737" s="143">
        <v>-496.88914046712557</v>
      </c>
      <c r="D2737" s="143">
        <v>3558.2836902682538</v>
      </c>
      <c r="E2737" s="142">
        <v>1.2889999999999999</v>
      </c>
      <c r="F2737" s="141">
        <v>2.1869999999999998</v>
      </c>
      <c r="G2737" s="135"/>
      <c r="H2737" s="135"/>
      <c r="I2737" s="134"/>
      <c r="J2737" s="135"/>
      <c r="K2737" s="135"/>
      <c r="L2737" s="134"/>
      <c r="M2737" s="135"/>
      <c r="N2737" s="135"/>
      <c r="O2737" s="134"/>
      <c r="P2737" s="135"/>
      <c r="Q2737" s="135"/>
      <c r="R2737" s="134"/>
      <c r="S2737" s="135"/>
      <c r="T2737" s="135"/>
      <c r="U2737" s="134"/>
      <c r="V2737" s="135"/>
      <c r="W2737" s="135"/>
      <c r="X2737" s="134"/>
      <c r="Y2737" s="135"/>
      <c r="Z2737" s="135"/>
      <c r="AA2737" s="134"/>
      <c r="AB2737" s="135"/>
      <c r="AC2737" s="135"/>
      <c r="AD2737" s="134"/>
      <c r="AE2737" s="135"/>
      <c r="AF2737" s="135"/>
      <c r="AG2737" s="134"/>
    </row>
    <row r="2738" spans="1:33">
      <c r="A2738" s="144" t="s">
        <v>345</v>
      </c>
      <c r="B2738" s="135" t="s">
        <v>2443</v>
      </c>
      <c r="C2738" s="143">
        <v>-496.18192318273555</v>
      </c>
      <c r="D2738" s="143">
        <v>3556.4362809910003</v>
      </c>
      <c r="E2738" s="142">
        <v>1.3009999999999999</v>
      </c>
      <c r="F2738" s="141">
        <v>2.218</v>
      </c>
      <c r="G2738" s="135"/>
      <c r="H2738" s="135"/>
      <c r="I2738" s="134"/>
      <c r="J2738" s="135"/>
      <c r="K2738" s="135"/>
      <c r="L2738" s="134"/>
      <c r="M2738" s="135"/>
      <c r="N2738" s="135"/>
      <c r="O2738" s="134"/>
      <c r="P2738" s="135"/>
      <c r="Q2738" s="135"/>
      <c r="R2738" s="134"/>
      <c r="S2738" s="135"/>
      <c r="T2738" s="135"/>
      <c r="U2738" s="134"/>
      <c r="V2738" s="135"/>
      <c r="W2738" s="135"/>
      <c r="X2738" s="134"/>
      <c r="Y2738" s="135"/>
      <c r="Z2738" s="135"/>
      <c r="AA2738" s="134"/>
      <c r="AB2738" s="135"/>
      <c r="AC2738" s="135"/>
      <c r="AD2738" s="134"/>
      <c r="AE2738" s="135"/>
      <c r="AF2738" s="135"/>
      <c r="AG2738" s="134"/>
    </row>
    <row r="2739" spans="1:33">
      <c r="A2739" s="144" t="s">
        <v>345</v>
      </c>
      <c r="B2739" s="135" t="s">
        <v>2442</v>
      </c>
      <c r="C2739" s="143">
        <v>-496.27461070980979</v>
      </c>
      <c r="D2739" s="143">
        <v>3556.0496670995394</v>
      </c>
      <c r="E2739" s="142">
        <v>1.288</v>
      </c>
      <c r="F2739" s="141">
        <v>2.1869999999999998</v>
      </c>
      <c r="G2739" s="135"/>
      <c r="H2739" s="135"/>
      <c r="I2739" s="134"/>
      <c r="J2739" s="135"/>
      <c r="K2739" s="135"/>
      <c r="L2739" s="134"/>
      <c r="M2739" s="135"/>
      <c r="N2739" s="135"/>
      <c r="O2739" s="134"/>
      <c r="P2739" s="135"/>
      <c r="Q2739" s="135"/>
      <c r="R2739" s="134"/>
      <c r="S2739" s="135"/>
      <c r="T2739" s="135"/>
      <c r="U2739" s="134"/>
      <c r="V2739" s="135"/>
      <c r="W2739" s="135"/>
      <c r="X2739" s="134"/>
      <c r="Y2739" s="135"/>
      <c r="Z2739" s="135"/>
      <c r="AA2739" s="134"/>
      <c r="AB2739" s="135"/>
      <c r="AC2739" s="135"/>
      <c r="AD2739" s="134"/>
      <c r="AE2739" s="135"/>
      <c r="AF2739" s="135"/>
      <c r="AG2739" s="134"/>
    </row>
    <row r="2740" spans="1:33">
      <c r="A2740" s="144" t="s">
        <v>345</v>
      </c>
      <c r="B2740" s="135" t="s">
        <v>2441</v>
      </c>
      <c r="C2740" s="143">
        <v>-496.66351713621577</v>
      </c>
      <c r="D2740" s="143">
        <v>3554.7081969363503</v>
      </c>
      <c r="E2740" s="142">
        <v>1.2969999999999999</v>
      </c>
      <c r="F2740" s="141">
        <v>2.1930000000000001</v>
      </c>
      <c r="G2740" s="135"/>
      <c r="H2740" s="135"/>
      <c r="I2740" s="134"/>
      <c r="J2740" s="135"/>
      <c r="K2740" s="135"/>
      <c r="L2740" s="134"/>
      <c r="M2740" s="135"/>
      <c r="N2740" s="135"/>
      <c r="O2740" s="134"/>
      <c r="P2740" s="135"/>
      <c r="Q2740" s="135"/>
      <c r="R2740" s="134"/>
      <c r="S2740" s="135"/>
      <c r="T2740" s="135"/>
      <c r="U2740" s="134"/>
      <c r="V2740" s="135"/>
      <c r="W2740" s="135"/>
      <c r="X2740" s="134"/>
      <c r="Y2740" s="135"/>
      <c r="Z2740" s="135"/>
      <c r="AA2740" s="134"/>
      <c r="AB2740" s="135"/>
      <c r="AC2740" s="135"/>
      <c r="AD2740" s="134"/>
      <c r="AE2740" s="135"/>
      <c r="AF2740" s="135"/>
      <c r="AG2740" s="134"/>
    </row>
    <row r="2741" spans="1:33">
      <c r="A2741" s="144" t="s">
        <v>345</v>
      </c>
      <c r="B2741" s="135" t="s">
        <v>2440</v>
      </c>
      <c r="C2741" s="143">
        <v>-496.50591508748045</v>
      </c>
      <c r="D2741" s="143">
        <v>3554.046735413217</v>
      </c>
      <c r="E2741" s="142">
        <v>1.3</v>
      </c>
      <c r="F2741" s="141">
        <v>2.2090000000000001</v>
      </c>
      <c r="G2741" s="135"/>
      <c r="H2741" s="135"/>
      <c r="I2741" s="134"/>
      <c r="J2741" s="135"/>
      <c r="K2741" s="135"/>
      <c r="L2741" s="134"/>
      <c r="M2741" s="135"/>
      <c r="N2741" s="135"/>
      <c r="O2741" s="134"/>
      <c r="P2741" s="135"/>
      <c r="Q2741" s="135"/>
      <c r="R2741" s="134"/>
      <c r="S2741" s="135"/>
      <c r="T2741" s="135"/>
      <c r="U2741" s="134"/>
      <c r="V2741" s="135"/>
      <c r="W2741" s="135"/>
      <c r="X2741" s="134"/>
      <c r="Y2741" s="135"/>
      <c r="Z2741" s="135"/>
      <c r="AA2741" s="134"/>
      <c r="AB2741" s="135"/>
      <c r="AC2741" s="135"/>
      <c r="AD2741" s="134"/>
      <c r="AE2741" s="135"/>
      <c r="AF2741" s="135"/>
      <c r="AG2741" s="134"/>
    </row>
    <row r="2742" spans="1:33">
      <c r="A2742" s="144" t="s">
        <v>345</v>
      </c>
      <c r="B2742" s="135" t="s">
        <v>2439</v>
      </c>
      <c r="C2742" s="143">
        <v>-496.64099342887823</v>
      </c>
      <c r="D2742" s="143">
        <v>3552.9790181852268</v>
      </c>
      <c r="E2742" s="142">
        <v>1.276</v>
      </c>
      <c r="F2742" s="141">
        <v>2.1850000000000001</v>
      </c>
      <c r="G2742" s="135"/>
      <c r="H2742" s="135"/>
      <c r="I2742" s="134"/>
      <c r="J2742" s="135"/>
      <c r="K2742" s="135"/>
      <c r="L2742" s="134"/>
      <c r="M2742" s="135"/>
      <c r="N2742" s="135"/>
      <c r="O2742" s="134"/>
      <c r="P2742" s="135"/>
      <c r="Q2742" s="135"/>
      <c r="R2742" s="134"/>
      <c r="S2742" s="135"/>
      <c r="T2742" s="135"/>
      <c r="U2742" s="134"/>
      <c r="V2742" s="135"/>
      <c r="W2742" s="135"/>
      <c r="X2742" s="134"/>
      <c r="Y2742" s="135"/>
      <c r="Z2742" s="135"/>
      <c r="AA2742" s="134"/>
      <c r="AB2742" s="135"/>
      <c r="AC2742" s="135"/>
      <c r="AD2742" s="134"/>
      <c r="AE2742" s="135"/>
      <c r="AF2742" s="135"/>
      <c r="AG2742" s="134"/>
    </row>
    <row r="2743" spans="1:33">
      <c r="A2743" s="144" t="s">
        <v>345</v>
      </c>
      <c r="B2743" s="135" t="s">
        <v>2438</v>
      </c>
      <c r="C2743" s="143">
        <v>-496.18654969434135</v>
      </c>
      <c r="D2743" s="143">
        <v>3552.608758880303</v>
      </c>
      <c r="E2743" s="142">
        <v>1.329</v>
      </c>
      <c r="F2743" s="141">
        <v>2.2050000000000001</v>
      </c>
      <c r="G2743" s="135"/>
      <c r="H2743" s="135"/>
      <c r="I2743" s="134"/>
      <c r="J2743" s="135"/>
      <c r="K2743" s="135"/>
      <c r="L2743" s="134"/>
      <c r="M2743" s="135"/>
      <c r="N2743" s="135"/>
      <c r="O2743" s="134"/>
      <c r="P2743" s="135"/>
      <c r="Q2743" s="135"/>
      <c r="R2743" s="134"/>
      <c r="S2743" s="135"/>
      <c r="T2743" s="135"/>
      <c r="U2743" s="134"/>
      <c r="V2743" s="135"/>
      <c r="W2743" s="135"/>
      <c r="X2743" s="134"/>
      <c r="Y2743" s="135"/>
      <c r="Z2743" s="135"/>
      <c r="AA2743" s="134"/>
      <c r="AB2743" s="135"/>
      <c r="AC2743" s="135"/>
      <c r="AD2743" s="134"/>
      <c r="AE2743" s="135"/>
      <c r="AF2743" s="135"/>
      <c r="AG2743" s="134"/>
    </row>
    <row r="2744" spans="1:33">
      <c r="A2744" s="144" t="s">
        <v>345</v>
      </c>
      <c r="B2744" s="135" t="s">
        <v>2437</v>
      </c>
      <c r="C2744" s="143">
        <v>-496.75275254833906</v>
      </c>
      <c r="D2744" s="143">
        <v>3551.9922488333582</v>
      </c>
      <c r="E2744" s="142">
        <v>1.3</v>
      </c>
      <c r="F2744" s="141">
        <v>2.2130000000000001</v>
      </c>
      <c r="G2744" s="135"/>
      <c r="H2744" s="135"/>
      <c r="I2744" s="134"/>
      <c r="J2744" s="135"/>
      <c r="K2744" s="135"/>
      <c r="L2744" s="134"/>
      <c r="M2744" s="135"/>
      <c r="N2744" s="135"/>
      <c r="O2744" s="134"/>
      <c r="P2744" s="135"/>
      <c r="Q2744" s="135"/>
      <c r="R2744" s="134"/>
      <c r="S2744" s="135"/>
      <c r="T2744" s="135"/>
      <c r="U2744" s="134"/>
      <c r="V2744" s="135"/>
      <c r="W2744" s="135"/>
      <c r="X2744" s="134"/>
      <c r="Y2744" s="135"/>
      <c r="Z2744" s="135"/>
      <c r="AA2744" s="134"/>
      <c r="AB2744" s="135"/>
      <c r="AC2744" s="135"/>
      <c r="AD2744" s="134"/>
      <c r="AE2744" s="135"/>
      <c r="AF2744" s="135"/>
      <c r="AG2744" s="134"/>
    </row>
    <row r="2745" spans="1:33">
      <c r="A2745" s="144" t="s">
        <v>345</v>
      </c>
      <c r="B2745" s="135" t="s">
        <v>2436</v>
      </c>
      <c r="C2745" s="143">
        <v>-496.74999466730145</v>
      </c>
      <c r="D2745" s="143">
        <v>3550.5032508003269</v>
      </c>
      <c r="E2745" s="142">
        <v>1.3180000000000001</v>
      </c>
      <c r="F2745" s="141">
        <v>2.1890000000000001</v>
      </c>
      <c r="G2745" s="135"/>
      <c r="H2745" s="135"/>
      <c r="I2745" s="134"/>
      <c r="J2745" s="135"/>
      <c r="K2745" s="135"/>
      <c r="L2745" s="134"/>
      <c r="M2745" s="135"/>
      <c r="N2745" s="135"/>
      <c r="O2745" s="134"/>
      <c r="P2745" s="135"/>
      <c r="Q2745" s="135"/>
      <c r="R2745" s="134"/>
      <c r="S2745" s="135"/>
      <c r="T2745" s="135"/>
      <c r="U2745" s="134"/>
      <c r="V2745" s="135"/>
      <c r="W2745" s="135"/>
      <c r="X2745" s="134"/>
      <c r="Y2745" s="135"/>
      <c r="Z2745" s="135"/>
      <c r="AA2745" s="134"/>
      <c r="AB2745" s="135"/>
      <c r="AC2745" s="135"/>
      <c r="AD2745" s="134"/>
      <c r="AE2745" s="135"/>
      <c r="AF2745" s="135"/>
      <c r="AG2745" s="134"/>
    </row>
    <row r="2746" spans="1:33">
      <c r="A2746" s="144" t="s">
        <v>345</v>
      </c>
      <c r="B2746" s="135" t="s">
        <v>2435</v>
      </c>
      <c r="C2746" s="143">
        <v>-496.38432975424178</v>
      </c>
      <c r="D2746" s="143">
        <v>3549.2253197753002</v>
      </c>
      <c r="E2746" s="142">
        <v>1.3029999999999999</v>
      </c>
      <c r="F2746" s="141">
        <v>2.2160000000000002</v>
      </c>
      <c r="G2746" s="135"/>
      <c r="H2746" s="135"/>
      <c r="I2746" s="134"/>
      <c r="J2746" s="135"/>
      <c r="K2746" s="135"/>
      <c r="L2746" s="134"/>
      <c r="M2746" s="135"/>
      <c r="N2746" s="135"/>
      <c r="O2746" s="134"/>
      <c r="P2746" s="135"/>
      <c r="Q2746" s="135"/>
      <c r="R2746" s="134"/>
      <c r="S2746" s="135"/>
      <c r="T2746" s="135"/>
      <c r="U2746" s="134"/>
      <c r="V2746" s="135"/>
      <c r="W2746" s="135"/>
      <c r="X2746" s="134"/>
      <c r="Y2746" s="135"/>
      <c r="Z2746" s="135"/>
      <c r="AA2746" s="134"/>
      <c r="AB2746" s="135"/>
      <c r="AC2746" s="135"/>
      <c r="AD2746" s="134"/>
      <c r="AE2746" s="135"/>
      <c r="AF2746" s="135"/>
      <c r="AG2746" s="134"/>
    </row>
    <row r="2747" spans="1:33">
      <c r="A2747" s="144" t="s">
        <v>345</v>
      </c>
      <c r="B2747" s="135" t="s">
        <v>2434</v>
      </c>
      <c r="C2747" s="143">
        <v>-496.00248312036388</v>
      </c>
      <c r="D2747" s="143">
        <v>3547.3222340230454</v>
      </c>
      <c r="E2747" s="142">
        <v>1.288</v>
      </c>
      <c r="F2747" s="141">
        <v>2.2160000000000002</v>
      </c>
      <c r="G2747" s="135"/>
      <c r="H2747" s="135"/>
      <c r="I2747" s="134"/>
      <c r="J2747" s="135"/>
      <c r="K2747" s="135"/>
      <c r="L2747" s="134"/>
      <c r="M2747" s="135"/>
      <c r="N2747" s="135"/>
      <c r="O2747" s="134"/>
      <c r="P2747" s="135"/>
      <c r="Q2747" s="135"/>
      <c r="R2747" s="134"/>
      <c r="S2747" s="135"/>
      <c r="T2747" s="135"/>
      <c r="U2747" s="134"/>
      <c r="V2747" s="135"/>
      <c r="W2747" s="135"/>
      <c r="X2747" s="134"/>
      <c r="Y2747" s="135"/>
      <c r="Z2747" s="135"/>
      <c r="AA2747" s="134"/>
      <c r="AB2747" s="135"/>
      <c r="AC2747" s="135"/>
      <c r="AD2747" s="134"/>
      <c r="AE2747" s="135"/>
      <c r="AF2747" s="135"/>
      <c r="AG2747" s="134"/>
    </row>
    <row r="2748" spans="1:33">
      <c r="A2748" s="144" t="s">
        <v>345</v>
      </c>
      <c r="B2748" s="135" t="s">
        <v>2433</v>
      </c>
      <c r="C2748" s="143">
        <v>-496.43496135900926</v>
      </c>
      <c r="D2748" s="143">
        <v>3546.5634866953474</v>
      </c>
      <c r="E2748" s="142">
        <v>1.3009999999999999</v>
      </c>
      <c r="F2748" s="141">
        <v>2.1989999999999998</v>
      </c>
      <c r="G2748" s="135"/>
      <c r="H2748" s="135"/>
      <c r="I2748" s="134"/>
      <c r="J2748" s="135"/>
      <c r="K2748" s="135"/>
      <c r="L2748" s="134"/>
      <c r="M2748" s="135"/>
      <c r="N2748" s="135"/>
      <c r="O2748" s="134"/>
      <c r="P2748" s="135"/>
      <c r="Q2748" s="135"/>
      <c r="R2748" s="134"/>
      <c r="S2748" s="135"/>
      <c r="T2748" s="135"/>
      <c r="U2748" s="134"/>
      <c r="V2748" s="135"/>
      <c r="W2748" s="135"/>
      <c r="X2748" s="134"/>
      <c r="Y2748" s="135"/>
      <c r="Z2748" s="135"/>
      <c r="AA2748" s="134"/>
      <c r="AB2748" s="135"/>
      <c r="AC2748" s="135"/>
      <c r="AD2748" s="134"/>
      <c r="AE2748" s="135"/>
      <c r="AF2748" s="135"/>
      <c r="AG2748" s="134"/>
    </row>
    <row r="2749" spans="1:33">
      <c r="A2749" s="144" t="s">
        <v>345</v>
      </c>
      <c r="B2749" s="135" t="s">
        <v>2432</v>
      </c>
      <c r="C2749" s="143">
        <v>-496.80239073908103</v>
      </c>
      <c r="D2749" s="143">
        <v>3546.0537893079277</v>
      </c>
      <c r="E2749" s="142">
        <v>1.28</v>
      </c>
      <c r="F2749" s="141">
        <v>2.1909999999999998</v>
      </c>
      <c r="G2749" s="135"/>
      <c r="H2749" s="135"/>
      <c r="I2749" s="134"/>
      <c r="J2749" s="135"/>
      <c r="K2749" s="135"/>
      <c r="L2749" s="134"/>
      <c r="M2749" s="135"/>
      <c r="N2749" s="135"/>
      <c r="O2749" s="134"/>
      <c r="P2749" s="135"/>
      <c r="Q2749" s="135"/>
      <c r="R2749" s="134"/>
      <c r="S2749" s="135"/>
      <c r="T2749" s="135"/>
      <c r="U2749" s="134"/>
      <c r="V2749" s="135"/>
      <c r="W2749" s="135"/>
      <c r="X2749" s="134"/>
      <c r="Y2749" s="135"/>
      <c r="Z2749" s="135"/>
      <c r="AA2749" s="134"/>
      <c r="AB2749" s="135"/>
      <c r="AC2749" s="135"/>
      <c r="AD2749" s="134"/>
      <c r="AE2749" s="135"/>
      <c r="AF2749" s="135"/>
      <c r="AG2749" s="134"/>
    </row>
    <row r="2750" spans="1:33">
      <c r="A2750" s="144" t="s">
        <v>345</v>
      </c>
      <c r="B2750" s="135" t="s">
        <v>2431</v>
      </c>
      <c r="C2750" s="143">
        <v>-495.94175079704144</v>
      </c>
      <c r="D2750" s="143">
        <v>3544.0795743874314</v>
      </c>
      <c r="E2750" s="142">
        <v>1.2889999999999999</v>
      </c>
      <c r="F2750" s="141">
        <v>2.2200000000000002</v>
      </c>
      <c r="G2750" s="135"/>
      <c r="H2750" s="135"/>
      <c r="I2750" s="134"/>
      <c r="J2750" s="135"/>
      <c r="K2750" s="135"/>
      <c r="L2750" s="134"/>
      <c r="M2750" s="135"/>
      <c r="N2750" s="135"/>
      <c r="O2750" s="134"/>
      <c r="P2750" s="135"/>
      <c r="Q2750" s="135"/>
      <c r="R2750" s="134"/>
      <c r="S2750" s="135"/>
      <c r="T2750" s="135"/>
      <c r="U2750" s="134"/>
      <c r="V2750" s="135"/>
      <c r="W2750" s="135"/>
      <c r="X2750" s="134"/>
      <c r="Y2750" s="135"/>
      <c r="Z2750" s="135"/>
      <c r="AA2750" s="134"/>
      <c r="AB2750" s="135"/>
      <c r="AC2750" s="135"/>
      <c r="AD2750" s="134"/>
      <c r="AE2750" s="135"/>
      <c r="AF2750" s="135"/>
      <c r="AG2750" s="134"/>
    </row>
    <row r="2751" spans="1:33">
      <c r="A2751" s="144" t="s">
        <v>345</v>
      </c>
      <c r="B2751" s="135" t="s">
        <v>2430</v>
      </c>
      <c r="C2751" s="143">
        <v>-496.36728418867062</v>
      </c>
      <c r="D2751" s="143">
        <v>3542.8030781824973</v>
      </c>
      <c r="E2751" s="142">
        <v>1.286</v>
      </c>
      <c r="F2751" s="141">
        <v>2.2000000000000002</v>
      </c>
      <c r="G2751" s="135"/>
      <c r="H2751" s="135"/>
      <c r="I2751" s="134"/>
      <c r="J2751" s="135"/>
      <c r="K2751" s="135"/>
      <c r="L2751" s="134"/>
      <c r="M2751" s="135"/>
      <c r="N2751" s="135"/>
      <c r="O2751" s="134"/>
      <c r="P2751" s="135"/>
      <c r="Q2751" s="135"/>
      <c r="R2751" s="134"/>
      <c r="S2751" s="135"/>
      <c r="T2751" s="135"/>
      <c r="U2751" s="134"/>
      <c r="V2751" s="135"/>
      <c r="W2751" s="135"/>
      <c r="X2751" s="134"/>
      <c r="Y2751" s="135"/>
      <c r="Z2751" s="135"/>
      <c r="AA2751" s="134"/>
      <c r="AB2751" s="135"/>
      <c r="AC2751" s="135"/>
      <c r="AD2751" s="134"/>
      <c r="AE2751" s="135"/>
      <c r="AF2751" s="135"/>
      <c r="AG2751" s="134"/>
    </row>
    <row r="2752" spans="1:33">
      <c r="A2752" s="144" t="s">
        <v>345</v>
      </c>
      <c r="B2752" s="135" t="s">
        <v>2429</v>
      </c>
      <c r="C2752" s="143">
        <v>-496.13193153148541</v>
      </c>
      <c r="D2752" s="143">
        <v>3541.0696292192374</v>
      </c>
      <c r="E2752" s="142">
        <v>1.2709999999999999</v>
      </c>
      <c r="F2752" s="141">
        <v>2.2029999999999998</v>
      </c>
      <c r="G2752" s="135"/>
      <c r="H2752" s="135"/>
      <c r="I2752" s="134"/>
      <c r="J2752" s="135"/>
      <c r="K2752" s="135"/>
      <c r="L2752" s="134"/>
      <c r="M2752" s="135"/>
      <c r="N2752" s="135"/>
      <c r="O2752" s="134"/>
      <c r="P2752" s="135"/>
      <c r="Q2752" s="135"/>
      <c r="R2752" s="134"/>
      <c r="S2752" s="135"/>
      <c r="T2752" s="135"/>
      <c r="U2752" s="134"/>
      <c r="V2752" s="135"/>
      <c r="W2752" s="135"/>
      <c r="X2752" s="134"/>
      <c r="Y2752" s="135"/>
      <c r="Z2752" s="135"/>
      <c r="AA2752" s="134"/>
      <c r="AB2752" s="135"/>
      <c r="AC2752" s="135"/>
      <c r="AD2752" s="134"/>
      <c r="AE2752" s="135"/>
      <c r="AF2752" s="135"/>
      <c r="AG2752" s="134"/>
    </row>
    <row r="2753" spans="1:33">
      <c r="A2753" s="144" t="s">
        <v>345</v>
      </c>
      <c r="B2753" s="135" t="s">
        <v>2428</v>
      </c>
      <c r="C2753" s="143">
        <v>-496.5445594224413</v>
      </c>
      <c r="D2753" s="143">
        <v>3541.0117267912615</v>
      </c>
      <c r="E2753" s="142">
        <v>1.2889999999999999</v>
      </c>
      <c r="F2753" s="141">
        <v>2.19</v>
      </c>
      <c r="G2753" s="135"/>
      <c r="H2753" s="135"/>
      <c r="I2753" s="134"/>
      <c r="J2753" s="135"/>
      <c r="K2753" s="135"/>
      <c r="L2753" s="134"/>
      <c r="M2753" s="135"/>
      <c r="N2753" s="135"/>
      <c r="O2753" s="134"/>
      <c r="P2753" s="135"/>
      <c r="Q2753" s="135"/>
      <c r="R2753" s="134"/>
      <c r="S2753" s="135"/>
      <c r="T2753" s="135"/>
      <c r="U2753" s="134"/>
      <c r="V2753" s="135"/>
      <c r="W2753" s="135"/>
      <c r="X2753" s="134"/>
      <c r="Y2753" s="135"/>
      <c r="Z2753" s="135"/>
      <c r="AA2753" s="134"/>
      <c r="AB2753" s="135"/>
      <c r="AC2753" s="135"/>
      <c r="AD2753" s="134"/>
      <c r="AE2753" s="135"/>
      <c r="AF2753" s="135"/>
      <c r="AG2753" s="134"/>
    </row>
    <row r="2754" spans="1:33">
      <c r="A2754" s="144" t="s">
        <v>345</v>
      </c>
      <c r="B2754" s="135" t="s">
        <v>2427</v>
      </c>
      <c r="C2754" s="143">
        <v>-496.76559630266649</v>
      </c>
      <c r="D2754" s="143">
        <v>3540.6800652679826</v>
      </c>
      <c r="E2754" s="142">
        <v>1.288</v>
      </c>
      <c r="F2754" s="141">
        <v>2.2149999999999999</v>
      </c>
      <c r="G2754" s="135"/>
      <c r="H2754" s="135"/>
      <c r="I2754" s="134"/>
      <c r="J2754" s="135"/>
      <c r="K2754" s="135"/>
      <c r="L2754" s="134"/>
      <c r="M2754" s="135"/>
      <c r="N2754" s="135"/>
      <c r="O2754" s="134"/>
      <c r="P2754" s="135"/>
      <c r="Q2754" s="135"/>
      <c r="R2754" s="134"/>
      <c r="S2754" s="135"/>
      <c r="T2754" s="135"/>
      <c r="U2754" s="134"/>
      <c r="V2754" s="135"/>
      <c r="W2754" s="135"/>
      <c r="X2754" s="134"/>
      <c r="Y2754" s="135"/>
      <c r="Z2754" s="135"/>
      <c r="AA2754" s="134"/>
      <c r="AB2754" s="135"/>
      <c r="AC2754" s="135"/>
      <c r="AD2754" s="134"/>
      <c r="AE2754" s="135"/>
      <c r="AF2754" s="135"/>
      <c r="AG2754" s="134"/>
    </row>
    <row r="2755" spans="1:33">
      <c r="A2755" s="144" t="s">
        <v>345</v>
      </c>
      <c r="B2755" s="135" t="s">
        <v>2426</v>
      </c>
      <c r="C2755" s="143">
        <v>-496.36427893430528</v>
      </c>
      <c r="D2755" s="143">
        <v>3539.7163748898879</v>
      </c>
      <c r="E2755" s="142">
        <v>1.2929999999999999</v>
      </c>
      <c r="F2755" s="141">
        <v>2.2010000000000001</v>
      </c>
      <c r="G2755" s="135"/>
      <c r="H2755" s="135"/>
      <c r="I2755" s="134"/>
      <c r="J2755" s="135"/>
      <c r="K2755" s="135"/>
      <c r="L2755" s="134"/>
      <c r="M2755" s="135"/>
      <c r="N2755" s="135"/>
      <c r="O2755" s="134"/>
      <c r="P2755" s="135"/>
      <c r="Q2755" s="135"/>
      <c r="R2755" s="134"/>
      <c r="S2755" s="135"/>
      <c r="T2755" s="135"/>
      <c r="U2755" s="134"/>
      <c r="V2755" s="135"/>
      <c r="W2755" s="135"/>
      <c r="X2755" s="134"/>
      <c r="Y2755" s="135"/>
      <c r="Z2755" s="135"/>
      <c r="AA2755" s="134"/>
      <c r="AB2755" s="135"/>
      <c r="AC2755" s="135"/>
      <c r="AD2755" s="134"/>
      <c r="AE2755" s="135"/>
      <c r="AF2755" s="135"/>
      <c r="AG2755" s="134"/>
    </row>
    <row r="2756" spans="1:33">
      <c r="A2756" s="144" t="s">
        <v>345</v>
      </c>
      <c r="B2756" s="135" t="s">
        <v>2425</v>
      </c>
      <c r="C2756" s="143">
        <v>-496.60371085676053</v>
      </c>
      <c r="D2756" s="143">
        <v>3538.3695458563566</v>
      </c>
      <c r="E2756" s="142">
        <v>1.2889999999999999</v>
      </c>
      <c r="F2756" s="141">
        <v>2.2029999999999998</v>
      </c>
      <c r="G2756" s="135"/>
      <c r="H2756" s="135"/>
      <c r="I2756" s="134"/>
      <c r="J2756" s="135"/>
      <c r="K2756" s="135"/>
      <c r="L2756" s="134"/>
      <c r="M2756" s="135"/>
      <c r="N2756" s="135"/>
      <c r="O2756" s="134"/>
      <c r="P2756" s="135"/>
      <c r="Q2756" s="135"/>
      <c r="R2756" s="134"/>
      <c r="S2756" s="135"/>
      <c r="T2756" s="135"/>
      <c r="U2756" s="134"/>
      <c r="V2756" s="135"/>
      <c r="W2756" s="135"/>
      <c r="X2756" s="134"/>
      <c r="Y2756" s="135"/>
      <c r="Z2756" s="135"/>
      <c r="AA2756" s="134"/>
      <c r="AB2756" s="135"/>
      <c r="AC2756" s="135"/>
      <c r="AD2756" s="134"/>
      <c r="AE2756" s="135"/>
      <c r="AF2756" s="135"/>
      <c r="AG2756" s="134"/>
    </row>
    <row r="2757" spans="1:33">
      <c r="A2757" s="144" t="s">
        <v>345</v>
      </c>
      <c r="B2757" s="135" t="s">
        <v>2424</v>
      </c>
      <c r="C2757" s="143">
        <v>-496.48915838781392</v>
      </c>
      <c r="D2757" s="143">
        <v>3536.6326459920269</v>
      </c>
      <c r="E2757" s="142">
        <v>1.296</v>
      </c>
      <c r="F2757" s="141">
        <v>2.194</v>
      </c>
      <c r="G2757" s="135"/>
      <c r="H2757" s="135"/>
      <c r="I2757" s="134"/>
      <c r="J2757" s="135"/>
      <c r="K2757" s="135"/>
      <c r="L2757" s="134"/>
      <c r="M2757" s="135"/>
      <c r="N2757" s="135"/>
      <c r="O2757" s="134"/>
      <c r="P2757" s="135"/>
      <c r="Q2757" s="135"/>
      <c r="R2757" s="134"/>
      <c r="S2757" s="135"/>
      <c r="T2757" s="135"/>
      <c r="U2757" s="134"/>
      <c r="V2757" s="135"/>
      <c r="W2757" s="135"/>
      <c r="X2757" s="134"/>
      <c r="Y2757" s="135"/>
      <c r="Z2757" s="135"/>
      <c r="AA2757" s="134"/>
      <c r="AB2757" s="135"/>
      <c r="AC2757" s="135"/>
      <c r="AD2757" s="134"/>
      <c r="AE2757" s="135"/>
      <c r="AF2757" s="135"/>
      <c r="AG2757" s="134"/>
    </row>
    <row r="2758" spans="1:33">
      <c r="A2758" s="144" t="s">
        <v>345</v>
      </c>
      <c r="B2758" s="135" t="s">
        <v>2423</v>
      </c>
      <c r="C2758" s="143">
        <v>-496.56619399581416</v>
      </c>
      <c r="D2758" s="143">
        <v>3534.6518374984403</v>
      </c>
      <c r="E2758" s="142">
        <v>1.2809999999999999</v>
      </c>
      <c r="F2758" s="141">
        <v>2.1829999999999998</v>
      </c>
      <c r="G2758" s="135"/>
      <c r="H2758" s="135"/>
      <c r="I2758" s="134"/>
      <c r="J2758" s="135"/>
      <c r="K2758" s="135"/>
      <c r="L2758" s="134"/>
      <c r="M2758" s="135"/>
      <c r="N2758" s="135"/>
      <c r="O2758" s="134"/>
      <c r="P2758" s="135"/>
      <c r="Q2758" s="135"/>
      <c r="R2758" s="134"/>
      <c r="S2758" s="135"/>
      <c r="T2758" s="135"/>
      <c r="U2758" s="134"/>
      <c r="V2758" s="135"/>
      <c r="W2758" s="135"/>
      <c r="X2758" s="134"/>
      <c r="Y2758" s="135"/>
      <c r="Z2758" s="135"/>
      <c r="AA2758" s="134"/>
      <c r="AB2758" s="135"/>
      <c r="AC2758" s="135"/>
      <c r="AD2758" s="134"/>
      <c r="AE2758" s="135"/>
      <c r="AF2758" s="135"/>
      <c r="AG2758" s="134"/>
    </row>
    <row r="2759" spans="1:33">
      <c r="A2759" s="144" t="s">
        <v>345</v>
      </c>
      <c r="B2759" s="135" t="s">
        <v>2422</v>
      </c>
      <c r="C2759" s="143">
        <v>-496.06628840984519</v>
      </c>
      <c r="D2759" s="143">
        <v>3532.6776392811253</v>
      </c>
      <c r="E2759" s="142">
        <v>1.3280000000000001</v>
      </c>
      <c r="F2759" s="141">
        <v>2.1960000000000002</v>
      </c>
      <c r="G2759" s="135"/>
      <c r="H2759" s="135"/>
      <c r="I2759" s="134"/>
      <c r="J2759" s="135"/>
      <c r="K2759" s="135"/>
      <c r="L2759" s="134"/>
      <c r="M2759" s="135"/>
      <c r="N2759" s="135"/>
      <c r="O2759" s="134"/>
      <c r="P2759" s="135"/>
      <c r="Q2759" s="135"/>
      <c r="R2759" s="134"/>
      <c r="S2759" s="135"/>
      <c r="T2759" s="135"/>
      <c r="U2759" s="134"/>
      <c r="V2759" s="135"/>
      <c r="W2759" s="135"/>
      <c r="X2759" s="134"/>
      <c r="Y2759" s="135"/>
      <c r="Z2759" s="135"/>
      <c r="AA2759" s="134"/>
      <c r="AB2759" s="135"/>
      <c r="AC2759" s="135"/>
      <c r="AD2759" s="134"/>
      <c r="AE2759" s="135"/>
      <c r="AF2759" s="135"/>
      <c r="AG2759" s="134"/>
    </row>
    <row r="2760" spans="1:33">
      <c r="A2760" s="144" t="s">
        <v>345</v>
      </c>
      <c r="B2760" s="135" t="s">
        <v>2421</v>
      </c>
      <c r="C2760" s="143">
        <v>-496.17726878958354</v>
      </c>
      <c r="D2760" s="143">
        <v>3532.2454385980473</v>
      </c>
      <c r="E2760" s="142">
        <v>1.3069999999999999</v>
      </c>
      <c r="F2760" s="141">
        <v>2.1989999999999998</v>
      </c>
      <c r="G2760" s="135"/>
      <c r="H2760" s="135"/>
      <c r="I2760" s="134"/>
      <c r="J2760" s="135"/>
      <c r="K2760" s="135"/>
      <c r="L2760" s="134"/>
      <c r="M2760" s="135"/>
      <c r="N2760" s="135"/>
      <c r="O2760" s="134"/>
      <c r="P2760" s="135"/>
      <c r="Q2760" s="135"/>
      <c r="R2760" s="134"/>
      <c r="S2760" s="135"/>
      <c r="T2760" s="135"/>
      <c r="U2760" s="134"/>
      <c r="V2760" s="135"/>
      <c r="W2760" s="135"/>
      <c r="X2760" s="134"/>
      <c r="Y2760" s="135"/>
      <c r="Z2760" s="135"/>
      <c r="AA2760" s="134"/>
      <c r="AB2760" s="135"/>
      <c r="AC2760" s="135"/>
      <c r="AD2760" s="134"/>
      <c r="AE2760" s="135"/>
      <c r="AF2760" s="135"/>
      <c r="AG2760" s="134"/>
    </row>
    <row r="2761" spans="1:33">
      <c r="A2761" s="144" t="s">
        <v>345</v>
      </c>
      <c r="B2761" s="135" t="s">
        <v>2420</v>
      </c>
      <c r="C2761" s="143">
        <v>-496.4054327020558</v>
      </c>
      <c r="D2761" s="143">
        <v>3530.5471605736893</v>
      </c>
      <c r="E2761" s="142">
        <v>1.296</v>
      </c>
      <c r="F2761" s="141">
        <v>2.1960000000000002</v>
      </c>
      <c r="G2761" s="135"/>
      <c r="H2761" s="135"/>
      <c r="I2761" s="134"/>
      <c r="J2761" s="135"/>
      <c r="K2761" s="135"/>
      <c r="L2761" s="134"/>
      <c r="M2761" s="135"/>
      <c r="N2761" s="135"/>
      <c r="O2761" s="134"/>
      <c r="P2761" s="135"/>
      <c r="Q2761" s="135"/>
      <c r="R2761" s="134"/>
      <c r="S2761" s="135"/>
      <c r="T2761" s="135"/>
      <c r="U2761" s="134"/>
      <c r="V2761" s="135"/>
      <c r="W2761" s="135"/>
      <c r="X2761" s="134"/>
      <c r="Y2761" s="135"/>
      <c r="Z2761" s="135"/>
      <c r="AA2761" s="134"/>
      <c r="AB2761" s="135"/>
      <c r="AC2761" s="135"/>
      <c r="AD2761" s="134"/>
      <c r="AE2761" s="135"/>
      <c r="AF2761" s="135"/>
      <c r="AG2761" s="134"/>
    </row>
    <row r="2762" spans="1:33">
      <c r="A2762" s="144" t="s">
        <v>345</v>
      </c>
      <c r="B2762" s="135" t="s">
        <v>2419</v>
      </c>
      <c r="C2762" s="143">
        <v>-496.22524163367365</v>
      </c>
      <c r="D2762" s="143">
        <v>3529.3232828921523</v>
      </c>
      <c r="E2762" s="142">
        <v>1.2749999999999999</v>
      </c>
      <c r="F2762" s="141">
        <v>2.2040000000000002</v>
      </c>
      <c r="G2762" s="135"/>
      <c r="H2762" s="135"/>
      <c r="I2762" s="134"/>
      <c r="J2762" s="135"/>
      <c r="K2762" s="135"/>
      <c r="L2762" s="134"/>
      <c r="M2762" s="135"/>
      <c r="N2762" s="135"/>
      <c r="O2762" s="134"/>
      <c r="P2762" s="135"/>
      <c r="Q2762" s="135"/>
      <c r="R2762" s="134"/>
      <c r="S2762" s="135"/>
      <c r="T2762" s="135"/>
      <c r="U2762" s="134"/>
      <c r="V2762" s="135"/>
      <c r="W2762" s="135"/>
      <c r="X2762" s="134"/>
      <c r="Y2762" s="135"/>
      <c r="Z2762" s="135"/>
      <c r="AA2762" s="134"/>
      <c r="AB2762" s="135"/>
      <c r="AC2762" s="135"/>
      <c r="AD2762" s="134"/>
      <c r="AE2762" s="135"/>
      <c r="AF2762" s="135"/>
      <c r="AG2762" s="134"/>
    </row>
    <row r="2763" spans="1:33">
      <c r="A2763" s="144" t="s">
        <v>345</v>
      </c>
      <c r="B2763" s="135" t="s">
        <v>2418</v>
      </c>
      <c r="C2763" s="143">
        <v>-496.78166862510744</v>
      </c>
      <c r="D2763" s="143">
        <v>3528.7616010461256</v>
      </c>
      <c r="E2763" s="142">
        <v>1.272</v>
      </c>
      <c r="F2763" s="141">
        <v>2.206</v>
      </c>
      <c r="G2763" s="135"/>
      <c r="H2763" s="135"/>
      <c r="I2763" s="134"/>
      <c r="J2763" s="135"/>
      <c r="K2763" s="135"/>
      <c r="L2763" s="134"/>
      <c r="M2763" s="135"/>
      <c r="N2763" s="135"/>
      <c r="O2763" s="134"/>
      <c r="P2763" s="135"/>
      <c r="Q2763" s="135"/>
      <c r="R2763" s="134"/>
      <c r="S2763" s="135"/>
      <c r="T2763" s="135"/>
      <c r="U2763" s="134"/>
      <c r="V2763" s="135"/>
      <c r="W2763" s="135"/>
      <c r="X2763" s="134"/>
      <c r="Y2763" s="135"/>
      <c r="Z2763" s="135"/>
      <c r="AA2763" s="134"/>
      <c r="AB2763" s="135"/>
      <c r="AC2763" s="135"/>
      <c r="AD2763" s="134"/>
      <c r="AE2763" s="135"/>
      <c r="AF2763" s="135"/>
      <c r="AG2763" s="134"/>
    </row>
    <row r="2764" spans="1:33">
      <c r="A2764" s="144" t="s">
        <v>345</v>
      </c>
      <c r="B2764" s="135" t="s">
        <v>2417</v>
      </c>
      <c r="C2764" s="143">
        <v>-496.02316104481679</v>
      </c>
      <c r="D2764" s="143">
        <v>3527.5901630115254</v>
      </c>
      <c r="E2764" s="142">
        <v>1.2909999999999999</v>
      </c>
      <c r="F2764" s="141">
        <v>2.2000000000000002</v>
      </c>
      <c r="G2764" s="135"/>
      <c r="H2764" s="135"/>
      <c r="I2764" s="134"/>
      <c r="J2764" s="135"/>
      <c r="K2764" s="135"/>
      <c r="L2764" s="134"/>
      <c r="M2764" s="135"/>
      <c r="N2764" s="135"/>
      <c r="O2764" s="134"/>
      <c r="P2764" s="135"/>
      <c r="Q2764" s="135"/>
      <c r="R2764" s="134"/>
      <c r="S2764" s="135"/>
      <c r="T2764" s="135"/>
      <c r="U2764" s="134"/>
      <c r="V2764" s="135"/>
      <c r="W2764" s="135"/>
      <c r="X2764" s="134"/>
      <c r="Y2764" s="135"/>
      <c r="Z2764" s="135"/>
      <c r="AA2764" s="134"/>
      <c r="AB2764" s="135"/>
      <c r="AC2764" s="135"/>
      <c r="AD2764" s="134"/>
      <c r="AE2764" s="135"/>
      <c r="AF2764" s="135"/>
      <c r="AG2764" s="134"/>
    </row>
    <row r="2765" spans="1:33">
      <c r="A2765" s="144" t="s">
        <v>345</v>
      </c>
      <c r="B2765" s="135" t="s">
        <v>2416</v>
      </c>
      <c r="C2765" s="143">
        <v>-495.9645496458395</v>
      </c>
      <c r="D2765" s="143">
        <v>3526.4209815284712</v>
      </c>
      <c r="E2765" s="142">
        <v>1.286</v>
      </c>
      <c r="F2765" s="141">
        <v>2.2029999999999998</v>
      </c>
      <c r="G2765" s="135"/>
      <c r="H2765" s="135"/>
      <c r="I2765" s="134"/>
      <c r="J2765" s="135"/>
      <c r="K2765" s="135"/>
      <c r="L2765" s="134"/>
      <c r="M2765" s="135"/>
      <c r="N2765" s="135"/>
      <c r="O2765" s="134"/>
      <c r="P2765" s="135"/>
      <c r="Q2765" s="135"/>
      <c r="R2765" s="134"/>
      <c r="S2765" s="135"/>
      <c r="T2765" s="135"/>
      <c r="U2765" s="134"/>
      <c r="V2765" s="135"/>
      <c r="W2765" s="135"/>
      <c r="X2765" s="134"/>
      <c r="Y2765" s="135"/>
      <c r="Z2765" s="135"/>
      <c r="AA2765" s="134"/>
      <c r="AB2765" s="135"/>
      <c r="AC2765" s="135"/>
      <c r="AD2765" s="134"/>
      <c r="AE2765" s="135"/>
      <c r="AF2765" s="135"/>
      <c r="AG2765" s="134"/>
    </row>
    <row r="2766" spans="1:33">
      <c r="A2766" s="144" t="s">
        <v>345</v>
      </c>
      <c r="B2766" s="135" t="s">
        <v>2415</v>
      </c>
      <c r="C2766" s="143">
        <v>-496.22841309991634</v>
      </c>
      <c r="D2766" s="143">
        <v>3525.6297162837568</v>
      </c>
      <c r="E2766" s="142">
        <v>1.3260000000000001</v>
      </c>
      <c r="F2766" s="141">
        <v>2.2130000000000001</v>
      </c>
      <c r="G2766" s="135"/>
      <c r="H2766" s="135"/>
      <c r="I2766" s="134"/>
      <c r="J2766" s="135"/>
      <c r="K2766" s="135"/>
      <c r="L2766" s="134"/>
      <c r="M2766" s="135"/>
      <c r="N2766" s="135"/>
      <c r="O2766" s="134"/>
      <c r="P2766" s="135"/>
      <c r="Q2766" s="135"/>
      <c r="R2766" s="134"/>
      <c r="S2766" s="135"/>
      <c r="T2766" s="135"/>
      <c r="U2766" s="134"/>
      <c r="V2766" s="135"/>
      <c r="W2766" s="135"/>
      <c r="X2766" s="134"/>
      <c r="Y2766" s="135"/>
      <c r="Z2766" s="135"/>
      <c r="AA2766" s="134"/>
      <c r="AB2766" s="135"/>
      <c r="AC2766" s="135"/>
      <c r="AD2766" s="134"/>
      <c r="AE2766" s="135"/>
      <c r="AF2766" s="135"/>
      <c r="AG2766" s="134"/>
    </row>
    <row r="2767" spans="1:33">
      <c r="A2767" s="144" t="s">
        <v>345</v>
      </c>
      <c r="B2767" s="135" t="s">
        <v>2414</v>
      </c>
      <c r="C2767" s="143">
        <v>-496.3711617437724</v>
      </c>
      <c r="D2767" s="143">
        <v>3525.1320701365785</v>
      </c>
      <c r="E2767" s="142">
        <v>1.2789999999999999</v>
      </c>
      <c r="F2767" s="141">
        <v>2.194</v>
      </c>
      <c r="G2767" s="135"/>
      <c r="H2767" s="135"/>
      <c r="I2767" s="134"/>
      <c r="J2767" s="135"/>
      <c r="K2767" s="135"/>
      <c r="L2767" s="134"/>
      <c r="M2767" s="135"/>
      <c r="N2767" s="135"/>
      <c r="O2767" s="134"/>
      <c r="P2767" s="135"/>
      <c r="Q2767" s="135"/>
      <c r="R2767" s="134"/>
      <c r="S2767" s="135"/>
      <c r="T2767" s="135"/>
      <c r="U2767" s="134"/>
      <c r="V2767" s="135"/>
      <c r="W2767" s="135"/>
      <c r="X2767" s="134"/>
      <c r="Y2767" s="135"/>
      <c r="Z2767" s="135"/>
      <c r="AA2767" s="134"/>
      <c r="AB2767" s="135"/>
      <c r="AC2767" s="135"/>
      <c r="AD2767" s="134"/>
      <c r="AE2767" s="135"/>
      <c r="AF2767" s="135"/>
      <c r="AG2767" s="134"/>
    </row>
    <row r="2768" spans="1:33">
      <c r="A2768" s="144" t="s">
        <v>345</v>
      </c>
      <c r="B2768" s="135" t="s">
        <v>2413</v>
      </c>
      <c r="C2768" s="143">
        <v>-496.85889804212286</v>
      </c>
      <c r="D2768" s="143">
        <v>3524.995534044263</v>
      </c>
      <c r="E2768" s="142">
        <v>1.302</v>
      </c>
      <c r="F2768" s="141">
        <v>2.1859999999999999</v>
      </c>
      <c r="G2768" s="135"/>
      <c r="H2768" s="135"/>
      <c r="I2768" s="134"/>
      <c r="J2768" s="135"/>
      <c r="K2768" s="135"/>
      <c r="L2768" s="134"/>
      <c r="M2768" s="135"/>
      <c r="N2768" s="135"/>
      <c r="O2768" s="134"/>
      <c r="P2768" s="135"/>
      <c r="Q2768" s="135"/>
      <c r="R2768" s="134"/>
      <c r="S2768" s="135"/>
      <c r="T2768" s="135"/>
      <c r="U2768" s="134"/>
      <c r="V2768" s="135"/>
      <c r="W2768" s="135"/>
      <c r="X2768" s="134"/>
      <c r="Y2768" s="135"/>
      <c r="Z2768" s="135"/>
      <c r="AA2768" s="134"/>
      <c r="AB2768" s="135"/>
      <c r="AC2768" s="135"/>
      <c r="AD2768" s="134"/>
      <c r="AE2768" s="135"/>
      <c r="AF2768" s="135"/>
      <c r="AG2768" s="134"/>
    </row>
    <row r="2769" spans="1:33">
      <c r="A2769" s="144" t="s">
        <v>345</v>
      </c>
      <c r="B2769" s="135" t="s">
        <v>2412</v>
      </c>
      <c r="C2769" s="143">
        <v>-496.10630817413266</v>
      </c>
      <c r="D2769" s="143">
        <v>3524.3611041734021</v>
      </c>
      <c r="E2769" s="142">
        <v>1.304</v>
      </c>
      <c r="F2769" s="141">
        <v>2.2120000000000002</v>
      </c>
      <c r="G2769" s="135"/>
      <c r="H2769" s="135"/>
      <c r="I2769" s="134"/>
      <c r="J2769" s="135"/>
      <c r="K2769" s="135"/>
      <c r="L2769" s="134"/>
      <c r="M2769" s="135"/>
      <c r="N2769" s="135"/>
      <c r="O2769" s="134"/>
      <c r="P2769" s="135"/>
      <c r="Q2769" s="135"/>
      <c r="R2769" s="134"/>
      <c r="S2769" s="135"/>
      <c r="T2769" s="135"/>
      <c r="U2769" s="134"/>
      <c r="V2769" s="135"/>
      <c r="W2769" s="135"/>
      <c r="X2769" s="134"/>
      <c r="Y2769" s="135"/>
      <c r="Z2769" s="135"/>
      <c r="AA2769" s="134"/>
      <c r="AB2769" s="135"/>
      <c r="AC2769" s="135"/>
      <c r="AD2769" s="134"/>
      <c r="AE2769" s="135"/>
      <c r="AF2769" s="135"/>
      <c r="AG2769" s="134"/>
    </row>
    <row r="2770" spans="1:33">
      <c r="A2770" s="144" t="s">
        <v>345</v>
      </c>
      <c r="B2770" s="135" t="s">
        <v>2411</v>
      </c>
      <c r="C2770" s="143">
        <v>-496.64897273635233</v>
      </c>
      <c r="D2770" s="143">
        <v>3523.4875306662657</v>
      </c>
      <c r="E2770" s="142">
        <v>1.3</v>
      </c>
      <c r="F2770" s="141">
        <v>2.2210000000000001</v>
      </c>
      <c r="G2770" s="135"/>
      <c r="H2770" s="135"/>
      <c r="I2770" s="134"/>
      <c r="J2770" s="135"/>
      <c r="K2770" s="135"/>
      <c r="L2770" s="134"/>
      <c r="M2770" s="135"/>
      <c r="N2770" s="135"/>
      <c r="O2770" s="134"/>
      <c r="P2770" s="135"/>
      <c r="Q2770" s="135"/>
      <c r="R2770" s="134"/>
      <c r="S2770" s="135"/>
      <c r="T2770" s="135"/>
      <c r="U2770" s="134"/>
      <c r="V2770" s="135"/>
      <c r="W2770" s="135"/>
      <c r="X2770" s="134"/>
      <c r="Y2770" s="135"/>
      <c r="Z2770" s="135"/>
      <c r="AA2770" s="134"/>
      <c r="AB2770" s="135"/>
      <c r="AC2770" s="135"/>
      <c r="AD2770" s="134"/>
      <c r="AE2770" s="135"/>
      <c r="AF2770" s="135"/>
      <c r="AG2770" s="134"/>
    </row>
    <row r="2771" spans="1:33">
      <c r="A2771" s="144" t="s">
        <v>345</v>
      </c>
      <c r="B2771" s="135" t="s">
        <v>2410</v>
      </c>
      <c r="C2771" s="143">
        <v>-496.19547731581946</v>
      </c>
      <c r="D2771" s="143">
        <v>3522.7187740607174</v>
      </c>
      <c r="E2771" s="142">
        <v>1.31</v>
      </c>
      <c r="F2771" s="141">
        <v>2.198</v>
      </c>
      <c r="G2771" s="135"/>
      <c r="H2771" s="135"/>
      <c r="I2771" s="134"/>
      <c r="J2771" s="135"/>
      <c r="K2771" s="135"/>
      <c r="L2771" s="134"/>
      <c r="M2771" s="135"/>
      <c r="N2771" s="135"/>
      <c r="O2771" s="134"/>
      <c r="P2771" s="135"/>
      <c r="Q2771" s="135"/>
      <c r="R2771" s="134"/>
      <c r="S2771" s="135"/>
      <c r="T2771" s="135"/>
      <c r="U2771" s="134"/>
      <c r="V2771" s="135"/>
      <c r="W2771" s="135"/>
      <c r="X2771" s="134"/>
      <c r="Y2771" s="135"/>
      <c r="Z2771" s="135"/>
      <c r="AA2771" s="134"/>
      <c r="AB2771" s="135"/>
      <c r="AC2771" s="135"/>
      <c r="AD2771" s="134"/>
      <c r="AE2771" s="135"/>
      <c r="AF2771" s="135"/>
      <c r="AG2771" s="134"/>
    </row>
    <row r="2772" spans="1:33">
      <c r="A2772" s="144" t="s">
        <v>345</v>
      </c>
      <c r="B2772" s="135" t="s">
        <v>2409</v>
      </c>
      <c r="C2772" s="143">
        <v>-496.73094417494764</v>
      </c>
      <c r="D2772" s="143">
        <v>3520.9011219648796</v>
      </c>
      <c r="E2772" s="142">
        <v>1.282</v>
      </c>
      <c r="F2772" s="141">
        <v>2.2029999999999998</v>
      </c>
      <c r="G2772" s="135"/>
      <c r="H2772" s="135"/>
      <c r="I2772" s="134"/>
      <c r="J2772" s="135"/>
      <c r="K2772" s="135"/>
      <c r="L2772" s="134"/>
      <c r="M2772" s="135"/>
      <c r="N2772" s="135"/>
      <c r="O2772" s="134"/>
      <c r="P2772" s="135"/>
      <c r="Q2772" s="135"/>
      <c r="R2772" s="134"/>
      <c r="S2772" s="135"/>
      <c r="T2772" s="135"/>
      <c r="U2772" s="134"/>
      <c r="V2772" s="135"/>
      <c r="W2772" s="135"/>
      <c r="X2772" s="134"/>
      <c r="Y2772" s="135"/>
      <c r="Z2772" s="135"/>
      <c r="AA2772" s="134"/>
      <c r="AB2772" s="135"/>
      <c r="AC2772" s="135"/>
      <c r="AD2772" s="134"/>
      <c r="AE2772" s="135"/>
      <c r="AF2772" s="135"/>
      <c r="AG2772" s="134"/>
    </row>
    <row r="2773" spans="1:33">
      <c r="A2773" s="144" t="s">
        <v>345</v>
      </c>
      <c r="B2773" s="135" t="s">
        <v>2408</v>
      </c>
      <c r="C2773" s="143">
        <v>-496.25681916598381</v>
      </c>
      <c r="D2773" s="143">
        <v>3519.8974082644277</v>
      </c>
      <c r="E2773" s="142">
        <v>1.3009999999999999</v>
      </c>
      <c r="F2773" s="141">
        <v>2.1960000000000002</v>
      </c>
      <c r="G2773" s="135"/>
      <c r="H2773" s="135"/>
      <c r="I2773" s="134"/>
      <c r="J2773" s="135"/>
      <c r="K2773" s="135"/>
      <c r="L2773" s="134"/>
      <c r="M2773" s="135"/>
      <c r="N2773" s="135"/>
      <c r="O2773" s="134"/>
      <c r="P2773" s="135"/>
      <c r="Q2773" s="135"/>
      <c r="R2773" s="134"/>
      <c r="S2773" s="135"/>
      <c r="T2773" s="135"/>
      <c r="U2773" s="134"/>
      <c r="V2773" s="135"/>
      <c r="W2773" s="135"/>
      <c r="X2773" s="134"/>
      <c r="Y2773" s="135"/>
      <c r="Z2773" s="135"/>
      <c r="AA2773" s="134"/>
      <c r="AB2773" s="135"/>
      <c r="AC2773" s="135"/>
      <c r="AD2773" s="134"/>
      <c r="AE2773" s="135"/>
      <c r="AF2773" s="135"/>
      <c r="AG2773" s="134"/>
    </row>
    <row r="2774" spans="1:33">
      <c r="A2774" s="144" t="s">
        <v>345</v>
      </c>
      <c r="B2774" s="135" t="s">
        <v>2407</v>
      </c>
      <c r="C2774" s="143">
        <v>-496.09899508774737</v>
      </c>
      <c r="D2774" s="143">
        <v>3518.9481092760943</v>
      </c>
      <c r="E2774" s="142">
        <v>1.3049999999999999</v>
      </c>
      <c r="F2774" s="141">
        <v>2.194</v>
      </c>
      <c r="G2774" s="135"/>
      <c r="H2774" s="135"/>
      <c r="I2774" s="134"/>
      <c r="J2774" s="135"/>
      <c r="K2774" s="135"/>
      <c r="L2774" s="134"/>
      <c r="M2774" s="135"/>
      <c r="N2774" s="135"/>
      <c r="O2774" s="134"/>
      <c r="P2774" s="135"/>
      <c r="Q2774" s="135"/>
      <c r="R2774" s="134"/>
      <c r="S2774" s="135"/>
      <c r="T2774" s="135"/>
      <c r="U2774" s="134"/>
      <c r="V2774" s="135"/>
      <c r="W2774" s="135"/>
      <c r="X2774" s="134"/>
      <c r="Y2774" s="135"/>
      <c r="Z2774" s="135"/>
      <c r="AA2774" s="134"/>
      <c r="AB2774" s="135"/>
      <c r="AC2774" s="135"/>
      <c r="AD2774" s="134"/>
      <c r="AE2774" s="135"/>
      <c r="AF2774" s="135"/>
      <c r="AG2774" s="134"/>
    </row>
    <row r="2775" spans="1:33">
      <c r="A2775" s="144" t="s">
        <v>345</v>
      </c>
      <c r="B2775" s="135" t="s">
        <v>2406</v>
      </c>
      <c r="C2775" s="143">
        <v>-496.03075305831908</v>
      </c>
      <c r="D2775" s="143">
        <v>3517.5921023942783</v>
      </c>
      <c r="E2775" s="142">
        <v>1.29</v>
      </c>
      <c r="F2775" s="141">
        <v>2.2160000000000002</v>
      </c>
      <c r="G2775" s="135"/>
      <c r="H2775" s="135"/>
      <c r="I2775" s="134"/>
      <c r="J2775" s="135"/>
      <c r="K2775" s="135"/>
      <c r="L2775" s="134"/>
      <c r="M2775" s="135"/>
      <c r="N2775" s="135"/>
      <c r="O2775" s="134"/>
      <c r="P2775" s="135"/>
      <c r="Q2775" s="135"/>
      <c r="R2775" s="134"/>
      <c r="S2775" s="135"/>
      <c r="T2775" s="135"/>
      <c r="U2775" s="134"/>
      <c r="V2775" s="135"/>
      <c r="W2775" s="135"/>
      <c r="X2775" s="134"/>
      <c r="Y2775" s="135"/>
      <c r="Z2775" s="135"/>
      <c r="AA2775" s="134"/>
      <c r="AB2775" s="135"/>
      <c r="AC2775" s="135"/>
      <c r="AD2775" s="134"/>
      <c r="AE2775" s="135"/>
      <c r="AF2775" s="135"/>
      <c r="AG2775" s="134"/>
    </row>
    <row r="2776" spans="1:33">
      <c r="A2776" s="144" t="s">
        <v>345</v>
      </c>
      <c r="B2776" s="135" t="s">
        <v>2405</v>
      </c>
      <c r="C2776" s="143">
        <v>-496.0570048244893</v>
      </c>
      <c r="D2776" s="143">
        <v>3515.6277213158492</v>
      </c>
      <c r="E2776" s="142">
        <v>1.3120000000000001</v>
      </c>
      <c r="F2776" s="141">
        <v>2.2050000000000001</v>
      </c>
      <c r="G2776" s="135"/>
      <c r="H2776" s="135"/>
      <c r="I2776" s="134"/>
      <c r="J2776" s="135"/>
      <c r="K2776" s="135"/>
      <c r="L2776" s="134"/>
      <c r="M2776" s="135"/>
      <c r="N2776" s="135"/>
      <c r="O2776" s="134"/>
      <c r="P2776" s="135"/>
      <c r="Q2776" s="135"/>
      <c r="R2776" s="134"/>
      <c r="S2776" s="135"/>
      <c r="T2776" s="135"/>
      <c r="U2776" s="134"/>
      <c r="V2776" s="135"/>
      <c r="W2776" s="135"/>
      <c r="X2776" s="134"/>
      <c r="Y2776" s="135"/>
      <c r="Z2776" s="135"/>
      <c r="AA2776" s="134"/>
      <c r="AB2776" s="135"/>
      <c r="AC2776" s="135"/>
      <c r="AD2776" s="134"/>
      <c r="AE2776" s="135"/>
      <c r="AF2776" s="135"/>
      <c r="AG2776" s="134"/>
    </row>
    <row r="2777" spans="1:33">
      <c r="A2777" s="144" t="s">
        <v>345</v>
      </c>
      <c r="B2777" s="135" t="s">
        <v>2404</v>
      </c>
      <c r="C2777" s="143">
        <v>-496.30725424943012</v>
      </c>
      <c r="D2777" s="143">
        <v>3514.1791117706152</v>
      </c>
      <c r="E2777" s="142">
        <v>1.3180000000000001</v>
      </c>
      <c r="F2777" s="141">
        <v>2.2080000000000002</v>
      </c>
      <c r="G2777" s="135"/>
      <c r="H2777" s="135"/>
      <c r="I2777" s="134"/>
      <c r="J2777" s="135"/>
      <c r="K2777" s="135"/>
      <c r="L2777" s="134"/>
      <c r="M2777" s="135"/>
      <c r="N2777" s="135"/>
      <c r="O2777" s="134"/>
      <c r="P2777" s="135"/>
      <c r="Q2777" s="135"/>
      <c r="R2777" s="134"/>
      <c r="S2777" s="135"/>
      <c r="T2777" s="135"/>
      <c r="U2777" s="134"/>
      <c r="V2777" s="135"/>
      <c r="W2777" s="135"/>
      <c r="X2777" s="134"/>
      <c r="Y2777" s="135"/>
      <c r="Z2777" s="135"/>
      <c r="AA2777" s="134"/>
      <c r="AB2777" s="135"/>
      <c r="AC2777" s="135"/>
      <c r="AD2777" s="134"/>
      <c r="AE2777" s="135"/>
      <c r="AF2777" s="135"/>
      <c r="AG2777" s="134"/>
    </row>
    <row r="2778" spans="1:33">
      <c r="A2778" s="144" t="s">
        <v>345</v>
      </c>
      <c r="B2778" s="135" t="s">
        <v>2403</v>
      </c>
      <c r="C2778" s="143">
        <v>-496.77312345364584</v>
      </c>
      <c r="D2778" s="143">
        <v>3512.1865248222521</v>
      </c>
      <c r="E2778" s="142">
        <v>1.298</v>
      </c>
      <c r="F2778" s="141">
        <v>2.2210000000000001</v>
      </c>
      <c r="G2778" s="135"/>
      <c r="H2778" s="135"/>
      <c r="I2778" s="134"/>
      <c r="J2778" s="135"/>
      <c r="K2778" s="135"/>
      <c r="L2778" s="134"/>
      <c r="M2778" s="135"/>
      <c r="N2778" s="135"/>
      <c r="O2778" s="134"/>
      <c r="P2778" s="135"/>
      <c r="Q2778" s="135"/>
      <c r="R2778" s="134"/>
      <c r="S2778" s="135"/>
      <c r="T2778" s="135"/>
      <c r="U2778" s="134"/>
      <c r="V2778" s="135"/>
      <c r="W2778" s="135"/>
      <c r="X2778" s="134"/>
      <c r="Y2778" s="135"/>
      <c r="Z2778" s="135"/>
      <c r="AA2778" s="134"/>
      <c r="AB2778" s="135"/>
      <c r="AC2778" s="135"/>
      <c r="AD2778" s="134"/>
      <c r="AE2778" s="135"/>
      <c r="AF2778" s="135"/>
      <c r="AG2778" s="134"/>
    </row>
    <row r="2779" spans="1:33">
      <c r="A2779" s="144" t="s">
        <v>345</v>
      </c>
      <c r="B2779" s="135" t="s">
        <v>2402</v>
      </c>
      <c r="C2779" s="143">
        <v>-496.25462348740621</v>
      </c>
      <c r="D2779" s="143">
        <v>3510.818617074779</v>
      </c>
      <c r="E2779" s="142">
        <v>1.2929999999999999</v>
      </c>
      <c r="F2779" s="141">
        <v>2.2050000000000001</v>
      </c>
      <c r="G2779" s="135"/>
      <c r="H2779" s="135"/>
      <c r="I2779" s="134"/>
      <c r="J2779" s="135"/>
      <c r="K2779" s="135"/>
      <c r="L2779" s="134"/>
      <c r="M2779" s="135"/>
      <c r="N2779" s="135"/>
      <c r="O2779" s="134"/>
      <c r="P2779" s="135"/>
      <c r="Q2779" s="135"/>
      <c r="R2779" s="134"/>
      <c r="S2779" s="135"/>
      <c r="T2779" s="135"/>
      <c r="U2779" s="134"/>
      <c r="V2779" s="135"/>
      <c r="W2779" s="135"/>
      <c r="X2779" s="134"/>
      <c r="Y2779" s="135"/>
      <c r="Z2779" s="135"/>
      <c r="AA2779" s="134"/>
      <c r="AB2779" s="135"/>
      <c r="AC2779" s="135"/>
      <c r="AD2779" s="134"/>
      <c r="AE2779" s="135"/>
      <c r="AF2779" s="135"/>
      <c r="AG2779" s="134"/>
    </row>
    <row r="2780" spans="1:33">
      <c r="A2780" s="144" t="s">
        <v>345</v>
      </c>
      <c r="B2780" s="135" t="s">
        <v>2401</v>
      </c>
      <c r="C2780" s="143">
        <v>-496.49401305197568</v>
      </c>
      <c r="D2780" s="143">
        <v>3509.5101276763448</v>
      </c>
      <c r="E2780" s="142">
        <v>1.2969999999999999</v>
      </c>
      <c r="F2780" s="141">
        <v>2.2160000000000002</v>
      </c>
      <c r="G2780" s="135"/>
      <c r="H2780" s="135"/>
      <c r="I2780" s="134"/>
      <c r="J2780" s="135"/>
      <c r="K2780" s="135"/>
      <c r="L2780" s="134"/>
      <c r="M2780" s="135"/>
      <c r="N2780" s="135"/>
      <c r="O2780" s="134"/>
      <c r="P2780" s="135"/>
      <c r="Q2780" s="135"/>
      <c r="R2780" s="134"/>
      <c r="S2780" s="135"/>
      <c r="T2780" s="135"/>
      <c r="U2780" s="134"/>
      <c r="V2780" s="135"/>
      <c r="W2780" s="135"/>
      <c r="X2780" s="134"/>
      <c r="Y2780" s="135"/>
      <c r="Z2780" s="135"/>
      <c r="AA2780" s="134"/>
      <c r="AB2780" s="135"/>
      <c r="AC2780" s="135"/>
      <c r="AD2780" s="134"/>
      <c r="AE2780" s="135"/>
      <c r="AF2780" s="135"/>
      <c r="AG2780" s="134"/>
    </row>
    <row r="2781" spans="1:33">
      <c r="A2781" s="144" t="s">
        <v>345</v>
      </c>
      <c r="B2781" s="135" t="s">
        <v>2400</v>
      </c>
      <c r="C2781" s="143">
        <v>-496.42204920857472</v>
      </c>
      <c r="D2781" s="143">
        <v>3508.9884088697336</v>
      </c>
      <c r="E2781" s="142">
        <v>1.3049999999999999</v>
      </c>
      <c r="F2781" s="141">
        <v>2.2069999999999999</v>
      </c>
      <c r="G2781" s="135"/>
      <c r="H2781" s="135"/>
      <c r="I2781" s="134"/>
      <c r="J2781" s="135"/>
      <c r="K2781" s="135"/>
      <c r="L2781" s="134"/>
      <c r="M2781" s="135"/>
      <c r="N2781" s="135"/>
      <c r="O2781" s="134"/>
      <c r="P2781" s="135"/>
      <c r="Q2781" s="135"/>
      <c r="R2781" s="134"/>
      <c r="S2781" s="135"/>
      <c r="T2781" s="135"/>
      <c r="U2781" s="134"/>
      <c r="V2781" s="135"/>
      <c r="W2781" s="135"/>
      <c r="X2781" s="134"/>
      <c r="Y2781" s="135"/>
      <c r="Z2781" s="135"/>
      <c r="AA2781" s="134"/>
      <c r="AB2781" s="135"/>
      <c r="AC2781" s="135"/>
      <c r="AD2781" s="134"/>
      <c r="AE2781" s="135"/>
      <c r="AF2781" s="135"/>
      <c r="AG2781" s="134"/>
    </row>
    <row r="2782" spans="1:33">
      <c r="A2782" s="144" t="s">
        <v>345</v>
      </c>
      <c r="B2782" s="135" t="s">
        <v>2399</v>
      </c>
      <c r="C2782" s="143">
        <v>-496.32533808202476</v>
      </c>
      <c r="D2782" s="143">
        <v>3507.7194571209652</v>
      </c>
      <c r="E2782" s="142">
        <v>1.2829999999999999</v>
      </c>
      <c r="F2782" s="141">
        <v>2.214</v>
      </c>
      <c r="G2782" s="135"/>
      <c r="H2782" s="135"/>
      <c r="I2782" s="134"/>
      <c r="J2782" s="135"/>
      <c r="K2782" s="135"/>
      <c r="L2782" s="134"/>
      <c r="M2782" s="135"/>
      <c r="N2782" s="135"/>
      <c r="O2782" s="134"/>
      <c r="P2782" s="135"/>
      <c r="Q2782" s="135"/>
      <c r="R2782" s="134"/>
      <c r="S2782" s="135"/>
      <c r="T2782" s="135"/>
      <c r="U2782" s="134"/>
      <c r="V2782" s="135"/>
      <c r="W2782" s="135"/>
      <c r="X2782" s="134"/>
      <c r="Y2782" s="135"/>
      <c r="Z2782" s="135"/>
      <c r="AA2782" s="134"/>
      <c r="AB2782" s="135"/>
      <c r="AC2782" s="135"/>
      <c r="AD2782" s="134"/>
      <c r="AE2782" s="135"/>
      <c r="AF2782" s="135"/>
      <c r="AG2782" s="134"/>
    </row>
    <row r="2783" spans="1:33">
      <c r="A2783" s="144" t="s">
        <v>345</v>
      </c>
      <c r="B2783" s="135" t="s">
        <v>2398</v>
      </c>
      <c r="C2783" s="143">
        <v>-496.10128014759306</v>
      </c>
      <c r="D2783" s="143">
        <v>3507.2219907718877</v>
      </c>
      <c r="E2783" s="142">
        <v>1.3080000000000001</v>
      </c>
      <c r="F2783" s="141">
        <v>2.2200000000000002</v>
      </c>
      <c r="G2783" s="135"/>
      <c r="H2783" s="135"/>
      <c r="I2783" s="134"/>
      <c r="J2783" s="135"/>
      <c r="K2783" s="135"/>
      <c r="L2783" s="134"/>
      <c r="M2783" s="135"/>
      <c r="N2783" s="135"/>
      <c r="O2783" s="134"/>
      <c r="P2783" s="135"/>
      <c r="Q2783" s="135"/>
      <c r="R2783" s="134"/>
      <c r="S2783" s="135"/>
      <c r="T2783" s="135"/>
      <c r="U2783" s="134"/>
      <c r="V2783" s="135"/>
      <c r="W2783" s="135"/>
      <c r="X2783" s="134"/>
      <c r="Y2783" s="135"/>
      <c r="Z2783" s="135"/>
      <c r="AA2783" s="134"/>
      <c r="AB2783" s="135"/>
      <c r="AC2783" s="135"/>
      <c r="AD2783" s="134"/>
      <c r="AE2783" s="135"/>
      <c r="AF2783" s="135"/>
      <c r="AG2783" s="134"/>
    </row>
    <row r="2784" spans="1:33">
      <c r="A2784" s="144" t="s">
        <v>345</v>
      </c>
      <c r="B2784" s="135" t="s">
        <v>2397</v>
      </c>
      <c r="C2784" s="143">
        <v>-496.74483817323789</v>
      </c>
      <c r="D2784" s="143">
        <v>3506.1568013034234</v>
      </c>
      <c r="E2784" s="142">
        <v>1.29</v>
      </c>
      <c r="F2784" s="141">
        <v>2.2029999999999998</v>
      </c>
      <c r="G2784" s="135"/>
      <c r="H2784" s="135"/>
      <c r="I2784" s="134"/>
      <c r="J2784" s="135"/>
      <c r="K2784" s="135"/>
      <c r="L2784" s="134"/>
      <c r="M2784" s="135"/>
      <c r="N2784" s="135"/>
      <c r="O2784" s="134"/>
      <c r="P2784" s="135"/>
      <c r="Q2784" s="135"/>
      <c r="R2784" s="134"/>
      <c r="S2784" s="135"/>
      <c r="T2784" s="135"/>
      <c r="U2784" s="134"/>
      <c r="V2784" s="135"/>
      <c r="W2784" s="135"/>
      <c r="X2784" s="134"/>
      <c r="Y2784" s="135"/>
      <c r="Z2784" s="135"/>
      <c r="AA2784" s="134"/>
      <c r="AB2784" s="135"/>
      <c r="AC2784" s="135"/>
      <c r="AD2784" s="134"/>
      <c r="AE2784" s="135"/>
      <c r="AF2784" s="135"/>
      <c r="AG2784" s="134"/>
    </row>
    <row r="2785" spans="1:33">
      <c r="A2785" s="144" t="s">
        <v>345</v>
      </c>
      <c r="B2785" s="135" t="s">
        <v>2396</v>
      </c>
      <c r="C2785" s="143">
        <v>-495.90232460759285</v>
      </c>
      <c r="D2785" s="143">
        <v>3504.3894294538522</v>
      </c>
      <c r="E2785" s="142">
        <v>1.3009999999999999</v>
      </c>
      <c r="F2785" s="141">
        <v>2.2160000000000002</v>
      </c>
      <c r="G2785" s="135"/>
      <c r="H2785" s="135"/>
      <c r="I2785" s="134"/>
      <c r="J2785" s="135"/>
      <c r="K2785" s="135"/>
      <c r="L2785" s="134"/>
      <c r="M2785" s="135"/>
      <c r="N2785" s="135"/>
      <c r="O2785" s="134"/>
      <c r="P2785" s="135"/>
      <c r="Q2785" s="135"/>
      <c r="R2785" s="134"/>
      <c r="S2785" s="135"/>
      <c r="T2785" s="135"/>
      <c r="U2785" s="134"/>
      <c r="V2785" s="135"/>
      <c r="W2785" s="135"/>
      <c r="X2785" s="134"/>
      <c r="Y2785" s="135"/>
      <c r="Z2785" s="135"/>
      <c r="AA2785" s="134"/>
      <c r="AB2785" s="135"/>
      <c r="AC2785" s="135"/>
      <c r="AD2785" s="134"/>
      <c r="AE2785" s="135"/>
      <c r="AF2785" s="135"/>
      <c r="AG2785" s="134"/>
    </row>
    <row r="2786" spans="1:33">
      <c r="A2786" s="144" t="s">
        <v>345</v>
      </c>
      <c r="B2786" s="135" t="s">
        <v>2395</v>
      </c>
      <c r="C2786" s="143">
        <v>-496.40583312768143</v>
      </c>
      <c r="D2786" s="143">
        <v>3504.1370155948484</v>
      </c>
      <c r="E2786" s="142">
        <v>1.3</v>
      </c>
      <c r="F2786" s="141">
        <v>2.194</v>
      </c>
      <c r="G2786" s="135"/>
      <c r="H2786" s="135"/>
      <c r="I2786" s="134"/>
      <c r="J2786" s="135"/>
      <c r="K2786" s="135"/>
      <c r="L2786" s="134"/>
      <c r="M2786" s="135"/>
      <c r="N2786" s="135"/>
      <c r="O2786" s="134"/>
      <c r="P2786" s="135"/>
      <c r="Q2786" s="135"/>
      <c r="R2786" s="134"/>
      <c r="S2786" s="135"/>
      <c r="T2786" s="135"/>
      <c r="U2786" s="134"/>
      <c r="V2786" s="135"/>
      <c r="W2786" s="135"/>
      <c r="X2786" s="134"/>
      <c r="Y2786" s="135"/>
      <c r="Z2786" s="135"/>
      <c r="AA2786" s="134"/>
      <c r="AB2786" s="135"/>
      <c r="AC2786" s="135"/>
      <c r="AD2786" s="134"/>
      <c r="AE2786" s="135"/>
      <c r="AF2786" s="135"/>
      <c r="AG2786" s="134"/>
    </row>
    <row r="2787" spans="1:33">
      <c r="A2787" s="144" t="s">
        <v>345</v>
      </c>
      <c r="B2787" s="135" t="s">
        <v>2394</v>
      </c>
      <c r="C2787" s="143">
        <v>-496.39949405747046</v>
      </c>
      <c r="D2787" s="143">
        <v>3504.0425921551173</v>
      </c>
      <c r="E2787" s="142">
        <v>1.2929999999999999</v>
      </c>
      <c r="F2787" s="141">
        <v>2.2010000000000001</v>
      </c>
      <c r="G2787" s="135"/>
      <c r="H2787" s="135"/>
      <c r="I2787" s="134"/>
      <c r="J2787" s="135"/>
      <c r="K2787" s="135"/>
      <c r="L2787" s="134"/>
      <c r="M2787" s="135"/>
      <c r="N2787" s="135"/>
      <c r="O2787" s="134"/>
      <c r="P2787" s="135"/>
      <c r="Q2787" s="135"/>
      <c r="R2787" s="134"/>
      <c r="S2787" s="135"/>
      <c r="T2787" s="135"/>
      <c r="U2787" s="134"/>
      <c r="V2787" s="135"/>
      <c r="W2787" s="135"/>
      <c r="X2787" s="134"/>
      <c r="Y2787" s="135"/>
      <c r="Z2787" s="135"/>
      <c r="AA2787" s="134"/>
      <c r="AB2787" s="135"/>
      <c r="AC2787" s="135"/>
      <c r="AD2787" s="134"/>
      <c r="AE2787" s="135"/>
      <c r="AF2787" s="135"/>
      <c r="AG2787" s="134"/>
    </row>
    <row r="2788" spans="1:33">
      <c r="A2788" s="144" t="s">
        <v>345</v>
      </c>
      <c r="B2788" s="135" t="s">
        <v>2393</v>
      </c>
      <c r="C2788" s="143">
        <v>-496.78936459589937</v>
      </c>
      <c r="D2788" s="143">
        <v>3502.7729622169645</v>
      </c>
      <c r="E2788" s="142">
        <v>1.298</v>
      </c>
      <c r="F2788" s="141">
        <v>2.2029999999999998</v>
      </c>
      <c r="G2788" s="135"/>
      <c r="H2788" s="135"/>
      <c r="I2788" s="134"/>
      <c r="J2788" s="135"/>
      <c r="K2788" s="135"/>
      <c r="L2788" s="134"/>
      <c r="M2788" s="135"/>
      <c r="N2788" s="135"/>
      <c r="O2788" s="134"/>
      <c r="P2788" s="135"/>
      <c r="Q2788" s="135"/>
      <c r="R2788" s="134"/>
      <c r="S2788" s="135"/>
      <c r="T2788" s="135"/>
      <c r="U2788" s="134"/>
      <c r="V2788" s="135"/>
      <c r="W2788" s="135"/>
      <c r="X2788" s="134"/>
      <c r="Y2788" s="135"/>
      <c r="Z2788" s="135"/>
      <c r="AA2788" s="134"/>
      <c r="AB2788" s="135"/>
      <c r="AC2788" s="135"/>
      <c r="AD2788" s="134"/>
      <c r="AE2788" s="135"/>
      <c r="AF2788" s="135"/>
      <c r="AG2788" s="134"/>
    </row>
    <row r="2789" spans="1:33">
      <c r="A2789" s="144" t="s">
        <v>345</v>
      </c>
      <c r="B2789" s="135" t="s">
        <v>2392</v>
      </c>
      <c r="C2789" s="143">
        <v>-496.41561729743768</v>
      </c>
      <c r="D2789" s="143">
        <v>3500.8509876612602</v>
      </c>
      <c r="E2789" s="142">
        <v>1.3140000000000001</v>
      </c>
      <c r="F2789" s="141">
        <v>2.218</v>
      </c>
      <c r="G2789" s="135"/>
      <c r="H2789" s="135"/>
      <c r="I2789" s="134"/>
      <c r="J2789" s="135"/>
      <c r="K2789" s="135"/>
      <c r="L2789" s="134"/>
      <c r="M2789" s="135"/>
      <c r="N2789" s="135"/>
      <c r="O2789" s="134"/>
      <c r="P2789" s="135"/>
      <c r="Q2789" s="135"/>
      <c r="R2789" s="134"/>
      <c r="S2789" s="135"/>
      <c r="T2789" s="135"/>
      <c r="U2789" s="134"/>
      <c r="V2789" s="135"/>
      <c r="W2789" s="135"/>
      <c r="X2789" s="134"/>
      <c r="Y2789" s="135"/>
      <c r="Z2789" s="135"/>
      <c r="AA2789" s="134"/>
      <c r="AB2789" s="135"/>
      <c r="AC2789" s="135"/>
      <c r="AD2789" s="134"/>
      <c r="AE2789" s="135"/>
      <c r="AF2789" s="135"/>
      <c r="AG2789" s="134"/>
    </row>
    <row r="2790" spans="1:33">
      <c r="A2790" s="144" t="s">
        <v>345</v>
      </c>
      <c r="B2790" s="135" t="s">
        <v>2391</v>
      </c>
      <c r="C2790" s="143">
        <v>-496.27591545540145</v>
      </c>
      <c r="D2790" s="143">
        <v>3499.2535254146651</v>
      </c>
      <c r="E2790" s="142">
        <v>1.3140000000000001</v>
      </c>
      <c r="F2790" s="141">
        <v>2.2149999999999999</v>
      </c>
      <c r="G2790" s="135"/>
      <c r="H2790" s="135"/>
      <c r="I2790" s="134"/>
      <c r="J2790" s="135"/>
      <c r="K2790" s="135"/>
      <c r="L2790" s="134"/>
      <c r="M2790" s="135"/>
      <c r="N2790" s="135"/>
      <c r="O2790" s="134"/>
      <c r="P2790" s="135"/>
      <c r="Q2790" s="135"/>
      <c r="R2790" s="134"/>
      <c r="S2790" s="135"/>
      <c r="T2790" s="135"/>
      <c r="U2790" s="134"/>
      <c r="V2790" s="135"/>
      <c r="W2790" s="135"/>
      <c r="X2790" s="134"/>
      <c r="Y2790" s="135"/>
      <c r="Z2790" s="135"/>
      <c r="AA2790" s="134"/>
      <c r="AB2790" s="135"/>
      <c r="AC2790" s="135"/>
      <c r="AD2790" s="134"/>
      <c r="AE2790" s="135"/>
      <c r="AF2790" s="135"/>
      <c r="AG2790" s="134"/>
    </row>
    <row r="2791" spans="1:33">
      <c r="A2791" s="144" t="s">
        <v>345</v>
      </c>
      <c r="B2791" s="135" t="s">
        <v>2390</v>
      </c>
      <c r="C2791" s="143">
        <v>-496.36945346117329</v>
      </c>
      <c r="D2791" s="143">
        <v>3498.5752074668094</v>
      </c>
      <c r="E2791" s="142">
        <v>1.2989999999999999</v>
      </c>
      <c r="F2791" s="141">
        <v>2.2080000000000002</v>
      </c>
      <c r="G2791" s="135"/>
      <c r="H2791" s="135"/>
      <c r="I2791" s="134"/>
      <c r="J2791" s="135"/>
      <c r="K2791" s="135"/>
      <c r="L2791" s="134"/>
      <c r="M2791" s="135"/>
      <c r="N2791" s="135"/>
      <c r="O2791" s="134"/>
      <c r="P2791" s="135"/>
      <c r="Q2791" s="135"/>
      <c r="R2791" s="134"/>
      <c r="S2791" s="135"/>
      <c r="T2791" s="135"/>
      <c r="U2791" s="134"/>
      <c r="V2791" s="135"/>
      <c r="W2791" s="135"/>
      <c r="X2791" s="134"/>
      <c r="Y2791" s="135"/>
      <c r="Z2791" s="135"/>
      <c r="AA2791" s="134"/>
      <c r="AB2791" s="135"/>
      <c r="AC2791" s="135"/>
      <c r="AD2791" s="134"/>
      <c r="AE2791" s="135"/>
      <c r="AF2791" s="135"/>
      <c r="AG2791" s="134"/>
    </row>
    <row r="2792" spans="1:33">
      <c r="A2792" s="144" t="s">
        <v>345</v>
      </c>
      <c r="B2792" s="135" t="s">
        <v>2389</v>
      </c>
      <c r="C2792" s="143">
        <v>-496.44299519106193</v>
      </c>
      <c r="D2792" s="143">
        <v>3498.399581424123</v>
      </c>
      <c r="E2792" s="142">
        <v>1.2989999999999999</v>
      </c>
      <c r="F2792" s="141">
        <v>2.2080000000000002</v>
      </c>
      <c r="G2792" s="135"/>
      <c r="H2792" s="135"/>
      <c r="I2792" s="134"/>
      <c r="J2792" s="135"/>
      <c r="K2792" s="135"/>
      <c r="L2792" s="134"/>
      <c r="M2792" s="135"/>
      <c r="N2792" s="135"/>
      <c r="O2792" s="134"/>
      <c r="P2792" s="135"/>
      <c r="Q2792" s="135"/>
      <c r="R2792" s="134"/>
      <c r="S2792" s="135"/>
      <c r="T2792" s="135"/>
      <c r="U2792" s="134"/>
      <c r="V2792" s="135"/>
      <c r="W2792" s="135"/>
      <c r="X2792" s="134"/>
      <c r="Y2792" s="135"/>
      <c r="Z2792" s="135"/>
      <c r="AA2792" s="134"/>
      <c r="AB2792" s="135"/>
      <c r="AC2792" s="135"/>
      <c r="AD2792" s="134"/>
      <c r="AE2792" s="135"/>
      <c r="AF2792" s="135"/>
      <c r="AG2792" s="134"/>
    </row>
    <row r="2793" spans="1:33">
      <c r="A2793" s="144" t="s">
        <v>345</v>
      </c>
      <c r="B2793" s="135" t="s">
        <v>2388</v>
      </c>
      <c r="C2793" s="143">
        <v>-496.7056221960413</v>
      </c>
      <c r="D2793" s="143">
        <v>3497.5128078543744</v>
      </c>
      <c r="E2793" s="142">
        <v>1.306</v>
      </c>
      <c r="F2793" s="141">
        <v>2.2200000000000002</v>
      </c>
      <c r="G2793" s="135"/>
      <c r="H2793" s="135"/>
      <c r="I2793" s="134"/>
      <c r="J2793" s="135"/>
      <c r="K2793" s="135"/>
      <c r="L2793" s="134"/>
      <c r="M2793" s="135"/>
      <c r="N2793" s="135"/>
      <c r="O2793" s="134"/>
      <c r="P2793" s="135"/>
      <c r="Q2793" s="135"/>
      <c r="R2793" s="134"/>
      <c r="S2793" s="135"/>
      <c r="T2793" s="135"/>
      <c r="U2793" s="134"/>
      <c r="V2793" s="135"/>
      <c r="W2793" s="135"/>
      <c r="X2793" s="134"/>
      <c r="Y2793" s="135"/>
      <c r="Z2793" s="135"/>
      <c r="AA2793" s="134"/>
      <c r="AB2793" s="135"/>
      <c r="AC2793" s="135"/>
      <c r="AD2793" s="134"/>
      <c r="AE2793" s="135"/>
      <c r="AF2793" s="135"/>
      <c r="AG2793" s="134"/>
    </row>
    <row r="2794" spans="1:33">
      <c r="A2794" s="144" t="s">
        <v>345</v>
      </c>
      <c r="B2794" s="135" t="s">
        <v>2387</v>
      </c>
      <c r="C2794" s="143">
        <v>-496.34332572772075</v>
      </c>
      <c r="D2794" s="143">
        <v>3496.692333362058</v>
      </c>
      <c r="E2794" s="142">
        <v>1.3080000000000001</v>
      </c>
      <c r="F2794" s="141">
        <v>2.198</v>
      </c>
      <c r="G2794" s="135"/>
      <c r="H2794" s="135"/>
      <c r="I2794" s="134"/>
      <c r="J2794" s="135"/>
      <c r="K2794" s="135"/>
      <c r="L2794" s="134"/>
      <c r="M2794" s="135"/>
      <c r="N2794" s="135"/>
      <c r="O2794" s="134"/>
      <c r="P2794" s="135"/>
      <c r="Q2794" s="135"/>
      <c r="R2794" s="134"/>
      <c r="S2794" s="135"/>
      <c r="T2794" s="135"/>
      <c r="U2794" s="134"/>
      <c r="V2794" s="135"/>
      <c r="W2794" s="135"/>
      <c r="X2794" s="134"/>
      <c r="Y2794" s="135"/>
      <c r="Z2794" s="135"/>
      <c r="AA2794" s="134"/>
      <c r="AB2794" s="135"/>
      <c r="AC2794" s="135"/>
      <c r="AD2794" s="134"/>
      <c r="AE2794" s="135"/>
      <c r="AF2794" s="135"/>
      <c r="AG2794" s="134"/>
    </row>
    <row r="2795" spans="1:33">
      <c r="A2795" s="144" t="s">
        <v>345</v>
      </c>
      <c r="B2795" s="135" t="s">
        <v>2386</v>
      </c>
      <c r="C2795" s="143">
        <v>-496.62427907236042</v>
      </c>
      <c r="D2795" s="143">
        <v>3495.8233647018114</v>
      </c>
      <c r="E2795" s="142">
        <v>1.296</v>
      </c>
      <c r="F2795" s="141">
        <v>2.1850000000000001</v>
      </c>
      <c r="G2795" s="135"/>
      <c r="H2795" s="135"/>
      <c r="I2795" s="134"/>
      <c r="J2795" s="135"/>
      <c r="K2795" s="135"/>
      <c r="L2795" s="134"/>
      <c r="M2795" s="135"/>
      <c r="N2795" s="135"/>
      <c r="O2795" s="134"/>
      <c r="P2795" s="135"/>
      <c r="Q2795" s="135"/>
      <c r="R2795" s="134"/>
      <c r="S2795" s="135"/>
      <c r="T2795" s="135"/>
      <c r="U2795" s="134"/>
      <c r="V2795" s="135"/>
      <c r="W2795" s="135"/>
      <c r="X2795" s="134"/>
      <c r="Y2795" s="135"/>
      <c r="Z2795" s="135"/>
      <c r="AA2795" s="134"/>
      <c r="AB2795" s="135"/>
      <c r="AC2795" s="135"/>
      <c r="AD2795" s="134"/>
      <c r="AE2795" s="135"/>
      <c r="AF2795" s="135"/>
      <c r="AG2795" s="134"/>
    </row>
    <row r="2796" spans="1:33">
      <c r="A2796" s="144" t="s">
        <v>345</v>
      </c>
      <c r="B2796" s="135" t="s">
        <v>2385</v>
      </c>
      <c r="C2796" s="143">
        <v>-496.22413338174408</v>
      </c>
      <c r="D2796" s="143">
        <v>3495.0762793509443</v>
      </c>
      <c r="E2796" s="142">
        <v>1.2869999999999999</v>
      </c>
      <c r="F2796" s="141">
        <v>2.2050000000000001</v>
      </c>
      <c r="G2796" s="135"/>
      <c r="H2796" s="135"/>
      <c r="I2796" s="134"/>
      <c r="J2796" s="135"/>
      <c r="K2796" s="135"/>
      <c r="L2796" s="134"/>
      <c r="M2796" s="135"/>
      <c r="N2796" s="135"/>
      <c r="O2796" s="134"/>
      <c r="P2796" s="135"/>
      <c r="Q2796" s="135"/>
      <c r="R2796" s="134"/>
      <c r="S2796" s="135"/>
      <c r="T2796" s="135"/>
      <c r="U2796" s="134"/>
      <c r="V2796" s="135"/>
      <c r="W2796" s="135"/>
      <c r="X2796" s="134"/>
      <c r="Y2796" s="135"/>
      <c r="Z2796" s="135"/>
      <c r="AA2796" s="134"/>
      <c r="AB2796" s="135"/>
      <c r="AC2796" s="135"/>
      <c r="AD2796" s="134"/>
      <c r="AE2796" s="135"/>
      <c r="AF2796" s="135"/>
      <c r="AG2796" s="134"/>
    </row>
    <row r="2797" spans="1:33">
      <c r="A2797" s="144" t="s">
        <v>345</v>
      </c>
      <c r="B2797" s="135" t="s">
        <v>2384</v>
      </c>
      <c r="C2797" s="143">
        <v>-496.66790044594916</v>
      </c>
      <c r="D2797" s="143">
        <v>3494.1672160296562</v>
      </c>
      <c r="E2797" s="142">
        <v>1.3049999999999999</v>
      </c>
      <c r="F2797" s="141">
        <v>2.1890000000000001</v>
      </c>
      <c r="G2797" s="135"/>
      <c r="H2797" s="135"/>
      <c r="I2797" s="134"/>
      <c r="J2797" s="135"/>
      <c r="K2797" s="135"/>
      <c r="L2797" s="134"/>
      <c r="M2797" s="135"/>
      <c r="N2797" s="135"/>
      <c r="O2797" s="134"/>
      <c r="P2797" s="135"/>
      <c r="Q2797" s="135"/>
      <c r="R2797" s="134"/>
      <c r="S2797" s="135"/>
      <c r="T2797" s="135"/>
      <c r="U2797" s="134"/>
      <c r="V2797" s="135"/>
      <c r="W2797" s="135"/>
      <c r="X2797" s="134"/>
      <c r="Y2797" s="135"/>
      <c r="Z2797" s="135"/>
      <c r="AA2797" s="134"/>
      <c r="AB2797" s="135"/>
      <c r="AC2797" s="135"/>
      <c r="AD2797" s="134"/>
      <c r="AE2797" s="135"/>
      <c r="AF2797" s="135"/>
      <c r="AG2797" s="134"/>
    </row>
    <row r="2798" spans="1:33">
      <c r="A2798" s="144" t="s">
        <v>345</v>
      </c>
      <c r="B2798" s="135" t="s">
        <v>2383</v>
      </c>
      <c r="C2798" s="143">
        <v>-496.80666463099635</v>
      </c>
      <c r="D2798" s="143">
        <v>3493.2884331922164</v>
      </c>
      <c r="E2798" s="142">
        <v>1.2709999999999999</v>
      </c>
      <c r="F2798" s="141">
        <v>2.206</v>
      </c>
      <c r="G2798" s="135"/>
      <c r="H2798" s="135"/>
      <c r="I2798" s="134"/>
      <c r="J2798" s="135"/>
      <c r="K2798" s="135"/>
      <c r="L2798" s="134"/>
      <c r="M2798" s="135"/>
      <c r="N2798" s="135"/>
      <c r="O2798" s="134"/>
      <c r="P2798" s="135"/>
      <c r="Q2798" s="135"/>
      <c r="R2798" s="134"/>
      <c r="S2798" s="135"/>
      <c r="T2798" s="135"/>
      <c r="U2798" s="134"/>
      <c r="V2798" s="135"/>
      <c r="W2798" s="135"/>
      <c r="X2798" s="134"/>
      <c r="Y2798" s="135"/>
      <c r="Z2798" s="135"/>
      <c r="AA2798" s="134"/>
      <c r="AB2798" s="135"/>
      <c r="AC2798" s="135"/>
      <c r="AD2798" s="134"/>
      <c r="AE2798" s="135"/>
      <c r="AF2798" s="135"/>
      <c r="AG2798" s="134"/>
    </row>
    <row r="2799" spans="1:33">
      <c r="A2799" s="144" t="s">
        <v>345</v>
      </c>
      <c r="B2799" s="135" t="s">
        <v>2382</v>
      </c>
      <c r="C2799" s="143">
        <v>-496.60619207304984</v>
      </c>
      <c r="D2799" s="143">
        <v>3492.1106115036337</v>
      </c>
      <c r="E2799" s="142">
        <v>1.294</v>
      </c>
      <c r="F2799" s="141">
        <v>2.2130000000000001</v>
      </c>
      <c r="G2799" s="135"/>
      <c r="H2799" s="135"/>
      <c r="I2799" s="134"/>
      <c r="J2799" s="135"/>
      <c r="K2799" s="135"/>
      <c r="L2799" s="134"/>
      <c r="M2799" s="135"/>
      <c r="N2799" s="135"/>
      <c r="O2799" s="134"/>
      <c r="P2799" s="135"/>
      <c r="Q2799" s="135"/>
      <c r="R2799" s="134"/>
      <c r="S2799" s="135"/>
      <c r="T2799" s="135"/>
      <c r="U2799" s="134"/>
      <c r="V2799" s="135"/>
      <c r="W2799" s="135"/>
      <c r="X2799" s="134"/>
      <c r="Y2799" s="135"/>
      <c r="Z2799" s="135"/>
      <c r="AA2799" s="134"/>
      <c r="AB2799" s="135"/>
      <c r="AC2799" s="135"/>
      <c r="AD2799" s="134"/>
      <c r="AE2799" s="135"/>
      <c r="AF2799" s="135"/>
      <c r="AG2799" s="134"/>
    </row>
    <row r="2800" spans="1:33">
      <c r="A2800" s="144" t="s">
        <v>345</v>
      </c>
      <c r="B2800" s="135" t="s">
        <v>2381</v>
      </c>
      <c r="C2800" s="143">
        <v>-496.00129005859753</v>
      </c>
      <c r="D2800" s="143">
        <v>3491.951896740748</v>
      </c>
      <c r="E2800" s="142">
        <v>1.2989999999999999</v>
      </c>
      <c r="F2800" s="141">
        <v>2.2010000000000001</v>
      </c>
      <c r="G2800" s="135"/>
      <c r="H2800" s="135"/>
      <c r="I2800" s="134"/>
      <c r="J2800" s="135"/>
      <c r="K2800" s="135"/>
      <c r="L2800" s="134"/>
      <c r="M2800" s="135"/>
      <c r="N2800" s="135"/>
      <c r="O2800" s="134"/>
      <c r="P2800" s="135"/>
      <c r="Q2800" s="135"/>
      <c r="R2800" s="134"/>
      <c r="S2800" s="135"/>
      <c r="T2800" s="135"/>
      <c r="U2800" s="134"/>
      <c r="V2800" s="135"/>
      <c r="W2800" s="135"/>
      <c r="X2800" s="134"/>
      <c r="Y2800" s="135"/>
      <c r="Z2800" s="135"/>
      <c r="AA2800" s="134"/>
      <c r="AB2800" s="135"/>
      <c r="AC2800" s="135"/>
      <c r="AD2800" s="134"/>
      <c r="AE2800" s="135"/>
      <c r="AF2800" s="135"/>
      <c r="AG2800" s="134"/>
    </row>
    <row r="2801" spans="1:33">
      <c r="A2801" s="144" t="s">
        <v>345</v>
      </c>
      <c r="B2801" s="135" t="s">
        <v>2380</v>
      </c>
      <c r="C2801" s="143">
        <v>-496.04378221211317</v>
      </c>
      <c r="D2801" s="143">
        <v>3491.6294767220397</v>
      </c>
      <c r="E2801" s="142">
        <v>1.296</v>
      </c>
      <c r="F2801" s="141">
        <v>2.2000000000000002</v>
      </c>
      <c r="G2801" s="135"/>
      <c r="H2801" s="135"/>
      <c r="I2801" s="134"/>
      <c r="J2801" s="135"/>
      <c r="K2801" s="135"/>
      <c r="L2801" s="134"/>
      <c r="M2801" s="135"/>
      <c r="N2801" s="135"/>
      <c r="O2801" s="134"/>
      <c r="P2801" s="135"/>
      <c r="Q2801" s="135"/>
      <c r="R2801" s="134"/>
      <c r="S2801" s="135"/>
      <c r="T2801" s="135"/>
      <c r="U2801" s="134"/>
      <c r="V2801" s="135"/>
      <c r="W2801" s="135"/>
      <c r="X2801" s="134"/>
      <c r="Y2801" s="135"/>
      <c r="Z2801" s="135"/>
      <c r="AA2801" s="134"/>
      <c r="AB2801" s="135"/>
      <c r="AC2801" s="135"/>
      <c r="AD2801" s="134"/>
      <c r="AE2801" s="135"/>
      <c r="AF2801" s="135"/>
      <c r="AG2801" s="134"/>
    </row>
    <row r="2802" spans="1:33">
      <c r="A2802" s="144" t="s">
        <v>345</v>
      </c>
      <c r="B2802" s="135" t="s">
        <v>2379</v>
      </c>
      <c r="C2802" s="143">
        <v>-496.53157186058399</v>
      </c>
      <c r="D2802" s="143">
        <v>3489.6921243984425</v>
      </c>
      <c r="E2802" s="142">
        <v>1.3360000000000001</v>
      </c>
      <c r="F2802" s="141">
        <v>2.2040000000000002</v>
      </c>
      <c r="G2802" s="135"/>
      <c r="H2802" s="135"/>
      <c r="I2802" s="134"/>
      <c r="J2802" s="135"/>
      <c r="K2802" s="135"/>
      <c r="L2802" s="134"/>
      <c r="M2802" s="135"/>
      <c r="N2802" s="135"/>
      <c r="O2802" s="134"/>
      <c r="P2802" s="135"/>
      <c r="Q2802" s="135"/>
      <c r="R2802" s="134"/>
      <c r="S2802" s="135"/>
      <c r="T2802" s="135"/>
      <c r="U2802" s="134"/>
      <c r="V2802" s="135"/>
      <c r="W2802" s="135"/>
      <c r="X2802" s="134"/>
      <c r="Y2802" s="135"/>
      <c r="Z2802" s="135"/>
      <c r="AA2802" s="134"/>
      <c r="AB2802" s="135"/>
      <c r="AC2802" s="135"/>
      <c r="AD2802" s="134"/>
      <c r="AE2802" s="135"/>
      <c r="AF2802" s="135"/>
      <c r="AG2802" s="134"/>
    </row>
    <row r="2803" spans="1:33">
      <c r="A2803" s="144" t="s">
        <v>345</v>
      </c>
      <c r="B2803" s="135" t="s">
        <v>2378</v>
      </c>
      <c r="C2803" s="143">
        <v>-496.73627831546435</v>
      </c>
      <c r="D2803" s="143">
        <v>3488.53906474112</v>
      </c>
      <c r="E2803" s="142">
        <v>1.2829999999999999</v>
      </c>
      <c r="F2803" s="141">
        <v>2.2090000000000001</v>
      </c>
      <c r="G2803" s="135"/>
      <c r="H2803" s="135"/>
      <c r="I2803" s="134"/>
      <c r="J2803" s="135"/>
      <c r="K2803" s="135"/>
      <c r="L2803" s="134"/>
      <c r="M2803" s="135"/>
      <c r="N2803" s="135"/>
      <c r="O2803" s="134"/>
      <c r="P2803" s="135"/>
      <c r="Q2803" s="135"/>
      <c r="R2803" s="134"/>
      <c r="S2803" s="135"/>
      <c r="T2803" s="135"/>
      <c r="U2803" s="134"/>
      <c r="V2803" s="135"/>
      <c r="W2803" s="135"/>
      <c r="X2803" s="134"/>
      <c r="Y2803" s="135"/>
      <c r="Z2803" s="135"/>
      <c r="AA2803" s="134"/>
      <c r="AB2803" s="135"/>
      <c r="AC2803" s="135"/>
      <c r="AD2803" s="134"/>
      <c r="AE2803" s="135"/>
      <c r="AF2803" s="135"/>
      <c r="AG2803" s="134"/>
    </row>
    <row r="2804" spans="1:33">
      <c r="A2804" s="144" t="s">
        <v>345</v>
      </c>
      <c r="B2804" s="135" t="s">
        <v>2377</v>
      </c>
      <c r="C2804" s="143">
        <v>-496.47360555912087</v>
      </c>
      <c r="D2804" s="143">
        <v>3488.4793464490754</v>
      </c>
      <c r="E2804" s="142">
        <v>1.343</v>
      </c>
      <c r="F2804" s="141">
        <v>2.2010000000000001</v>
      </c>
      <c r="G2804" s="135"/>
      <c r="H2804" s="135"/>
      <c r="I2804" s="134"/>
      <c r="J2804" s="135"/>
      <c r="K2804" s="135"/>
      <c r="L2804" s="134"/>
      <c r="M2804" s="135"/>
      <c r="N2804" s="135"/>
      <c r="O2804" s="134"/>
      <c r="P2804" s="135"/>
      <c r="Q2804" s="135"/>
      <c r="R2804" s="134"/>
      <c r="S2804" s="135"/>
      <c r="T2804" s="135"/>
      <c r="U2804" s="134"/>
      <c r="V2804" s="135"/>
      <c r="W2804" s="135"/>
      <c r="X2804" s="134"/>
      <c r="Y2804" s="135"/>
      <c r="Z2804" s="135"/>
      <c r="AA2804" s="134"/>
      <c r="AB2804" s="135"/>
      <c r="AC2804" s="135"/>
      <c r="AD2804" s="134"/>
      <c r="AE2804" s="135"/>
      <c r="AF2804" s="135"/>
      <c r="AG2804" s="134"/>
    </row>
    <row r="2805" spans="1:33">
      <c r="A2805" s="144" t="s">
        <v>345</v>
      </c>
      <c r="B2805" s="135" t="s">
        <v>2376</v>
      </c>
      <c r="C2805" s="143">
        <v>-496.34645852201584</v>
      </c>
      <c r="D2805" s="143">
        <v>3487.3232317159514</v>
      </c>
      <c r="E2805" s="142">
        <v>1.296</v>
      </c>
      <c r="F2805" s="141">
        <v>2.19</v>
      </c>
      <c r="G2805" s="135"/>
      <c r="H2805" s="135"/>
      <c r="I2805" s="134"/>
      <c r="J2805" s="135"/>
      <c r="K2805" s="135"/>
      <c r="L2805" s="134"/>
      <c r="M2805" s="135"/>
      <c r="N2805" s="135"/>
      <c r="O2805" s="134"/>
      <c r="P2805" s="135"/>
      <c r="Q2805" s="135"/>
      <c r="R2805" s="134"/>
      <c r="S2805" s="135"/>
      <c r="T2805" s="135"/>
      <c r="U2805" s="134"/>
      <c r="V2805" s="135"/>
      <c r="W2805" s="135"/>
      <c r="X2805" s="134"/>
      <c r="Y2805" s="135"/>
      <c r="Z2805" s="135"/>
      <c r="AA2805" s="134"/>
      <c r="AB2805" s="135"/>
      <c r="AC2805" s="135"/>
      <c r="AD2805" s="134"/>
      <c r="AE2805" s="135"/>
      <c r="AF2805" s="135"/>
      <c r="AG2805" s="134"/>
    </row>
    <row r="2806" spans="1:33">
      <c r="A2806" s="144" t="s">
        <v>345</v>
      </c>
      <c r="B2806" s="135" t="s">
        <v>2375</v>
      </c>
      <c r="C2806" s="143">
        <v>-496.87007948572017</v>
      </c>
      <c r="D2806" s="143">
        <v>3486.0752320087809</v>
      </c>
      <c r="E2806" s="142">
        <v>1.28</v>
      </c>
      <c r="F2806" s="141">
        <v>2.2120000000000002</v>
      </c>
      <c r="G2806" s="135"/>
      <c r="H2806" s="135"/>
      <c r="I2806" s="134"/>
      <c r="J2806" s="135"/>
      <c r="K2806" s="135"/>
      <c r="L2806" s="134"/>
      <c r="M2806" s="135"/>
      <c r="N2806" s="135"/>
      <c r="O2806" s="134"/>
      <c r="P2806" s="135"/>
      <c r="Q2806" s="135"/>
      <c r="R2806" s="134"/>
      <c r="S2806" s="135"/>
      <c r="T2806" s="135"/>
      <c r="U2806" s="134"/>
      <c r="V2806" s="135"/>
      <c r="W2806" s="135"/>
      <c r="X2806" s="134"/>
      <c r="Y2806" s="135"/>
      <c r="Z2806" s="135"/>
      <c r="AA2806" s="134"/>
      <c r="AB2806" s="135"/>
      <c r="AC2806" s="135"/>
      <c r="AD2806" s="134"/>
      <c r="AE2806" s="135"/>
      <c r="AF2806" s="135"/>
      <c r="AG2806" s="134"/>
    </row>
    <row r="2807" spans="1:33">
      <c r="A2807" s="144" t="s">
        <v>345</v>
      </c>
      <c r="B2807" s="135" t="s">
        <v>2374</v>
      </c>
      <c r="C2807" s="143">
        <v>-496.69515132967916</v>
      </c>
      <c r="D2807" s="143">
        <v>3484.5498354840438</v>
      </c>
      <c r="E2807" s="142">
        <v>1.2949999999999999</v>
      </c>
      <c r="F2807" s="141">
        <v>2.2090000000000001</v>
      </c>
      <c r="G2807" s="135"/>
      <c r="H2807" s="135"/>
      <c r="I2807" s="134"/>
      <c r="J2807" s="135"/>
      <c r="K2807" s="135"/>
      <c r="L2807" s="134"/>
      <c r="M2807" s="135"/>
      <c r="N2807" s="135"/>
      <c r="O2807" s="134"/>
      <c r="P2807" s="135"/>
      <c r="Q2807" s="135"/>
      <c r="R2807" s="134"/>
      <c r="S2807" s="135"/>
      <c r="T2807" s="135"/>
      <c r="U2807" s="134"/>
      <c r="V2807" s="135"/>
      <c r="W2807" s="135"/>
      <c r="X2807" s="134"/>
      <c r="Y2807" s="135"/>
      <c r="Z2807" s="135"/>
      <c r="AA2807" s="134"/>
      <c r="AB2807" s="135"/>
      <c r="AC2807" s="135"/>
      <c r="AD2807" s="134"/>
      <c r="AE2807" s="135"/>
      <c r="AF2807" s="135"/>
      <c r="AG2807" s="134"/>
    </row>
    <row r="2808" spans="1:33">
      <c r="A2808" s="144" t="s">
        <v>345</v>
      </c>
      <c r="B2808" s="135" t="s">
        <v>2373</v>
      </c>
      <c r="C2808" s="143">
        <v>-495.92238366343071</v>
      </c>
      <c r="D2808" s="143">
        <v>3482.6105937099692</v>
      </c>
      <c r="E2808" s="142">
        <v>1.3129999999999999</v>
      </c>
      <c r="F2808" s="141">
        <v>2.2040000000000002</v>
      </c>
      <c r="G2808" s="135"/>
      <c r="H2808" s="135"/>
      <c r="I2808" s="134"/>
      <c r="J2808" s="135"/>
      <c r="K2808" s="135"/>
      <c r="L2808" s="134"/>
      <c r="M2808" s="135"/>
      <c r="N2808" s="135"/>
      <c r="O2808" s="134"/>
      <c r="P2808" s="135"/>
      <c r="Q2808" s="135"/>
      <c r="R2808" s="134"/>
      <c r="S2808" s="135"/>
      <c r="T2808" s="135"/>
      <c r="U2808" s="134"/>
      <c r="V2808" s="135"/>
      <c r="W2808" s="135"/>
      <c r="X2808" s="134"/>
      <c r="Y2808" s="135"/>
      <c r="Z2808" s="135"/>
      <c r="AA2808" s="134"/>
      <c r="AB2808" s="135"/>
      <c r="AC2808" s="135"/>
      <c r="AD2808" s="134"/>
      <c r="AE2808" s="135"/>
      <c r="AF2808" s="135"/>
      <c r="AG2808" s="134"/>
    </row>
    <row r="2809" spans="1:33">
      <c r="A2809" s="144" t="s">
        <v>345</v>
      </c>
      <c r="B2809" s="135" t="s">
        <v>2372</v>
      </c>
      <c r="C2809" s="143">
        <v>-496.26429114362691</v>
      </c>
      <c r="D2809" s="143">
        <v>3481.5250864761497</v>
      </c>
      <c r="E2809" s="142">
        <v>1.2989999999999999</v>
      </c>
      <c r="F2809" s="141">
        <v>2.2160000000000002</v>
      </c>
      <c r="G2809" s="135"/>
      <c r="H2809" s="135"/>
      <c r="I2809" s="134"/>
      <c r="J2809" s="135"/>
      <c r="K2809" s="135"/>
      <c r="L2809" s="134"/>
      <c r="M2809" s="135"/>
      <c r="N2809" s="135"/>
      <c r="O2809" s="134"/>
      <c r="P2809" s="135"/>
      <c r="Q2809" s="135"/>
      <c r="R2809" s="134"/>
      <c r="S2809" s="135"/>
      <c r="T2809" s="135"/>
      <c r="U2809" s="134"/>
      <c r="V2809" s="135"/>
      <c r="W2809" s="135"/>
      <c r="X2809" s="134"/>
      <c r="Y2809" s="135"/>
      <c r="Z2809" s="135"/>
      <c r="AA2809" s="134"/>
      <c r="AB2809" s="135"/>
      <c r="AC2809" s="135"/>
      <c r="AD2809" s="134"/>
      <c r="AE2809" s="135"/>
      <c r="AF2809" s="135"/>
      <c r="AG2809" s="134"/>
    </row>
    <row r="2810" spans="1:33">
      <c r="A2810" s="144" t="s">
        <v>345</v>
      </c>
      <c r="B2810" s="135" t="s">
        <v>2371</v>
      </c>
      <c r="C2810" s="143">
        <v>-496.26732567025272</v>
      </c>
      <c r="D2810" s="143">
        <v>3481.3841677685614</v>
      </c>
      <c r="E2810" s="142">
        <v>1.284</v>
      </c>
      <c r="F2810" s="141">
        <v>2.2189999999999999</v>
      </c>
      <c r="G2810" s="135"/>
      <c r="H2810" s="135"/>
      <c r="I2810" s="134"/>
      <c r="J2810" s="135"/>
      <c r="K2810" s="135"/>
      <c r="L2810" s="134"/>
      <c r="M2810" s="135"/>
      <c r="N2810" s="135"/>
      <c r="O2810" s="134"/>
      <c r="P2810" s="135"/>
      <c r="Q2810" s="135"/>
      <c r="R2810" s="134"/>
      <c r="S2810" s="135"/>
      <c r="T2810" s="135"/>
      <c r="U2810" s="134"/>
      <c r="V2810" s="135"/>
      <c r="W2810" s="135"/>
      <c r="X2810" s="134"/>
      <c r="Y2810" s="135"/>
      <c r="Z2810" s="135"/>
      <c r="AA2810" s="134"/>
      <c r="AB2810" s="135"/>
      <c r="AC2810" s="135"/>
      <c r="AD2810" s="134"/>
      <c r="AE2810" s="135"/>
      <c r="AF2810" s="135"/>
      <c r="AG2810" s="134"/>
    </row>
    <row r="2811" spans="1:33">
      <c r="A2811" s="144" t="s">
        <v>345</v>
      </c>
      <c r="B2811" s="135" t="s">
        <v>2370</v>
      </c>
      <c r="C2811" s="143">
        <v>-496.70137251517997</v>
      </c>
      <c r="D2811" s="143">
        <v>3481.3676651029441</v>
      </c>
      <c r="E2811" s="142">
        <v>1.319</v>
      </c>
      <c r="F2811" s="141">
        <v>2.2080000000000002</v>
      </c>
      <c r="G2811" s="135"/>
      <c r="H2811" s="135"/>
      <c r="I2811" s="134"/>
      <c r="J2811" s="135"/>
      <c r="K2811" s="135"/>
      <c r="L2811" s="134"/>
      <c r="M2811" s="135"/>
      <c r="N2811" s="135"/>
      <c r="O2811" s="134"/>
      <c r="P2811" s="135"/>
      <c r="Q2811" s="135"/>
      <c r="R2811" s="134"/>
      <c r="S2811" s="135"/>
      <c r="T2811" s="135"/>
      <c r="U2811" s="134"/>
      <c r="V2811" s="135"/>
      <c r="W2811" s="135"/>
      <c r="X2811" s="134"/>
      <c r="Y2811" s="135"/>
      <c r="Z2811" s="135"/>
      <c r="AA2811" s="134"/>
      <c r="AB2811" s="135"/>
      <c r="AC2811" s="135"/>
      <c r="AD2811" s="134"/>
      <c r="AE2811" s="135"/>
      <c r="AF2811" s="135"/>
      <c r="AG2811" s="134"/>
    </row>
    <row r="2812" spans="1:33">
      <c r="A2812" s="144" t="s">
        <v>345</v>
      </c>
      <c r="B2812" s="135" t="s">
        <v>2369</v>
      </c>
      <c r="C2812" s="143">
        <v>-496.63694409565244</v>
      </c>
      <c r="D2812" s="143">
        <v>3480.9806263709065</v>
      </c>
      <c r="E2812" s="142">
        <v>1.3129999999999999</v>
      </c>
      <c r="F2812" s="141">
        <v>2.198</v>
      </c>
      <c r="G2812" s="135"/>
      <c r="H2812" s="135"/>
      <c r="I2812" s="134"/>
      <c r="J2812" s="135"/>
      <c r="K2812" s="135"/>
      <c r="L2812" s="134"/>
      <c r="M2812" s="135"/>
      <c r="N2812" s="135"/>
      <c r="O2812" s="134"/>
      <c r="P2812" s="135"/>
      <c r="Q2812" s="135"/>
      <c r="R2812" s="134"/>
      <c r="S2812" s="135"/>
      <c r="T2812" s="135"/>
      <c r="U2812" s="134"/>
      <c r="V2812" s="135"/>
      <c r="W2812" s="135"/>
      <c r="X2812" s="134"/>
      <c r="Y2812" s="135"/>
      <c r="Z2812" s="135"/>
      <c r="AA2812" s="134"/>
      <c r="AB2812" s="135"/>
      <c r="AC2812" s="135"/>
      <c r="AD2812" s="134"/>
      <c r="AE2812" s="135"/>
      <c r="AF2812" s="135"/>
      <c r="AG2812" s="134"/>
    </row>
    <row r="2813" spans="1:33">
      <c r="A2813" s="144" t="s">
        <v>345</v>
      </c>
      <c r="B2813" s="135" t="s">
        <v>2368</v>
      </c>
      <c r="C2813" s="143">
        <v>-496.05771174969004</v>
      </c>
      <c r="D2813" s="143">
        <v>3480.0490630235149</v>
      </c>
      <c r="E2813" s="142">
        <v>1.304</v>
      </c>
      <c r="F2813" s="141">
        <v>2.2200000000000002</v>
      </c>
      <c r="G2813" s="135"/>
      <c r="H2813" s="135"/>
      <c r="I2813" s="134"/>
      <c r="J2813" s="135"/>
      <c r="K2813" s="135"/>
      <c r="L2813" s="134"/>
      <c r="M2813" s="135"/>
      <c r="N2813" s="135"/>
      <c r="O2813" s="134"/>
      <c r="P2813" s="135"/>
      <c r="Q2813" s="135"/>
      <c r="R2813" s="134"/>
      <c r="S2813" s="135"/>
      <c r="T2813" s="135"/>
      <c r="U2813" s="134"/>
      <c r="V2813" s="135"/>
      <c r="W2813" s="135"/>
      <c r="X2813" s="134"/>
      <c r="Y2813" s="135"/>
      <c r="Z2813" s="135"/>
      <c r="AA2813" s="134"/>
      <c r="AB2813" s="135"/>
      <c r="AC2813" s="135"/>
      <c r="AD2813" s="134"/>
      <c r="AE2813" s="135"/>
      <c r="AF2813" s="135"/>
      <c r="AG2813" s="134"/>
    </row>
    <row r="2814" spans="1:33">
      <c r="A2814" s="144" t="s">
        <v>345</v>
      </c>
      <c r="B2814" s="135" t="s">
        <v>2367</v>
      </c>
      <c r="C2814" s="143">
        <v>-496.07486952004678</v>
      </c>
      <c r="D2814" s="143">
        <v>3479.0751699048838</v>
      </c>
      <c r="E2814" s="142">
        <v>1.3260000000000001</v>
      </c>
      <c r="F2814" s="141">
        <v>2.2189999999999999</v>
      </c>
      <c r="G2814" s="135"/>
      <c r="H2814" s="135"/>
      <c r="I2814" s="134"/>
      <c r="J2814" s="135"/>
      <c r="K2814" s="135"/>
      <c r="L2814" s="134"/>
      <c r="M2814" s="135"/>
      <c r="N2814" s="135"/>
      <c r="O2814" s="134"/>
      <c r="P2814" s="135"/>
      <c r="Q2814" s="135"/>
      <c r="R2814" s="134"/>
      <c r="S2814" s="135"/>
      <c r="T2814" s="135"/>
      <c r="U2814" s="134"/>
      <c r="V2814" s="135"/>
      <c r="W2814" s="135"/>
      <c r="X2814" s="134"/>
      <c r="Y2814" s="135"/>
      <c r="Z2814" s="135"/>
      <c r="AA2814" s="134"/>
      <c r="AB2814" s="135"/>
      <c r="AC2814" s="135"/>
      <c r="AD2814" s="134"/>
      <c r="AE2814" s="135"/>
      <c r="AF2814" s="135"/>
      <c r="AG2814" s="134"/>
    </row>
    <row r="2815" spans="1:33">
      <c r="A2815" s="144" t="s">
        <v>345</v>
      </c>
      <c r="B2815" s="135" t="s">
        <v>2366</v>
      </c>
      <c r="C2815" s="143">
        <v>-496.4355288095291</v>
      </c>
      <c r="D2815" s="143">
        <v>3478.1475063096036</v>
      </c>
      <c r="E2815" s="142">
        <v>1.3220000000000001</v>
      </c>
      <c r="F2815" s="141">
        <v>2.2280000000000002</v>
      </c>
      <c r="G2815" s="135"/>
      <c r="H2815" s="135"/>
      <c r="I2815" s="134"/>
      <c r="J2815" s="135"/>
      <c r="K2815" s="135"/>
      <c r="L2815" s="134"/>
      <c r="M2815" s="135"/>
      <c r="N2815" s="135"/>
      <c r="O2815" s="134"/>
      <c r="P2815" s="135"/>
      <c r="Q2815" s="135"/>
      <c r="R2815" s="134"/>
      <c r="S2815" s="135"/>
      <c r="T2815" s="135"/>
      <c r="U2815" s="134"/>
      <c r="V2815" s="135"/>
      <c r="W2815" s="135"/>
      <c r="X2815" s="134"/>
      <c r="Y2815" s="135"/>
      <c r="Z2815" s="135"/>
      <c r="AA2815" s="134"/>
      <c r="AB2815" s="135"/>
      <c r="AC2815" s="135"/>
      <c r="AD2815" s="134"/>
      <c r="AE2815" s="135"/>
      <c r="AF2815" s="135"/>
      <c r="AG2815" s="134"/>
    </row>
    <row r="2816" spans="1:33">
      <c r="A2816" s="144" t="s">
        <v>345</v>
      </c>
      <c r="B2816" s="135" t="s">
        <v>2365</v>
      </c>
      <c r="C2816" s="143">
        <v>-496.04827562623399</v>
      </c>
      <c r="D2816" s="143">
        <v>3476.2908677736395</v>
      </c>
      <c r="E2816" s="142">
        <v>1.3080000000000001</v>
      </c>
      <c r="F2816" s="141">
        <v>2.194</v>
      </c>
      <c r="G2816" s="135"/>
      <c r="H2816" s="135"/>
      <c r="I2816" s="134"/>
      <c r="J2816" s="135"/>
      <c r="K2816" s="135"/>
      <c r="L2816" s="134"/>
      <c r="M2816" s="135"/>
      <c r="N2816" s="135"/>
      <c r="O2816" s="134"/>
      <c r="P2816" s="135"/>
      <c r="Q2816" s="135"/>
      <c r="R2816" s="134"/>
      <c r="S2816" s="135"/>
      <c r="T2816" s="135"/>
      <c r="U2816" s="134"/>
      <c r="V2816" s="135"/>
      <c r="W2816" s="135"/>
      <c r="X2816" s="134"/>
      <c r="Y2816" s="135"/>
      <c r="Z2816" s="135"/>
      <c r="AA2816" s="134"/>
      <c r="AB2816" s="135"/>
      <c r="AC2816" s="135"/>
      <c r="AD2816" s="134"/>
      <c r="AE2816" s="135"/>
      <c r="AF2816" s="135"/>
      <c r="AG2816" s="134"/>
    </row>
    <row r="2817" spans="1:33">
      <c r="A2817" s="144" t="s">
        <v>345</v>
      </c>
      <c r="B2817" s="135" t="s">
        <v>2364</v>
      </c>
      <c r="C2817" s="143">
        <v>-496.26267090266481</v>
      </c>
      <c r="D2817" s="143">
        <v>3476.0773456252023</v>
      </c>
      <c r="E2817" s="142">
        <v>1.3080000000000001</v>
      </c>
      <c r="F2817" s="141">
        <v>2.2170000000000001</v>
      </c>
      <c r="G2817" s="135"/>
      <c r="H2817" s="135"/>
      <c r="I2817" s="134"/>
      <c r="J2817" s="135"/>
      <c r="K2817" s="135"/>
      <c r="L2817" s="134"/>
      <c r="M2817" s="135"/>
      <c r="N2817" s="135"/>
      <c r="O2817" s="134"/>
      <c r="P2817" s="135"/>
      <c r="Q2817" s="135"/>
      <c r="R2817" s="134"/>
      <c r="S2817" s="135"/>
      <c r="T2817" s="135"/>
      <c r="U2817" s="134"/>
      <c r="V2817" s="135"/>
      <c r="W2817" s="135"/>
      <c r="X2817" s="134"/>
      <c r="Y2817" s="135"/>
      <c r="Z2817" s="135"/>
      <c r="AA2817" s="134"/>
      <c r="AB2817" s="135"/>
      <c r="AC2817" s="135"/>
      <c r="AD2817" s="134"/>
      <c r="AE2817" s="135"/>
      <c r="AF2817" s="135"/>
      <c r="AG2817" s="134"/>
    </row>
    <row r="2818" spans="1:33">
      <c r="A2818" s="144" t="s">
        <v>345</v>
      </c>
      <c r="B2818" s="135" t="s">
        <v>2363</v>
      </c>
      <c r="C2818" s="143">
        <v>-496.13474184683417</v>
      </c>
      <c r="D2818" s="143">
        <v>3475.7844003005789</v>
      </c>
      <c r="E2818" s="142">
        <v>1.3080000000000001</v>
      </c>
      <c r="F2818" s="141">
        <v>2.2069999999999999</v>
      </c>
      <c r="G2818" s="135"/>
      <c r="H2818" s="135"/>
      <c r="I2818" s="134"/>
      <c r="J2818" s="135"/>
      <c r="K2818" s="135"/>
      <c r="L2818" s="134"/>
      <c r="M2818" s="135"/>
      <c r="N2818" s="135"/>
      <c r="O2818" s="134"/>
      <c r="P2818" s="135"/>
      <c r="Q2818" s="135"/>
      <c r="R2818" s="134"/>
      <c r="S2818" s="135"/>
      <c r="T2818" s="135"/>
      <c r="U2818" s="134"/>
      <c r="V2818" s="135"/>
      <c r="W2818" s="135"/>
      <c r="X2818" s="134"/>
      <c r="Y2818" s="135"/>
      <c r="Z2818" s="135"/>
      <c r="AA2818" s="134"/>
      <c r="AB2818" s="135"/>
      <c r="AC2818" s="135"/>
      <c r="AD2818" s="134"/>
      <c r="AE2818" s="135"/>
      <c r="AF2818" s="135"/>
      <c r="AG2818" s="134"/>
    </row>
    <row r="2819" spans="1:33">
      <c r="A2819" s="144" t="s">
        <v>345</v>
      </c>
      <c r="B2819" s="135" t="s">
        <v>2362</v>
      </c>
      <c r="C2819" s="143">
        <v>-496.52004324360496</v>
      </c>
      <c r="D2819" s="143">
        <v>3475.4123894424488</v>
      </c>
      <c r="E2819" s="142">
        <v>1.3049999999999999</v>
      </c>
      <c r="F2819" s="141">
        <v>2.2189999999999999</v>
      </c>
      <c r="G2819" s="135"/>
      <c r="H2819" s="135"/>
      <c r="I2819" s="134"/>
      <c r="J2819" s="135"/>
      <c r="K2819" s="135"/>
      <c r="L2819" s="134"/>
      <c r="M2819" s="135"/>
      <c r="N2819" s="135"/>
      <c r="O2819" s="134"/>
      <c r="P2819" s="135"/>
      <c r="Q2819" s="135"/>
      <c r="R2819" s="134"/>
      <c r="S2819" s="135"/>
      <c r="T2819" s="135"/>
      <c r="U2819" s="134"/>
      <c r="V2819" s="135"/>
      <c r="W2819" s="135"/>
      <c r="X2819" s="134"/>
      <c r="Y2819" s="135"/>
      <c r="Z2819" s="135"/>
      <c r="AA2819" s="134"/>
      <c r="AB2819" s="135"/>
      <c r="AC2819" s="135"/>
      <c r="AD2819" s="134"/>
      <c r="AE2819" s="135"/>
      <c r="AF2819" s="135"/>
      <c r="AG2819" s="134"/>
    </row>
    <row r="2820" spans="1:33">
      <c r="A2820" s="144" t="s">
        <v>345</v>
      </c>
      <c r="B2820" s="135" t="s">
        <v>2361</v>
      </c>
      <c r="C2820" s="143">
        <v>-496.13127345801587</v>
      </c>
      <c r="D2820" s="143">
        <v>3473.7964629485687</v>
      </c>
      <c r="E2820" s="142">
        <v>1.3280000000000001</v>
      </c>
      <c r="F2820" s="141">
        <v>2.2029999999999998</v>
      </c>
      <c r="G2820" s="135"/>
      <c r="H2820" s="135"/>
      <c r="I2820" s="134"/>
      <c r="J2820" s="135"/>
      <c r="K2820" s="135"/>
      <c r="L2820" s="134"/>
      <c r="M2820" s="135"/>
      <c r="N2820" s="135"/>
      <c r="O2820" s="134"/>
      <c r="P2820" s="135"/>
      <c r="Q2820" s="135"/>
      <c r="R2820" s="134"/>
      <c r="S2820" s="135"/>
      <c r="T2820" s="135"/>
      <c r="U2820" s="134"/>
      <c r="V2820" s="135"/>
      <c r="W2820" s="135"/>
      <c r="X2820" s="134"/>
      <c r="Y2820" s="135"/>
      <c r="Z2820" s="135"/>
      <c r="AA2820" s="134"/>
      <c r="AB2820" s="135"/>
      <c r="AC2820" s="135"/>
      <c r="AD2820" s="134"/>
      <c r="AE2820" s="135"/>
      <c r="AF2820" s="135"/>
      <c r="AG2820" s="134"/>
    </row>
    <row r="2821" spans="1:33">
      <c r="A2821" s="144" t="s">
        <v>345</v>
      </c>
      <c r="B2821" s="135" t="s">
        <v>2360</v>
      </c>
      <c r="C2821" s="143">
        <v>-496.02658825273375</v>
      </c>
      <c r="D2821" s="143">
        <v>3473.4498023762189</v>
      </c>
      <c r="E2821" s="142">
        <v>1.2909999999999999</v>
      </c>
      <c r="F2821" s="141">
        <v>2.2090000000000001</v>
      </c>
      <c r="G2821" s="135"/>
      <c r="H2821" s="135"/>
      <c r="I2821" s="134"/>
      <c r="J2821" s="135"/>
      <c r="K2821" s="135"/>
      <c r="L2821" s="134"/>
      <c r="M2821" s="135"/>
      <c r="N2821" s="135"/>
      <c r="O2821" s="134"/>
      <c r="P2821" s="135"/>
      <c r="Q2821" s="135"/>
      <c r="R2821" s="134"/>
      <c r="S2821" s="135"/>
      <c r="T2821" s="135"/>
      <c r="U2821" s="134"/>
      <c r="V2821" s="135"/>
      <c r="W2821" s="135"/>
      <c r="X2821" s="134"/>
      <c r="Y2821" s="135"/>
      <c r="Z2821" s="135"/>
      <c r="AA2821" s="134"/>
      <c r="AB2821" s="135"/>
      <c r="AC2821" s="135"/>
      <c r="AD2821" s="134"/>
      <c r="AE2821" s="135"/>
      <c r="AF2821" s="135"/>
      <c r="AG2821" s="134"/>
    </row>
    <row r="2822" spans="1:33">
      <c r="A2822" s="144" t="s">
        <v>345</v>
      </c>
      <c r="B2822" s="135" t="s">
        <v>2359</v>
      </c>
      <c r="C2822" s="143">
        <v>-496.3105103899548</v>
      </c>
      <c r="D2822" s="143">
        <v>3473.0157619682245</v>
      </c>
      <c r="E2822" s="142">
        <v>1.3169999999999999</v>
      </c>
      <c r="F2822" s="141">
        <v>2.1989999999999998</v>
      </c>
      <c r="G2822" s="135"/>
      <c r="H2822" s="135"/>
      <c r="I2822" s="134"/>
      <c r="J2822" s="135"/>
      <c r="K2822" s="135"/>
      <c r="L2822" s="134"/>
      <c r="M2822" s="135"/>
      <c r="N2822" s="135"/>
      <c r="O2822" s="134"/>
      <c r="P2822" s="135"/>
      <c r="Q2822" s="135"/>
      <c r="R2822" s="134"/>
      <c r="S2822" s="135"/>
      <c r="T2822" s="135"/>
      <c r="U2822" s="134"/>
      <c r="V2822" s="135"/>
      <c r="W2822" s="135"/>
      <c r="X2822" s="134"/>
      <c r="Y2822" s="135"/>
      <c r="Z2822" s="135"/>
      <c r="AA2822" s="134"/>
      <c r="AB2822" s="135"/>
      <c r="AC2822" s="135"/>
      <c r="AD2822" s="134"/>
      <c r="AE2822" s="135"/>
      <c r="AF2822" s="135"/>
      <c r="AG2822" s="134"/>
    </row>
    <row r="2823" spans="1:33">
      <c r="A2823" s="144" t="s">
        <v>345</v>
      </c>
      <c r="B2823" s="135" t="s">
        <v>2358</v>
      </c>
      <c r="C2823" s="143">
        <v>-496.8169403470821</v>
      </c>
      <c r="D2823" s="143">
        <v>3471.0531185551818</v>
      </c>
      <c r="E2823" s="142">
        <v>1.2989999999999999</v>
      </c>
      <c r="F2823" s="141">
        <v>2.2189999999999999</v>
      </c>
      <c r="G2823" s="135"/>
      <c r="H2823" s="135"/>
      <c r="I2823" s="134"/>
      <c r="J2823" s="135"/>
      <c r="K2823" s="135"/>
      <c r="L2823" s="134"/>
      <c r="M2823" s="135"/>
      <c r="N2823" s="135"/>
      <c r="O2823" s="134"/>
      <c r="P2823" s="135"/>
      <c r="Q2823" s="135"/>
      <c r="R2823" s="134"/>
      <c r="S2823" s="135"/>
      <c r="T2823" s="135"/>
      <c r="U2823" s="134"/>
      <c r="V2823" s="135"/>
      <c r="W2823" s="135"/>
      <c r="X2823" s="134"/>
      <c r="Y2823" s="135"/>
      <c r="Z2823" s="135"/>
      <c r="AA2823" s="134"/>
      <c r="AB2823" s="135"/>
      <c r="AC2823" s="135"/>
      <c r="AD2823" s="134"/>
      <c r="AE2823" s="135"/>
      <c r="AF2823" s="135"/>
      <c r="AG2823" s="134"/>
    </row>
    <row r="2824" spans="1:33">
      <c r="A2824" s="144" t="s">
        <v>345</v>
      </c>
      <c r="B2824" s="135" t="s">
        <v>2357</v>
      </c>
      <c r="C2824" s="143">
        <v>-496.79974259970186</v>
      </c>
      <c r="D2824" s="143">
        <v>3470.7332095572319</v>
      </c>
      <c r="E2824" s="142">
        <v>1.3129999999999999</v>
      </c>
      <c r="F2824" s="141">
        <v>2.2029999999999998</v>
      </c>
      <c r="G2824" s="135"/>
      <c r="H2824" s="135"/>
      <c r="I2824" s="134"/>
      <c r="J2824" s="135"/>
      <c r="K2824" s="135"/>
      <c r="L2824" s="134"/>
      <c r="M2824" s="135"/>
      <c r="N2824" s="135"/>
      <c r="O2824" s="134"/>
      <c r="P2824" s="135"/>
      <c r="Q2824" s="135"/>
      <c r="R2824" s="134"/>
      <c r="S2824" s="135"/>
      <c r="T2824" s="135"/>
      <c r="U2824" s="134"/>
      <c r="V2824" s="135"/>
      <c r="W2824" s="135"/>
      <c r="X2824" s="134"/>
      <c r="Y2824" s="135"/>
      <c r="Z2824" s="135"/>
      <c r="AA2824" s="134"/>
      <c r="AB2824" s="135"/>
      <c r="AC2824" s="135"/>
      <c r="AD2824" s="134"/>
      <c r="AE2824" s="135"/>
      <c r="AF2824" s="135"/>
      <c r="AG2824" s="134"/>
    </row>
    <row r="2825" spans="1:33">
      <c r="A2825" s="144" t="s">
        <v>345</v>
      </c>
      <c r="B2825" s="135" t="s">
        <v>2356</v>
      </c>
      <c r="C2825" s="143">
        <v>-496.62846880209406</v>
      </c>
      <c r="D2825" s="143">
        <v>3470.6782039572545</v>
      </c>
      <c r="E2825" s="142">
        <v>1.29</v>
      </c>
      <c r="F2825" s="141">
        <v>2.218</v>
      </c>
      <c r="G2825" s="135"/>
      <c r="H2825" s="135"/>
      <c r="I2825" s="134"/>
      <c r="J2825" s="135"/>
      <c r="K2825" s="135"/>
      <c r="L2825" s="134"/>
      <c r="M2825" s="135"/>
      <c r="N2825" s="135"/>
      <c r="O2825" s="134"/>
      <c r="P2825" s="135"/>
      <c r="Q2825" s="135"/>
      <c r="R2825" s="134"/>
      <c r="S2825" s="135"/>
      <c r="T2825" s="135"/>
      <c r="U2825" s="134"/>
      <c r="V2825" s="135"/>
      <c r="W2825" s="135"/>
      <c r="X2825" s="134"/>
      <c r="Y2825" s="135"/>
      <c r="Z2825" s="135"/>
      <c r="AA2825" s="134"/>
      <c r="AB2825" s="135"/>
      <c r="AC2825" s="135"/>
      <c r="AD2825" s="134"/>
      <c r="AE2825" s="135"/>
      <c r="AF2825" s="135"/>
      <c r="AG2825" s="134"/>
    </row>
    <row r="2826" spans="1:33">
      <c r="A2826" s="144" t="s">
        <v>345</v>
      </c>
      <c r="B2826" s="135" t="s">
        <v>2355</v>
      </c>
      <c r="C2826" s="143">
        <v>-496.48420505591469</v>
      </c>
      <c r="D2826" s="143">
        <v>3469.0544946100622</v>
      </c>
      <c r="E2826" s="142">
        <v>1.3260000000000001</v>
      </c>
      <c r="F2826" s="141">
        <v>2.2160000000000002</v>
      </c>
      <c r="G2826" s="135"/>
      <c r="H2826" s="135"/>
      <c r="I2826" s="134"/>
      <c r="J2826" s="135"/>
      <c r="K2826" s="135"/>
      <c r="L2826" s="134"/>
      <c r="M2826" s="135"/>
      <c r="N2826" s="135"/>
      <c r="O2826" s="134"/>
      <c r="P2826" s="135"/>
      <c r="Q2826" s="135"/>
      <c r="R2826" s="134"/>
      <c r="S2826" s="135"/>
      <c r="T2826" s="135"/>
      <c r="U2826" s="134"/>
      <c r="V2826" s="135"/>
      <c r="W2826" s="135"/>
      <c r="X2826" s="134"/>
      <c r="Y2826" s="135"/>
      <c r="Z2826" s="135"/>
      <c r="AA2826" s="134"/>
      <c r="AB2826" s="135"/>
      <c r="AC2826" s="135"/>
      <c r="AD2826" s="134"/>
      <c r="AE2826" s="135"/>
      <c r="AF2826" s="135"/>
      <c r="AG2826" s="134"/>
    </row>
    <row r="2827" spans="1:33">
      <c r="A2827" s="144" t="s">
        <v>345</v>
      </c>
      <c r="B2827" s="135" t="s">
        <v>2354</v>
      </c>
      <c r="C2827" s="143">
        <v>-496.74221815351126</v>
      </c>
      <c r="D2827" s="143">
        <v>3468.0362302833632</v>
      </c>
      <c r="E2827" s="142">
        <v>1.304</v>
      </c>
      <c r="F2827" s="141">
        <v>2.2109999999999999</v>
      </c>
      <c r="G2827" s="135"/>
      <c r="H2827" s="135"/>
      <c r="I2827" s="134"/>
      <c r="J2827" s="135"/>
      <c r="K2827" s="135"/>
      <c r="L2827" s="134"/>
      <c r="M2827" s="135"/>
      <c r="N2827" s="135"/>
      <c r="O2827" s="134"/>
      <c r="P2827" s="135"/>
      <c r="Q2827" s="135"/>
      <c r="R2827" s="134"/>
      <c r="S2827" s="135"/>
      <c r="T2827" s="135"/>
      <c r="U2827" s="134"/>
      <c r="V2827" s="135"/>
      <c r="W2827" s="135"/>
      <c r="X2827" s="134"/>
      <c r="Y2827" s="135"/>
      <c r="Z2827" s="135"/>
      <c r="AA2827" s="134"/>
      <c r="AB2827" s="135"/>
      <c r="AC2827" s="135"/>
      <c r="AD2827" s="134"/>
      <c r="AE2827" s="135"/>
      <c r="AF2827" s="135"/>
      <c r="AG2827" s="134"/>
    </row>
    <row r="2828" spans="1:33">
      <c r="A2828" s="144" t="s">
        <v>345</v>
      </c>
      <c r="B2828" s="135" t="s">
        <v>2353</v>
      </c>
      <c r="C2828" s="143">
        <v>-496.73966644279864</v>
      </c>
      <c r="D2828" s="143">
        <v>3467.2829154466881</v>
      </c>
      <c r="E2828" s="142">
        <v>1.3280000000000001</v>
      </c>
      <c r="F2828" s="141">
        <v>2.2349999999999999</v>
      </c>
      <c r="G2828" s="135"/>
      <c r="H2828" s="135"/>
      <c r="I2828" s="134"/>
      <c r="J2828" s="135"/>
      <c r="K2828" s="135"/>
      <c r="L2828" s="134"/>
      <c r="M2828" s="135"/>
      <c r="N2828" s="135"/>
      <c r="O2828" s="134"/>
      <c r="P2828" s="135"/>
      <c r="Q2828" s="135"/>
      <c r="R2828" s="134"/>
      <c r="S2828" s="135"/>
      <c r="T2828" s="135"/>
      <c r="U2828" s="134"/>
      <c r="V2828" s="135"/>
      <c r="W2828" s="135"/>
      <c r="X2828" s="134"/>
      <c r="Y2828" s="135"/>
      <c r="Z2828" s="135"/>
      <c r="AA2828" s="134"/>
      <c r="AB2828" s="135"/>
      <c r="AC2828" s="135"/>
      <c r="AD2828" s="134"/>
      <c r="AE2828" s="135"/>
      <c r="AF2828" s="135"/>
      <c r="AG2828" s="134"/>
    </row>
    <row r="2829" spans="1:33">
      <c r="A2829" s="144" t="s">
        <v>345</v>
      </c>
      <c r="B2829" s="135" t="s">
        <v>2352</v>
      </c>
      <c r="C2829" s="143">
        <v>-496.23250326946544</v>
      </c>
      <c r="D2829" s="143">
        <v>3467.1145239705029</v>
      </c>
      <c r="E2829" s="142">
        <v>1.2949999999999999</v>
      </c>
      <c r="F2829" s="141">
        <v>2.214</v>
      </c>
      <c r="G2829" s="135"/>
      <c r="H2829" s="135"/>
      <c r="I2829" s="134"/>
      <c r="J2829" s="135"/>
      <c r="K2829" s="135"/>
      <c r="L2829" s="134"/>
      <c r="M2829" s="135"/>
      <c r="N2829" s="135"/>
      <c r="O2829" s="134"/>
      <c r="P2829" s="135"/>
      <c r="Q2829" s="135"/>
      <c r="R2829" s="134"/>
      <c r="S2829" s="135"/>
      <c r="T2829" s="135"/>
      <c r="U2829" s="134"/>
      <c r="V2829" s="135"/>
      <c r="W2829" s="135"/>
      <c r="X2829" s="134"/>
      <c r="Y2829" s="135"/>
      <c r="Z2829" s="135"/>
      <c r="AA2829" s="134"/>
      <c r="AB2829" s="135"/>
      <c r="AC2829" s="135"/>
      <c r="AD2829" s="134"/>
      <c r="AE2829" s="135"/>
      <c r="AF2829" s="135"/>
      <c r="AG2829" s="134"/>
    </row>
    <row r="2830" spans="1:33">
      <c r="A2830" s="144" t="s">
        <v>345</v>
      </c>
      <c r="B2830" s="135" t="s">
        <v>2351</v>
      </c>
      <c r="C2830" s="143">
        <v>-495.90384807965461</v>
      </c>
      <c r="D2830" s="143">
        <v>3466.0447509221185</v>
      </c>
      <c r="E2830" s="142">
        <v>1.31</v>
      </c>
      <c r="F2830" s="141">
        <v>2.1949999999999998</v>
      </c>
      <c r="G2830" s="135"/>
      <c r="H2830" s="135"/>
      <c r="I2830" s="134"/>
      <c r="J2830" s="135"/>
      <c r="K2830" s="135"/>
      <c r="L2830" s="134"/>
      <c r="M2830" s="135"/>
      <c r="N2830" s="135"/>
      <c r="O2830" s="134"/>
      <c r="P2830" s="135"/>
      <c r="Q2830" s="135"/>
      <c r="R2830" s="134"/>
      <c r="S2830" s="135"/>
      <c r="T2830" s="135"/>
      <c r="U2830" s="134"/>
      <c r="V2830" s="135"/>
      <c r="W2830" s="135"/>
      <c r="X2830" s="134"/>
      <c r="Y2830" s="135"/>
      <c r="Z2830" s="135"/>
      <c r="AA2830" s="134"/>
      <c r="AB2830" s="135"/>
      <c r="AC2830" s="135"/>
      <c r="AD2830" s="134"/>
      <c r="AE2830" s="135"/>
      <c r="AF2830" s="135"/>
      <c r="AG2830" s="134"/>
    </row>
    <row r="2831" spans="1:33">
      <c r="A2831" s="144" t="s">
        <v>345</v>
      </c>
      <c r="B2831" s="135" t="s">
        <v>2350</v>
      </c>
      <c r="C2831" s="143">
        <v>-496.40808642659988</v>
      </c>
      <c r="D2831" s="143">
        <v>3464.1635862957919</v>
      </c>
      <c r="E2831" s="142">
        <v>1.3120000000000001</v>
      </c>
      <c r="F2831" s="141">
        <v>2.1960000000000002</v>
      </c>
      <c r="G2831" s="135"/>
      <c r="H2831" s="135"/>
      <c r="I2831" s="134"/>
      <c r="J2831" s="135"/>
      <c r="K2831" s="135"/>
      <c r="L2831" s="134"/>
      <c r="M2831" s="135"/>
      <c r="N2831" s="135"/>
      <c r="O2831" s="134"/>
      <c r="P2831" s="135"/>
      <c r="Q2831" s="135"/>
      <c r="R2831" s="134"/>
      <c r="S2831" s="135"/>
      <c r="T2831" s="135"/>
      <c r="U2831" s="134"/>
      <c r="V2831" s="135"/>
      <c r="W2831" s="135"/>
      <c r="X2831" s="134"/>
      <c r="Y2831" s="135"/>
      <c r="Z2831" s="135"/>
      <c r="AA2831" s="134"/>
      <c r="AB2831" s="135"/>
      <c r="AC2831" s="135"/>
      <c r="AD2831" s="134"/>
      <c r="AE2831" s="135"/>
      <c r="AF2831" s="135"/>
      <c r="AG2831" s="134"/>
    </row>
    <row r="2832" spans="1:33">
      <c r="A2832" s="144" t="s">
        <v>345</v>
      </c>
      <c r="B2832" s="135" t="s">
        <v>2349</v>
      </c>
      <c r="C2832" s="143">
        <v>-496.84633603929723</v>
      </c>
      <c r="D2832" s="143">
        <v>3463.3906468797863</v>
      </c>
      <c r="E2832" s="142">
        <v>1.304</v>
      </c>
      <c r="F2832" s="141">
        <v>2.218</v>
      </c>
      <c r="G2832" s="135"/>
      <c r="H2832" s="135"/>
      <c r="I2832" s="134"/>
      <c r="J2832" s="135"/>
      <c r="K2832" s="135"/>
      <c r="L2832" s="134"/>
      <c r="M2832" s="135"/>
      <c r="N2832" s="135"/>
      <c r="O2832" s="134"/>
      <c r="P2832" s="135"/>
      <c r="Q2832" s="135"/>
      <c r="R2832" s="134"/>
      <c r="S2832" s="135"/>
      <c r="T2832" s="135"/>
      <c r="U2832" s="134"/>
      <c r="V2832" s="135"/>
      <c r="W2832" s="135"/>
      <c r="X2832" s="134"/>
      <c r="Y2832" s="135"/>
      <c r="Z2832" s="135"/>
      <c r="AA2832" s="134"/>
      <c r="AB2832" s="135"/>
      <c r="AC2832" s="135"/>
      <c r="AD2832" s="134"/>
      <c r="AE2832" s="135"/>
      <c r="AF2832" s="135"/>
      <c r="AG2832" s="134"/>
    </row>
    <row r="2833" spans="1:33">
      <c r="A2833" s="144" t="s">
        <v>345</v>
      </c>
      <c r="B2833" s="135" t="s">
        <v>2348</v>
      </c>
      <c r="C2833" s="143">
        <v>-496.38542567850391</v>
      </c>
      <c r="D2833" s="143">
        <v>3463.1492001466154</v>
      </c>
      <c r="E2833" s="142">
        <v>1.3140000000000001</v>
      </c>
      <c r="F2833" s="141">
        <v>2.206</v>
      </c>
      <c r="G2833" s="135"/>
      <c r="H2833" s="135"/>
      <c r="I2833" s="134"/>
      <c r="J2833" s="135"/>
      <c r="K2833" s="135"/>
      <c r="L2833" s="134"/>
      <c r="M2833" s="135"/>
      <c r="N2833" s="135"/>
      <c r="O2833" s="134"/>
      <c r="P2833" s="135"/>
      <c r="Q2833" s="135"/>
      <c r="R2833" s="134"/>
      <c r="S2833" s="135"/>
      <c r="T2833" s="135"/>
      <c r="U2833" s="134"/>
      <c r="V2833" s="135"/>
      <c r="W2833" s="135"/>
      <c r="X2833" s="134"/>
      <c r="Y2833" s="135"/>
      <c r="Z2833" s="135"/>
      <c r="AA2833" s="134"/>
      <c r="AB2833" s="135"/>
      <c r="AC2833" s="135"/>
      <c r="AD2833" s="134"/>
      <c r="AE2833" s="135"/>
      <c r="AF2833" s="135"/>
      <c r="AG2833" s="134"/>
    </row>
    <row r="2834" spans="1:33">
      <c r="A2834" s="144" t="s">
        <v>345</v>
      </c>
      <c r="B2834" s="135" t="s">
        <v>2347</v>
      </c>
      <c r="C2834" s="143">
        <v>-496.23280814960742</v>
      </c>
      <c r="D2834" s="143">
        <v>3461.2103822313743</v>
      </c>
      <c r="E2834" s="142">
        <v>1.306</v>
      </c>
      <c r="F2834" s="141">
        <v>2.2330000000000001</v>
      </c>
      <c r="G2834" s="135"/>
      <c r="H2834" s="135"/>
      <c r="I2834" s="134"/>
      <c r="J2834" s="135"/>
      <c r="K2834" s="135"/>
      <c r="L2834" s="134"/>
      <c r="M2834" s="135"/>
      <c r="N2834" s="135"/>
      <c r="O2834" s="134"/>
      <c r="P2834" s="135"/>
      <c r="Q2834" s="135"/>
      <c r="R2834" s="134"/>
      <c r="S2834" s="135"/>
      <c r="T2834" s="135"/>
      <c r="U2834" s="134"/>
      <c r="V2834" s="135"/>
      <c r="W2834" s="135"/>
      <c r="X2834" s="134"/>
      <c r="Y2834" s="135"/>
      <c r="Z2834" s="135"/>
      <c r="AA2834" s="134"/>
      <c r="AB2834" s="135"/>
      <c r="AC2834" s="135"/>
      <c r="AD2834" s="134"/>
      <c r="AE2834" s="135"/>
      <c r="AF2834" s="135"/>
      <c r="AG2834" s="134"/>
    </row>
    <row r="2835" spans="1:33">
      <c r="A2835" s="144" t="s">
        <v>345</v>
      </c>
      <c r="B2835" s="135" t="s">
        <v>2346</v>
      </c>
      <c r="C2835" s="143">
        <v>-496.50066457031028</v>
      </c>
      <c r="D2835" s="143">
        <v>3460.2148732453811</v>
      </c>
      <c r="E2835" s="142">
        <v>1.321</v>
      </c>
      <c r="F2835" s="141">
        <v>2.2240000000000002</v>
      </c>
      <c r="G2835" s="135"/>
      <c r="H2835" s="135"/>
      <c r="I2835" s="134"/>
      <c r="J2835" s="135"/>
      <c r="K2835" s="135"/>
      <c r="L2835" s="134"/>
      <c r="M2835" s="135"/>
      <c r="N2835" s="135"/>
      <c r="O2835" s="134"/>
      <c r="P2835" s="135"/>
      <c r="Q2835" s="135"/>
      <c r="R2835" s="134"/>
      <c r="S2835" s="135"/>
      <c r="T2835" s="135"/>
      <c r="U2835" s="134"/>
      <c r="V2835" s="135"/>
      <c r="W2835" s="135"/>
      <c r="X2835" s="134"/>
      <c r="Y2835" s="135"/>
      <c r="Z2835" s="135"/>
      <c r="AA2835" s="134"/>
      <c r="AB2835" s="135"/>
      <c r="AC2835" s="135"/>
      <c r="AD2835" s="134"/>
      <c r="AE2835" s="135"/>
      <c r="AF2835" s="135"/>
      <c r="AG2835" s="134"/>
    </row>
    <row r="2836" spans="1:33">
      <c r="A2836" s="144" t="s">
        <v>345</v>
      </c>
      <c r="B2836" s="135" t="s">
        <v>2345</v>
      </c>
      <c r="C2836" s="143">
        <v>-496.70950250479598</v>
      </c>
      <c r="D2836" s="143">
        <v>3458.3815564475299</v>
      </c>
      <c r="E2836" s="142">
        <v>1.3109999999999999</v>
      </c>
      <c r="F2836" s="141">
        <v>2.1890000000000001</v>
      </c>
      <c r="G2836" s="135"/>
      <c r="H2836" s="135"/>
      <c r="I2836" s="134"/>
      <c r="J2836" s="135"/>
      <c r="K2836" s="135"/>
      <c r="L2836" s="134"/>
      <c r="M2836" s="135"/>
      <c r="N2836" s="135"/>
      <c r="O2836" s="134"/>
      <c r="P2836" s="135"/>
      <c r="Q2836" s="135"/>
      <c r="R2836" s="134"/>
      <c r="S2836" s="135"/>
      <c r="T2836" s="135"/>
      <c r="U2836" s="134"/>
      <c r="V2836" s="135"/>
      <c r="W2836" s="135"/>
      <c r="X2836" s="134"/>
      <c r="Y2836" s="135"/>
      <c r="Z2836" s="135"/>
      <c r="AA2836" s="134"/>
      <c r="AB2836" s="135"/>
      <c r="AC2836" s="135"/>
      <c r="AD2836" s="134"/>
      <c r="AE2836" s="135"/>
      <c r="AF2836" s="135"/>
      <c r="AG2836" s="134"/>
    </row>
    <row r="2837" spans="1:33">
      <c r="A2837" s="144" t="s">
        <v>345</v>
      </c>
      <c r="B2837" s="135" t="s">
        <v>2344</v>
      </c>
      <c r="C2837" s="143">
        <v>-496.46517666727669</v>
      </c>
      <c r="D2837" s="143">
        <v>3456.8457482248245</v>
      </c>
      <c r="E2837" s="142">
        <v>1.2989999999999999</v>
      </c>
      <c r="F2837" s="141">
        <v>2.238</v>
      </c>
      <c r="G2837" s="135"/>
      <c r="H2837" s="135"/>
      <c r="I2837" s="134"/>
      <c r="J2837" s="135"/>
      <c r="K2837" s="135"/>
      <c r="L2837" s="134"/>
      <c r="M2837" s="135"/>
      <c r="N2837" s="135"/>
      <c r="O2837" s="134"/>
      <c r="P2837" s="135"/>
      <c r="Q2837" s="135"/>
      <c r="R2837" s="134"/>
      <c r="S2837" s="135"/>
      <c r="T2837" s="135"/>
      <c r="U2837" s="134"/>
      <c r="V2837" s="135"/>
      <c r="W2837" s="135"/>
      <c r="X2837" s="134"/>
      <c r="Y2837" s="135"/>
      <c r="Z2837" s="135"/>
      <c r="AA2837" s="134"/>
      <c r="AB2837" s="135"/>
      <c r="AC2837" s="135"/>
      <c r="AD2837" s="134"/>
      <c r="AE2837" s="135"/>
      <c r="AF2837" s="135"/>
      <c r="AG2837" s="134"/>
    </row>
    <row r="2838" spans="1:33">
      <c r="A2838" s="144" t="s">
        <v>345</v>
      </c>
      <c r="B2838" s="135" t="s">
        <v>2343</v>
      </c>
      <c r="C2838" s="143">
        <v>-495.94197544147312</v>
      </c>
      <c r="D2838" s="143">
        <v>3456.3572737009267</v>
      </c>
      <c r="E2838" s="142">
        <v>1.3160000000000001</v>
      </c>
      <c r="F2838" s="141">
        <v>2.21</v>
      </c>
      <c r="G2838" s="135"/>
      <c r="H2838" s="135"/>
      <c r="I2838" s="134"/>
      <c r="J2838" s="135"/>
      <c r="K2838" s="135"/>
      <c r="L2838" s="134"/>
      <c r="M2838" s="135"/>
      <c r="N2838" s="135"/>
      <c r="O2838" s="134"/>
      <c r="P2838" s="135"/>
      <c r="Q2838" s="135"/>
      <c r="R2838" s="134"/>
      <c r="S2838" s="135"/>
      <c r="T2838" s="135"/>
      <c r="U2838" s="134"/>
      <c r="V2838" s="135"/>
      <c r="W2838" s="135"/>
      <c r="X2838" s="134"/>
      <c r="Y2838" s="135"/>
      <c r="Z2838" s="135"/>
      <c r="AA2838" s="134"/>
      <c r="AB2838" s="135"/>
      <c r="AC2838" s="135"/>
      <c r="AD2838" s="134"/>
      <c r="AE2838" s="135"/>
      <c r="AF2838" s="135"/>
      <c r="AG2838" s="134"/>
    </row>
    <row r="2839" spans="1:33">
      <c r="A2839" s="144" t="s">
        <v>345</v>
      </c>
      <c r="B2839" s="135" t="s">
        <v>2342</v>
      </c>
      <c r="C2839" s="143">
        <v>-496.52703989445121</v>
      </c>
      <c r="D2839" s="143">
        <v>3454.9935115230405</v>
      </c>
      <c r="E2839" s="142">
        <v>1.2969999999999999</v>
      </c>
      <c r="F2839" s="141">
        <v>2.2090000000000001</v>
      </c>
      <c r="G2839" s="135"/>
      <c r="H2839" s="135"/>
      <c r="I2839" s="134"/>
      <c r="J2839" s="135"/>
      <c r="K2839" s="135"/>
      <c r="L2839" s="134"/>
      <c r="M2839" s="135"/>
      <c r="N2839" s="135"/>
      <c r="O2839" s="134"/>
      <c r="P2839" s="135"/>
      <c r="Q2839" s="135"/>
      <c r="R2839" s="134"/>
      <c r="S2839" s="135"/>
      <c r="T2839" s="135"/>
      <c r="U2839" s="134"/>
      <c r="V2839" s="135"/>
      <c r="W2839" s="135"/>
      <c r="X2839" s="134"/>
      <c r="Y2839" s="135"/>
      <c r="Z2839" s="135"/>
      <c r="AA2839" s="134"/>
      <c r="AB2839" s="135"/>
      <c r="AC2839" s="135"/>
      <c r="AD2839" s="134"/>
      <c r="AE2839" s="135"/>
      <c r="AF2839" s="135"/>
      <c r="AG2839" s="134"/>
    </row>
    <row r="2840" spans="1:33">
      <c r="A2840" s="144" t="s">
        <v>345</v>
      </c>
      <c r="B2840" s="135" t="s">
        <v>2341</v>
      </c>
      <c r="C2840" s="143">
        <v>-496.66528413947998</v>
      </c>
      <c r="D2840" s="143">
        <v>3454.5230263780222</v>
      </c>
      <c r="E2840" s="142">
        <v>1.2989999999999999</v>
      </c>
      <c r="F2840" s="141">
        <v>2.1930000000000001</v>
      </c>
      <c r="G2840" s="135"/>
      <c r="H2840" s="135"/>
      <c r="I2840" s="134"/>
      <c r="J2840" s="135"/>
      <c r="K2840" s="135"/>
      <c r="L2840" s="134"/>
      <c r="M2840" s="135"/>
      <c r="N2840" s="135"/>
      <c r="O2840" s="134"/>
      <c r="P2840" s="135"/>
      <c r="Q2840" s="135"/>
      <c r="R2840" s="134"/>
      <c r="S2840" s="135"/>
      <c r="T2840" s="135"/>
      <c r="U2840" s="134"/>
      <c r="V2840" s="135"/>
      <c r="W2840" s="135"/>
      <c r="X2840" s="134"/>
      <c r="Y2840" s="135"/>
      <c r="Z2840" s="135"/>
      <c r="AA2840" s="134"/>
      <c r="AB2840" s="135"/>
      <c r="AC2840" s="135"/>
      <c r="AD2840" s="134"/>
      <c r="AE2840" s="135"/>
      <c r="AF2840" s="135"/>
      <c r="AG2840" s="134"/>
    </row>
    <row r="2841" spans="1:33">
      <c r="A2841" s="144" t="s">
        <v>345</v>
      </c>
      <c r="B2841" s="135" t="s">
        <v>2340</v>
      </c>
      <c r="C2841" s="143">
        <v>-496.40469290883169</v>
      </c>
      <c r="D2841" s="143">
        <v>3454.2077058329651</v>
      </c>
      <c r="E2841" s="142">
        <v>1.339</v>
      </c>
      <c r="F2841" s="141">
        <v>2.2240000000000002</v>
      </c>
      <c r="G2841" s="135"/>
      <c r="H2841" s="135"/>
      <c r="I2841" s="134"/>
      <c r="J2841" s="135"/>
      <c r="K2841" s="135"/>
      <c r="L2841" s="134"/>
      <c r="M2841" s="135"/>
      <c r="N2841" s="135"/>
      <c r="O2841" s="134"/>
      <c r="P2841" s="135"/>
      <c r="Q2841" s="135"/>
      <c r="R2841" s="134"/>
      <c r="S2841" s="135"/>
      <c r="T2841" s="135"/>
      <c r="U2841" s="134"/>
      <c r="V2841" s="135"/>
      <c r="W2841" s="135"/>
      <c r="X2841" s="134"/>
      <c r="Y2841" s="135"/>
      <c r="Z2841" s="135"/>
      <c r="AA2841" s="134"/>
      <c r="AB2841" s="135"/>
      <c r="AC2841" s="135"/>
      <c r="AD2841" s="134"/>
      <c r="AE2841" s="135"/>
      <c r="AF2841" s="135"/>
      <c r="AG2841" s="134"/>
    </row>
    <row r="2842" spans="1:33">
      <c r="A2842" s="144" t="s">
        <v>345</v>
      </c>
      <c r="B2842" s="135" t="s">
        <v>2339</v>
      </c>
      <c r="C2842" s="143">
        <v>-496.00556716076994</v>
      </c>
      <c r="D2842" s="143">
        <v>3453.4942470198184</v>
      </c>
      <c r="E2842" s="142">
        <v>1.2909999999999999</v>
      </c>
      <c r="F2842" s="141">
        <v>2.2130000000000001</v>
      </c>
      <c r="G2842" s="135"/>
      <c r="H2842" s="135"/>
      <c r="I2842" s="134"/>
      <c r="J2842" s="135"/>
      <c r="K2842" s="135"/>
      <c r="L2842" s="134"/>
      <c r="M2842" s="135"/>
      <c r="N2842" s="135"/>
      <c r="O2842" s="134"/>
      <c r="P2842" s="135"/>
      <c r="Q2842" s="135"/>
      <c r="R2842" s="134"/>
      <c r="S2842" s="135"/>
      <c r="T2842" s="135"/>
      <c r="U2842" s="134"/>
      <c r="V2842" s="135"/>
      <c r="W2842" s="135"/>
      <c r="X2842" s="134"/>
      <c r="Y2842" s="135"/>
      <c r="Z2842" s="135"/>
      <c r="AA2842" s="134"/>
      <c r="AB2842" s="135"/>
      <c r="AC2842" s="135"/>
      <c r="AD2842" s="134"/>
      <c r="AE2842" s="135"/>
      <c r="AF2842" s="135"/>
      <c r="AG2842" s="134"/>
    </row>
    <row r="2843" spans="1:33">
      <c r="A2843" s="144" t="s">
        <v>345</v>
      </c>
      <c r="B2843" s="135" t="s">
        <v>2338</v>
      </c>
      <c r="C2843" s="143">
        <v>-496.50268637676788</v>
      </c>
      <c r="D2843" s="143">
        <v>3453.0861365033684</v>
      </c>
      <c r="E2843" s="142">
        <v>1.3280000000000001</v>
      </c>
      <c r="F2843" s="141">
        <v>2.2120000000000002</v>
      </c>
      <c r="G2843" s="135"/>
      <c r="H2843" s="135"/>
      <c r="I2843" s="134"/>
      <c r="J2843" s="135"/>
      <c r="K2843" s="135"/>
      <c r="L2843" s="134"/>
      <c r="M2843" s="135"/>
      <c r="N2843" s="135"/>
      <c r="O2843" s="134"/>
      <c r="P2843" s="135"/>
      <c r="Q2843" s="135"/>
      <c r="R2843" s="134"/>
      <c r="S2843" s="135"/>
      <c r="T2843" s="135"/>
      <c r="U2843" s="134"/>
      <c r="V2843" s="135"/>
      <c r="W2843" s="135"/>
      <c r="X2843" s="134"/>
      <c r="Y2843" s="135"/>
      <c r="Z2843" s="135"/>
      <c r="AA2843" s="134"/>
      <c r="AB2843" s="135"/>
      <c r="AC2843" s="135"/>
      <c r="AD2843" s="134"/>
      <c r="AE2843" s="135"/>
      <c r="AF2843" s="135"/>
      <c r="AG2843" s="134"/>
    </row>
    <row r="2844" spans="1:33">
      <c r="A2844" s="144" t="s">
        <v>345</v>
      </c>
      <c r="B2844" s="135" t="s">
        <v>2337</v>
      </c>
      <c r="C2844" s="143">
        <v>-496.05804457764788</v>
      </c>
      <c r="D2844" s="143">
        <v>3451.9475868360769</v>
      </c>
      <c r="E2844" s="142">
        <v>1.306</v>
      </c>
      <c r="F2844" s="141">
        <v>2.2160000000000002</v>
      </c>
      <c r="G2844" s="135"/>
      <c r="H2844" s="135"/>
      <c r="I2844" s="134"/>
      <c r="J2844" s="135"/>
      <c r="K2844" s="135"/>
      <c r="L2844" s="134"/>
      <c r="M2844" s="135"/>
      <c r="N2844" s="135"/>
      <c r="O2844" s="134"/>
      <c r="P2844" s="135"/>
      <c r="Q2844" s="135"/>
      <c r="R2844" s="134"/>
      <c r="S2844" s="135"/>
      <c r="T2844" s="135"/>
      <c r="U2844" s="134"/>
      <c r="V2844" s="135"/>
      <c r="W2844" s="135"/>
      <c r="X2844" s="134"/>
      <c r="Y2844" s="135"/>
      <c r="Z2844" s="135"/>
      <c r="AA2844" s="134"/>
      <c r="AB2844" s="135"/>
      <c r="AC2844" s="135"/>
      <c r="AD2844" s="134"/>
      <c r="AE2844" s="135"/>
      <c r="AF2844" s="135"/>
      <c r="AG2844" s="134"/>
    </row>
    <row r="2845" spans="1:33">
      <c r="A2845" s="144" t="s">
        <v>345</v>
      </c>
      <c r="B2845" s="135" t="s">
        <v>2336</v>
      </c>
      <c r="C2845" s="143">
        <v>-496.74933991235537</v>
      </c>
      <c r="D2845" s="143">
        <v>3451.3197644921024</v>
      </c>
      <c r="E2845" s="142">
        <v>1.329</v>
      </c>
      <c r="F2845" s="141">
        <v>2.2240000000000002</v>
      </c>
      <c r="G2845" s="135"/>
      <c r="H2845" s="135"/>
      <c r="I2845" s="134"/>
      <c r="J2845" s="135"/>
      <c r="K2845" s="135"/>
      <c r="L2845" s="134"/>
      <c r="M2845" s="135"/>
      <c r="N2845" s="135"/>
      <c r="O2845" s="134"/>
      <c r="P2845" s="135"/>
      <c r="Q2845" s="135"/>
      <c r="R2845" s="134"/>
      <c r="S2845" s="135"/>
      <c r="T2845" s="135"/>
      <c r="U2845" s="134"/>
      <c r="V2845" s="135"/>
      <c r="W2845" s="135"/>
      <c r="X2845" s="134"/>
      <c r="Y2845" s="135"/>
      <c r="Z2845" s="135"/>
      <c r="AA2845" s="134"/>
      <c r="AB2845" s="135"/>
      <c r="AC2845" s="135"/>
      <c r="AD2845" s="134"/>
      <c r="AE2845" s="135"/>
      <c r="AF2845" s="135"/>
      <c r="AG2845" s="134"/>
    </row>
    <row r="2846" spans="1:33">
      <c r="A2846" s="144" t="s">
        <v>345</v>
      </c>
      <c r="B2846" s="135" t="s">
        <v>2335</v>
      </c>
      <c r="C2846" s="143">
        <v>-496.05613705948224</v>
      </c>
      <c r="D2846" s="143">
        <v>3451.098145047853</v>
      </c>
      <c r="E2846" s="142">
        <v>1.3169999999999999</v>
      </c>
      <c r="F2846" s="141">
        <v>2.206</v>
      </c>
      <c r="G2846" s="135"/>
      <c r="H2846" s="135"/>
      <c r="I2846" s="134"/>
      <c r="J2846" s="135"/>
      <c r="K2846" s="135"/>
      <c r="L2846" s="134"/>
      <c r="M2846" s="135"/>
      <c r="N2846" s="135"/>
      <c r="O2846" s="134"/>
      <c r="P2846" s="135"/>
      <c r="Q2846" s="135"/>
      <c r="R2846" s="134"/>
      <c r="S2846" s="135"/>
      <c r="T2846" s="135"/>
      <c r="U2846" s="134"/>
      <c r="V2846" s="135"/>
      <c r="W2846" s="135"/>
      <c r="X2846" s="134"/>
      <c r="Y2846" s="135"/>
      <c r="Z2846" s="135"/>
      <c r="AA2846" s="134"/>
      <c r="AB2846" s="135"/>
      <c r="AC2846" s="135"/>
      <c r="AD2846" s="134"/>
      <c r="AE2846" s="135"/>
      <c r="AF2846" s="135"/>
      <c r="AG2846" s="134"/>
    </row>
    <row r="2847" spans="1:33">
      <c r="A2847" s="144" t="s">
        <v>345</v>
      </c>
      <c r="B2847" s="135" t="s">
        <v>2334</v>
      </c>
      <c r="C2847" s="143">
        <v>-496.26466441566407</v>
      </c>
      <c r="D2847" s="143">
        <v>3449.8884117338107</v>
      </c>
      <c r="E2847" s="142">
        <v>1.3029999999999999</v>
      </c>
      <c r="F2847" s="141">
        <v>2.2160000000000002</v>
      </c>
      <c r="G2847" s="135"/>
      <c r="H2847" s="135"/>
      <c r="I2847" s="134"/>
      <c r="J2847" s="135"/>
      <c r="K2847" s="135"/>
      <c r="L2847" s="134"/>
      <c r="M2847" s="135"/>
      <c r="N2847" s="135"/>
      <c r="O2847" s="134"/>
      <c r="P2847" s="135"/>
      <c r="Q2847" s="135"/>
      <c r="R2847" s="134"/>
      <c r="S2847" s="135"/>
      <c r="T2847" s="135"/>
      <c r="U2847" s="134"/>
      <c r="V2847" s="135"/>
      <c r="W2847" s="135"/>
      <c r="X2847" s="134"/>
      <c r="Y2847" s="135"/>
      <c r="Z2847" s="135"/>
      <c r="AA2847" s="134"/>
      <c r="AB2847" s="135"/>
      <c r="AC2847" s="135"/>
      <c r="AD2847" s="134"/>
      <c r="AE2847" s="135"/>
      <c r="AF2847" s="135"/>
      <c r="AG2847" s="134"/>
    </row>
    <row r="2848" spans="1:33">
      <c r="A2848" s="144" t="s">
        <v>345</v>
      </c>
      <c r="B2848" s="135" t="s">
        <v>2333</v>
      </c>
      <c r="C2848" s="143">
        <v>-495.93030614951937</v>
      </c>
      <c r="D2848" s="143">
        <v>3449.7604995671722</v>
      </c>
      <c r="E2848" s="142">
        <v>1.2989999999999999</v>
      </c>
      <c r="F2848" s="141">
        <v>2.2149999999999999</v>
      </c>
      <c r="G2848" s="135"/>
      <c r="H2848" s="135"/>
      <c r="I2848" s="134"/>
      <c r="J2848" s="135"/>
      <c r="K2848" s="135"/>
      <c r="L2848" s="134"/>
      <c r="M2848" s="135"/>
      <c r="N2848" s="135"/>
      <c r="O2848" s="134"/>
      <c r="P2848" s="135"/>
      <c r="Q2848" s="135"/>
      <c r="R2848" s="134"/>
      <c r="S2848" s="135"/>
      <c r="T2848" s="135"/>
      <c r="U2848" s="134"/>
      <c r="V2848" s="135"/>
      <c r="W2848" s="135"/>
      <c r="X2848" s="134"/>
      <c r="Y2848" s="135"/>
      <c r="Z2848" s="135"/>
      <c r="AA2848" s="134"/>
      <c r="AB2848" s="135"/>
      <c r="AC2848" s="135"/>
      <c r="AD2848" s="134"/>
      <c r="AE2848" s="135"/>
      <c r="AF2848" s="135"/>
      <c r="AG2848" s="134"/>
    </row>
    <row r="2849" spans="1:33">
      <c r="A2849" s="144" t="s">
        <v>345</v>
      </c>
      <c r="B2849" s="135" t="s">
        <v>2332</v>
      </c>
      <c r="C2849" s="143">
        <v>-496.56283413599596</v>
      </c>
      <c r="D2849" s="143">
        <v>3448.3133530339014</v>
      </c>
      <c r="E2849" s="142">
        <v>1.2889999999999999</v>
      </c>
      <c r="F2849" s="141">
        <v>2.2130000000000001</v>
      </c>
      <c r="G2849" s="135"/>
      <c r="H2849" s="135"/>
      <c r="I2849" s="134"/>
      <c r="J2849" s="135"/>
      <c r="K2849" s="135"/>
      <c r="L2849" s="134"/>
      <c r="M2849" s="135"/>
      <c r="N2849" s="135"/>
      <c r="O2849" s="134"/>
      <c r="P2849" s="135"/>
      <c r="Q2849" s="135"/>
      <c r="R2849" s="134"/>
      <c r="S2849" s="135"/>
      <c r="T2849" s="135"/>
      <c r="U2849" s="134"/>
      <c r="V2849" s="135"/>
      <c r="W2849" s="135"/>
      <c r="X2849" s="134"/>
      <c r="Y2849" s="135"/>
      <c r="Z2849" s="135"/>
      <c r="AA2849" s="134"/>
      <c r="AB2849" s="135"/>
      <c r="AC2849" s="135"/>
      <c r="AD2849" s="134"/>
      <c r="AE2849" s="135"/>
      <c r="AF2849" s="135"/>
      <c r="AG2849" s="134"/>
    </row>
    <row r="2850" spans="1:33">
      <c r="A2850" s="144" t="s">
        <v>345</v>
      </c>
      <c r="B2850" s="135" t="s">
        <v>2331</v>
      </c>
      <c r="C2850" s="143">
        <v>-496.74471769363942</v>
      </c>
      <c r="D2850" s="143">
        <v>3446.6804563841879</v>
      </c>
      <c r="E2850" s="142">
        <v>1.3080000000000001</v>
      </c>
      <c r="F2850" s="141">
        <v>2.214</v>
      </c>
      <c r="G2850" s="135"/>
      <c r="H2850" s="135"/>
      <c r="I2850" s="134"/>
      <c r="J2850" s="135"/>
      <c r="K2850" s="135"/>
      <c r="L2850" s="134"/>
      <c r="M2850" s="135"/>
      <c r="N2850" s="135"/>
      <c r="O2850" s="134"/>
      <c r="P2850" s="135"/>
      <c r="Q2850" s="135"/>
      <c r="R2850" s="134"/>
      <c r="S2850" s="135"/>
      <c r="T2850" s="135"/>
      <c r="U2850" s="134"/>
      <c r="V2850" s="135"/>
      <c r="W2850" s="135"/>
      <c r="X2850" s="134"/>
      <c r="Y2850" s="135"/>
      <c r="Z2850" s="135"/>
      <c r="AA2850" s="134"/>
      <c r="AB2850" s="135"/>
      <c r="AC2850" s="135"/>
      <c r="AD2850" s="134"/>
      <c r="AE2850" s="135"/>
      <c r="AF2850" s="135"/>
      <c r="AG2850" s="134"/>
    </row>
    <row r="2851" spans="1:33">
      <c r="A2851" s="144" t="s">
        <v>345</v>
      </c>
      <c r="B2851" s="135" t="s">
        <v>2330</v>
      </c>
      <c r="C2851" s="143">
        <v>-496.37834260019622</v>
      </c>
      <c r="D2851" s="143">
        <v>3445.8237831614624</v>
      </c>
      <c r="E2851" s="142">
        <v>1.3089999999999999</v>
      </c>
      <c r="F2851" s="141">
        <v>2.214</v>
      </c>
      <c r="G2851" s="135"/>
      <c r="H2851" s="135"/>
      <c r="I2851" s="134"/>
      <c r="J2851" s="135"/>
      <c r="K2851" s="135"/>
      <c r="L2851" s="134"/>
      <c r="M2851" s="135"/>
      <c r="N2851" s="135"/>
      <c r="O2851" s="134"/>
      <c r="P2851" s="135"/>
      <c r="Q2851" s="135"/>
      <c r="R2851" s="134"/>
      <c r="S2851" s="135"/>
      <c r="T2851" s="135"/>
      <c r="U2851" s="134"/>
      <c r="V2851" s="135"/>
      <c r="W2851" s="135"/>
      <c r="X2851" s="134"/>
      <c r="Y2851" s="135"/>
      <c r="Z2851" s="135"/>
      <c r="AA2851" s="134"/>
      <c r="AB2851" s="135"/>
      <c r="AC2851" s="135"/>
      <c r="AD2851" s="134"/>
      <c r="AE2851" s="135"/>
      <c r="AF2851" s="135"/>
      <c r="AG2851" s="134"/>
    </row>
    <row r="2852" spans="1:33">
      <c r="A2852" s="144" t="s">
        <v>345</v>
      </c>
      <c r="B2852" s="135" t="s">
        <v>2329</v>
      </c>
      <c r="C2852" s="143">
        <v>-496.56068817865093</v>
      </c>
      <c r="D2852" s="143">
        <v>3445.5103983492891</v>
      </c>
      <c r="E2852" s="142">
        <v>1.2889999999999999</v>
      </c>
      <c r="F2852" s="141">
        <v>2.206</v>
      </c>
      <c r="G2852" s="135"/>
      <c r="H2852" s="135"/>
      <c r="I2852" s="134"/>
      <c r="J2852" s="135"/>
      <c r="K2852" s="135"/>
      <c r="L2852" s="134"/>
      <c r="M2852" s="135"/>
      <c r="N2852" s="135"/>
      <c r="O2852" s="134"/>
      <c r="P2852" s="135"/>
      <c r="Q2852" s="135"/>
      <c r="R2852" s="134"/>
      <c r="S2852" s="135"/>
      <c r="T2852" s="135"/>
      <c r="U2852" s="134"/>
      <c r="V2852" s="135"/>
      <c r="W2852" s="135"/>
      <c r="X2852" s="134"/>
      <c r="Y2852" s="135"/>
      <c r="Z2852" s="135"/>
      <c r="AA2852" s="134"/>
      <c r="AB2852" s="135"/>
      <c r="AC2852" s="135"/>
      <c r="AD2852" s="134"/>
      <c r="AE2852" s="135"/>
      <c r="AF2852" s="135"/>
      <c r="AG2852" s="134"/>
    </row>
    <row r="2853" spans="1:33">
      <c r="A2853" s="144" t="s">
        <v>345</v>
      </c>
      <c r="B2853" s="135" t="s">
        <v>2328</v>
      </c>
      <c r="C2853" s="143">
        <v>-495.95070850869928</v>
      </c>
      <c r="D2853" s="143">
        <v>3445.1526120905082</v>
      </c>
      <c r="E2853" s="142">
        <v>1.3169999999999999</v>
      </c>
      <c r="F2853" s="141">
        <v>2.2069999999999999</v>
      </c>
      <c r="G2853" s="135"/>
      <c r="H2853" s="135"/>
      <c r="I2853" s="134"/>
      <c r="J2853" s="135"/>
      <c r="K2853" s="135"/>
      <c r="L2853" s="134"/>
      <c r="M2853" s="135"/>
      <c r="N2853" s="135"/>
      <c r="O2853" s="134"/>
      <c r="P2853" s="135"/>
      <c r="Q2853" s="135"/>
      <c r="R2853" s="134"/>
      <c r="S2853" s="135"/>
      <c r="T2853" s="135"/>
      <c r="U2853" s="134"/>
      <c r="V2853" s="135"/>
      <c r="W2853" s="135"/>
      <c r="X2853" s="134"/>
      <c r="Y2853" s="135"/>
      <c r="Z2853" s="135"/>
      <c r="AA2853" s="134"/>
      <c r="AB2853" s="135"/>
      <c r="AC2853" s="135"/>
      <c r="AD2853" s="134"/>
      <c r="AE2853" s="135"/>
      <c r="AF2853" s="135"/>
      <c r="AG2853" s="134"/>
    </row>
    <row r="2854" spans="1:33">
      <c r="A2854" s="144" t="s">
        <v>345</v>
      </c>
      <c r="B2854" s="135" t="s">
        <v>2327</v>
      </c>
      <c r="C2854" s="143">
        <v>-496.54454548244547</v>
      </c>
      <c r="D2854" s="143">
        <v>3444.7238633119014</v>
      </c>
      <c r="E2854" s="142">
        <v>1.304</v>
      </c>
      <c r="F2854" s="141">
        <v>2.2080000000000002</v>
      </c>
      <c r="G2854" s="135"/>
      <c r="H2854" s="135"/>
      <c r="I2854" s="134"/>
      <c r="J2854" s="135"/>
      <c r="K2854" s="135"/>
      <c r="L2854" s="134"/>
      <c r="M2854" s="135"/>
      <c r="N2854" s="135"/>
      <c r="O2854" s="134"/>
      <c r="P2854" s="135"/>
      <c r="Q2854" s="135"/>
      <c r="R2854" s="134"/>
      <c r="S2854" s="135"/>
      <c r="T2854" s="135"/>
      <c r="U2854" s="134"/>
      <c r="V2854" s="135"/>
      <c r="W2854" s="135"/>
      <c r="X2854" s="134"/>
      <c r="Y2854" s="135"/>
      <c r="Z2854" s="135"/>
      <c r="AA2854" s="134"/>
      <c r="AB2854" s="135"/>
      <c r="AC2854" s="135"/>
      <c r="AD2854" s="134"/>
      <c r="AE2854" s="135"/>
      <c r="AF2854" s="135"/>
      <c r="AG2854" s="134"/>
    </row>
    <row r="2855" spans="1:33">
      <c r="A2855" s="144" t="s">
        <v>345</v>
      </c>
      <c r="B2855" s="135" t="s">
        <v>2326</v>
      </c>
      <c r="C2855" s="143">
        <v>-496.71008180175244</v>
      </c>
      <c r="D2855" s="143">
        <v>3443.9107191040857</v>
      </c>
      <c r="E2855" s="142">
        <v>1.31</v>
      </c>
      <c r="F2855" s="141">
        <v>2.226</v>
      </c>
      <c r="G2855" s="135"/>
      <c r="H2855" s="135"/>
      <c r="I2855" s="134"/>
      <c r="J2855" s="135"/>
      <c r="K2855" s="135"/>
      <c r="L2855" s="134"/>
      <c r="M2855" s="135"/>
      <c r="N2855" s="135"/>
      <c r="O2855" s="134"/>
      <c r="P2855" s="135"/>
      <c r="Q2855" s="135"/>
      <c r="R2855" s="134"/>
      <c r="S2855" s="135"/>
      <c r="T2855" s="135"/>
      <c r="U2855" s="134"/>
      <c r="V2855" s="135"/>
      <c r="W2855" s="135"/>
      <c r="X2855" s="134"/>
      <c r="Y2855" s="135"/>
      <c r="Z2855" s="135"/>
      <c r="AA2855" s="134"/>
      <c r="AB2855" s="135"/>
      <c r="AC2855" s="135"/>
      <c r="AD2855" s="134"/>
      <c r="AE2855" s="135"/>
      <c r="AF2855" s="135"/>
      <c r="AG2855" s="134"/>
    </row>
    <row r="2856" spans="1:33">
      <c r="A2856" s="144" t="s">
        <v>345</v>
      </c>
      <c r="B2856" s="135" t="s">
        <v>2325</v>
      </c>
      <c r="C2856" s="143">
        <v>-496.79342261944231</v>
      </c>
      <c r="D2856" s="143">
        <v>3443.8526485776488</v>
      </c>
      <c r="E2856" s="142">
        <v>1.2889999999999999</v>
      </c>
      <c r="F2856" s="141">
        <v>2.1960000000000002</v>
      </c>
      <c r="G2856" s="135"/>
      <c r="H2856" s="135"/>
      <c r="I2856" s="134"/>
      <c r="J2856" s="135"/>
      <c r="K2856" s="135"/>
      <c r="L2856" s="134"/>
      <c r="M2856" s="135"/>
      <c r="N2856" s="135"/>
      <c r="O2856" s="134"/>
      <c r="P2856" s="135"/>
      <c r="Q2856" s="135"/>
      <c r="R2856" s="134"/>
      <c r="S2856" s="135"/>
      <c r="T2856" s="135"/>
      <c r="U2856" s="134"/>
      <c r="V2856" s="135"/>
      <c r="W2856" s="135"/>
      <c r="X2856" s="134"/>
      <c r="Y2856" s="135"/>
      <c r="Z2856" s="135"/>
      <c r="AA2856" s="134"/>
      <c r="AB2856" s="135"/>
      <c r="AC2856" s="135"/>
      <c r="AD2856" s="134"/>
      <c r="AE2856" s="135"/>
      <c r="AF2856" s="135"/>
      <c r="AG2856" s="134"/>
    </row>
    <row r="2857" spans="1:33">
      <c r="A2857" s="144" t="s">
        <v>345</v>
      </c>
      <c r="B2857" s="135" t="s">
        <v>2324</v>
      </c>
      <c r="C2857" s="143">
        <v>-496.19255943592646</v>
      </c>
      <c r="D2857" s="143">
        <v>3443.0088100866828</v>
      </c>
      <c r="E2857" s="142">
        <v>1.3240000000000001</v>
      </c>
      <c r="F2857" s="141">
        <v>2.1970000000000001</v>
      </c>
      <c r="G2857" s="135"/>
      <c r="H2857" s="135"/>
      <c r="I2857" s="134"/>
      <c r="J2857" s="135"/>
      <c r="K2857" s="135"/>
      <c r="L2857" s="134"/>
      <c r="M2857" s="135"/>
      <c r="N2857" s="135"/>
      <c r="O2857" s="134"/>
      <c r="P2857" s="135"/>
      <c r="Q2857" s="135"/>
      <c r="R2857" s="134"/>
      <c r="S2857" s="135"/>
      <c r="T2857" s="135"/>
      <c r="U2857" s="134"/>
      <c r="V2857" s="135"/>
      <c r="W2857" s="135"/>
      <c r="X2857" s="134"/>
      <c r="Y2857" s="135"/>
      <c r="Z2857" s="135"/>
      <c r="AA2857" s="134"/>
      <c r="AB2857" s="135"/>
      <c r="AC2857" s="135"/>
      <c r="AD2857" s="134"/>
      <c r="AE2857" s="135"/>
      <c r="AF2857" s="135"/>
      <c r="AG2857" s="134"/>
    </row>
    <row r="2858" spans="1:33">
      <c r="A2858" s="144" t="s">
        <v>345</v>
      </c>
      <c r="B2858" s="135" t="s">
        <v>2323</v>
      </c>
      <c r="C2858" s="143">
        <v>-496.36483342963436</v>
      </c>
      <c r="D2858" s="143">
        <v>3442.6167308401705</v>
      </c>
      <c r="E2858" s="142">
        <v>1.333</v>
      </c>
      <c r="F2858" s="141">
        <v>2.218</v>
      </c>
      <c r="G2858" s="135"/>
      <c r="H2858" s="135"/>
      <c r="I2858" s="134"/>
      <c r="J2858" s="135"/>
      <c r="K2858" s="135"/>
      <c r="L2858" s="134"/>
      <c r="M2858" s="135"/>
      <c r="N2858" s="135"/>
      <c r="O2858" s="134"/>
      <c r="P2858" s="135"/>
      <c r="Q2858" s="135"/>
      <c r="R2858" s="134"/>
      <c r="S2858" s="135"/>
      <c r="T2858" s="135"/>
      <c r="U2858" s="134"/>
      <c r="V2858" s="135"/>
      <c r="W2858" s="135"/>
      <c r="X2858" s="134"/>
      <c r="Y2858" s="135"/>
      <c r="Z2858" s="135"/>
      <c r="AA2858" s="134"/>
      <c r="AB2858" s="135"/>
      <c r="AC2858" s="135"/>
      <c r="AD2858" s="134"/>
      <c r="AE2858" s="135"/>
      <c r="AF2858" s="135"/>
      <c r="AG2858" s="134"/>
    </row>
    <row r="2859" spans="1:33">
      <c r="A2859" s="144" t="s">
        <v>345</v>
      </c>
      <c r="B2859" s="135" t="s">
        <v>2322</v>
      </c>
      <c r="C2859" s="143">
        <v>-496.81521164257543</v>
      </c>
      <c r="D2859" s="143">
        <v>3442.3705041098037</v>
      </c>
      <c r="E2859" s="142">
        <v>1.268</v>
      </c>
      <c r="F2859" s="141">
        <v>2.2050000000000001</v>
      </c>
      <c r="G2859" s="135"/>
      <c r="H2859" s="135"/>
      <c r="I2859" s="134"/>
      <c r="J2859" s="135"/>
      <c r="K2859" s="135"/>
      <c r="L2859" s="134"/>
      <c r="M2859" s="135"/>
      <c r="N2859" s="135"/>
      <c r="O2859" s="134"/>
      <c r="P2859" s="135"/>
      <c r="Q2859" s="135"/>
      <c r="R2859" s="134"/>
      <c r="S2859" s="135"/>
      <c r="T2859" s="135"/>
      <c r="U2859" s="134"/>
      <c r="V2859" s="135"/>
      <c r="W2859" s="135"/>
      <c r="X2859" s="134"/>
      <c r="Y2859" s="135"/>
      <c r="Z2859" s="135"/>
      <c r="AA2859" s="134"/>
      <c r="AB2859" s="135"/>
      <c r="AC2859" s="135"/>
      <c r="AD2859" s="134"/>
      <c r="AE2859" s="135"/>
      <c r="AF2859" s="135"/>
      <c r="AG2859" s="134"/>
    </row>
    <row r="2860" spans="1:33">
      <c r="A2860" s="144" t="s">
        <v>345</v>
      </c>
      <c r="B2860" s="135" t="s">
        <v>2321</v>
      </c>
      <c r="C2860" s="143">
        <v>-496.48237305845055</v>
      </c>
      <c r="D2860" s="143">
        <v>3442.2410145837325</v>
      </c>
      <c r="E2860" s="142">
        <v>1.3129999999999999</v>
      </c>
      <c r="F2860" s="141">
        <v>2.2170000000000001</v>
      </c>
      <c r="G2860" s="135"/>
      <c r="H2860" s="135"/>
      <c r="I2860" s="134"/>
      <c r="J2860" s="135"/>
      <c r="K2860" s="135"/>
      <c r="L2860" s="134"/>
      <c r="M2860" s="135"/>
      <c r="N2860" s="135"/>
      <c r="O2860" s="134"/>
      <c r="P2860" s="135"/>
      <c r="Q2860" s="135"/>
      <c r="R2860" s="134"/>
      <c r="S2860" s="135"/>
      <c r="T2860" s="135"/>
      <c r="U2860" s="134"/>
      <c r="V2860" s="135"/>
      <c r="W2860" s="135"/>
      <c r="X2860" s="134"/>
      <c r="Y2860" s="135"/>
      <c r="Z2860" s="135"/>
      <c r="AA2860" s="134"/>
      <c r="AB2860" s="135"/>
      <c r="AC2860" s="135"/>
      <c r="AD2860" s="134"/>
      <c r="AE2860" s="135"/>
      <c r="AF2860" s="135"/>
      <c r="AG2860" s="134"/>
    </row>
    <row r="2861" spans="1:33">
      <c r="A2861" s="144" t="s">
        <v>345</v>
      </c>
      <c r="B2861" s="135" t="s">
        <v>2320</v>
      </c>
      <c r="C2861" s="143">
        <v>-496.46099414215433</v>
      </c>
      <c r="D2861" s="143">
        <v>3440.5537283592821</v>
      </c>
      <c r="E2861" s="142">
        <v>1.274</v>
      </c>
      <c r="F2861" s="141">
        <v>2.2050000000000001</v>
      </c>
      <c r="G2861" s="135"/>
      <c r="H2861" s="135"/>
      <c r="I2861" s="134"/>
      <c r="J2861" s="135"/>
      <c r="K2861" s="135"/>
      <c r="L2861" s="134"/>
      <c r="M2861" s="135"/>
      <c r="N2861" s="135"/>
      <c r="O2861" s="134"/>
      <c r="P2861" s="135"/>
      <c r="Q2861" s="135"/>
      <c r="R2861" s="134"/>
      <c r="S2861" s="135"/>
      <c r="T2861" s="135"/>
      <c r="U2861" s="134"/>
      <c r="V2861" s="135"/>
      <c r="W2861" s="135"/>
      <c r="X2861" s="134"/>
      <c r="Y2861" s="135"/>
      <c r="Z2861" s="135"/>
      <c r="AA2861" s="134"/>
      <c r="AB2861" s="135"/>
      <c r="AC2861" s="135"/>
      <c r="AD2861" s="134"/>
      <c r="AE2861" s="135"/>
      <c r="AF2861" s="135"/>
      <c r="AG2861" s="134"/>
    </row>
    <row r="2862" spans="1:33">
      <c r="A2862" s="144" t="s">
        <v>345</v>
      </c>
      <c r="B2862" s="135" t="s">
        <v>2319</v>
      </c>
      <c r="C2862" s="143">
        <v>-496.22420743278332</v>
      </c>
      <c r="D2862" s="143">
        <v>3440.4440911045604</v>
      </c>
      <c r="E2862" s="142">
        <v>1.2949999999999999</v>
      </c>
      <c r="F2862" s="141">
        <v>2.222</v>
      </c>
      <c r="G2862" s="135"/>
      <c r="H2862" s="135"/>
      <c r="I2862" s="134"/>
      <c r="J2862" s="135"/>
      <c r="K2862" s="135"/>
      <c r="L2862" s="134"/>
      <c r="M2862" s="135"/>
      <c r="N2862" s="135"/>
      <c r="O2862" s="134"/>
      <c r="P2862" s="135"/>
      <c r="Q2862" s="135"/>
      <c r="R2862" s="134"/>
      <c r="S2862" s="135"/>
      <c r="T2862" s="135"/>
      <c r="U2862" s="134"/>
      <c r="V2862" s="135"/>
      <c r="W2862" s="135"/>
      <c r="X2862" s="134"/>
      <c r="Y2862" s="135"/>
      <c r="Z2862" s="135"/>
      <c r="AA2862" s="134"/>
      <c r="AB2862" s="135"/>
      <c r="AC2862" s="135"/>
      <c r="AD2862" s="134"/>
      <c r="AE2862" s="135"/>
      <c r="AF2862" s="135"/>
      <c r="AG2862" s="134"/>
    </row>
    <row r="2863" spans="1:33">
      <c r="A2863" s="144" t="s">
        <v>345</v>
      </c>
      <c r="B2863" s="135" t="s">
        <v>2318</v>
      </c>
      <c r="C2863" s="143">
        <v>-496.81893248832739</v>
      </c>
      <c r="D2863" s="143">
        <v>3438.8277336225474</v>
      </c>
      <c r="E2863" s="142">
        <v>1.296</v>
      </c>
      <c r="F2863" s="141">
        <v>2.2090000000000001</v>
      </c>
      <c r="G2863" s="135"/>
      <c r="H2863" s="135"/>
      <c r="I2863" s="134"/>
      <c r="J2863" s="135"/>
      <c r="K2863" s="135"/>
      <c r="L2863" s="134"/>
      <c r="M2863" s="135"/>
      <c r="N2863" s="135"/>
      <c r="O2863" s="134"/>
      <c r="P2863" s="135"/>
      <c r="Q2863" s="135"/>
      <c r="R2863" s="134"/>
      <c r="S2863" s="135"/>
      <c r="T2863" s="135"/>
      <c r="U2863" s="134"/>
      <c r="V2863" s="135"/>
      <c r="W2863" s="135"/>
      <c r="X2863" s="134"/>
      <c r="Y2863" s="135"/>
      <c r="Z2863" s="135"/>
      <c r="AA2863" s="134"/>
      <c r="AB2863" s="135"/>
      <c r="AC2863" s="135"/>
      <c r="AD2863" s="134"/>
      <c r="AE2863" s="135"/>
      <c r="AF2863" s="135"/>
      <c r="AG2863" s="134"/>
    </row>
    <row r="2864" spans="1:33">
      <c r="A2864" s="144" t="s">
        <v>345</v>
      </c>
      <c r="B2864" s="135" t="s">
        <v>2317</v>
      </c>
      <c r="C2864" s="143">
        <v>-496.12111992955562</v>
      </c>
      <c r="D2864" s="143">
        <v>3436.8691090326247</v>
      </c>
      <c r="E2864" s="142">
        <v>1.2949999999999999</v>
      </c>
      <c r="F2864" s="141">
        <v>2.1930000000000001</v>
      </c>
      <c r="G2864" s="135"/>
      <c r="H2864" s="135"/>
      <c r="I2864" s="134"/>
      <c r="J2864" s="135"/>
      <c r="K2864" s="135"/>
      <c r="L2864" s="134"/>
      <c r="M2864" s="135"/>
      <c r="N2864" s="135"/>
      <c r="O2864" s="134"/>
      <c r="P2864" s="135"/>
      <c r="Q2864" s="135"/>
      <c r="R2864" s="134"/>
      <c r="S2864" s="135"/>
      <c r="T2864" s="135"/>
      <c r="U2864" s="134"/>
      <c r="V2864" s="135"/>
      <c r="W2864" s="135"/>
      <c r="X2864" s="134"/>
      <c r="Y2864" s="135"/>
      <c r="Z2864" s="135"/>
      <c r="AA2864" s="134"/>
      <c r="AB2864" s="135"/>
      <c r="AC2864" s="135"/>
      <c r="AD2864" s="134"/>
      <c r="AE2864" s="135"/>
      <c r="AF2864" s="135"/>
      <c r="AG2864" s="134"/>
    </row>
    <row r="2865" spans="1:33">
      <c r="A2865" s="144" t="s">
        <v>345</v>
      </c>
      <c r="B2865" s="135" t="s">
        <v>2316</v>
      </c>
      <c r="C2865" s="143">
        <v>-495.91026832227436</v>
      </c>
      <c r="D2865" s="143">
        <v>3435.354616782266</v>
      </c>
      <c r="E2865" s="142">
        <v>1.3089999999999999</v>
      </c>
      <c r="F2865" s="141">
        <v>2.21</v>
      </c>
      <c r="G2865" s="135"/>
      <c r="H2865" s="135"/>
      <c r="I2865" s="134"/>
      <c r="J2865" s="135"/>
      <c r="K2865" s="135"/>
      <c r="L2865" s="134"/>
      <c r="M2865" s="135"/>
      <c r="N2865" s="135"/>
      <c r="O2865" s="134"/>
      <c r="P2865" s="135"/>
      <c r="Q2865" s="135"/>
      <c r="R2865" s="134"/>
      <c r="S2865" s="135"/>
      <c r="T2865" s="135"/>
      <c r="U2865" s="134"/>
      <c r="V2865" s="135"/>
      <c r="W2865" s="135"/>
      <c r="X2865" s="134"/>
      <c r="Y2865" s="135"/>
      <c r="Z2865" s="135"/>
      <c r="AA2865" s="134"/>
      <c r="AB2865" s="135"/>
      <c r="AC2865" s="135"/>
      <c r="AD2865" s="134"/>
      <c r="AE2865" s="135"/>
      <c r="AF2865" s="135"/>
      <c r="AG2865" s="134"/>
    </row>
    <row r="2866" spans="1:33">
      <c r="A2866" s="144" t="s">
        <v>345</v>
      </c>
      <c r="B2866" s="135" t="s">
        <v>2315</v>
      </c>
      <c r="C2866" s="143">
        <v>-496.22424808296603</v>
      </c>
      <c r="D2866" s="143">
        <v>3433.9026029892698</v>
      </c>
      <c r="E2866" s="142">
        <v>1.31</v>
      </c>
      <c r="F2866" s="141">
        <v>2.1989999999999998</v>
      </c>
      <c r="G2866" s="135"/>
      <c r="H2866" s="135"/>
      <c r="I2866" s="134"/>
      <c r="J2866" s="135"/>
      <c r="K2866" s="135"/>
      <c r="L2866" s="134"/>
      <c r="M2866" s="135"/>
      <c r="N2866" s="135"/>
      <c r="O2866" s="134"/>
      <c r="P2866" s="135"/>
      <c r="Q2866" s="135"/>
      <c r="R2866" s="134"/>
      <c r="S2866" s="135"/>
      <c r="T2866" s="135"/>
      <c r="U2866" s="134"/>
      <c r="V2866" s="135"/>
      <c r="W2866" s="135"/>
      <c r="X2866" s="134"/>
      <c r="Y2866" s="135"/>
      <c r="Z2866" s="135"/>
      <c r="AA2866" s="134"/>
      <c r="AB2866" s="135"/>
      <c r="AC2866" s="135"/>
      <c r="AD2866" s="134"/>
      <c r="AE2866" s="135"/>
      <c r="AF2866" s="135"/>
      <c r="AG2866" s="134"/>
    </row>
    <row r="2867" spans="1:33">
      <c r="A2867" s="144" t="s">
        <v>345</v>
      </c>
      <c r="B2867" s="135" t="s">
        <v>2314</v>
      </c>
      <c r="C2867" s="143">
        <v>-496.03674658970664</v>
      </c>
      <c r="D2867" s="143">
        <v>3432.8413112984231</v>
      </c>
      <c r="E2867" s="142">
        <v>1.3009999999999999</v>
      </c>
      <c r="F2867" s="141">
        <v>2.2069999999999999</v>
      </c>
      <c r="G2867" s="135"/>
      <c r="H2867" s="135"/>
      <c r="I2867" s="134"/>
      <c r="J2867" s="135"/>
      <c r="K2867" s="135"/>
      <c r="L2867" s="134"/>
      <c r="M2867" s="135"/>
      <c r="N2867" s="135"/>
      <c r="O2867" s="134"/>
      <c r="P2867" s="135"/>
      <c r="Q2867" s="135"/>
      <c r="R2867" s="134"/>
      <c r="S2867" s="135"/>
      <c r="T2867" s="135"/>
      <c r="U2867" s="134"/>
      <c r="V2867" s="135"/>
      <c r="W2867" s="135"/>
      <c r="X2867" s="134"/>
      <c r="Y2867" s="135"/>
      <c r="Z2867" s="135"/>
      <c r="AA2867" s="134"/>
      <c r="AB2867" s="135"/>
      <c r="AC2867" s="135"/>
      <c r="AD2867" s="134"/>
      <c r="AE2867" s="135"/>
      <c r="AF2867" s="135"/>
      <c r="AG2867" s="134"/>
    </row>
    <row r="2868" spans="1:33">
      <c r="A2868" s="144" t="s">
        <v>345</v>
      </c>
      <c r="B2868" s="135" t="s">
        <v>2313</v>
      </c>
      <c r="C2868" s="143">
        <v>-496.87967240170548</v>
      </c>
      <c r="D2868" s="143">
        <v>3431.548148266781</v>
      </c>
      <c r="E2868" s="142">
        <v>1.2829999999999999</v>
      </c>
      <c r="F2868" s="141">
        <v>2.2269999999999999</v>
      </c>
      <c r="G2868" s="135"/>
      <c r="H2868" s="135"/>
      <c r="I2868" s="134"/>
      <c r="J2868" s="135"/>
      <c r="K2868" s="135"/>
      <c r="L2868" s="134"/>
      <c r="M2868" s="135"/>
      <c r="N2868" s="135"/>
      <c r="O2868" s="134"/>
      <c r="P2868" s="135"/>
      <c r="Q2868" s="135"/>
      <c r="R2868" s="134"/>
      <c r="S2868" s="135"/>
      <c r="T2868" s="135"/>
      <c r="U2868" s="134"/>
      <c r="V2868" s="135"/>
      <c r="W2868" s="135"/>
      <c r="X2868" s="134"/>
      <c r="Y2868" s="135"/>
      <c r="Z2868" s="135"/>
      <c r="AA2868" s="134"/>
      <c r="AB2868" s="135"/>
      <c r="AC2868" s="135"/>
      <c r="AD2868" s="134"/>
      <c r="AE2868" s="135"/>
      <c r="AF2868" s="135"/>
      <c r="AG2868" s="134"/>
    </row>
    <row r="2869" spans="1:33">
      <c r="A2869" s="144" t="s">
        <v>345</v>
      </c>
      <c r="B2869" s="135" t="s">
        <v>2312</v>
      </c>
      <c r="C2869" s="143">
        <v>-496.35007645215023</v>
      </c>
      <c r="D2869" s="143">
        <v>3430.663424663564</v>
      </c>
      <c r="E2869" s="142">
        <v>1.3</v>
      </c>
      <c r="F2869" s="141">
        <v>2.2010000000000001</v>
      </c>
      <c r="G2869" s="135"/>
      <c r="H2869" s="135"/>
      <c r="I2869" s="134"/>
      <c r="J2869" s="135"/>
      <c r="K2869" s="135"/>
      <c r="L2869" s="134"/>
      <c r="M2869" s="135"/>
      <c r="N2869" s="135"/>
      <c r="O2869" s="134"/>
      <c r="P2869" s="135"/>
      <c r="Q2869" s="135"/>
      <c r="R2869" s="134"/>
      <c r="S2869" s="135"/>
      <c r="T2869" s="135"/>
      <c r="U2869" s="134"/>
      <c r="V2869" s="135"/>
      <c r="W2869" s="135"/>
      <c r="X2869" s="134"/>
      <c r="Y2869" s="135"/>
      <c r="Z2869" s="135"/>
      <c r="AA2869" s="134"/>
      <c r="AB2869" s="135"/>
      <c r="AC2869" s="135"/>
      <c r="AD2869" s="134"/>
      <c r="AE2869" s="135"/>
      <c r="AF2869" s="135"/>
      <c r="AG2869" s="134"/>
    </row>
    <row r="2870" spans="1:33">
      <c r="A2870" s="144" t="s">
        <v>345</v>
      </c>
      <c r="B2870" s="135" t="s">
        <v>2311</v>
      </c>
      <c r="C2870" s="143">
        <v>-496.29959963353599</v>
      </c>
      <c r="D2870" s="143">
        <v>3428.6754562613523</v>
      </c>
      <c r="E2870" s="142">
        <v>1.2869999999999999</v>
      </c>
      <c r="F2870" s="141">
        <v>2.2080000000000002</v>
      </c>
      <c r="G2870" s="135"/>
      <c r="H2870" s="135"/>
      <c r="I2870" s="134"/>
      <c r="J2870" s="135"/>
      <c r="K2870" s="135"/>
      <c r="L2870" s="134"/>
      <c r="M2870" s="135"/>
      <c r="N2870" s="135"/>
      <c r="O2870" s="134"/>
      <c r="P2870" s="135"/>
      <c r="Q2870" s="135"/>
      <c r="R2870" s="134"/>
      <c r="S2870" s="135"/>
      <c r="T2870" s="135"/>
      <c r="U2870" s="134"/>
      <c r="V2870" s="135"/>
      <c r="W2870" s="135"/>
      <c r="X2870" s="134"/>
      <c r="Y2870" s="135"/>
      <c r="Z2870" s="135"/>
      <c r="AA2870" s="134"/>
      <c r="AB2870" s="135"/>
      <c r="AC2870" s="135"/>
      <c r="AD2870" s="134"/>
      <c r="AE2870" s="135"/>
      <c r="AF2870" s="135"/>
      <c r="AG2870" s="134"/>
    </row>
    <row r="2871" spans="1:33">
      <c r="A2871" s="144" t="s">
        <v>345</v>
      </c>
      <c r="B2871" s="135" t="s">
        <v>2310</v>
      </c>
      <c r="C2871" s="143">
        <v>-496.54261353946623</v>
      </c>
      <c r="D2871" s="143">
        <v>3428.2146050634965</v>
      </c>
      <c r="E2871" s="142">
        <v>1.2929999999999999</v>
      </c>
      <c r="F2871" s="141">
        <v>2.2149999999999999</v>
      </c>
      <c r="G2871" s="135"/>
      <c r="H2871" s="135"/>
      <c r="I2871" s="134"/>
      <c r="J2871" s="135"/>
      <c r="K2871" s="135"/>
      <c r="L2871" s="134"/>
      <c r="M2871" s="135"/>
      <c r="N2871" s="135"/>
      <c r="O2871" s="134"/>
      <c r="P2871" s="135"/>
      <c r="Q2871" s="135"/>
      <c r="R2871" s="134"/>
      <c r="S2871" s="135"/>
      <c r="T2871" s="135"/>
      <c r="U2871" s="134"/>
      <c r="V2871" s="135"/>
      <c r="W2871" s="135"/>
      <c r="X2871" s="134"/>
      <c r="Y2871" s="135"/>
      <c r="Z2871" s="135"/>
      <c r="AA2871" s="134"/>
      <c r="AB2871" s="135"/>
      <c r="AC2871" s="135"/>
      <c r="AD2871" s="134"/>
      <c r="AE2871" s="135"/>
      <c r="AF2871" s="135"/>
      <c r="AG2871" s="134"/>
    </row>
    <row r="2872" spans="1:33">
      <c r="A2872" s="144" t="s">
        <v>345</v>
      </c>
      <c r="B2872" s="135" t="s">
        <v>2309</v>
      </c>
      <c r="C2872" s="143">
        <v>-496.55113550687616</v>
      </c>
      <c r="D2872" s="143">
        <v>3428.0919844835844</v>
      </c>
      <c r="E2872" s="142">
        <v>1.28</v>
      </c>
      <c r="F2872" s="141">
        <v>2.214</v>
      </c>
      <c r="G2872" s="135"/>
      <c r="H2872" s="135"/>
      <c r="I2872" s="134"/>
      <c r="J2872" s="135"/>
      <c r="K2872" s="135"/>
      <c r="L2872" s="134"/>
      <c r="M2872" s="135"/>
      <c r="N2872" s="135"/>
      <c r="O2872" s="134"/>
      <c r="P2872" s="135"/>
      <c r="Q2872" s="135"/>
      <c r="R2872" s="134"/>
      <c r="S2872" s="135"/>
      <c r="T2872" s="135"/>
      <c r="U2872" s="134"/>
      <c r="V2872" s="135"/>
      <c r="W2872" s="135"/>
      <c r="X2872" s="134"/>
      <c r="Y2872" s="135"/>
      <c r="Z2872" s="135"/>
      <c r="AA2872" s="134"/>
      <c r="AB2872" s="135"/>
      <c r="AC2872" s="135"/>
      <c r="AD2872" s="134"/>
      <c r="AE2872" s="135"/>
      <c r="AF2872" s="135"/>
      <c r="AG2872" s="134"/>
    </row>
    <row r="2873" spans="1:33">
      <c r="A2873" s="144" t="s">
        <v>345</v>
      </c>
      <c r="B2873" s="135" t="s">
        <v>2308</v>
      </c>
      <c r="C2873" s="143">
        <v>-496.25247776452238</v>
      </c>
      <c r="D2873" s="143">
        <v>3427.0529747188989</v>
      </c>
      <c r="E2873" s="142">
        <v>1.284</v>
      </c>
      <c r="F2873" s="141">
        <v>2.2149999999999999</v>
      </c>
      <c r="G2873" s="135"/>
      <c r="H2873" s="135"/>
      <c r="I2873" s="134"/>
      <c r="J2873" s="135"/>
      <c r="K2873" s="135"/>
      <c r="L2873" s="134"/>
      <c r="M2873" s="135"/>
      <c r="N2873" s="135"/>
      <c r="O2873" s="134"/>
      <c r="P2873" s="135"/>
      <c r="Q2873" s="135"/>
      <c r="R2873" s="134"/>
      <c r="S2873" s="135"/>
      <c r="T2873" s="135"/>
      <c r="U2873" s="134"/>
      <c r="V2873" s="135"/>
      <c r="W2873" s="135"/>
      <c r="X2873" s="134"/>
      <c r="Y2873" s="135"/>
      <c r="Z2873" s="135"/>
      <c r="AA2873" s="134"/>
      <c r="AB2873" s="135"/>
      <c r="AC2873" s="135"/>
      <c r="AD2873" s="134"/>
      <c r="AE2873" s="135"/>
      <c r="AF2873" s="135"/>
      <c r="AG2873" s="134"/>
    </row>
    <row r="2874" spans="1:33">
      <c r="A2874" s="144" t="s">
        <v>345</v>
      </c>
      <c r="B2874" s="135" t="s">
        <v>2307</v>
      </c>
      <c r="C2874" s="143">
        <v>-496.0981807781792</v>
      </c>
      <c r="D2874" s="143">
        <v>3426.7244243321825</v>
      </c>
      <c r="E2874" s="142">
        <v>1.3049999999999999</v>
      </c>
      <c r="F2874" s="141">
        <v>2.214</v>
      </c>
      <c r="G2874" s="135"/>
      <c r="H2874" s="135"/>
      <c r="I2874" s="134"/>
      <c r="J2874" s="135"/>
      <c r="K2874" s="135"/>
      <c r="L2874" s="134"/>
      <c r="M2874" s="135"/>
      <c r="N2874" s="135"/>
      <c r="O2874" s="134"/>
      <c r="P2874" s="135"/>
      <c r="Q2874" s="135"/>
      <c r="R2874" s="134"/>
      <c r="S2874" s="135"/>
      <c r="T2874" s="135"/>
      <c r="U2874" s="134"/>
      <c r="V2874" s="135"/>
      <c r="W2874" s="135"/>
      <c r="X2874" s="134"/>
      <c r="Y2874" s="135"/>
      <c r="Z2874" s="135"/>
      <c r="AA2874" s="134"/>
      <c r="AB2874" s="135"/>
      <c r="AC2874" s="135"/>
      <c r="AD2874" s="134"/>
      <c r="AE2874" s="135"/>
      <c r="AF2874" s="135"/>
      <c r="AG2874" s="134"/>
    </row>
    <row r="2875" spans="1:33">
      <c r="A2875" s="144" t="s">
        <v>345</v>
      </c>
      <c r="B2875" s="135" t="s">
        <v>2306</v>
      </c>
      <c r="C2875" s="143">
        <v>-496.65828027812756</v>
      </c>
      <c r="D2875" s="143">
        <v>3425.4418259348499</v>
      </c>
      <c r="E2875" s="142">
        <v>1.294</v>
      </c>
      <c r="F2875" s="141">
        <v>2.2210000000000001</v>
      </c>
      <c r="G2875" s="135"/>
      <c r="H2875" s="135"/>
      <c r="I2875" s="134"/>
      <c r="J2875" s="135"/>
      <c r="K2875" s="135"/>
      <c r="L2875" s="134"/>
      <c r="M2875" s="135"/>
      <c r="N2875" s="135"/>
      <c r="O2875" s="134"/>
      <c r="P2875" s="135"/>
      <c r="Q2875" s="135"/>
      <c r="R2875" s="134"/>
      <c r="S2875" s="135"/>
      <c r="T2875" s="135"/>
      <c r="U2875" s="134"/>
      <c r="V2875" s="135"/>
      <c r="W2875" s="135"/>
      <c r="X2875" s="134"/>
      <c r="Y2875" s="135"/>
      <c r="Z2875" s="135"/>
      <c r="AA2875" s="134"/>
      <c r="AB2875" s="135"/>
      <c r="AC2875" s="135"/>
      <c r="AD2875" s="134"/>
      <c r="AE2875" s="135"/>
      <c r="AF2875" s="135"/>
      <c r="AG2875" s="134"/>
    </row>
    <row r="2876" spans="1:33">
      <c r="A2876" s="144" t="s">
        <v>345</v>
      </c>
      <c r="B2876" s="135" t="s">
        <v>2305</v>
      </c>
      <c r="C2876" s="143">
        <v>-496.88137973749679</v>
      </c>
      <c r="D2876" s="143">
        <v>3425.4234833714982</v>
      </c>
      <c r="E2876" s="142">
        <v>1.3009999999999999</v>
      </c>
      <c r="F2876" s="141">
        <v>2.1989999999999998</v>
      </c>
      <c r="G2876" s="135"/>
      <c r="H2876" s="135"/>
      <c r="I2876" s="134"/>
      <c r="J2876" s="135"/>
      <c r="K2876" s="135"/>
      <c r="L2876" s="134"/>
      <c r="M2876" s="135"/>
      <c r="N2876" s="135"/>
      <c r="O2876" s="134"/>
      <c r="P2876" s="135"/>
      <c r="Q2876" s="135"/>
      <c r="R2876" s="134"/>
      <c r="S2876" s="135"/>
      <c r="T2876" s="135"/>
      <c r="U2876" s="134"/>
      <c r="V2876" s="135"/>
      <c r="W2876" s="135"/>
      <c r="X2876" s="134"/>
      <c r="Y2876" s="135"/>
      <c r="Z2876" s="135"/>
      <c r="AA2876" s="134"/>
      <c r="AB2876" s="135"/>
      <c r="AC2876" s="135"/>
      <c r="AD2876" s="134"/>
      <c r="AE2876" s="135"/>
      <c r="AF2876" s="135"/>
      <c r="AG2876" s="134"/>
    </row>
    <row r="2877" spans="1:33">
      <c r="A2877" s="144" t="s">
        <v>345</v>
      </c>
      <c r="B2877" s="135" t="s">
        <v>2304</v>
      </c>
      <c r="C2877" s="143">
        <v>-496.55176862995876</v>
      </c>
      <c r="D2877" s="143">
        <v>3424.2532012085976</v>
      </c>
      <c r="E2877" s="142">
        <v>1.2989999999999999</v>
      </c>
      <c r="F2877" s="141">
        <v>2.2120000000000002</v>
      </c>
      <c r="G2877" s="135"/>
      <c r="H2877" s="135"/>
      <c r="I2877" s="134"/>
      <c r="J2877" s="135"/>
      <c r="K2877" s="135"/>
      <c r="L2877" s="134"/>
      <c r="M2877" s="135"/>
      <c r="N2877" s="135"/>
      <c r="O2877" s="134"/>
      <c r="P2877" s="135"/>
      <c r="Q2877" s="135"/>
      <c r="R2877" s="134"/>
      <c r="S2877" s="135"/>
      <c r="T2877" s="135"/>
      <c r="U2877" s="134"/>
      <c r="V2877" s="135"/>
      <c r="W2877" s="135"/>
      <c r="X2877" s="134"/>
      <c r="Y2877" s="135"/>
      <c r="Z2877" s="135"/>
      <c r="AA2877" s="134"/>
      <c r="AB2877" s="135"/>
      <c r="AC2877" s="135"/>
      <c r="AD2877" s="134"/>
      <c r="AE2877" s="135"/>
      <c r="AF2877" s="135"/>
      <c r="AG2877" s="134"/>
    </row>
    <row r="2878" spans="1:33">
      <c r="A2878" s="144" t="s">
        <v>345</v>
      </c>
      <c r="B2878" s="135" t="s">
        <v>2303</v>
      </c>
      <c r="C2878" s="143">
        <v>-496.60767630649968</v>
      </c>
      <c r="D2878" s="143">
        <v>3422.8012055220806</v>
      </c>
      <c r="E2878" s="142">
        <v>1.2769999999999999</v>
      </c>
      <c r="F2878" s="141">
        <v>2.2069999999999999</v>
      </c>
      <c r="G2878" s="135"/>
      <c r="H2878" s="135"/>
      <c r="I2878" s="134"/>
      <c r="J2878" s="135"/>
      <c r="K2878" s="135"/>
      <c r="L2878" s="134"/>
      <c r="M2878" s="135"/>
      <c r="N2878" s="135"/>
      <c r="O2878" s="134"/>
      <c r="P2878" s="135"/>
      <c r="Q2878" s="135"/>
      <c r="R2878" s="134"/>
      <c r="S2878" s="135"/>
      <c r="T2878" s="135"/>
      <c r="U2878" s="134"/>
      <c r="V2878" s="135"/>
      <c r="W2878" s="135"/>
      <c r="X2878" s="134"/>
      <c r="Y2878" s="135"/>
      <c r="Z2878" s="135"/>
      <c r="AA2878" s="134"/>
      <c r="AB2878" s="135"/>
      <c r="AC2878" s="135"/>
      <c r="AD2878" s="134"/>
      <c r="AE2878" s="135"/>
      <c r="AF2878" s="135"/>
      <c r="AG2878" s="134"/>
    </row>
    <row r="2879" spans="1:33">
      <c r="A2879" s="144" t="s">
        <v>345</v>
      </c>
      <c r="B2879" s="135" t="s">
        <v>2302</v>
      </c>
      <c r="C2879" s="143">
        <v>-496.24777495006174</v>
      </c>
      <c r="D2879" s="143">
        <v>3420.9091597813981</v>
      </c>
      <c r="E2879" s="142">
        <v>1.296</v>
      </c>
      <c r="F2879" s="141">
        <v>2.1920000000000002</v>
      </c>
      <c r="G2879" s="135"/>
      <c r="H2879" s="135"/>
      <c r="I2879" s="134"/>
      <c r="J2879" s="135"/>
      <c r="K2879" s="135"/>
      <c r="L2879" s="134"/>
      <c r="M2879" s="135"/>
      <c r="N2879" s="135"/>
      <c r="O2879" s="134"/>
      <c r="P2879" s="135"/>
      <c r="Q2879" s="135"/>
      <c r="R2879" s="134"/>
      <c r="S2879" s="135"/>
      <c r="T2879" s="135"/>
      <c r="U2879" s="134"/>
      <c r="V2879" s="135"/>
      <c r="W2879" s="135"/>
      <c r="X2879" s="134"/>
      <c r="Y2879" s="135"/>
      <c r="Z2879" s="135"/>
      <c r="AA2879" s="134"/>
      <c r="AB2879" s="135"/>
      <c r="AC2879" s="135"/>
      <c r="AD2879" s="134"/>
      <c r="AE2879" s="135"/>
      <c r="AF2879" s="135"/>
      <c r="AG2879" s="134"/>
    </row>
    <row r="2880" spans="1:33">
      <c r="A2880" s="144" t="s">
        <v>345</v>
      </c>
      <c r="B2880" s="135" t="s">
        <v>2301</v>
      </c>
      <c r="C2880" s="143">
        <v>-496.39350012454611</v>
      </c>
      <c r="D2880" s="143">
        <v>3420.7646334004212</v>
      </c>
      <c r="E2880" s="142">
        <v>1.2969999999999999</v>
      </c>
      <c r="F2880" s="141">
        <v>2.1930000000000001</v>
      </c>
      <c r="G2880" s="135"/>
      <c r="H2880" s="135"/>
      <c r="I2880" s="134"/>
      <c r="J2880" s="135"/>
      <c r="K2880" s="135"/>
      <c r="L2880" s="134"/>
      <c r="M2880" s="135"/>
      <c r="N2880" s="135"/>
      <c r="O2880" s="134"/>
      <c r="P2880" s="135"/>
      <c r="Q2880" s="135"/>
      <c r="R2880" s="134"/>
      <c r="S2880" s="135"/>
      <c r="T2880" s="135"/>
      <c r="U2880" s="134"/>
      <c r="V2880" s="135"/>
      <c r="W2880" s="135"/>
      <c r="X2880" s="134"/>
      <c r="Y2880" s="135"/>
      <c r="Z2880" s="135"/>
      <c r="AA2880" s="134"/>
      <c r="AB2880" s="135"/>
      <c r="AC2880" s="135"/>
      <c r="AD2880" s="134"/>
      <c r="AE2880" s="135"/>
      <c r="AF2880" s="135"/>
      <c r="AG2880" s="134"/>
    </row>
    <row r="2881" spans="1:33">
      <c r="A2881" s="144" t="s">
        <v>345</v>
      </c>
      <c r="B2881" s="135" t="s">
        <v>2300</v>
      </c>
      <c r="C2881" s="143">
        <v>-496.37767787179308</v>
      </c>
      <c r="D2881" s="143">
        <v>3420.3640889972726</v>
      </c>
      <c r="E2881" s="142">
        <v>1.2929999999999999</v>
      </c>
      <c r="F2881" s="141">
        <v>2.206</v>
      </c>
      <c r="G2881" s="135"/>
      <c r="H2881" s="135"/>
      <c r="I2881" s="134"/>
      <c r="J2881" s="135"/>
      <c r="K2881" s="135"/>
      <c r="L2881" s="134"/>
      <c r="M2881" s="135"/>
      <c r="N2881" s="135"/>
      <c r="O2881" s="134"/>
      <c r="P2881" s="135"/>
      <c r="Q2881" s="135"/>
      <c r="R2881" s="134"/>
      <c r="S2881" s="135"/>
      <c r="T2881" s="135"/>
      <c r="U2881" s="134"/>
      <c r="V2881" s="135"/>
      <c r="W2881" s="135"/>
      <c r="X2881" s="134"/>
      <c r="Y2881" s="135"/>
      <c r="Z2881" s="135"/>
      <c r="AA2881" s="134"/>
      <c r="AB2881" s="135"/>
      <c r="AC2881" s="135"/>
      <c r="AD2881" s="134"/>
      <c r="AE2881" s="135"/>
      <c r="AF2881" s="135"/>
      <c r="AG2881" s="134"/>
    </row>
    <row r="2882" spans="1:33">
      <c r="A2882" s="144" t="s">
        <v>345</v>
      </c>
      <c r="B2882" s="135" t="s">
        <v>2299</v>
      </c>
      <c r="C2882" s="143">
        <v>-496.56047803085664</v>
      </c>
      <c r="D2882" s="143">
        <v>3420.2894039614926</v>
      </c>
      <c r="E2882" s="142">
        <v>1.296</v>
      </c>
      <c r="F2882" s="141">
        <v>2.206</v>
      </c>
      <c r="G2882" s="135"/>
      <c r="H2882" s="135"/>
      <c r="I2882" s="134"/>
      <c r="J2882" s="135"/>
      <c r="K2882" s="135"/>
      <c r="L2882" s="134"/>
      <c r="M2882" s="135"/>
      <c r="N2882" s="135"/>
      <c r="O2882" s="134"/>
      <c r="P2882" s="135"/>
      <c r="Q2882" s="135"/>
      <c r="R2882" s="134"/>
      <c r="S2882" s="135"/>
      <c r="T2882" s="135"/>
      <c r="U2882" s="134"/>
      <c r="V2882" s="135"/>
      <c r="W2882" s="135"/>
      <c r="X2882" s="134"/>
      <c r="Y2882" s="135"/>
      <c r="Z2882" s="135"/>
      <c r="AA2882" s="134"/>
      <c r="AB2882" s="135"/>
      <c r="AC2882" s="135"/>
      <c r="AD2882" s="134"/>
      <c r="AE2882" s="135"/>
      <c r="AF2882" s="135"/>
      <c r="AG2882" s="134"/>
    </row>
    <row r="2883" spans="1:33">
      <c r="A2883" s="144" t="s">
        <v>345</v>
      </c>
      <c r="B2883" s="135" t="s">
        <v>2298</v>
      </c>
      <c r="C2883" s="143">
        <v>-496.7787183731013</v>
      </c>
      <c r="D2883" s="143">
        <v>3419.2627786571661</v>
      </c>
      <c r="E2883" s="142">
        <v>1.3080000000000001</v>
      </c>
      <c r="F2883" s="141">
        <v>2.2160000000000002</v>
      </c>
      <c r="G2883" s="135"/>
      <c r="H2883" s="135"/>
      <c r="I2883" s="134"/>
      <c r="J2883" s="135"/>
      <c r="K2883" s="135"/>
      <c r="L2883" s="134"/>
      <c r="M2883" s="135"/>
      <c r="N2883" s="135"/>
      <c r="O2883" s="134"/>
      <c r="P2883" s="135"/>
      <c r="Q2883" s="135"/>
      <c r="R2883" s="134"/>
      <c r="S2883" s="135"/>
      <c r="T2883" s="135"/>
      <c r="U2883" s="134"/>
      <c r="V2883" s="135"/>
      <c r="W2883" s="135"/>
      <c r="X2883" s="134"/>
      <c r="Y2883" s="135"/>
      <c r="Z2883" s="135"/>
      <c r="AA2883" s="134"/>
      <c r="AB2883" s="135"/>
      <c r="AC2883" s="135"/>
      <c r="AD2883" s="134"/>
      <c r="AE2883" s="135"/>
      <c r="AF2883" s="135"/>
      <c r="AG2883" s="134"/>
    </row>
    <row r="2884" spans="1:33">
      <c r="A2884" s="144" t="s">
        <v>345</v>
      </c>
      <c r="B2884" s="135" t="s">
        <v>2297</v>
      </c>
      <c r="C2884" s="143">
        <v>-496.12155371391276</v>
      </c>
      <c r="D2884" s="143">
        <v>3418.5262123398356</v>
      </c>
      <c r="E2884" s="142">
        <v>1.286</v>
      </c>
      <c r="F2884" s="141">
        <v>2.2109999999999999</v>
      </c>
      <c r="G2884" s="135"/>
      <c r="H2884" s="135"/>
      <c r="I2884" s="134"/>
      <c r="J2884" s="135"/>
      <c r="K2884" s="135"/>
      <c r="L2884" s="134"/>
      <c r="M2884" s="135"/>
      <c r="N2884" s="135"/>
      <c r="O2884" s="134"/>
      <c r="P2884" s="135"/>
      <c r="Q2884" s="135"/>
      <c r="R2884" s="134"/>
      <c r="S2884" s="135"/>
      <c r="T2884" s="135"/>
      <c r="U2884" s="134"/>
      <c r="V2884" s="135"/>
      <c r="W2884" s="135"/>
      <c r="X2884" s="134"/>
      <c r="Y2884" s="135"/>
      <c r="Z2884" s="135"/>
      <c r="AA2884" s="134"/>
      <c r="AB2884" s="135"/>
      <c r="AC2884" s="135"/>
      <c r="AD2884" s="134"/>
      <c r="AE2884" s="135"/>
      <c r="AF2884" s="135"/>
      <c r="AG2884" s="134"/>
    </row>
    <row r="2885" spans="1:33">
      <c r="A2885" s="144" t="s">
        <v>345</v>
      </c>
      <c r="B2885" s="135" t="s">
        <v>2296</v>
      </c>
      <c r="C2885" s="143">
        <v>-496.04495384805898</v>
      </c>
      <c r="D2885" s="143">
        <v>3417.0998901949256</v>
      </c>
      <c r="E2885" s="142">
        <v>1.304</v>
      </c>
      <c r="F2885" s="141">
        <v>2.2040000000000002</v>
      </c>
      <c r="G2885" s="135"/>
      <c r="H2885" s="135"/>
      <c r="I2885" s="134"/>
      <c r="J2885" s="135"/>
      <c r="K2885" s="135"/>
      <c r="L2885" s="134"/>
      <c r="M2885" s="135"/>
      <c r="N2885" s="135"/>
      <c r="O2885" s="134"/>
      <c r="P2885" s="135"/>
      <c r="Q2885" s="135"/>
      <c r="R2885" s="134"/>
      <c r="S2885" s="135"/>
      <c r="T2885" s="135"/>
      <c r="U2885" s="134"/>
      <c r="V2885" s="135"/>
      <c r="W2885" s="135"/>
      <c r="X2885" s="134"/>
      <c r="Y2885" s="135"/>
      <c r="Z2885" s="135"/>
      <c r="AA2885" s="134"/>
      <c r="AB2885" s="135"/>
      <c r="AC2885" s="135"/>
      <c r="AD2885" s="134"/>
      <c r="AE2885" s="135"/>
      <c r="AF2885" s="135"/>
      <c r="AG2885" s="134"/>
    </row>
    <row r="2886" spans="1:33">
      <c r="A2886" s="144" t="s">
        <v>345</v>
      </c>
      <c r="B2886" s="135" t="s">
        <v>2295</v>
      </c>
      <c r="C2886" s="143">
        <v>-496.01092777219714</v>
      </c>
      <c r="D2886" s="143">
        <v>3416.540682895803</v>
      </c>
      <c r="E2886" s="142">
        <v>1.2829999999999999</v>
      </c>
      <c r="F2886" s="141">
        <v>2.2130000000000001</v>
      </c>
      <c r="G2886" s="135"/>
      <c r="H2886" s="135"/>
      <c r="I2886" s="134"/>
      <c r="J2886" s="135"/>
      <c r="K2886" s="135"/>
      <c r="L2886" s="134"/>
      <c r="M2886" s="135"/>
      <c r="N2886" s="135"/>
      <c r="O2886" s="134"/>
      <c r="P2886" s="135"/>
      <c r="Q2886" s="135"/>
      <c r="R2886" s="134"/>
      <c r="S2886" s="135"/>
      <c r="T2886" s="135"/>
      <c r="U2886" s="134"/>
      <c r="V2886" s="135"/>
      <c r="W2886" s="135"/>
      <c r="X2886" s="134"/>
      <c r="Y2886" s="135"/>
      <c r="Z2886" s="135"/>
      <c r="AA2886" s="134"/>
      <c r="AB2886" s="135"/>
      <c r="AC2886" s="135"/>
      <c r="AD2886" s="134"/>
      <c r="AE2886" s="135"/>
      <c r="AF2886" s="135"/>
      <c r="AG2886" s="134"/>
    </row>
    <row r="2887" spans="1:33">
      <c r="A2887" s="144" t="s">
        <v>345</v>
      </c>
      <c r="B2887" s="135" t="s">
        <v>2294</v>
      </c>
      <c r="C2887" s="143">
        <v>-495.9041294160811</v>
      </c>
      <c r="D2887" s="143">
        <v>3415.8472584135661</v>
      </c>
      <c r="E2887" s="142">
        <v>1.3009999999999999</v>
      </c>
      <c r="F2887" s="141">
        <v>2.206</v>
      </c>
      <c r="G2887" s="135"/>
      <c r="H2887" s="135"/>
      <c r="I2887" s="134"/>
      <c r="J2887" s="135"/>
      <c r="K2887" s="135"/>
      <c r="L2887" s="134"/>
      <c r="M2887" s="135"/>
      <c r="N2887" s="135"/>
      <c r="O2887" s="134"/>
      <c r="P2887" s="135"/>
      <c r="Q2887" s="135"/>
      <c r="R2887" s="134"/>
      <c r="S2887" s="135"/>
      <c r="T2887" s="135"/>
      <c r="U2887" s="134"/>
      <c r="V2887" s="135"/>
      <c r="W2887" s="135"/>
      <c r="X2887" s="134"/>
      <c r="Y2887" s="135"/>
      <c r="Z2887" s="135"/>
      <c r="AA2887" s="134"/>
      <c r="AB2887" s="135"/>
      <c r="AC2887" s="135"/>
      <c r="AD2887" s="134"/>
      <c r="AE2887" s="135"/>
      <c r="AF2887" s="135"/>
      <c r="AG2887" s="134"/>
    </row>
    <row r="2888" spans="1:33">
      <c r="A2888" s="144" t="s">
        <v>345</v>
      </c>
      <c r="B2888" s="135" t="s">
        <v>2293</v>
      </c>
      <c r="C2888" s="143">
        <v>-496.7828405412701</v>
      </c>
      <c r="D2888" s="143">
        <v>3414.055565037128</v>
      </c>
      <c r="E2888" s="142">
        <v>1.321</v>
      </c>
      <c r="F2888" s="141">
        <v>2.2189999999999999</v>
      </c>
      <c r="G2888" s="135"/>
      <c r="H2888" s="135"/>
      <c r="I2888" s="134"/>
      <c r="J2888" s="135"/>
      <c r="K2888" s="135"/>
      <c r="L2888" s="134"/>
      <c r="M2888" s="135"/>
      <c r="N2888" s="135"/>
      <c r="O2888" s="134"/>
      <c r="P2888" s="135"/>
      <c r="Q2888" s="135"/>
      <c r="R2888" s="134"/>
      <c r="S2888" s="135"/>
      <c r="T2888" s="135"/>
      <c r="U2888" s="134"/>
      <c r="V2888" s="135"/>
      <c r="W2888" s="135"/>
      <c r="X2888" s="134"/>
      <c r="Y2888" s="135"/>
      <c r="Z2888" s="135"/>
      <c r="AA2888" s="134"/>
      <c r="AB2888" s="135"/>
      <c r="AC2888" s="135"/>
      <c r="AD2888" s="134"/>
      <c r="AE2888" s="135"/>
      <c r="AF2888" s="135"/>
      <c r="AG2888" s="134"/>
    </row>
    <row r="2889" spans="1:33">
      <c r="A2889" s="144" t="s">
        <v>345</v>
      </c>
      <c r="B2889" s="135" t="s">
        <v>2292</v>
      </c>
      <c r="C2889" s="143">
        <v>-496.43887811225034</v>
      </c>
      <c r="D2889" s="143">
        <v>3412.3445633290194</v>
      </c>
      <c r="E2889" s="142">
        <v>1.2809999999999999</v>
      </c>
      <c r="F2889" s="141">
        <v>2.2160000000000002</v>
      </c>
      <c r="G2889" s="135"/>
      <c r="H2889" s="135"/>
      <c r="I2889" s="134"/>
      <c r="J2889" s="135"/>
      <c r="K2889" s="135"/>
      <c r="L2889" s="134"/>
      <c r="M2889" s="135"/>
      <c r="N2889" s="135"/>
      <c r="O2889" s="134"/>
      <c r="P2889" s="135"/>
      <c r="Q2889" s="135"/>
      <c r="R2889" s="134"/>
      <c r="S2889" s="135"/>
      <c r="T2889" s="135"/>
      <c r="U2889" s="134"/>
      <c r="V2889" s="135"/>
      <c r="W2889" s="135"/>
      <c r="X2889" s="134"/>
      <c r="Y2889" s="135"/>
      <c r="Z2889" s="135"/>
      <c r="AA2889" s="134"/>
      <c r="AB2889" s="135"/>
      <c r="AC2889" s="135"/>
      <c r="AD2889" s="134"/>
      <c r="AE2889" s="135"/>
      <c r="AF2889" s="135"/>
      <c r="AG2889" s="134"/>
    </row>
    <row r="2890" spans="1:33">
      <c r="A2890" s="144" t="s">
        <v>345</v>
      </c>
      <c r="B2890" s="135" t="s">
        <v>2291</v>
      </c>
      <c r="C2890" s="143">
        <v>-496.15143676689109</v>
      </c>
      <c r="D2890" s="143">
        <v>3411.8648598124387</v>
      </c>
      <c r="E2890" s="142">
        <v>1.298</v>
      </c>
      <c r="F2890" s="141">
        <v>2.2120000000000002</v>
      </c>
      <c r="G2890" s="135"/>
      <c r="H2890" s="135"/>
      <c r="I2890" s="134"/>
      <c r="J2890" s="135"/>
      <c r="K2890" s="135"/>
      <c r="L2890" s="134"/>
      <c r="M2890" s="135"/>
      <c r="N2890" s="135"/>
      <c r="O2890" s="134"/>
      <c r="P2890" s="135"/>
      <c r="Q2890" s="135"/>
      <c r="R2890" s="134"/>
      <c r="S2890" s="135"/>
      <c r="T2890" s="135"/>
      <c r="U2890" s="134"/>
      <c r="V2890" s="135"/>
      <c r="W2890" s="135"/>
      <c r="X2890" s="134"/>
      <c r="Y2890" s="135"/>
      <c r="Z2890" s="135"/>
      <c r="AA2890" s="134"/>
      <c r="AB2890" s="135"/>
      <c r="AC2890" s="135"/>
      <c r="AD2890" s="134"/>
      <c r="AE2890" s="135"/>
      <c r="AF2890" s="135"/>
      <c r="AG2890" s="134"/>
    </row>
    <row r="2891" spans="1:33">
      <c r="A2891" s="144" t="s">
        <v>345</v>
      </c>
      <c r="B2891" s="135" t="s">
        <v>2290</v>
      </c>
      <c r="C2891" s="143">
        <v>-496.47371149235533</v>
      </c>
      <c r="D2891" s="143">
        <v>3411.0459312701255</v>
      </c>
      <c r="E2891" s="142">
        <v>1.282</v>
      </c>
      <c r="F2891" s="141">
        <v>2.2120000000000002</v>
      </c>
      <c r="G2891" s="135"/>
      <c r="H2891" s="135"/>
      <c r="I2891" s="134"/>
      <c r="J2891" s="135"/>
      <c r="K2891" s="135"/>
      <c r="L2891" s="134"/>
      <c r="M2891" s="135"/>
      <c r="N2891" s="135"/>
      <c r="O2891" s="134"/>
      <c r="P2891" s="135"/>
      <c r="Q2891" s="135"/>
      <c r="R2891" s="134"/>
      <c r="S2891" s="135"/>
      <c r="T2891" s="135"/>
      <c r="U2891" s="134"/>
      <c r="V2891" s="135"/>
      <c r="W2891" s="135"/>
      <c r="X2891" s="134"/>
      <c r="Y2891" s="135"/>
      <c r="Z2891" s="135"/>
      <c r="AA2891" s="134"/>
      <c r="AB2891" s="135"/>
      <c r="AC2891" s="135"/>
      <c r="AD2891" s="134"/>
      <c r="AE2891" s="135"/>
      <c r="AF2891" s="135"/>
      <c r="AG2891" s="134"/>
    </row>
    <row r="2892" spans="1:33">
      <c r="A2892" s="144" t="s">
        <v>345</v>
      </c>
      <c r="B2892" s="135" t="s">
        <v>2289</v>
      </c>
      <c r="C2892" s="143">
        <v>-496.7867009440867</v>
      </c>
      <c r="D2892" s="143">
        <v>3409.701962519739</v>
      </c>
      <c r="E2892" s="142">
        <v>1.319</v>
      </c>
      <c r="F2892" s="141">
        <v>2.2090000000000001</v>
      </c>
      <c r="G2892" s="135"/>
      <c r="H2892" s="135"/>
      <c r="I2892" s="134"/>
      <c r="J2892" s="135"/>
      <c r="K2892" s="135"/>
      <c r="L2892" s="134"/>
      <c r="M2892" s="135"/>
      <c r="N2892" s="135"/>
      <c r="O2892" s="134"/>
      <c r="P2892" s="135"/>
      <c r="Q2892" s="135"/>
      <c r="R2892" s="134"/>
      <c r="S2892" s="135"/>
      <c r="T2892" s="135"/>
      <c r="U2892" s="134"/>
      <c r="V2892" s="135"/>
      <c r="W2892" s="135"/>
      <c r="X2892" s="134"/>
      <c r="Y2892" s="135"/>
      <c r="Z2892" s="135"/>
      <c r="AA2892" s="134"/>
      <c r="AB2892" s="135"/>
      <c r="AC2892" s="135"/>
      <c r="AD2892" s="134"/>
      <c r="AE2892" s="135"/>
      <c r="AF2892" s="135"/>
      <c r="AG2892" s="134"/>
    </row>
    <row r="2893" spans="1:33">
      <c r="A2893" s="144" t="s">
        <v>345</v>
      </c>
      <c r="B2893" s="135" t="s">
        <v>2288</v>
      </c>
      <c r="C2893" s="143">
        <v>-496.86886862647862</v>
      </c>
      <c r="D2893" s="143">
        <v>3408.9143596016243</v>
      </c>
      <c r="E2893" s="142">
        <v>1.333</v>
      </c>
      <c r="F2893" s="141">
        <v>2.2120000000000002</v>
      </c>
      <c r="G2893" s="135"/>
      <c r="H2893" s="135"/>
      <c r="I2893" s="134"/>
      <c r="J2893" s="135"/>
      <c r="K2893" s="135"/>
      <c r="L2893" s="134"/>
      <c r="M2893" s="135"/>
      <c r="N2893" s="135"/>
      <c r="O2893" s="134"/>
      <c r="P2893" s="135"/>
      <c r="Q2893" s="135"/>
      <c r="R2893" s="134"/>
      <c r="S2893" s="135"/>
      <c r="T2893" s="135"/>
      <c r="U2893" s="134"/>
      <c r="V2893" s="135"/>
      <c r="W2893" s="135"/>
      <c r="X2893" s="134"/>
      <c r="Y2893" s="135"/>
      <c r="Z2893" s="135"/>
      <c r="AA2893" s="134"/>
      <c r="AB2893" s="135"/>
      <c r="AC2893" s="135"/>
      <c r="AD2893" s="134"/>
      <c r="AE2893" s="135"/>
      <c r="AF2893" s="135"/>
      <c r="AG2893" s="134"/>
    </row>
    <row r="2894" spans="1:33">
      <c r="A2894" s="144" t="s">
        <v>345</v>
      </c>
      <c r="B2894" s="135" t="s">
        <v>2287</v>
      </c>
      <c r="C2894" s="143">
        <v>-496.35267685555027</v>
      </c>
      <c r="D2894" s="143">
        <v>3408.6092810488217</v>
      </c>
      <c r="E2894" s="142">
        <v>1.294</v>
      </c>
      <c r="F2894" s="141">
        <v>2.2130000000000001</v>
      </c>
      <c r="G2894" s="135"/>
      <c r="H2894" s="135"/>
      <c r="I2894" s="134"/>
      <c r="J2894" s="135"/>
      <c r="K2894" s="135"/>
      <c r="L2894" s="134"/>
      <c r="M2894" s="135"/>
      <c r="N2894" s="135"/>
      <c r="O2894" s="134"/>
      <c r="P2894" s="135"/>
      <c r="Q2894" s="135"/>
      <c r="R2894" s="134"/>
      <c r="S2894" s="135"/>
      <c r="T2894" s="135"/>
      <c r="U2894" s="134"/>
      <c r="V2894" s="135"/>
      <c r="W2894" s="135"/>
      <c r="X2894" s="134"/>
      <c r="Y2894" s="135"/>
      <c r="Z2894" s="135"/>
      <c r="AA2894" s="134"/>
      <c r="AB2894" s="135"/>
      <c r="AC2894" s="135"/>
      <c r="AD2894" s="134"/>
      <c r="AE2894" s="135"/>
      <c r="AF2894" s="135"/>
      <c r="AG2894" s="134"/>
    </row>
    <row r="2895" spans="1:33">
      <c r="A2895" s="144" t="s">
        <v>345</v>
      </c>
      <c r="B2895" s="135" t="s">
        <v>2286</v>
      </c>
      <c r="C2895" s="143">
        <v>-496.8083480897684</v>
      </c>
      <c r="D2895" s="143">
        <v>3407.2621162825749</v>
      </c>
      <c r="E2895" s="142">
        <v>1.31</v>
      </c>
      <c r="F2895" s="141">
        <v>2.2029999999999998</v>
      </c>
      <c r="G2895" s="135"/>
      <c r="H2895" s="135"/>
      <c r="I2895" s="134"/>
      <c r="J2895" s="135"/>
      <c r="K2895" s="135"/>
      <c r="L2895" s="134"/>
      <c r="M2895" s="135"/>
      <c r="N2895" s="135"/>
      <c r="O2895" s="134"/>
      <c r="P2895" s="135"/>
      <c r="Q2895" s="135"/>
      <c r="R2895" s="134"/>
      <c r="S2895" s="135"/>
      <c r="T2895" s="135"/>
      <c r="U2895" s="134"/>
      <c r="V2895" s="135"/>
      <c r="W2895" s="135"/>
      <c r="X2895" s="134"/>
      <c r="Y2895" s="135"/>
      <c r="Z2895" s="135"/>
      <c r="AA2895" s="134"/>
      <c r="AB2895" s="135"/>
      <c r="AC2895" s="135"/>
      <c r="AD2895" s="134"/>
      <c r="AE2895" s="135"/>
      <c r="AF2895" s="135"/>
      <c r="AG2895" s="134"/>
    </row>
    <row r="2896" spans="1:33">
      <c r="A2896" s="144" t="s">
        <v>345</v>
      </c>
      <c r="B2896" s="135" t="s">
        <v>2285</v>
      </c>
      <c r="C2896" s="143">
        <v>-495.99967636795895</v>
      </c>
      <c r="D2896" s="143">
        <v>3406.5690950950707</v>
      </c>
      <c r="E2896" s="142">
        <v>1.3160000000000001</v>
      </c>
      <c r="F2896" s="141">
        <v>2.218</v>
      </c>
      <c r="G2896" s="135"/>
      <c r="H2896" s="135"/>
      <c r="I2896" s="134"/>
      <c r="J2896" s="135"/>
      <c r="K2896" s="135"/>
      <c r="L2896" s="134"/>
      <c r="M2896" s="135"/>
      <c r="N2896" s="135"/>
      <c r="O2896" s="134"/>
      <c r="P2896" s="135"/>
      <c r="Q2896" s="135"/>
      <c r="R2896" s="134"/>
      <c r="S2896" s="135"/>
      <c r="T2896" s="135"/>
      <c r="U2896" s="134"/>
      <c r="V2896" s="135"/>
      <c r="W2896" s="135"/>
      <c r="X2896" s="134"/>
      <c r="Y2896" s="135"/>
      <c r="Z2896" s="135"/>
      <c r="AA2896" s="134"/>
      <c r="AB2896" s="135"/>
      <c r="AC2896" s="135"/>
      <c r="AD2896" s="134"/>
      <c r="AE2896" s="135"/>
      <c r="AF2896" s="135"/>
      <c r="AG2896" s="134"/>
    </row>
    <row r="2897" spans="1:33">
      <c r="A2897" s="144" t="s">
        <v>345</v>
      </c>
      <c r="B2897" s="135" t="s">
        <v>2284</v>
      </c>
      <c r="C2897" s="143">
        <v>-496.68349969913459</v>
      </c>
      <c r="D2897" s="143">
        <v>3404.9409363385557</v>
      </c>
      <c r="E2897" s="142">
        <v>1.3069999999999999</v>
      </c>
      <c r="F2897" s="141">
        <v>2.2210000000000001</v>
      </c>
      <c r="G2897" s="135"/>
      <c r="H2897" s="135"/>
      <c r="I2897" s="134"/>
      <c r="J2897" s="135"/>
      <c r="K2897" s="135"/>
      <c r="L2897" s="134"/>
      <c r="M2897" s="135"/>
      <c r="N2897" s="135"/>
      <c r="O2897" s="134"/>
      <c r="P2897" s="135"/>
      <c r="Q2897" s="135"/>
      <c r="R2897" s="134"/>
      <c r="S2897" s="135"/>
      <c r="T2897" s="135"/>
      <c r="U2897" s="134"/>
      <c r="V2897" s="135"/>
      <c r="W2897" s="135"/>
      <c r="X2897" s="134"/>
      <c r="Y2897" s="135"/>
      <c r="Z2897" s="135"/>
      <c r="AA2897" s="134"/>
      <c r="AB2897" s="135"/>
      <c r="AC2897" s="135"/>
      <c r="AD2897" s="134"/>
      <c r="AE2897" s="135"/>
      <c r="AF2897" s="135"/>
      <c r="AG2897" s="134"/>
    </row>
    <row r="2898" spans="1:33">
      <c r="A2898" s="144" t="s">
        <v>345</v>
      </c>
      <c r="B2898" s="135" t="s">
        <v>2283</v>
      </c>
      <c r="C2898" s="143">
        <v>-496.41465063884357</v>
      </c>
      <c r="D2898" s="143">
        <v>3403.2928104067887</v>
      </c>
      <c r="E2898" s="142">
        <v>1.2969999999999999</v>
      </c>
      <c r="F2898" s="141">
        <v>2.2050000000000001</v>
      </c>
      <c r="G2898" s="135"/>
      <c r="H2898" s="135"/>
      <c r="I2898" s="134"/>
      <c r="J2898" s="135"/>
      <c r="K2898" s="135"/>
      <c r="L2898" s="134"/>
      <c r="M2898" s="135"/>
      <c r="N2898" s="135"/>
      <c r="O2898" s="134"/>
      <c r="P2898" s="135"/>
      <c r="Q2898" s="135"/>
      <c r="R2898" s="134"/>
      <c r="S2898" s="135"/>
      <c r="T2898" s="135"/>
      <c r="U2898" s="134"/>
      <c r="V2898" s="135"/>
      <c r="W2898" s="135"/>
      <c r="X2898" s="134"/>
      <c r="Y2898" s="135"/>
      <c r="Z2898" s="135"/>
      <c r="AA2898" s="134"/>
      <c r="AB2898" s="135"/>
      <c r="AC2898" s="135"/>
      <c r="AD2898" s="134"/>
      <c r="AE2898" s="135"/>
      <c r="AF2898" s="135"/>
      <c r="AG2898" s="134"/>
    </row>
    <row r="2899" spans="1:33">
      <c r="A2899" s="144" t="s">
        <v>345</v>
      </c>
      <c r="B2899" s="135" t="s">
        <v>2282</v>
      </c>
      <c r="C2899" s="143">
        <v>-496.01671579860346</v>
      </c>
      <c r="D2899" s="143">
        <v>3402.8091299580697</v>
      </c>
      <c r="E2899" s="142">
        <v>1.3009999999999999</v>
      </c>
      <c r="F2899" s="141">
        <v>2.2280000000000002</v>
      </c>
      <c r="G2899" s="135"/>
      <c r="H2899" s="135"/>
      <c r="I2899" s="134"/>
      <c r="J2899" s="135"/>
      <c r="K2899" s="135"/>
      <c r="L2899" s="134"/>
      <c r="M2899" s="135"/>
      <c r="N2899" s="135"/>
      <c r="O2899" s="134"/>
      <c r="P2899" s="135"/>
      <c r="Q2899" s="135"/>
      <c r="R2899" s="134"/>
      <c r="S2899" s="135"/>
      <c r="T2899" s="135"/>
      <c r="U2899" s="134"/>
      <c r="V2899" s="135"/>
      <c r="W2899" s="135"/>
      <c r="X2899" s="134"/>
      <c r="Y2899" s="135"/>
      <c r="Z2899" s="135"/>
      <c r="AA2899" s="134"/>
      <c r="AB2899" s="135"/>
      <c r="AC2899" s="135"/>
      <c r="AD2899" s="134"/>
      <c r="AE2899" s="135"/>
      <c r="AF2899" s="135"/>
      <c r="AG2899" s="134"/>
    </row>
    <row r="2900" spans="1:33">
      <c r="A2900" s="144" t="s">
        <v>345</v>
      </c>
      <c r="B2900" s="135" t="s">
        <v>2281</v>
      </c>
      <c r="C2900" s="143">
        <v>-496.70479498482547</v>
      </c>
      <c r="D2900" s="143">
        <v>3402.1119375763028</v>
      </c>
      <c r="E2900" s="142">
        <v>1.2949999999999999</v>
      </c>
      <c r="F2900" s="141">
        <v>2.2240000000000002</v>
      </c>
      <c r="G2900" s="135"/>
      <c r="H2900" s="135"/>
      <c r="I2900" s="134"/>
      <c r="J2900" s="135"/>
      <c r="K2900" s="135"/>
      <c r="L2900" s="134"/>
      <c r="M2900" s="135"/>
      <c r="N2900" s="135"/>
      <c r="O2900" s="134"/>
      <c r="P2900" s="135"/>
      <c r="Q2900" s="135"/>
      <c r="R2900" s="134"/>
      <c r="S2900" s="135"/>
      <c r="T2900" s="135"/>
      <c r="U2900" s="134"/>
      <c r="V2900" s="135"/>
      <c r="W2900" s="135"/>
      <c r="X2900" s="134"/>
      <c r="Y2900" s="135"/>
      <c r="Z2900" s="135"/>
      <c r="AA2900" s="134"/>
      <c r="AB2900" s="135"/>
      <c r="AC2900" s="135"/>
      <c r="AD2900" s="134"/>
      <c r="AE2900" s="135"/>
      <c r="AF2900" s="135"/>
      <c r="AG2900" s="134"/>
    </row>
    <row r="2901" spans="1:33">
      <c r="A2901" s="144" t="s">
        <v>345</v>
      </c>
      <c r="B2901" s="135" t="s">
        <v>2280</v>
      </c>
      <c r="C2901" s="143">
        <v>-496.04676587509942</v>
      </c>
      <c r="D2901" s="143">
        <v>3401.2399965157902</v>
      </c>
      <c r="E2901" s="142">
        <v>1.3009999999999999</v>
      </c>
      <c r="F2901" s="141">
        <v>2.2130000000000001</v>
      </c>
      <c r="G2901" s="135"/>
      <c r="H2901" s="135"/>
      <c r="I2901" s="134"/>
      <c r="J2901" s="135"/>
      <c r="K2901" s="135"/>
      <c r="L2901" s="134"/>
      <c r="M2901" s="135"/>
      <c r="N2901" s="135"/>
      <c r="O2901" s="134"/>
      <c r="P2901" s="135"/>
      <c r="Q2901" s="135"/>
      <c r="R2901" s="134"/>
      <c r="S2901" s="135"/>
      <c r="T2901" s="135"/>
      <c r="U2901" s="134"/>
      <c r="V2901" s="135"/>
      <c r="W2901" s="135"/>
      <c r="X2901" s="134"/>
      <c r="Y2901" s="135"/>
      <c r="Z2901" s="135"/>
      <c r="AA2901" s="134"/>
      <c r="AB2901" s="135"/>
      <c r="AC2901" s="135"/>
      <c r="AD2901" s="134"/>
      <c r="AE2901" s="135"/>
      <c r="AF2901" s="135"/>
      <c r="AG2901" s="134"/>
    </row>
    <row r="2902" spans="1:33">
      <c r="A2902" s="144" t="s">
        <v>345</v>
      </c>
      <c r="B2902" s="135" t="s">
        <v>2279</v>
      </c>
      <c r="C2902" s="143">
        <v>-496.35883365421512</v>
      </c>
      <c r="D2902" s="143">
        <v>3400.5134574468807</v>
      </c>
      <c r="E2902" s="142">
        <v>1.288</v>
      </c>
      <c r="F2902" s="141">
        <v>2.206</v>
      </c>
      <c r="G2902" s="135"/>
      <c r="H2902" s="135"/>
      <c r="I2902" s="134"/>
      <c r="J2902" s="135"/>
      <c r="K2902" s="135"/>
      <c r="L2902" s="134"/>
      <c r="M2902" s="135"/>
      <c r="N2902" s="135"/>
      <c r="O2902" s="134"/>
      <c r="P2902" s="135"/>
      <c r="Q2902" s="135"/>
      <c r="R2902" s="134"/>
      <c r="S2902" s="135"/>
      <c r="T2902" s="135"/>
      <c r="U2902" s="134"/>
      <c r="V2902" s="135"/>
      <c r="W2902" s="135"/>
      <c r="X2902" s="134"/>
      <c r="Y2902" s="135"/>
      <c r="Z2902" s="135"/>
      <c r="AA2902" s="134"/>
      <c r="AB2902" s="135"/>
      <c r="AC2902" s="135"/>
      <c r="AD2902" s="134"/>
      <c r="AE2902" s="135"/>
      <c r="AF2902" s="135"/>
      <c r="AG2902" s="134"/>
    </row>
    <row r="2903" spans="1:33">
      <c r="A2903" s="144" t="s">
        <v>345</v>
      </c>
      <c r="B2903" s="135" t="s">
        <v>2278</v>
      </c>
      <c r="C2903" s="143">
        <v>-496.3919491378569</v>
      </c>
      <c r="D2903" s="143">
        <v>3399.6894527807503</v>
      </c>
      <c r="E2903" s="142">
        <v>1.3160000000000001</v>
      </c>
      <c r="F2903" s="141">
        <v>2.214</v>
      </c>
      <c r="G2903" s="135"/>
      <c r="H2903" s="135"/>
      <c r="I2903" s="134"/>
      <c r="J2903" s="135"/>
      <c r="K2903" s="135"/>
      <c r="L2903" s="134"/>
      <c r="M2903" s="135"/>
      <c r="N2903" s="135"/>
      <c r="O2903" s="134"/>
      <c r="P2903" s="135"/>
      <c r="Q2903" s="135"/>
      <c r="R2903" s="134"/>
      <c r="S2903" s="135"/>
      <c r="T2903" s="135"/>
      <c r="U2903" s="134"/>
      <c r="V2903" s="135"/>
      <c r="W2903" s="135"/>
      <c r="X2903" s="134"/>
      <c r="Y2903" s="135"/>
      <c r="Z2903" s="135"/>
      <c r="AA2903" s="134"/>
      <c r="AB2903" s="135"/>
      <c r="AC2903" s="135"/>
      <c r="AD2903" s="134"/>
      <c r="AE2903" s="135"/>
      <c r="AF2903" s="135"/>
      <c r="AG2903" s="134"/>
    </row>
    <row r="2904" spans="1:33">
      <c r="A2904" s="144" t="s">
        <v>345</v>
      </c>
      <c r="B2904" s="135" t="s">
        <v>2277</v>
      </c>
      <c r="C2904" s="143">
        <v>-496.09040148628571</v>
      </c>
      <c r="D2904" s="143">
        <v>3399.6860400561982</v>
      </c>
      <c r="E2904" s="142">
        <v>1.3149999999999999</v>
      </c>
      <c r="F2904" s="141">
        <v>2.2160000000000002</v>
      </c>
      <c r="G2904" s="135"/>
      <c r="H2904" s="135"/>
      <c r="I2904" s="134"/>
      <c r="J2904" s="135"/>
      <c r="K2904" s="135"/>
      <c r="L2904" s="134"/>
      <c r="M2904" s="135"/>
      <c r="N2904" s="135"/>
      <c r="O2904" s="134"/>
      <c r="P2904" s="135"/>
      <c r="Q2904" s="135"/>
      <c r="R2904" s="134"/>
      <c r="S2904" s="135"/>
      <c r="T2904" s="135"/>
      <c r="U2904" s="134"/>
      <c r="V2904" s="135"/>
      <c r="W2904" s="135"/>
      <c r="X2904" s="134"/>
      <c r="Y2904" s="135"/>
      <c r="Z2904" s="135"/>
      <c r="AA2904" s="134"/>
      <c r="AB2904" s="135"/>
      <c r="AC2904" s="135"/>
      <c r="AD2904" s="134"/>
      <c r="AE2904" s="135"/>
      <c r="AF2904" s="135"/>
      <c r="AG2904" s="134"/>
    </row>
    <row r="2905" spans="1:33">
      <c r="A2905" s="144" t="s">
        <v>345</v>
      </c>
      <c r="B2905" s="135" t="s">
        <v>2276</v>
      </c>
      <c r="C2905" s="143">
        <v>-496.05058822450889</v>
      </c>
      <c r="D2905" s="143">
        <v>3397.8786772029548</v>
      </c>
      <c r="E2905" s="142">
        <v>1.3140000000000001</v>
      </c>
      <c r="F2905" s="141">
        <v>2.2029999999999998</v>
      </c>
      <c r="G2905" s="135"/>
      <c r="H2905" s="135"/>
      <c r="I2905" s="134"/>
      <c r="J2905" s="135"/>
      <c r="K2905" s="135"/>
      <c r="L2905" s="134"/>
      <c r="M2905" s="135"/>
      <c r="N2905" s="135"/>
      <c r="O2905" s="134"/>
      <c r="P2905" s="135"/>
      <c r="Q2905" s="135"/>
      <c r="R2905" s="134"/>
      <c r="S2905" s="135"/>
      <c r="T2905" s="135"/>
      <c r="U2905" s="134"/>
      <c r="V2905" s="135"/>
      <c r="W2905" s="135"/>
      <c r="X2905" s="134"/>
      <c r="Y2905" s="135"/>
      <c r="Z2905" s="135"/>
      <c r="AA2905" s="134"/>
      <c r="AB2905" s="135"/>
      <c r="AC2905" s="135"/>
      <c r="AD2905" s="134"/>
      <c r="AE2905" s="135"/>
      <c r="AF2905" s="135"/>
      <c r="AG2905" s="134"/>
    </row>
    <row r="2906" spans="1:33">
      <c r="A2906" s="144" t="s">
        <v>345</v>
      </c>
      <c r="B2906" s="135" t="s">
        <v>2275</v>
      </c>
      <c r="C2906" s="143">
        <v>-496.35758611997642</v>
      </c>
      <c r="D2906" s="143">
        <v>3396.0330314646535</v>
      </c>
      <c r="E2906" s="142">
        <v>1.341</v>
      </c>
      <c r="F2906" s="141">
        <v>2.214</v>
      </c>
      <c r="G2906" s="135"/>
      <c r="H2906" s="135"/>
      <c r="I2906" s="134"/>
      <c r="J2906" s="135"/>
      <c r="K2906" s="135"/>
      <c r="L2906" s="134"/>
      <c r="M2906" s="135"/>
      <c r="N2906" s="135"/>
      <c r="O2906" s="134"/>
      <c r="P2906" s="135"/>
      <c r="Q2906" s="135"/>
      <c r="R2906" s="134"/>
      <c r="S2906" s="135"/>
      <c r="T2906" s="135"/>
      <c r="U2906" s="134"/>
      <c r="V2906" s="135"/>
      <c r="W2906" s="135"/>
      <c r="X2906" s="134"/>
      <c r="Y2906" s="135"/>
      <c r="Z2906" s="135"/>
      <c r="AA2906" s="134"/>
      <c r="AB2906" s="135"/>
      <c r="AC2906" s="135"/>
      <c r="AD2906" s="134"/>
      <c r="AE2906" s="135"/>
      <c r="AF2906" s="135"/>
      <c r="AG2906" s="134"/>
    </row>
    <row r="2907" spans="1:33">
      <c r="A2907" s="144" t="s">
        <v>345</v>
      </c>
      <c r="B2907" s="135" t="s">
        <v>2274</v>
      </c>
      <c r="C2907" s="143">
        <v>-496.58162342674507</v>
      </c>
      <c r="D2907" s="143">
        <v>3395.1983274243426</v>
      </c>
      <c r="E2907" s="142">
        <v>1.32</v>
      </c>
      <c r="F2907" s="141">
        <v>2.198</v>
      </c>
      <c r="G2907" s="135"/>
      <c r="H2907" s="135"/>
      <c r="I2907" s="134"/>
      <c r="J2907" s="135"/>
      <c r="K2907" s="135"/>
      <c r="L2907" s="134"/>
      <c r="M2907" s="135"/>
      <c r="N2907" s="135"/>
      <c r="O2907" s="134"/>
      <c r="P2907" s="135"/>
      <c r="Q2907" s="135"/>
      <c r="R2907" s="134"/>
      <c r="S2907" s="135"/>
      <c r="T2907" s="135"/>
      <c r="U2907" s="134"/>
      <c r="V2907" s="135"/>
      <c r="W2907" s="135"/>
      <c r="X2907" s="134"/>
      <c r="Y2907" s="135"/>
      <c r="Z2907" s="135"/>
      <c r="AA2907" s="134"/>
      <c r="AB2907" s="135"/>
      <c r="AC2907" s="135"/>
      <c r="AD2907" s="134"/>
      <c r="AE2907" s="135"/>
      <c r="AF2907" s="135"/>
      <c r="AG2907" s="134"/>
    </row>
    <row r="2908" spans="1:33">
      <c r="A2908" s="144" t="s">
        <v>345</v>
      </c>
      <c r="B2908" s="135" t="s">
        <v>2273</v>
      </c>
      <c r="C2908" s="143">
        <v>-496.56054704763324</v>
      </c>
      <c r="D2908" s="143">
        <v>3395.1236577766799</v>
      </c>
      <c r="E2908" s="142">
        <v>1.321</v>
      </c>
      <c r="F2908" s="141">
        <v>2.218</v>
      </c>
      <c r="G2908" s="135"/>
      <c r="H2908" s="135"/>
      <c r="I2908" s="134"/>
      <c r="J2908" s="135"/>
      <c r="K2908" s="135"/>
      <c r="L2908" s="134"/>
      <c r="M2908" s="135"/>
      <c r="N2908" s="135"/>
      <c r="O2908" s="134"/>
      <c r="P2908" s="135"/>
      <c r="Q2908" s="135"/>
      <c r="R2908" s="134"/>
      <c r="S2908" s="135"/>
      <c r="T2908" s="135"/>
      <c r="U2908" s="134"/>
      <c r="V2908" s="135"/>
      <c r="W2908" s="135"/>
      <c r="X2908" s="134"/>
      <c r="Y2908" s="135"/>
      <c r="Z2908" s="135"/>
      <c r="AA2908" s="134"/>
      <c r="AB2908" s="135"/>
      <c r="AC2908" s="135"/>
      <c r="AD2908" s="134"/>
      <c r="AE2908" s="135"/>
      <c r="AF2908" s="135"/>
      <c r="AG2908" s="134"/>
    </row>
    <row r="2909" spans="1:33">
      <c r="A2909" s="144" t="s">
        <v>345</v>
      </c>
      <c r="B2909" s="135" t="s">
        <v>2272</v>
      </c>
      <c r="C2909" s="143">
        <v>-496.44889643256209</v>
      </c>
      <c r="D2909" s="143">
        <v>3394.8573093367863</v>
      </c>
      <c r="E2909" s="142">
        <v>1.296</v>
      </c>
      <c r="F2909" s="141">
        <v>2.2109999999999999</v>
      </c>
      <c r="G2909" s="135"/>
      <c r="H2909" s="135"/>
      <c r="I2909" s="134"/>
      <c r="J2909" s="135"/>
      <c r="K2909" s="135"/>
      <c r="L2909" s="134"/>
      <c r="M2909" s="135"/>
      <c r="N2909" s="135"/>
      <c r="O2909" s="134"/>
      <c r="P2909" s="135"/>
      <c r="Q2909" s="135"/>
      <c r="R2909" s="134"/>
      <c r="S2909" s="135"/>
      <c r="T2909" s="135"/>
      <c r="U2909" s="134"/>
      <c r="V2909" s="135"/>
      <c r="W2909" s="135"/>
      <c r="X2909" s="134"/>
      <c r="Y2909" s="135"/>
      <c r="Z2909" s="135"/>
      <c r="AA2909" s="134"/>
      <c r="AB2909" s="135"/>
      <c r="AC2909" s="135"/>
      <c r="AD2909" s="134"/>
      <c r="AE2909" s="135"/>
      <c r="AF2909" s="135"/>
      <c r="AG2909" s="134"/>
    </row>
    <row r="2910" spans="1:33">
      <c r="A2910" s="144" t="s">
        <v>345</v>
      </c>
      <c r="B2910" s="135" t="s">
        <v>2271</v>
      </c>
      <c r="C2910" s="143">
        <v>-496.23761762965637</v>
      </c>
      <c r="D2910" s="143">
        <v>3392.9834560934819</v>
      </c>
      <c r="E2910" s="142">
        <v>1.2909999999999999</v>
      </c>
      <c r="F2910" s="141">
        <v>2.2149999999999999</v>
      </c>
      <c r="G2910" s="135"/>
      <c r="H2910" s="135"/>
      <c r="I2910" s="134"/>
      <c r="J2910" s="135"/>
      <c r="K2910" s="135"/>
      <c r="L2910" s="134"/>
      <c r="M2910" s="135"/>
      <c r="N2910" s="135"/>
      <c r="O2910" s="134"/>
      <c r="P2910" s="135"/>
      <c r="Q2910" s="135"/>
      <c r="R2910" s="134"/>
      <c r="S2910" s="135"/>
      <c r="T2910" s="135"/>
      <c r="U2910" s="134"/>
      <c r="V2910" s="135"/>
      <c r="W2910" s="135"/>
      <c r="X2910" s="134"/>
      <c r="Y2910" s="135"/>
      <c r="Z2910" s="135"/>
      <c r="AA2910" s="134"/>
      <c r="AB2910" s="135"/>
      <c r="AC2910" s="135"/>
      <c r="AD2910" s="134"/>
      <c r="AE2910" s="135"/>
      <c r="AF2910" s="135"/>
      <c r="AG2910" s="134"/>
    </row>
    <row r="2911" spans="1:33">
      <c r="A2911" s="144" t="s">
        <v>345</v>
      </c>
      <c r="B2911" s="135" t="s">
        <v>2270</v>
      </c>
      <c r="C2911" s="143">
        <v>-496.78744530059669</v>
      </c>
      <c r="D2911" s="143">
        <v>3391.8266153609961</v>
      </c>
      <c r="E2911" s="142">
        <v>1.288</v>
      </c>
      <c r="F2911" s="141">
        <v>2.1989999999999998</v>
      </c>
      <c r="G2911" s="135"/>
      <c r="H2911" s="135"/>
      <c r="I2911" s="134"/>
      <c r="J2911" s="135"/>
      <c r="K2911" s="135"/>
      <c r="L2911" s="134"/>
      <c r="M2911" s="135"/>
      <c r="N2911" s="135"/>
      <c r="O2911" s="134"/>
      <c r="P2911" s="135"/>
      <c r="Q2911" s="135"/>
      <c r="R2911" s="134"/>
      <c r="S2911" s="135"/>
      <c r="T2911" s="135"/>
      <c r="U2911" s="134"/>
      <c r="V2911" s="135"/>
      <c r="W2911" s="135"/>
      <c r="X2911" s="134"/>
      <c r="Y2911" s="135"/>
      <c r="Z2911" s="135"/>
      <c r="AA2911" s="134"/>
      <c r="AB2911" s="135"/>
      <c r="AC2911" s="135"/>
      <c r="AD2911" s="134"/>
      <c r="AE2911" s="135"/>
      <c r="AF2911" s="135"/>
      <c r="AG2911" s="134"/>
    </row>
    <row r="2912" spans="1:33">
      <c r="A2912" s="144" t="s">
        <v>345</v>
      </c>
      <c r="B2912" s="135" t="s">
        <v>2269</v>
      </c>
      <c r="C2912" s="143">
        <v>-496.09187576138078</v>
      </c>
      <c r="D2912" s="143">
        <v>3391.0436242921078</v>
      </c>
      <c r="E2912" s="142">
        <v>1.3069999999999999</v>
      </c>
      <c r="F2912" s="141">
        <v>2.2160000000000002</v>
      </c>
      <c r="G2912" s="135"/>
      <c r="H2912" s="135"/>
      <c r="I2912" s="134"/>
      <c r="J2912" s="135"/>
      <c r="K2912" s="135"/>
      <c r="L2912" s="134"/>
      <c r="M2912" s="135"/>
      <c r="N2912" s="135"/>
      <c r="O2912" s="134"/>
      <c r="P2912" s="135"/>
      <c r="Q2912" s="135"/>
      <c r="R2912" s="134"/>
      <c r="S2912" s="135"/>
      <c r="T2912" s="135"/>
      <c r="U2912" s="134"/>
      <c r="V2912" s="135"/>
      <c r="W2912" s="135"/>
      <c r="X2912" s="134"/>
      <c r="Y2912" s="135"/>
      <c r="Z2912" s="135"/>
      <c r="AA2912" s="134"/>
      <c r="AB2912" s="135"/>
      <c r="AC2912" s="135"/>
      <c r="AD2912" s="134"/>
      <c r="AE2912" s="135"/>
      <c r="AF2912" s="135"/>
      <c r="AG2912" s="134"/>
    </row>
    <row r="2913" spans="1:33">
      <c r="A2913" s="144" t="s">
        <v>345</v>
      </c>
      <c r="B2913" s="135" t="s">
        <v>2268</v>
      </c>
      <c r="C2913" s="143">
        <v>-496.45489385473843</v>
      </c>
      <c r="D2913" s="143">
        <v>3390.7188858843538</v>
      </c>
      <c r="E2913" s="142">
        <v>1.3009999999999999</v>
      </c>
      <c r="F2913" s="141">
        <v>2.2229999999999999</v>
      </c>
      <c r="G2913" s="135"/>
      <c r="H2913" s="135"/>
      <c r="I2913" s="134"/>
      <c r="J2913" s="135"/>
      <c r="K2913" s="135"/>
      <c r="L2913" s="134"/>
      <c r="M2913" s="135"/>
      <c r="N2913" s="135"/>
      <c r="O2913" s="134"/>
      <c r="P2913" s="135"/>
      <c r="Q2913" s="135"/>
      <c r="R2913" s="134"/>
      <c r="S2913" s="135"/>
      <c r="T2913" s="135"/>
      <c r="U2913" s="134"/>
      <c r="V2913" s="135"/>
      <c r="W2913" s="135"/>
      <c r="X2913" s="134"/>
      <c r="Y2913" s="135"/>
      <c r="Z2913" s="135"/>
      <c r="AA2913" s="134"/>
      <c r="AB2913" s="135"/>
      <c r="AC2913" s="135"/>
      <c r="AD2913" s="134"/>
      <c r="AE2913" s="135"/>
      <c r="AF2913" s="135"/>
      <c r="AG2913" s="134"/>
    </row>
    <row r="2914" spans="1:33">
      <c r="A2914" s="144" t="s">
        <v>345</v>
      </c>
      <c r="B2914" s="135" t="s">
        <v>2267</v>
      </c>
      <c r="C2914" s="143">
        <v>-496.01770109569628</v>
      </c>
      <c r="D2914" s="143">
        <v>3389.6118124655391</v>
      </c>
      <c r="E2914" s="142">
        <v>1.3029999999999999</v>
      </c>
      <c r="F2914" s="141">
        <v>2.2080000000000002</v>
      </c>
      <c r="G2914" s="135"/>
      <c r="H2914" s="135"/>
      <c r="I2914" s="134"/>
      <c r="J2914" s="135"/>
      <c r="K2914" s="135"/>
      <c r="L2914" s="134"/>
      <c r="M2914" s="135"/>
      <c r="N2914" s="135"/>
      <c r="O2914" s="134"/>
      <c r="P2914" s="135"/>
      <c r="Q2914" s="135"/>
      <c r="R2914" s="134"/>
      <c r="S2914" s="135"/>
      <c r="T2914" s="135"/>
      <c r="U2914" s="134"/>
      <c r="V2914" s="135"/>
      <c r="W2914" s="135"/>
      <c r="X2914" s="134"/>
      <c r="Y2914" s="135"/>
      <c r="Z2914" s="135"/>
      <c r="AA2914" s="134"/>
      <c r="AB2914" s="135"/>
      <c r="AC2914" s="135"/>
      <c r="AD2914" s="134"/>
      <c r="AE2914" s="135"/>
      <c r="AF2914" s="135"/>
      <c r="AG2914" s="134"/>
    </row>
    <row r="2915" spans="1:33">
      <c r="A2915" s="144" t="s">
        <v>345</v>
      </c>
      <c r="B2915" s="135" t="s">
        <v>2266</v>
      </c>
      <c r="C2915" s="143">
        <v>-496.06912911766267</v>
      </c>
      <c r="D2915" s="143">
        <v>3388.8506212908255</v>
      </c>
      <c r="E2915" s="142">
        <v>1.296</v>
      </c>
      <c r="F2915" s="141">
        <v>2.2120000000000002</v>
      </c>
      <c r="G2915" s="135"/>
      <c r="H2915" s="135"/>
      <c r="I2915" s="134"/>
      <c r="J2915" s="135"/>
      <c r="K2915" s="135"/>
      <c r="L2915" s="134"/>
      <c r="M2915" s="135"/>
      <c r="N2915" s="135"/>
      <c r="O2915" s="134"/>
      <c r="P2915" s="135"/>
      <c r="Q2915" s="135"/>
      <c r="R2915" s="134"/>
      <c r="S2915" s="135"/>
      <c r="T2915" s="135"/>
      <c r="U2915" s="134"/>
      <c r="V2915" s="135"/>
      <c r="W2915" s="135"/>
      <c r="X2915" s="134"/>
      <c r="Y2915" s="135"/>
      <c r="Z2915" s="135"/>
      <c r="AA2915" s="134"/>
      <c r="AB2915" s="135"/>
      <c r="AC2915" s="135"/>
      <c r="AD2915" s="134"/>
      <c r="AE2915" s="135"/>
      <c r="AF2915" s="135"/>
      <c r="AG2915" s="134"/>
    </row>
    <row r="2916" spans="1:33">
      <c r="A2916" s="144" t="s">
        <v>345</v>
      </c>
      <c r="B2916" s="135" t="s">
        <v>2265</v>
      </c>
      <c r="C2916" s="143">
        <v>-496.09495787457621</v>
      </c>
      <c r="D2916" s="143">
        <v>3388.6117182070702</v>
      </c>
      <c r="E2916" s="142">
        <v>1.286</v>
      </c>
      <c r="F2916" s="141">
        <v>2.1989999999999998</v>
      </c>
      <c r="G2916" s="135"/>
      <c r="H2916" s="135"/>
      <c r="I2916" s="134"/>
      <c r="J2916" s="135"/>
      <c r="K2916" s="135"/>
      <c r="L2916" s="134"/>
      <c r="M2916" s="135"/>
      <c r="N2916" s="135"/>
      <c r="O2916" s="134"/>
      <c r="P2916" s="135"/>
      <c r="Q2916" s="135"/>
      <c r="R2916" s="134"/>
      <c r="S2916" s="135"/>
      <c r="T2916" s="135"/>
      <c r="U2916" s="134"/>
      <c r="V2916" s="135"/>
      <c r="W2916" s="135"/>
      <c r="X2916" s="134"/>
      <c r="Y2916" s="135"/>
      <c r="Z2916" s="135"/>
      <c r="AA2916" s="134"/>
      <c r="AB2916" s="135"/>
      <c r="AC2916" s="135"/>
      <c r="AD2916" s="134"/>
      <c r="AE2916" s="135"/>
      <c r="AF2916" s="135"/>
      <c r="AG2916" s="134"/>
    </row>
    <row r="2917" spans="1:33">
      <c r="A2917" s="144" t="s">
        <v>345</v>
      </c>
      <c r="B2917" s="135" t="s">
        <v>2264</v>
      </c>
      <c r="C2917" s="143">
        <v>-495.90226857633405</v>
      </c>
      <c r="D2917" s="143">
        <v>3387.9235893003179</v>
      </c>
      <c r="E2917" s="142">
        <v>1.3120000000000001</v>
      </c>
      <c r="F2917" s="141">
        <v>2.1960000000000002</v>
      </c>
      <c r="G2917" s="135"/>
      <c r="H2917" s="135"/>
      <c r="I2917" s="134"/>
      <c r="J2917" s="135"/>
      <c r="K2917" s="135"/>
      <c r="L2917" s="134"/>
      <c r="M2917" s="135"/>
      <c r="N2917" s="135"/>
      <c r="O2917" s="134"/>
      <c r="P2917" s="135"/>
      <c r="Q2917" s="135"/>
      <c r="R2917" s="134"/>
      <c r="S2917" s="135"/>
      <c r="T2917" s="135"/>
      <c r="U2917" s="134"/>
      <c r="V2917" s="135"/>
      <c r="W2917" s="135"/>
      <c r="X2917" s="134"/>
      <c r="Y2917" s="135"/>
      <c r="Z2917" s="135"/>
      <c r="AA2917" s="134"/>
      <c r="AB2917" s="135"/>
      <c r="AC2917" s="135"/>
      <c r="AD2917" s="134"/>
      <c r="AE2917" s="135"/>
      <c r="AF2917" s="135"/>
      <c r="AG2917" s="134"/>
    </row>
    <row r="2918" spans="1:33">
      <c r="A2918" s="144" t="s">
        <v>345</v>
      </c>
      <c r="B2918" s="135" t="s">
        <v>2263</v>
      </c>
      <c r="C2918" s="143">
        <v>-496.2231844057323</v>
      </c>
      <c r="D2918" s="143">
        <v>3387.3463482395864</v>
      </c>
      <c r="E2918" s="142">
        <v>1.3109999999999999</v>
      </c>
      <c r="F2918" s="141">
        <v>2.2090000000000001</v>
      </c>
      <c r="G2918" s="135"/>
      <c r="H2918" s="135"/>
      <c r="I2918" s="134"/>
      <c r="J2918" s="135"/>
      <c r="K2918" s="135"/>
      <c r="L2918" s="134"/>
      <c r="M2918" s="135"/>
      <c r="N2918" s="135"/>
      <c r="O2918" s="134"/>
      <c r="P2918" s="135"/>
      <c r="Q2918" s="135"/>
      <c r="R2918" s="134"/>
      <c r="S2918" s="135"/>
      <c r="T2918" s="135"/>
      <c r="U2918" s="134"/>
      <c r="V2918" s="135"/>
      <c r="W2918" s="135"/>
      <c r="X2918" s="134"/>
      <c r="Y2918" s="135"/>
      <c r="Z2918" s="135"/>
      <c r="AA2918" s="134"/>
      <c r="AB2918" s="135"/>
      <c r="AC2918" s="135"/>
      <c r="AD2918" s="134"/>
      <c r="AE2918" s="135"/>
      <c r="AF2918" s="135"/>
      <c r="AG2918" s="134"/>
    </row>
    <row r="2919" spans="1:33">
      <c r="A2919" s="144" t="s">
        <v>345</v>
      </c>
      <c r="B2919" s="135" t="s">
        <v>2262</v>
      </c>
      <c r="C2919" s="143">
        <v>-496.25864328310195</v>
      </c>
      <c r="D2919" s="143">
        <v>3387.2020463828467</v>
      </c>
      <c r="E2919" s="142">
        <v>1.3109999999999999</v>
      </c>
      <c r="F2919" s="141">
        <v>2.2189999999999999</v>
      </c>
      <c r="G2919" s="135"/>
      <c r="H2919" s="135"/>
      <c r="I2919" s="134"/>
      <c r="J2919" s="135"/>
      <c r="K2919" s="135"/>
      <c r="L2919" s="134"/>
      <c r="M2919" s="135"/>
      <c r="N2919" s="135"/>
      <c r="O2919" s="134"/>
      <c r="P2919" s="135"/>
      <c r="Q2919" s="135"/>
      <c r="R2919" s="134"/>
      <c r="S2919" s="135"/>
      <c r="T2919" s="135"/>
      <c r="U2919" s="134"/>
      <c r="V2919" s="135"/>
      <c r="W2919" s="135"/>
      <c r="X2919" s="134"/>
      <c r="Y2919" s="135"/>
      <c r="Z2919" s="135"/>
      <c r="AA2919" s="134"/>
      <c r="AB2919" s="135"/>
      <c r="AC2919" s="135"/>
      <c r="AD2919" s="134"/>
      <c r="AE2919" s="135"/>
      <c r="AF2919" s="135"/>
      <c r="AG2919" s="134"/>
    </row>
    <row r="2920" spans="1:33">
      <c r="A2920" s="144" t="s">
        <v>345</v>
      </c>
      <c r="B2920" s="135" t="s">
        <v>2261</v>
      </c>
      <c r="C2920" s="143">
        <v>-496.36626532308287</v>
      </c>
      <c r="D2920" s="143">
        <v>3385.4097967111443</v>
      </c>
      <c r="E2920" s="142">
        <v>1.3260000000000001</v>
      </c>
      <c r="F2920" s="141">
        <v>2.2050000000000001</v>
      </c>
      <c r="G2920" s="135"/>
      <c r="H2920" s="135"/>
      <c r="I2920" s="134"/>
      <c r="J2920" s="135"/>
      <c r="K2920" s="135"/>
      <c r="L2920" s="134"/>
      <c r="M2920" s="135"/>
      <c r="N2920" s="135"/>
      <c r="O2920" s="134"/>
      <c r="P2920" s="135"/>
      <c r="Q2920" s="135"/>
      <c r="R2920" s="134"/>
      <c r="S2920" s="135"/>
      <c r="T2920" s="135"/>
      <c r="U2920" s="134"/>
      <c r="V2920" s="135"/>
      <c r="W2920" s="135"/>
      <c r="X2920" s="134"/>
      <c r="Y2920" s="135"/>
      <c r="Z2920" s="135"/>
      <c r="AA2920" s="134"/>
      <c r="AB2920" s="135"/>
      <c r="AC2920" s="135"/>
      <c r="AD2920" s="134"/>
      <c r="AE2920" s="135"/>
      <c r="AF2920" s="135"/>
      <c r="AG2920" s="134"/>
    </row>
    <row r="2921" spans="1:33">
      <c r="A2921" s="144" t="s">
        <v>345</v>
      </c>
      <c r="B2921" s="135" t="s">
        <v>2260</v>
      </c>
      <c r="C2921" s="143">
        <v>-496.57523181015159</v>
      </c>
      <c r="D2921" s="143">
        <v>3383.6314891270604</v>
      </c>
      <c r="E2921" s="142">
        <v>1.32</v>
      </c>
      <c r="F2921" s="141">
        <v>2.21</v>
      </c>
      <c r="G2921" s="135"/>
      <c r="H2921" s="135"/>
      <c r="I2921" s="134"/>
      <c r="J2921" s="135"/>
      <c r="K2921" s="135"/>
      <c r="L2921" s="134"/>
      <c r="M2921" s="135"/>
      <c r="N2921" s="135"/>
      <c r="O2921" s="134"/>
      <c r="P2921" s="135"/>
      <c r="Q2921" s="135"/>
      <c r="R2921" s="134"/>
      <c r="S2921" s="135"/>
      <c r="T2921" s="135"/>
      <c r="U2921" s="134"/>
      <c r="V2921" s="135"/>
      <c r="W2921" s="135"/>
      <c r="X2921" s="134"/>
      <c r="Y2921" s="135"/>
      <c r="Z2921" s="135"/>
      <c r="AA2921" s="134"/>
      <c r="AB2921" s="135"/>
      <c r="AC2921" s="135"/>
      <c r="AD2921" s="134"/>
      <c r="AE2921" s="135"/>
      <c r="AF2921" s="135"/>
      <c r="AG2921" s="134"/>
    </row>
    <row r="2922" spans="1:33">
      <c r="A2922" s="144" t="s">
        <v>345</v>
      </c>
      <c r="B2922" s="135" t="s">
        <v>2259</v>
      </c>
      <c r="C2922" s="143">
        <v>-496.21769263493667</v>
      </c>
      <c r="D2922" s="143">
        <v>3383.4921039964106</v>
      </c>
      <c r="E2922" s="142">
        <v>1.2889999999999999</v>
      </c>
      <c r="F2922" s="141">
        <v>2.2120000000000002</v>
      </c>
      <c r="G2922" s="135"/>
      <c r="H2922" s="135"/>
      <c r="I2922" s="134"/>
      <c r="J2922" s="135"/>
      <c r="K2922" s="135"/>
      <c r="L2922" s="134"/>
      <c r="M2922" s="135"/>
      <c r="N2922" s="135"/>
      <c r="O2922" s="134"/>
      <c r="P2922" s="135"/>
      <c r="Q2922" s="135"/>
      <c r="R2922" s="134"/>
      <c r="S2922" s="135"/>
      <c r="T2922" s="135"/>
      <c r="U2922" s="134"/>
      <c r="V2922" s="135"/>
      <c r="W2922" s="135"/>
      <c r="X2922" s="134"/>
      <c r="Y2922" s="135"/>
      <c r="Z2922" s="135"/>
      <c r="AA2922" s="134"/>
      <c r="AB2922" s="135"/>
      <c r="AC2922" s="135"/>
      <c r="AD2922" s="134"/>
      <c r="AE2922" s="135"/>
      <c r="AF2922" s="135"/>
      <c r="AG2922" s="134"/>
    </row>
    <row r="2923" spans="1:33">
      <c r="A2923" s="144" t="s">
        <v>345</v>
      </c>
      <c r="B2923" s="135" t="s">
        <v>2258</v>
      </c>
      <c r="C2923" s="143">
        <v>-495.9903193015549</v>
      </c>
      <c r="D2923" s="143">
        <v>3382.1228983122801</v>
      </c>
      <c r="E2923" s="142">
        <v>1.3220000000000001</v>
      </c>
      <c r="F2923" s="141">
        <v>2.2080000000000002</v>
      </c>
      <c r="G2923" s="135"/>
      <c r="H2923" s="135"/>
      <c r="I2923" s="134"/>
      <c r="J2923" s="135"/>
      <c r="K2923" s="135"/>
      <c r="L2923" s="134"/>
      <c r="M2923" s="135"/>
      <c r="N2923" s="135"/>
      <c r="O2923" s="134"/>
      <c r="P2923" s="135"/>
      <c r="Q2923" s="135"/>
      <c r="R2923" s="134"/>
      <c r="S2923" s="135"/>
      <c r="T2923" s="135"/>
      <c r="U2923" s="134"/>
      <c r="V2923" s="135"/>
      <c r="W2923" s="135"/>
      <c r="X2923" s="134"/>
      <c r="Y2923" s="135"/>
      <c r="Z2923" s="135"/>
      <c r="AA2923" s="134"/>
      <c r="AB2923" s="135"/>
      <c r="AC2923" s="135"/>
      <c r="AD2923" s="134"/>
      <c r="AE2923" s="135"/>
      <c r="AF2923" s="135"/>
      <c r="AG2923" s="134"/>
    </row>
    <row r="2924" spans="1:33">
      <c r="A2924" s="144" t="s">
        <v>345</v>
      </c>
      <c r="B2924" s="135" t="s">
        <v>2257</v>
      </c>
      <c r="C2924" s="143">
        <v>-496.11905408430766</v>
      </c>
      <c r="D2924" s="143">
        <v>3380.6382326436183</v>
      </c>
      <c r="E2924" s="142">
        <v>1.2829999999999999</v>
      </c>
      <c r="F2924" s="141">
        <v>2.2010000000000001</v>
      </c>
      <c r="G2924" s="135"/>
      <c r="H2924" s="135"/>
      <c r="I2924" s="134"/>
      <c r="J2924" s="135"/>
      <c r="K2924" s="135"/>
      <c r="L2924" s="134"/>
      <c r="M2924" s="135"/>
      <c r="N2924" s="135"/>
      <c r="O2924" s="134"/>
      <c r="P2924" s="135"/>
      <c r="Q2924" s="135"/>
      <c r="R2924" s="134"/>
      <c r="S2924" s="135"/>
      <c r="T2924" s="135"/>
      <c r="U2924" s="134"/>
      <c r="V2924" s="135"/>
      <c r="W2924" s="135"/>
      <c r="X2924" s="134"/>
      <c r="Y2924" s="135"/>
      <c r="Z2924" s="135"/>
      <c r="AA2924" s="134"/>
      <c r="AB2924" s="135"/>
      <c r="AC2924" s="135"/>
      <c r="AD2924" s="134"/>
      <c r="AE2924" s="135"/>
      <c r="AF2924" s="135"/>
      <c r="AG2924" s="134"/>
    </row>
    <row r="2925" spans="1:33">
      <c r="A2925" s="144" t="s">
        <v>345</v>
      </c>
      <c r="B2925" s="135" t="s">
        <v>2256</v>
      </c>
      <c r="C2925" s="143">
        <v>-496.57764966519699</v>
      </c>
      <c r="D2925" s="143">
        <v>3379.339124410531</v>
      </c>
      <c r="E2925" s="142">
        <v>1.26</v>
      </c>
      <c r="F2925" s="141">
        <v>2.1859999999999999</v>
      </c>
      <c r="G2925" s="135"/>
      <c r="H2925" s="135"/>
      <c r="I2925" s="134"/>
      <c r="J2925" s="135"/>
      <c r="K2925" s="135"/>
      <c r="L2925" s="134"/>
      <c r="M2925" s="135"/>
      <c r="N2925" s="135"/>
      <c r="O2925" s="134"/>
      <c r="P2925" s="135"/>
      <c r="Q2925" s="135"/>
      <c r="R2925" s="134"/>
      <c r="S2925" s="135"/>
      <c r="T2925" s="135"/>
      <c r="U2925" s="134"/>
      <c r="V2925" s="135"/>
      <c r="W2925" s="135"/>
      <c r="X2925" s="134"/>
      <c r="Y2925" s="135"/>
      <c r="Z2925" s="135"/>
      <c r="AA2925" s="134"/>
      <c r="AB2925" s="135"/>
      <c r="AC2925" s="135"/>
      <c r="AD2925" s="134"/>
      <c r="AE2925" s="135"/>
      <c r="AF2925" s="135"/>
      <c r="AG2925" s="134"/>
    </row>
    <row r="2926" spans="1:33">
      <c r="A2926" s="144" t="s">
        <v>345</v>
      </c>
      <c r="B2926" s="135" t="s">
        <v>2255</v>
      </c>
      <c r="C2926" s="143">
        <v>-496.51834597798756</v>
      </c>
      <c r="D2926" s="143">
        <v>3379.1661902349833</v>
      </c>
      <c r="E2926" s="142">
        <v>1.2589999999999999</v>
      </c>
      <c r="F2926" s="141">
        <v>2.1909999999999998</v>
      </c>
      <c r="G2926" s="135"/>
      <c r="H2926" s="135"/>
      <c r="I2926" s="134"/>
      <c r="J2926" s="135"/>
      <c r="K2926" s="135"/>
      <c r="L2926" s="134"/>
      <c r="M2926" s="135"/>
      <c r="N2926" s="135"/>
      <c r="O2926" s="134"/>
      <c r="P2926" s="135"/>
      <c r="Q2926" s="135"/>
      <c r="R2926" s="134"/>
      <c r="S2926" s="135"/>
      <c r="T2926" s="135"/>
      <c r="U2926" s="134"/>
      <c r="V2926" s="135"/>
      <c r="W2926" s="135"/>
      <c r="X2926" s="134"/>
      <c r="Y2926" s="135"/>
      <c r="Z2926" s="135"/>
      <c r="AA2926" s="134"/>
      <c r="AB2926" s="135"/>
      <c r="AC2926" s="135"/>
      <c r="AD2926" s="134"/>
      <c r="AE2926" s="135"/>
      <c r="AF2926" s="135"/>
      <c r="AG2926" s="134"/>
    </row>
    <row r="2927" spans="1:33">
      <c r="A2927" s="144" t="s">
        <v>345</v>
      </c>
      <c r="B2927" s="135" t="s">
        <v>2254</v>
      </c>
      <c r="C2927" s="143">
        <v>-496.8378279879031</v>
      </c>
      <c r="D2927" s="143">
        <v>3377.4367644542199</v>
      </c>
      <c r="E2927" s="142">
        <v>1.276</v>
      </c>
      <c r="F2927" s="141">
        <v>2.181</v>
      </c>
      <c r="G2927" s="135"/>
      <c r="H2927" s="135"/>
      <c r="I2927" s="134"/>
      <c r="J2927" s="135"/>
      <c r="K2927" s="135"/>
      <c r="L2927" s="134"/>
      <c r="M2927" s="135"/>
      <c r="N2927" s="135"/>
      <c r="O2927" s="134"/>
      <c r="P2927" s="135"/>
      <c r="Q2927" s="135"/>
      <c r="R2927" s="134"/>
      <c r="S2927" s="135"/>
      <c r="T2927" s="135"/>
      <c r="U2927" s="134"/>
      <c r="V2927" s="135"/>
      <c r="W2927" s="135"/>
      <c r="X2927" s="134"/>
      <c r="Y2927" s="135"/>
      <c r="Z2927" s="135"/>
      <c r="AA2927" s="134"/>
      <c r="AB2927" s="135"/>
      <c r="AC2927" s="135"/>
      <c r="AD2927" s="134"/>
      <c r="AE2927" s="135"/>
      <c r="AF2927" s="135"/>
      <c r="AG2927" s="134"/>
    </row>
    <row r="2928" spans="1:33">
      <c r="A2928" s="144" t="s">
        <v>345</v>
      </c>
      <c r="B2928" s="135" t="s">
        <v>2253</v>
      </c>
      <c r="C2928" s="143">
        <v>-496.35296281096151</v>
      </c>
      <c r="D2928" s="143">
        <v>3375.4479857660226</v>
      </c>
      <c r="E2928" s="142">
        <v>1.2589999999999999</v>
      </c>
      <c r="F2928" s="141">
        <v>2.1739999999999999</v>
      </c>
      <c r="G2928" s="135"/>
      <c r="H2928" s="135"/>
      <c r="I2928" s="134"/>
      <c r="J2928" s="135"/>
      <c r="K2928" s="135"/>
      <c r="L2928" s="134"/>
      <c r="M2928" s="135"/>
      <c r="N2928" s="135"/>
      <c r="O2928" s="134"/>
      <c r="P2928" s="135"/>
      <c r="Q2928" s="135"/>
      <c r="R2928" s="134"/>
      <c r="S2928" s="135"/>
      <c r="T2928" s="135"/>
      <c r="U2928" s="134"/>
      <c r="V2928" s="135"/>
      <c r="W2928" s="135"/>
      <c r="X2928" s="134"/>
      <c r="Y2928" s="135"/>
      <c r="Z2928" s="135"/>
      <c r="AA2928" s="134"/>
      <c r="AB2928" s="135"/>
      <c r="AC2928" s="135"/>
      <c r="AD2928" s="134"/>
      <c r="AE2928" s="135"/>
      <c r="AF2928" s="135"/>
      <c r="AG2928" s="134"/>
    </row>
    <row r="2929" spans="1:33">
      <c r="A2929" s="144" t="s">
        <v>345</v>
      </c>
      <c r="B2929" s="135" t="s">
        <v>2252</v>
      </c>
      <c r="C2929" s="143">
        <v>-496.32648469832355</v>
      </c>
      <c r="D2929" s="143">
        <v>3374.7120814403679</v>
      </c>
      <c r="E2929" s="142">
        <v>1.276</v>
      </c>
      <c r="F2929" s="141">
        <v>2.1760000000000002</v>
      </c>
      <c r="G2929" s="135"/>
      <c r="H2929" s="135"/>
      <c r="I2929" s="134"/>
      <c r="J2929" s="135"/>
      <c r="K2929" s="135"/>
      <c r="L2929" s="134"/>
      <c r="M2929" s="135"/>
      <c r="N2929" s="135"/>
      <c r="O2929" s="134"/>
      <c r="P2929" s="135"/>
      <c r="Q2929" s="135"/>
      <c r="R2929" s="134"/>
      <c r="S2929" s="135"/>
      <c r="T2929" s="135"/>
      <c r="U2929" s="134"/>
      <c r="V2929" s="135"/>
      <c r="W2929" s="135"/>
      <c r="X2929" s="134"/>
      <c r="Y2929" s="135"/>
      <c r="Z2929" s="135"/>
      <c r="AA2929" s="134"/>
      <c r="AB2929" s="135"/>
      <c r="AC2929" s="135"/>
      <c r="AD2929" s="134"/>
      <c r="AE2929" s="135"/>
      <c r="AF2929" s="135"/>
      <c r="AG2929" s="134"/>
    </row>
    <row r="2930" spans="1:33">
      <c r="A2930" s="144" t="s">
        <v>345</v>
      </c>
      <c r="B2930" s="135" t="s">
        <v>2251</v>
      </c>
      <c r="C2930" s="143">
        <v>-496.42360665532243</v>
      </c>
      <c r="D2930" s="143">
        <v>3372.7451215344795</v>
      </c>
      <c r="E2930" s="142">
        <v>1.278</v>
      </c>
      <c r="F2930" s="141">
        <v>2.1779999999999999</v>
      </c>
      <c r="G2930" s="135"/>
      <c r="H2930" s="135"/>
      <c r="I2930" s="134"/>
      <c r="J2930" s="135"/>
      <c r="K2930" s="135"/>
      <c r="L2930" s="134"/>
      <c r="M2930" s="135"/>
      <c r="N2930" s="135"/>
      <c r="O2930" s="134"/>
      <c r="P2930" s="135"/>
      <c r="Q2930" s="135"/>
      <c r="R2930" s="134"/>
      <c r="S2930" s="135"/>
      <c r="T2930" s="135"/>
      <c r="U2930" s="134"/>
      <c r="V2930" s="135"/>
      <c r="W2930" s="135"/>
      <c r="X2930" s="134"/>
      <c r="Y2930" s="135"/>
      <c r="Z2930" s="135"/>
      <c r="AA2930" s="134"/>
      <c r="AB2930" s="135"/>
      <c r="AC2930" s="135"/>
      <c r="AD2930" s="134"/>
      <c r="AE2930" s="135"/>
      <c r="AF2930" s="135"/>
      <c r="AG2930" s="134"/>
    </row>
    <row r="2931" spans="1:33">
      <c r="A2931" s="144" t="s">
        <v>345</v>
      </c>
      <c r="B2931" s="135" t="s">
        <v>2250</v>
      </c>
      <c r="C2931" s="143">
        <v>-496.65931053283305</v>
      </c>
      <c r="D2931" s="143">
        <v>3372.2402572002966</v>
      </c>
      <c r="E2931" s="142">
        <v>1.278</v>
      </c>
      <c r="F2931" s="141">
        <v>2.169</v>
      </c>
      <c r="G2931" s="135"/>
      <c r="H2931" s="135"/>
      <c r="I2931" s="134"/>
      <c r="J2931" s="135"/>
      <c r="K2931" s="135"/>
      <c r="L2931" s="134"/>
      <c r="M2931" s="135"/>
      <c r="N2931" s="135"/>
      <c r="O2931" s="134"/>
      <c r="P2931" s="135"/>
      <c r="Q2931" s="135"/>
      <c r="R2931" s="134"/>
      <c r="S2931" s="135"/>
      <c r="T2931" s="135"/>
      <c r="U2931" s="134"/>
      <c r="V2931" s="135"/>
      <c r="W2931" s="135"/>
      <c r="X2931" s="134"/>
      <c r="Y2931" s="135"/>
      <c r="Z2931" s="135"/>
      <c r="AA2931" s="134"/>
      <c r="AB2931" s="135"/>
      <c r="AC2931" s="135"/>
      <c r="AD2931" s="134"/>
      <c r="AE2931" s="135"/>
      <c r="AF2931" s="135"/>
      <c r="AG2931" s="134"/>
    </row>
    <row r="2932" spans="1:33">
      <c r="A2932" s="144" t="s">
        <v>345</v>
      </c>
      <c r="B2932" s="135" t="s">
        <v>2249</v>
      </c>
      <c r="C2932" s="143">
        <v>-496.89228218373563</v>
      </c>
      <c r="D2932" s="143">
        <v>3372.1868148385479</v>
      </c>
      <c r="E2932" s="142">
        <v>1.264</v>
      </c>
      <c r="F2932" s="141">
        <v>2.1789999999999998</v>
      </c>
      <c r="G2932" s="135"/>
      <c r="H2932" s="135"/>
      <c r="I2932" s="134"/>
      <c r="J2932" s="135"/>
      <c r="K2932" s="135"/>
      <c r="L2932" s="134"/>
      <c r="M2932" s="135"/>
      <c r="N2932" s="135"/>
      <c r="O2932" s="134"/>
      <c r="P2932" s="135"/>
      <c r="Q2932" s="135"/>
      <c r="R2932" s="134"/>
      <c r="S2932" s="135"/>
      <c r="T2932" s="135"/>
      <c r="U2932" s="134"/>
      <c r="V2932" s="135"/>
      <c r="W2932" s="135"/>
      <c r="X2932" s="134"/>
      <c r="Y2932" s="135"/>
      <c r="Z2932" s="135"/>
      <c r="AA2932" s="134"/>
      <c r="AB2932" s="135"/>
      <c r="AC2932" s="135"/>
      <c r="AD2932" s="134"/>
      <c r="AE2932" s="135"/>
      <c r="AF2932" s="135"/>
      <c r="AG2932" s="134"/>
    </row>
    <row r="2933" spans="1:33">
      <c r="A2933" s="144" t="s">
        <v>345</v>
      </c>
      <c r="B2933" s="135" t="s">
        <v>2248</v>
      </c>
      <c r="C2933" s="143">
        <v>-496.0671073470474</v>
      </c>
      <c r="D2933" s="143">
        <v>3371.4060057190127</v>
      </c>
      <c r="E2933" s="142">
        <v>1.2789999999999999</v>
      </c>
      <c r="F2933" s="141">
        <v>2.1760000000000002</v>
      </c>
      <c r="G2933" s="135"/>
      <c r="H2933" s="135"/>
      <c r="I2933" s="134"/>
      <c r="J2933" s="135"/>
      <c r="K2933" s="135"/>
      <c r="L2933" s="134"/>
      <c r="M2933" s="135"/>
      <c r="N2933" s="135"/>
      <c r="O2933" s="134"/>
      <c r="P2933" s="135"/>
      <c r="Q2933" s="135"/>
      <c r="R2933" s="134"/>
      <c r="S2933" s="135"/>
      <c r="T2933" s="135"/>
      <c r="U2933" s="134"/>
      <c r="V2933" s="135"/>
      <c r="W2933" s="135"/>
      <c r="X2933" s="134"/>
      <c r="Y2933" s="135"/>
      <c r="Z2933" s="135"/>
      <c r="AA2933" s="134"/>
      <c r="AB2933" s="135"/>
      <c r="AC2933" s="135"/>
      <c r="AD2933" s="134"/>
      <c r="AE2933" s="135"/>
      <c r="AF2933" s="135"/>
      <c r="AG2933" s="134"/>
    </row>
    <row r="2934" spans="1:33">
      <c r="A2934" s="144" t="s">
        <v>345</v>
      </c>
      <c r="B2934" s="135" t="s">
        <v>2247</v>
      </c>
      <c r="C2934" s="143">
        <v>-496.49111147464993</v>
      </c>
      <c r="D2934" s="143">
        <v>3371.3309236162149</v>
      </c>
      <c r="E2934" s="142">
        <v>1.2769999999999999</v>
      </c>
      <c r="F2934" s="141">
        <v>2.169</v>
      </c>
      <c r="G2934" s="135"/>
      <c r="H2934" s="135"/>
      <c r="I2934" s="134"/>
      <c r="J2934" s="135"/>
      <c r="K2934" s="135"/>
      <c r="L2934" s="134"/>
      <c r="M2934" s="135"/>
      <c r="N2934" s="135"/>
      <c r="O2934" s="134"/>
      <c r="P2934" s="135"/>
      <c r="Q2934" s="135"/>
      <c r="R2934" s="134"/>
      <c r="S2934" s="135"/>
      <c r="T2934" s="135"/>
      <c r="U2934" s="134"/>
      <c r="V2934" s="135"/>
      <c r="W2934" s="135"/>
      <c r="X2934" s="134"/>
      <c r="Y2934" s="135"/>
      <c r="Z2934" s="135"/>
      <c r="AA2934" s="134"/>
      <c r="AB2934" s="135"/>
      <c r="AC2934" s="135"/>
      <c r="AD2934" s="134"/>
      <c r="AE2934" s="135"/>
      <c r="AF2934" s="135"/>
      <c r="AG2934" s="134"/>
    </row>
    <row r="2935" spans="1:33">
      <c r="A2935" s="144" t="s">
        <v>345</v>
      </c>
      <c r="B2935" s="135" t="s">
        <v>2246</v>
      </c>
      <c r="C2935" s="143">
        <v>-496.35523247328791</v>
      </c>
      <c r="D2935" s="143">
        <v>3369.4362280159821</v>
      </c>
      <c r="E2935" s="142">
        <v>1.264</v>
      </c>
      <c r="F2935" s="141">
        <v>2.17</v>
      </c>
      <c r="G2935" s="135"/>
      <c r="H2935" s="135"/>
      <c r="I2935" s="134"/>
      <c r="J2935" s="135"/>
      <c r="K2935" s="135"/>
      <c r="L2935" s="134"/>
      <c r="M2935" s="135"/>
      <c r="N2935" s="135"/>
      <c r="O2935" s="134"/>
      <c r="P2935" s="135"/>
      <c r="Q2935" s="135"/>
      <c r="R2935" s="134"/>
      <c r="S2935" s="135"/>
      <c r="T2935" s="135"/>
      <c r="U2935" s="134"/>
      <c r="V2935" s="135"/>
      <c r="W2935" s="135"/>
      <c r="X2935" s="134"/>
      <c r="Y2935" s="135"/>
      <c r="Z2935" s="135"/>
      <c r="AA2935" s="134"/>
      <c r="AB2935" s="135"/>
      <c r="AC2935" s="135"/>
      <c r="AD2935" s="134"/>
      <c r="AE2935" s="135"/>
      <c r="AF2935" s="135"/>
      <c r="AG2935" s="134"/>
    </row>
    <row r="2936" spans="1:33">
      <c r="A2936" s="144" t="s">
        <v>345</v>
      </c>
      <c r="B2936" s="135" t="s">
        <v>2245</v>
      </c>
      <c r="C2936" s="143">
        <v>-495.99073505293677</v>
      </c>
      <c r="D2936" s="143">
        <v>3368.0645588846724</v>
      </c>
      <c r="E2936" s="142">
        <v>1.26</v>
      </c>
      <c r="F2936" s="141">
        <v>2.1709999999999998</v>
      </c>
      <c r="G2936" s="135"/>
      <c r="H2936" s="135"/>
      <c r="I2936" s="134"/>
      <c r="J2936" s="135"/>
      <c r="K2936" s="135"/>
      <c r="L2936" s="134"/>
      <c r="M2936" s="135"/>
      <c r="N2936" s="135"/>
      <c r="O2936" s="134"/>
      <c r="P2936" s="135"/>
      <c r="Q2936" s="135"/>
      <c r="R2936" s="134"/>
      <c r="S2936" s="135"/>
      <c r="T2936" s="135"/>
      <c r="U2936" s="134"/>
      <c r="V2936" s="135"/>
      <c r="W2936" s="135"/>
      <c r="X2936" s="134"/>
      <c r="Y2936" s="135"/>
      <c r="Z2936" s="135"/>
      <c r="AA2936" s="134"/>
      <c r="AB2936" s="135"/>
      <c r="AC2936" s="135"/>
      <c r="AD2936" s="134"/>
      <c r="AE2936" s="135"/>
      <c r="AF2936" s="135"/>
      <c r="AG2936" s="134"/>
    </row>
    <row r="2937" spans="1:33">
      <c r="A2937" s="144" t="s">
        <v>345</v>
      </c>
      <c r="B2937" s="135" t="s">
        <v>2244</v>
      </c>
      <c r="C2937" s="143">
        <v>-496.14850369085252</v>
      </c>
      <c r="D2937" s="143">
        <v>3367.5960184724099</v>
      </c>
      <c r="E2937" s="142">
        <v>1.2749999999999999</v>
      </c>
      <c r="F2937" s="141">
        <v>2.1789999999999998</v>
      </c>
      <c r="G2937" s="135"/>
      <c r="H2937" s="135"/>
      <c r="I2937" s="134"/>
      <c r="J2937" s="135"/>
      <c r="K2937" s="135"/>
      <c r="L2937" s="134"/>
      <c r="M2937" s="135"/>
      <c r="N2937" s="135"/>
      <c r="O2937" s="134"/>
      <c r="P2937" s="135"/>
      <c r="Q2937" s="135"/>
      <c r="R2937" s="134"/>
      <c r="S2937" s="135"/>
      <c r="T2937" s="135"/>
      <c r="U2937" s="134"/>
      <c r="V2937" s="135"/>
      <c r="W2937" s="135"/>
      <c r="X2937" s="134"/>
      <c r="Y2937" s="135"/>
      <c r="Z2937" s="135"/>
      <c r="AA2937" s="134"/>
      <c r="AB2937" s="135"/>
      <c r="AC2937" s="135"/>
      <c r="AD2937" s="134"/>
      <c r="AE2937" s="135"/>
      <c r="AF2937" s="135"/>
      <c r="AG2937" s="134"/>
    </row>
    <row r="2938" spans="1:33">
      <c r="A2938" s="144" t="s">
        <v>345</v>
      </c>
      <c r="B2938" s="135" t="s">
        <v>2243</v>
      </c>
      <c r="C2938" s="143">
        <v>-496.44377821228755</v>
      </c>
      <c r="D2938" s="143">
        <v>3367.5307176851024</v>
      </c>
      <c r="E2938" s="142">
        <v>1.274</v>
      </c>
      <c r="F2938" s="141">
        <v>2.1829999999999998</v>
      </c>
      <c r="G2938" s="135"/>
      <c r="H2938" s="135"/>
      <c r="I2938" s="134"/>
      <c r="J2938" s="135"/>
      <c r="K2938" s="135"/>
      <c r="L2938" s="134"/>
      <c r="M2938" s="135"/>
      <c r="N2938" s="135"/>
      <c r="O2938" s="134"/>
      <c r="P2938" s="135"/>
      <c r="Q2938" s="135"/>
      <c r="R2938" s="134"/>
      <c r="S2938" s="135"/>
      <c r="T2938" s="135"/>
      <c r="U2938" s="134"/>
      <c r="V2938" s="135"/>
      <c r="W2938" s="135"/>
      <c r="X2938" s="134"/>
      <c r="Y2938" s="135"/>
      <c r="Z2938" s="135"/>
      <c r="AA2938" s="134"/>
      <c r="AB2938" s="135"/>
      <c r="AC2938" s="135"/>
      <c r="AD2938" s="134"/>
      <c r="AE2938" s="135"/>
      <c r="AF2938" s="135"/>
      <c r="AG2938" s="134"/>
    </row>
    <row r="2939" spans="1:33">
      <c r="A2939" s="144" t="s">
        <v>345</v>
      </c>
      <c r="B2939" s="135" t="s">
        <v>2242</v>
      </c>
      <c r="C2939" s="143">
        <v>-496.51967160832294</v>
      </c>
      <c r="D2939" s="143">
        <v>3367.4028543094946</v>
      </c>
      <c r="E2939" s="142">
        <v>1.2929999999999999</v>
      </c>
      <c r="F2939" s="141">
        <v>2.169</v>
      </c>
      <c r="G2939" s="135"/>
      <c r="H2939" s="135"/>
      <c r="I2939" s="134"/>
      <c r="J2939" s="135"/>
      <c r="K2939" s="135"/>
      <c r="L2939" s="134"/>
      <c r="M2939" s="135"/>
      <c r="N2939" s="135"/>
      <c r="O2939" s="134"/>
      <c r="P2939" s="135"/>
      <c r="Q2939" s="135"/>
      <c r="R2939" s="134"/>
      <c r="S2939" s="135"/>
      <c r="T2939" s="135"/>
      <c r="U2939" s="134"/>
      <c r="V2939" s="135"/>
      <c r="W2939" s="135"/>
      <c r="X2939" s="134"/>
      <c r="Y2939" s="135"/>
      <c r="Z2939" s="135"/>
      <c r="AA2939" s="134"/>
      <c r="AB2939" s="135"/>
      <c r="AC2939" s="135"/>
      <c r="AD2939" s="134"/>
      <c r="AE2939" s="135"/>
      <c r="AF2939" s="135"/>
      <c r="AG2939" s="134"/>
    </row>
    <row r="2940" spans="1:33">
      <c r="A2940" s="144" t="s">
        <v>345</v>
      </c>
      <c r="B2940" s="135" t="s">
        <v>2241</v>
      </c>
      <c r="C2940" s="143">
        <v>-496.46455650435979</v>
      </c>
      <c r="D2940" s="143">
        <v>3365.7041786227601</v>
      </c>
      <c r="E2940" s="142">
        <v>1.29</v>
      </c>
      <c r="F2940" s="141">
        <v>2.1880000000000002</v>
      </c>
      <c r="G2940" s="135"/>
      <c r="H2940" s="135"/>
      <c r="I2940" s="134"/>
      <c r="J2940" s="135"/>
      <c r="K2940" s="135"/>
      <c r="L2940" s="134"/>
      <c r="M2940" s="135"/>
      <c r="N2940" s="135"/>
      <c r="O2940" s="134"/>
      <c r="P2940" s="135"/>
      <c r="Q2940" s="135"/>
      <c r="R2940" s="134"/>
      <c r="S2940" s="135"/>
      <c r="T2940" s="135"/>
      <c r="U2940" s="134"/>
      <c r="V2940" s="135"/>
      <c r="W2940" s="135"/>
      <c r="X2940" s="134"/>
      <c r="Y2940" s="135"/>
      <c r="Z2940" s="135"/>
      <c r="AA2940" s="134"/>
      <c r="AB2940" s="135"/>
      <c r="AC2940" s="135"/>
      <c r="AD2940" s="134"/>
      <c r="AE2940" s="135"/>
      <c r="AF2940" s="135"/>
      <c r="AG2940" s="134"/>
    </row>
    <row r="2941" spans="1:33">
      <c r="A2941" s="144" t="s">
        <v>345</v>
      </c>
      <c r="B2941" s="135" t="s">
        <v>2240</v>
      </c>
      <c r="C2941" s="143">
        <v>-496.89206112772206</v>
      </c>
      <c r="D2941" s="143">
        <v>3365.1804917276509</v>
      </c>
      <c r="E2941" s="142">
        <v>1.2729999999999999</v>
      </c>
      <c r="F2941" s="141">
        <v>2.1859999999999999</v>
      </c>
      <c r="G2941" s="135"/>
      <c r="H2941" s="135"/>
      <c r="I2941" s="134"/>
      <c r="J2941" s="135"/>
      <c r="K2941" s="135"/>
      <c r="L2941" s="134"/>
      <c r="M2941" s="135"/>
      <c r="N2941" s="135"/>
      <c r="O2941" s="134"/>
      <c r="P2941" s="135"/>
      <c r="Q2941" s="135"/>
      <c r="R2941" s="134"/>
      <c r="S2941" s="135"/>
      <c r="T2941" s="135"/>
      <c r="U2941" s="134"/>
      <c r="V2941" s="135"/>
      <c r="W2941" s="135"/>
      <c r="X2941" s="134"/>
      <c r="Y2941" s="135"/>
      <c r="Z2941" s="135"/>
      <c r="AA2941" s="134"/>
      <c r="AB2941" s="135"/>
      <c r="AC2941" s="135"/>
      <c r="AD2941" s="134"/>
      <c r="AE2941" s="135"/>
      <c r="AF2941" s="135"/>
      <c r="AG2941" s="134"/>
    </row>
    <row r="2942" spans="1:33">
      <c r="A2942" s="144" t="s">
        <v>345</v>
      </c>
      <c r="B2942" s="135" t="s">
        <v>2239</v>
      </c>
      <c r="C2942" s="143">
        <v>-496.19896255611121</v>
      </c>
      <c r="D2942" s="143">
        <v>3365.0256776306474</v>
      </c>
      <c r="E2942" s="142">
        <v>1.2709999999999999</v>
      </c>
      <c r="F2942" s="141">
        <v>2.2010000000000001</v>
      </c>
      <c r="G2942" s="135"/>
      <c r="H2942" s="135"/>
      <c r="I2942" s="134"/>
      <c r="J2942" s="135"/>
      <c r="K2942" s="135"/>
      <c r="L2942" s="134"/>
      <c r="M2942" s="135"/>
      <c r="N2942" s="135"/>
      <c r="O2942" s="134"/>
      <c r="P2942" s="135"/>
      <c r="Q2942" s="135"/>
      <c r="R2942" s="134"/>
      <c r="S2942" s="135"/>
      <c r="T2942" s="135"/>
      <c r="U2942" s="134"/>
      <c r="V2942" s="135"/>
      <c r="W2942" s="135"/>
      <c r="X2942" s="134"/>
      <c r="Y2942" s="135"/>
      <c r="Z2942" s="135"/>
      <c r="AA2942" s="134"/>
      <c r="AB2942" s="135"/>
      <c r="AC2942" s="135"/>
      <c r="AD2942" s="134"/>
      <c r="AE2942" s="135"/>
      <c r="AF2942" s="135"/>
      <c r="AG2942" s="134"/>
    </row>
    <row r="2943" spans="1:33">
      <c r="A2943" s="144" t="s">
        <v>345</v>
      </c>
      <c r="B2943" s="135" t="s">
        <v>2238</v>
      </c>
      <c r="C2943" s="143">
        <v>-496.23299240584697</v>
      </c>
      <c r="D2943" s="143">
        <v>3364.5531475545154</v>
      </c>
      <c r="E2943" s="142">
        <v>1.2769999999999999</v>
      </c>
      <c r="F2943" s="141">
        <v>2.177</v>
      </c>
      <c r="G2943" s="135"/>
      <c r="H2943" s="135"/>
      <c r="I2943" s="134"/>
      <c r="J2943" s="135"/>
      <c r="K2943" s="135"/>
      <c r="L2943" s="134"/>
      <c r="M2943" s="135"/>
      <c r="N2943" s="135"/>
      <c r="O2943" s="134"/>
      <c r="P2943" s="135"/>
      <c r="Q2943" s="135"/>
      <c r="R2943" s="134"/>
      <c r="S2943" s="135"/>
      <c r="T2943" s="135"/>
      <c r="U2943" s="134"/>
      <c r="V2943" s="135"/>
      <c r="W2943" s="135"/>
      <c r="X2943" s="134"/>
      <c r="Y2943" s="135"/>
      <c r="Z2943" s="135"/>
      <c r="AA2943" s="134"/>
      <c r="AB2943" s="135"/>
      <c r="AC2943" s="135"/>
      <c r="AD2943" s="134"/>
      <c r="AE2943" s="135"/>
      <c r="AF2943" s="135"/>
      <c r="AG2943" s="134"/>
    </row>
    <row r="2944" spans="1:33">
      <c r="A2944" s="144" t="s">
        <v>345</v>
      </c>
      <c r="B2944" s="135" t="s">
        <v>2237</v>
      </c>
      <c r="C2944" s="143">
        <v>-496.85561676013663</v>
      </c>
      <c r="D2944" s="143">
        <v>3363.9501013061035</v>
      </c>
      <c r="E2944" s="142">
        <v>1.2589999999999999</v>
      </c>
      <c r="F2944" s="141">
        <v>2.1880000000000002</v>
      </c>
      <c r="G2944" s="135"/>
      <c r="H2944" s="135"/>
      <c r="I2944" s="134"/>
      <c r="J2944" s="135"/>
      <c r="K2944" s="135"/>
      <c r="L2944" s="134"/>
      <c r="M2944" s="135"/>
      <c r="N2944" s="135"/>
      <c r="O2944" s="134"/>
      <c r="P2944" s="135"/>
      <c r="Q2944" s="135"/>
      <c r="R2944" s="134"/>
      <c r="S2944" s="135"/>
      <c r="T2944" s="135"/>
      <c r="U2944" s="134"/>
      <c r="V2944" s="135"/>
      <c r="W2944" s="135"/>
      <c r="X2944" s="134"/>
      <c r="Y2944" s="135"/>
      <c r="Z2944" s="135"/>
      <c r="AA2944" s="134"/>
      <c r="AB2944" s="135"/>
      <c r="AC2944" s="135"/>
      <c r="AD2944" s="134"/>
      <c r="AE2944" s="135"/>
      <c r="AF2944" s="135"/>
      <c r="AG2944" s="134"/>
    </row>
    <row r="2945" spans="1:33">
      <c r="A2945" s="144" t="s">
        <v>345</v>
      </c>
      <c r="B2945" s="135" t="s">
        <v>2236</v>
      </c>
      <c r="C2945" s="143">
        <v>-496.02463957419457</v>
      </c>
      <c r="D2945" s="143">
        <v>3361.9708673981313</v>
      </c>
      <c r="E2945" s="142">
        <v>1.2809999999999999</v>
      </c>
      <c r="F2945" s="141">
        <v>2.1669999999999998</v>
      </c>
      <c r="G2945" s="135"/>
      <c r="H2945" s="135"/>
      <c r="I2945" s="134"/>
      <c r="J2945" s="135"/>
      <c r="K2945" s="135"/>
      <c r="L2945" s="134"/>
      <c r="M2945" s="135"/>
      <c r="N2945" s="135"/>
      <c r="O2945" s="134"/>
      <c r="P2945" s="135"/>
      <c r="Q2945" s="135"/>
      <c r="R2945" s="134"/>
      <c r="S2945" s="135"/>
      <c r="T2945" s="135"/>
      <c r="U2945" s="134"/>
      <c r="V2945" s="135"/>
      <c r="W2945" s="135"/>
      <c r="X2945" s="134"/>
      <c r="Y2945" s="135"/>
      <c r="Z2945" s="135"/>
      <c r="AA2945" s="134"/>
      <c r="AB2945" s="135"/>
      <c r="AC2945" s="135"/>
      <c r="AD2945" s="134"/>
      <c r="AE2945" s="135"/>
      <c r="AF2945" s="135"/>
      <c r="AG2945" s="134"/>
    </row>
    <row r="2946" spans="1:33">
      <c r="A2946" s="144" t="s">
        <v>345</v>
      </c>
      <c r="B2946" s="135" t="s">
        <v>2235</v>
      </c>
      <c r="C2946" s="143">
        <v>-496.42088306749076</v>
      </c>
      <c r="D2946" s="143">
        <v>3360.5520990771624</v>
      </c>
      <c r="E2946" s="142">
        <v>1.2809999999999999</v>
      </c>
      <c r="F2946" s="141">
        <v>2.19</v>
      </c>
      <c r="G2946" s="135"/>
      <c r="H2946" s="135"/>
      <c r="I2946" s="134"/>
      <c r="J2946" s="135"/>
      <c r="K2946" s="135"/>
      <c r="L2946" s="134"/>
      <c r="M2946" s="135"/>
      <c r="N2946" s="135"/>
      <c r="O2946" s="134"/>
      <c r="P2946" s="135"/>
      <c r="Q2946" s="135"/>
      <c r="R2946" s="134"/>
      <c r="S2946" s="135"/>
      <c r="T2946" s="135"/>
      <c r="U2946" s="134"/>
      <c r="V2946" s="135"/>
      <c r="W2946" s="135"/>
      <c r="X2946" s="134"/>
      <c r="Y2946" s="135"/>
      <c r="Z2946" s="135"/>
      <c r="AA2946" s="134"/>
      <c r="AB2946" s="135"/>
      <c r="AC2946" s="135"/>
      <c r="AD2946" s="134"/>
      <c r="AE2946" s="135"/>
      <c r="AF2946" s="135"/>
      <c r="AG2946" s="134"/>
    </row>
    <row r="2947" spans="1:33">
      <c r="A2947" s="144" t="s">
        <v>345</v>
      </c>
      <c r="B2947" s="135" t="s">
        <v>2234</v>
      </c>
      <c r="C2947" s="143">
        <v>-496.33663218141896</v>
      </c>
      <c r="D2947" s="143">
        <v>3358.6822252582278</v>
      </c>
      <c r="E2947" s="142">
        <v>1.268</v>
      </c>
      <c r="F2947" s="141">
        <v>2.194</v>
      </c>
      <c r="G2947" s="135"/>
      <c r="H2947" s="135"/>
      <c r="I2947" s="134"/>
      <c r="J2947" s="135"/>
      <c r="K2947" s="135"/>
      <c r="L2947" s="134"/>
      <c r="M2947" s="135"/>
      <c r="N2947" s="135"/>
      <c r="O2947" s="134"/>
      <c r="P2947" s="135"/>
      <c r="Q2947" s="135"/>
      <c r="R2947" s="134"/>
      <c r="S2947" s="135"/>
      <c r="T2947" s="135"/>
      <c r="U2947" s="134"/>
      <c r="V2947" s="135"/>
      <c r="W2947" s="135"/>
      <c r="X2947" s="134"/>
      <c r="Y2947" s="135"/>
      <c r="Z2947" s="135"/>
      <c r="AA2947" s="134"/>
      <c r="AB2947" s="135"/>
      <c r="AC2947" s="135"/>
      <c r="AD2947" s="134"/>
      <c r="AE2947" s="135"/>
      <c r="AF2947" s="135"/>
      <c r="AG2947" s="134"/>
    </row>
    <row r="2948" spans="1:33">
      <c r="A2948" s="144" t="s">
        <v>345</v>
      </c>
      <c r="B2948" s="135" t="s">
        <v>2233</v>
      </c>
      <c r="C2948" s="143">
        <v>-496.82144195797218</v>
      </c>
      <c r="D2948" s="143">
        <v>3356.703556482812</v>
      </c>
      <c r="E2948" s="142">
        <v>1.274</v>
      </c>
      <c r="F2948" s="141">
        <v>2.1930000000000001</v>
      </c>
      <c r="G2948" s="135"/>
      <c r="H2948" s="135"/>
      <c r="I2948" s="134"/>
      <c r="J2948" s="135"/>
      <c r="K2948" s="135"/>
      <c r="L2948" s="134"/>
      <c r="M2948" s="135"/>
      <c r="N2948" s="135"/>
      <c r="O2948" s="134"/>
      <c r="P2948" s="135"/>
      <c r="Q2948" s="135"/>
      <c r="R2948" s="134"/>
      <c r="S2948" s="135"/>
      <c r="T2948" s="135"/>
      <c r="U2948" s="134"/>
      <c r="V2948" s="135"/>
      <c r="W2948" s="135"/>
      <c r="X2948" s="134"/>
      <c r="Y2948" s="135"/>
      <c r="Z2948" s="135"/>
      <c r="AA2948" s="134"/>
      <c r="AB2948" s="135"/>
      <c r="AC2948" s="135"/>
      <c r="AD2948" s="134"/>
      <c r="AE2948" s="135"/>
      <c r="AF2948" s="135"/>
      <c r="AG2948" s="134"/>
    </row>
    <row r="2949" spans="1:33">
      <c r="A2949" s="144" t="s">
        <v>345</v>
      </c>
      <c r="B2949" s="135" t="s">
        <v>2232</v>
      </c>
      <c r="C2949" s="143">
        <v>-496.6300983666203</v>
      </c>
      <c r="D2949" s="143">
        <v>3355.1418427373928</v>
      </c>
      <c r="E2949" s="142">
        <v>1.296</v>
      </c>
      <c r="F2949" s="141">
        <v>2.1920000000000002</v>
      </c>
      <c r="G2949" s="135"/>
      <c r="H2949" s="135"/>
      <c r="I2949" s="134"/>
      <c r="J2949" s="135"/>
      <c r="K2949" s="135"/>
      <c r="L2949" s="134"/>
      <c r="M2949" s="135"/>
      <c r="N2949" s="135"/>
      <c r="O2949" s="134"/>
      <c r="P2949" s="135"/>
      <c r="Q2949" s="135"/>
      <c r="R2949" s="134"/>
      <c r="S2949" s="135"/>
      <c r="T2949" s="135"/>
      <c r="U2949" s="134"/>
      <c r="V2949" s="135"/>
      <c r="W2949" s="135"/>
      <c r="X2949" s="134"/>
      <c r="Y2949" s="135"/>
      <c r="Z2949" s="135"/>
      <c r="AA2949" s="134"/>
      <c r="AB2949" s="135"/>
      <c r="AC2949" s="135"/>
      <c r="AD2949" s="134"/>
      <c r="AE2949" s="135"/>
      <c r="AF2949" s="135"/>
      <c r="AG2949" s="134"/>
    </row>
    <row r="2950" spans="1:33">
      <c r="A2950" s="144" t="s">
        <v>345</v>
      </c>
      <c r="B2950" s="135" t="s">
        <v>2231</v>
      </c>
      <c r="C2950" s="143">
        <v>-496.27901582561043</v>
      </c>
      <c r="D2950" s="143">
        <v>3355.0740108088312</v>
      </c>
      <c r="E2950" s="142">
        <v>1.2989999999999999</v>
      </c>
      <c r="F2950" s="141">
        <v>2.2160000000000002</v>
      </c>
      <c r="G2950" s="135"/>
      <c r="H2950" s="135"/>
      <c r="I2950" s="134"/>
      <c r="J2950" s="135"/>
      <c r="K2950" s="135"/>
      <c r="L2950" s="134"/>
      <c r="M2950" s="135"/>
      <c r="N2950" s="135"/>
      <c r="O2950" s="134"/>
      <c r="P2950" s="135"/>
      <c r="Q2950" s="135"/>
      <c r="R2950" s="134"/>
      <c r="S2950" s="135"/>
      <c r="T2950" s="135"/>
      <c r="U2950" s="134"/>
      <c r="V2950" s="135"/>
      <c r="W2950" s="135"/>
      <c r="X2950" s="134"/>
      <c r="Y2950" s="135"/>
      <c r="Z2950" s="135"/>
      <c r="AA2950" s="134"/>
      <c r="AB2950" s="135"/>
      <c r="AC2950" s="135"/>
      <c r="AD2950" s="134"/>
      <c r="AE2950" s="135"/>
      <c r="AF2950" s="135"/>
      <c r="AG2950" s="134"/>
    </row>
    <row r="2951" spans="1:33">
      <c r="A2951" s="144" t="s">
        <v>345</v>
      </c>
      <c r="B2951" s="135" t="s">
        <v>2230</v>
      </c>
      <c r="C2951" s="143">
        <v>-496.52467703025923</v>
      </c>
      <c r="D2951" s="143">
        <v>3354.6718640554827</v>
      </c>
      <c r="E2951" s="142">
        <v>1.2809999999999999</v>
      </c>
      <c r="F2951" s="141">
        <v>2.1869999999999998</v>
      </c>
      <c r="G2951" s="135"/>
      <c r="H2951" s="135"/>
      <c r="I2951" s="134"/>
      <c r="J2951" s="135"/>
      <c r="K2951" s="135"/>
      <c r="L2951" s="134"/>
      <c r="M2951" s="135"/>
      <c r="N2951" s="135"/>
      <c r="O2951" s="134"/>
      <c r="P2951" s="135"/>
      <c r="Q2951" s="135"/>
      <c r="R2951" s="134"/>
      <c r="S2951" s="135"/>
      <c r="T2951" s="135"/>
      <c r="U2951" s="134"/>
      <c r="V2951" s="135"/>
      <c r="W2951" s="135"/>
      <c r="X2951" s="134"/>
      <c r="Y2951" s="135"/>
      <c r="Z2951" s="135"/>
      <c r="AA2951" s="134"/>
      <c r="AB2951" s="135"/>
      <c r="AC2951" s="135"/>
      <c r="AD2951" s="134"/>
      <c r="AE2951" s="135"/>
      <c r="AF2951" s="135"/>
      <c r="AG2951" s="134"/>
    </row>
    <row r="2952" spans="1:33">
      <c r="A2952" s="144" t="s">
        <v>345</v>
      </c>
      <c r="B2952" s="135" t="s">
        <v>2229</v>
      </c>
      <c r="C2952" s="143">
        <v>-496.23304145520564</v>
      </c>
      <c r="D2952" s="143">
        <v>3354.0761055946277</v>
      </c>
      <c r="E2952" s="142">
        <v>1.272</v>
      </c>
      <c r="F2952" s="141">
        <v>2.1880000000000002</v>
      </c>
      <c r="G2952" s="135"/>
      <c r="H2952" s="135"/>
      <c r="I2952" s="134"/>
      <c r="J2952" s="135"/>
      <c r="K2952" s="135"/>
      <c r="L2952" s="134"/>
      <c r="M2952" s="135"/>
      <c r="N2952" s="135"/>
      <c r="O2952" s="134"/>
      <c r="P2952" s="135"/>
      <c r="Q2952" s="135"/>
      <c r="R2952" s="134"/>
      <c r="S2952" s="135"/>
      <c r="T2952" s="135"/>
      <c r="U2952" s="134"/>
      <c r="V2952" s="135"/>
      <c r="W2952" s="135"/>
      <c r="X2952" s="134"/>
      <c r="Y2952" s="135"/>
      <c r="Z2952" s="135"/>
      <c r="AA2952" s="134"/>
      <c r="AB2952" s="135"/>
      <c r="AC2952" s="135"/>
      <c r="AD2952" s="134"/>
      <c r="AE2952" s="135"/>
      <c r="AF2952" s="135"/>
      <c r="AG2952" s="134"/>
    </row>
    <row r="2953" spans="1:33">
      <c r="A2953" s="144" t="s">
        <v>345</v>
      </c>
      <c r="B2953" s="135" t="s">
        <v>2228</v>
      </c>
      <c r="C2953" s="143">
        <v>-496.17856439962759</v>
      </c>
      <c r="D2953" s="143">
        <v>3352.4081369744185</v>
      </c>
      <c r="E2953" s="142">
        <v>1.2709999999999999</v>
      </c>
      <c r="F2953" s="141">
        <v>2.1859999999999999</v>
      </c>
      <c r="G2953" s="135"/>
      <c r="H2953" s="135"/>
      <c r="I2953" s="134"/>
      <c r="J2953" s="135"/>
      <c r="K2953" s="135"/>
      <c r="L2953" s="134"/>
      <c r="M2953" s="135"/>
      <c r="N2953" s="135"/>
      <c r="O2953" s="134"/>
      <c r="P2953" s="135"/>
      <c r="Q2953" s="135"/>
      <c r="R2953" s="134"/>
      <c r="S2953" s="135"/>
      <c r="T2953" s="135"/>
      <c r="U2953" s="134"/>
      <c r="V2953" s="135"/>
      <c r="W2953" s="135"/>
      <c r="X2953" s="134"/>
      <c r="Y2953" s="135"/>
      <c r="Z2953" s="135"/>
      <c r="AA2953" s="134"/>
      <c r="AB2953" s="135"/>
      <c r="AC2953" s="135"/>
      <c r="AD2953" s="134"/>
      <c r="AE2953" s="135"/>
      <c r="AF2953" s="135"/>
      <c r="AG2953" s="134"/>
    </row>
    <row r="2954" spans="1:33">
      <c r="A2954" s="144" t="s">
        <v>345</v>
      </c>
      <c r="B2954" s="135" t="s">
        <v>2227</v>
      </c>
      <c r="C2954" s="143">
        <v>-496.41705481119862</v>
      </c>
      <c r="D2954" s="143">
        <v>3352.2448567858874</v>
      </c>
      <c r="E2954" s="142">
        <v>1.278</v>
      </c>
      <c r="F2954" s="141">
        <v>2.2029999999999998</v>
      </c>
      <c r="G2954" s="135"/>
      <c r="H2954" s="135"/>
      <c r="I2954" s="134"/>
      <c r="J2954" s="135"/>
      <c r="K2954" s="135"/>
      <c r="L2954" s="134"/>
      <c r="M2954" s="135"/>
      <c r="N2954" s="135"/>
      <c r="O2954" s="134"/>
      <c r="P2954" s="135"/>
      <c r="Q2954" s="135"/>
      <c r="R2954" s="134"/>
      <c r="S2954" s="135"/>
      <c r="T2954" s="135"/>
      <c r="U2954" s="134"/>
      <c r="V2954" s="135"/>
      <c r="W2954" s="135"/>
      <c r="X2954" s="134"/>
      <c r="Y2954" s="135"/>
      <c r="Z2954" s="135"/>
      <c r="AA2954" s="134"/>
      <c r="AB2954" s="135"/>
      <c r="AC2954" s="135"/>
      <c r="AD2954" s="134"/>
      <c r="AE2954" s="135"/>
      <c r="AF2954" s="135"/>
      <c r="AG2954" s="134"/>
    </row>
    <row r="2955" spans="1:33">
      <c r="A2955" s="144" t="s">
        <v>345</v>
      </c>
      <c r="B2955" s="135" t="s">
        <v>2226</v>
      </c>
      <c r="C2955" s="143">
        <v>-496.39174340908318</v>
      </c>
      <c r="D2955" s="143">
        <v>3351.1037497612474</v>
      </c>
      <c r="E2955" s="142">
        <v>1.2629999999999999</v>
      </c>
      <c r="F2955" s="141">
        <v>2.1989999999999998</v>
      </c>
      <c r="G2955" s="135"/>
      <c r="H2955" s="135"/>
      <c r="I2955" s="134"/>
      <c r="J2955" s="135"/>
      <c r="K2955" s="135"/>
      <c r="L2955" s="134"/>
      <c r="M2955" s="135"/>
      <c r="N2955" s="135"/>
      <c r="O2955" s="134"/>
      <c r="P2955" s="135"/>
      <c r="Q2955" s="135"/>
      <c r="R2955" s="134"/>
      <c r="S2955" s="135"/>
      <c r="T2955" s="135"/>
      <c r="U2955" s="134"/>
      <c r="V2955" s="135"/>
      <c r="W2955" s="135"/>
      <c r="X2955" s="134"/>
      <c r="Y2955" s="135"/>
      <c r="Z2955" s="135"/>
      <c r="AA2955" s="134"/>
      <c r="AB2955" s="135"/>
      <c r="AC2955" s="135"/>
      <c r="AD2955" s="134"/>
      <c r="AE2955" s="135"/>
      <c r="AF2955" s="135"/>
      <c r="AG2955" s="134"/>
    </row>
    <row r="2956" spans="1:33">
      <c r="A2956" s="144" t="s">
        <v>345</v>
      </c>
      <c r="B2956" s="135" t="s">
        <v>2225</v>
      </c>
      <c r="C2956" s="143">
        <v>-496.10981983532554</v>
      </c>
      <c r="D2956" s="143">
        <v>3350.2635440838417</v>
      </c>
      <c r="E2956" s="142">
        <v>1.2849999999999999</v>
      </c>
      <c r="F2956" s="141">
        <v>2.2000000000000002</v>
      </c>
      <c r="G2956" s="135"/>
      <c r="H2956" s="135"/>
      <c r="I2956" s="134"/>
      <c r="J2956" s="135"/>
      <c r="K2956" s="135"/>
      <c r="L2956" s="134"/>
      <c r="M2956" s="135"/>
      <c r="N2956" s="135"/>
      <c r="O2956" s="134"/>
      <c r="P2956" s="135"/>
      <c r="Q2956" s="135"/>
      <c r="R2956" s="134"/>
      <c r="S2956" s="135"/>
      <c r="T2956" s="135"/>
      <c r="U2956" s="134"/>
      <c r="V2956" s="135"/>
      <c r="W2956" s="135"/>
      <c r="X2956" s="134"/>
      <c r="Y2956" s="135"/>
      <c r="Z2956" s="135"/>
      <c r="AA2956" s="134"/>
      <c r="AB2956" s="135"/>
      <c r="AC2956" s="135"/>
      <c r="AD2956" s="134"/>
      <c r="AE2956" s="135"/>
      <c r="AF2956" s="135"/>
      <c r="AG2956" s="134"/>
    </row>
    <row r="2957" spans="1:33">
      <c r="A2957" s="144" t="s">
        <v>345</v>
      </c>
      <c r="B2957" s="135" t="s">
        <v>2224</v>
      </c>
      <c r="C2957" s="143">
        <v>-496.66260666238264</v>
      </c>
      <c r="D2957" s="143">
        <v>3349.0593578527109</v>
      </c>
      <c r="E2957" s="142">
        <v>1.2929999999999999</v>
      </c>
      <c r="F2957" s="141">
        <v>2.1779999999999999</v>
      </c>
      <c r="G2957" s="135"/>
      <c r="H2957" s="135"/>
      <c r="I2957" s="134"/>
      <c r="J2957" s="135"/>
      <c r="K2957" s="135"/>
      <c r="L2957" s="134"/>
      <c r="M2957" s="135"/>
      <c r="N2957" s="135"/>
      <c r="O2957" s="134"/>
      <c r="P2957" s="135"/>
      <c r="Q2957" s="135"/>
      <c r="R2957" s="134"/>
      <c r="S2957" s="135"/>
      <c r="T2957" s="135"/>
      <c r="U2957" s="134"/>
      <c r="V2957" s="135"/>
      <c r="W2957" s="135"/>
      <c r="X2957" s="134"/>
      <c r="Y2957" s="135"/>
      <c r="Z2957" s="135"/>
      <c r="AA2957" s="134"/>
      <c r="AB2957" s="135"/>
      <c r="AC2957" s="135"/>
      <c r="AD2957" s="134"/>
      <c r="AE2957" s="135"/>
      <c r="AF2957" s="135"/>
      <c r="AG2957" s="134"/>
    </row>
    <row r="2958" spans="1:33">
      <c r="A2958" s="144" t="s">
        <v>345</v>
      </c>
      <c r="B2958" s="135" t="s">
        <v>2223</v>
      </c>
      <c r="C2958" s="143">
        <v>-496.84432329978114</v>
      </c>
      <c r="D2958" s="143">
        <v>3348.0042472223786</v>
      </c>
      <c r="E2958" s="142">
        <v>1.278</v>
      </c>
      <c r="F2958" s="141">
        <v>2.19</v>
      </c>
      <c r="G2958" s="135"/>
      <c r="H2958" s="135"/>
      <c r="I2958" s="134"/>
      <c r="J2958" s="135"/>
      <c r="K2958" s="135"/>
      <c r="L2958" s="134"/>
      <c r="M2958" s="135"/>
      <c r="N2958" s="135"/>
      <c r="O2958" s="134"/>
      <c r="P2958" s="135"/>
      <c r="Q2958" s="135"/>
      <c r="R2958" s="134"/>
      <c r="S2958" s="135"/>
      <c r="T2958" s="135"/>
      <c r="U2958" s="134"/>
      <c r="V2958" s="135"/>
      <c r="W2958" s="135"/>
      <c r="X2958" s="134"/>
      <c r="Y2958" s="135"/>
      <c r="Z2958" s="135"/>
      <c r="AA2958" s="134"/>
      <c r="AB2958" s="135"/>
      <c r="AC2958" s="135"/>
      <c r="AD2958" s="134"/>
      <c r="AE2958" s="135"/>
      <c r="AF2958" s="135"/>
      <c r="AG2958" s="134"/>
    </row>
    <row r="2959" spans="1:33">
      <c r="A2959" s="144" t="s">
        <v>345</v>
      </c>
      <c r="B2959" s="135" t="s">
        <v>2222</v>
      </c>
      <c r="C2959" s="143">
        <v>-496.83024645700624</v>
      </c>
      <c r="D2959" s="143">
        <v>3346.4385904476358</v>
      </c>
      <c r="E2959" s="142">
        <v>1.2689999999999999</v>
      </c>
      <c r="F2959" s="141">
        <v>2.2040000000000002</v>
      </c>
      <c r="G2959" s="135"/>
      <c r="H2959" s="135"/>
      <c r="I2959" s="134"/>
      <c r="J2959" s="135"/>
      <c r="K2959" s="135"/>
      <c r="L2959" s="134"/>
      <c r="M2959" s="135"/>
      <c r="N2959" s="135"/>
      <c r="O2959" s="134"/>
      <c r="P2959" s="135"/>
      <c r="Q2959" s="135"/>
      <c r="R2959" s="134"/>
      <c r="S2959" s="135"/>
      <c r="T2959" s="135"/>
      <c r="U2959" s="134"/>
      <c r="V2959" s="135"/>
      <c r="W2959" s="135"/>
      <c r="X2959" s="134"/>
      <c r="Y2959" s="135"/>
      <c r="Z2959" s="135"/>
      <c r="AA2959" s="134"/>
      <c r="AB2959" s="135"/>
      <c r="AC2959" s="135"/>
      <c r="AD2959" s="134"/>
      <c r="AE2959" s="135"/>
      <c r="AF2959" s="135"/>
      <c r="AG2959" s="134"/>
    </row>
    <row r="2960" spans="1:33">
      <c r="A2960" s="144" t="s">
        <v>345</v>
      </c>
      <c r="B2960" s="135" t="s">
        <v>2221</v>
      </c>
      <c r="C2960" s="143">
        <v>-495.92689242123197</v>
      </c>
      <c r="D2960" s="143">
        <v>3344.9227121540353</v>
      </c>
      <c r="E2960" s="142">
        <v>1.2829999999999999</v>
      </c>
      <c r="F2960" s="141">
        <v>2.1739999999999999</v>
      </c>
      <c r="G2960" s="135"/>
      <c r="H2960" s="135"/>
      <c r="I2960" s="134"/>
      <c r="J2960" s="135"/>
      <c r="K2960" s="135"/>
      <c r="L2960" s="134"/>
      <c r="M2960" s="135"/>
      <c r="N2960" s="135"/>
      <c r="O2960" s="134"/>
      <c r="P2960" s="135"/>
      <c r="Q2960" s="135"/>
      <c r="R2960" s="134"/>
      <c r="S2960" s="135"/>
      <c r="T2960" s="135"/>
      <c r="U2960" s="134"/>
      <c r="V2960" s="135"/>
      <c r="W2960" s="135"/>
      <c r="X2960" s="134"/>
      <c r="Y2960" s="135"/>
      <c r="Z2960" s="135"/>
      <c r="AA2960" s="134"/>
      <c r="AB2960" s="135"/>
      <c r="AC2960" s="135"/>
      <c r="AD2960" s="134"/>
      <c r="AE2960" s="135"/>
      <c r="AF2960" s="135"/>
      <c r="AG2960" s="134"/>
    </row>
    <row r="2961" spans="1:33">
      <c r="A2961" s="144" t="s">
        <v>345</v>
      </c>
      <c r="B2961" s="135" t="s">
        <v>2220</v>
      </c>
      <c r="C2961" s="143">
        <v>-496.22140566327016</v>
      </c>
      <c r="D2961" s="143">
        <v>3344.1774559071359</v>
      </c>
      <c r="E2961" s="142">
        <v>1.2729999999999999</v>
      </c>
      <c r="F2961" s="141">
        <v>2.1909999999999998</v>
      </c>
      <c r="G2961" s="135"/>
      <c r="H2961" s="135"/>
      <c r="I2961" s="134"/>
      <c r="J2961" s="135"/>
      <c r="K2961" s="135"/>
      <c r="L2961" s="134"/>
      <c r="M2961" s="135"/>
      <c r="N2961" s="135"/>
      <c r="O2961" s="134"/>
      <c r="P2961" s="135"/>
      <c r="Q2961" s="135"/>
      <c r="R2961" s="134"/>
      <c r="S2961" s="135"/>
      <c r="T2961" s="135"/>
      <c r="U2961" s="134"/>
      <c r="V2961" s="135"/>
      <c r="W2961" s="135"/>
      <c r="X2961" s="134"/>
      <c r="Y2961" s="135"/>
      <c r="Z2961" s="135"/>
      <c r="AA2961" s="134"/>
      <c r="AB2961" s="135"/>
      <c r="AC2961" s="135"/>
      <c r="AD2961" s="134"/>
      <c r="AE2961" s="135"/>
      <c r="AF2961" s="135"/>
      <c r="AG2961" s="134"/>
    </row>
    <row r="2962" spans="1:33">
      <c r="A2962" s="144" t="s">
        <v>345</v>
      </c>
      <c r="B2962" s="135" t="s">
        <v>2219</v>
      </c>
      <c r="C2962" s="143">
        <v>-495.98534805466198</v>
      </c>
      <c r="D2962" s="143">
        <v>3343.9035410809802</v>
      </c>
      <c r="E2962" s="142">
        <v>1.319</v>
      </c>
      <c r="F2962" s="141">
        <v>2.1920000000000002</v>
      </c>
      <c r="G2962" s="135"/>
      <c r="H2962" s="135"/>
      <c r="I2962" s="134"/>
      <c r="J2962" s="135"/>
      <c r="K2962" s="135"/>
      <c r="L2962" s="134"/>
      <c r="M2962" s="135"/>
      <c r="N2962" s="135"/>
      <c r="O2962" s="134"/>
      <c r="P2962" s="135"/>
      <c r="Q2962" s="135"/>
      <c r="R2962" s="134"/>
      <c r="S2962" s="135"/>
      <c r="T2962" s="135"/>
      <c r="U2962" s="134"/>
      <c r="V2962" s="135"/>
      <c r="W2962" s="135"/>
      <c r="X2962" s="134"/>
      <c r="Y2962" s="135"/>
      <c r="Z2962" s="135"/>
      <c r="AA2962" s="134"/>
      <c r="AB2962" s="135"/>
      <c r="AC2962" s="135"/>
      <c r="AD2962" s="134"/>
      <c r="AE2962" s="135"/>
      <c r="AF2962" s="135"/>
      <c r="AG2962" s="134"/>
    </row>
    <row r="2963" spans="1:33">
      <c r="A2963" s="144" t="s">
        <v>345</v>
      </c>
      <c r="B2963" s="135" t="s">
        <v>2218</v>
      </c>
      <c r="C2963" s="143">
        <v>-496.62448894895221</v>
      </c>
      <c r="D2963" s="143">
        <v>3343.1342308631356</v>
      </c>
      <c r="E2963" s="142">
        <v>1.2869999999999999</v>
      </c>
      <c r="F2963" s="141">
        <v>2.1829999999999998</v>
      </c>
      <c r="G2963" s="135"/>
      <c r="H2963" s="135"/>
      <c r="I2963" s="134"/>
      <c r="J2963" s="135"/>
      <c r="K2963" s="135"/>
      <c r="L2963" s="134"/>
      <c r="M2963" s="135"/>
      <c r="N2963" s="135"/>
      <c r="O2963" s="134"/>
      <c r="P2963" s="135"/>
      <c r="Q2963" s="135"/>
      <c r="R2963" s="134"/>
      <c r="S2963" s="135"/>
      <c r="T2963" s="135"/>
      <c r="U2963" s="134"/>
      <c r="V2963" s="135"/>
      <c r="W2963" s="135"/>
      <c r="X2963" s="134"/>
      <c r="Y2963" s="135"/>
      <c r="Z2963" s="135"/>
      <c r="AA2963" s="134"/>
      <c r="AB2963" s="135"/>
      <c r="AC2963" s="135"/>
      <c r="AD2963" s="134"/>
      <c r="AE2963" s="135"/>
      <c r="AF2963" s="135"/>
      <c r="AG2963" s="134"/>
    </row>
    <row r="2964" spans="1:33">
      <c r="A2964" s="144" t="s">
        <v>345</v>
      </c>
      <c r="B2964" s="135" t="s">
        <v>2217</v>
      </c>
      <c r="C2964" s="143">
        <v>-496.31847282063092</v>
      </c>
      <c r="D2964" s="143">
        <v>3342.2470585415713</v>
      </c>
      <c r="E2964" s="142">
        <v>1.3180000000000001</v>
      </c>
      <c r="F2964" s="141">
        <v>2.1869999999999998</v>
      </c>
      <c r="G2964" s="135"/>
      <c r="H2964" s="135"/>
      <c r="I2964" s="134"/>
      <c r="J2964" s="135"/>
      <c r="K2964" s="135"/>
      <c r="L2964" s="134"/>
      <c r="M2964" s="135"/>
      <c r="N2964" s="135"/>
      <c r="O2964" s="134"/>
      <c r="P2964" s="135"/>
      <c r="Q2964" s="135"/>
      <c r="R2964" s="134"/>
      <c r="S2964" s="135"/>
      <c r="T2964" s="135"/>
      <c r="U2964" s="134"/>
      <c r="V2964" s="135"/>
      <c r="W2964" s="135"/>
      <c r="X2964" s="134"/>
      <c r="Y2964" s="135"/>
      <c r="Z2964" s="135"/>
      <c r="AA2964" s="134"/>
      <c r="AB2964" s="135"/>
      <c r="AC2964" s="135"/>
      <c r="AD2964" s="134"/>
      <c r="AE2964" s="135"/>
      <c r="AF2964" s="135"/>
      <c r="AG2964" s="134"/>
    </row>
    <row r="2965" spans="1:33">
      <c r="A2965" s="144" t="s">
        <v>345</v>
      </c>
      <c r="B2965" s="135" t="s">
        <v>2216</v>
      </c>
      <c r="C2965" s="143">
        <v>-496.537408730967</v>
      </c>
      <c r="D2965" s="143">
        <v>3342.2450274843677</v>
      </c>
      <c r="E2965" s="142">
        <v>1.3140000000000001</v>
      </c>
      <c r="F2965" s="141">
        <v>2.2269999999999999</v>
      </c>
      <c r="G2965" s="135"/>
      <c r="H2965" s="135"/>
      <c r="I2965" s="134"/>
      <c r="J2965" s="135"/>
      <c r="K2965" s="135"/>
      <c r="L2965" s="134"/>
      <c r="M2965" s="135"/>
      <c r="N2965" s="135"/>
      <c r="O2965" s="134"/>
      <c r="P2965" s="135"/>
      <c r="Q2965" s="135"/>
      <c r="R2965" s="134"/>
      <c r="S2965" s="135"/>
      <c r="T2965" s="135"/>
      <c r="U2965" s="134"/>
      <c r="V2965" s="135"/>
      <c r="W2965" s="135"/>
      <c r="X2965" s="134"/>
      <c r="Y2965" s="135"/>
      <c r="Z2965" s="135"/>
      <c r="AA2965" s="134"/>
      <c r="AB2965" s="135"/>
      <c r="AC2965" s="135"/>
      <c r="AD2965" s="134"/>
      <c r="AE2965" s="135"/>
      <c r="AF2965" s="135"/>
      <c r="AG2965" s="134"/>
    </row>
    <row r="2966" spans="1:33">
      <c r="A2966" s="144" t="s">
        <v>345</v>
      </c>
      <c r="B2966" s="135" t="s">
        <v>2215</v>
      </c>
      <c r="C2966" s="143">
        <v>-495.93576917739159</v>
      </c>
      <c r="D2966" s="143">
        <v>3341.0825004468043</v>
      </c>
      <c r="E2966" s="142">
        <v>1.3180000000000001</v>
      </c>
      <c r="F2966" s="141">
        <v>2.2189999999999999</v>
      </c>
      <c r="G2966" s="135"/>
      <c r="H2966" s="135"/>
      <c r="I2966" s="134"/>
      <c r="J2966" s="135"/>
      <c r="K2966" s="135"/>
      <c r="L2966" s="134"/>
      <c r="M2966" s="135"/>
      <c r="N2966" s="135"/>
      <c r="O2966" s="134"/>
      <c r="P2966" s="135"/>
      <c r="Q2966" s="135"/>
      <c r="R2966" s="134"/>
      <c r="S2966" s="135"/>
      <c r="T2966" s="135"/>
      <c r="U2966" s="134"/>
      <c r="V2966" s="135"/>
      <c r="W2966" s="135"/>
      <c r="X2966" s="134"/>
      <c r="Y2966" s="135"/>
      <c r="Z2966" s="135"/>
      <c r="AA2966" s="134"/>
      <c r="AB2966" s="135"/>
      <c r="AC2966" s="135"/>
      <c r="AD2966" s="134"/>
      <c r="AE2966" s="135"/>
      <c r="AF2966" s="135"/>
      <c r="AG2966" s="134"/>
    </row>
    <row r="2967" spans="1:33">
      <c r="A2967" s="144" t="s">
        <v>345</v>
      </c>
      <c r="B2967" s="135" t="s">
        <v>2214</v>
      </c>
      <c r="C2967" s="143">
        <v>-496.57430667814998</v>
      </c>
      <c r="D2967" s="143">
        <v>3340.4668507752422</v>
      </c>
      <c r="E2967" s="142">
        <v>1.3380000000000001</v>
      </c>
      <c r="F2967" s="141">
        <v>2.2210000000000001</v>
      </c>
      <c r="G2967" s="135"/>
      <c r="H2967" s="135"/>
      <c r="I2967" s="134"/>
      <c r="J2967" s="135"/>
      <c r="K2967" s="135"/>
      <c r="L2967" s="134"/>
      <c r="M2967" s="135"/>
      <c r="N2967" s="135"/>
      <c r="O2967" s="134"/>
      <c r="P2967" s="135"/>
      <c r="Q2967" s="135"/>
      <c r="R2967" s="134"/>
      <c r="S2967" s="135"/>
      <c r="T2967" s="135"/>
      <c r="U2967" s="134"/>
      <c r="V2967" s="135"/>
      <c r="W2967" s="135"/>
      <c r="X2967" s="134"/>
      <c r="Y2967" s="135"/>
      <c r="Z2967" s="135"/>
      <c r="AA2967" s="134"/>
      <c r="AB2967" s="135"/>
      <c r="AC2967" s="135"/>
      <c r="AD2967" s="134"/>
      <c r="AE2967" s="135"/>
      <c r="AF2967" s="135"/>
      <c r="AG2967" s="134"/>
    </row>
    <row r="2968" spans="1:33">
      <c r="A2968" s="144" t="s">
        <v>345</v>
      </c>
      <c r="B2968" s="135" t="s">
        <v>2213</v>
      </c>
      <c r="C2968" s="143">
        <v>-496.17116183165894</v>
      </c>
      <c r="D2968" s="143">
        <v>3339.8619341014264</v>
      </c>
      <c r="E2968" s="142">
        <v>1.3240000000000001</v>
      </c>
      <c r="F2968" s="141">
        <v>2.214</v>
      </c>
      <c r="G2968" s="135"/>
      <c r="H2968" s="135"/>
      <c r="I2968" s="134"/>
      <c r="J2968" s="135"/>
      <c r="K2968" s="135"/>
      <c r="L2968" s="134"/>
      <c r="M2968" s="135"/>
      <c r="N2968" s="135"/>
      <c r="O2968" s="134"/>
      <c r="P2968" s="135"/>
      <c r="Q2968" s="135"/>
      <c r="R2968" s="134"/>
      <c r="S2968" s="135"/>
      <c r="T2968" s="135"/>
      <c r="U2968" s="134"/>
      <c r="V2968" s="135"/>
      <c r="W2968" s="135"/>
      <c r="X2968" s="134"/>
      <c r="Y2968" s="135"/>
      <c r="Z2968" s="135"/>
      <c r="AA2968" s="134"/>
      <c r="AB2968" s="135"/>
      <c r="AC2968" s="135"/>
      <c r="AD2968" s="134"/>
      <c r="AE2968" s="135"/>
      <c r="AF2968" s="135"/>
      <c r="AG2968" s="134"/>
    </row>
    <row r="2969" spans="1:33">
      <c r="A2969" s="144" t="s">
        <v>345</v>
      </c>
      <c r="B2969" s="135" t="s">
        <v>2212</v>
      </c>
      <c r="C2969" s="143">
        <v>-496.1373560281952</v>
      </c>
      <c r="D2969" s="143">
        <v>3339.0937232282868</v>
      </c>
      <c r="E2969" s="142">
        <v>1.323</v>
      </c>
      <c r="F2969" s="141">
        <v>2.226</v>
      </c>
      <c r="G2969" s="135"/>
      <c r="H2969" s="135"/>
      <c r="I2969" s="134"/>
      <c r="J2969" s="135"/>
      <c r="K2969" s="135"/>
      <c r="L2969" s="134"/>
      <c r="M2969" s="135"/>
      <c r="N2969" s="135"/>
      <c r="O2969" s="134"/>
      <c r="P2969" s="135"/>
      <c r="Q2969" s="135"/>
      <c r="R2969" s="134"/>
      <c r="S2969" s="135"/>
      <c r="T2969" s="135"/>
      <c r="U2969" s="134"/>
      <c r="V2969" s="135"/>
      <c r="W2969" s="135"/>
      <c r="X2969" s="134"/>
      <c r="Y2969" s="135"/>
      <c r="Z2969" s="135"/>
      <c r="AA2969" s="134"/>
      <c r="AB2969" s="135"/>
      <c r="AC2969" s="135"/>
      <c r="AD2969" s="134"/>
      <c r="AE2969" s="135"/>
      <c r="AF2969" s="135"/>
      <c r="AG2969" s="134"/>
    </row>
    <row r="2970" spans="1:33">
      <c r="A2970" s="144" t="s">
        <v>345</v>
      </c>
      <c r="B2970" s="135" t="s">
        <v>2211</v>
      </c>
      <c r="C2970" s="143">
        <v>-496.0236041824586</v>
      </c>
      <c r="D2970" s="143">
        <v>3338.9631557672246</v>
      </c>
      <c r="E2970" s="142">
        <v>1.2969999999999999</v>
      </c>
      <c r="F2970" s="141">
        <v>2.2240000000000002</v>
      </c>
      <c r="G2970" s="135"/>
      <c r="H2970" s="135"/>
      <c r="I2970" s="134"/>
      <c r="J2970" s="135"/>
      <c r="K2970" s="135"/>
      <c r="L2970" s="134"/>
      <c r="M2970" s="135"/>
      <c r="N2970" s="135"/>
      <c r="O2970" s="134"/>
      <c r="P2970" s="135"/>
      <c r="Q2970" s="135"/>
      <c r="R2970" s="134"/>
      <c r="S2970" s="135"/>
      <c r="T2970" s="135"/>
      <c r="U2970" s="134"/>
      <c r="V2970" s="135"/>
      <c r="W2970" s="135"/>
      <c r="X2970" s="134"/>
      <c r="Y2970" s="135"/>
      <c r="Z2970" s="135"/>
      <c r="AA2970" s="134"/>
      <c r="AB2970" s="135"/>
      <c r="AC2970" s="135"/>
      <c r="AD2970" s="134"/>
      <c r="AE2970" s="135"/>
      <c r="AF2970" s="135"/>
      <c r="AG2970" s="134"/>
    </row>
    <row r="2971" spans="1:33">
      <c r="A2971" s="144" t="s">
        <v>345</v>
      </c>
      <c r="B2971" s="135" t="s">
        <v>2210</v>
      </c>
      <c r="C2971" s="143">
        <v>-496.45655811466918</v>
      </c>
      <c r="D2971" s="143">
        <v>3338.1450484735915</v>
      </c>
      <c r="E2971" s="142">
        <v>1.331</v>
      </c>
      <c r="F2971" s="141">
        <v>2.2080000000000002</v>
      </c>
      <c r="G2971" s="135"/>
      <c r="H2971" s="135"/>
      <c r="I2971" s="134"/>
      <c r="J2971" s="135"/>
      <c r="K2971" s="135"/>
      <c r="L2971" s="134"/>
      <c r="M2971" s="135"/>
      <c r="N2971" s="135"/>
      <c r="O2971" s="134"/>
      <c r="P2971" s="135"/>
      <c r="Q2971" s="135"/>
      <c r="R2971" s="134"/>
      <c r="S2971" s="135"/>
      <c r="T2971" s="135"/>
      <c r="U2971" s="134"/>
      <c r="V2971" s="135"/>
      <c r="W2971" s="135"/>
      <c r="X2971" s="134"/>
      <c r="Y2971" s="135"/>
      <c r="Z2971" s="135"/>
      <c r="AA2971" s="134"/>
      <c r="AB2971" s="135"/>
      <c r="AC2971" s="135"/>
      <c r="AD2971" s="134"/>
      <c r="AE2971" s="135"/>
      <c r="AF2971" s="135"/>
      <c r="AG2971" s="134"/>
    </row>
    <row r="2972" spans="1:33">
      <c r="A2972" s="144" t="s">
        <v>345</v>
      </c>
      <c r="B2972" s="135" t="s">
        <v>2209</v>
      </c>
      <c r="C2972" s="143">
        <v>-496.40438737726782</v>
      </c>
      <c r="D2972" s="143">
        <v>3336.544927697701</v>
      </c>
      <c r="E2972" s="142">
        <v>1.2829999999999999</v>
      </c>
      <c r="F2972" s="141">
        <v>2.2200000000000002</v>
      </c>
      <c r="G2972" s="135"/>
      <c r="H2972" s="135"/>
      <c r="I2972" s="134"/>
      <c r="J2972" s="135"/>
      <c r="K2972" s="135"/>
      <c r="L2972" s="134"/>
      <c r="M2972" s="135"/>
      <c r="N2972" s="135"/>
      <c r="O2972" s="134"/>
      <c r="P2972" s="135"/>
      <c r="Q2972" s="135"/>
      <c r="R2972" s="134"/>
      <c r="S2972" s="135"/>
      <c r="T2972" s="135"/>
      <c r="U2972" s="134"/>
      <c r="V2972" s="135"/>
      <c r="W2972" s="135"/>
      <c r="X2972" s="134"/>
      <c r="Y2972" s="135"/>
      <c r="Z2972" s="135"/>
      <c r="AA2972" s="134"/>
      <c r="AB2972" s="135"/>
      <c r="AC2972" s="135"/>
      <c r="AD2972" s="134"/>
      <c r="AE2972" s="135"/>
      <c r="AF2972" s="135"/>
      <c r="AG2972" s="134"/>
    </row>
    <row r="2973" spans="1:33">
      <c r="A2973" s="144" t="s">
        <v>345</v>
      </c>
      <c r="B2973" s="135" t="s">
        <v>2208</v>
      </c>
      <c r="C2973" s="143">
        <v>-496.58233616741597</v>
      </c>
      <c r="D2973" s="143">
        <v>3335.2657174521455</v>
      </c>
      <c r="E2973" s="142">
        <v>1.2989999999999999</v>
      </c>
      <c r="F2973" s="141">
        <v>2.2229999999999999</v>
      </c>
      <c r="G2973" s="135"/>
      <c r="H2973" s="135"/>
      <c r="I2973" s="134"/>
      <c r="J2973" s="135"/>
      <c r="K2973" s="135"/>
      <c r="L2973" s="134"/>
      <c r="M2973" s="135"/>
      <c r="N2973" s="135"/>
      <c r="O2973" s="134"/>
      <c r="P2973" s="135"/>
      <c r="Q2973" s="135"/>
      <c r="R2973" s="134"/>
      <c r="S2973" s="135"/>
      <c r="T2973" s="135"/>
      <c r="U2973" s="134"/>
      <c r="V2973" s="135"/>
      <c r="W2973" s="135"/>
      <c r="X2973" s="134"/>
      <c r="Y2973" s="135"/>
      <c r="Z2973" s="135"/>
      <c r="AA2973" s="134"/>
      <c r="AB2973" s="135"/>
      <c r="AC2973" s="135"/>
      <c r="AD2973" s="134"/>
      <c r="AE2973" s="135"/>
      <c r="AF2973" s="135"/>
      <c r="AG2973" s="134"/>
    </row>
    <row r="2974" spans="1:33">
      <c r="A2974" s="144" t="s">
        <v>345</v>
      </c>
      <c r="B2974" s="135" t="s">
        <v>2207</v>
      </c>
      <c r="C2974" s="143">
        <v>-496.34050032421959</v>
      </c>
      <c r="D2974" s="143">
        <v>3334.9070404410782</v>
      </c>
      <c r="E2974" s="142">
        <v>1.3140000000000001</v>
      </c>
      <c r="F2974" s="141">
        <v>2.2290000000000001</v>
      </c>
      <c r="G2974" s="135"/>
      <c r="H2974" s="135"/>
      <c r="I2974" s="134"/>
      <c r="J2974" s="135"/>
      <c r="K2974" s="135"/>
      <c r="L2974" s="134"/>
      <c r="M2974" s="135"/>
      <c r="N2974" s="135"/>
      <c r="O2974" s="134"/>
      <c r="P2974" s="135"/>
      <c r="Q2974" s="135"/>
      <c r="R2974" s="134"/>
      <c r="S2974" s="135"/>
      <c r="T2974" s="135"/>
      <c r="U2974" s="134"/>
      <c r="V2974" s="135"/>
      <c r="W2974" s="135"/>
      <c r="X2974" s="134"/>
      <c r="Y2974" s="135"/>
      <c r="Z2974" s="135"/>
      <c r="AA2974" s="134"/>
      <c r="AB2974" s="135"/>
      <c r="AC2974" s="135"/>
      <c r="AD2974" s="134"/>
      <c r="AE2974" s="135"/>
      <c r="AF2974" s="135"/>
      <c r="AG2974" s="134"/>
    </row>
    <row r="2975" spans="1:33">
      <c r="A2975" s="144" t="s">
        <v>345</v>
      </c>
      <c r="B2975" s="135" t="s">
        <v>2206</v>
      </c>
      <c r="C2975" s="143">
        <v>-496.63365699847128</v>
      </c>
      <c r="D2975" s="143">
        <v>3334.7531275863416</v>
      </c>
      <c r="E2975" s="142">
        <v>1.319</v>
      </c>
      <c r="F2975" s="141">
        <v>2.214</v>
      </c>
      <c r="G2975" s="135"/>
      <c r="H2975" s="135"/>
      <c r="I2975" s="134"/>
      <c r="J2975" s="135"/>
      <c r="K2975" s="135"/>
      <c r="L2975" s="134"/>
      <c r="M2975" s="135"/>
      <c r="N2975" s="135"/>
      <c r="O2975" s="134"/>
      <c r="P2975" s="135"/>
      <c r="Q2975" s="135"/>
      <c r="R2975" s="134"/>
      <c r="S2975" s="135"/>
      <c r="T2975" s="135"/>
      <c r="U2975" s="134"/>
      <c r="V2975" s="135"/>
      <c r="W2975" s="135"/>
      <c r="X2975" s="134"/>
      <c r="Y2975" s="135"/>
      <c r="Z2975" s="135"/>
      <c r="AA2975" s="134"/>
      <c r="AB2975" s="135"/>
      <c r="AC2975" s="135"/>
      <c r="AD2975" s="134"/>
      <c r="AE2975" s="135"/>
      <c r="AF2975" s="135"/>
      <c r="AG2975" s="134"/>
    </row>
    <row r="2976" spans="1:33">
      <c r="A2976" s="144" t="s">
        <v>345</v>
      </c>
      <c r="B2976" s="135" t="s">
        <v>2205</v>
      </c>
      <c r="C2976" s="143">
        <v>-496.82785833933002</v>
      </c>
      <c r="D2976" s="143">
        <v>3334.454170492435</v>
      </c>
      <c r="E2976" s="142">
        <v>1.304</v>
      </c>
      <c r="F2976" s="141">
        <v>2.2250000000000001</v>
      </c>
      <c r="G2976" s="135"/>
      <c r="H2976" s="135"/>
      <c r="I2976" s="134"/>
      <c r="J2976" s="135"/>
      <c r="K2976" s="135"/>
      <c r="L2976" s="134"/>
      <c r="M2976" s="135"/>
      <c r="N2976" s="135"/>
      <c r="O2976" s="134"/>
      <c r="P2976" s="135"/>
      <c r="Q2976" s="135"/>
      <c r="R2976" s="134"/>
      <c r="S2976" s="135"/>
      <c r="T2976" s="135"/>
      <c r="U2976" s="134"/>
      <c r="V2976" s="135"/>
      <c r="W2976" s="135"/>
      <c r="X2976" s="134"/>
      <c r="Y2976" s="135"/>
      <c r="Z2976" s="135"/>
      <c r="AA2976" s="134"/>
      <c r="AB2976" s="135"/>
      <c r="AC2976" s="135"/>
      <c r="AD2976" s="134"/>
      <c r="AE2976" s="135"/>
      <c r="AF2976" s="135"/>
      <c r="AG2976" s="134"/>
    </row>
    <row r="2977" spans="1:33">
      <c r="A2977" s="144" t="s">
        <v>345</v>
      </c>
      <c r="B2977" s="135" t="s">
        <v>2204</v>
      </c>
      <c r="C2977" s="143">
        <v>-496.20826017564218</v>
      </c>
      <c r="D2977" s="143">
        <v>3332.4887032355255</v>
      </c>
      <c r="E2977" s="142">
        <v>1.294</v>
      </c>
      <c r="F2977" s="141">
        <v>2.214</v>
      </c>
      <c r="G2977" s="135"/>
      <c r="H2977" s="135"/>
      <c r="I2977" s="134"/>
      <c r="J2977" s="135"/>
      <c r="K2977" s="135"/>
      <c r="L2977" s="134"/>
      <c r="M2977" s="135"/>
      <c r="N2977" s="135"/>
      <c r="O2977" s="134"/>
      <c r="P2977" s="135"/>
      <c r="Q2977" s="135"/>
      <c r="R2977" s="134"/>
      <c r="S2977" s="135"/>
      <c r="T2977" s="135"/>
      <c r="U2977" s="134"/>
      <c r="V2977" s="135"/>
      <c r="W2977" s="135"/>
      <c r="X2977" s="134"/>
      <c r="Y2977" s="135"/>
      <c r="Z2977" s="135"/>
      <c r="AA2977" s="134"/>
      <c r="AB2977" s="135"/>
      <c r="AC2977" s="135"/>
      <c r="AD2977" s="134"/>
      <c r="AE2977" s="135"/>
      <c r="AF2977" s="135"/>
      <c r="AG2977" s="134"/>
    </row>
    <row r="2978" spans="1:33">
      <c r="A2978" s="144" t="s">
        <v>345</v>
      </c>
      <c r="B2978" s="135" t="s">
        <v>2203</v>
      </c>
      <c r="C2978" s="143">
        <v>-496.33900387495652</v>
      </c>
      <c r="D2978" s="143">
        <v>3332.3899173452464</v>
      </c>
      <c r="E2978" s="142">
        <v>1.3009999999999999</v>
      </c>
      <c r="F2978" s="141">
        <v>2.2160000000000002</v>
      </c>
      <c r="G2978" s="135"/>
      <c r="H2978" s="135"/>
      <c r="I2978" s="134"/>
      <c r="J2978" s="135"/>
      <c r="K2978" s="135"/>
      <c r="L2978" s="134"/>
      <c r="M2978" s="135"/>
      <c r="N2978" s="135"/>
      <c r="O2978" s="134"/>
      <c r="P2978" s="135"/>
      <c r="Q2978" s="135"/>
      <c r="R2978" s="134"/>
      <c r="S2978" s="135"/>
      <c r="T2978" s="135"/>
      <c r="U2978" s="134"/>
      <c r="V2978" s="135"/>
      <c r="W2978" s="135"/>
      <c r="X2978" s="134"/>
      <c r="Y2978" s="135"/>
      <c r="Z2978" s="135"/>
      <c r="AA2978" s="134"/>
      <c r="AB2978" s="135"/>
      <c r="AC2978" s="135"/>
      <c r="AD2978" s="134"/>
      <c r="AE2978" s="135"/>
      <c r="AF2978" s="135"/>
      <c r="AG2978" s="134"/>
    </row>
    <row r="2979" spans="1:33">
      <c r="A2979" s="144" t="s">
        <v>345</v>
      </c>
      <c r="B2979" s="135" t="s">
        <v>2202</v>
      </c>
      <c r="C2979" s="143">
        <v>-495.94418589847879</v>
      </c>
      <c r="D2979" s="143">
        <v>3332.213634154265</v>
      </c>
      <c r="E2979" s="142">
        <v>1.2929999999999999</v>
      </c>
      <c r="F2979" s="141">
        <v>2.2160000000000002</v>
      </c>
      <c r="G2979" s="135"/>
      <c r="H2979" s="135"/>
      <c r="I2979" s="134"/>
      <c r="J2979" s="135"/>
      <c r="K2979" s="135"/>
      <c r="L2979" s="134"/>
      <c r="M2979" s="135"/>
      <c r="N2979" s="135"/>
      <c r="O2979" s="134"/>
      <c r="P2979" s="135"/>
      <c r="Q2979" s="135"/>
      <c r="R2979" s="134"/>
      <c r="S2979" s="135"/>
      <c r="T2979" s="135"/>
      <c r="U2979" s="134"/>
      <c r="V2979" s="135"/>
      <c r="W2979" s="135"/>
      <c r="X2979" s="134"/>
      <c r="Y2979" s="135"/>
      <c r="Z2979" s="135"/>
      <c r="AA2979" s="134"/>
      <c r="AB2979" s="135"/>
      <c r="AC2979" s="135"/>
      <c r="AD2979" s="134"/>
      <c r="AE2979" s="135"/>
      <c r="AF2979" s="135"/>
      <c r="AG2979" s="134"/>
    </row>
    <row r="2980" spans="1:33">
      <c r="A2980" s="144" t="s">
        <v>345</v>
      </c>
      <c r="B2980" s="135" t="s">
        <v>2201</v>
      </c>
      <c r="C2980" s="143">
        <v>-496.6416295535202</v>
      </c>
      <c r="D2980" s="143">
        <v>3331.300677707452</v>
      </c>
      <c r="E2980" s="142">
        <v>1.2929999999999999</v>
      </c>
      <c r="F2980" s="141">
        <v>2.2029999999999998</v>
      </c>
      <c r="G2980" s="135"/>
      <c r="H2980" s="135"/>
      <c r="I2980" s="134"/>
      <c r="J2980" s="135"/>
      <c r="K2980" s="135"/>
      <c r="L2980" s="134"/>
      <c r="M2980" s="135"/>
      <c r="N2980" s="135"/>
      <c r="O2980" s="134"/>
      <c r="P2980" s="135"/>
      <c r="Q2980" s="135"/>
      <c r="R2980" s="134"/>
      <c r="S2980" s="135"/>
      <c r="T2980" s="135"/>
      <c r="U2980" s="134"/>
      <c r="V2980" s="135"/>
      <c r="W2980" s="135"/>
      <c r="X2980" s="134"/>
      <c r="Y2980" s="135"/>
      <c r="Z2980" s="135"/>
      <c r="AA2980" s="134"/>
      <c r="AB2980" s="135"/>
      <c r="AC2980" s="135"/>
      <c r="AD2980" s="134"/>
      <c r="AE2980" s="135"/>
      <c r="AF2980" s="135"/>
      <c r="AG2980" s="134"/>
    </row>
    <row r="2981" spans="1:33">
      <c r="A2981" s="144" t="s">
        <v>345</v>
      </c>
      <c r="B2981" s="135" t="s">
        <v>2200</v>
      </c>
      <c r="C2981" s="143">
        <v>-496.37295014586755</v>
      </c>
      <c r="D2981" s="143">
        <v>3329.729506426364</v>
      </c>
      <c r="E2981" s="142">
        <v>1.306</v>
      </c>
      <c r="F2981" s="141">
        <v>2.2229999999999999</v>
      </c>
      <c r="G2981" s="135"/>
      <c r="H2981" s="135"/>
      <c r="I2981" s="134"/>
      <c r="J2981" s="135"/>
      <c r="K2981" s="135"/>
      <c r="L2981" s="134"/>
      <c r="M2981" s="135"/>
      <c r="N2981" s="135"/>
      <c r="O2981" s="134"/>
      <c r="P2981" s="135"/>
      <c r="Q2981" s="135"/>
      <c r="R2981" s="134"/>
      <c r="S2981" s="135"/>
      <c r="T2981" s="135"/>
      <c r="U2981" s="134"/>
      <c r="V2981" s="135"/>
      <c r="W2981" s="135"/>
      <c r="X2981" s="134"/>
      <c r="Y2981" s="135"/>
      <c r="Z2981" s="135"/>
      <c r="AA2981" s="134"/>
      <c r="AB2981" s="135"/>
      <c r="AC2981" s="135"/>
      <c r="AD2981" s="134"/>
      <c r="AE2981" s="135"/>
      <c r="AF2981" s="135"/>
      <c r="AG2981" s="134"/>
    </row>
    <row r="2982" spans="1:33">
      <c r="A2982" s="144" t="s">
        <v>345</v>
      </c>
      <c r="B2982" s="135" t="s">
        <v>2199</v>
      </c>
      <c r="C2982" s="143">
        <v>-496.6077495084175</v>
      </c>
      <c r="D2982" s="143">
        <v>3328.0769634043704</v>
      </c>
      <c r="E2982" s="142">
        <v>1.3049999999999999</v>
      </c>
      <c r="F2982" s="141">
        <v>2.214</v>
      </c>
      <c r="G2982" s="135"/>
      <c r="H2982" s="135"/>
      <c r="I2982" s="134"/>
      <c r="J2982" s="135"/>
      <c r="K2982" s="135"/>
      <c r="L2982" s="134"/>
      <c r="M2982" s="135"/>
      <c r="N2982" s="135"/>
      <c r="O2982" s="134"/>
      <c r="P2982" s="135"/>
      <c r="Q2982" s="135"/>
      <c r="R2982" s="134"/>
      <c r="S2982" s="135"/>
      <c r="T2982" s="135"/>
      <c r="U2982" s="134"/>
      <c r="V2982" s="135"/>
      <c r="W2982" s="135"/>
      <c r="X2982" s="134"/>
      <c r="Y2982" s="135"/>
      <c r="Z2982" s="135"/>
      <c r="AA2982" s="134"/>
      <c r="AB2982" s="135"/>
      <c r="AC2982" s="135"/>
      <c r="AD2982" s="134"/>
      <c r="AE2982" s="135"/>
      <c r="AF2982" s="135"/>
      <c r="AG2982" s="134"/>
    </row>
    <row r="2983" spans="1:33">
      <c r="A2983" s="144" t="s">
        <v>345</v>
      </c>
      <c r="B2983" s="135" t="s">
        <v>2198</v>
      </c>
      <c r="C2983" s="143">
        <v>-496.88428921035938</v>
      </c>
      <c r="D2983" s="143">
        <v>3327.2380644669379</v>
      </c>
      <c r="E2983" s="142">
        <v>1.2909999999999999</v>
      </c>
      <c r="F2983" s="141">
        <v>2.2250000000000001</v>
      </c>
      <c r="G2983" s="135"/>
      <c r="H2983" s="135"/>
      <c r="I2983" s="134"/>
      <c r="J2983" s="135"/>
      <c r="K2983" s="135"/>
      <c r="L2983" s="134"/>
      <c r="M2983" s="135"/>
      <c r="N2983" s="135"/>
      <c r="O2983" s="134"/>
      <c r="P2983" s="135"/>
      <c r="Q2983" s="135"/>
      <c r="R2983" s="134"/>
      <c r="S2983" s="135"/>
      <c r="T2983" s="135"/>
      <c r="U2983" s="134"/>
      <c r="V2983" s="135"/>
      <c r="W2983" s="135"/>
      <c r="X2983" s="134"/>
      <c r="Y2983" s="135"/>
      <c r="Z2983" s="135"/>
      <c r="AA2983" s="134"/>
      <c r="AB2983" s="135"/>
      <c r="AC2983" s="135"/>
      <c r="AD2983" s="134"/>
      <c r="AE2983" s="135"/>
      <c r="AF2983" s="135"/>
      <c r="AG2983" s="134"/>
    </row>
    <row r="2984" spans="1:33">
      <c r="A2984" s="144" t="s">
        <v>345</v>
      </c>
      <c r="B2984" s="135" t="s">
        <v>2197</v>
      </c>
      <c r="C2984" s="143">
        <v>-496.11529990169402</v>
      </c>
      <c r="D2984" s="143">
        <v>3325.7924653919104</v>
      </c>
      <c r="E2984" s="142">
        <v>1.325</v>
      </c>
      <c r="F2984" s="141">
        <v>2.2210000000000001</v>
      </c>
      <c r="G2984" s="135"/>
      <c r="H2984" s="135"/>
      <c r="I2984" s="134"/>
      <c r="J2984" s="135"/>
      <c r="K2984" s="135"/>
      <c r="L2984" s="134"/>
      <c r="M2984" s="135"/>
      <c r="N2984" s="135"/>
      <c r="O2984" s="134"/>
      <c r="P2984" s="135"/>
      <c r="Q2984" s="135"/>
      <c r="R2984" s="134"/>
      <c r="S2984" s="135"/>
      <c r="T2984" s="135"/>
      <c r="U2984" s="134"/>
      <c r="V2984" s="135"/>
      <c r="W2984" s="135"/>
      <c r="X2984" s="134"/>
      <c r="Y2984" s="135"/>
      <c r="Z2984" s="135"/>
      <c r="AA2984" s="134"/>
      <c r="AB2984" s="135"/>
      <c r="AC2984" s="135"/>
      <c r="AD2984" s="134"/>
      <c r="AE2984" s="135"/>
      <c r="AF2984" s="135"/>
      <c r="AG2984" s="134"/>
    </row>
    <row r="2985" spans="1:33">
      <c r="A2985" s="144" t="s">
        <v>345</v>
      </c>
      <c r="B2985" s="135" t="s">
        <v>2196</v>
      </c>
      <c r="C2985" s="143">
        <v>-496.21493484545499</v>
      </c>
      <c r="D2985" s="143">
        <v>3323.9339215662967</v>
      </c>
      <c r="E2985" s="142">
        <v>1.3009999999999999</v>
      </c>
      <c r="F2985" s="141">
        <v>2.1960000000000002</v>
      </c>
      <c r="G2985" s="135"/>
      <c r="H2985" s="135"/>
      <c r="I2985" s="134"/>
      <c r="J2985" s="135"/>
      <c r="K2985" s="135"/>
      <c r="L2985" s="134"/>
      <c r="M2985" s="135"/>
      <c r="N2985" s="135"/>
      <c r="O2985" s="134"/>
      <c r="P2985" s="135"/>
      <c r="Q2985" s="135"/>
      <c r="R2985" s="134"/>
      <c r="S2985" s="135"/>
      <c r="T2985" s="135"/>
      <c r="U2985" s="134"/>
      <c r="V2985" s="135"/>
      <c r="W2985" s="135"/>
      <c r="X2985" s="134"/>
      <c r="Y2985" s="135"/>
      <c r="Z2985" s="135"/>
      <c r="AA2985" s="134"/>
      <c r="AB2985" s="135"/>
      <c r="AC2985" s="135"/>
      <c r="AD2985" s="134"/>
      <c r="AE2985" s="135"/>
      <c r="AF2985" s="135"/>
      <c r="AG2985" s="134"/>
    </row>
    <row r="2986" spans="1:33">
      <c r="A2986" s="144" t="s">
        <v>345</v>
      </c>
      <c r="B2986" s="135" t="s">
        <v>2195</v>
      </c>
      <c r="C2986" s="143">
        <v>-496.71558673917968</v>
      </c>
      <c r="D2986" s="143">
        <v>3323.4422914973097</v>
      </c>
      <c r="E2986" s="142">
        <v>1.3160000000000001</v>
      </c>
      <c r="F2986" s="141">
        <v>2.2250000000000001</v>
      </c>
      <c r="G2986" s="135"/>
      <c r="H2986" s="135"/>
      <c r="I2986" s="134"/>
      <c r="J2986" s="135"/>
      <c r="K2986" s="135"/>
      <c r="L2986" s="134"/>
      <c r="M2986" s="135"/>
      <c r="N2986" s="135"/>
      <c r="O2986" s="134"/>
      <c r="P2986" s="135"/>
      <c r="Q2986" s="135"/>
      <c r="R2986" s="134"/>
      <c r="S2986" s="135"/>
      <c r="T2986" s="135"/>
      <c r="U2986" s="134"/>
      <c r="V2986" s="135"/>
      <c r="W2986" s="135"/>
      <c r="X2986" s="134"/>
      <c r="Y2986" s="135"/>
      <c r="Z2986" s="135"/>
      <c r="AA2986" s="134"/>
      <c r="AB2986" s="135"/>
      <c r="AC2986" s="135"/>
      <c r="AD2986" s="134"/>
      <c r="AE2986" s="135"/>
      <c r="AF2986" s="135"/>
      <c r="AG2986" s="134"/>
    </row>
    <row r="2987" spans="1:33">
      <c r="A2987" s="144" t="s">
        <v>345</v>
      </c>
      <c r="B2987" s="135" t="s">
        <v>2194</v>
      </c>
      <c r="C2987" s="143">
        <v>-495.99103242872258</v>
      </c>
      <c r="D2987" s="143">
        <v>3323.2742300868317</v>
      </c>
      <c r="E2987" s="142">
        <v>1.28</v>
      </c>
      <c r="F2987" s="141">
        <v>2.2240000000000002</v>
      </c>
      <c r="G2987" s="135"/>
      <c r="H2987" s="135"/>
      <c r="I2987" s="134"/>
      <c r="J2987" s="135"/>
      <c r="K2987" s="135"/>
      <c r="L2987" s="134"/>
      <c r="M2987" s="135"/>
      <c r="N2987" s="135"/>
      <c r="O2987" s="134"/>
      <c r="P2987" s="135"/>
      <c r="Q2987" s="135"/>
      <c r="R2987" s="134"/>
      <c r="S2987" s="135"/>
      <c r="T2987" s="135"/>
      <c r="U2987" s="134"/>
      <c r="V2987" s="135"/>
      <c r="W2987" s="135"/>
      <c r="X2987" s="134"/>
      <c r="Y2987" s="135"/>
      <c r="Z2987" s="135"/>
      <c r="AA2987" s="134"/>
      <c r="AB2987" s="135"/>
      <c r="AC2987" s="135"/>
      <c r="AD2987" s="134"/>
      <c r="AE2987" s="135"/>
      <c r="AF2987" s="135"/>
      <c r="AG2987" s="134"/>
    </row>
    <row r="2988" spans="1:33">
      <c r="A2988" s="144" t="s">
        <v>345</v>
      </c>
      <c r="B2988" s="135" t="s">
        <v>2193</v>
      </c>
      <c r="C2988" s="143">
        <v>-496.50364251188756</v>
      </c>
      <c r="D2988" s="143">
        <v>3322.7069001013306</v>
      </c>
      <c r="E2988" s="142">
        <v>1.3029999999999999</v>
      </c>
      <c r="F2988" s="141">
        <v>2.214</v>
      </c>
      <c r="G2988" s="135"/>
      <c r="H2988" s="135"/>
      <c r="I2988" s="134"/>
      <c r="J2988" s="135"/>
      <c r="K2988" s="135"/>
      <c r="L2988" s="134"/>
      <c r="M2988" s="135"/>
      <c r="N2988" s="135"/>
      <c r="O2988" s="134"/>
      <c r="P2988" s="135"/>
      <c r="Q2988" s="135"/>
      <c r="R2988" s="134"/>
      <c r="S2988" s="135"/>
      <c r="T2988" s="135"/>
      <c r="U2988" s="134"/>
      <c r="V2988" s="135"/>
      <c r="W2988" s="135"/>
      <c r="X2988" s="134"/>
      <c r="Y2988" s="135"/>
      <c r="Z2988" s="135"/>
      <c r="AA2988" s="134"/>
      <c r="AB2988" s="135"/>
      <c r="AC2988" s="135"/>
      <c r="AD2988" s="134"/>
      <c r="AE2988" s="135"/>
      <c r="AF2988" s="135"/>
      <c r="AG2988" s="134"/>
    </row>
    <row r="2989" spans="1:33">
      <c r="A2989" s="144" t="s">
        <v>345</v>
      </c>
      <c r="B2989" s="135" t="s">
        <v>2192</v>
      </c>
      <c r="C2989" s="143">
        <v>-496.77315174042099</v>
      </c>
      <c r="D2989" s="143">
        <v>3321.5782271842877</v>
      </c>
      <c r="E2989" s="142">
        <v>1.288</v>
      </c>
      <c r="F2989" s="141">
        <v>2.2280000000000002</v>
      </c>
      <c r="G2989" s="135"/>
      <c r="H2989" s="135"/>
      <c r="I2989" s="134"/>
      <c r="J2989" s="135"/>
      <c r="K2989" s="135"/>
      <c r="L2989" s="134"/>
      <c r="M2989" s="135"/>
      <c r="N2989" s="135"/>
      <c r="O2989" s="134"/>
      <c r="P2989" s="135"/>
      <c r="Q2989" s="135"/>
      <c r="R2989" s="134"/>
      <c r="S2989" s="135"/>
      <c r="T2989" s="135"/>
      <c r="U2989" s="134"/>
      <c r="V2989" s="135"/>
      <c r="W2989" s="135"/>
      <c r="X2989" s="134"/>
      <c r="Y2989" s="135"/>
      <c r="Z2989" s="135"/>
      <c r="AA2989" s="134"/>
      <c r="AB2989" s="135"/>
      <c r="AC2989" s="135"/>
      <c r="AD2989" s="134"/>
      <c r="AE2989" s="135"/>
      <c r="AF2989" s="135"/>
      <c r="AG2989" s="134"/>
    </row>
    <row r="2990" spans="1:33">
      <c r="A2990" s="144" t="s">
        <v>345</v>
      </c>
      <c r="B2990" s="135" t="s">
        <v>2191</v>
      </c>
      <c r="C2990" s="143">
        <v>-496.85520848510959</v>
      </c>
      <c r="D2990" s="143">
        <v>3320.4169710501246</v>
      </c>
      <c r="E2990" s="142">
        <v>1.3149999999999999</v>
      </c>
      <c r="F2990" s="141">
        <v>2.2130000000000001</v>
      </c>
      <c r="G2990" s="135"/>
      <c r="H2990" s="135"/>
      <c r="I2990" s="134"/>
      <c r="J2990" s="135"/>
      <c r="K2990" s="135"/>
      <c r="L2990" s="134"/>
      <c r="M2990" s="135"/>
      <c r="N2990" s="135"/>
      <c r="O2990" s="134"/>
      <c r="P2990" s="135"/>
      <c r="Q2990" s="135"/>
      <c r="R2990" s="134"/>
      <c r="S2990" s="135"/>
      <c r="T2990" s="135"/>
      <c r="U2990" s="134"/>
      <c r="V2990" s="135"/>
      <c r="W2990" s="135"/>
      <c r="X2990" s="134"/>
      <c r="Y2990" s="135"/>
      <c r="Z2990" s="135"/>
      <c r="AA2990" s="134"/>
      <c r="AB2990" s="135"/>
      <c r="AC2990" s="135"/>
      <c r="AD2990" s="134"/>
      <c r="AE2990" s="135"/>
      <c r="AF2990" s="135"/>
      <c r="AG2990" s="134"/>
    </row>
    <row r="2991" spans="1:33">
      <c r="A2991" s="144" t="s">
        <v>345</v>
      </c>
      <c r="B2991" s="135" t="s">
        <v>2190</v>
      </c>
      <c r="C2991" s="143">
        <v>-495.99948159642332</v>
      </c>
      <c r="D2991" s="143">
        <v>3319.8022768386741</v>
      </c>
      <c r="E2991" s="142">
        <v>1.33</v>
      </c>
      <c r="F2991" s="141">
        <v>2.2200000000000002</v>
      </c>
      <c r="G2991" s="135"/>
      <c r="H2991" s="135"/>
      <c r="I2991" s="134"/>
      <c r="J2991" s="135"/>
      <c r="K2991" s="135"/>
      <c r="L2991" s="134"/>
      <c r="M2991" s="135"/>
      <c r="N2991" s="135"/>
      <c r="O2991" s="134"/>
      <c r="P2991" s="135"/>
      <c r="Q2991" s="135"/>
      <c r="R2991" s="134"/>
      <c r="S2991" s="135"/>
      <c r="T2991" s="135"/>
      <c r="U2991" s="134"/>
      <c r="V2991" s="135"/>
      <c r="W2991" s="135"/>
      <c r="X2991" s="134"/>
      <c r="Y2991" s="135"/>
      <c r="Z2991" s="135"/>
      <c r="AA2991" s="134"/>
      <c r="AB2991" s="135"/>
      <c r="AC2991" s="135"/>
      <c r="AD2991" s="134"/>
      <c r="AE2991" s="135"/>
      <c r="AF2991" s="135"/>
      <c r="AG2991" s="134"/>
    </row>
    <row r="2992" spans="1:33">
      <c r="A2992" s="144" t="s">
        <v>345</v>
      </c>
      <c r="B2992" s="135" t="s">
        <v>2189</v>
      </c>
      <c r="C2992" s="143">
        <v>-496.38286914596978</v>
      </c>
      <c r="D2992" s="143">
        <v>3318.2366850698627</v>
      </c>
      <c r="E2992" s="142">
        <v>1.2989999999999999</v>
      </c>
      <c r="F2992" s="141">
        <v>2.21</v>
      </c>
      <c r="G2992" s="135"/>
      <c r="H2992" s="135"/>
      <c r="I2992" s="134"/>
      <c r="J2992" s="135"/>
      <c r="K2992" s="135"/>
      <c r="L2992" s="134"/>
      <c r="M2992" s="135"/>
      <c r="N2992" s="135"/>
      <c r="O2992" s="134"/>
      <c r="P2992" s="135"/>
      <c r="Q2992" s="135"/>
      <c r="R2992" s="134"/>
      <c r="S2992" s="135"/>
      <c r="T2992" s="135"/>
      <c r="U2992" s="134"/>
      <c r="V2992" s="135"/>
      <c r="W2992" s="135"/>
      <c r="X2992" s="134"/>
      <c r="Y2992" s="135"/>
      <c r="Z2992" s="135"/>
      <c r="AA2992" s="134"/>
      <c r="AB2992" s="135"/>
      <c r="AC2992" s="135"/>
      <c r="AD2992" s="134"/>
      <c r="AE2992" s="135"/>
      <c r="AF2992" s="135"/>
      <c r="AG2992" s="134"/>
    </row>
    <row r="2993" spans="1:33">
      <c r="A2993" s="144" t="s">
        <v>345</v>
      </c>
      <c r="B2993" s="135" t="s">
        <v>2188</v>
      </c>
      <c r="C2993" s="143">
        <v>-496.32763446224311</v>
      </c>
      <c r="D2993" s="143">
        <v>3317.580055960178</v>
      </c>
      <c r="E2993" s="142">
        <v>1.3180000000000001</v>
      </c>
      <c r="F2993" s="141">
        <v>2.2210000000000001</v>
      </c>
      <c r="G2993" s="135"/>
      <c r="H2993" s="135"/>
      <c r="I2993" s="134"/>
      <c r="J2993" s="135"/>
      <c r="K2993" s="135"/>
      <c r="L2993" s="134"/>
      <c r="M2993" s="135"/>
      <c r="N2993" s="135"/>
      <c r="O2993" s="134"/>
      <c r="P2993" s="135"/>
      <c r="Q2993" s="135"/>
      <c r="R2993" s="134"/>
      <c r="S2993" s="135"/>
      <c r="T2993" s="135"/>
      <c r="U2993" s="134"/>
      <c r="V2993" s="135"/>
      <c r="W2993" s="135"/>
      <c r="X2993" s="134"/>
      <c r="Y2993" s="135"/>
      <c r="Z2993" s="135"/>
      <c r="AA2993" s="134"/>
      <c r="AB2993" s="135"/>
      <c r="AC2993" s="135"/>
      <c r="AD2993" s="134"/>
      <c r="AE2993" s="135"/>
      <c r="AF2993" s="135"/>
      <c r="AG2993" s="134"/>
    </row>
    <row r="2994" spans="1:33">
      <c r="A2994" s="144" t="s">
        <v>345</v>
      </c>
      <c r="B2994" s="135" t="s">
        <v>2187</v>
      </c>
      <c r="C2994" s="143">
        <v>-496.73172674801634</v>
      </c>
      <c r="D2994" s="143">
        <v>3316.937091948022</v>
      </c>
      <c r="E2994" s="142">
        <v>1.3260000000000001</v>
      </c>
      <c r="F2994" s="141">
        <v>2.2290000000000001</v>
      </c>
      <c r="G2994" s="135"/>
      <c r="H2994" s="135"/>
      <c r="I2994" s="134"/>
      <c r="J2994" s="135"/>
      <c r="K2994" s="135"/>
      <c r="L2994" s="134"/>
      <c r="M2994" s="135"/>
      <c r="N2994" s="135"/>
      <c r="O2994" s="134"/>
      <c r="P2994" s="135"/>
      <c r="Q2994" s="135"/>
      <c r="R2994" s="134"/>
      <c r="S2994" s="135"/>
      <c r="T2994" s="135"/>
      <c r="U2994" s="134"/>
      <c r="V2994" s="135"/>
      <c r="W2994" s="135"/>
      <c r="X2994" s="134"/>
      <c r="Y2994" s="135"/>
      <c r="Z2994" s="135"/>
      <c r="AA2994" s="134"/>
      <c r="AB2994" s="135"/>
      <c r="AC2994" s="135"/>
      <c r="AD2994" s="134"/>
      <c r="AE2994" s="135"/>
      <c r="AF2994" s="135"/>
      <c r="AG2994" s="134"/>
    </row>
    <row r="2995" spans="1:33">
      <c r="A2995" s="144" t="s">
        <v>345</v>
      </c>
      <c r="B2995" s="135" t="s">
        <v>2186</v>
      </c>
      <c r="C2995" s="143">
        <v>-496.52095702370923</v>
      </c>
      <c r="D2995" s="143">
        <v>3315.7332511385034</v>
      </c>
      <c r="E2995" s="142">
        <v>1.3160000000000001</v>
      </c>
      <c r="F2995" s="141">
        <v>2.218</v>
      </c>
      <c r="G2995" s="135"/>
      <c r="H2995" s="135"/>
      <c r="I2995" s="134"/>
      <c r="J2995" s="135"/>
      <c r="K2995" s="135"/>
      <c r="L2995" s="134"/>
      <c r="M2995" s="135"/>
      <c r="N2995" s="135"/>
      <c r="O2995" s="134"/>
      <c r="P2995" s="135"/>
      <c r="Q2995" s="135"/>
      <c r="R2995" s="134"/>
      <c r="S2995" s="135"/>
      <c r="T2995" s="135"/>
      <c r="U2995" s="134"/>
      <c r="V2995" s="135"/>
      <c r="W2995" s="135"/>
      <c r="X2995" s="134"/>
      <c r="Y2995" s="135"/>
      <c r="Z2995" s="135"/>
      <c r="AA2995" s="134"/>
      <c r="AB2995" s="135"/>
      <c r="AC2995" s="135"/>
      <c r="AD2995" s="134"/>
      <c r="AE2995" s="135"/>
      <c r="AF2995" s="135"/>
      <c r="AG2995" s="134"/>
    </row>
    <row r="2996" spans="1:33">
      <c r="A2996" s="144" t="s">
        <v>345</v>
      </c>
      <c r="B2996" s="135" t="s">
        <v>2185</v>
      </c>
      <c r="C2996" s="143">
        <v>-496.34830838812434</v>
      </c>
      <c r="D2996" s="143">
        <v>3314.9059582903778</v>
      </c>
      <c r="E2996" s="142">
        <v>1.3220000000000001</v>
      </c>
      <c r="F2996" s="141">
        <v>2.2240000000000002</v>
      </c>
      <c r="G2996" s="135"/>
      <c r="H2996" s="135"/>
      <c r="I2996" s="134"/>
      <c r="J2996" s="135"/>
      <c r="K2996" s="135"/>
      <c r="L2996" s="134"/>
      <c r="M2996" s="135"/>
      <c r="N2996" s="135"/>
      <c r="O2996" s="134"/>
      <c r="P2996" s="135"/>
      <c r="Q2996" s="135"/>
      <c r="R2996" s="134"/>
      <c r="S2996" s="135"/>
      <c r="T2996" s="135"/>
      <c r="U2996" s="134"/>
      <c r="V2996" s="135"/>
      <c r="W2996" s="135"/>
      <c r="X2996" s="134"/>
      <c r="Y2996" s="135"/>
      <c r="Z2996" s="135"/>
      <c r="AA2996" s="134"/>
      <c r="AB2996" s="135"/>
      <c r="AC2996" s="135"/>
      <c r="AD2996" s="134"/>
      <c r="AE2996" s="135"/>
      <c r="AF2996" s="135"/>
      <c r="AG2996" s="134"/>
    </row>
    <row r="2997" spans="1:33">
      <c r="A2997" s="144" t="s">
        <v>345</v>
      </c>
      <c r="B2997" s="135" t="s">
        <v>2184</v>
      </c>
      <c r="C2997" s="143">
        <v>-496.12801593682167</v>
      </c>
      <c r="D2997" s="143">
        <v>3313.4779804401983</v>
      </c>
      <c r="E2997" s="142">
        <v>1.3260000000000001</v>
      </c>
      <c r="F2997" s="141">
        <v>2.2080000000000002</v>
      </c>
      <c r="G2997" s="135"/>
      <c r="H2997" s="135"/>
      <c r="I2997" s="134"/>
      <c r="J2997" s="135"/>
      <c r="K2997" s="135"/>
      <c r="L2997" s="134"/>
      <c r="M2997" s="135"/>
      <c r="N2997" s="135"/>
      <c r="O2997" s="134"/>
      <c r="P2997" s="135"/>
      <c r="Q2997" s="135"/>
      <c r="R2997" s="134"/>
      <c r="S2997" s="135"/>
      <c r="T2997" s="135"/>
      <c r="U2997" s="134"/>
      <c r="V2997" s="135"/>
      <c r="W2997" s="135"/>
      <c r="X2997" s="134"/>
      <c r="Y2997" s="135"/>
      <c r="Z2997" s="135"/>
      <c r="AA2997" s="134"/>
      <c r="AB2997" s="135"/>
      <c r="AC2997" s="135"/>
      <c r="AD2997" s="134"/>
      <c r="AE2997" s="135"/>
      <c r="AF2997" s="135"/>
      <c r="AG2997" s="134"/>
    </row>
    <row r="2998" spans="1:33">
      <c r="A2998" s="144" t="s">
        <v>345</v>
      </c>
      <c r="B2998" s="135" t="s">
        <v>2183</v>
      </c>
      <c r="C2998" s="143">
        <v>-496.09746679918675</v>
      </c>
      <c r="D2998" s="143">
        <v>3311.6000048696737</v>
      </c>
      <c r="E2998" s="142">
        <v>1.3180000000000001</v>
      </c>
      <c r="F2998" s="141">
        <v>2.2120000000000002</v>
      </c>
      <c r="G2998" s="135"/>
      <c r="H2998" s="135"/>
      <c r="I2998" s="134"/>
      <c r="J2998" s="135"/>
      <c r="K2998" s="135"/>
      <c r="L2998" s="134"/>
      <c r="M2998" s="135"/>
      <c r="N2998" s="135"/>
      <c r="O2998" s="134"/>
      <c r="P2998" s="135"/>
      <c r="Q2998" s="135"/>
      <c r="R2998" s="134"/>
      <c r="S2998" s="135"/>
      <c r="T2998" s="135"/>
      <c r="U2998" s="134"/>
      <c r="V2998" s="135"/>
      <c r="W2998" s="135"/>
      <c r="X2998" s="134"/>
      <c r="Y2998" s="135"/>
      <c r="Z2998" s="135"/>
      <c r="AA2998" s="134"/>
      <c r="AB2998" s="135"/>
      <c r="AC2998" s="135"/>
      <c r="AD2998" s="134"/>
      <c r="AE2998" s="135"/>
      <c r="AF2998" s="135"/>
      <c r="AG2998" s="134"/>
    </row>
    <row r="2999" spans="1:33">
      <c r="A2999" s="144" t="s">
        <v>345</v>
      </c>
      <c r="B2999" s="135" t="s">
        <v>2182</v>
      </c>
      <c r="C2999" s="143">
        <v>-496.79526412629963</v>
      </c>
      <c r="D2999" s="143">
        <v>3309.8763310690647</v>
      </c>
      <c r="E2999" s="142">
        <v>1.3140000000000001</v>
      </c>
      <c r="F2999" s="141">
        <v>2.214</v>
      </c>
      <c r="G2999" s="135"/>
      <c r="H2999" s="135"/>
      <c r="I2999" s="134"/>
      <c r="J2999" s="135"/>
      <c r="K2999" s="135"/>
      <c r="L2999" s="134"/>
      <c r="M2999" s="135"/>
      <c r="N2999" s="135"/>
      <c r="O2999" s="134"/>
      <c r="P2999" s="135"/>
      <c r="Q2999" s="135"/>
      <c r="R2999" s="134"/>
      <c r="S2999" s="135"/>
      <c r="T2999" s="135"/>
      <c r="U2999" s="134"/>
      <c r="V2999" s="135"/>
      <c r="W2999" s="135"/>
      <c r="X2999" s="134"/>
      <c r="Y2999" s="135"/>
      <c r="Z2999" s="135"/>
      <c r="AA2999" s="134"/>
      <c r="AB2999" s="135"/>
      <c r="AC2999" s="135"/>
      <c r="AD2999" s="134"/>
      <c r="AE2999" s="135"/>
      <c r="AF2999" s="135"/>
      <c r="AG2999" s="134"/>
    </row>
    <row r="3000" spans="1:33">
      <c r="A3000" s="144" t="s">
        <v>345</v>
      </c>
      <c r="B3000" s="135" t="s">
        <v>2181</v>
      </c>
      <c r="C3000" s="143">
        <v>-496.74192070320493</v>
      </c>
      <c r="D3000" s="143">
        <v>3308.4009423966982</v>
      </c>
      <c r="E3000" s="142">
        <v>1.3009999999999999</v>
      </c>
      <c r="F3000" s="141">
        <v>2.2280000000000002</v>
      </c>
      <c r="G3000" s="135"/>
      <c r="H3000" s="135"/>
      <c r="I3000" s="134"/>
      <c r="J3000" s="135"/>
      <c r="K3000" s="135"/>
      <c r="L3000" s="134"/>
      <c r="M3000" s="135"/>
      <c r="N3000" s="135"/>
      <c r="O3000" s="134"/>
      <c r="P3000" s="135"/>
      <c r="Q3000" s="135"/>
      <c r="R3000" s="134"/>
      <c r="S3000" s="135"/>
      <c r="T3000" s="135"/>
      <c r="U3000" s="134"/>
      <c r="V3000" s="135"/>
      <c r="W3000" s="135"/>
      <c r="X3000" s="134"/>
      <c r="Y3000" s="135"/>
      <c r="Z3000" s="135"/>
      <c r="AA3000" s="134"/>
      <c r="AB3000" s="135"/>
      <c r="AC3000" s="135"/>
      <c r="AD3000" s="134"/>
      <c r="AE3000" s="135"/>
      <c r="AF3000" s="135"/>
      <c r="AG3000" s="134"/>
    </row>
    <row r="3001" spans="1:33">
      <c r="A3001" s="144" t="s">
        <v>345</v>
      </c>
      <c r="B3001" s="135" t="s">
        <v>2180</v>
      </c>
      <c r="C3001" s="143">
        <v>-496.25051186872037</v>
      </c>
      <c r="D3001" s="143">
        <v>3306.547019586159</v>
      </c>
      <c r="E3001" s="142">
        <v>1.2829999999999999</v>
      </c>
      <c r="F3001" s="141">
        <v>2.2080000000000002</v>
      </c>
      <c r="G3001" s="135"/>
      <c r="H3001" s="135"/>
      <c r="I3001" s="134"/>
      <c r="J3001" s="135"/>
      <c r="K3001" s="135"/>
      <c r="L3001" s="134"/>
      <c r="M3001" s="135"/>
      <c r="N3001" s="135"/>
      <c r="O3001" s="134"/>
      <c r="P3001" s="135"/>
      <c r="Q3001" s="135"/>
      <c r="R3001" s="134"/>
      <c r="S3001" s="135"/>
      <c r="T3001" s="135"/>
      <c r="U3001" s="134"/>
      <c r="V3001" s="135"/>
      <c r="W3001" s="135"/>
      <c r="X3001" s="134"/>
      <c r="Y3001" s="135"/>
      <c r="Z3001" s="135"/>
      <c r="AA3001" s="134"/>
      <c r="AB3001" s="135"/>
      <c r="AC3001" s="135"/>
      <c r="AD3001" s="134"/>
      <c r="AE3001" s="135"/>
      <c r="AF3001" s="135"/>
      <c r="AG3001" s="134"/>
    </row>
    <row r="3002" spans="1:33">
      <c r="A3002" s="144" t="s">
        <v>345</v>
      </c>
      <c r="B3002" s="135" t="s">
        <v>2179</v>
      </c>
      <c r="C3002" s="143">
        <v>-496.80742363841591</v>
      </c>
      <c r="D3002" s="143">
        <v>3306.1425672742484</v>
      </c>
      <c r="E3002" s="142">
        <v>1.3080000000000001</v>
      </c>
      <c r="F3002" s="141">
        <v>2.2320000000000002</v>
      </c>
      <c r="G3002" s="135"/>
      <c r="H3002" s="135"/>
      <c r="I3002" s="134"/>
      <c r="J3002" s="135"/>
      <c r="K3002" s="135"/>
      <c r="L3002" s="134"/>
      <c r="M3002" s="135"/>
      <c r="N3002" s="135"/>
      <c r="O3002" s="134"/>
      <c r="P3002" s="135"/>
      <c r="Q3002" s="135"/>
      <c r="R3002" s="134"/>
      <c r="S3002" s="135"/>
      <c r="T3002" s="135"/>
      <c r="U3002" s="134"/>
      <c r="V3002" s="135"/>
      <c r="W3002" s="135"/>
      <c r="X3002" s="134"/>
      <c r="Y3002" s="135"/>
      <c r="Z3002" s="135"/>
      <c r="AA3002" s="134"/>
      <c r="AB3002" s="135"/>
      <c r="AC3002" s="135"/>
      <c r="AD3002" s="134"/>
      <c r="AE3002" s="135"/>
      <c r="AF3002" s="135"/>
      <c r="AG3002" s="134"/>
    </row>
    <row r="3003" spans="1:33">
      <c r="A3003" s="144" t="s">
        <v>345</v>
      </c>
      <c r="B3003" s="135" t="s">
        <v>2178</v>
      </c>
      <c r="C3003" s="143">
        <v>-496.07549439417431</v>
      </c>
      <c r="D3003" s="143">
        <v>3305.7933727735831</v>
      </c>
      <c r="E3003" s="142">
        <v>1.3260000000000001</v>
      </c>
      <c r="F3003" s="141">
        <v>2.2240000000000002</v>
      </c>
      <c r="G3003" s="135"/>
      <c r="H3003" s="135"/>
      <c r="I3003" s="134"/>
      <c r="J3003" s="135"/>
      <c r="K3003" s="135"/>
      <c r="L3003" s="134"/>
      <c r="M3003" s="135"/>
      <c r="N3003" s="135"/>
      <c r="O3003" s="134"/>
      <c r="P3003" s="135"/>
      <c r="Q3003" s="135"/>
      <c r="R3003" s="134"/>
      <c r="S3003" s="135"/>
      <c r="T3003" s="135"/>
      <c r="U3003" s="134"/>
      <c r="V3003" s="135"/>
      <c r="W3003" s="135"/>
      <c r="X3003" s="134"/>
      <c r="Y3003" s="135"/>
      <c r="Z3003" s="135"/>
      <c r="AA3003" s="134"/>
      <c r="AB3003" s="135"/>
      <c r="AC3003" s="135"/>
      <c r="AD3003" s="134"/>
      <c r="AE3003" s="135"/>
      <c r="AF3003" s="135"/>
      <c r="AG3003" s="134"/>
    </row>
    <row r="3004" spans="1:33">
      <c r="A3004" s="144" t="s">
        <v>345</v>
      </c>
      <c r="B3004" s="135" t="s">
        <v>2177</v>
      </c>
      <c r="C3004" s="143">
        <v>-496.35442730201515</v>
      </c>
      <c r="D3004" s="143">
        <v>3305.2928855068249</v>
      </c>
      <c r="E3004" s="142">
        <v>1.3169999999999999</v>
      </c>
      <c r="F3004" s="141">
        <v>2.2120000000000002</v>
      </c>
      <c r="G3004" s="135"/>
      <c r="H3004" s="135"/>
      <c r="I3004" s="134"/>
      <c r="J3004" s="135"/>
      <c r="K3004" s="135"/>
      <c r="L3004" s="134"/>
      <c r="M3004" s="135"/>
      <c r="N3004" s="135"/>
      <c r="O3004" s="134"/>
      <c r="P3004" s="135"/>
      <c r="Q3004" s="135"/>
      <c r="R3004" s="134"/>
      <c r="S3004" s="135"/>
      <c r="T3004" s="135"/>
      <c r="U3004" s="134"/>
      <c r="V3004" s="135"/>
      <c r="W3004" s="135"/>
      <c r="X3004" s="134"/>
      <c r="Y3004" s="135"/>
      <c r="Z3004" s="135"/>
      <c r="AA3004" s="134"/>
      <c r="AB3004" s="135"/>
      <c r="AC3004" s="135"/>
      <c r="AD3004" s="134"/>
      <c r="AE3004" s="135"/>
      <c r="AF3004" s="135"/>
      <c r="AG3004" s="134"/>
    </row>
    <row r="3005" spans="1:33">
      <c r="A3005" s="144" t="s">
        <v>345</v>
      </c>
      <c r="B3005" s="135" t="s">
        <v>2176</v>
      </c>
      <c r="C3005" s="143">
        <v>-496.83157460049659</v>
      </c>
      <c r="D3005" s="143">
        <v>3303.8052348554243</v>
      </c>
      <c r="E3005" s="142">
        <v>1.306</v>
      </c>
      <c r="F3005" s="141">
        <v>2.1920000000000002</v>
      </c>
      <c r="G3005" s="135"/>
      <c r="H3005" s="135"/>
      <c r="I3005" s="134"/>
      <c r="J3005" s="135"/>
      <c r="K3005" s="135"/>
      <c r="L3005" s="134"/>
      <c r="M3005" s="135"/>
      <c r="N3005" s="135"/>
      <c r="O3005" s="134"/>
      <c r="P3005" s="135"/>
      <c r="Q3005" s="135"/>
      <c r="R3005" s="134"/>
      <c r="S3005" s="135"/>
      <c r="T3005" s="135"/>
      <c r="U3005" s="134"/>
      <c r="V3005" s="135"/>
      <c r="W3005" s="135"/>
      <c r="X3005" s="134"/>
      <c r="Y3005" s="135"/>
      <c r="Z3005" s="135"/>
      <c r="AA3005" s="134"/>
      <c r="AB3005" s="135"/>
      <c r="AC3005" s="135"/>
      <c r="AD3005" s="134"/>
      <c r="AE3005" s="135"/>
      <c r="AF3005" s="135"/>
      <c r="AG3005" s="134"/>
    </row>
    <row r="3006" spans="1:33">
      <c r="A3006" s="144" t="s">
        <v>345</v>
      </c>
      <c r="B3006" s="135" t="s">
        <v>2175</v>
      </c>
      <c r="C3006" s="143">
        <v>-496.77215398956298</v>
      </c>
      <c r="D3006" s="143">
        <v>3301.9777193174405</v>
      </c>
      <c r="E3006" s="142">
        <v>1.2829999999999999</v>
      </c>
      <c r="F3006" s="141">
        <v>2.2229999999999999</v>
      </c>
      <c r="G3006" s="135"/>
      <c r="H3006" s="135"/>
      <c r="I3006" s="134"/>
      <c r="J3006" s="135"/>
      <c r="K3006" s="135"/>
      <c r="L3006" s="134"/>
      <c r="M3006" s="135"/>
      <c r="N3006" s="135"/>
      <c r="O3006" s="134"/>
      <c r="P3006" s="135"/>
      <c r="Q3006" s="135"/>
      <c r="R3006" s="134"/>
      <c r="S3006" s="135"/>
      <c r="T3006" s="135"/>
      <c r="U3006" s="134"/>
      <c r="V3006" s="135"/>
      <c r="W3006" s="135"/>
      <c r="X3006" s="134"/>
      <c r="Y3006" s="135"/>
      <c r="Z3006" s="135"/>
      <c r="AA3006" s="134"/>
      <c r="AB3006" s="135"/>
      <c r="AC3006" s="135"/>
      <c r="AD3006" s="134"/>
      <c r="AE3006" s="135"/>
      <c r="AF3006" s="135"/>
      <c r="AG3006" s="134"/>
    </row>
    <row r="3007" spans="1:33">
      <c r="A3007" s="144" t="s">
        <v>345</v>
      </c>
      <c r="B3007" s="135" t="s">
        <v>2174</v>
      </c>
      <c r="C3007" s="143">
        <v>-496.25047854152649</v>
      </c>
      <c r="D3007" s="143">
        <v>3301.1878561861199</v>
      </c>
      <c r="E3007" s="142">
        <v>1.302</v>
      </c>
      <c r="F3007" s="141">
        <v>2.2200000000000002</v>
      </c>
      <c r="G3007" s="135"/>
      <c r="H3007" s="135"/>
      <c r="I3007" s="134"/>
      <c r="J3007" s="135"/>
      <c r="K3007" s="135"/>
      <c r="L3007" s="134"/>
      <c r="M3007" s="135"/>
      <c r="N3007" s="135"/>
      <c r="O3007" s="134"/>
      <c r="P3007" s="135"/>
      <c r="Q3007" s="135"/>
      <c r="R3007" s="134"/>
      <c r="S3007" s="135"/>
      <c r="T3007" s="135"/>
      <c r="U3007" s="134"/>
      <c r="V3007" s="135"/>
      <c r="W3007" s="135"/>
      <c r="X3007" s="134"/>
      <c r="Y3007" s="135"/>
      <c r="Z3007" s="135"/>
      <c r="AA3007" s="134"/>
      <c r="AB3007" s="135"/>
      <c r="AC3007" s="135"/>
      <c r="AD3007" s="134"/>
      <c r="AE3007" s="135"/>
      <c r="AF3007" s="135"/>
      <c r="AG3007" s="134"/>
    </row>
    <row r="3008" spans="1:33">
      <c r="A3008" s="144" t="s">
        <v>345</v>
      </c>
      <c r="B3008" s="135" t="s">
        <v>2173</v>
      </c>
      <c r="C3008" s="143">
        <v>-496.67916714808445</v>
      </c>
      <c r="D3008" s="143">
        <v>3300.2073198057114</v>
      </c>
      <c r="E3008" s="142">
        <v>1.3129999999999999</v>
      </c>
      <c r="F3008" s="141">
        <v>2.222</v>
      </c>
      <c r="G3008" s="135"/>
      <c r="H3008" s="135"/>
      <c r="I3008" s="134"/>
      <c r="J3008" s="135"/>
      <c r="K3008" s="135"/>
      <c r="L3008" s="134"/>
      <c r="M3008" s="135"/>
      <c r="N3008" s="135"/>
      <c r="O3008" s="134"/>
      <c r="P3008" s="135"/>
      <c r="Q3008" s="135"/>
      <c r="R3008" s="134"/>
      <c r="S3008" s="135"/>
      <c r="T3008" s="135"/>
      <c r="U3008" s="134"/>
      <c r="V3008" s="135"/>
      <c r="W3008" s="135"/>
      <c r="X3008" s="134"/>
      <c r="Y3008" s="135"/>
      <c r="Z3008" s="135"/>
      <c r="AA3008" s="134"/>
      <c r="AB3008" s="135"/>
      <c r="AC3008" s="135"/>
      <c r="AD3008" s="134"/>
      <c r="AE3008" s="135"/>
      <c r="AF3008" s="135"/>
      <c r="AG3008" s="134"/>
    </row>
    <row r="3009" spans="1:33">
      <c r="A3009" s="144" t="s">
        <v>345</v>
      </c>
      <c r="B3009" s="135" t="s">
        <v>2172</v>
      </c>
      <c r="C3009" s="143">
        <v>-496.85659824461754</v>
      </c>
      <c r="D3009" s="143">
        <v>3300.1233827800584</v>
      </c>
      <c r="E3009" s="142">
        <v>1.3140000000000001</v>
      </c>
      <c r="F3009" s="141">
        <v>2.2160000000000002</v>
      </c>
      <c r="G3009" s="135"/>
      <c r="H3009" s="135"/>
      <c r="I3009" s="134"/>
      <c r="J3009" s="135"/>
      <c r="K3009" s="135"/>
      <c r="L3009" s="134"/>
      <c r="M3009" s="135"/>
      <c r="N3009" s="135"/>
      <c r="O3009" s="134"/>
      <c r="P3009" s="135"/>
      <c r="Q3009" s="135"/>
      <c r="R3009" s="134"/>
      <c r="S3009" s="135"/>
      <c r="T3009" s="135"/>
      <c r="U3009" s="134"/>
      <c r="V3009" s="135"/>
      <c r="W3009" s="135"/>
      <c r="X3009" s="134"/>
      <c r="Y3009" s="135"/>
      <c r="Z3009" s="135"/>
      <c r="AA3009" s="134"/>
      <c r="AB3009" s="135"/>
      <c r="AC3009" s="135"/>
      <c r="AD3009" s="134"/>
      <c r="AE3009" s="135"/>
      <c r="AF3009" s="135"/>
      <c r="AG3009" s="134"/>
    </row>
    <row r="3010" spans="1:33">
      <c r="A3010" s="144" t="s">
        <v>345</v>
      </c>
      <c r="B3010" s="135" t="s">
        <v>2171</v>
      </c>
      <c r="C3010" s="143">
        <v>-496.76470890231877</v>
      </c>
      <c r="D3010" s="143">
        <v>3299.4559286744438</v>
      </c>
      <c r="E3010" s="142">
        <v>1.321</v>
      </c>
      <c r="F3010" s="141">
        <v>2.2210000000000001</v>
      </c>
      <c r="G3010" s="135"/>
      <c r="H3010" s="135"/>
      <c r="I3010" s="134"/>
      <c r="J3010" s="135"/>
      <c r="K3010" s="135"/>
      <c r="L3010" s="134"/>
      <c r="M3010" s="135"/>
      <c r="N3010" s="135"/>
      <c r="O3010" s="134"/>
      <c r="P3010" s="135"/>
      <c r="Q3010" s="135"/>
      <c r="R3010" s="134"/>
      <c r="S3010" s="135"/>
      <c r="T3010" s="135"/>
      <c r="U3010" s="134"/>
      <c r="V3010" s="135"/>
      <c r="W3010" s="135"/>
      <c r="X3010" s="134"/>
      <c r="Y3010" s="135"/>
      <c r="Z3010" s="135"/>
      <c r="AA3010" s="134"/>
      <c r="AB3010" s="135"/>
      <c r="AC3010" s="135"/>
      <c r="AD3010" s="134"/>
      <c r="AE3010" s="135"/>
      <c r="AF3010" s="135"/>
      <c r="AG3010" s="134"/>
    </row>
    <row r="3011" spans="1:33">
      <c r="A3011" s="144" t="s">
        <v>345</v>
      </c>
      <c r="B3011" s="135" t="s">
        <v>2170</v>
      </c>
      <c r="C3011" s="143">
        <v>-496.00954778311484</v>
      </c>
      <c r="D3011" s="143">
        <v>3297.4627134346852</v>
      </c>
      <c r="E3011" s="142">
        <v>1.294</v>
      </c>
      <c r="F3011" s="141">
        <v>2.2210000000000001</v>
      </c>
      <c r="G3011" s="135"/>
      <c r="H3011" s="135"/>
      <c r="I3011" s="134"/>
      <c r="J3011" s="135"/>
      <c r="K3011" s="135"/>
      <c r="L3011" s="134"/>
      <c r="M3011" s="135"/>
      <c r="N3011" s="135"/>
      <c r="O3011" s="134"/>
      <c r="P3011" s="135"/>
      <c r="Q3011" s="135"/>
      <c r="R3011" s="134"/>
      <c r="S3011" s="135"/>
      <c r="T3011" s="135"/>
      <c r="U3011" s="134"/>
      <c r="V3011" s="135"/>
      <c r="W3011" s="135"/>
      <c r="X3011" s="134"/>
      <c r="Y3011" s="135"/>
      <c r="Z3011" s="135"/>
      <c r="AA3011" s="134"/>
      <c r="AB3011" s="135"/>
      <c r="AC3011" s="135"/>
      <c r="AD3011" s="134"/>
      <c r="AE3011" s="135"/>
      <c r="AF3011" s="135"/>
      <c r="AG3011" s="134"/>
    </row>
    <row r="3012" spans="1:33">
      <c r="A3012" s="144" t="s">
        <v>345</v>
      </c>
      <c r="B3012" s="135" t="s">
        <v>2169</v>
      </c>
      <c r="C3012" s="143">
        <v>-496.12466945157934</v>
      </c>
      <c r="D3012" s="143">
        <v>3297.0080294492527</v>
      </c>
      <c r="E3012" s="142">
        <v>1.3420000000000001</v>
      </c>
      <c r="F3012" s="141">
        <v>2.2280000000000002</v>
      </c>
      <c r="G3012" s="135"/>
      <c r="H3012" s="135"/>
      <c r="I3012" s="134"/>
      <c r="J3012" s="135"/>
      <c r="K3012" s="135"/>
      <c r="L3012" s="134"/>
      <c r="M3012" s="135"/>
      <c r="N3012" s="135"/>
      <c r="O3012" s="134"/>
      <c r="P3012" s="135"/>
      <c r="Q3012" s="135"/>
      <c r="R3012" s="134"/>
      <c r="S3012" s="135"/>
      <c r="T3012" s="135"/>
      <c r="U3012" s="134"/>
      <c r="V3012" s="135"/>
      <c r="W3012" s="135"/>
      <c r="X3012" s="134"/>
      <c r="Y3012" s="135"/>
      <c r="Z3012" s="135"/>
      <c r="AA3012" s="134"/>
      <c r="AB3012" s="135"/>
      <c r="AC3012" s="135"/>
      <c r="AD3012" s="134"/>
      <c r="AE3012" s="135"/>
      <c r="AF3012" s="135"/>
      <c r="AG3012" s="134"/>
    </row>
    <row r="3013" spans="1:33">
      <c r="A3013" s="144" t="s">
        <v>345</v>
      </c>
      <c r="B3013" s="135" t="s">
        <v>2168</v>
      </c>
      <c r="C3013" s="143">
        <v>-496.4435153213708</v>
      </c>
      <c r="D3013" s="143">
        <v>3296.8321220935291</v>
      </c>
      <c r="E3013" s="142">
        <v>1.319</v>
      </c>
      <c r="F3013" s="141">
        <v>2.2189999999999999</v>
      </c>
      <c r="G3013" s="135"/>
      <c r="H3013" s="135"/>
      <c r="I3013" s="134"/>
      <c r="J3013" s="135"/>
      <c r="K3013" s="135"/>
      <c r="L3013" s="134"/>
      <c r="M3013" s="135"/>
      <c r="N3013" s="135"/>
      <c r="O3013" s="134"/>
      <c r="P3013" s="135"/>
      <c r="Q3013" s="135"/>
      <c r="R3013" s="134"/>
      <c r="S3013" s="135"/>
      <c r="T3013" s="135"/>
      <c r="U3013" s="134"/>
      <c r="V3013" s="135"/>
      <c r="W3013" s="135"/>
      <c r="X3013" s="134"/>
      <c r="Y3013" s="135"/>
      <c r="Z3013" s="135"/>
      <c r="AA3013" s="134"/>
      <c r="AB3013" s="135"/>
      <c r="AC3013" s="135"/>
      <c r="AD3013" s="134"/>
      <c r="AE3013" s="135"/>
      <c r="AF3013" s="135"/>
      <c r="AG3013" s="134"/>
    </row>
    <row r="3014" spans="1:33">
      <c r="A3014" s="144" t="s">
        <v>345</v>
      </c>
      <c r="B3014" s="135" t="s">
        <v>2167</v>
      </c>
      <c r="C3014" s="143">
        <v>-496.32180054344286</v>
      </c>
      <c r="D3014" s="143">
        <v>3295.1887410286795</v>
      </c>
      <c r="E3014" s="142">
        <v>1.2849999999999999</v>
      </c>
      <c r="F3014" s="141">
        <v>2.1859999999999999</v>
      </c>
      <c r="G3014" s="135"/>
      <c r="H3014" s="135"/>
      <c r="I3014" s="134"/>
      <c r="J3014" s="135"/>
      <c r="K3014" s="135"/>
      <c r="L3014" s="134"/>
      <c r="M3014" s="135"/>
      <c r="N3014" s="135"/>
      <c r="O3014" s="134"/>
      <c r="P3014" s="135"/>
      <c r="Q3014" s="135"/>
      <c r="R3014" s="134"/>
      <c r="S3014" s="135"/>
      <c r="T3014" s="135"/>
      <c r="U3014" s="134"/>
      <c r="V3014" s="135"/>
      <c r="W3014" s="135"/>
      <c r="X3014" s="134"/>
      <c r="Y3014" s="135"/>
      <c r="Z3014" s="135"/>
      <c r="AA3014" s="134"/>
      <c r="AB3014" s="135"/>
      <c r="AC3014" s="135"/>
      <c r="AD3014" s="134"/>
      <c r="AE3014" s="135"/>
      <c r="AF3014" s="135"/>
      <c r="AG3014" s="134"/>
    </row>
    <row r="3015" spans="1:33">
      <c r="A3015" s="144" t="s">
        <v>345</v>
      </c>
      <c r="B3015" s="135" t="s">
        <v>2166</v>
      </c>
      <c r="C3015" s="143">
        <v>-496.61845078799553</v>
      </c>
      <c r="D3015" s="143">
        <v>3295.0632752572324</v>
      </c>
      <c r="E3015" s="142">
        <v>1.3149999999999999</v>
      </c>
      <c r="F3015" s="141">
        <v>2.2080000000000002</v>
      </c>
      <c r="G3015" s="135"/>
      <c r="H3015" s="135"/>
      <c r="I3015" s="134"/>
      <c r="J3015" s="135"/>
      <c r="K3015" s="135"/>
      <c r="L3015" s="134"/>
      <c r="M3015" s="135"/>
      <c r="N3015" s="135"/>
      <c r="O3015" s="134"/>
      <c r="P3015" s="135"/>
      <c r="Q3015" s="135"/>
      <c r="R3015" s="134"/>
      <c r="S3015" s="135"/>
      <c r="T3015" s="135"/>
      <c r="U3015" s="134"/>
      <c r="V3015" s="135"/>
      <c r="W3015" s="135"/>
      <c r="X3015" s="134"/>
      <c r="Y3015" s="135"/>
      <c r="Z3015" s="135"/>
      <c r="AA3015" s="134"/>
      <c r="AB3015" s="135"/>
      <c r="AC3015" s="135"/>
      <c r="AD3015" s="134"/>
      <c r="AE3015" s="135"/>
      <c r="AF3015" s="135"/>
      <c r="AG3015" s="134"/>
    </row>
    <row r="3016" spans="1:33">
      <c r="A3016" s="144" t="s">
        <v>345</v>
      </c>
      <c r="B3016" s="135" t="s">
        <v>2165</v>
      </c>
      <c r="C3016" s="143">
        <v>-496.67391727191188</v>
      </c>
      <c r="D3016" s="143">
        <v>3295.0225837193634</v>
      </c>
      <c r="E3016" s="142">
        <v>1.3129999999999999</v>
      </c>
      <c r="F3016" s="141">
        <v>2.2069999999999999</v>
      </c>
      <c r="G3016" s="135"/>
      <c r="H3016" s="135"/>
      <c r="I3016" s="134"/>
      <c r="J3016" s="135"/>
      <c r="K3016" s="135"/>
      <c r="L3016" s="134"/>
      <c r="M3016" s="135"/>
      <c r="N3016" s="135"/>
      <c r="O3016" s="134"/>
      <c r="P3016" s="135"/>
      <c r="Q3016" s="135"/>
      <c r="R3016" s="134"/>
      <c r="S3016" s="135"/>
      <c r="T3016" s="135"/>
      <c r="U3016" s="134"/>
      <c r="V3016" s="135"/>
      <c r="W3016" s="135"/>
      <c r="X3016" s="134"/>
      <c r="Y3016" s="135"/>
      <c r="Z3016" s="135"/>
      <c r="AA3016" s="134"/>
      <c r="AB3016" s="135"/>
      <c r="AC3016" s="135"/>
      <c r="AD3016" s="134"/>
      <c r="AE3016" s="135"/>
      <c r="AF3016" s="135"/>
      <c r="AG3016" s="134"/>
    </row>
    <row r="3017" spans="1:33">
      <c r="A3017" s="144" t="s">
        <v>345</v>
      </c>
      <c r="B3017" s="135" t="s">
        <v>2164</v>
      </c>
      <c r="C3017" s="143">
        <v>-496.44829577540355</v>
      </c>
      <c r="D3017" s="143">
        <v>3294.2879024374006</v>
      </c>
      <c r="E3017" s="142">
        <v>1.296</v>
      </c>
      <c r="F3017" s="141">
        <v>2.202</v>
      </c>
      <c r="G3017" s="135"/>
      <c r="H3017" s="135"/>
      <c r="I3017" s="134"/>
      <c r="J3017" s="135"/>
      <c r="K3017" s="135"/>
      <c r="L3017" s="134"/>
      <c r="M3017" s="135"/>
      <c r="N3017" s="135"/>
      <c r="O3017" s="134"/>
      <c r="P3017" s="135"/>
      <c r="Q3017" s="135"/>
      <c r="R3017" s="134"/>
      <c r="S3017" s="135"/>
      <c r="T3017" s="135"/>
      <c r="U3017" s="134"/>
      <c r="V3017" s="135"/>
      <c r="W3017" s="135"/>
      <c r="X3017" s="134"/>
      <c r="Y3017" s="135"/>
      <c r="Z3017" s="135"/>
      <c r="AA3017" s="134"/>
      <c r="AB3017" s="135"/>
      <c r="AC3017" s="135"/>
      <c r="AD3017" s="134"/>
      <c r="AE3017" s="135"/>
      <c r="AF3017" s="135"/>
      <c r="AG3017" s="134"/>
    </row>
    <row r="3018" spans="1:33">
      <c r="A3018" s="144" t="s">
        <v>345</v>
      </c>
      <c r="B3018" s="135" t="s">
        <v>2163</v>
      </c>
      <c r="C3018" s="143">
        <v>-496.35342457757838</v>
      </c>
      <c r="D3018" s="143">
        <v>3294.1680338773008</v>
      </c>
      <c r="E3018" s="142">
        <v>1.3069999999999999</v>
      </c>
      <c r="F3018" s="141">
        <v>2.1949999999999998</v>
      </c>
      <c r="G3018" s="135"/>
      <c r="H3018" s="135"/>
      <c r="I3018" s="134"/>
      <c r="J3018" s="135"/>
      <c r="K3018" s="135"/>
      <c r="L3018" s="134"/>
      <c r="M3018" s="135"/>
      <c r="N3018" s="135"/>
      <c r="O3018" s="134"/>
      <c r="P3018" s="135"/>
      <c r="Q3018" s="135"/>
      <c r="R3018" s="134"/>
      <c r="S3018" s="135"/>
      <c r="T3018" s="135"/>
      <c r="U3018" s="134"/>
      <c r="V3018" s="135"/>
      <c r="W3018" s="135"/>
      <c r="X3018" s="134"/>
      <c r="Y3018" s="135"/>
      <c r="Z3018" s="135"/>
      <c r="AA3018" s="134"/>
      <c r="AB3018" s="135"/>
      <c r="AC3018" s="135"/>
      <c r="AD3018" s="134"/>
      <c r="AE3018" s="135"/>
      <c r="AF3018" s="135"/>
      <c r="AG3018" s="134"/>
    </row>
    <row r="3019" spans="1:33">
      <c r="A3019" s="144" t="s">
        <v>345</v>
      </c>
      <c r="B3019" s="135" t="s">
        <v>2162</v>
      </c>
      <c r="C3019" s="143">
        <v>-496.12711492238475</v>
      </c>
      <c r="D3019" s="143">
        <v>3293.2700256996732</v>
      </c>
      <c r="E3019" s="142">
        <v>1.288</v>
      </c>
      <c r="F3019" s="141">
        <v>2.2109999999999999</v>
      </c>
      <c r="G3019" s="135"/>
      <c r="H3019" s="135"/>
      <c r="I3019" s="134"/>
      <c r="J3019" s="135"/>
      <c r="K3019" s="135"/>
      <c r="L3019" s="134"/>
      <c r="M3019" s="135"/>
      <c r="N3019" s="135"/>
      <c r="O3019" s="134"/>
      <c r="P3019" s="135"/>
      <c r="Q3019" s="135"/>
      <c r="R3019" s="134"/>
      <c r="S3019" s="135"/>
      <c r="T3019" s="135"/>
      <c r="U3019" s="134"/>
      <c r="V3019" s="135"/>
      <c r="W3019" s="135"/>
      <c r="X3019" s="134"/>
      <c r="Y3019" s="135"/>
      <c r="Z3019" s="135"/>
      <c r="AA3019" s="134"/>
      <c r="AB3019" s="135"/>
      <c r="AC3019" s="135"/>
      <c r="AD3019" s="134"/>
      <c r="AE3019" s="135"/>
      <c r="AF3019" s="135"/>
      <c r="AG3019" s="134"/>
    </row>
    <row r="3020" spans="1:33">
      <c r="A3020" s="144" t="s">
        <v>345</v>
      </c>
      <c r="B3020" s="135" t="s">
        <v>2161</v>
      </c>
      <c r="C3020" s="143">
        <v>-496.38878616946801</v>
      </c>
      <c r="D3020" s="143">
        <v>3291.700797324766</v>
      </c>
      <c r="E3020" s="142">
        <v>1.3129999999999999</v>
      </c>
      <c r="F3020" s="141">
        <v>2.1989999999999998</v>
      </c>
      <c r="G3020" s="135"/>
      <c r="H3020" s="135"/>
      <c r="I3020" s="134"/>
      <c r="J3020" s="135"/>
      <c r="K3020" s="135"/>
      <c r="L3020" s="134"/>
      <c r="M3020" s="135"/>
      <c r="N3020" s="135"/>
      <c r="O3020" s="134"/>
      <c r="P3020" s="135"/>
      <c r="Q3020" s="135"/>
      <c r="R3020" s="134"/>
      <c r="S3020" s="135"/>
      <c r="T3020" s="135"/>
      <c r="U3020" s="134"/>
      <c r="V3020" s="135"/>
      <c r="W3020" s="135"/>
      <c r="X3020" s="134"/>
      <c r="Y3020" s="135"/>
      <c r="Z3020" s="135"/>
      <c r="AA3020" s="134"/>
      <c r="AB3020" s="135"/>
      <c r="AC3020" s="135"/>
      <c r="AD3020" s="134"/>
      <c r="AE3020" s="135"/>
      <c r="AF3020" s="135"/>
      <c r="AG3020" s="134"/>
    </row>
    <row r="3021" spans="1:33">
      <c r="A3021" s="144" t="s">
        <v>345</v>
      </c>
      <c r="B3021" s="135" t="s">
        <v>2160</v>
      </c>
      <c r="C3021" s="143">
        <v>-496.61241239995991</v>
      </c>
      <c r="D3021" s="143">
        <v>3290.2461577504519</v>
      </c>
      <c r="E3021" s="142">
        <v>1.3029999999999999</v>
      </c>
      <c r="F3021" s="141">
        <v>2.2160000000000002</v>
      </c>
      <c r="G3021" s="135"/>
      <c r="H3021" s="135"/>
      <c r="I3021" s="134"/>
      <c r="J3021" s="135"/>
      <c r="K3021" s="135"/>
      <c r="L3021" s="134"/>
      <c r="M3021" s="135"/>
      <c r="N3021" s="135"/>
      <c r="O3021" s="134"/>
      <c r="P3021" s="135"/>
      <c r="Q3021" s="135"/>
      <c r="R3021" s="134"/>
      <c r="S3021" s="135"/>
      <c r="T3021" s="135"/>
      <c r="U3021" s="134"/>
      <c r="V3021" s="135"/>
      <c r="W3021" s="135"/>
      <c r="X3021" s="134"/>
      <c r="Y3021" s="135"/>
      <c r="Z3021" s="135"/>
      <c r="AA3021" s="134"/>
      <c r="AB3021" s="135"/>
      <c r="AC3021" s="135"/>
      <c r="AD3021" s="134"/>
      <c r="AE3021" s="135"/>
      <c r="AF3021" s="135"/>
      <c r="AG3021" s="134"/>
    </row>
    <row r="3022" spans="1:33">
      <c r="A3022" s="144" t="s">
        <v>345</v>
      </c>
      <c r="B3022" s="135" t="s">
        <v>2159</v>
      </c>
      <c r="C3022" s="143">
        <v>-496.01635375004901</v>
      </c>
      <c r="D3022" s="143">
        <v>3290.1042765665261</v>
      </c>
      <c r="E3022" s="142">
        <v>1.2809999999999999</v>
      </c>
      <c r="F3022" s="141">
        <v>2.202</v>
      </c>
      <c r="G3022" s="135"/>
      <c r="H3022" s="135"/>
      <c r="I3022" s="134"/>
      <c r="J3022" s="135"/>
      <c r="K3022" s="135"/>
      <c r="L3022" s="134"/>
      <c r="M3022" s="135"/>
      <c r="N3022" s="135"/>
      <c r="O3022" s="134"/>
      <c r="P3022" s="135"/>
      <c r="Q3022" s="135"/>
      <c r="R3022" s="134"/>
      <c r="S3022" s="135"/>
      <c r="T3022" s="135"/>
      <c r="U3022" s="134"/>
      <c r="V3022" s="135"/>
      <c r="W3022" s="135"/>
      <c r="X3022" s="134"/>
      <c r="Y3022" s="135"/>
      <c r="Z3022" s="135"/>
      <c r="AA3022" s="134"/>
      <c r="AB3022" s="135"/>
      <c r="AC3022" s="135"/>
      <c r="AD3022" s="134"/>
      <c r="AE3022" s="135"/>
      <c r="AF3022" s="135"/>
      <c r="AG3022" s="134"/>
    </row>
    <row r="3023" spans="1:33">
      <c r="A3023" s="144" t="s">
        <v>345</v>
      </c>
      <c r="B3023" s="135" t="s">
        <v>2158</v>
      </c>
      <c r="C3023" s="143">
        <v>-496.6918159158418</v>
      </c>
      <c r="D3023" s="143">
        <v>3289.765958006195</v>
      </c>
      <c r="E3023" s="142">
        <v>1.3149999999999999</v>
      </c>
      <c r="F3023" s="141">
        <v>2.2010000000000001</v>
      </c>
      <c r="G3023" s="135"/>
      <c r="H3023" s="135"/>
      <c r="I3023" s="134"/>
      <c r="J3023" s="135"/>
      <c r="K3023" s="135"/>
      <c r="L3023" s="134"/>
      <c r="M3023" s="135"/>
      <c r="N3023" s="135"/>
      <c r="O3023" s="134"/>
      <c r="P3023" s="135"/>
      <c r="Q3023" s="135"/>
      <c r="R3023" s="134"/>
      <c r="S3023" s="135"/>
      <c r="T3023" s="135"/>
      <c r="U3023" s="134"/>
      <c r="V3023" s="135"/>
      <c r="W3023" s="135"/>
      <c r="X3023" s="134"/>
      <c r="Y3023" s="135"/>
      <c r="Z3023" s="135"/>
      <c r="AA3023" s="134"/>
      <c r="AB3023" s="135"/>
      <c r="AC3023" s="135"/>
      <c r="AD3023" s="134"/>
      <c r="AE3023" s="135"/>
      <c r="AF3023" s="135"/>
      <c r="AG3023" s="134"/>
    </row>
    <row r="3024" spans="1:33">
      <c r="A3024" s="144" t="s">
        <v>345</v>
      </c>
      <c r="B3024" s="135" t="s">
        <v>2157</v>
      </c>
      <c r="C3024" s="143">
        <v>-496.69980316036589</v>
      </c>
      <c r="D3024" s="143">
        <v>3288.7041801367982</v>
      </c>
      <c r="E3024" s="142">
        <v>1.306</v>
      </c>
      <c r="F3024" s="141">
        <v>2.198</v>
      </c>
      <c r="G3024" s="135"/>
      <c r="H3024" s="135"/>
      <c r="I3024" s="134"/>
      <c r="J3024" s="135"/>
      <c r="K3024" s="135"/>
      <c r="L3024" s="134"/>
      <c r="M3024" s="135"/>
      <c r="N3024" s="135"/>
      <c r="O3024" s="134"/>
      <c r="P3024" s="135"/>
      <c r="Q3024" s="135"/>
      <c r="R3024" s="134"/>
      <c r="S3024" s="135"/>
      <c r="T3024" s="135"/>
      <c r="U3024" s="134"/>
      <c r="V3024" s="135"/>
      <c r="W3024" s="135"/>
      <c r="X3024" s="134"/>
      <c r="Y3024" s="135"/>
      <c r="Z3024" s="135"/>
      <c r="AA3024" s="134"/>
      <c r="AB3024" s="135"/>
      <c r="AC3024" s="135"/>
      <c r="AD3024" s="134"/>
      <c r="AE3024" s="135"/>
      <c r="AF3024" s="135"/>
      <c r="AG3024" s="134"/>
    </row>
    <row r="3025" spans="1:33">
      <c r="A3025" s="144" t="s">
        <v>345</v>
      </c>
      <c r="B3025" s="135" t="s">
        <v>2156</v>
      </c>
      <c r="C3025" s="143">
        <v>-496.32442711732187</v>
      </c>
      <c r="D3025" s="143">
        <v>3288.1488321343168</v>
      </c>
      <c r="E3025" s="142">
        <v>1.331</v>
      </c>
      <c r="F3025" s="141">
        <v>2.1989999999999998</v>
      </c>
      <c r="G3025" s="135"/>
      <c r="H3025" s="135"/>
      <c r="I3025" s="134"/>
      <c r="J3025" s="135"/>
      <c r="K3025" s="135"/>
      <c r="L3025" s="134"/>
      <c r="M3025" s="135"/>
      <c r="N3025" s="135"/>
      <c r="O3025" s="134"/>
      <c r="P3025" s="135"/>
      <c r="Q3025" s="135"/>
      <c r="R3025" s="134"/>
      <c r="S3025" s="135"/>
      <c r="T3025" s="135"/>
      <c r="U3025" s="134"/>
      <c r="V3025" s="135"/>
      <c r="W3025" s="135"/>
      <c r="X3025" s="134"/>
      <c r="Y3025" s="135"/>
      <c r="Z3025" s="135"/>
      <c r="AA3025" s="134"/>
      <c r="AB3025" s="135"/>
      <c r="AC3025" s="135"/>
      <c r="AD3025" s="134"/>
      <c r="AE3025" s="135"/>
      <c r="AF3025" s="135"/>
      <c r="AG3025" s="134"/>
    </row>
    <row r="3026" spans="1:33">
      <c r="A3026" s="144" t="s">
        <v>345</v>
      </c>
      <c r="B3026" s="135" t="s">
        <v>2155</v>
      </c>
      <c r="C3026" s="143">
        <v>-496.4802918299377</v>
      </c>
      <c r="D3026" s="143">
        <v>3287.3921660099768</v>
      </c>
      <c r="E3026" s="142">
        <v>1.3240000000000001</v>
      </c>
      <c r="F3026" s="141">
        <v>2.2120000000000002</v>
      </c>
      <c r="G3026" s="135"/>
      <c r="H3026" s="135"/>
      <c r="I3026" s="134"/>
      <c r="J3026" s="135"/>
      <c r="K3026" s="135"/>
      <c r="L3026" s="134"/>
      <c r="M3026" s="135"/>
      <c r="N3026" s="135"/>
      <c r="O3026" s="134"/>
      <c r="P3026" s="135"/>
      <c r="Q3026" s="135"/>
      <c r="R3026" s="134"/>
      <c r="S3026" s="135"/>
      <c r="T3026" s="135"/>
      <c r="U3026" s="134"/>
      <c r="V3026" s="135"/>
      <c r="W3026" s="135"/>
      <c r="X3026" s="134"/>
      <c r="Y3026" s="135"/>
      <c r="Z3026" s="135"/>
      <c r="AA3026" s="134"/>
      <c r="AB3026" s="135"/>
      <c r="AC3026" s="135"/>
      <c r="AD3026" s="134"/>
      <c r="AE3026" s="135"/>
      <c r="AF3026" s="135"/>
      <c r="AG3026" s="134"/>
    </row>
    <row r="3027" spans="1:33">
      <c r="A3027" s="144" t="s">
        <v>345</v>
      </c>
      <c r="B3027" s="135" t="s">
        <v>2154</v>
      </c>
      <c r="C3027" s="143">
        <v>-496.47195783912008</v>
      </c>
      <c r="D3027" s="143">
        <v>3287.2838610985759</v>
      </c>
      <c r="E3027" s="142">
        <v>1.2889999999999999</v>
      </c>
      <c r="F3027" s="141">
        <v>2.2069999999999999</v>
      </c>
      <c r="G3027" s="135"/>
      <c r="H3027" s="135"/>
      <c r="I3027" s="134"/>
      <c r="J3027" s="135"/>
      <c r="K3027" s="135"/>
      <c r="L3027" s="134"/>
      <c r="M3027" s="135"/>
      <c r="N3027" s="135"/>
      <c r="O3027" s="134"/>
      <c r="P3027" s="135"/>
      <c r="Q3027" s="135"/>
      <c r="R3027" s="134"/>
      <c r="S3027" s="135"/>
      <c r="T3027" s="135"/>
      <c r="U3027" s="134"/>
      <c r="V3027" s="135"/>
      <c r="W3027" s="135"/>
      <c r="X3027" s="134"/>
      <c r="Y3027" s="135"/>
      <c r="Z3027" s="135"/>
      <c r="AA3027" s="134"/>
      <c r="AB3027" s="135"/>
      <c r="AC3027" s="135"/>
      <c r="AD3027" s="134"/>
      <c r="AE3027" s="135"/>
      <c r="AF3027" s="135"/>
      <c r="AG3027" s="134"/>
    </row>
    <row r="3028" spans="1:33">
      <c r="A3028" s="144" t="s">
        <v>345</v>
      </c>
      <c r="B3028" s="135" t="s">
        <v>2153</v>
      </c>
      <c r="C3028" s="143">
        <v>-495.99641708373326</v>
      </c>
      <c r="D3028" s="143">
        <v>3286.9427052883389</v>
      </c>
      <c r="E3028" s="142">
        <v>1.2729999999999999</v>
      </c>
      <c r="F3028" s="141">
        <v>2.1789999999999998</v>
      </c>
      <c r="G3028" s="135"/>
      <c r="H3028" s="135"/>
      <c r="I3028" s="134"/>
      <c r="J3028" s="135"/>
      <c r="K3028" s="135"/>
      <c r="L3028" s="134"/>
      <c r="M3028" s="135"/>
      <c r="N3028" s="135"/>
      <c r="O3028" s="134"/>
      <c r="P3028" s="135"/>
      <c r="Q3028" s="135"/>
      <c r="R3028" s="134"/>
      <c r="S3028" s="135"/>
      <c r="T3028" s="135"/>
      <c r="U3028" s="134"/>
      <c r="V3028" s="135"/>
      <c r="W3028" s="135"/>
      <c r="X3028" s="134"/>
      <c r="Y3028" s="135"/>
      <c r="Z3028" s="135"/>
      <c r="AA3028" s="134"/>
      <c r="AB3028" s="135"/>
      <c r="AC3028" s="135"/>
      <c r="AD3028" s="134"/>
      <c r="AE3028" s="135"/>
      <c r="AF3028" s="135"/>
      <c r="AG3028" s="134"/>
    </row>
    <row r="3029" spans="1:33">
      <c r="A3029" s="144" t="s">
        <v>345</v>
      </c>
      <c r="B3029" s="135" t="s">
        <v>2152</v>
      </c>
      <c r="C3029" s="143">
        <v>-495.91366797600949</v>
      </c>
      <c r="D3029" s="143">
        <v>3286.5098253932269</v>
      </c>
      <c r="E3029" s="142">
        <v>1.3109999999999999</v>
      </c>
      <c r="F3029" s="141">
        <v>2.1989999999999998</v>
      </c>
      <c r="G3029" s="135"/>
      <c r="H3029" s="135"/>
      <c r="I3029" s="134"/>
      <c r="J3029" s="135"/>
      <c r="K3029" s="135"/>
      <c r="L3029" s="134"/>
      <c r="M3029" s="135"/>
      <c r="N3029" s="135"/>
      <c r="O3029" s="134"/>
      <c r="P3029" s="135"/>
      <c r="Q3029" s="135"/>
      <c r="R3029" s="134"/>
      <c r="S3029" s="135"/>
      <c r="T3029" s="135"/>
      <c r="U3029" s="134"/>
      <c r="V3029" s="135"/>
      <c r="W3029" s="135"/>
      <c r="X3029" s="134"/>
      <c r="Y3029" s="135"/>
      <c r="Z3029" s="135"/>
      <c r="AA3029" s="134"/>
      <c r="AB3029" s="135"/>
      <c r="AC3029" s="135"/>
      <c r="AD3029" s="134"/>
      <c r="AE3029" s="135"/>
      <c r="AF3029" s="135"/>
      <c r="AG3029" s="134"/>
    </row>
    <row r="3030" spans="1:33">
      <c r="A3030" s="144" t="s">
        <v>345</v>
      </c>
      <c r="B3030" s="135" t="s">
        <v>2151</v>
      </c>
      <c r="C3030" s="143">
        <v>-496.01129082239834</v>
      </c>
      <c r="D3030" s="143">
        <v>3284.9045694212505</v>
      </c>
      <c r="E3030" s="142">
        <v>1.306</v>
      </c>
      <c r="F3030" s="141">
        <v>2.206</v>
      </c>
      <c r="G3030" s="135"/>
      <c r="H3030" s="135"/>
      <c r="I3030" s="134"/>
      <c r="J3030" s="135"/>
      <c r="K3030" s="135"/>
      <c r="L3030" s="134"/>
      <c r="M3030" s="135"/>
      <c r="N3030" s="135"/>
      <c r="O3030" s="134"/>
      <c r="P3030" s="135"/>
      <c r="Q3030" s="135"/>
      <c r="R3030" s="134"/>
      <c r="S3030" s="135"/>
      <c r="T3030" s="135"/>
      <c r="U3030" s="134"/>
      <c r="V3030" s="135"/>
      <c r="W3030" s="135"/>
      <c r="X3030" s="134"/>
      <c r="Y3030" s="135"/>
      <c r="Z3030" s="135"/>
      <c r="AA3030" s="134"/>
      <c r="AB3030" s="135"/>
      <c r="AC3030" s="135"/>
      <c r="AD3030" s="134"/>
      <c r="AE3030" s="135"/>
      <c r="AF3030" s="135"/>
      <c r="AG3030" s="134"/>
    </row>
    <row r="3031" spans="1:33">
      <c r="A3031" s="144" t="s">
        <v>345</v>
      </c>
      <c r="B3031" s="135" t="s">
        <v>2150</v>
      </c>
      <c r="C3031" s="143">
        <v>-495.97218448763294</v>
      </c>
      <c r="D3031" s="143">
        <v>3283.9424625892934</v>
      </c>
      <c r="E3031" s="142">
        <v>1.3</v>
      </c>
      <c r="F3031" s="141">
        <v>2.206</v>
      </c>
      <c r="G3031" s="135"/>
      <c r="H3031" s="135"/>
      <c r="I3031" s="134"/>
      <c r="J3031" s="135"/>
      <c r="K3031" s="135"/>
      <c r="L3031" s="134"/>
      <c r="M3031" s="135"/>
      <c r="N3031" s="135"/>
      <c r="O3031" s="134"/>
      <c r="P3031" s="135"/>
      <c r="Q3031" s="135"/>
      <c r="R3031" s="134"/>
      <c r="S3031" s="135"/>
      <c r="T3031" s="135"/>
      <c r="U3031" s="134"/>
      <c r="V3031" s="135"/>
      <c r="W3031" s="135"/>
      <c r="X3031" s="134"/>
      <c r="Y3031" s="135"/>
      <c r="Z3031" s="135"/>
      <c r="AA3031" s="134"/>
      <c r="AB3031" s="135"/>
      <c r="AC3031" s="135"/>
      <c r="AD3031" s="134"/>
      <c r="AE3031" s="135"/>
      <c r="AF3031" s="135"/>
      <c r="AG3031" s="134"/>
    </row>
    <row r="3032" spans="1:33">
      <c r="A3032" s="144" t="s">
        <v>345</v>
      </c>
      <c r="B3032" s="135" t="s">
        <v>2149</v>
      </c>
      <c r="C3032" s="143">
        <v>-495.95404909200215</v>
      </c>
      <c r="D3032" s="143">
        <v>3283.3976447384521</v>
      </c>
      <c r="E3032" s="142">
        <v>1.3080000000000001</v>
      </c>
      <c r="F3032" s="141">
        <v>2.2029999999999998</v>
      </c>
      <c r="G3032" s="135"/>
      <c r="H3032" s="135"/>
      <c r="I3032" s="134"/>
      <c r="J3032" s="135"/>
      <c r="K3032" s="135"/>
      <c r="L3032" s="134"/>
      <c r="M3032" s="135"/>
      <c r="N3032" s="135"/>
      <c r="O3032" s="134"/>
      <c r="P3032" s="135"/>
      <c r="Q3032" s="135"/>
      <c r="R3032" s="134"/>
      <c r="S3032" s="135"/>
      <c r="T3032" s="135"/>
      <c r="U3032" s="134"/>
      <c r="V3032" s="135"/>
      <c r="W3032" s="135"/>
      <c r="X3032" s="134"/>
      <c r="Y3032" s="135"/>
      <c r="Z3032" s="135"/>
      <c r="AA3032" s="134"/>
      <c r="AB3032" s="135"/>
      <c r="AC3032" s="135"/>
      <c r="AD3032" s="134"/>
      <c r="AE3032" s="135"/>
      <c r="AF3032" s="135"/>
      <c r="AG3032" s="134"/>
    </row>
    <row r="3033" spans="1:33">
      <c r="A3033" s="144" t="s">
        <v>345</v>
      </c>
      <c r="B3033" s="135" t="s">
        <v>2148</v>
      </c>
      <c r="C3033" s="143">
        <v>-496.3660521550392</v>
      </c>
      <c r="D3033" s="143">
        <v>3282.3897770160129</v>
      </c>
      <c r="E3033" s="142">
        <v>1.3149999999999999</v>
      </c>
      <c r="F3033" s="141">
        <v>2.1960000000000002</v>
      </c>
      <c r="G3033" s="135"/>
      <c r="H3033" s="135"/>
      <c r="I3033" s="134"/>
      <c r="J3033" s="135"/>
      <c r="K3033" s="135"/>
      <c r="L3033" s="134"/>
      <c r="M3033" s="135"/>
      <c r="N3033" s="135"/>
      <c r="O3033" s="134"/>
      <c r="P3033" s="135"/>
      <c r="Q3033" s="135"/>
      <c r="R3033" s="134"/>
      <c r="S3033" s="135"/>
      <c r="T3033" s="135"/>
      <c r="U3033" s="134"/>
      <c r="V3033" s="135"/>
      <c r="W3033" s="135"/>
      <c r="X3033" s="134"/>
      <c r="Y3033" s="135"/>
      <c r="Z3033" s="135"/>
      <c r="AA3033" s="134"/>
      <c r="AB3033" s="135"/>
      <c r="AC3033" s="135"/>
      <c r="AD3033" s="134"/>
      <c r="AE3033" s="135"/>
      <c r="AF3033" s="135"/>
      <c r="AG3033" s="134"/>
    </row>
    <row r="3034" spans="1:33">
      <c r="A3034" s="144" t="s">
        <v>345</v>
      </c>
      <c r="B3034" s="135" t="s">
        <v>2147</v>
      </c>
      <c r="C3034" s="143">
        <v>-496.20960416761613</v>
      </c>
      <c r="D3034" s="143">
        <v>3281.1043373366401</v>
      </c>
      <c r="E3034" s="142">
        <v>1.3140000000000001</v>
      </c>
      <c r="F3034" s="141">
        <v>2.2090000000000001</v>
      </c>
      <c r="G3034" s="135"/>
      <c r="H3034" s="135"/>
      <c r="I3034" s="134"/>
      <c r="J3034" s="135"/>
      <c r="K3034" s="135"/>
      <c r="L3034" s="134"/>
      <c r="M3034" s="135"/>
      <c r="N3034" s="135"/>
      <c r="O3034" s="134"/>
      <c r="P3034" s="135"/>
      <c r="Q3034" s="135"/>
      <c r="R3034" s="134"/>
      <c r="S3034" s="135"/>
      <c r="T3034" s="135"/>
      <c r="U3034" s="134"/>
      <c r="V3034" s="135"/>
      <c r="W3034" s="135"/>
      <c r="X3034" s="134"/>
      <c r="Y3034" s="135"/>
      <c r="Z3034" s="135"/>
      <c r="AA3034" s="134"/>
      <c r="AB3034" s="135"/>
      <c r="AC3034" s="135"/>
      <c r="AD3034" s="134"/>
      <c r="AE3034" s="135"/>
      <c r="AF3034" s="135"/>
      <c r="AG3034" s="134"/>
    </row>
    <row r="3035" spans="1:33">
      <c r="A3035" s="144" t="s">
        <v>345</v>
      </c>
      <c r="B3035" s="135" t="s">
        <v>2146</v>
      </c>
      <c r="C3035" s="143">
        <v>-496.55070974982215</v>
      </c>
      <c r="D3035" s="143">
        <v>3279.4022737234759</v>
      </c>
      <c r="E3035" s="142">
        <v>1.2889999999999999</v>
      </c>
      <c r="F3035" s="141">
        <v>2.2040000000000002</v>
      </c>
      <c r="G3035" s="135"/>
      <c r="H3035" s="135"/>
      <c r="I3035" s="134"/>
      <c r="J3035" s="135"/>
      <c r="K3035" s="135"/>
      <c r="L3035" s="134"/>
      <c r="M3035" s="135"/>
      <c r="N3035" s="135"/>
      <c r="O3035" s="134"/>
      <c r="P3035" s="135"/>
      <c r="Q3035" s="135"/>
      <c r="R3035" s="134"/>
      <c r="S3035" s="135"/>
      <c r="T3035" s="135"/>
      <c r="U3035" s="134"/>
      <c r="V3035" s="135"/>
      <c r="W3035" s="135"/>
      <c r="X3035" s="134"/>
      <c r="Y3035" s="135"/>
      <c r="Z3035" s="135"/>
      <c r="AA3035" s="134"/>
      <c r="AB3035" s="135"/>
      <c r="AC3035" s="135"/>
      <c r="AD3035" s="134"/>
      <c r="AE3035" s="135"/>
      <c r="AF3035" s="135"/>
      <c r="AG3035" s="134"/>
    </row>
    <row r="3036" spans="1:33">
      <c r="A3036" s="144" t="s">
        <v>345</v>
      </c>
      <c r="B3036" s="135" t="s">
        <v>2145</v>
      </c>
      <c r="C3036" s="143">
        <v>-496.65531661551847</v>
      </c>
      <c r="D3036" s="143">
        <v>3279.2579140812836</v>
      </c>
      <c r="E3036" s="142">
        <v>1.2909999999999999</v>
      </c>
      <c r="F3036" s="141">
        <v>2.206</v>
      </c>
      <c r="G3036" s="135"/>
      <c r="H3036" s="135"/>
      <c r="I3036" s="134"/>
      <c r="J3036" s="135"/>
      <c r="K3036" s="135"/>
      <c r="L3036" s="134"/>
      <c r="M3036" s="135"/>
      <c r="N3036" s="135"/>
      <c r="O3036" s="134"/>
      <c r="P3036" s="135"/>
      <c r="Q3036" s="135"/>
      <c r="R3036" s="134"/>
      <c r="S3036" s="135"/>
      <c r="T3036" s="135"/>
      <c r="U3036" s="134"/>
      <c r="V3036" s="135"/>
      <c r="W3036" s="135"/>
      <c r="X3036" s="134"/>
      <c r="Y3036" s="135"/>
      <c r="Z3036" s="135"/>
      <c r="AA3036" s="134"/>
      <c r="AB3036" s="135"/>
      <c r="AC3036" s="135"/>
      <c r="AD3036" s="134"/>
      <c r="AE3036" s="135"/>
      <c r="AF3036" s="135"/>
      <c r="AG3036" s="134"/>
    </row>
    <row r="3037" spans="1:33">
      <c r="A3037" s="144" t="s">
        <v>345</v>
      </c>
      <c r="B3037" s="135" t="s">
        <v>2144</v>
      </c>
      <c r="C3037" s="143">
        <v>-496.37221222627664</v>
      </c>
      <c r="D3037" s="143">
        <v>3277.6536421619039</v>
      </c>
      <c r="E3037" s="142">
        <v>1.3160000000000001</v>
      </c>
      <c r="F3037" s="141">
        <v>2.2029999999999998</v>
      </c>
      <c r="G3037" s="135"/>
      <c r="H3037" s="135"/>
      <c r="I3037" s="134"/>
      <c r="J3037" s="135"/>
      <c r="K3037" s="135"/>
      <c r="L3037" s="134"/>
      <c r="M3037" s="135"/>
      <c r="N3037" s="135"/>
      <c r="O3037" s="134"/>
      <c r="P3037" s="135"/>
      <c r="Q3037" s="135"/>
      <c r="R3037" s="134"/>
      <c r="S3037" s="135"/>
      <c r="T3037" s="135"/>
      <c r="U3037" s="134"/>
      <c r="V3037" s="135"/>
      <c r="W3037" s="135"/>
      <c r="X3037" s="134"/>
      <c r="Y3037" s="135"/>
      <c r="Z3037" s="135"/>
      <c r="AA3037" s="134"/>
      <c r="AB3037" s="135"/>
      <c r="AC3037" s="135"/>
      <c r="AD3037" s="134"/>
      <c r="AE3037" s="135"/>
      <c r="AF3037" s="135"/>
      <c r="AG3037" s="134"/>
    </row>
    <row r="3038" spans="1:33">
      <c r="A3038" s="144" t="s">
        <v>345</v>
      </c>
      <c r="B3038" s="135" t="s">
        <v>2143</v>
      </c>
      <c r="C3038" s="143">
        <v>-496.01354538243515</v>
      </c>
      <c r="D3038" s="143">
        <v>3275.9961274502953</v>
      </c>
      <c r="E3038" s="142">
        <v>1.3049999999999999</v>
      </c>
      <c r="F3038" s="141">
        <v>2.202</v>
      </c>
      <c r="G3038" s="135"/>
      <c r="H3038" s="135"/>
      <c r="I3038" s="134"/>
      <c r="J3038" s="135"/>
      <c r="K3038" s="135"/>
      <c r="L3038" s="134"/>
      <c r="M3038" s="135"/>
      <c r="N3038" s="135"/>
      <c r="O3038" s="134"/>
      <c r="P3038" s="135"/>
      <c r="Q3038" s="135"/>
      <c r="R3038" s="134"/>
      <c r="S3038" s="135"/>
      <c r="T3038" s="135"/>
      <c r="U3038" s="134"/>
      <c r="V3038" s="135"/>
      <c r="W3038" s="135"/>
      <c r="X3038" s="134"/>
      <c r="Y3038" s="135"/>
      <c r="Z3038" s="135"/>
      <c r="AA3038" s="134"/>
      <c r="AB3038" s="135"/>
      <c r="AC3038" s="135"/>
      <c r="AD3038" s="134"/>
      <c r="AE3038" s="135"/>
      <c r="AF3038" s="135"/>
      <c r="AG3038" s="134"/>
    </row>
    <row r="3039" spans="1:33">
      <c r="A3039" s="144" t="s">
        <v>345</v>
      </c>
      <c r="B3039" s="135" t="s">
        <v>2142</v>
      </c>
      <c r="C3039" s="143">
        <v>-496.54958603732121</v>
      </c>
      <c r="D3039" s="143">
        <v>3274.4698674243141</v>
      </c>
      <c r="E3039" s="142">
        <v>1.302</v>
      </c>
      <c r="F3039" s="141">
        <v>2.2189999999999999</v>
      </c>
      <c r="G3039" s="135"/>
      <c r="H3039" s="135"/>
      <c r="I3039" s="134"/>
      <c r="J3039" s="135"/>
      <c r="K3039" s="135"/>
      <c r="L3039" s="134"/>
      <c r="M3039" s="135"/>
      <c r="N3039" s="135"/>
      <c r="O3039" s="134"/>
      <c r="P3039" s="135"/>
      <c r="Q3039" s="135"/>
      <c r="R3039" s="134"/>
      <c r="S3039" s="135"/>
      <c r="T3039" s="135"/>
      <c r="U3039" s="134"/>
      <c r="V3039" s="135"/>
      <c r="W3039" s="135"/>
      <c r="X3039" s="134"/>
      <c r="Y3039" s="135"/>
      <c r="Z3039" s="135"/>
      <c r="AA3039" s="134"/>
      <c r="AB3039" s="135"/>
      <c r="AC3039" s="135"/>
      <c r="AD3039" s="134"/>
      <c r="AE3039" s="135"/>
      <c r="AF3039" s="135"/>
      <c r="AG3039" s="134"/>
    </row>
    <row r="3040" spans="1:33">
      <c r="A3040" s="144" t="s">
        <v>345</v>
      </c>
      <c r="B3040" s="135" t="s">
        <v>2141</v>
      </c>
      <c r="C3040" s="143">
        <v>-496.29525397958906</v>
      </c>
      <c r="D3040" s="143">
        <v>3272.9114746816581</v>
      </c>
      <c r="E3040" s="142">
        <v>1.2849999999999999</v>
      </c>
      <c r="F3040" s="141">
        <v>2.2269999999999999</v>
      </c>
      <c r="G3040" s="135"/>
      <c r="H3040" s="135"/>
      <c r="I3040" s="134"/>
      <c r="J3040" s="135"/>
      <c r="K3040" s="135"/>
      <c r="L3040" s="134"/>
      <c r="M3040" s="135"/>
      <c r="N3040" s="135"/>
      <c r="O3040" s="134"/>
      <c r="P3040" s="135"/>
      <c r="Q3040" s="135"/>
      <c r="R3040" s="134"/>
      <c r="S3040" s="135"/>
      <c r="T3040" s="135"/>
      <c r="U3040" s="134"/>
      <c r="V3040" s="135"/>
      <c r="W3040" s="135"/>
      <c r="X3040" s="134"/>
      <c r="Y3040" s="135"/>
      <c r="Z3040" s="135"/>
      <c r="AA3040" s="134"/>
      <c r="AB3040" s="135"/>
      <c r="AC3040" s="135"/>
      <c r="AD3040" s="134"/>
      <c r="AE3040" s="135"/>
      <c r="AF3040" s="135"/>
      <c r="AG3040" s="134"/>
    </row>
    <row r="3041" spans="1:33">
      <c r="A3041" s="144" t="s">
        <v>345</v>
      </c>
      <c r="B3041" s="135" t="s">
        <v>2140</v>
      </c>
      <c r="C3041" s="143">
        <v>-496.24404686027913</v>
      </c>
      <c r="D3041" s="143">
        <v>3272.7219456258435</v>
      </c>
      <c r="E3041" s="142">
        <v>1.2789999999999999</v>
      </c>
      <c r="F3041" s="141">
        <v>2.1989999999999998</v>
      </c>
      <c r="G3041" s="135"/>
      <c r="H3041" s="135"/>
      <c r="I3041" s="134"/>
      <c r="J3041" s="135"/>
      <c r="K3041" s="135"/>
      <c r="L3041" s="134"/>
      <c r="M3041" s="135"/>
      <c r="N3041" s="135"/>
      <c r="O3041" s="134"/>
      <c r="P3041" s="135"/>
      <c r="Q3041" s="135"/>
      <c r="R3041" s="134"/>
      <c r="S3041" s="135"/>
      <c r="T3041" s="135"/>
      <c r="U3041" s="134"/>
      <c r="V3041" s="135"/>
      <c r="W3041" s="135"/>
      <c r="X3041" s="134"/>
      <c r="Y3041" s="135"/>
      <c r="Z3041" s="135"/>
      <c r="AA3041" s="134"/>
      <c r="AB3041" s="135"/>
      <c r="AC3041" s="135"/>
      <c r="AD3041" s="134"/>
      <c r="AE3041" s="135"/>
      <c r="AF3041" s="135"/>
      <c r="AG3041" s="134"/>
    </row>
    <row r="3042" spans="1:33">
      <c r="A3042" s="144" t="s">
        <v>345</v>
      </c>
      <c r="B3042" s="135" t="s">
        <v>2139</v>
      </c>
      <c r="C3042" s="143">
        <v>-496.73640335909778</v>
      </c>
      <c r="D3042" s="143">
        <v>3272.0880486371889</v>
      </c>
      <c r="E3042" s="142">
        <v>1.296</v>
      </c>
      <c r="F3042" s="141">
        <v>2.206</v>
      </c>
      <c r="G3042" s="135"/>
      <c r="H3042" s="135"/>
      <c r="I3042" s="134"/>
      <c r="J3042" s="135"/>
      <c r="K3042" s="135"/>
      <c r="L3042" s="134"/>
      <c r="M3042" s="135"/>
      <c r="N3042" s="135"/>
      <c r="O3042" s="134"/>
      <c r="P3042" s="135"/>
      <c r="Q3042" s="135"/>
      <c r="R3042" s="134"/>
      <c r="S3042" s="135"/>
      <c r="T3042" s="135"/>
      <c r="U3042" s="134"/>
      <c r="V3042" s="135"/>
      <c r="W3042" s="135"/>
      <c r="X3042" s="134"/>
      <c r="Y3042" s="135"/>
      <c r="Z3042" s="135"/>
      <c r="AA3042" s="134"/>
      <c r="AB3042" s="135"/>
      <c r="AC3042" s="135"/>
      <c r="AD3042" s="134"/>
      <c r="AE3042" s="135"/>
      <c r="AF3042" s="135"/>
      <c r="AG3042" s="134"/>
    </row>
    <row r="3043" spans="1:33">
      <c r="A3043" s="144" t="s">
        <v>345</v>
      </c>
      <c r="B3043" s="135" t="s">
        <v>2138</v>
      </c>
      <c r="C3043" s="143">
        <v>-496.43902630839216</v>
      </c>
      <c r="D3043" s="143">
        <v>3270.3169151448919</v>
      </c>
      <c r="E3043" s="142">
        <v>1.3049999999999999</v>
      </c>
      <c r="F3043" s="141">
        <v>2.1859999999999999</v>
      </c>
      <c r="G3043" s="135"/>
      <c r="H3043" s="135"/>
      <c r="I3043" s="134"/>
      <c r="J3043" s="135"/>
      <c r="K3043" s="135"/>
      <c r="L3043" s="134"/>
      <c r="M3043" s="135"/>
      <c r="N3043" s="135"/>
      <c r="O3043" s="134"/>
      <c r="P3043" s="135"/>
      <c r="Q3043" s="135"/>
      <c r="R3043" s="134"/>
      <c r="S3043" s="135"/>
      <c r="T3043" s="135"/>
      <c r="U3043" s="134"/>
      <c r="V3043" s="135"/>
      <c r="W3043" s="135"/>
      <c r="X3043" s="134"/>
      <c r="Y3043" s="135"/>
      <c r="Z3043" s="135"/>
      <c r="AA3043" s="134"/>
      <c r="AB3043" s="135"/>
      <c r="AC3043" s="135"/>
      <c r="AD3043" s="134"/>
      <c r="AE3043" s="135"/>
      <c r="AF3043" s="135"/>
      <c r="AG3043" s="134"/>
    </row>
    <row r="3044" spans="1:33">
      <c r="A3044" s="144" t="s">
        <v>345</v>
      </c>
      <c r="B3044" s="135" t="s">
        <v>2137</v>
      </c>
      <c r="C3044" s="143">
        <v>-496.11145617708593</v>
      </c>
      <c r="D3044" s="143">
        <v>3268.3265501381657</v>
      </c>
      <c r="E3044" s="142">
        <v>1.3240000000000001</v>
      </c>
      <c r="F3044" s="141">
        <v>2.2149999999999999</v>
      </c>
      <c r="G3044" s="135"/>
      <c r="H3044" s="135"/>
      <c r="I3044" s="134"/>
      <c r="J3044" s="135"/>
      <c r="K3044" s="135"/>
      <c r="L3044" s="134"/>
      <c r="M3044" s="135"/>
      <c r="N3044" s="135"/>
      <c r="O3044" s="134"/>
      <c r="P3044" s="135"/>
      <c r="Q3044" s="135"/>
      <c r="R3044" s="134"/>
      <c r="S3044" s="135"/>
      <c r="T3044" s="135"/>
      <c r="U3044" s="134"/>
      <c r="V3044" s="135"/>
      <c r="W3044" s="135"/>
      <c r="X3044" s="134"/>
      <c r="Y3044" s="135"/>
      <c r="Z3044" s="135"/>
      <c r="AA3044" s="134"/>
      <c r="AB3044" s="135"/>
      <c r="AC3044" s="135"/>
      <c r="AD3044" s="134"/>
      <c r="AE3044" s="135"/>
      <c r="AF3044" s="135"/>
      <c r="AG3044" s="134"/>
    </row>
    <row r="3045" spans="1:33">
      <c r="A3045" s="144" t="s">
        <v>345</v>
      </c>
      <c r="B3045" s="135" t="s">
        <v>2136</v>
      </c>
      <c r="C3045" s="143">
        <v>-496.56114776653908</v>
      </c>
      <c r="D3045" s="143">
        <v>3267.5493447505628</v>
      </c>
      <c r="E3045" s="142">
        <v>1.284</v>
      </c>
      <c r="F3045" s="141">
        <v>2.2029999999999998</v>
      </c>
      <c r="G3045" s="135"/>
      <c r="H3045" s="135"/>
      <c r="I3045" s="134"/>
      <c r="J3045" s="135"/>
      <c r="K3045" s="135"/>
      <c r="L3045" s="134"/>
      <c r="M3045" s="135"/>
      <c r="N3045" s="135"/>
      <c r="O3045" s="134"/>
      <c r="P3045" s="135"/>
      <c r="Q3045" s="135"/>
      <c r="R3045" s="134"/>
      <c r="S3045" s="135"/>
      <c r="T3045" s="135"/>
      <c r="U3045" s="134"/>
      <c r="V3045" s="135"/>
      <c r="W3045" s="135"/>
      <c r="X3045" s="134"/>
      <c r="Y3045" s="135"/>
      <c r="Z3045" s="135"/>
      <c r="AA3045" s="134"/>
      <c r="AB3045" s="135"/>
      <c r="AC3045" s="135"/>
      <c r="AD3045" s="134"/>
      <c r="AE3045" s="135"/>
      <c r="AF3045" s="135"/>
      <c r="AG3045" s="134"/>
    </row>
    <row r="3046" spans="1:33">
      <c r="A3046" s="144" t="s">
        <v>345</v>
      </c>
      <c r="B3046" s="135" t="s">
        <v>2135</v>
      </c>
      <c r="C3046" s="143">
        <v>-496.04088678901888</v>
      </c>
      <c r="D3046" s="143">
        <v>3266.2368567999993</v>
      </c>
      <c r="E3046" s="142">
        <v>1.31</v>
      </c>
      <c r="F3046" s="141">
        <v>2.1970000000000001</v>
      </c>
      <c r="G3046" s="135"/>
      <c r="H3046" s="135"/>
      <c r="I3046" s="134"/>
      <c r="J3046" s="135"/>
      <c r="K3046" s="135"/>
      <c r="L3046" s="134"/>
      <c r="M3046" s="135"/>
      <c r="N3046" s="135"/>
      <c r="O3046" s="134"/>
      <c r="P3046" s="135"/>
      <c r="Q3046" s="135"/>
      <c r="R3046" s="134"/>
      <c r="S3046" s="135"/>
      <c r="T3046" s="135"/>
      <c r="U3046" s="134"/>
      <c r="V3046" s="135"/>
      <c r="W3046" s="135"/>
      <c r="X3046" s="134"/>
      <c r="Y3046" s="135"/>
      <c r="Z3046" s="135"/>
      <c r="AA3046" s="134"/>
      <c r="AB3046" s="135"/>
      <c r="AC3046" s="135"/>
      <c r="AD3046" s="134"/>
      <c r="AE3046" s="135"/>
      <c r="AF3046" s="135"/>
      <c r="AG3046" s="134"/>
    </row>
    <row r="3047" spans="1:33">
      <c r="A3047" s="144" t="s">
        <v>345</v>
      </c>
      <c r="B3047" s="135" t="s">
        <v>2134</v>
      </c>
      <c r="C3047" s="143">
        <v>-496.83532283946175</v>
      </c>
      <c r="D3047" s="143">
        <v>3264.9604703189857</v>
      </c>
      <c r="E3047" s="142">
        <v>1.2789999999999999</v>
      </c>
      <c r="F3047" s="141">
        <v>2.1989999999999998</v>
      </c>
      <c r="G3047" s="135"/>
      <c r="H3047" s="135"/>
      <c r="I3047" s="134"/>
      <c r="J3047" s="135"/>
      <c r="K3047" s="135"/>
      <c r="L3047" s="134"/>
      <c r="M3047" s="135"/>
      <c r="N3047" s="135"/>
      <c r="O3047" s="134"/>
      <c r="P3047" s="135"/>
      <c r="Q3047" s="135"/>
      <c r="R3047" s="134"/>
      <c r="S3047" s="135"/>
      <c r="T3047" s="135"/>
      <c r="U3047" s="134"/>
      <c r="V3047" s="135"/>
      <c r="W3047" s="135"/>
      <c r="X3047" s="134"/>
      <c r="Y3047" s="135"/>
      <c r="Z3047" s="135"/>
      <c r="AA3047" s="134"/>
      <c r="AB3047" s="135"/>
      <c r="AC3047" s="135"/>
      <c r="AD3047" s="134"/>
      <c r="AE3047" s="135"/>
      <c r="AF3047" s="135"/>
      <c r="AG3047" s="134"/>
    </row>
    <row r="3048" spans="1:33">
      <c r="A3048" s="144" t="s">
        <v>345</v>
      </c>
      <c r="B3048" s="135" t="s">
        <v>2133</v>
      </c>
      <c r="C3048" s="143">
        <v>-496.89802974227058</v>
      </c>
      <c r="D3048" s="143">
        <v>3264.0677516844839</v>
      </c>
      <c r="E3048" s="142">
        <v>1.321</v>
      </c>
      <c r="F3048" s="141">
        <v>2.1970000000000001</v>
      </c>
      <c r="G3048" s="135"/>
      <c r="H3048" s="135"/>
      <c r="I3048" s="134"/>
      <c r="J3048" s="135"/>
      <c r="K3048" s="135"/>
      <c r="L3048" s="134"/>
      <c r="M3048" s="135"/>
      <c r="N3048" s="135"/>
      <c r="O3048" s="134"/>
      <c r="P3048" s="135"/>
      <c r="Q3048" s="135"/>
      <c r="R3048" s="134"/>
      <c r="S3048" s="135"/>
      <c r="T3048" s="135"/>
      <c r="U3048" s="134"/>
      <c r="V3048" s="135"/>
      <c r="W3048" s="135"/>
      <c r="X3048" s="134"/>
      <c r="Y3048" s="135"/>
      <c r="Z3048" s="135"/>
      <c r="AA3048" s="134"/>
      <c r="AB3048" s="135"/>
      <c r="AC3048" s="135"/>
      <c r="AD3048" s="134"/>
      <c r="AE3048" s="135"/>
      <c r="AF3048" s="135"/>
      <c r="AG3048" s="134"/>
    </row>
    <row r="3049" spans="1:33">
      <c r="A3049" s="144" t="s">
        <v>345</v>
      </c>
      <c r="B3049" s="135" t="s">
        <v>2132</v>
      </c>
      <c r="C3049" s="143">
        <v>-496.08432847149777</v>
      </c>
      <c r="D3049" s="143">
        <v>3263.3116667365457</v>
      </c>
      <c r="E3049" s="142">
        <v>1.333</v>
      </c>
      <c r="F3049" s="141">
        <v>2.2109999999999999</v>
      </c>
      <c r="G3049" s="135"/>
      <c r="H3049" s="135"/>
      <c r="I3049" s="134"/>
      <c r="J3049" s="135"/>
      <c r="K3049" s="135"/>
      <c r="L3049" s="134"/>
      <c r="M3049" s="135"/>
      <c r="N3049" s="135"/>
      <c r="O3049" s="134"/>
      <c r="P3049" s="135"/>
      <c r="Q3049" s="135"/>
      <c r="R3049" s="134"/>
      <c r="S3049" s="135"/>
      <c r="T3049" s="135"/>
      <c r="U3049" s="134"/>
      <c r="V3049" s="135"/>
      <c r="W3049" s="135"/>
      <c r="X3049" s="134"/>
      <c r="Y3049" s="135"/>
      <c r="Z3049" s="135"/>
      <c r="AA3049" s="134"/>
      <c r="AB3049" s="135"/>
      <c r="AC3049" s="135"/>
      <c r="AD3049" s="134"/>
      <c r="AE3049" s="135"/>
      <c r="AF3049" s="135"/>
      <c r="AG3049" s="134"/>
    </row>
    <row r="3050" spans="1:33">
      <c r="A3050" s="144" t="s">
        <v>345</v>
      </c>
      <c r="B3050" s="135" t="s">
        <v>2131</v>
      </c>
      <c r="C3050" s="143">
        <v>-496.30406913132907</v>
      </c>
      <c r="D3050" s="143">
        <v>3262.1883441935151</v>
      </c>
      <c r="E3050" s="142">
        <v>1.2729999999999999</v>
      </c>
      <c r="F3050" s="141">
        <v>2.2040000000000002</v>
      </c>
      <c r="G3050" s="135"/>
      <c r="H3050" s="135"/>
      <c r="I3050" s="134"/>
      <c r="J3050" s="135"/>
      <c r="K3050" s="135"/>
      <c r="L3050" s="134"/>
      <c r="M3050" s="135"/>
      <c r="N3050" s="135"/>
      <c r="O3050" s="134"/>
      <c r="P3050" s="135"/>
      <c r="Q3050" s="135"/>
      <c r="R3050" s="134"/>
      <c r="S3050" s="135"/>
      <c r="T3050" s="135"/>
      <c r="U3050" s="134"/>
      <c r="V3050" s="135"/>
      <c r="W3050" s="135"/>
      <c r="X3050" s="134"/>
      <c r="Y3050" s="135"/>
      <c r="Z3050" s="135"/>
      <c r="AA3050" s="134"/>
      <c r="AB3050" s="135"/>
      <c r="AC3050" s="135"/>
      <c r="AD3050" s="134"/>
      <c r="AE3050" s="135"/>
      <c r="AF3050" s="135"/>
      <c r="AG3050" s="134"/>
    </row>
    <row r="3051" spans="1:33">
      <c r="A3051" s="144" t="s">
        <v>345</v>
      </c>
      <c r="B3051" s="135" t="s">
        <v>2130</v>
      </c>
      <c r="C3051" s="143">
        <v>-495.91280711154565</v>
      </c>
      <c r="D3051" s="143">
        <v>3261.7949014498804</v>
      </c>
      <c r="E3051" s="142">
        <v>1.286</v>
      </c>
      <c r="F3051" s="141">
        <v>2.1930000000000001</v>
      </c>
      <c r="G3051" s="135"/>
      <c r="H3051" s="135"/>
      <c r="I3051" s="134"/>
      <c r="J3051" s="135"/>
      <c r="K3051" s="135"/>
      <c r="L3051" s="134"/>
      <c r="M3051" s="135"/>
      <c r="N3051" s="135"/>
      <c r="O3051" s="134"/>
      <c r="P3051" s="135"/>
      <c r="Q3051" s="135"/>
      <c r="R3051" s="134"/>
      <c r="S3051" s="135"/>
      <c r="T3051" s="135"/>
      <c r="U3051" s="134"/>
      <c r="V3051" s="135"/>
      <c r="W3051" s="135"/>
      <c r="X3051" s="134"/>
      <c r="Y3051" s="135"/>
      <c r="Z3051" s="135"/>
      <c r="AA3051" s="134"/>
      <c r="AB3051" s="135"/>
      <c r="AC3051" s="135"/>
      <c r="AD3051" s="134"/>
      <c r="AE3051" s="135"/>
      <c r="AF3051" s="135"/>
      <c r="AG3051" s="134"/>
    </row>
    <row r="3052" spans="1:33">
      <c r="A3052" s="144" t="s">
        <v>345</v>
      </c>
      <c r="B3052" s="135" t="s">
        <v>2129</v>
      </c>
      <c r="C3052" s="143">
        <v>-496.36309536257698</v>
      </c>
      <c r="D3052" s="143">
        <v>3260.4684402383518</v>
      </c>
      <c r="E3052" s="142">
        <v>1.3120000000000001</v>
      </c>
      <c r="F3052" s="141">
        <v>2.2010000000000001</v>
      </c>
      <c r="G3052" s="135"/>
      <c r="H3052" s="135"/>
      <c r="I3052" s="134"/>
      <c r="J3052" s="135"/>
      <c r="K3052" s="135"/>
      <c r="L3052" s="134"/>
      <c r="M3052" s="135"/>
      <c r="N3052" s="135"/>
      <c r="O3052" s="134"/>
      <c r="P3052" s="135"/>
      <c r="Q3052" s="135"/>
      <c r="R3052" s="134"/>
      <c r="S3052" s="135"/>
      <c r="T3052" s="135"/>
      <c r="U3052" s="134"/>
      <c r="V3052" s="135"/>
      <c r="W3052" s="135"/>
      <c r="X3052" s="134"/>
      <c r="Y3052" s="135"/>
      <c r="Z3052" s="135"/>
      <c r="AA3052" s="134"/>
      <c r="AB3052" s="135"/>
      <c r="AC3052" s="135"/>
      <c r="AD3052" s="134"/>
      <c r="AE3052" s="135"/>
      <c r="AF3052" s="135"/>
      <c r="AG3052" s="134"/>
    </row>
    <row r="3053" spans="1:33">
      <c r="A3053" s="144" t="s">
        <v>345</v>
      </c>
      <c r="B3053" s="135" t="s">
        <v>2128</v>
      </c>
      <c r="C3053" s="143">
        <v>-496.24859071050099</v>
      </c>
      <c r="D3053" s="143">
        <v>3259.6487373367504</v>
      </c>
      <c r="E3053" s="142">
        <v>1.3</v>
      </c>
      <c r="F3053" s="141">
        <v>2.2080000000000002</v>
      </c>
      <c r="G3053" s="135"/>
      <c r="H3053" s="135"/>
      <c r="I3053" s="134"/>
      <c r="J3053" s="135"/>
      <c r="K3053" s="135"/>
      <c r="L3053" s="134"/>
      <c r="M3053" s="135"/>
      <c r="N3053" s="135"/>
      <c r="O3053" s="134"/>
      <c r="P3053" s="135"/>
      <c r="Q3053" s="135"/>
      <c r="R3053" s="134"/>
      <c r="S3053" s="135"/>
      <c r="T3053" s="135"/>
      <c r="U3053" s="134"/>
      <c r="V3053" s="135"/>
      <c r="W3053" s="135"/>
      <c r="X3053" s="134"/>
      <c r="Y3053" s="135"/>
      <c r="Z3053" s="135"/>
      <c r="AA3053" s="134"/>
      <c r="AB3053" s="135"/>
      <c r="AC3053" s="135"/>
      <c r="AD3053" s="134"/>
      <c r="AE3053" s="135"/>
      <c r="AF3053" s="135"/>
      <c r="AG3053" s="134"/>
    </row>
    <row r="3054" spans="1:33">
      <c r="A3054" s="144" t="s">
        <v>345</v>
      </c>
      <c r="B3054" s="135" t="s">
        <v>2127</v>
      </c>
      <c r="C3054" s="143">
        <v>-496.46095122117401</v>
      </c>
      <c r="D3054" s="143">
        <v>3259.0211071419803</v>
      </c>
      <c r="E3054" s="142">
        <v>1.306</v>
      </c>
      <c r="F3054" s="141">
        <v>2.2090000000000001</v>
      </c>
      <c r="G3054" s="135"/>
      <c r="H3054" s="135"/>
      <c r="I3054" s="134"/>
      <c r="J3054" s="135"/>
      <c r="K3054" s="135"/>
      <c r="L3054" s="134"/>
      <c r="M3054" s="135"/>
      <c r="N3054" s="135"/>
      <c r="O3054" s="134"/>
      <c r="P3054" s="135"/>
      <c r="Q3054" s="135"/>
      <c r="R3054" s="134"/>
      <c r="S3054" s="135"/>
      <c r="T3054" s="135"/>
      <c r="U3054" s="134"/>
      <c r="V3054" s="135"/>
      <c r="W3054" s="135"/>
      <c r="X3054" s="134"/>
      <c r="Y3054" s="135"/>
      <c r="Z3054" s="135"/>
      <c r="AA3054" s="134"/>
      <c r="AB3054" s="135"/>
      <c r="AC3054" s="135"/>
      <c r="AD3054" s="134"/>
      <c r="AE3054" s="135"/>
      <c r="AF3054" s="135"/>
      <c r="AG3054" s="134"/>
    </row>
    <row r="3055" spans="1:33">
      <c r="A3055" s="144" t="s">
        <v>345</v>
      </c>
      <c r="B3055" s="135" t="s">
        <v>2126</v>
      </c>
      <c r="C3055" s="143">
        <v>-496.09818159321821</v>
      </c>
      <c r="D3055" s="143">
        <v>3257.6677743113005</v>
      </c>
      <c r="E3055" s="142">
        <v>1.347</v>
      </c>
      <c r="F3055" s="141">
        <v>2.2040000000000002</v>
      </c>
      <c r="G3055" s="135"/>
      <c r="H3055" s="135"/>
      <c r="I3055" s="134"/>
      <c r="J3055" s="135"/>
      <c r="K3055" s="135"/>
      <c r="L3055" s="134"/>
      <c r="M3055" s="135"/>
      <c r="N3055" s="135"/>
      <c r="O3055" s="134"/>
      <c r="P3055" s="135"/>
      <c r="Q3055" s="135"/>
      <c r="R3055" s="134"/>
      <c r="S3055" s="135"/>
      <c r="T3055" s="135"/>
      <c r="U3055" s="134"/>
      <c r="V3055" s="135"/>
      <c r="W3055" s="135"/>
      <c r="X3055" s="134"/>
      <c r="Y3055" s="135"/>
      <c r="Z3055" s="135"/>
      <c r="AA3055" s="134"/>
      <c r="AB3055" s="135"/>
      <c r="AC3055" s="135"/>
      <c r="AD3055" s="134"/>
      <c r="AE3055" s="135"/>
      <c r="AF3055" s="135"/>
      <c r="AG3055" s="134"/>
    </row>
    <row r="3056" spans="1:33">
      <c r="A3056" s="144" t="s">
        <v>345</v>
      </c>
      <c r="B3056" s="135" t="s">
        <v>2125</v>
      </c>
      <c r="C3056" s="143">
        <v>-496.13337137911793</v>
      </c>
      <c r="D3056" s="143">
        <v>3255.7509114700802</v>
      </c>
      <c r="E3056" s="142">
        <v>1.3</v>
      </c>
      <c r="F3056" s="141">
        <v>2.2050000000000001</v>
      </c>
      <c r="G3056" s="135"/>
      <c r="H3056" s="135"/>
      <c r="I3056" s="134"/>
      <c r="J3056" s="135"/>
      <c r="K3056" s="135"/>
      <c r="L3056" s="134"/>
      <c r="M3056" s="135"/>
      <c r="N3056" s="135"/>
      <c r="O3056" s="134"/>
      <c r="P3056" s="135"/>
      <c r="Q3056" s="135"/>
      <c r="R3056" s="134"/>
      <c r="S3056" s="135"/>
      <c r="T3056" s="135"/>
      <c r="U3056" s="134"/>
      <c r="V3056" s="135"/>
      <c r="W3056" s="135"/>
      <c r="X3056" s="134"/>
      <c r="Y3056" s="135"/>
      <c r="Z3056" s="135"/>
      <c r="AA3056" s="134"/>
      <c r="AB3056" s="135"/>
      <c r="AC3056" s="135"/>
      <c r="AD3056" s="134"/>
      <c r="AE3056" s="135"/>
      <c r="AF3056" s="135"/>
      <c r="AG3056" s="134"/>
    </row>
    <row r="3057" spans="1:33">
      <c r="A3057" s="144" t="s">
        <v>345</v>
      </c>
      <c r="B3057" s="135" t="s">
        <v>2124</v>
      </c>
      <c r="C3057" s="143">
        <v>-496.51512476296381</v>
      </c>
      <c r="D3057" s="143">
        <v>3254.4341934869462</v>
      </c>
      <c r="E3057" s="142">
        <v>1.3089999999999999</v>
      </c>
      <c r="F3057" s="141">
        <v>2.214</v>
      </c>
      <c r="G3057" s="135"/>
      <c r="H3057" s="135"/>
      <c r="I3057" s="134"/>
      <c r="J3057" s="135"/>
      <c r="K3057" s="135"/>
      <c r="L3057" s="134"/>
      <c r="M3057" s="135"/>
      <c r="N3057" s="135"/>
      <c r="O3057" s="134"/>
      <c r="P3057" s="135"/>
      <c r="Q3057" s="135"/>
      <c r="R3057" s="134"/>
      <c r="S3057" s="135"/>
      <c r="T3057" s="135"/>
      <c r="U3057" s="134"/>
      <c r="V3057" s="135"/>
      <c r="W3057" s="135"/>
      <c r="X3057" s="134"/>
      <c r="Y3057" s="135"/>
      <c r="Z3057" s="135"/>
      <c r="AA3057" s="134"/>
      <c r="AB3057" s="135"/>
      <c r="AC3057" s="135"/>
      <c r="AD3057" s="134"/>
      <c r="AE3057" s="135"/>
      <c r="AF3057" s="135"/>
      <c r="AG3057" s="134"/>
    </row>
    <row r="3058" spans="1:33">
      <c r="A3058" s="144" t="s">
        <v>345</v>
      </c>
      <c r="B3058" s="135" t="s">
        <v>2123</v>
      </c>
      <c r="C3058" s="143">
        <v>-496.66450550175711</v>
      </c>
      <c r="D3058" s="143">
        <v>3252.5602702318711</v>
      </c>
      <c r="E3058" s="142">
        <v>1.3080000000000001</v>
      </c>
      <c r="F3058" s="141">
        <v>2.2080000000000002</v>
      </c>
      <c r="G3058" s="135"/>
      <c r="H3058" s="135"/>
      <c r="I3058" s="134"/>
      <c r="J3058" s="135"/>
      <c r="K3058" s="135"/>
      <c r="L3058" s="134"/>
      <c r="M3058" s="135"/>
      <c r="N3058" s="135"/>
      <c r="O3058" s="134"/>
      <c r="P3058" s="135"/>
      <c r="Q3058" s="135"/>
      <c r="R3058" s="134"/>
      <c r="S3058" s="135"/>
      <c r="T3058" s="135"/>
      <c r="U3058" s="134"/>
      <c r="V3058" s="135"/>
      <c r="W3058" s="135"/>
      <c r="X3058" s="134"/>
      <c r="Y3058" s="135"/>
      <c r="Z3058" s="135"/>
      <c r="AA3058" s="134"/>
      <c r="AB3058" s="135"/>
      <c r="AC3058" s="135"/>
      <c r="AD3058" s="134"/>
      <c r="AE3058" s="135"/>
      <c r="AF3058" s="135"/>
      <c r="AG3058" s="134"/>
    </row>
    <row r="3059" spans="1:33">
      <c r="A3059" s="144" t="s">
        <v>345</v>
      </c>
      <c r="B3059" s="135" t="s">
        <v>2122</v>
      </c>
      <c r="C3059" s="143">
        <v>-496.02298920371533</v>
      </c>
      <c r="D3059" s="143">
        <v>3250.8325501001468</v>
      </c>
      <c r="E3059" s="142">
        <v>1.292</v>
      </c>
      <c r="F3059" s="141">
        <v>2.226</v>
      </c>
      <c r="G3059" s="135"/>
      <c r="H3059" s="135"/>
      <c r="I3059" s="134"/>
      <c r="J3059" s="135"/>
      <c r="K3059" s="135"/>
      <c r="L3059" s="134"/>
      <c r="M3059" s="135"/>
      <c r="N3059" s="135"/>
      <c r="O3059" s="134"/>
      <c r="P3059" s="135"/>
      <c r="Q3059" s="135"/>
      <c r="R3059" s="134"/>
      <c r="S3059" s="135"/>
      <c r="T3059" s="135"/>
      <c r="U3059" s="134"/>
      <c r="V3059" s="135"/>
      <c r="W3059" s="135"/>
      <c r="X3059" s="134"/>
      <c r="Y3059" s="135"/>
      <c r="Z3059" s="135"/>
      <c r="AA3059" s="134"/>
      <c r="AB3059" s="135"/>
      <c r="AC3059" s="135"/>
      <c r="AD3059" s="134"/>
      <c r="AE3059" s="135"/>
      <c r="AF3059" s="135"/>
      <c r="AG3059" s="134"/>
    </row>
    <row r="3060" spans="1:33">
      <c r="A3060" s="144" t="s">
        <v>345</v>
      </c>
      <c r="B3060" s="135" t="s">
        <v>2121</v>
      </c>
      <c r="C3060" s="143">
        <v>-496.72846950443346</v>
      </c>
      <c r="D3060" s="143">
        <v>3249.5095004748191</v>
      </c>
      <c r="E3060" s="142">
        <v>1.272</v>
      </c>
      <c r="F3060" s="141">
        <v>2.2109999999999999</v>
      </c>
      <c r="G3060" s="135"/>
      <c r="H3060" s="135"/>
      <c r="I3060" s="134"/>
      <c r="J3060" s="135"/>
      <c r="K3060" s="135"/>
      <c r="L3060" s="134"/>
      <c r="M3060" s="135"/>
      <c r="N3060" s="135"/>
      <c r="O3060" s="134"/>
      <c r="P3060" s="135"/>
      <c r="Q3060" s="135"/>
      <c r="R3060" s="134"/>
      <c r="S3060" s="135"/>
      <c r="T3060" s="135"/>
      <c r="U3060" s="134"/>
      <c r="V3060" s="135"/>
      <c r="W3060" s="135"/>
      <c r="X3060" s="134"/>
      <c r="Y3060" s="135"/>
      <c r="Z3060" s="135"/>
      <c r="AA3060" s="134"/>
      <c r="AB3060" s="135"/>
      <c r="AC3060" s="135"/>
      <c r="AD3060" s="134"/>
      <c r="AE3060" s="135"/>
      <c r="AF3060" s="135"/>
      <c r="AG3060" s="134"/>
    </row>
    <row r="3061" spans="1:33">
      <c r="A3061" s="144" t="s">
        <v>345</v>
      </c>
      <c r="B3061" s="135" t="s">
        <v>2120</v>
      </c>
      <c r="C3061" s="143">
        <v>-496.06312855311654</v>
      </c>
      <c r="D3061" s="143">
        <v>3249.0902202382626</v>
      </c>
      <c r="E3061" s="142">
        <v>1.298</v>
      </c>
      <c r="F3061" s="141">
        <v>2.2149999999999999</v>
      </c>
      <c r="G3061" s="135"/>
      <c r="H3061" s="135"/>
      <c r="I3061" s="134"/>
      <c r="J3061" s="135"/>
      <c r="K3061" s="135"/>
      <c r="L3061" s="134"/>
      <c r="M3061" s="135"/>
      <c r="N3061" s="135"/>
      <c r="O3061" s="134"/>
      <c r="P3061" s="135"/>
      <c r="Q3061" s="135"/>
      <c r="R3061" s="134"/>
      <c r="S3061" s="135"/>
      <c r="T3061" s="135"/>
      <c r="U3061" s="134"/>
      <c r="V3061" s="135"/>
      <c r="W3061" s="135"/>
      <c r="X3061" s="134"/>
      <c r="Y3061" s="135"/>
      <c r="Z3061" s="135"/>
      <c r="AA3061" s="134"/>
      <c r="AB3061" s="135"/>
      <c r="AC3061" s="135"/>
      <c r="AD3061" s="134"/>
      <c r="AE3061" s="135"/>
      <c r="AF3061" s="135"/>
      <c r="AG3061" s="134"/>
    </row>
    <row r="3062" spans="1:33">
      <c r="A3062" s="144" t="s">
        <v>345</v>
      </c>
      <c r="B3062" s="135" t="s">
        <v>2119</v>
      </c>
      <c r="C3062" s="143">
        <v>-496.61264842873868</v>
      </c>
      <c r="D3062" s="143">
        <v>3247.1396314906506</v>
      </c>
      <c r="E3062" s="142">
        <v>1.294</v>
      </c>
      <c r="F3062" s="141">
        <v>2.2090000000000001</v>
      </c>
      <c r="G3062" s="135"/>
      <c r="H3062" s="135"/>
      <c r="I3062" s="134"/>
      <c r="J3062" s="135"/>
      <c r="K3062" s="135"/>
      <c r="L3062" s="134"/>
      <c r="M3062" s="135"/>
      <c r="N3062" s="135"/>
      <c r="O3062" s="134"/>
      <c r="P3062" s="135"/>
      <c r="Q3062" s="135"/>
      <c r="R3062" s="134"/>
      <c r="S3062" s="135"/>
      <c r="T3062" s="135"/>
      <c r="U3062" s="134"/>
      <c r="V3062" s="135"/>
      <c r="W3062" s="135"/>
      <c r="X3062" s="134"/>
      <c r="Y3062" s="135"/>
      <c r="Z3062" s="135"/>
      <c r="AA3062" s="134"/>
      <c r="AB3062" s="135"/>
      <c r="AC3062" s="135"/>
      <c r="AD3062" s="134"/>
      <c r="AE3062" s="135"/>
      <c r="AF3062" s="135"/>
      <c r="AG3062" s="134"/>
    </row>
    <row r="3063" spans="1:33">
      <c r="A3063" s="144" t="s">
        <v>345</v>
      </c>
      <c r="B3063" s="135" t="s">
        <v>2118</v>
      </c>
      <c r="C3063" s="143">
        <v>-495.98594159877672</v>
      </c>
      <c r="D3063" s="143">
        <v>3246.3600099816717</v>
      </c>
      <c r="E3063" s="142">
        <v>1.2909999999999999</v>
      </c>
      <c r="F3063" s="141">
        <v>2.2029999999999998</v>
      </c>
      <c r="G3063" s="135"/>
      <c r="H3063" s="135"/>
      <c r="I3063" s="134"/>
      <c r="J3063" s="135"/>
      <c r="K3063" s="135"/>
      <c r="L3063" s="134"/>
      <c r="M3063" s="135"/>
      <c r="N3063" s="135"/>
      <c r="O3063" s="134"/>
      <c r="P3063" s="135"/>
      <c r="Q3063" s="135"/>
      <c r="R3063" s="134"/>
      <c r="S3063" s="135"/>
      <c r="T3063" s="135"/>
      <c r="U3063" s="134"/>
      <c r="V3063" s="135"/>
      <c r="W3063" s="135"/>
      <c r="X3063" s="134"/>
      <c r="Y3063" s="135"/>
      <c r="Z3063" s="135"/>
      <c r="AA3063" s="134"/>
      <c r="AB3063" s="135"/>
      <c r="AC3063" s="135"/>
      <c r="AD3063" s="134"/>
      <c r="AE3063" s="135"/>
      <c r="AF3063" s="135"/>
      <c r="AG3063" s="134"/>
    </row>
    <row r="3064" spans="1:33">
      <c r="A3064" s="144" t="s">
        <v>345</v>
      </c>
      <c r="B3064" s="135" t="s">
        <v>2117</v>
      </c>
      <c r="C3064" s="143">
        <v>-496.33621487908357</v>
      </c>
      <c r="D3064" s="143">
        <v>3245.1185884748893</v>
      </c>
      <c r="E3064" s="142">
        <v>1.282</v>
      </c>
      <c r="F3064" s="141">
        <v>2.2080000000000002</v>
      </c>
      <c r="G3064" s="135"/>
      <c r="H3064" s="135"/>
      <c r="I3064" s="134"/>
      <c r="J3064" s="135"/>
      <c r="K3064" s="135"/>
      <c r="L3064" s="134"/>
      <c r="M3064" s="135"/>
      <c r="N3064" s="135"/>
      <c r="O3064" s="134"/>
      <c r="P3064" s="135"/>
      <c r="Q3064" s="135"/>
      <c r="R3064" s="134"/>
      <c r="S3064" s="135"/>
      <c r="T3064" s="135"/>
      <c r="U3064" s="134"/>
      <c r="V3064" s="135"/>
      <c r="W3064" s="135"/>
      <c r="X3064" s="134"/>
      <c r="Y3064" s="135"/>
      <c r="Z3064" s="135"/>
      <c r="AA3064" s="134"/>
      <c r="AB3064" s="135"/>
      <c r="AC3064" s="135"/>
      <c r="AD3064" s="134"/>
      <c r="AE3064" s="135"/>
      <c r="AF3064" s="135"/>
      <c r="AG3064" s="134"/>
    </row>
    <row r="3065" spans="1:33">
      <c r="A3065" s="144" t="s">
        <v>345</v>
      </c>
      <c r="B3065" s="135" t="s">
        <v>2116</v>
      </c>
      <c r="C3065" s="143">
        <v>-496.60490516153158</v>
      </c>
      <c r="D3065" s="143">
        <v>3243.2110792414696</v>
      </c>
      <c r="E3065" s="142">
        <v>1.3149999999999999</v>
      </c>
      <c r="F3065" s="141">
        <v>2.1960000000000002</v>
      </c>
      <c r="G3065" s="135"/>
      <c r="H3065" s="135"/>
      <c r="I3065" s="134"/>
      <c r="J3065" s="135"/>
      <c r="K3065" s="135"/>
      <c r="L3065" s="134"/>
      <c r="M3065" s="135"/>
      <c r="N3065" s="135"/>
      <c r="O3065" s="134"/>
      <c r="P3065" s="135"/>
      <c r="Q3065" s="135"/>
      <c r="R3065" s="134"/>
      <c r="S3065" s="135"/>
      <c r="T3065" s="135"/>
      <c r="U3065" s="134"/>
      <c r="V3065" s="135"/>
      <c r="W3065" s="135"/>
      <c r="X3065" s="134"/>
      <c r="Y3065" s="135"/>
      <c r="Z3065" s="135"/>
      <c r="AA3065" s="134"/>
      <c r="AB3065" s="135"/>
      <c r="AC3065" s="135"/>
      <c r="AD3065" s="134"/>
      <c r="AE3065" s="135"/>
      <c r="AF3065" s="135"/>
      <c r="AG3065" s="134"/>
    </row>
    <row r="3066" spans="1:33">
      <c r="A3066" s="144" t="s">
        <v>345</v>
      </c>
      <c r="B3066" s="135" t="s">
        <v>2115</v>
      </c>
      <c r="C3066" s="143">
        <v>-495.92770663134525</v>
      </c>
      <c r="D3066" s="143">
        <v>3242.4799704432303</v>
      </c>
      <c r="E3066" s="142">
        <v>1.272</v>
      </c>
      <c r="F3066" s="141">
        <v>2.2160000000000002</v>
      </c>
      <c r="G3066" s="135"/>
      <c r="H3066" s="135"/>
      <c r="I3066" s="134"/>
      <c r="J3066" s="135"/>
      <c r="K3066" s="135"/>
      <c r="L3066" s="134"/>
      <c r="M3066" s="135"/>
      <c r="N3066" s="135"/>
      <c r="O3066" s="134"/>
      <c r="P3066" s="135"/>
      <c r="Q3066" s="135"/>
      <c r="R3066" s="134"/>
      <c r="S3066" s="135"/>
      <c r="T3066" s="135"/>
      <c r="U3066" s="134"/>
      <c r="V3066" s="135"/>
      <c r="W3066" s="135"/>
      <c r="X3066" s="134"/>
      <c r="Y3066" s="135"/>
      <c r="Z3066" s="135"/>
      <c r="AA3066" s="134"/>
      <c r="AB3066" s="135"/>
      <c r="AC3066" s="135"/>
      <c r="AD3066" s="134"/>
      <c r="AE3066" s="135"/>
      <c r="AF3066" s="135"/>
      <c r="AG3066" s="134"/>
    </row>
    <row r="3067" spans="1:33">
      <c r="A3067" s="144" t="s">
        <v>345</v>
      </c>
      <c r="B3067" s="135" t="s">
        <v>2114</v>
      </c>
      <c r="C3067" s="143">
        <v>-496.20702690212107</v>
      </c>
      <c r="D3067" s="143">
        <v>3241.571804030064</v>
      </c>
      <c r="E3067" s="142">
        <v>1.2809999999999999</v>
      </c>
      <c r="F3067" s="141">
        <v>2.1949999999999998</v>
      </c>
      <c r="G3067" s="135"/>
      <c r="H3067" s="135"/>
      <c r="I3067" s="134"/>
      <c r="J3067" s="135"/>
      <c r="K3067" s="135"/>
      <c r="L3067" s="134"/>
      <c r="M3067" s="135"/>
      <c r="N3067" s="135"/>
      <c r="O3067" s="134"/>
      <c r="P3067" s="135"/>
      <c r="Q3067" s="135"/>
      <c r="R3067" s="134"/>
      <c r="S3067" s="135"/>
      <c r="T3067" s="135"/>
      <c r="U3067" s="134"/>
      <c r="V3067" s="135"/>
      <c r="W3067" s="135"/>
      <c r="X3067" s="134"/>
      <c r="Y3067" s="135"/>
      <c r="Z3067" s="135"/>
      <c r="AA3067" s="134"/>
      <c r="AB3067" s="135"/>
      <c r="AC3067" s="135"/>
      <c r="AD3067" s="134"/>
      <c r="AE3067" s="135"/>
      <c r="AF3067" s="135"/>
      <c r="AG3067" s="134"/>
    </row>
    <row r="3068" spans="1:33">
      <c r="A3068" s="144" t="s">
        <v>345</v>
      </c>
      <c r="B3068" s="135" t="s">
        <v>2113</v>
      </c>
      <c r="C3068" s="143">
        <v>-496.42239269120626</v>
      </c>
      <c r="D3068" s="143">
        <v>3240.921213722665</v>
      </c>
      <c r="E3068" s="142">
        <v>1.306</v>
      </c>
      <c r="F3068" s="141">
        <v>2.1920000000000002</v>
      </c>
      <c r="G3068" s="135"/>
      <c r="H3068" s="135"/>
      <c r="I3068" s="134"/>
      <c r="J3068" s="135"/>
      <c r="K3068" s="135"/>
      <c r="L3068" s="134"/>
      <c r="M3068" s="135"/>
      <c r="N3068" s="135"/>
      <c r="O3068" s="134"/>
      <c r="P3068" s="135"/>
      <c r="Q3068" s="135"/>
      <c r="R3068" s="134"/>
      <c r="S3068" s="135"/>
      <c r="T3068" s="135"/>
      <c r="U3068" s="134"/>
      <c r="V3068" s="135"/>
      <c r="W3068" s="135"/>
      <c r="X3068" s="134"/>
      <c r="Y3068" s="135"/>
      <c r="Z3068" s="135"/>
      <c r="AA3068" s="134"/>
      <c r="AB3068" s="135"/>
      <c r="AC3068" s="135"/>
      <c r="AD3068" s="134"/>
      <c r="AE3068" s="135"/>
      <c r="AF3068" s="135"/>
      <c r="AG3068" s="134"/>
    </row>
    <row r="3069" spans="1:33">
      <c r="A3069" s="144" t="s">
        <v>345</v>
      </c>
      <c r="B3069" s="135" t="s">
        <v>2112</v>
      </c>
      <c r="C3069" s="143">
        <v>-496.80808784029927</v>
      </c>
      <c r="D3069" s="143">
        <v>3240.8282572957692</v>
      </c>
      <c r="E3069" s="142">
        <v>1.3129999999999999</v>
      </c>
      <c r="F3069" s="141">
        <v>2.1989999999999998</v>
      </c>
      <c r="G3069" s="135"/>
      <c r="H3069" s="135"/>
      <c r="I3069" s="134"/>
      <c r="J3069" s="135"/>
      <c r="K3069" s="135"/>
      <c r="L3069" s="134"/>
      <c r="M3069" s="135"/>
      <c r="N3069" s="135"/>
      <c r="O3069" s="134"/>
      <c r="P3069" s="135"/>
      <c r="Q3069" s="135"/>
      <c r="R3069" s="134"/>
      <c r="S3069" s="135"/>
      <c r="T3069" s="135"/>
      <c r="U3069" s="134"/>
      <c r="V3069" s="135"/>
      <c r="W3069" s="135"/>
      <c r="X3069" s="134"/>
      <c r="Y3069" s="135"/>
      <c r="Z3069" s="135"/>
      <c r="AA3069" s="134"/>
      <c r="AB3069" s="135"/>
      <c r="AC3069" s="135"/>
      <c r="AD3069" s="134"/>
      <c r="AE3069" s="135"/>
      <c r="AF3069" s="135"/>
      <c r="AG3069" s="134"/>
    </row>
    <row r="3070" spans="1:33">
      <c r="A3070" s="144" t="s">
        <v>345</v>
      </c>
      <c r="B3070" s="135" t="s">
        <v>2111</v>
      </c>
      <c r="C3070" s="143">
        <v>-496.51911314224594</v>
      </c>
      <c r="D3070" s="143">
        <v>3239.9022092727955</v>
      </c>
      <c r="E3070" s="142">
        <v>1.3140000000000001</v>
      </c>
      <c r="F3070" s="141">
        <v>2.2080000000000002</v>
      </c>
      <c r="G3070" s="135"/>
      <c r="H3070" s="135"/>
      <c r="I3070" s="134"/>
      <c r="J3070" s="135"/>
      <c r="K3070" s="135"/>
      <c r="L3070" s="134"/>
      <c r="M3070" s="135"/>
      <c r="N3070" s="135"/>
      <c r="O3070" s="134"/>
      <c r="P3070" s="135"/>
      <c r="Q3070" s="135"/>
      <c r="R3070" s="134"/>
      <c r="S3070" s="135"/>
      <c r="T3070" s="135"/>
      <c r="U3070" s="134"/>
      <c r="V3070" s="135"/>
      <c r="W3070" s="135"/>
      <c r="X3070" s="134"/>
      <c r="Y3070" s="135"/>
      <c r="Z3070" s="135"/>
      <c r="AA3070" s="134"/>
      <c r="AB3070" s="135"/>
      <c r="AC3070" s="135"/>
      <c r="AD3070" s="134"/>
      <c r="AE3070" s="135"/>
      <c r="AF3070" s="135"/>
      <c r="AG3070" s="134"/>
    </row>
    <row r="3071" spans="1:33">
      <c r="A3071" s="144" t="s">
        <v>345</v>
      </c>
      <c r="B3071" s="135" t="s">
        <v>2110</v>
      </c>
      <c r="C3071" s="143">
        <v>-496.72556657336202</v>
      </c>
      <c r="D3071" s="143">
        <v>3239.7070481456585</v>
      </c>
      <c r="E3071" s="142">
        <v>1.3220000000000001</v>
      </c>
      <c r="F3071" s="141">
        <v>2.2000000000000002</v>
      </c>
      <c r="G3071" s="135"/>
      <c r="H3071" s="135"/>
      <c r="I3071" s="134"/>
      <c r="J3071" s="135"/>
      <c r="K3071" s="135"/>
      <c r="L3071" s="134"/>
      <c r="M3071" s="135"/>
      <c r="N3071" s="135"/>
      <c r="O3071" s="134"/>
      <c r="P3071" s="135"/>
      <c r="Q3071" s="135"/>
      <c r="R3071" s="134"/>
      <c r="S3071" s="135"/>
      <c r="T3071" s="135"/>
      <c r="U3071" s="134"/>
      <c r="V3071" s="135"/>
      <c r="W3071" s="135"/>
      <c r="X3071" s="134"/>
      <c r="Y3071" s="135"/>
      <c r="Z3071" s="135"/>
      <c r="AA3071" s="134"/>
      <c r="AB3071" s="135"/>
      <c r="AC3071" s="135"/>
      <c r="AD3071" s="134"/>
      <c r="AE3071" s="135"/>
      <c r="AF3071" s="135"/>
      <c r="AG3071" s="134"/>
    </row>
    <row r="3072" spans="1:33">
      <c r="A3072" s="144" t="s">
        <v>345</v>
      </c>
      <c r="B3072" s="135" t="s">
        <v>2109</v>
      </c>
      <c r="C3072" s="143">
        <v>-496.14346462417069</v>
      </c>
      <c r="D3072" s="143">
        <v>3239.2758472116625</v>
      </c>
      <c r="E3072" s="142">
        <v>1.284</v>
      </c>
      <c r="F3072" s="141">
        <v>2.2210000000000001</v>
      </c>
      <c r="G3072" s="135"/>
      <c r="H3072" s="135"/>
      <c r="I3072" s="134"/>
      <c r="J3072" s="135"/>
      <c r="K3072" s="135"/>
      <c r="L3072" s="134"/>
      <c r="M3072" s="135"/>
      <c r="N3072" s="135"/>
      <c r="O3072" s="134"/>
      <c r="P3072" s="135"/>
      <c r="Q3072" s="135"/>
      <c r="R3072" s="134"/>
      <c r="S3072" s="135"/>
      <c r="T3072" s="135"/>
      <c r="U3072" s="134"/>
      <c r="V3072" s="135"/>
      <c r="W3072" s="135"/>
      <c r="X3072" s="134"/>
      <c r="Y3072" s="135"/>
      <c r="Z3072" s="135"/>
      <c r="AA3072" s="134"/>
      <c r="AB3072" s="135"/>
      <c r="AC3072" s="135"/>
      <c r="AD3072" s="134"/>
      <c r="AE3072" s="135"/>
      <c r="AF3072" s="135"/>
      <c r="AG3072" s="134"/>
    </row>
    <row r="3073" spans="1:33">
      <c r="A3073" s="144" t="s">
        <v>345</v>
      </c>
      <c r="B3073" s="135" t="s">
        <v>2108</v>
      </c>
      <c r="C3073" s="143">
        <v>-496.81107260129579</v>
      </c>
      <c r="D3073" s="143">
        <v>3237.2969265630722</v>
      </c>
      <c r="E3073" s="142">
        <v>1.2709999999999999</v>
      </c>
      <c r="F3073" s="141">
        <v>2.1920000000000002</v>
      </c>
      <c r="G3073" s="135"/>
      <c r="H3073" s="135"/>
      <c r="I3073" s="134"/>
      <c r="J3073" s="135"/>
      <c r="K3073" s="135"/>
      <c r="L3073" s="134"/>
      <c r="M3073" s="135"/>
      <c r="N3073" s="135"/>
      <c r="O3073" s="134"/>
      <c r="P3073" s="135"/>
      <c r="Q3073" s="135"/>
      <c r="R3073" s="134"/>
      <c r="S3073" s="135"/>
      <c r="T3073" s="135"/>
      <c r="U3073" s="134"/>
      <c r="V3073" s="135"/>
      <c r="W3073" s="135"/>
      <c r="X3073" s="134"/>
      <c r="Y3073" s="135"/>
      <c r="Z3073" s="135"/>
      <c r="AA3073" s="134"/>
      <c r="AB3073" s="135"/>
      <c r="AC3073" s="135"/>
      <c r="AD3073" s="134"/>
      <c r="AE3073" s="135"/>
      <c r="AF3073" s="135"/>
      <c r="AG3073" s="134"/>
    </row>
    <row r="3074" spans="1:33">
      <c r="A3074" s="144" t="s">
        <v>345</v>
      </c>
      <c r="B3074" s="135" t="s">
        <v>2107</v>
      </c>
      <c r="C3074" s="143">
        <v>-496.29390067518602</v>
      </c>
      <c r="D3074" s="143">
        <v>3235.6324828084366</v>
      </c>
      <c r="E3074" s="142">
        <v>1.286</v>
      </c>
      <c r="F3074" s="141">
        <v>2.2189999999999999</v>
      </c>
      <c r="G3074" s="135"/>
      <c r="H3074" s="135"/>
      <c r="I3074" s="134"/>
      <c r="J3074" s="135"/>
      <c r="K3074" s="135"/>
      <c r="L3074" s="134"/>
      <c r="M3074" s="135"/>
      <c r="N3074" s="135"/>
      <c r="O3074" s="134"/>
      <c r="P3074" s="135"/>
      <c r="Q3074" s="135"/>
      <c r="R3074" s="134"/>
      <c r="S3074" s="135"/>
      <c r="T3074" s="135"/>
      <c r="U3074" s="134"/>
      <c r="V3074" s="135"/>
      <c r="W3074" s="135"/>
      <c r="X3074" s="134"/>
      <c r="Y3074" s="135"/>
      <c r="Z3074" s="135"/>
      <c r="AA3074" s="134"/>
      <c r="AB3074" s="135"/>
      <c r="AC3074" s="135"/>
      <c r="AD3074" s="134"/>
      <c r="AE3074" s="135"/>
      <c r="AF3074" s="135"/>
      <c r="AG3074" s="134"/>
    </row>
    <row r="3075" spans="1:33">
      <c r="A3075" s="144" t="s">
        <v>345</v>
      </c>
      <c r="B3075" s="135" t="s">
        <v>2106</v>
      </c>
      <c r="C3075" s="143">
        <v>-496.61316924074498</v>
      </c>
      <c r="D3075" s="143">
        <v>3234.5334002795398</v>
      </c>
      <c r="E3075" s="142">
        <v>1.3120000000000001</v>
      </c>
      <c r="F3075" s="141">
        <v>2.2130000000000001</v>
      </c>
      <c r="G3075" s="135"/>
      <c r="H3075" s="135"/>
      <c r="I3075" s="134"/>
      <c r="J3075" s="135"/>
      <c r="K3075" s="135"/>
      <c r="L3075" s="134"/>
      <c r="M3075" s="135"/>
      <c r="N3075" s="135"/>
      <c r="O3075" s="134"/>
      <c r="P3075" s="135"/>
      <c r="Q3075" s="135"/>
      <c r="R3075" s="134"/>
      <c r="S3075" s="135"/>
      <c r="T3075" s="135"/>
      <c r="U3075" s="134"/>
      <c r="V3075" s="135"/>
      <c r="W3075" s="135"/>
      <c r="X3075" s="134"/>
      <c r="Y3075" s="135"/>
      <c r="Z3075" s="135"/>
      <c r="AA3075" s="134"/>
      <c r="AB3075" s="135"/>
      <c r="AC3075" s="135"/>
      <c r="AD3075" s="134"/>
      <c r="AE3075" s="135"/>
      <c r="AF3075" s="135"/>
      <c r="AG3075" s="134"/>
    </row>
    <row r="3076" spans="1:33">
      <c r="A3076" s="144" t="s">
        <v>345</v>
      </c>
      <c r="B3076" s="135" t="s">
        <v>2105</v>
      </c>
      <c r="C3076" s="143">
        <v>-496.8102631120633</v>
      </c>
      <c r="D3076" s="143">
        <v>3233.27785894414</v>
      </c>
      <c r="E3076" s="142">
        <v>1.2709999999999999</v>
      </c>
      <c r="F3076" s="141">
        <v>2.2050000000000001</v>
      </c>
      <c r="G3076" s="135"/>
      <c r="H3076" s="135"/>
      <c r="I3076" s="134"/>
      <c r="J3076" s="135"/>
      <c r="K3076" s="135"/>
      <c r="L3076" s="134"/>
      <c r="M3076" s="135"/>
      <c r="N3076" s="135"/>
      <c r="O3076" s="134"/>
      <c r="P3076" s="135"/>
      <c r="Q3076" s="135"/>
      <c r="R3076" s="134"/>
      <c r="S3076" s="135"/>
      <c r="T3076" s="135"/>
      <c r="U3076" s="134"/>
      <c r="V3076" s="135"/>
      <c r="W3076" s="135"/>
      <c r="X3076" s="134"/>
      <c r="Y3076" s="135"/>
      <c r="Z3076" s="135"/>
      <c r="AA3076" s="134"/>
      <c r="AB3076" s="135"/>
      <c r="AC3076" s="135"/>
      <c r="AD3076" s="134"/>
      <c r="AE3076" s="135"/>
      <c r="AF3076" s="135"/>
      <c r="AG3076" s="134"/>
    </row>
    <row r="3077" spans="1:33">
      <c r="A3077" s="144" t="s">
        <v>345</v>
      </c>
      <c r="B3077" s="135" t="s">
        <v>2104</v>
      </c>
      <c r="C3077" s="143">
        <v>-496.61103234264112</v>
      </c>
      <c r="D3077" s="143">
        <v>3231.9367982068256</v>
      </c>
      <c r="E3077" s="142">
        <v>1.3089999999999999</v>
      </c>
      <c r="F3077" s="141">
        <v>2.206</v>
      </c>
      <c r="G3077" s="135"/>
      <c r="H3077" s="135"/>
      <c r="I3077" s="134"/>
      <c r="J3077" s="135"/>
      <c r="K3077" s="135"/>
      <c r="L3077" s="134"/>
      <c r="M3077" s="135"/>
      <c r="N3077" s="135"/>
      <c r="O3077" s="134"/>
      <c r="P3077" s="135"/>
      <c r="Q3077" s="135"/>
      <c r="R3077" s="134"/>
      <c r="S3077" s="135"/>
      <c r="T3077" s="135"/>
      <c r="U3077" s="134"/>
      <c r="V3077" s="135"/>
      <c r="W3077" s="135"/>
      <c r="X3077" s="134"/>
      <c r="Y3077" s="135"/>
      <c r="Z3077" s="135"/>
      <c r="AA3077" s="134"/>
      <c r="AB3077" s="135"/>
      <c r="AC3077" s="135"/>
      <c r="AD3077" s="134"/>
      <c r="AE3077" s="135"/>
      <c r="AF3077" s="135"/>
      <c r="AG3077" s="134"/>
    </row>
    <row r="3078" spans="1:33">
      <c r="A3078" s="144" t="s">
        <v>345</v>
      </c>
      <c r="B3078" s="135" t="s">
        <v>2103</v>
      </c>
      <c r="C3078" s="143">
        <v>-496.35511727237667</v>
      </c>
      <c r="D3078" s="143">
        <v>3231.4599497077725</v>
      </c>
      <c r="E3078" s="142">
        <v>1.2889999999999999</v>
      </c>
      <c r="F3078" s="141">
        <v>2.2130000000000001</v>
      </c>
      <c r="G3078" s="135"/>
      <c r="H3078" s="135"/>
      <c r="I3078" s="134"/>
      <c r="J3078" s="135"/>
      <c r="K3078" s="135"/>
      <c r="L3078" s="134"/>
      <c r="M3078" s="135"/>
      <c r="N3078" s="135"/>
      <c r="O3078" s="134"/>
      <c r="P3078" s="135"/>
      <c r="Q3078" s="135"/>
      <c r="R3078" s="134"/>
      <c r="S3078" s="135"/>
      <c r="T3078" s="135"/>
      <c r="U3078" s="134"/>
      <c r="V3078" s="135"/>
      <c r="W3078" s="135"/>
      <c r="X3078" s="134"/>
      <c r="Y3078" s="135"/>
      <c r="Z3078" s="135"/>
      <c r="AA3078" s="134"/>
      <c r="AB3078" s="135"/>
      <c r="AC3078" s="135"/>
      <c r="AD3078" s="134"/>
      <c r="AE3078" s="135"/>
      <c r="AF3078" s="135"/>
      <c r="AG3078" s="134"/>
    </row>
    <row r="3079" spans="1:33">
      <c r="A3079" s="144" t="s">
        <v>345</v>
      </c>
      <c r="B3079" s="135" t="s">
        <v>2102</v>
      </c>
      <c r="C3079" s="143">
        <v>-496.74321967789643</v>
      </c>
      <c r="D3079" s="143">
        <v>3230.3608930352343</v>
      </c>
      <c r="E3079" s="142">
        <v>1.3089999999999999</v>
      </c>
      <c r="F3079" s="141">
        <v>2.2010000000000001</v>
      </c>
      <c r="G3079" s="135"/>
      <c r="H3079" s="135"/>
      <c r="I3079" s="134"/>
      <c r="J3079" s="135"/>
      <c r="K3079" s="135"/>
      <c r="L3079" s="134"/>
      <c r="M3079" s="135"/>
      <c r="N3079" s="135"/>
      <c r="O3079" s="134"/>
      <c r="P3079" s="135"/>
      <c r="Q3079" s="135"/>
      <c r="R3079" s="134"/>
      <c r="S3079" s="135"/>
      <c r="T3079" s="135"/>
      <c r="U3079" s="134"/>
      <c r="V3079" s="135"/>
      <c r="W3079" s="135"/>
      <c r="X3079" s="134"/>
      <c r="Y3079" s="135"/>
      <c r="Z3079" s="135"/>
      <c r="AA3079" s="134"/>
      <c r="AB3079" s="135"/>
      <c r="AC3079" s="135"/>
      <c r="AD3079" s="134"/>
      <c r="AE3079" s="135"/>
      <c r="AF3079" s="135"/>
      <c r="AG3079" s="134"/>
    </row>
    <row r="3080" spans="1:33">
      <c r="A3080" s="144" t="s">
        <v>345</v>
      </c>
      <c r="B3080" s="135" t="s">
        <v>2101</v>
      </c>
      <c r="C3080" s="143">
        <v>-496.81777554771662</v>
      </c>
      <c r="D3080" s="143">
        <v>3229.7984627255523</v>
      </c>
      <c r="E3080" s="142">
        <v>1.3109999999999999</v>
      </c>
      <c r="F3080" s="141">
        <v>2.19</v>
      </c>
      <c r="G3080" s="135"/>
      <c r="H3080" s="135"/>
      <c r="I3080" s="134"/>
      <c r="J3080" s="135"/>
      <c r="K3080" s="135"/>
      <c r="L3080" s="134"/>
      <c r="M3080" s="135"/>
      <c r="N3080" s="135"/>
      <c r="O3080" s="134"/>
      <c r="P3080" s="135"/>
      <c r="Q3080" s="135"/>
      <c r="R3080" s="134"/>
      <c r="S3080" s="135"/>
      <c r="T3080" s="135"/>
      <c r="U3080" s="134"/>
      <c r="V3080" s="135"/>
      <c r="W3080" s="135"/>
      <c r="X3080" s="134"/>
      <c r="Y3080" s="135"/>
      <c r="Z3080" s="135"/>
      <c r="AA3080" s="134"/>
      <c r="AB3080" s="135"/>
      <c r="AC3080" s="135"/>
      <c r="AD3080" s="134"/>
      <c r="AE3080" s="135"/>
      <c r="AF3080" s="135"/>
      <c r="AG3080" s="134"/>
    </row>
    <row r="3081" spans="1:33">
      <c r="A3081" s="144" t="s">
        <v>345</v>
      </c>
      <c r="B3081" s="135" t="s">
        <v>2100</v>
      </c>
      <c r="C3081" s="143">
        <v>-496.5772346092358</v>
      </c>
      <c r="D3081" s="143">
        <v>3229.6427413726251</v>
      </c>
      <c r="E3081" s="142">
        <v>1.2909999999999999</v>
      </c>
      <c r="F3081" s="141">
        <v>2.2130000000000001</v>
      </c>
      <c r="G3081" s="135"/>
      <c r="H3081" s="135"/>
      <c r="I3081" s="134"/>
      <c r="J3081" s="135"/>
      <c r="K3081" s="135"/>
      <c r="L3081" s="134"/>
      <c r="M3081" s="135"/>
      <c r="N3081" s="135"/>
      <c r="O3081" s="134"/>
      <c r="P3081" s="135"/>
      <c r="Q3081" s="135"/>
      <c r="R3081" s="134"/>
      <c r="S3081" s="135"/>
      <c r="T3081" s="135"/>
      <c r="U3081" s="134"/>
      <c r="V3081" s="135"/>
      <c r="W3081" s="135"/>
      <c r="X3081" s="134"/>
      <c r="Y3081" s="135"/>
      <c r="Z3081" s="135"/>
      <c r="AA3081" s="134"/>
      <c r="AB3081" s="135"/>
      <c r="AC3081" s="135"/>
      <c r="AD3081" s="134"/>
      <c r="AE3081" s="135"/>
      <c r="AF3081" s="135"/>
      <c r="AG3081" s="134"/>
    </row>
    <row r="3082" spans="1:33">
      <c r="A3082" s="144" t="s">
        <v>345</v>
      </c>
      <c r="B3082" s="135" t="s">
        <v>2099</v>
      </c>
      <c r="C3082" s="143">
        <v>-496.49841142044431</v>
      </c>
      <c r="D3082" s="143">
        <v>3228.1417386228354</v>
      </c>
      <c r="E3082" s="142">
        <v>1.2989999999999999</v>
      </c>
      <c r="F3082" s="141">
        <v>2.2090000000000001</v>
      </c>
      <c r="G3082" s="135"/>
      <c r="H3082" s="135"/>
      <c r="I3082" s="134"/>
      <c r="J3082" s="135"/>
      <c r="K3082" s="135"/>
      <c r="L3082" s="134"/>
      <c r="M3082" s="135"/>
      <c r="N3082" s="135"/>
      <c r="O3082" s="134"/>
      <c r="P3082" s="135"/>
      <c r="Q3082" s="135"/>
      <c r="R3082" s="134"/>
      <c r="S3082" s="135"/>
      <c r="T3082" s="135"/>
      <c r="U3082" s="134"/>
      <c r="V3082" s="135"/>
      <c r="W3082" s="135"/>
      <c r="X3082" s="134"/>
      <c r="Y3082" s="135"/>
      <c r="Z3082" s="135"/>
      <c r="AA3082" s="134"/>
      <c r="AB3082" s="135"/>
      <c r="AC3082" s="135"/>
      <c r="AD3082" s="134"/>
      <c r="AE3082" s="135"/>
      <c r="AF3082" s="135"/>
      <c r="AG3082" s="134"/>
    </row>
    <row r="3083" spans="1:33">
      <c r="A3083" s="144" t="s">
        <v>345</v>
      </c>
      <c r="B3083" s="135" t="s">
        <v>2098</v>
      </c>
      <c r="C3083" s="143">
        <v>-496.1933382136159</v>
      </c>
      <c r="D3083" s="143">
        <v>3227.6493337515362</v>
      </c>
      <c r="E3083" s="142">
        <v>1.3240000000000001</v>
      </c>
      <c r="F3083" s="141">
        <v>2.2040000000000002</v>
      </c>
      <c r="G3083" s="135"/>
      <c r="H3083" s="135"/>
      <c r="I3083" s="134"/>
      <c r="J3083" s="135"/>
      <c r="K3083" s="135"/>
      <c r="L3083" s="134"/>
      <c r="M3083" s="135"/>
      <c r="N3083" s="135"/>
      <c r="O3083" s="134"/>
      <c r="P3083" s="135"/>
      <c r="Q3083" s="135"/>
      <c r="R3083" s="134"/>
      <c r="S3083" s="135"/>
      <c r="T3083" s="135"/>
      <c r="U3083" s="134"/>
      <c r="V3083" s="135"/>
      <c r="W3083" s="135"/>
      <c r="X3083" s="134"/>
      <c r="Y3083" s="135"/>
      <c r="Z3083" s="135"/>
      <c r="AA3083" s="134"/>
      <c r="AB3083" s="135"/>
      <c r="AC3083" s="135"/>
      <c r="AD3083" s="134"/>
      <c r="AE3083" s="135"/>
      <c r="AF3083" s="135"/>
      <c r="AG3083" s="134"/>
    </row>
    <row r="3084" spans="1:33">
      <c r="A3084" s="144" t="s">
        <v>345</v>
      </c>
      <c r="B3084" s="135" t="s">
        <v>2097</v>
      </c>
      <c r="C3084" s="143">
        <v>-496.44601585927376</v>
      </c>
      <c r="D3084" s="143">
        <v>3225.768357162136</v>
      </c>
      <c r="E3084" s="142">
        <v>1.2809999999999999</v>
      </c>
      <c r="F3084" s="141">
        <v>2.2080000000000002</v>
      </c>
      <c r="G3084" s="135"/>
      <c r="H3084" s="135"/>
      <c r="I3084" s="134"/>
      <c r="J3084" s="135"/>
      <c r="K3084" s="135"/>
      <c r="L3084" s="134"/>
      <c r="M3084" s="135"/>
      <c r="N3084" s="135"/>
      <c r="O3084" s="134"/>
      <c r="P3084" s="135"/>
      <c r="Q3084" s="135"/>
      <c r="R3084" s="134"/>
      <c r="S3084" s="135"/>
      <c r="T3084" s="135"/>
      <c r="U3084" s="134"/>
      <c r="V3084" s="135"/>
      <c r="W3084" s="135"/>
      <c r="X3084" s="134"/>
      <c r="Y3084" s="135"/>
      <c r="Z3084" s="135"/>
      <c r="AA3084" s="134"/>
      <c r="AB3084" s="135"/>
      <c r="AC3084" s="135"/>
      <c r="AD3084" s="134"/>
      <c r="AE3084" s="135"/>
      <c r="AF3084" s="135"/>
      <c r="AG3084" s="134"/>
    </row>
    <row r="3085" spans="1:33">
      <c r="A3085" s="144" t="s">
        <v>345</v>
      </c>
      <c r="B3085" s="135" t="s">
        <v>2096</v>
      </c>
      <c r="C3085" s="143">
        <v>-496.47724880281845</v>
      </c>
      <c r="D3085" s="143">
        <v>3224.0243712692336</v>
      </c>
      <c r="E3085" s="142">
        <v>1.3</v>
      </c>
      <c r="F3085" s="141">
        <v>2.2000000000000002</v>
      </c>
      <c r="G3085" s="135"/>
      <c r="H3085" s="135"/>
      <c r="I3085" s="134"/>
      <c r="J3085" s="135"/>
      <c r="K3085" s="135"/>
      <c r="L3085" s="134"/>
      <c r="M3085" s="135"/>
      <c r="N3085" s="135"/>
      <c r="O3085" s="134"/>
      <c r="P3085" s="135"/>
      <c r="Q3085" s="135"/>
      <c r="R3085" s="134"/>
      <c r="S3085" s="135"/>
      <c r="T3085" s="135"/>
      <c r="U3085" s="134"/>
      <c r="V3085" s="135"/>
      <c r="W3085" s="135"/>
      <c r="X3085" s="134"/>
      <c r="Y3085" s="135"/>
      <c r="Z3085" s="135"/>
      <c r="AA3085" s="134"/>
      <c r="AB3085" s="135"/>
      <c r="AC3085" s="135"/>
      <c r="AD3085" s="134"/>
      <c r="AE3085" s="135"/>
      <c r="AF3085" s="135"/>
      <c r="AG3085" s="134"/>
    </row>
    <row r="3086" spans="1:33">
      <c r="A3086" s="144" t="s">
        <v>345</v>
      </c>
      <c r="B3086" s="135" t="s">
        <v>2095</v>
      </c>
      <c r="C3086" s="143">
        <v>-496.14830937917492</v>
      </c>
      <c r="D3086" s="143">
        <v>3223.8427306370295</v>
      </c>
      <c r="E3086" s="142">
        <v>1.2889999999999999</v>
      </c>
      <c r="F3086" s="141">
        <v>2.2069999999999999</v>
      </c>
      <c r="G3086" s="135"/>
      <c r="H3086" s="135"/>
      <c r="I3086" s="134"/>
      <c r="J3086" s="135"/>
      <c r="K3086" s="135"/>
      <c r="L3086" s="134"/>
      <c r="M3086" s="135"/>
      <c r="N3086" s="135"/>
      <c r="O3086" s="134"/>
      <c r="P3086" s="135"/>
      <c r="Q3086" s="135"/>
      <c r="R3086" s="134"/>
      <c r="S3086" s="135"/>
      <c r="T3086" s="135"/>
      <c r="U3086" s="134"/>
      <c r="V3086" s="135"/>
      <c r="W3086" s="135"/>
      <c r="X3086" s="134"/>
      <c r="Y3086" s="135"/>
      <c r="Z3086" s="135"/>
      <c r="AA3086" s="134"/>
      <c r="AB3086" s="135"/>
      <c r="AC3086" s="135"/>
      <c r="AD3086" s="134"/>
      <c r="AE3086" s="135"/>
      <c r="AF3086" s="135"/>
      <c r="AG3086" s="134"/>
    </row>
    <row r="3087" spans="1:33">
      <c r="A3087" s="144" t="s">
        <v>345</v>
      </c>
      <c r="B3087" s="135" t="s">
        <v>2094</v>
      </c>
      <c r="C3087" s="143">
        <v>-496.53541512144989</v>
      </c>
      <c r="D3087" s="143">
        <v>3221.9437233034914</v>
      </c>
      <c r="E3087" s="142">
        <v>1.335</v>
      </c>
      <c r="F3087" s="141">
        <v>2.2069999999999999</v>
      </c>
      <c r="G3087" s="135"/>
      <c r="H3087" s="135"/>
      <c r="I3087" s="134"/>
      <c r="J3087" s="135"/>
      <c r="K3087" s="135"/>
      <c r="L3087" s="134"/>
      <c r="M3087" s="135"/>
      <c r="N3087" s="135"/>
      <c r="O3087" s="134"/>
      <c r="P3087" s="135"/>
      <c r="Q3087" s="135"/>
      <c r="R3087" s="134"/>
      <c r="S3087" s="135"/>
      <c r="T3087" s="135"/>
      <c r="U3087" s="134"/>
      <c r="V3087" s="135"/>
      <c r="W3087" s="135"/>
      <c r="X3087" s="134"/>
      <c r="Y3087" s="135"/>
      <c r="Z3087" s="135"/>
      <c r="AA3087" s="134"/>
      <c r="AB3087" s="135"/>
      <c r="AC3087" s="135"/>
      <c r="AD3087" s="134"/>
      <c r="AE3087" s="135"/>
      <c r="AF3087" s="135"/>
      <c r="AG3087" s="134"/>
    </row>
    <row r="3088" spans="1:33">
      <c r="A3088" s="144" t="s">
        <v>345</v>
      </c>
      <c r="B3088" s="135" t="s">
        <v>2093</v>
      </c>
      <c r="C3088" s="143">
        <v>-496.77982195087452</v>
      </c>
      <c r="D3088" s="143">
        <v>3221.4699122285333</v>
      </c>
      <c r="E3088" s="142">
        <v>1.3220000000000001</v>
      </c>
      <c r="F3088" s="141">
        <v>2.21</v>
      </c>
      <c r="G3088" s="135"/>
      <c r="H3088" s="135"/>
      <c r="I3088" s="134"/>
      <c r="J3088" s="135"/>
      <c r="K3088" s="135"/>
      <c r="L3088" s="134"/>
      <c r="M3088" s="135"/>
      <c r="N3088" s="135"/>
      <c r="O3088" s="134"/>
      <c r="P3088" s="135"/>
      <c r="Q3088" s="135"/>
      <c r="R3088" s="134"/>
      <c r="S3088" s="135"/>
      <c r="T3088" s="135"/>
      <c r="U3088" s="134"/>
      <c r="V3088" s="135"/>
      <c r="W3088" s="135"/>
      <c r="X3088" s="134"/>
      <c r="Y3088" s="135"/>
      <c r="Z3088" s="135"/>
      <c r="AA3088" s="134"/>
      <c r="AB3088" s="135"/>
      <c r="AC3088" s="135"/>
      <c r="AD3088" s="134"/>
      <c r="AE3088" s="135"/>
      <c r="AF3088" s="135"/>
      <c r="AG3088" s="134"/>
    </row>
    <row r="3089" spans="1:33">
      <c r="A3089" s="144" t="s">
        <v>345</v>
      </c>
      <c r="B3089" s="135" t="s">
        <v>2092</v>
      </c>
      <c r="C3089" s="143">
        <v>-496.70080969672512</v>
      </c>
      <c r="D3089" s="143">
        <v>3219.6022192475234</v>
      </c>
      <c r="E3089" s="142">
        <v>1.3029999999999999</v>
      </c>
      <c r="F3089" s="141">
        <v>2.2290000000000001</v>
      </c>
      <c r="G3089" s="135"/>
      <c r="H3089" s="135"/>
      <c r="I3089" s="134"/>
      <c r="J3089" s="135"/>
      <c r="K3089" s="135"/>
      <c r="L3089" s="134"/>
      <c r="M3089" s="135"/>
      <c r="N3089" s="135"/>
      <c r="O3089" s="134"/>
      <c r="P3089" s="135"/>
      <c r="Q3089" s="135"/>
      <c r="R3089" s="134"/>
      <c r="S3089" s="135"/>
      <c r="T3089" s="135"/>
      <c r="U3089" s="134"/>
      <c r="V3089" s="135"/>
      <c r="W3089" s="135"/>
      <c r="X3089" s="134"/>
      <c r="Y3089" s="135"/>
      <c r="Z3089" s="135"/>
      <c r="AA3089" s="134"/>
      <c r="AB3089" s="135"/>
      <c r="AC3089" s="135"/>
      <c r="AD3089" s="134"/>
      <c r="AE3089" s="135"/>
      <c r="AF3089" s="135"/>
      <c r="AG3089" s="134"/>
    </row>
    <row r="3090" spans="1:33">
      <c r="A3090" s="144" t="s">
        <v>345</v>
      </c>
      <c r="B3090" s="135" t="s">
        <v>2091</v>
      </c>
      <c r="C3090" s="143">
        <v>-496.06843216052357</v>
      </c>
      <c r="D3090" s="143">
        <v>3217.93597123167</v>
      </c>
      <c r="E3090" s="142">
        <v>1.3109999999999999</v>
      </c>
      <c r="F3090" s="141">
        <v>2.194</v>
      </c>
      <c r="G3090" s="135"/>
      <c r="H3090" s="135"/>
      <c r="I3090" s="134"/>
      <c r="J3090" s="135"/>
      <c r="K3090" s="135"/>
      <c r="L3090" s="134"/>
      <c r="M3090" s="135"/>
      <c r="N3090" s="135"/>
      <c r="O3090" s="134"/>
      <c r="P3090" s="135"/>
      <c r="Q3090" s="135"/>
      <c r="R3090" s="134"/>
      <c r="S3090" s="135"/>
      <c r="T3090" s="135"/>
      <c r="U3090" s="134"/>
      <c r="V3090" s="135"/>
      <c r="W3090" s="135"/>
      <c r="X3090" s="134"/>
      <c r="Y3090" s="135"/>
      <c r="Z3090" s="135"/>
      <c r="AA3090" s="134"/>
      <c r="AB3090" s="135"/>
      <c r="AC3090" s="135"/>
      <c r="AD3090" s="134"/>
      <c r="AE3090" s="135"/>
      <c r="AF3090" s="135"/>
      <c r="AG3090" s="134"/>
    </row>
    <row r="3091" spans="1:33">
      <c r="A3091" s="144" t="s">
        <v>345</v>
      </c>
      <c r="B3091" s="135" t="s">
        <v>2090</v>
      </c>
      <c r="C3091" s="143">
        <v>-496.21083876381425</v>
      </c>
      <c r="D3091" s="143">
        <v>3216.2997022514683</v>
      </c>
      <c r="E3091" s="142">
        <v>1.3080000000000001</v>
      </c>
      <c r="F3091" s="141">
        <v>2.206</v>
      </c>
      <c r="G3091" s="135"/>
      <c r="H3091" s="135"/>
      <c r="I3091" s="134"/>
      <c r="J3091" s="135"/>
      <c r="K3091" s="135"/>
      <c r="L3091" s="134"/>
      <c r="M3091" s="135"/>
      <c r="N3091" s="135"/>
      <c r="O3091" s="134"/>
      <c r="P3091" s="135"/>
      <c r="Q3091" s="135"/>
      <c r="R3091" s="134"/>
      <c r="S3091" s="135"/>
      <c r="T3091" s="135"/>
      <c r="U3091" s="134"/>
      <c r="V3091" s="135"/>
      <c r="W3091" s="135"/>
      <c r="X3091" s="134"/>
      <c r="Y3091" s="135"/>
      <c r="Z3091" s="135"/>
      <c r="AA3091" s="134"/>
      <c r="AB3091" s="135"/>
      <c r="AC3091" s="135"/>
      <c r="AD3091" s="134"/>
      <c r="AE3091" s="135"/>
      <c r="AF3091" s="135"/>
      <c r="AG3091" s="134"/>
    </row>
    <row r="3092" spans="1:33">
      <c r="A3092" s="144" t="s">
        <v>345</v>
      </c>
      <c r="B3092" s="135" t="s">
        <v>2089</v>
      </c>
      <c r="C3092" s="143">
        <v>-496.59889559038407</v>
      </c>
      <c r="D3092" s="143">
        <v>3214.3098790795798</v>
      </c>
      <c r="E3092" s="142">
        <v>1.306</v>
      </c>
      <c r="F3092" s="141">
        <v>2.23</v>
      </c>
      <c r="G3092" s="135"/>
      <c r="H3092" s="135"/>
      <c r="I3092" s="134"/>
      <c r="J3092" s="135"/>
      <c r="K3092" s="135"/>
      <c r="L3092" s="134"/>
      <c r="M3092" s="135"/>
      <c r="N3092" s="135"/>
      <c r="O3092" s="134"/>
      <c r="P3092" s="135"/>
      <c r="Q3092" s="135"/>
      <c r="R3092" s="134"/>
      <c r="S3092" s="135"/>
      <c r="T3092" s="135"/>
      <c r="U3092" s="134"/>
      <c r="V3092" s="135"/>
      <c r="W3092" s="135"/>
      <c r="X3092" s="134"/>
      <c r="Y3092" s="135"/>
      <c r="Z3092" s="135"/>
      <c r="AA3092" s="134"/>
      <c r="AB3092" s="135"/>
      <c r="AC3092" s="135"/>
      <c r="AD3092" s="134"/>
      <c r="AE3092" s="135"/>
      <c r="AF3092" s="135"/>
      <c r="AG3092" s="134"/>
    </row>
    <row r="3093" spans="1:33">
      <c r="A3093" s="144" t="s">
        <v>345</v>
      </c>
      <c r="B3093" s="135" t="s">
        <v>2088</v>
      </c>
      <c r="C3093" s="143">
        <v>-495.99371013019839</v>
      </c>
      <c r="D3093" s="143">
        <v>3212.4284219409528</v>
      </c>
      <c r="E3093" s="142">
        <v>1.2929999999999999</v>
      </c>
      <c r="F3093" s="141">
        <v>2.1930000000000001</v>
      </c>
      <c r="G3093" s="135"/>
      <c r="H3093" s="135"/>
      <c r="I3093" s="134"/>
      <c r="J3093" s="135"/>
      <c r="K3093" s="135"/>
      <c r="L3093" s="134"/>
      <c r="M3093" s="135"/>
      <c r="N3093" s="135"/>
      <c r="O3093" s="134"/>
      <c r="P3093" s="135"/>
      <c r="Q3093" s="135"/>
      <c r="R3093" s="134"/>
      <c r="S3093" s="135"/>
      <c r="T3093" s="135"/>
      <c r="U3093" s="134"/>
      <c r="V3093" s="135"/>
      <c r="W3093" s="135"/>
      <c r="X3093" s="134"/>
      <c r="Y3093" s="135"/>
      <c r="Z3093" s="135"/>
      <c r="AA3093" s="134"/>
      <c r="AB3093" s="135"/>
      <c r="AC3093" s="135"/>
      <c r="AD3093" s="134"/>
      <c r="AE3093" s="135"/>
      <c r="AF3093" s="135"/>
      <c r="AG3093" s="134"/>
    </row>
    <row r="3094" spans="1:33">
      <c r="A3094" s="144" t="s">
        <v>345</v>
      </c>
      <c r="B3094" s="135" t="s">
        <v>2087</v>
      </c>
      <c r="C3094" s="143">
        <v>-496.25368319753915</v>
      </c>
      <c r="D3094" s="143">
        <v>3212.2656331646731</v>
      </c>
      <c r="E3094" s="142">
        <v>1.3080000000000001</v>
      </c>
      <c r="F3094" s="141">
        <v>2.214</v>
      </c>
      <c r="G3094" s="135"/>
      <c r="H3094" s="135"/>
      <c r="I3094" s="134"/>
      <c r="J3094" s="135"/>
      <c r="K3094" s="135"/>
      <c r="L3094" s="134"/>
      <c r="M3094" s="135"/>
      <c r="N3094" s="135"/>
      <c r="O3094" s="134"/>
      <c r="P3094" s="135"/>
      <c r="Q3094" s="135"/>
      <c r="R3094" s="134"/>
      <c r="S3094" s="135"/>
      <c r="T3094" s="135"/>
      <c r="U3094" s="134"/>
      <c r="V3094" s="135"/>
      <c r="W3094" s="135"/>
      <c r="X3094" s="134"/>
      <c r="Y3094" s="135"/>
      <c r="Z3094" s="135"/>
      <c r="AA3094" s="134"/>
      <c r="AB3094" s="135"/>
      <c r="AC3094" s="135"/>
      <c r="AD3094" s="134"/>
      <c r="AE3094" s="135"/>
      <c r="AF3094" s="135"/>
      <c r="AG3094" s="134"/>
    </row>
    <row r="3095" spans="1:33">
      <c r="A3095" s="144" t="s">
        <v>345</v>
      </c>
      <c r="B3095" s="135" t="s">
        <v>2086</v>
      </c>
      <c r="C3095" s="143">
        <v>-496.83493976612857</v>
      </c>
      <c r="D3095" s="143">
        <v>3211.6378180827019</v>
      </c>
      <c r="E3095" s="142">
        <v>1.3</v>
      </c>
      <c r="F3095" s="141">
        <v>2.1909999999999998</v>
      </c>
      <c r="G3095" s="135"/>
      <c r="H3095" s="135"/>
      <c r="I3095" s="134"/>
      <c r="J3095" s="135"/>
      <c r="K3095" s="135"/>
      <c r="L3095" s="134"/>
      <c r="M3095" s="135"/>
      <c r="N3095" s="135"/>
      <c r="O3095" s="134"/>
      <c r="P3095" s="135"/>
      <c r="Q3095" s="135"/>
      <c r="R3095" s="134"/>
      <c r="S3095" s="135"/>
      <c r="T3095" s="135"/>
      <c r="U3095" s="134"/>
      <c r="V3095" s="135"/>
      <c r="W3095" s="135"/>
      <c r="X3095" s="134"/>
      <c r="Y3095" s="135"/>
      <c r="Z3095" s="135"/>
      <c r="AA3095" s="134"/>
      <c r="AB3095" s="135"/>
      <c r="AC3095" s="135"/>
      <c r="AD3095" s="134"/>
      <c r="AE3095" s="135"/>
      <c r="AF3095" s="135"/>
      <c r="AG3095" s="134"/>
    </row>
    <row r="3096" spans="1:33">
      <c r="A3096" s="144" t="s">
        <v>345</v>
      </c>
      <c r="B3096" s="135" t="s">
        <v>2085</v>
      </c>
      <c r="C3096" s="143">
        <v>-495.92871485674164</v>
      </c>
      <c r="D3096" s="143">
        <v>3210.9317060940571</v>
      </c>
      <c r="E3096" s="142">
        <v>1.2789999999999999</v>
      </c>
      <c r="F3096" s="141">
        <v>2.2229999999999999</v>
      </c>
      <c r="G3096" s="135"/>
      <c r="H3096" s="135"/>
      <c r="I3096" s="134"/>
      <c r="J3096" s="135"/>
      <c r="K3096" s="135"/>
      <c r="L3096" s="134"/>
      <c r="M3096" s="135"/>
      <c r="N3096" s="135"/>
      <c r="O3096" s="134"/>
      <c r="P3096" s="135"/>
      <c r="Q3096" s="135"/>
      <c r="R3096" s="134"/>
      <c r="S3096" s="135"/>
      <c r="T3096" s="135"/>
      <c r="U3096" s="134"/>
      <c r="V3096" s="135"/>
      <c r="W3096" s="135"/>
      <c r="X3096" s="134"/>
      <c r="Y3096" s="135"/>
      <c r="Z3096" s="135"/>
      <c r="AA3096" s="134"/>
      <c r="AB3096" s="135"/>
      <c r="AC3096" s="135"/>
      <c r="AD3096" s="134"/>
      <c r="AE3096" s="135"/>
      <c r="AF3096" s="135"/>
      <c r="AG3096" s="134"/>
    </row>
    <row r="3097" spans="1:33">
      <c r="A3097" s="144" t="s">
        <v>345</v>
      </c>
      <c r="B3097" s="135" t="s">
        <v>2084</v>
      </c>
      <c r="C3097" s="143">
        <v>-496.54014153299818</v>
      </c>
      <c r="D3097" s="143">
        <v>3209.291900612016</v>
      </c>
      <c r="E3097" s="142">
        <v>1.325</v>
      </c>
      <c r="F3097" s="141">
        <v>2.2189999999999999</v>
      </c>
      <c r="G3097" s="135"/>
      <c r="H3097" s="135"/>
      <c r="I3097" s="134"/>
      <c r="J3097" s="135"/>
      <c r="K3097" s="135"/>
      <c r="L3097" s="134"/>
      <c r="M3097" s="135"/>
      <c r="N3097" s="135"/>
      <c r="O3097" s="134"/>
      <c r="P3097" s="135"/>
      <c r="Q3097" s="135"/>
      <c r="R3097" s="134"/>
      <c r="S3097" s="135"/>
      <c r="T3097" s="135"/>
      <c r="U3097" s="134"/>
      <c r="V3097" s="135"/>
      <c r="W3097" s="135"/>
      <c r="X3097" s="134"/>
      <c r="Y3097" s="135"/>
      <c r="Z3097" s="135"/>
      <c r="AA3097" s="134"/>
      <c r="AB3097" s="135"/>
      <c r="AC3097" s="135"/>
      <c r="AD3097" s="134"/>
      <c r="AE3097" s="135"/>
      <c r="AF3097" s="135"/>
      <c r="AG3097" s="134"/>
    </row>
    <row r="3098" spans="1:33">
      <c r="A3098" s="144" t="s">
        <v>345</v>
      </c>
      <c r="B3098" s="135" t="s">
        <v>2083</v>
      </c>
      <c r="C3098" s="143">
        <v>-496.30407773617196</v>
      </c>
      <c r="D3098" s="143">
        <v>3207.4367346571453</v>
      </c>
      <c r="E3098" s="142">
        <v>1.3320000000000001</v>
      </c>
      <c r="F3098" s="141">
        <v>2.2130000000000001</v>
      </c>
      <c r="G3098" s="135"/>
      <c r="H3098" s="135"/>
      <c r="I3098" s="134"/>
      <c r="J3098" s="135"/>
      <c r="K3098" s="135"/>
      <c r="L3098" s="134"/>
      <c r="M3098" s="135"/>
      <c r="N3098" s="135"/>
      <c r="O3098" s="134"/>
      <c r="P3098" s="135"/>
      <c r="Q3098" s="135"/>
      <c r="R3098" s="134"/>
      <c r="S3098" s="135"/>
      <c r="T3098" s="135"/>
      <c r="U3098" s="134"/>
      <c r="V3098" s="135"/>
      <c r="W3098" s="135"/>
      <c r="X3098" s="134"/>
      <c r="Y3098" s="135"/>
      <c r="Z3098" s="135"/>
      <c r="AA3098" s="134"/>
      <c r="AB3098" s="135"/>
      <c r="AC3098" s="135"/>
      <c r="AD3098" s="134"/>
      <c r="AE3098" s="135"/>
      <c r="AF3098" s="135"/>
      <c r="AG3098" s="134"/>
    </row>
    <row r="3099" spans="1:33">
      <c r="A3099" s="144" t="s">
        <v>345</v>
      </c>
      <c r="B3099" s="135" t="s">
        <v>2082</v>
      </c>
      <c r="C3099" s="143">
        <v>-496.05087381856976</v>
      </c>
      <c r="D3099" s="143">
        <v>3205.465871535891</v>
      </c>
      <c r="E3099" s="142">
        <v>1.2829999999999999</v>
      </c>
      <c r="F3099" s="141">
        <v>2.2130000000000001</v>
      </c>
      <c r="G3099" s="135"/>
      <c r="H3099" s="135"/>
      <c r="I3099" s="134"/>
      <c r="J3099" s="135"/>
      <c r="K3099" s="135"/>
      <c r="L3099" s="134"/>
      <c r="M3099" s="135"/>
      <c r="N3099" s="135"/>
      <c r="O3099" s="134"/>
      <c r="P3099" s="135"/>
      <c r="Q3099" s="135"/>
      <c r="R3099" s="134"/>
      <c r="S3099" s="135"/>
      <c r="T3099" s="135"/>
      <c r="U3099" s="134"/>
      <c r="V3099" s="135"/>
      <c r="W3099" s="135"/>
      <c r="X3099" s="134"/>
      <c r="Y3099" s="135"/>
      <c r="Z3099" s="135"/>
      <c r="AA3099" s="134"/>
      <c r="AB3099" s="135"/>
      <c r="AC3099" s="135"/>
      <c r="AD3099" s="134"/>
      <c r="AE3099" s="135"/>
      <c r="AF3099" s="135"/>
      <c r="AG3099" s="134"/>
    </row>
    <row r="3100" spans="1:33">
      <c r="A3100" s="144" t="s">
        <v>345</v>
      </c>
      <c r="B3100" s="135" t="s">
        <v>2081</v>
      </c>
      <c r="C3100" s="143">
        <v>-496.76358678009854</v>
      </c>
      <c r="D3100" s="143">
        <v>3204.2928281392501</v>
      </c>
      <c r="E3100" s="142">
        <v>1.296</v>
      </c>
      <c r="F3100" s="141">
        <v>2.2029999999999998</v>
      </c>
      <c r="G3100" s="135"/>
      <c r="H3100" s="135"/>
      <c r="I3100" s="134"/>
      <c r="J3100" s="135"/>
      <c r="K3100" s="135"/>
      <c r="L3100" s="134"/>
      <c r="M3100" s="135"/>
      <c r="N3100" s="135"/>
      <c r="O3100" s="134"/>
      <c r="P3100" s="135"/>
      <c r="Q3100" s="135"/>
      <c r="R3100" s="134"/>
      <c r="S3100" s="135"/>
      <c r="T3100" s="135"/>
      <c r="U3100" s="134"/>
      <c r="V3100" s="135"/>
      <c r="W3100" s="135"/>
      <c r="X3100" s="134"/>
      <c r="Y3100" s="135"/>
      <c r="Z3100" s="135"/>
      <c r="AA3100" s="134"/>
      <c r="AB3100" s="135"/>
      <c r="AC3100" s="135"/>
      <c r="AD3100" s="134"/>
      <c r="AE3100" s="135"/>
      <c r="AF3100" s="135"/>
      <c r="AG3100" s="134"/>
    </row>
    <row r="3101" spans="1:33">
      <c r="A3101" s="144" t="s">
        <v>345</v>
      </c>
      <c r="B3101" s="135" t="s">
        <v>2080</v>
      </c>
      <c r="C3101" s="143">
        <v>-496.34631418873039</v>
      </c>
      <c r="D3101" s="143">
        <v>3203.1517729331699</v>
      </c>
      <c r="E3101" s="142">
        <v>1.3120000000000001</v>
      </c>
      <c r="F3101" s="141">
        <v>2.2130000000000001</v>
      </c>
      <c r="G3101" s="135"/>
      <c r="H3101" s="135"/>
      <c r="I3101" s="134"/>
      <c r="J3101" s="135"/>
      <c r="K3101" s="135"/>
      <c r="L3101" s="134"/>
      <c r="M3101" s="135"/>
      <c r="N3101" s="135"/>
      <c r="O3101" s="134"/>
      <c r="P3101" s="135"/>
      <c r="Q3101" s="135"/>
      <c r="R3101" s="134"/>
      <c r="S3101" s="135"/>
      <c r="T3101" s="135"/>
      <c r="U3101" s="134"/>
      <c r="V3101" s="135"/>
      <c r="W3101" s="135"/>
      <c r="X3101" s="134"/>
      <c r="Y3101" s="135"/>
      <c r="Z3101" s="135"/>
      <c r="AA3101" s="134"/>
      <c r="AB3101" s="135"/>
      <c r="AC3101" s="135"/>
      <c r="AD3101" s="134"/>
      <c r="AE3101" s="135"/>
      <c r="AF3101" s="135"/>
      <c r="AG3101" s="134"/>
    </row>
    <row r="3102" spans="1:33">
      <c r="A3102" s="144" t="s">
        <v>345</v>
      </c>
      <c r="B3102" s="135" t="s">
        <v>2079</v>
      </c>
      <c r="C3102" s="143">
        <v>-496.14982490625823</v>
      </c>
      <c r="D3102" s="143">
        <v>3202.8273614215718</v>
      </c>
      <c r="E3102" s="142">
        <v>1.3009999999999999</v>
      </c>
      <c r="F3102" s="141">
        <v>2.2240000000000002</v>
      </c>
      <c r="G3102" s="135"/>
      <c r="H3102" s="135"/>
      <c r="I3102" s="134"/>
      <c r="J3102" s="135"/>
      <c r="K3102" s="135"/>
      <c r="L3102" s="134"/>
      <c r="M3102" s="135"/>
      <c r="N3102" s="135"/>
      <c r="O3102" s="134"/>
      <c r="P3102" s="135"/>
      <c r="Q3102" s="135"/>
      <c r="R3102" s="134"/>
      <c r="S3102" s="135"/>
      <c r="T3102" s="135"/>
      <c r="U3102" s="134"/>
      <c r="V3102" s="135"/>
      <c r="W3102" s="135"/>
      <c r="X3102" s="134"/>
      <c r="Y3102" s="135"/>
      <c r="Z3102" s="135"/>
      <c r="AA3102" s="134"/>
      <c r="AB3102" s="135"/>
      <c r="AC3102" s="135"/>
      <c r="AD3102" s="134"/>
      <c r="AE3102" s="135"/>
      <c r="AF3102" s="135"/>
      <c r="AG3102" s="134"/>
    </row>
    <row r="3103" spans="1:33">
      <c r="A3103" s="144" t="s">
        <v>345</v>
      </c>
      <c r="B3103" s="135" t="s">
        <v>2078</v>
      </c>
      <c r="C3103" s="143">
        <v>-496.38537491485766</v>
      </c>
      <c r="D3103" s="143">
        <v>3201.7519390530483</v>
      </c>
      <c r="E3103" s="142">
        <v>1.3140000000000001</v>
      </c>
      <c r="F3103" s="141">
        <v>2.2130000000000001</v>
      </c>
      <c r="G3103" s="135"/>
      <c r="H3103" s="135"/>
      <c r="I3103" s="134"/>
      <c r="J3103" s="135"/>
      <c r="K3103" s="135"/>
      <c r="L3103" s="134"/>
      <c r="M3103" s="135"/>
      <c r="N3103" s="135"/>
      <c r="O3103" s="134"/>
      <c r="P3103" s="135"/>
      <c r="Q3103" s="135"/>
      <c r="R3103" s="134"/>
      <c r="S3103" s="135"/>
      <c r="T3103" s="135"/>
      <c r="U3103" s="134"/>
      <c r="V3103" s="135"/>
      <c r="W3103" s="135"/>
      <c r="X3103" s="134"/>
      <c r="Y3103" s="135"/>
      <c r="Z3103" s="135"/>
      <c r="AA3103" s="134"/>
      <c r="AB3103" s="135"/>
      <c r="AC3103" s="135"/>
      <c r="AD3103" s="134"/>
      <c r="AE3103" s="135"/>
      <c r="AF3103" s="135"/>
      <c r="AG3103" s="134"/>
    </row>
    <row r="3104" spans="1:33">
      <c r="A3104" s="144" t="s">
        <v>345</v>
      </c>
      <c r="B3104" s="135" t="s">
        <v>2077</v>
      </c>
      <c r="C3104" s="143">
        <v>-496.06485268537818</v>
      </c>
      <c r="D3104" s="143">
        <v>3200.2051767917837</v>
      </c>
      <c r="E3104" s="142">
        <v>1.319</v>
      </c>
      <c r="F3104" s="141">
        <v>2.2069999999999999</v>
      </c>
      <c r="G3104" s="135"/>
      <c r="H3104" s="135"/>
      <c r="I3104" s="134"/>
      <c r="J3104" s="135"/>
      <c r="K3104" s="135"/>
      <c r="L3104" s="134"/>
      <c r="M3104" s="135"/>
      <c r="N3104" s="135"/>
      <c r="O3104" s="134"/>
      <c r="P3104" s="135"/>
      <c r="Q3104" s="135"/>
      <c r="R3104" s="134"/>
      <c r="S3104" s="135"/>
      <c r="T3104" s="135"/>
      <c r="U3104" s="134"/>
      <c r="V3104" s="135"/>
      <c r="W3104" s="135"/>
      <c r="X3104" s="134"/>
      <c r="Y3104" s="135"/>
      <c r="Z3104" s="135"/>
      <c r="AA3104" s="134"/>
      <c r="AB3104" s="135"/>
      <c r="AC3104" s="135"/>
      <c r="AD3104" s="134"/>
      <c r="AE3104" s="135"/>
      <c r="AF3104" s="135"/>
      <c r="AG3104" s="134"/>
    </row>
    <row r="3105" spans="1:33">
      <c r="A3105" s="144" t="s">
        <v>345</v>
      </c>
      <c r="B3105" s="135" t="s">
        <v>2076</v>
      </c>
      <c r="C3105" s="143">
        <v>-495.92589004768848</v>
      </c>
      <c r="D3105" s="143">
        <v>3199.0939794947408</v>
      </c>
      <c r="E3105" s="142">
        <v>1.2969999999999999</v>
      </c>
      <c r="F3105" s="141">
        <v>2.2229999999999999</v>
      </c>
      <c r="G3105" s="135"/>
      <c r="H3105" s="135"/>
      <c r="I3105" s="134"/>
      <c r="J3105" s="135"/>
      <c r="K3105" s="135"/>
      <c r="L3105" s="134"/>
      <c r="M3105" s="135"/>
      <c r="N3105" s="135"/>
      <c r="O3105" s="134"/>
      <c r="P3105" s="135"/>
      <c r="Q3105" s="135"/>
      <c r="R3105" s="134"/>
      <c r="S3105" s="135"/>
      <c r="T3105" s="135"/>
      <c r="U3105" s="134"/>
      <c r="V3105" s="135"/>
      <c r="W3105" s="135"/>
      <c r="X3105" s="134"/>
      <c r="Y3105" s="135"/>
      <c r="Z3105" s="135"/>
      <c r="AA3105" s="134"/>
      <c r="AB3105" s="135"/>
      <c r="AC3105" s="135"/>
      <c r="AD3105" s="134"/>
      <c r="AE3105" s="135"/>
      <c r="AF3105" s="135"/>
      <c r="AG3105" s="134"/>
    </row>
    <row r="3106" spans="1:33">
      <c r="A3106" s="144" t="s">
        <v>345</v>
      </c>
      <c r="B3106" s="135" t="s">
        <v>2075</v>
      </c>
      <c r="C3106" s="143">
        <v>-495.97819036554529</v>
      </c>
      <c r="D3106" s="143">
        <v>3197.8949917327323</v>
      </c>
      <c r="E3106" s="142">
        <v>1.294</v>
      </c>
      <c r="F3106" s="141">
        <v>2.2170000000000001</v>
      </c>
      <c r="G3106" s="135"/>
      <c r="H3106" s="135"/>
      <c r="I3106" s="134"/>
      <c r="J3106" s="135"/>
      <c r="K3106" s="135"/>
      <c r="L3106" s="134"/>
      <c r="M3106" s="135"/>
      <c r="N3106" s="135"/>
      <c r="O3106" s="134"/>
      <c r="P3106" s="135"/>
      <c r="Q3106" s="135"/>
      <c r="R3106" s="134"/>
      <c r="S3106" s="135"/>
      <c r="T3106" s="135"/>
      <c r="U3106" s="134"/>
      <c r="V3106" s="135"/>
      <c r="W3106" s="135"/>
      <c r="X3106" s="134"/>
      <c r="Y3106" s="135"/>
      <c r="Z3106" s="135"/>
      <c r="AA3106" s="134"/>
      <c r="AB3106" s="135"/>
      <c r="AC3106" s="135"/>
      <c r="AD3106" s="134"/>
      <c r="AE3106" s="135"/>
      <c r="AF3106" s="135"/>
      <c r="AG3106" s="134"/>
    </row>
    <row r="3107" spans="1:33">
      <c r="A3107" s="144" t="s">
        <v>345</v>
      </c>
      <c r="B3107" s="135" t="s">
        <v>2074</v>
      </c>
      <c r="C3107" s="143">
        <v>-496.50835341690549</v>
      </c>
      <c r="D3107" s="143">
        <v>3196.1428861150434</v>
      </c>
      <c r="E3107" s="142">
        <v>1.3089999999999999</v>
      </c>
      <c r="F3107" s="141">
        <v>2.2210000000000001</v>
      </c>
      <c r="G3107" s="135"/>
      <c r="H3107" s="135"/>
      <c r="I3107" s="134"/>
      <c r="J3107" s="135"/>
      <c r="K3107" s="135"/>
      <c r="L3107" s="134"/>
      <c r="M3107" s="135"/>
      <c r="N3107" s="135"/>
      <c r="O3107" s="134"/>
      <c r="P3107" s="135"/>
      <c r="Q3107" s="135"/>
      <c r="R3107" s="134"/>
      <c r="S3107" s="135"/>
      <c r="T3107" s="135"/>
      <c r="U3107" s="134"/>
      <c r="V3107" s="135"/>
      <c r="W3107" s="135"/>
      <c r="X3107" s="134"/>
      <c r="Y3107" s="135"/>
      <c r="Z3107" s="135"/>
      <c r="AA3107" s="134"/>
      <c r="AB3107" s="135"/>
      <c r="AC3107" s="135"/>
      <c r="AD3107" s="134"/>
      <c r="AE3107" s="135"/>
      <c r="AF3107" s="135"/>
      <c r="AG3107" s="134"/>
    </row>
    <row r="3108" spans="1:33">
      <c r="A3108" s="144" t="s">
        <v>345</v>
      </c>
      <c r="B3108" s="135" t="s">
        <v>2073</v>
      </c>
      <c r="C3108" s="143">
        <v>-496.00548034204382</v>
      </c>
      <c r="D3108" s="143">
        <v>3195.2505607799308</v>
      </c>
      <c r="E3108" s="142">
        <v>1.3089999999999999</v>
      </c>
      <c r="F3108" s="141">
        <v>2.2120000000000002</v>
      </c>
      <c r="G3108" s="135"/>
      <c r="H3108" s="135"/>
      <c r="I3108" s="134"/>
      <c r="J3108" s="135"/>
      <c r="K3108" s="135"/>
      <c r="L3108" s="134"/>
      <c r="M3108" s="135"/>
      <c r="N3108" s="135"/>
      <c r="O3108" s="134"/>
      <c r="P3108" s="135"/>
      <c r="Q3108" s="135"/>
      <c r="R3108" s="134"/>
      <c r="S3108" s="135"/>
      <c r="T3108" s="135"/>
      <c r="U3108" s="134"/>
      <c r="V3108" s="135"/>
      <c r="W3108" s="135"/>
      <c r="X3108" s="134"/>
      <c r="Y3108" s="135"/>
      <c r="Z3108" s="135"/>
      <c r="AA3108" s="134"/>
      <c r="AB3108" s="135"/>
      <c r="AC3108" s="135"/>
      <c r="AD3108" s="134"/>
      <c r="AE3108" s="135"/>
      <c r="AF3108" s="135"/>
      <c r="AG3108" s="134"/>
    </row>
    <row r="3109" spans="1:33">
      <c r="A3109" s="144" t="s">
        <v>345</v>
      </c>
      <c r="B3109" s="135" t="s">
        <v>2072</v>
      </c>
      <c r="C3109" s="143">
        <v>-496.63284230983635</v>
      </c>
      <c r="D3109" s="143">
        <v>3193.4791379110266</v>
      </c>
      <c r="E3109" s="142">
        <v>1.3420000000000001</v>
      </c>
      <c r="F3109" s="141">
        <v>2.206</v>
      </c>
      <c r="G3109" s="135"/>
      <c r="H3109" s="135"/>
      <c r="I3109" s="134"/>
      <c r="J3109" s="135"/>
      <c r="K3109" s="135"/>
      <c r="L3109" s="134"/>
      <c r="M3109" s="135"/>
      <c r="N3109" s="135"/>
      <c r="O3109" s="134"/>
      <c r="P3109" s="135"/>
      <c r="Q3109" s="135"/>
      <c r="R3109" s="134"/>
      <c r="S3109" s="135"/>
      <c r="T3109" s="135"/>
      <c r="U3109" s="134"/>
      <c r="V3109" s="135"/>
      <c r="W3109" s="135"/>
      <c r="X3109" s="134"/>
      <c r="Y3109" s="135"/>
      <c r="Z3109" s="135"/>
      <c r="AA3109" s="134"/>
      <c r="AB3109" s="135"/>
      <c r="AC3109" s="135"/>
      <c r="AD3109" s="134"/>
      <c r="AE3109" s="135"/>
      <c r="AF3109" s="135"/>
      <c r="AG3109" s="134"/>
    </row>
    <row r="3110" spans="1:33">
      <c r="A3110" s="144" t="s">
        <v>345</v>
      </c>
      <c r="B3110" s="135" t="s">
        <v>2071</v>
      </c>
      <c r="C3110" s="143">
        <v>-496.26756278368163</v>
      </c>
      <c r="D3110" s="143">
        <v>3191.8201758462965</v>
      </c>
      <c r="E3110" s="142">
        <v>1.3280000000000001</v>
      </c>
      <c r="F3110" s="141">
        <v>2.2189999999999999</v>
      </c>
      <c r="G3110" s="135"/>
      <c r="H3110" s="135"/>
      <c r="I3110" s="134"/>
      <c r="J3110" s="135"/>
      <c r="K3110" s="135"/>
      <c r="L3110" s="134"/>
      <c r="M3110" s="135"/>
      <c r="N3110" s="135"/>
      <c r="O3110" s="134"/>
      <c r="P3110" s="135"/>
      <c r="Q3110" s="135"/>
      <c r="R3110" s="134"/>
      <c r="S3110" s="135"/>
      <c r="T3110" s="135"/>
      <c r="U3110" s="134"/>
      <c r="V3110" s="135"/>
      <c r="W3110" s="135"/>
      <c r="X3110" s="134"/>
      <c r="Y3110" s="135"/>
      <c r="Z3110" s="135"/>
      <c r="AA3110" s="134"/>
      <c r="AB3110" s="135"/>
      <c r="AC3110" s="135"/>
      <c r="AD3110" s="134"/>
      <c r="AE3110" s="135"/>
      <c r="AF3110" s="135"/>
      <c r="AG3110" s="134"/>
    </row>
    <row r="3111" spans="1:33">
      <c r="A3111" s="144" t="s">
        <v>345</v>
      </c>
      <c r="B3111" s="135" t="s">
        <v>2070</v>
      </c>
      <c r="C3111" s="143">
        <v>-496.59145025326762</v>
      </c>
      <c r="D3111" s="143">
        <v>3191.2515229300711</v>
      </c>
      <c r="E3111" s="142">
        <v>1.3260000000000001</v>
      </c>
      <c r="F3111" s="141">
        <v>2.2080000000000002</v>
      </c>
      <c r="G3111" s="135"/>
      <c r="H3111" s="135"/>
      <c r="I3111" s="134"/>
      <c r="J3111" s="135"/>
      <c r="K3111" s="135"/>
      <c r="L3111" s="134"/>
      <c r="M3111" s="135"/>
      <c r="N3111" s="135"/>
      <c r="O3111" s="134"/>
      <c r="P3111" s="135"/>
      <c r="Q3111" s="135"/>
      <c r="R3111" s="134"/>
      <c r="S3111" s="135"/>
      <c r="T3111" s="135"/>
      <c r="U3111" s="134"/>
      <c r="V3111" s="135"/>
      <c r="W3111" s="135"/>
      <c r="X3111" s="134"/>
      <c r="Y3111" s="135"/>
      <c r="Z3111" s="135"/>
      <c r="AA3111" s="134"/>
      <c r="AB3111" s="135"/>
      <c r="AC3111" s="135"/>
      <c r="AD3111" s="134"/>
      <c r="AE3111" s="135"/>
      <c r="AF3111" s="135"/>
      <c r="AG3111" s="134"/>
    </row>
    <row r="3112" spans="1:33">
      <c r="A3112" s="144" t="s">
        <v>345</v>
      </c>
      <c r="B3112" s="135" t="s">
        <v>2069</v>
      </c>
      <c r="C3112" s="143">
        <v>-496.64196082939657</v>
      </c>
      <c r="D3112" s="143">
        <v>3189.9323905467895</v>
      </c>
      <c r="E3112" s="142">
        <v>1.2889999999999999</v>
      </c>
      <c r="F3112" s="141">
        <v>2.218</v>
      </c>
      <c r="G3112" s="135"/>
      <c r="H3112" s="135"/>
      <c r="I3112" s="134"/>
      <c r="J3112" s="135"/>
      <c r="K3112" s="135"/>
      <c r="L3112" s="134"/>
      <c r="M3112" s="135"/>
      <c r="N3112" s="135"/>
      <c r="O3112" s="134"/>
      <c r="P3112" s="135"/>
      <c r="Q3112" s="135"/>
      <c r="R3112" s="134"/>
      <c r="S3112" s="135"/>
      <c r="T3112" s="135"/>
      <c r="U3112" s="134"/>
      <c r="V3112" s="135"/>
      <c r="W3112" s="135"/>
      <c r="X3112" s="134"/>
      <c r="Y3112" s="135"/>
      <c r="Z3112" s="135"/>
      <c r="AA3112" s="134"/>
      <c r="AB3112" s="135"/>
      <c r="AC3112" s="135"/>
      <c r="AD3112" s="134"/>
      <c r="AE3112" s="135"/>
      <c r="AF3112" s="135"/>
      <c r="AG3112" s="134"/>
    </row>
    <row r="3113" spans="1:33">
      <c r="A3113" s="144" t="s">
        <v>345</v>
      </c>
      <c r="B3113" s="135" t="s">
        <v>2068</v>
      </c>
      <c r="C3113" s="143">
        <v>-496.64911622218125</v>
      </c>
      <c r="D3113" s="143">
        <v>3189.6823127107859</v>
      </c>
      <c r="E3113" s="142">
        <v>1.3009999999999999</v>
      </c>
      <c r="F3113" s="141">
        <v>2.1989999999999998</v>
      </c>
      <c r="G3113" s="135"/>
      <c r="H3113" s="135"/>
      <c r="I3113" s="134"/>
      <c r="J3113" s="135"/>
      <c r="K3113" s="135"/>
      <c r="L3113" s="134"/>
      <c r="M3113" s="135"/>
      <c r="N3113" s="135"/>
      <c r="O3113" s="134"/>
      <c r="P3113" s="135"/>
      <c r="Q3113" s="135"/>
      <c r="R3113" s="134"/>
      <c r="S3113" s="135"/>
      <c r="T3113" s="135"/>
      <c r="U3113" s="134"/>
      <c r="V3113" s="135"/>
      <c r="W3113" s="135"/>
      <c r="X3113" s="134"/>
      <c r="Y3113" s="135"/>
      <c r="Z3113" s="135"/>
      <c r="AA3113" s="134"/>
      <c r="AB3113" s="135"/>
      <c r="AC3113" s="135"/>
      <c r="AD3113" s="134"/>
      <c r="AE3113" s="135"/>
      <c r="AF3113" s="135"/>
      <c r="AG3113" s="134"/>
    </row>
    <row r="3114" spans="1:33">
      <c r="A3114" s="144" t="s">
        <v>345</v>
      </c>
      <c r="B3114" s="135" t="s">
        <v>2067</v>
      </c>
      <c r="C3114" s="143">
        <v>-495.95822182345137</v>
      </c>
      <c r="D3114" s="143">
        <v>3188.3366453737663</v>
      </c>
      <c r="E3114" s="142">
        <v>1.3140000000000001</v>
      </c>
      <c r="F3114" s="141">
        <v>2.2210000000000001</v>
      </c>
      <c r="G3114" s="135"/>
      <c r="H3114" s="135"/>
      <c r="I3114" s="134"/>
      <c r="J3114" s="135"/>
      <c r="K3114" s="135"/>
      <c r="L3114" s="134"/>
      <c r="M3114" s="135"/>
      <c r="N3114" s="135"/>
      <c r="O3114" s="134"/>
      <c r="P3114" s="135"/>
      <c r="Q3114" s="135"/>
      <c r="R3114" s="134"/>
      <c r="S3114" s="135"/>
      <c r="T3114" s="135"/>
      <c r="U3114" s="134"/>
      <c r="V3114" s="135"/>
      <c r="W3114" s="135"/>
      <c r="X3114" s="134"/>
      <c r="Y3114" s="135"/>
      <c r="Z3114" s="135"/>
      <c r="AA3114" s="134"/>
      <c r="AB3114" s="135"/>
      <c r="AC3114" s="135"/>
      <c r="AD3114" s="134"/>
      <c r="AE3114" s="135"/>
      <c r="AF3114" s="135"/>
      <c r="AG3114" s="134"/>
    </row>
    <row r="3115" spans="1:33">
      <c r="A3115" s="144" t="s">
        <v>345</v>
      </c>
      <c r="B3115" s="135" t="s">
        <v>2066</v>
      </c>
      <c r="C3115" s="143">
        <v>-496.30928553286918</v>
      </c>
      <c r="D3115" s="143">
        <v>3187.1112579172473</v>
      </c>
      <c r="E3115" s="142">
        <v>1.3140000000000001</v>
      </c>
      <c r="F3115" s="141">
        <v>2.2080000000000002</v>
      </c>
      <c r="G3115" s="135"/>
      <c r="H3115" s="135"/>
      <c r="I3115" s="134"/>
      <c r="J3115" s="135"/>
      <c r="K3115" s="135"/>
      <c r="L3115" s="134"/>
      <c r="M3115" s="135"/>
      <c r="N3115" s="135"/>
      <c r="O3115" s="134"/>
      <c r="P3115" s="135"/>
      <c r="Q3115" s="135"/>
      <c r="R3115" s="134"/>
      <c r="S3115" s="135"/>
      <c r="T3115" s="135"/>
      <c r="U3115" s="134"/>
      <c r="V3115" s="135"/>
      <c r="W3115" s="135"/>
      <c r="X3115" s="134"/>
      <c r="Y3115" s="135"/>
      <c r="Z3115" s="135"/>
      <c r="AA3115" s="134"/>
      <c r="AB3115" s="135"/>
      <c r="AC3115" s="135"/>
      <c r="AD3115" s="134"/>
      <c r="AE3115" s="135"/>
      <c r="AF3115" s="135"/>
      <c r="AG3115" s="134"/>
    </row>
    <row r="3116" spans="1:33">
      <c r="A3116" s="144" t="s">
        <v>345</v>
      </c>
      <c r="B3116" s="135" t="s">
        <v>2065</v>
      </c>
      <c r="C3116" s="143">
        <v>-495.94402496173205</v>
      </c>
      <c r="D3116" s="143">
        <v>3185.2410214794827</v>
      </c>
      <c r="E3116" s="142">
        <v>1.3180000000000001</v>
      </c>
      <c r="F3116" s="141">
        <v>2.194</v>
      </c>
      <c r="G3116" s="135"/>
      <c r="H3116" s="135"/>
      <c r="I3116" s="134"/>
      <c r="J3116" s="135"/>
      <c r="K3116" s="135"/>
      <c r="L3116" s="134"/>
      <c r="M3116" s="135"/>
      <c r="N3116" s="135"/>
      <c r="O3116" s="134"/>
      <c r="P3116" s="135"/>
      <c r="Q3116" s="135"/>
      <c r="R3116" s="134"/>
      <c r="S3116" s="135"/>
      <c r="T3116" s="135"/>
      <c r="U3116" s="134"/>
      <c r="V3116" s="135"/>
      <c r="W3116" s="135"/>
      <c r="X3116" s="134"/>
      <c r="Y3116" s="135"/>
      <c r="Z3116" s="135"/>
      <c r="AA3116" s="134"/>
      <c r="AB3116" s="135"/>
      <c r="AC3116" s="135"/>
      <c r="AD3116" s="134"/>
      <c r="AE3116" s="135"/>
      <c r="AF3116" s="135"/>
      <c r="AG3116" s="134"/>
    </row>
    <row r="3117" spans="1:33">
      <c r="A3117" s="144" t="s">
        <v>345</v>
      </c>
      <c r="B3117" s="135" t="s">
        <v>2064</v>
      </c>
      <c r="C3117" s="143">
        <v>-496.45914116409341</v>
      </c>
      <c r="D3117" s="143">
        <v>3183.5739859932246</v>
      </c>
      <c r="E3117" s="142">
        <v>1.3109999999999999</v>
      </c>
      <c r="F3117" s="141">
        <v>2.2189999999999999</v>
      </c>
      <c r="G3117" s="135"/>
      <c r="H3117" s="135"/>
      <c r="I3117" s="134"/>
      <c r="J3117" s="135"/>
      <c r="K3117" s="135"/>
      <c r="L3117" s="134"/>
      <c r="M3117" s="135"/>
      <c r="N3117" s="135"/>
      <c r="O3117" s="134"/>
      <c r="P3117" s="135"/>
      <c r="Q3117" s="135"/>
      <c r="R3117" s="134"/>
      <c r="S3117" s="135"/>
      <c r="T3117" s="135"/>
      <c r="U3117" s="134"/>
      <c r="V3117" s="135"/>
      <c r="W3117" s="135"/>
      <c r="X3117" s="134"/>
      <c r="Y3117" s="135"/>
      <c r="Z3117" s="135"/>
      <c r="AA3117" s="134"/>
      <c r="AB3117" s="135"/>
      <c r="AC3117" s="135"/>
      <c r="AD3117" s="134"/>
      <c r="AE3117" s="135"/>
      <c r="AF3117" s="135"/>
      <c r="AG3117" s="134"/>
    </row>
    <row r="3118" spans="1:33">
      <c r="A3118" s="144" t="s">
        <v>345</v>
      </c>
      <c r="B3118" s="135" t="s">
        <v>2063</v>
      </c>
      <c r="C3118" s="143">
        <v>-496.60707655703567</v>
      </c>
      <c r="D3118" s="143">
        <v>3182.9020249110758</v>
      </c>
      <c r="E3118" s="142">
        <v>1.304</v>
      </c>
      <c r="F3118" s="141">
        <v>2.206</v>
      </c>
      <c r="G3118" s="135"/>
      <c r="H3118" s="135"/>
      <c r="I3118" s="134"/>
      <c r="J3118" s="135"/>
      <c r="K3118" s="135"/>
      <c r="L3118" s="134"/>
      <c r="M3118" s="135"/>
      <c r="N3118" s="135"/>
      <c r="O3118" s="134"/>
      <c r="P3118" s="135"/>
      <c r="Q3118" s="135"/>
      <c r="R3118" s="134"/>
      <c r="S3118" s="135"/>
      <c r="T3118" s="135"/>
      <c r="U3118" s="134"/>
      <c r="V3118" s="135"/>
      <c r="W3118" s="135"/>
      <c r="X3118" s="134"/>
      <c r="Y3118" s="135"/>
      <c r="Z3118" s="135"/>
      <c r="AA3118" s="134"/>
      <c r="AB3118" s="135"/>
      <c r="AC3118" s="135"/>
      <c r="AD3118" s="134"/>
      <c r="AE3118" s="135"/>
      <c r="AF3118" s="135"/>
      <c r="AG3118" s="134"/>
    </row>
    <row r="3119" spans="1:33">
      <c r="A3119" s="144" t="s">
        <v>345</v>
      </c>
      <c r="B3119" s="135" t="s">
        <v>2062</v>
      </c>
      <c r="C3119" s="143">
        <v>-496.40042128651044</v>
      </c>
      <c r="D3119" s="143">
        <v>3181.0837846812528</v>
      </c>
      <c r="E3119" s="142">
        <v>1.3120000000000001</v>
      </c>
      <c r="F3119" s="141">
        <v>2.1920000000000002</v>
      </c>
      <c r="G3119" s="135"/>
      <c r="H3119" s="135"/>
      <c r="I3119" s="134"/>
      <c r="J3119" s="135"/>
      <c r="K3119" s="135"/>
      <c r="L3119" s="134"/>
      <c r="M3119" s="135"/>
      <c r="N3119" s="135"/>
      <c r="O3119" s="134"/>
      <c r="P3119" s="135"/>
      <c r="Q3119" s="135"/>
      <c r="R3119" s="134"/>
      <c r="S3119" s="135"/>
      <c r="T3119" s="135"/>
      <c r="U3119" s="134"/>
      <c r="V3119" s="135"/>
      <c r="W3119" s="135"/>
      <c r="X3119" s="134"/>
      <c r="Y3119" s="135"/>
      <c r="Z3119" s="135"/>
      <c r="AA3119" s="134"/>
      <c r="AB3119" s="135"/>
      <c r="AC3119" s="135"/>
      <c r="AD3119" s="134"/>
      <c r="AE3119" s="135"/>
      <c r="AF3119" s="135"/>
      <c r="AG3119" s="134"/>
    </row>
    <row r="3120" spans="1:33">
      <c r="A3120" s="144" t="s">
        <v>345</v>
      </c>
      <c r="B3120" s="135" t="s">
        <v>2061</v>
      </c>
      <c r="C3120" s="143">
        <v>-496.65981399078072</v>
      </c>
      <c r="D3120" s="143">
        <v>3180.7618895896107</v>
      </c>
      <c r="E3120" s="142">
        <v>1.306</v>
      </c>
      <c r="F3120" s="141">
        <v>2.2189999999999999</v>
      </c>
      <c r="G3120" s="135"/>
      <c r="H3120" s="135"/>
      <c r="I3120" s="134"/>
      <c r="J3120" s="135"/>
      <c r="K3120" s="135"/>
      <c r="L3120" s="134"/>
      <c r="M3120" s="135"/>
      <c r="N3120" s="135"/>
      <c r="O3120" s="134"/>
      <c r="P3120" s="135"/>
      <c r="Q3120" s="135"/>
      <c r="R3120" s="134"/>
      <c r="S3120" s="135"/>
      <c r="T3120" s="135"/>
      <c r="U3120" s="134"/>
      <c r="V3120" s="135"/>
      <c r="W3120" s="135"/>
      <c r="X3120" s="134"/>
      <c r="Y3120" s="135"/>
      <c r="Z3120" s="135"/>
      <c r="AA3120" s="134"/>
      <c r="AB3120" s="135"/>
      <c r="AC3120" s="135"/>
      <c r="AD3120" s="134"/>
      <c r="AE3120" s="135"/>
      <c r="AF3120" s="135"/>
      <c r="AG3120" s="134"/>
    </row>
    <row r="3121" spans="1:33">
      <c r="A3121" s="144" t="s">
        <v>345</v>
      </c>
      <c r="B3121" s="135" t="s">
        <v>2060</v>
      </c>
      <c r="C3121" s="143">
        <v>-496.7716974128694</v>
      </c>
      <c r="D3121" s="143">
        <v>3179.6435755219268</v>
      </c>
      <c r="E3121" s="142">
        <v>1.3260000000000001</v>
      </c>
      <c r="F3121" s="141">
        <v>2.198</v>
      </c>
      <c r="G3121" s="135"/>
      <c r="H3121" s="135"/>
      <c r="I3121" s="134"/>
      <c r="J3121" s="135"/>
      <c r="K3121" s="135"/>
      <c r="L3121" s="134"/>
      <c r="M3121" s="135"/>
      <c r="N3121" s="135"/>
      <c r="O3121" s="134"/>
      <c r="P3121" s="135"/>
      <c r="Q3121" s="135"/>
      <c r="R3121" s="134"/>
      <c r="S3121" s="135"/>
      <c r="T3121" s="135"/>
      <c r="U3121" s="134"/>
      <c r="V3121" s="135"/>
      <c r="W3121" s="135"/>
      <c r="X3121" s="134"/>
      <c r="Y3121" s="135"/>
      <c r="Z3121" s="135"/>
      <c r="AA3121" s="134"/>
      <c r="AB3121" s="135"/>
      <c r="AC3121" s="135"/>
      <c r="AD3121" s="134"/>
      <c r="AE3121" s="135"/>
      <c r="AF3121" s="135"/>
      <c r="AG3121" s="134"/>
    </row>
    <row r="3122" spans="1:33">
      <c r="A3122" s="144" t="s">
        <v>345</v>
      </c>
      <c r="B3122" s="135" t="s">
        <v>2059</v>
      </c>
      <c r="C3122" s="143">
        <v>-496.75339173781595</v>
      </c>
      <c r="D3122" s="143">
        <v>3179.010940907694</v>
      </c>
      <c r="E3122" s="142">
        <v>1.3089999999999999</v>
      </c>
      <c r="F3122" s="141">
        <v>2.2029999999999998</v>
      </c>
      <c r="G3122" s="135"/>
      <c r="H3122" s="135"/>
      <c r="I3122" s="134"/>
      <c r="J3122" s="135"/>
      <c r="K3122" s="135"/>
      <c r="L3122" s="134"/>
      <c r="M3122" s="135"/>
      <c r="N3122" s="135"/>
      <c r="O3122" s="134"/>
      <c r="P3122" s="135"/>
      <c r="Q3122" s="135"/>
      <c r="R3122" s="134"/>
      <c r="S3122" s="135"/>
      <c r="T3122" s="135"/>
      <c r="U3122" s="134"/>
      <c r="V3122" s="135"/>
      <c r="W3122" s="135"/>
      <c r="X3122" s="134"/>
      <c r="Y3122" s="135"/>
      <c r="Z3122" s="135"/>
      <c r="AA3122" s="134"/>
      <c r="AB3122" s="135"/>
      <c r="AC3122" s="135"/>
      <c r="AD3122" s="134"/>
      <c r="AE3122" s="135"/>
      <c r="AF3122" s="135"/>
      <c r="AG3122" s="134"/>
    </row>
    <row r="3123" spans="1:33">
      <c r="A3123" s="144" t="s">
        <v>345</v>
      </c>
      <c r="B3123" s="135" t="s">
        <v>2058</v>
      </c>
      <c r="C3123" s="143">
        <v>-496.39890849681149</v>
      </c>
      <c r="D3123" s="143">
        <v>3177.8443697077246</v>
      </c>
      <c r="E3123" s="142">
        <v>1.3029999999999999</v>
      </c>
      <c r="F3123" s="141">
        <v>2.2130000000000001</v>
      </c>
      <c r="G3123" s="135"/>
      <c r="H3123" s="135"/>
      <c r="I3123" s="134"/>
      <c r="J3123" s="135"/>
      <c r="K3123" s="135"/>
      <c r="L3123" s="134"/>
      <c r="M3123" s="135"/>
      <c r="N3123" s="135"/>
      <c r="O3123" s="134"/>
      <c r="P3123" s="135"/>
      <c r="Q3123" s="135"/>
      <c r="R3123" s="134"/>
      <c r="S3123" s="135"/>
      <c r="T3123" s="135"/>
      <c r="U3123" s="134"/>
      <c r="V3123" s="135"/>
      <c r="W3123" s="135"/>
      <c r="X3123" s="134"/>
      <c r="Y3123" s="135"/>
      <c r="Z3123" s="135"/>
      <c r="AA3123" s="134"/>
      <c r="AB3123" s="135"/>
      <c r="AC3123" s="135"/>
      <c r="AD3123" s="134"/>
      <c r="AE3123" s="135"/>
      <c r="AF3123" s="135"/>
      <c r="AG3123" s="134"/>
    </row>
    <row r="3124" spans="1:33">
      <c r="A3124" s="144" t="s">
        <v>345</v>
      </c>
      <c r="B3124" s="135" t="s">
        <v>2057</v>
      </c>
      <c r="C3124" s="143">
        <v>-496.5553016287721</v>
      </c>
      <c r="D3124" s="143">
        <v>3177.2533428874322</v>
      </c>
      <c r="E3124" s="142">
        <v>1.286</v>
      </c>
      <c r="F3124" s="141">
        <v>2.2109999999999999</v>
      </c>
      <c r="G3124" s="135"/>
      <c r="H3124" s="135"/>
      <c r="I3124" s="134"/>
      <c r="J3124" s="135"/>
      <c r="K3124" s="135"/>
      <c r="L3124" s="134"/>
      <c r="M3124" s="135"/>
      <c r="N3124" s="135"/>
      <c r="O3124" s="134"/>
      <c r="P3124" s="135"/>
      <c r="Q3124" s="135"/>
      <c r="R3124" s="134"/>
      <c r="S3124" s="135"/>
      <c r="T3124" s="135"/>
      <c r="U3124" s="134"/>
      <c r="V3124" s="135"/>
      <c r="W3124" s="135"/>
      <c r="X3124" s="134"/>
      <c r="Y3124" s="135"/>
      <c r="Z3124" s="135"/>
      <c r="AA3124" s="134"/>
      <c r="AB3124" s="135"/>
      <c r="AC3124" s="135"/>
      <c r="AD3124" s="134"/>
      <c r="AE3124" s="135"/>
      <c r="AF3124" s="135"/>
      <c r="AG3124" s="134"/>
    </row>
    <row r="3125" spans="1:33">
      <c r="A3125" s="144" t="s">
        <v>345</v>
      </c>
      <c r="B3125" s="135" t="s">
        <v>2056</v>
      </c>
      <c r="C3125" s="143">
        <v>-496.31525923428461</v>
      </c>
      <c r="D3125" s="143">
        <v>3176.0652597775252</v>
      </c>
      <c r="E3125" s="142">
        <v>1.31</v>
      </c>
      <c r="F3125" s="141">
        <v>2.2120000000000002</v>
      </c>
      <c r="G3125" s="135"/>
      <c r="H3125" s="135"/>
      <c r="I3125" s="134"/>
      <c r="J3125" s="135"/>
      <c r="K3125" s="135"/>
      <c r="L3125" s="134"/>
      <c r="M3125" s="135"/>
      <c r="N3125" s="135"/>
      <c r="O3125" s="134"/>
      <c r="P3125" s="135"/>
      <c r="Q3125" s="135"/>
      <c r="R3125" s="134"/>
      <c r="S3125" s="135"/>
      <c r="T3125" s="135"/>
      <c r="U3125" s="134"/>
      <c r="V3125" s="135"/>
      <c r="W3125" s="135"/>
      <c r="X3125" s="134"/>
      <c r="Y3125" s="135"/>
      <c r="Z3125" s="135"/>
      <c r="AA3125" s="134"/>
      <c r="AB3125" s="135"/>
      <c r="AC3125" s="135"/>
      <c r="AD3125" s="134"/>
      <c r="AE3125" s="135"/>
      <c r="AF3125" s="135"/>
      <c r="AG3125" s="134"/>
    </row>
    <row r="3126" spans="1:33">
      <c r="A3126" s="144" t="s">
        <v>345</v>
      </c>
      <c r="B3126" s="135" t="s">
        <v>2055</v>
      </c>
      <c r="C3126" s="143">
        <v>-496.6914920673438</v>
      </c>
      <c r="D3126" s="143">
        <v>3174.410977597091</v>
      </c>
      <c r="E3126" s="142">
        <v>1.3129999999999999</v>
      </c>
      <c r="F3126" s="141">
        <v>2.2029999999999998</v>
      </c>
      <c r="G3126" s="135"/>
      <c r="H3126" s="135"/>
      <c r="I3126" s="134"/>
      <c r="J3126" s="135"/>
      <c r="K3126" s="135"/>
      <c r="L3126" s="134"/>
      <c r="M3126" s="135"/>
      <c r="N3126" s="135"/>
      <c r="O3126" s="134"/>
      <c r="P3126" s="135"/>
      <c r="Q3126" s="135"/>
      <c r="R3126" s="134"/>
      <c r="S3126" s="135"/>
      <c r="T3126" s="135"/>
      <c r="U3126" s="134"/>
      <c r="V3126" s="135"/>
      <c r="W3126" s="135"/>
      <c r="X3126" s="134"/>
      <c r="Y3126" s="135"/>
      <c r="Z3126" s="135"/>
      <c r="AA3126" s="134"/>
      <c r="AB3126" s="135"/>
      <c r="AC3126" s="135"/>
      <c r="AD3126" s="134"/>
      <c r="AE3126" s="135"/>
      <c r="AF3126" s="135"/>
      <c r="AG3126" s="134"/>
    </row>
    <row r="3127" spans="1:33">
      <c r="A3127" s="144" t="s">
        <v>345</v>
      </c>
      <c r="B3127" s="135" t="s">
        <v>2054</v>
      </c>
      <c r="C3127" s="143">
        <v>-496.59767675590803</v>
      </c>
      <c r="D3127" s="143">
        <v>3173.9768468600969</v>
      </c>
      <c r="E3127" s="142">
        <v>1.3140000000000001</v>
      </c>
      <c r="F3127" s="141">
        <v>2.2229999999999999</v>
      </c>
      <c r="G3127" s="135"/>
      <c r="H3127" s="135"/>
      <c r="I3127" s="134"/>
      <c r="J3127" s="135"/>
      <c r="K3127" s="135"/>
      <c r="L3127" s="134"/>
      <c r="M3127" s="135"/>
      <c r="N3127" s="135"/>
      <c r="O3127" s="134"/>
      <c r="P3127" s="135"/>
      <c r="Q3127" s="135"/>
      <c r="R3127" s="134"/>
      <c r="S3127" s="135"/>
      <c r="T3127" s="135"/>
      <c r="U3127" s="134"/>
      <c r="V3127" s="135"/>
      <c r="W3127" s="135"/>
      <c r="X3127" s="134"/>
      <c r="Y3127" s="135"/>
      <c r="Z3127" s="135"/>
      <c r="AA3127" s="134"/>
      <c r="AB3127" s="135"/>
      <c r="AC3127" s="135"/>
      <c r="AD3127" s="134"/>
      <c r="AE3127" s="135"/>
      <c r="AF3127" s="135"/>
      <c r="AG3127" s="134"/>
    </row>
    <row r="3128" spans="1:33">
      <c r="A3128" s="144" t="s">
        <v>345</v>
      </c>
      <c r="B3128" s="135" t="s">
        <v>2053</v>
      </c>
      <c r="C3128" s="143">
        <v>-496.09449191881134</v>
      </c>
      <c r="D3128" s="143">
        <v>3172.899427130104</v>
      </c>
      <c r="E3128" s="142">
        <v>1.3069999999999999</v>
      </c>
      <c r="F3128" s="141">
        <v>2.202</v>
      </c>
      <c r="G3128" s="135"/>
      <c r="H3128" s="135"/>
      <c r="I3128" s="134"/>
      <c r="J3128" s="135"/>
      <c r="K3128" s="135"/>
      <c r="L3128" s="134"/>
      <c r="M3128" s="135"/>
      <c r="N3128" s="135"/>
      <c r="O3128" s="134"/>
      <c r="P3128" s="135"/>
      <c r="Q3128" s="135"/>
      <c r="R3128" s="134"/>
      <c r="S3128" s="135"/>
      <c r="T3128" s="135"/>
      <c r="U3128" s="134"/>
      <c r="V3128" s="135"/>
      <c r="W3128" s="135"/>
      <c r="X3128" s="134"/>
      <c r="Y3128" s="135"/>
      <c r="Z3128" s="135"/>
      <c r="AA3128" s="134"/>
      <c r="AB3128" s="135"/>
      <c r="AC3128" s="135"/>
      <c r="AD3128" s="134"/>
      <c r="AE3128" s="135"/>
      <c r="AF3128" s="135"/>
      <c r="AG3128" s="134"/>
    </row>
    <row r="3129" spans="1:33">
      <c r="A3129" s="144" t="s">
        <v>345</v>
      </c>
      <c r="B3129" s="135" t="s">
        <v>2052</v>
      </c>
      <c r="C3129" s="143">
        <v>-496.8701345082128</v>
      </c>
      <c r="D3129" s="143">
        <v>3172.8358049315839</v>
      </c>
      <c r="E3129" s="142">
        <v>1.3080000000000001</v>
      </c>
      <c r="F3129" s="141">
        <v>2.214</v>
      </c>
      <c r="G3129" s="135"/>
      <c r="H3129" s="135"/>
      <c r="I3129" s="134"/>
      <c r="J3129" s="135"/>
      <c r="K3129" s="135"/>
      <c r="L3129" s="134"/>
      <c r="M3129" s="135"/>
      <c r="N3129" s="135"/>
      <c r="O3129" s="134"/>
      <c r="P3129" s="135"/>
      <c r="Q3129" s="135"/>
      <c r="R3129" s="134"/>
      <c r="S3129" s="135"/>
      <c r="T3129" s="135"/>
      <c r="U3129" s="134"/>
      <c r="V3129" s="135"/>
      <c r="W3129" s="135"/>
      <c r="X3129" s="134"/>
      <c r="Y3129" s="135"/>
      <c r="Z3129" s="135"/>
      <c r="AA3129" s="134"/>
      <c r="AB3129" s="135"/>
      <c r="AC3129" s="135"/>
      <c r="AD3129" s="134"/>
      <c r="AE3129" s="135"/>
      <c r="AF3129" s="135"/>
      <c r="AG3129" s="134"/>
    </row>
    <row r="3130" spans="1:33">
      <c r="A3130" s="144" t="s">
        <v>345</v>
      </c>
      <c r="B3130" s="135" t="s">
        <v>2051</v>
      </c>
      <c r="C3130" s="143">
        <v>-496.23145542988397</v>
      </c>
      <c r="D3130" s="143">
        <v>3172.5129471120808</v>
      </c>
      <c r="E3130" s="142">
        <v>1.296</v>
      </c>
      <c r="F3130" s="141">
        <v>2.2189999999999999</v>
      </c>
      <c r="G3130" s="135"/>
      <c r="H3130" s="135"/>
      <c r="I3130" s="134"/>
      <c r="J3130" s="135"/>
      <c r="K3130" s="135"/>
      <c r="L3130" s="134"/>
      <c r="M3130" s="135"/>
      <c r="N3130" s="135"/>
      <c r="O3130" s="134"/>
      <c r="P3130" s="135"/>
      <c r="Q3130" s="135"/>
      <c r="R3130" s="134"/>
      <c r="S3130" s="135"/>
      <c r="T3130" s="135"/>
      <c r="U3130" s="134"/>
      <c r="V3130" s="135"/>
      <c r="W3130" s="135"/>
      <c r="X3130" s="134"/>
      <c r="Y3130" s="135"/>
      <c r="Z3130" s="135"/>
      <c r="AA3130" s="134"/>
      <c r="AB3130" s="135"/>
      <c r="AC3130" s="135"/>
      <c r="AD3130" s="134"/>
      <c r="AE3130" s="135"/>
      <c r="AF3130" s="135"/>
      <c r="AG3130" s="134"/>
    </row>
    <row r="3131" spans="1:33">
      <c r="A3131" s="144" t="s">
        <v>345</v>
      </c>
      <c r="B3131" s="135" t="s">
        <v>2050</v>
      </c>
      <c r="C3131" s="143">
        <v>-496.78656227785598</v>
      </c>
      <c r="D3131" s="143">
        <v>3172.0880961928465</v>
      </c>
      <c r="E3131" s="142">
        <v>1.3069999999999999</v>
      </c>
      <c r="F3131" s="141">
        <v>2.2069999999999999</v>
      </c>
      <c r="G3131" s="135"/>
      <c r="H3131" s="135"/>
      <c r="I3131" s="134"/>
      <c r="J3131" s="135"/>
      <c r="K3131" s="135"/>
      <c r="L3131" s="134"/>
      <c r="M3131" s="135"/>
      <c r="N3131" s="135"/>
      <c r="O3131" s="134"/>
      <c r="P3131" s="135"/>
      <c r="Q3131" s="135"/>
      <c r="R3131" s="134"/>
      <c r="S3131" s="135"/>
      <c r="T3131" s="135"/>
      <c r="U3131" s="134"/>
      <c r="V3131" s="135"/>
      <c r="W3131" s="135"/>
      <c r="X3131" s="134"/>
      <c r="Y3131" s="135"/>
      <c r="Z3131" s="135"/>
      <c r="AA3131" s="134"/>
      <c r="AB3131" s="135"/>
      <c r="AC3131" s="135"/>
      <c r="AD3131" s="134"/>
      <c r="AE3131" s="135"/>
      <c r="AF3131" s="135"/>
      <c r="AG3131" s="134"/>
    </row>
    <row r="3132" spans="1:33">
      <c r="A3132" s="144" t="s">
        <v>345</v>
      </c>
      <c r="B3132" s="135" t="s">
        <v>2049</v>
      </c>
      <c r="C3132" s="143">
        <v>-496.29774792553513</v>
      </c>
      <c r="D3132" s="143">
        <v>3171.7378536185461</v>
      </c>
      <c r="E3132" s="142">
        <v>1.3129999999999999</v>
      </c>
      <c r="F3132" s="141">
        <v>2.2200000000000002</v>
      </c>
      <c r="G3132" s="135"/>
      <c r="H3132" s="135"/>
      <c r="I3132" s="134"/>
      <c r="J3132" s="135"/>
      <c r="K3132" s="135"/>
      <c r="L3132" s="134"/>
      <c r="M3132" s="135"/>
      <c r="N3132" s="135"/>
      <c r="O3132" s="134"/>
      <c r="P3132" s="135"/>
      <c r="Q3132" s="135"/>
      <c r="R3132" s="134"/>
      <c r="S3132" s="135"/>
      <c r="T3132" s="135"/>
      <c r="U3132" s="134"/>
      <c r="V3132" s="135"/>
      <c r="W3132" s="135"/>
      <c r="X3132" s="134"/>
      <c r="Y3132" s="135"/>
      <c r="Z3132" s="135"/>
      <c r="AA3132" s="134"/>
      <c r="AB3132" s="135"/>
      <c r="AC3132" s="135"/>
      <c r="AD3132" s="134"/>
      <c r="AE3132" s="135"/>
      <c r="AF3132" s="135"/>
      <c r="AG3132" s="134"/>
    </row>
    <row r="3133" spans="1:33">
      <c r="A3133" s="144" t="s">
        <v>345</v>
      </c>
      <c r="B3133" s="135" t="s">
        <v>2048</v>
      </c>
      <c r="C3133" s="143">
        <v>-495.95718913118316</v>
      </c>
      <c r="D3133" s="143">
        <v>3170.777889622485</v>
      </c>
      <c r="E3133" s="142">
        <v>1.298</v>
      </c>
      <c r="F3133" s="141">
        <v>2.2090000000000001</v>
      </c>
      <c r="G3133" s="135"/>
      <c r="H3133" s="135"/>
      <c r="I3133" s="134"/>
      <c r="J3133" s="135"/>
      <c r="K3133" s="135"/>
      <c r="L3133" s="134"/>
      <c r="M3133" s="135"/>
      <c r="N3133" s="135"/>
      <c r="O3133" s="134"/>
      <c r="P3133" s="135"/>
      <c r="Q3133" s="135"/>
      <c r="R3133" s="134"/>
      <c r="S3133" s="135"/>
      <c r="T3133" s="135"/>
      <c r="U3133" s="134"/>
      <c r="V3133" s="135"/>
      <c r="W3133" s="135"/>
      <c r="X3133" s="134"/>
      <c r="Y3133" s="135"/>
      <c r="Z3133" s="135"/>
      <c r="AA3133" s="134"/>
      <c r="AB3133" s="135"/>
      <c r="AC3133" s="135"/>
      <c r="AD3133" s="134"/>
      <c r="AE3133" s="135"/>
      <c r="AF3133" s="135"/>
      <c r="AG3133" s="134"/>
    </row>
    <row r="3134" spans="1:33">
      <c r="A3134" s="144" t="s">
        <v>345</v>
      </c>
      <c r="B3134" s="135" t="s">
        <v>2047</v>
      </c>
      <c r="C3134" s="143">
        <v>-496.01685298884695</v>
      </c>
      <c r="D3134" s="143">
        <v>3170.1425963998236</v>
      </c>
      <c r="E3134" s="142">
        <v>1.2789999999999999</v>
      </c>
      <c r="F3134" s="141">
        <v>2.1949999999999998</v>
      </c>
      <c r="G3134" s="135"/>
      <c r="H3134" s="135"/>
      <c r="I3134" s="134"/>
      <c r="J3134" s="135"/>
      <c r="K3134" s="135"/>
      <c r="L3134" s="134"/>
      <c r="M3134" s="135"/>
      <c r="N3134" s="135"/>
      <c r="O3134" s="134"/>
      <c r="P3134" s="135"/>
      <c r="Q3134" s="135"/>
      <c r="R3134" s="134"/>
      <c r="S3134" s="135"/>
      <c r="T3134" s="135"/>
      <c r="U3134" s="134"/>
      <c r="V3134" s="135"/>
      <c r="W3134" s="135"/>
      <c r="X3134" s="134"/>
      <c r="Y3134" s="135"/>
      <c r="Z3134" s="135"/>
      <c r="AA3134" s="134"/>
      <c r="AB3134" s="135"/>
      <c r="AC3134" s="135"/>
      <c r="AD3134" s="134"/>
      <c r="AE3134" s="135"/>
      <c r="AF3134" s="135"/>
      <c r="AG3134" s="134"/>
    </row>
    <row r="3135" spans="1:33">
      <c r="A3135" s="144" t="s">
        <v>345</v>
      </c>
      <c r="B3135" s="135" t="s">
        <v>2046</v>
      </c>
      <c r="C3135" s="143">
        <v>-496.28590233366418</v>
      </c>
      <c r="D3135" s="143">
        <v>3168.5127548571818</v>
      </c>
      <c r="E3135" s="142">
        <v>1.278</v>
      </c>
      <c r="F3135" s="141">
        <v>2.1789999999999998</v>
      </c>
      <c r="G3135" s="135"/>
      <c r="H3135" s="135"/>
      <c r="I3135" s="134"/>
      <c r="J3135" s="135"/>
      <c r="K3135" s="135"/>
      <c r="L3135" s="134"/>
      <c r="M3135" s="135"/>
      <c r="N3135" s="135"/>
      <c r="O3135" s="134"/>
      <c r="P3135" s="135"/>
      <c r="Q3135" s="135"/>
      <c r="R3135" s="134"/>
      <c r="S3135" s="135"/>
      <c r="T3135" s="135"/>
      <c r="U3135" s="134"/>
      <c r="V3135" s="135"/>
      <c r="W3135" s="135"/>
      <c r="X3135" s="134"/>
      <c r="Y3135" s="135"/>
      <c r="Z3135" s="135"/>
      <c r="AA3135" s="134"/>
      <c r="AB3135" s="135"/>
      <c r="AC3135" s="135"/>
      <c r="AD3135" s="134"/>
      <c r="AE3135" s="135"/>
      <c r="AF3135" s="135"/>
      <c r="AG3135" s="134"/>
    </row>
    <row r="3136" spans="1:33">
      <c r="A3136" s="144" t="s">
        <v>345</v>
      </c>
      <c r="B3136" s="135" t="s">
        <v>2045</v>
      </c>
      <c r="C3136" s="143">
        <v>-496.23983850167451</v>
      </c>
      <c r="D3136" s="143">
        <v>3167.0153334006914</v>
      </c>
      <c r="E3136" s="142">
        <v>1.294</v>
      </c>
      <c r="F3136" s="141">
        <v>2.1789999999999998</v>
      </c>
      <c r="G3136" s="135"/>
      <c r="H3136" s="135"/>
      <c r="I3136" s="134"/>
      <c r="J3136" s="135"/>
      <c r="K3136" s="135"/>
      <c r="L3136" s="134"/>
      <c r="M3136" s="135"/>
      <c r="N3136" s="135"/>
      <c r="O3136" s="134"/>
      <c r="P3136" s="135"/>
      <c r="Q3136" s="135"/>
      <c r="R3136" s="134"/>
      <c r="S3136" s="135"/>
      <c r="T3136" s="135"/>
      <c r="U3136" s="134"/>
      <c r="V3136" s="135"/>
      <c r="W3136" s="135"/>
      <c r="X3136" s="134"/>
      <c r="Y3136" s="135"/>
      <c r="Z3136" s="135"/>
      <c r="AA3136" s="134"/>
      <c r="AB3136" s="135"/>
      <c r="AC3136" s="135"/>
      <c r="AD3136" s="134"/>
      <c r="AE3136" s="135"/>
      <c r="AF3136" s="135"/>
      <c r="AG3136" s="134"/>
    </row>
    <row r="3137" spans="1:33">
      <c r="A3137" s="144" t="s">
        <v>345</v>
      </c>
      <c r="B3137" s="135" t="s">
        <v>2044</v>
      </c>
      <c r="C3137" s="143">
        <v>-496.44706727592171</v>
      </c>
      <c r="D3137" s="143">
        <v>3165.411207190863</v>
      </c>
      <c r="E3137" s="142">
        <v>1.27</v>
      </c>
      <c r="F3137" s="141">
        <v>2.1800000000000002</v>
      </c>
      <c r="G3137" s="135"/>
      <c r="H3137" s="135"/>
      <c r="I3137" s="134"/>
      <c r="J3137" s="135"/>
      <c r="K3137" s="135"/>
      <c r="L3137" s="134"/>
      <c r="M3137" s="135"/>
      <c r="N3137" s="135"/>
      <c r="O3137" s="134"/>
      <c r="P3137" s="135"/>
      <c r="Q3137" s="135"/>
      <c r="R3137" s="134"/>
      <c r="S3137" s="135"/>
      <c r="T3137" s="135"/>
      <c r="U3137" s="134"/>
      <c r="V3137" s="135"/>
      <c r="W3137" s="135"/>
      <c r="X3137" s="134"/>
      <c r="Y3137" s="135"/>
      <c r="Z3137" s="135"/>
      <c r="AA3137" s="134"/>
      <c r="AB3137" s="135"/>
      <c r="AC3137" s="135"/>
      <c r="AD3137" s="134"/>
      <c r="AE3137" s="135"/>
      <c r="AF3137" s="135"/>
      <c r="AG3137" s="134"/>
    </row>
    <row r="3138" spans="1:33">
      <c r="A3138" s="144" t="s">
        <v>345</v>
      </c>
      <c r="B3138" s="135" t="s">
        <v>2043</v>
      </c>
      <c r="C3138" s="143">
        <v>-496.73962417737999</v>
      </c>
      <c r="D3138" s="143">
        <v>3165.1891577401539</v>
      </c>
      <c r="E3138" s="142">
        <v>1.2709999999999999</v>
      </c>
      <c r="F3138" s="141">
        <v>2.1789999999999998</v>
      </c>
      <c r="G3138" s="135"/>
      <c r="H3138" s="135"/>
      <c r="I3138" s="134"/>
      <c r="J3138" s="135"/>
      <c r="K3138" s="135"/>
      <c r="L3138" s="134"/>
      <c r="M3138" s="135"/>
      <c r="N3138" s="135"/>
      <c r="O3138" s="134"/>
      <c r="P3138" s="135"/>
      <c r="Q3138" s="135"/>
      <c r="R3138" s="134"/>
      <c r="S3138" s="135"/>
      <c r="T3138" s="135"/>
      <c r="U3138" s="134"/>
      <c r="V3138" s="135"/>
      <c r="W3138" s="135"/>
      <c r="X3138" s="134"/>
      <c r="Y3138" s="135"/>
      <c r="Z3138" s="135"/>
      <c r="AA3138" s="134"/>
      <c r="AB3138" s="135"/>
      <c r="AC3138" s="135"/>
      <c r="AD3138" s="134"/>
      <c r="AE3138" s="135"/>
      <c r="AF3138" s="135"/>
      <c r="AG3138" s="134"/>
    </row>
    <row r="3139" spans="1:33">
      <c r="A3139" s="144" t="s">
        <v>345</v>
      </c>
      <c r="B3139" s="135" t="s">
        <v>2042</v>
      </c>
      <c r="C3139" s="143">
        <v>-496.48488320799549</v>
      </c>
      <c r="D3139" s="143">
        <v>3165.1171829881337</v>
      </c>
      <c r="E3139" s="142">
        <v>1.2889999999999999</v>
      </c>
      <c r="F3139" s="141">
        <v>2.1880000000000002</v>
      </c>
      <c r="G3139" s="135"/>
      <c r="H3139" s="135"/>
      <c r="I3139" s="134"/>
      <c r="J3139" s="135"/>
      <c r="K3139" s="135"/>
      <c r="L3139" s="134"/>
      <c r="M3139" s="135"/>
      <c r="N3139" s="135"/>
      <c r="O3139" s="134"/>
      <c r="P3139" s="135"/>
      <c r="Q3139" s="135"/>
      <c r="R3139" s="134"/>
      <c r="S3139" s="135"/>
      <c r="T3139" s="135"/>
      <c r="U3139" s="134"/>
      <c r="V3139" s="135"/>
      <c r="W3139" s="135"/>
      <c r="X3139" s="134"/>
      <c r="Y3139" s="135"/>
      <c r="Z3139" s="135"/>
      <c r="AA3139" s="134"/>
      <c r="AB3139" s="135"/>
      <c r="AC3139" s="135"/>
      <c r="AD3139" s="134"/>
      <c r="AE3139" s="135"/>
      <c r="AF3139" s="135"/>
      <c r="AG3139" s="134"/>
    </row>
    <row r="3140" spans="1:33">
      <c r="A3140" s="144" t="s">
        <v>345</v>
      </c>
      <c r="B3140" s="135" t="s">
        <v>2041</v>
      </c>
      <c r="C3140" s="143">
        <v>-496.8640465361392</v>
      </c>
      <c r="D3140" s="143">
        <v>3165.0575464589992</v>
      </c>
      <c r="E3140" s="142">
        <v>1.248</v>
      </c>
      <c r="F3140" s="141">
        <v>2.1709999999999998</v>
      </c>
      <c r="G3140" s="135"/>
      <c r="H3140" s="135"/>
      <c r="I3140" s="134"/>
      <c r="J3140" s="135"/>
      <c r="K3140" s="135"/>
      <c r="L3140" s="134"/>
      <c r="M3140" s="135"/>
      <c r="N3140" s="135"/>
      <c r="O3140" s="134"/>
      <c r="P3140" s="135"/>
      <c r="Q3140" s="135"/>
      <c r="R3140" s="134"/>
      <c r="S3140" s="135"/>
      <c r="T3140" s="135"/>
      <c r="U3140" s="134"/>
      <c r="V3140" s="135"/>
      <c r="W3140" s="135"/>
      <c r="X3140" s="134"/>
      <c r="Y3140" s="135"/>
      <c r="Z3140" s="135"/>
      <c r="AA3140" s="134"/>
      <c r="AB3140" s="135"/>
      <c r="AC3140" s="135"/>
      <c r="AD3140" s="134"/>
      <c r="AE3140" s="135"/>
      <c r="AF3140" s="135"/>
      <c r="AG3140" s="134"/>
    </row>
    <row r="3141" spans="1:33">
      <c r="A3141" s="144" t="s">
        <v>345</v>
      </c>
      <c r="B3141" s="135" t="s">
        <v>2040</v>
      </c>
      <c r="C3141" s="143">
        <v>-496.25629090253955</v>
      </c>
      <c r="D3141" s="143">
        <v>3164.5254828090524</v>
      </c>
      <c r="E3141" s="142">
        <v>1.2869999999999999</v>
      </c>
      <c r="F3141" s="141">
        <v>2.1850000000000001</v>
      </c>
      <c r="G3141" s="135"/>
      <c r="H3141" s="135"/>
      <c r="I3141" s="134"/>
      <c r="J3141" s="135"/>
      <c r="K3141" s="135"/>
      <c r="L3141" s="134"/>
      <c r="M3141" s="135"/>
      <c r="N3141" s="135"/>
      <c r="O3141" s="134"/>
      <c r="P3141" s="135"/>
      <c r="Q3141" s="135"/>
      <c r="R3141" s="134"/>
      <c r="S3141" s="135"/>
      <c r="T3141" s="135"/>
      <c r="U3141" s="134"/>
      <c r="V3141" s="135"/>
      <c r="W3141" s="135"/>
      <c r="X3141" s="134"/>
      <c r="Y3141" s="135"/>
      <c r="Z3141" s="135"/>
      <c r="AA3141" s="134"/>
      <c r="AB3141" s="135"/>
      <c r="AC3141" s="135"/>
      <c r="AD3141" s="134"/>
      <c r="AE3141" s="135"/>
      <c r="AF3141" s="135"/>
      <c r="AG3141" s="134"/>
    </row>
    <row r="3142" spans="1:33">
      <c r="A3142" s="144" t="s">
        <v>345</v>
      </c>
      <c r="B3142" s="135" t="s">
        <v>2039</v>
      </c>
      <c r="C3142" s="143">
        <v>-496.796986326227</v>
      </c>
      <c r="D3142" s="143">
        <v>3163.0130252241938</v>
      </c>
      <c r="E3142" s="142">
        <v>1.2729999999999999</v>
      </c>
      <c r="F3142" s="141">
        <v>2.1890000000000001</v>
      </c>
      <c r="G3142" s="135"/>
      <c r="H3142" s="135"/>
      <c r="I3142" s="134"/>
      <c r="J3142" s="135"/>
      <c r="K3142" s="135"/>
      <c r="L3142" s="134"/>
      <c r="M3142" s="135"/>
      <c r="N3142" s="135"/>
      <c r="O3142" s="134"/>
      <c r="P3142" s="135"/>
      <c r="Q3142" s="135"/>
      <c r="R3142" s="134"/>
      <c r="S3142" s="135"/>
      <c r="T3142" s="135"/>
      <c r="U3142" s="134"/>
      <c r="V3142" s="135"/>
      <c r="W3142" s="135"/>
      <c r="X3142" s="134"/>
      <c r="Y3142" s="135"/>
      <c r="Z3142" s="135"/>
      <c r="AA3142" s="134"/>
      <c r="AB3142" s="135"/>
      <c r="AC3142" s="135"/>
      <c r="AD3142" s="134"/>
      <c r="AE3142" s="135"/>
      <c r="AF3142" s="135"/>
      <c r="AG3142" s="134"/>
    </row>
    <row r="3143" spans="1:33">
      <c r="A3143" s="144" t="s">
        <v>345</v>
      </c>
      <c r="B3143" s="135" t="s">
        <v>2038</v>
      </c>
      <c r="C3143" s="143">
        <v>-496.87798057663974</v>
      </c>
      <c r="D3143" s="143">
        <v>3161.3943414187579</v>
      </c>
      <c r="E3143" s="142">
        <v>1.278</v>
      </c>
      <c r="F3143" s="141">
        <v>2.1890000000000001</v>
      </c>
      <c r="G3143" s="135"/>
      <c r="H3143" s="135"/>
      <c r="I3143" s="134"/>
      <c r="J3143" s="135"/>
      <c r="K3143" s="135"/>
      <c r="L3143" s="134"/>
      <c r="M3143" s="135"/>
      <c r="N3143" s="135"/>
      <c r="O3143" s="134"/>
      <c r="P3143" s="135"/>
      <c r="Q3143" s="135"/>
      <c r="R3143" s="134"/>
      <c r="S3143" s="135"/>
      <c r="T3143" s="135"/>
      <c r="U3143" s="134"/>
      <c r="V3143" s="135"/>
      <c r="W3143" s="135"/>
      <c r="X3143" s="134"/>
      <c r="Y3143" s="135"/>
      <c r="Z3143" s="135"/>
      <c r="AA3143" s="134"/>
      <c r="AB3143" s="135"/>
      <c r="AC3143" s="135"/>
      <c r="AD3143" s="134"/>
      <c r="AE3143" s="135"/>
      <c r="AF3143" s="135"/>
      <c r="AG3143" s="134"/>
    </row>
    <row r="3144" spans="1:33">
      <c r="A3144" s="144" t="s">
        <v>345</v>
      </c>
      <c r="B3144" s="135" t="s">
        <v>2037</v>
      </c>
      <c r="C3144" s="143">
        <v>-495.91967093380811</v>
      </c>
      <c r="D3144" s="143">
        <v>3160.777895860575</v>
      </c>
      <c r="E3144" s="142">
        <v>1.294</v>
      </c>
      <c r="F3144" s="141">
        <v>2.1890000000000001</v>
      </c>
      <c r="G3144" s="135"/>
      <c r="H3144" s="135"/>
      <c r="I3144" s="134"/>
      <c r="J3144" s="135"/>
      <c r="K3144" s="135"/>
      <c r="L3144" s="134"/>
      <c r="M3144" s="135"/>
      <c r="N3144" s="135"/>
      <c r="O3144" s="134"/>
      <c r="P3144" s="135"/>
      <c r="Q3144" s="135"/>
      <c r="R3144" s="134"/>
      <c r="S3144" s="135"/>
      <c r="T3144" s="135"/>
      <c r="U3144" s="134"/>
      <c r="V3144" s="135"/>
      <c r="W3144" s="135"/>
      <c r="X3144" s="134"/>
      <c r="Y3144" s="135"/>
      <c r="Z3144" s="135"/>
      <c r="AA3144" s="134"/>
      <c r="AB3144" s="135"/>
      <c r="AC3144" s="135"/>
      <c r="AD3144" s="134"/>
      <c r="AE3144" s="135"/>
      <c r="AF3144" s="135"/>
      <c r="AG3144" s="134"/>
    </row>
    <row r="3145" spans="1:33">
      <c r="A3145" s="144" t="s">
        <v>345</v>
      </c>
      <c r="B3145" s="135" t="s">
        <v>2036</v>
      </c>
      <c r="C3145" s="143">
        <v>-496.63339713815049</v>
      </c>
      <c r="D3145" s="143">
        <v>3160.0918373483041</v>
      </c>
      <c r="E3145" s="142">
        <v>1.264</v>
      </c>
      <c r="F3145" s="141">
        <v>2.1779999999999999</v>
      </c>
      <c r="G3145" s="135"/>
      <c r="H3145" s="135"/>
      <c r="I3145" s="134"/>
      <c r="J3145" s="135"/>
      <c r="K3145" s="135"/>
      <c r="L3145" s="134"/>
      <c r="M3145" s="135"/>
      <c r="N3145" s="135"/>
      <c r="O3145" s="134"/>
      <c r="P3145" s="135"/>
      <c r="Q3145" s="135"/>
      <c r="R3145" s="134"/>
      <c r="S3145" s="135"/>
      <c r="T3145" s="135"/>
      <c r="U3145" s="134"/>
      <c r="V3145" s="135"/>
      <c r="W3145" s="135"/>
      <c r="X3145" s="134"/>
      <c r="Y3145" s="135"/>
      <c r="Z3145" s="135"/>
      <c r="AA3145" s="134"/>
      <c r="AB3145" s="135"/>
      <c r="AC3145" s="135"/>
      <c r="AD3145" s="134"/>
      <c r="AE3145" s="135"/>
      <c r="AF3145" s="135"/>
      <c r="AG3145" s="134"/>
    </row>
    <row r="3146" spans="1:33">
      <c r="A3146" s="144" t="s">
        <v>345</v>
      </c>
      <c r="B3146" s="135" t="s">
        <v>2035</v>
      </c>
      <c r="C3146" s="143">
        <v>-496.31929838821333</v>
      </c>
      <c r="D3146" s="143">
        <v>3158.1502641002712</v>
      </c>
      <c r="E3146" s="142">
        <v>1.264</v>
      </c>
      <c r="F3146" s="141">
        <v>2.1909999999999998</v>
      </c>
      <c r="G3146" s="135"/>
      <c r="H3146" s="135"/>
      <c r="I3146" s="134"/>
      <c r="J3146" s="135"/>
      <c r="K3146" s="135"/>
      <c r="L3146" s="134"/>
      <c r="M3146" s="135"/>
      <c r="N3146" s="135"/>
      <c r="O3146" s="134"/>
      <c r="P3146" s="135"/>
      <c r="Q3146" s="135"/>
      <c r="R3146" s="134"/>
      <c r="S3146" s="135"/>
      <c r="T3146" s="135"/>
      <c r="U3146" s="134"/>
      <c r="V3146" s="135"/>
      <c r="W3146" s="135"/>
      <c r="X3146" s="134"/>
      <c r="Y3146" s="135"/>
      <c r="Z3146" s="135"/>
      <c r="AA3146" s="134"/>
      <c r="AB3146" s="135"/>
      <c r="AC3146" s="135"/>
      <c r="AD3146" s="134"/>
      <c r="AE3146" s="135"/>
      <c r="AF3146" s="135"/>
      <c r="AG3146" s="134"/>
    </row>
    <row r="3147" spans="1:33">
      <c r="A3147" s="144" t="s">
        <v>345</v>
      </c>
      <c r="B3147" s="135" t="s">
        <v>2034</v>
      </c>
      <c r="C3147" s="143">
        <v>-496.83478821013699</v>
      </c>
      <c r="D3147" s="143">
        <v>3156.935789183322</v>
      </c>
      <c r="E3147" s="142">
        <v>1.2749999999999999</v>
      </c>
      <c r="F3147" s="141">
        <v>2.1779999999999999</v>
      </c>
      <c r="G3147" s="135"/>
      <c r="H3147" s="135"/>
      <c r="I3147" s="134"/>
      <c r="J3147" s="135"/>
      <c r="K3147" s="135"/>
      <c r="L3147" s="134"/>
      <c r="M3147" s="135"/>
      <c r="N3147" s="135"/>
      <c r="O3147" s="134"/>
      <c r="P3147" s="135"/>
      <c r="Q3147" s="135"/>
      <c r="R3147" s="134"/>
      <c r="S3147" s="135"/>
      <c r="T3147" s="135"/>
      <c r="U3147" s="134"/>
      <c r="V3147" s="135"/>
      <c r="W3147" s="135"/>
      <c r="X3147" s="134"/>
      <c r="Y3147" s="135"/>
      <c r="Z3147" s="135"/>
      <c r="AA3147" s="134"/>
      <c r="AB3147" s="135"/>
      <c r="AC3147" s="135"/>
      <c r="AD3147" s="134"/>
      <c r="AE3147" s="135"/>
      <c r="AF3147" s="135"/>
      <c r="AG3147" s="134"/>
    </row>
    <row r="3148" spans="1:33">
      <c r="A3148" s="144" t="s">
        <v>345</v>
      </c>
      <c r="B3148" s="135" t="s">
        <v>2033</v>
      </c>
      <c r="C3148" s="143">
        <v>-496.64714798740005</v>
      </c>
      <c r="D3148" s="143">
        <v>3156.9207139915634</v>
      </c>
      <c r="E3148" s="142">
        <v>1.2729999999999999</v>
      </c>
      <c r="F3148" s="141">
        <v>2.173</v>
      </c>
      <c r="G3148" s="135"/>
      <c r="H3148" s="135"/>
      <c r="I3148" s="134"/>
      <c r="J3148" s="135"/>
      <c r="K3148" s="135"/>
      <c r="L3148" s="134"/>
      <c r="M3148" s="135"/>
      <c r="N3148" s="135"/>
      <c r="O3148" s="134"/>
      <c r="P3148" s="135"/>
      <c r="Q3148" s="135"/>
      <c r="R3148" s="134"/>
      <c r="S3148" s="135"/>
      <c r="T3148" s="135"/>
      <c r="U3148" s="134"/>
      <c r="V3148" s="135"/>
      <c r="W3148" s="135"/>
      <c r="X3148" s="134"/>
      <c r="Y3148" s="135"/>
      <c r="Z3148" s="135"/>
      <c r="AA3148" s="134"/>
      <c r="AB3148" s="135"/>
      <c r="AC3148" s="135"/>
      <c r="AD3148" s="134"/>
      <c r="AE3148" s="135"/>
      <c r="AF3148" s="135"/>
      <c r="AG3148" s="134"/>
    </row>
    <row r="3149" spans="1:33">
      <c r="A3149" s="144" t="s">
        <v>345</v>
      </c>
      <c r="B3149" s="135" t="s">
        <v>2032</v>
      </c>
      <c r="C3149" s="143">
        <v>-496.45853771331969</v>
      </c>
      <c r="D3149" s="143">
        <v>3155.4970222113197</v>
      </c>
      <c r="E3149" s="142">
        <v>1.2609999999999999</v>
      </c>
      <c r="F3149" s="141">
        <v>2.1760000000000002</v>
      </c>
      <c r="G3149" s="135"/>
      <c r="H3149" s="135"/>
      <c r="I3149" s="134"/>
      <c r="J3149" s="135"/>
      <c r="K3149" s="135"/>
      <c r="L3149" s="134"/>
      <c r="M3149" s="135"/>
      <c r="N3149" s="135"/>
      <c r="O3149" s="134"/>
      <c r="P3149" s="135"/>
      <c r="Q3149" s="135"/>
      <c r="R3149" s="134"/>
      <c r="S3149" s="135"/>
      <c r="T3149" s="135"/>
      <c r="U3149" s="134"/>
      <c r="V3149" s="135"/>
      <c r="W3149" s="135"/>
      <c r="X3149" s="134"/>
      <c r="Y3149" s="135"/>
      <c r="Z3149" s="135"/>
      <c r="AA3149" s="134"/>
      <c r="AB3149" s="135"/>
      <c r="AC3149" s="135"/>
      <c r="AD3149" s="134"/>
      <c r="AE3149" s="135"/>
      <c r="AF3149" s="135"/>
      <c r="AG3149" s="134"/>
    </row>
    <row r="3150" spans="1:33">
      <c r="A3150" s="144" t="s">
        <v>345</v>
      </c>
      <c r="B3150" s="135" t="s">
        <v>2031</v>
      </c>
      <c r="C3150" s="143">
        <v>-496.35311048395982</v>
      </c>
      <c r="D3150" s="143">
        <v>3154.9720267441012</v>
      </c>
      <c r="E3150" s="142">
        <v>1.2789999999999999</v>
      </c>
      <c r="F3150" s="141">
        <v>2.173</v>
      </c>
      <c r="G3150" s="135"/>
      <c r="H3150" s="135"/>
      <c r="I3150" s="134"/>
      <c r="J3150" s="135"/>
      <c r="K3150" s="135"/>
      <c r="L3150" s="134"/>
      <c r="M3150" s="135"/>
      <c r="N3150" s="135"/>
      <c r="O3150" s="134"/>
      <c r="P3150" s="135"/>
      <c r="Q3150" s="135"/>
      <c r="R3150" s="134"/>
      <c r="S3150" s="135"/>
      <c r="T3150" s="135"/>
      <c r="U3150" s="134"/>
      <c r="V3150" s="135"/>
      <c r="W3150" s="135"/>
      <c r="X3150" s="134"/>
      <c r="Y3150" s="135"/>
      <c r="Z3150" s="135"/>
      <c r="AA3150" s="134"/>
      <c r="AB3150" s="135"/>
      <c r="AC3150" s="135"/>
      <c r="AD3150" s="134"/>
      <c r="AE3150" s="135"/>
      <c r="AF3150" s="135"/>
      <c r="AG3150" s="134"/>
    </row>
    <row r="3151" spans="1:33">
      <c r="A3151" s="144" t="s">
        <v>345</v>
      </c>
      <c r="B3151" s="135" t="s">
        <v>2030</v>
      </c>
      <c r="C3151" s="143">
        <v>-496.23942493805293</v>
      </c>
      <c r="D3151" s="143">
        <v>3153.0557315398137</v>
      </c>
      <c r="E3151" s="142">
        <v>1.278</v>
      </c>
      <c r="F3151" s="141">
        <v>2.1890000000000001</v>
      </c>
      <c r="G3151" s="135"/>
      <c r="H3151" s="135"/>
      <c r="I3151" s="134"/>
      <c r="J3151" s="135"/>
      <c r="K3151" s="135"/>
      <c r="L3151" s="134"/>
      <c r="M3151" s="135"/>
      <c r="N3151" s="135"/>
      <c r="O3151" s="134"/>
      <c r="P3151" s="135"/>
      <c r="Q3151" s="135"/>
      <c r="R3151" s="134"/>
      <c r="S3151" s="135"/>
      <c r="T3151" s="135"/>
      <c r="U3151" s="134"/>
      <c r="V3151" s="135"/>
      <c r="W3151" s="135"/>
      <c r="X3151" s="134"/>
      <c r="Y3151" s="135"/>
      <c r="Z3151" s="135"/>
      <c r="AA3151" s="134"/>
      <c r="AB3151" s="135"/>
      <c r="AC3151" s="135"/>
      <c r="AD3151" s="134"/>
      <c r="AE3151" s="135"/>
      <c r="AF3151" s="135"/>
      <c r="AG3151" s="134"/>
    </row>
    <row r="3152" spans="1:33">
      <c r="A3152" s="144" t="s">
        <v>345</v>
      </c>
      <c r="B3152" s="135" t="s">
        <v>2029</v>
      </c>
      <c r="C3152" s="143">
        <v>-496.19758808443635</v>
      </c>
      <c r="D3152" s="143">
        <v>3151.579605922323</v>
      </c>
      <c r="E3152" s="142">
        <v>1.288</v>
      </c>
      <c r="F3152" s="141">
        <v>2.1829999999999998</v>
      </c>
      <c r="G3152" s="135"/>
      <c r="H3152" s="135"/>
      <c r="I3152" s="134"/>
      <c r="J3152" s="135"/>
      <c r="K3152" s="135"/>
      <c r="L3152" s="134"/>
      <c r="M3152" s="135"/>
      <c r="N3152" s="135"/>
      <c r="O3152" s="134"/>
      <c r="P3152" s="135"/>
      <c r="Q3152" s="135"/>
      <c r="R3152" s="134"/>
      <c r="S3152" s="135"/>
      <c r="T3152" s="135"/>
      <c r="U3152" s="134"/>
      <c r="V3152" s="135"/>
      <c r="W3152" s="135"/>
      <c r="X3152" s="134"/>
      <c r="Y3152" s="135"/>
      <c r="Z3152" s="135"/>
      <c r="AA3152" s="134"/>
      <c r="AB3152" s="135"/>
      <c r="AC3152" s="135"/>
      <c r="AD3152" s="134"/>
      <c r="AE3152" s="135"/>
      <c r="AF3152" s="135"/>
      <c r="AG3152" s="134"/>
    </row>
    <row r="3153" spans="1:33">
      <c r="A3153" s="144" t="s">
        <v>345</v>
      </c>
      <c r="B3153" s="135" t="s">
        <v>2028</v>
      </c>
      <c r="C3153" s="143">
        <v>-496.51962542297406</v>
      </c>
      <c r="D3153" s="143">
        <v>3150.6974494548454</v>
      </c>
      <c r="E3153" s="142">
        <v>1.2809999999999999</v>
      </c>
      <c r="F3153" s="141">
        <v>2.1760000000000002</v>
      </c>
      <c r="G3153" s="135"/>
      <c r="H3153" s="135"/>
      <c r="I3153" s="134"/>
      <c r="J3153" s="135"/>
      <c r="K3153" s="135"/>
      <c r="L3153" s="134"/>
      <c r="M3153" s="135"/>
      <c r="N3153" s="135"/>
      <c r="O3153" s="134"/>
      <c r="P3153" s="135"/>
      <c r="Q3153" s="135"/>
      <c r="R3153" s="134"/>
      <c r="S3153" s="135"/>
      <c r="T3153" s="135"/>
      <c r="U3153" s="134"/>
      <c r="V3153" s="135"/>
      <c r="W3153" s="135"/>
      <c r="X3153" s="134"/>
      <c r="Y3153" s="135"/>
      <c r="Z3153" s="135"/>
      <c r="AA3153" s="134"/>
      <c r="AB3153" s="135"/>
      <c r="AC3153" s="135"/>
      <c r="AD3153" s="134"/>
      <c r="AE3153" s="135"/>
      <c r="AF3153" s="135"/>
      <c r="AG3153" s="134"/>
    </row>
    <row r="3154" spans="1:33">
      <c r="A3154" s="144" t="s">
        <v>345</v>
      </c>
      <c r="B3154" s="135" t="s">
        <v>2027</v>
      </c>
      <c r="C3154" s="143">
        <v>-496.38277990225311</v>
      </c>
      <c r="D3154" s="143">
        <v>3149.6136435148087</v>
      </c>
      <c r="E3154" s="142">
        <v>1.2689999999999999</v>
      </c>
      <c r="F3154" s="141">
        <v>2.1890000000000001</v>
      </c>
      <c r="G3154" s="135"/>
      <c r="H3154" s="135"/>
      <c r="I3154" s="134"/>
      <c r="J3154" s="135"/>
      <c r="K3154" s="135"/>
      <c r="L3154" s="134"/>
      <c r="M3154" s="135"/>
      <c r="N3154" s="135"/>
      <c r="O3154" s="134"/>
      <c r="P3154" s="135"/>
      <c r="Q3154" s="135"/>
      <c r="R3154" s="134"/>
      <c r="S3154" s="135"/>
      <c r="T3154" s="135"/>
      <c r="U3154" s="134"/>
      <c r="V3154" s="135"/>
      <c r="W3154" s="135"/>
      <c r="X3154" s="134"/>
      <c r="Y3154" s="135"/>
      <c r="Z3154" s="135"/>
      <c r="AA3154" s="134"/>
      <c r="AB3154" s="135"/>
      <c r="AC3154" s="135"/>
      <c r="AD3154" s="134"/>
      <c r="AE3154" s="135"/>
      <c r="AF3154" s="135"/>
      <c r="AG3154" s="134"/>
    </row>
    <row r="3155" spans="1:33">
      <c r="A3155" s="144" t="s">
        <v>345</v>
      </c>
      <c r="B3155" s="135" t="s">
        <v>2026</v>
      </c>
      <c r="C3155" s="143">
        <v>-496.04682187699314</v>
      </c>
      <c r="D3155" s="143">
        <v>3148.3782911121884</v>
      </c>
      <c r="E3155" s="142">
        <v>1.294</v>
      </c>
      <c r="F3155" s="141">
        <v>2.1819999999999999</v>
      </c>
      <c r="G3155" s="135"/>
      <c r="H3155" s="135"/>
      <c r="I3155" s="134"/>
      <c r="J3155" s="135"/>
      <c r="K3155" s="135"/>
      <c r="L3155" s="134"/>
      <c r="M3155" s="135"/>
      <c r="N3155" s="135"/>
      <c r="O3155" s="134"/>
      <c r="P3155" s="135"/>
      <c r="Q3155" s="135"/>
      <c r="R3155" s="134"/>
      <c r="S3155" s="135"/>
      <c r="T3155" s="135"/>
      <c r="U3155" s="134"/>
      <c r="V3155" s="135"/>
      <c r="W3155" s="135"/>
      <c r="X3155" s="134"/>
      <c r="Y3155" s="135"/>
      <c r="Z3155" s="135"/>
      <c r="AA3155" s="134"/>
      <c r="AB3155" s="135"/>
      <c r="AC3155" s="135"/>
      <c r="AD3155" s="134"/>
      <c r="AE3155" s="135"/>
      <c r="AF3155" s="135"/>
      <c r="AG3155" s="134"/>
    </row>
    <row r="3156" spans="1:33">
      <c r="A3156" s="144" t="s">
        <v>345</v>
      </c>
      <c r="B3156" s="135" t="s">
        <v>2025</v>
      </c>
      <c r="C3156" s="143">
        <v>-496.15300430911964</v>
      </c>
      <c r="D3156" s="143">
        <v>3148.1031467368152</v>
      </c>
      <c r="E3156" s="142">
        <v>1.298</v>
      </c>
      <c r="F3156" s="141">
        <v>2.1930000000000001</v>
      </c>
      <c r="G3156" s="135"/>
      <c r="H3156" s="135"/>
      <c r="I3156" s="134"/>
      <c r="J3156" s="135"/>
      <c r="K3156" s="135"/>
      <c r="L3156" s="134"/>
      <c r="M3156" s="135"/>
      <c r="N3156" s="135"/>
      <c r="O3156" s="134"/>
      <c r="P3156" s="135"/>
      <c r="Q3156" s="135"/>
      <c r="R3156" s="134"/>
      <c r="S3156" s="135"/>
      <c r="T3156" s="135"/>
      <c r="U3156" s="134"/>
      <c r="V3156" s="135"/>
      <c r="W3156" s="135"/>
      <c r="X3156" s="134"/>
      <c r="Y3156" s="135"/>
      <c r="Z3156" s="135"/>
      <c r="AA3156" s="134"/>
      <c r="AB3156" s="135"/>
      <c r="AC3156" s="135"/>
      <c r="AD3156" s="134"/>
      <c r="AE3156" s="135"/>
      <c r="AF3156" s="135"/>
      <c r="AG3156" s="134"/>
    </row>
    <row r="3157" spans="1:33">
      <c r="A3157" s="144" t="s">
        <v>345</v>
      </c>
      <c r="B3157" s="135" t="s">
        <v>2024</v>
      </c>
      <c r="C3157" s="143">
        <v>-496.13992764882124</v>
      </c>
      <c r="D3157" s="143">
        <v>3147.4266369167094</v>
      </c>
      <c r="E3157" s="142">
        <v>1.2669999999999999</v>
      </c>
      <c r="F3157" s="141">
        <v>2.1909999999999998</v>
      </c>
      <c r="G3157" s="135"/>
      <c r="H3157" s="135"/>
      <c r="I3157" s="134"/>
      <c r="J3157" s="135"/>
      <c r="K3157" s="135"/>
      <c r="L3157" s="134"/>
      <c r="M3157" s="135"/>
      <c r="N3157" s="135"/>
      <c r="O3157" s="134"/>
      <c r="P3157" s="135"/>
      <c r="Q3157" s="135"/>
      <c r="R3157" s="134"/>
      <c r="S3157" s="135"/>
      <c r="T3157" s="135"/>
      <c r="U3157" s="134"/>
      <c r="V3157" s="135"/>
      <c r="W3157" s="135"/>
      <c r="X3157" s="134"/>
      <c r="Y3157" s="135"/>
      <c r="Z3157" s="135"/>
      <c r="AA3157" s="134"/>
      <c r="AB3157" s="135"/>
      <c r="AC3157" s="135"/>
      <c r="AD3157" s="134"/>
      <c r="AE3157" s="135"/>
      <c r="AF3157" s="135"/>
      <c r="AG3157" s="134"/>
    </row>
    <row r="3158" spans="1:33">
      <c r="A3158" s="144" t="s">
        <v>345</v>
      </c>
      <c r="B3158" s="135" t="s">
        <v>2023</v>
      </c>
      <c r="C3158" s="143">
        <v>-496.87035599779944</v>
      </c>
      <c r="D3158" s="143">
        <v>3146.2172914747907</v>
      </c>
      <c r="E3158" s="142">
        <v>1.284</v>
      </c>
      <c r="F3158" s="141">
        <v>2.1970000000000001</v>
      </c>
      <c r="G3158" s="135"/>
      <c r="H3158" s="135"/>
      <c r="I3158" s="134"/>
      <c r="J3158" s="135"/>
      <c r="K3158" s="135"/>
      <c r="L3158" s="134"/>
      <c r="M3158" s="135"/>
      <c r="N3158" s="135"/>
      <c r="O3158" s="134"/>
      <c r="P3158" s="135"/>
      <c r="Q3158" s="135"/>
      <c r="R3158" s="134"/>
      <c r="S3158" s="135"/>
      <c r="T3158" s="135"/>
      <c r="U3158" s="134"/>
      <c r="V3158" s="135"/>
      <c r="W3158" s="135"/>
      <c r="X3158" s="134"/>
      <c r="Y3158" s="135"/>
      <c r="Z3158" s="135"/>
      <c r="AA3158" s="134"/>
      <c r="AB3158" s="135"/>
      <c r="AC3158" s="135"/>
      <c r="AD3158" s="134"/>
      <c r="AE3158" s="135"/>
      <c r="AF3158" s="135"/>
      <c r="AG3158" s="134"/>
    </row>
    <row r="3159" spans="1:33">
      <c r="A3159" s="144" t="s">
        <v>345</v>
      </c>
      <c r="B3159" s="135" t="s">
        <v>2022</v>
      </c>
      <c r="C3159" s="143">
        <v>-496.45383343943371</v>
      </c>
      <c r="D3159" s="143">
        <v>3145.6020307243198</v>
      </c>
      <c r="E3159" s="142">
        <v>1.294</v>
      </c>
      <c r="F3159" s="141">
        <v>2.1880000000000002</v>
      </c>
      <c r="G3159" s="135"/>
      <c r="H3159" s="135"/>
      <c r="I3159" s="134"/>
      <c r="J3159" s="135"/>
      <c r="K3159" s="135"/>
      <c r="L3159" s="134"/>
      <c r="M3159" s="135"/>
      <c r="N3159" s="135"/>
      <c r="O3159" s="134"/>
      <c r="P3159" s="135"/>
      <c r="Q3159" s="135"/>
      <c r="R3159" s="134"/>
      <c r="S3159" s="135"/>
      <c r="T3159" s="135"/>
      <c r="U3159" s="134"/>
      <c r="V3159" s="135"/>
      <c r="W3159" s="135"/>
      <c r="X3159" s="134"/>
      <c r="Y3159" s="135"/>
      <c r="Z3159" s="135"/>
      <c r="AA3159" s="134"/>
      <c r="AB3159" s="135"/>
      <c r="AC3159" s="135"/>
      <c r="AD3159" s="134"/>
      <c r="AE3159" s="135"/>
      <c r="AF3159" s="135"/>
      <c r="AG3159" s="134"/>
    </row>
    <row r="3160" spans="1:33">
      <c r="A3160" s="144" t="s">
        <v>345</v>
      </c>
      <c r="B3160" s="135" t="s">
        <v>2021</v>
      </c>
      <c r="C3160" s="143">
        <v>-496.23656993441449</v>
      </c>
      <c r="D3160" s="143">
        <v>3144.6204879702318</v>
      </c>
      <c r="E3160" s="142">
        <v>1.282</v>
      </c>
      <c r="F3160" s="141">
        <v>2.1930000000000001</v>
      </c>
      <c r="G3160" s="135"/>
      <c r="H3160" s="135"/>
      <c r="I3160" s="134"/>
      <c r="J3160" s="135"/>
      <c r="K3160" s="135"/>
      <c r="L3160" s="134"/>
      <c r="M3160" s="135"/>
      <c r="N3160" s="135"/>
      <c r="O3160" s="134"/>
      <c r="P3160" s="135"/>
      <c r="Q3160" s="135"/>
      <c r="R3160" s="134"/>
      <c r="S3160" s="135"/>
      <c r="T3160" s="135"/>
      <c r="U3160" s="134"/>
      <c r="V3160" s="135"/>
      <c r="W3160" s="135"/>
      <c r="X3160" s="134"/>
      <c r="Y3160" s="135"/>
      <c r="Z3160" s="135"/>
      <c r="AA3160" s="134"/>
      <c r="AB3160" s="135"/>
      <c r="AC3160" s="135"/>
      <c r="AD3160" s="134"/>
      <c r="AE3160" s="135"/>
      <c r="AF3160" s="135"/>
      <c r="AG3160" s="134"/>
    </row>
    <row r="3161" spans="1:33">
      <c r="A3161" s="144" t="s">
        <v>345</v>
      </c>
      <c r="B3161" s="135" t="s">
        <v>2020</v>
      </c>
      <c r="C3161" s="143">
        <v>-495.92093158463132</v>
      </c>
      <c r="D3161" s="143">
        <v>3143.6767359221985</v>
      </c>
      <c r="E3161" s="142">
        <v>1.2689999999999999</v>
      </c>
      <c r="F3161" s="141">
        <v>2.1960000000000002</v>
      </c>
      <c r="G3161" s="135"/>
      <c r="H3161" s="135"/>
      <c r="I3161" s="134"/>
      <c r="J3161" s="135"/>
      <c r="K3161" s="135"/>
      <c r="L3161" s="134"/>
      <c r="M3161" s="135"/>
      <c r="N3161" s="135"/>
      <c r="O3161" s="134"/>
      <c r="P3161" s="135"/>
      <c r="Q3161" s="135"/>
      <c r="R3161" s="134"/>
      <c r="S3161" s="135"/>
      <c r="T3161" s="135"/>
      <c r="U3161" s="134"/>
      <c r="V3161" s="135"/>
      <c r="W3161" s="135"/>
      <c r="X3161" s="134"/>
      <c r="Y3161" s="135"/>
      <c r="Z3161" s="135"/>
      <c r="AA3161" s="134"/>
      <c r="AB3161" s="135"/>
      <c r="AC3161" s="135"/>
      <c r="AD3161" s="134"/>
      <c r="AE3161" s="135"/>
      <c r="AF3161" s="135"/>
      <c r="AG3161" s="134"/>
    </row>
    <row r="3162" spans="1:33">
      <c r="A3162" s="144" t="s">
        <v>345</v>
      </c>
      <c r="B3162" s="135" t="s">
        <v>2019</v>
      </c>
      <c r="C3162" s="143">
        <v>-496.44346611875721</v>
      </c>
      <c r="D3162" s="143">
        <v>3142.8215101110718</v>
      </c>
      <c r="E3162" s="142">
        <v>1.286</v>
      </c>
      <c r="F3162" s="141">
        <v>2.1970000000000001</v>
      </c>
      <c r="G3162" s="135"/>
      <c r="H3162" s="135"/>
      <c r="I3162" s="134"/>
      <c r="J3162" s="135"/>
      <c r="K3162" s="135"/>
      <c r="L3162" s="134"/>
      <c r="M3162" s="135"/>
      <c r="N3162" s="135"/>
      <c r="O3162" s="134"/>
      <c r="P3162" s="135"/>
      <c r="Q3162" s="135"/>
      <c r="R3162" s="134"/>
      <c r="S3162" s="135"/>
      <c r="T3162" s="135"/>
      <c r="U3162" s="134"/>
      <c r="V3162" s="135"/>
      <c r="W3162" s="135"/>
      <c r="X3162" s="134"/>
      <c r="Y3162" s="135"/>
      <c r="Z3162" s="135"/>
      <c r="AA3162" s="134"/>
      <c r="AB3162" s="135"/>
      <c r="AC3162" s="135"/>
      <c r="AD3162" s="134"/>
      <c r="AE3162" s="135"/>
      <c r="AF3162" s="135"/>
      <c r="AG3162" s="134"/>
    </row>
    <row r="3163" spans="1:33">
      <c r="A3163" s="144" t="s">
        <v>345</v>
      </c>
      <c r="B3163" s="135" t="s">
        <v>2018</v>
      </c>
      <c r="C3163" s="143">
        <v>-496.53836914184723</v>
      </c>
      <c r="D3163" s="143">
        <v>3140.8338727660689</v>
      </c>
      <c r="E3163" s="142">
        <v>1.2849999999999999</v>
      </c>
      <c r="F3163" s="141">
        <v>2.1890000000000001</v>
      </c>
      <c r="G3163" s="135"/>
      <c r="H3163" s="135"/>
      <c r="I3163" s="134"/>
      <c r="J3163" s="135"/>
      <c r="K3163" s="135"/>
      <c r="L3163" s="134"/>
      <c r="M3163" s="135"/>
      <c r="N3163" s="135"/>
      <c r="O3163" s="134"/>
      <c r="P3163" s="135"/>
      <c r="Q3163" s="135"/>
      <c r="R3163" s="134"/>
      <c r="S3163" s="135"/>
      <c r="T3163" s="135"/>
      <c r="U3163" s="134"/>
      <c r="V3163" s="135"/>
      <c r="W3163" s="135"/>
      <c r="X3163" s="134"/>
      <c r="Y3163" s="135"/>
      <c r="Z3163" s="135"/>
      <c r="AA3163" s="134"/>
      <c r="AB3163" s="135"/>
      <c r="AC3163" s="135"/>
      <c r="AD3163" s="134"/>
      <c r="AE3163" s="135"/>
      <c r="AF3163" s="135"/>
      <c r="AG3163" s="134"/>
    </row>
    <row r="3164" spans="1:33">
      <c r="A3164" s="144" t="s">
        <v>345</v>
      </c>
      <c r="B3164" s="135" t="s">
        <v>2017</v>
      </c>
      <c r="C3164" s="143">
        <v>-496.28717767594759</v>
      </c>
      <c r="D3164" s="143">
        <v>3139.1676605040684</v>
      </c>
      <c r="E3164" s="142">
        <v>1.294</v>
      </c>
      <c r="F3164" s="141">
        <v>2.1829999999999998</v>
      </c>
      <c r="G3164" s="135"/>
      <c r="H3164" s="135"/>
      <c r="I3164" s="134"/>
      <c r="J3164" s="135"/>
      <c r="K3164" s="135"/>
      <c r="L3164" s="134"/>
      <c r="M3164" s="135"/>
      <c r="N3164" s="135"/>
      <c r="O3164" s="134"/>
      <c r="P3164" s="135"/>
      <c r="Q3164" s="135"/>
      <c r="R3164" s="134"/>
      <c r="S3164" s="135"/>
      <c r="T3164" s="135"/>
      <c r="U3164" s="134"/>
      <c r="V3164" s="135"/>
      <c r="W3164" s="135"/>
      <c r="X3164" s="134"/>
      <c r="Y3164" s="135"/>
      <c r="Z3164" s="135"/>
      <c r="AA3164" s="134"/>
      <c r="AB3164" s="135"/>
      <c r="AC3164" s="135"/>
      <c r="AD3164" s="134"/>
      <c r="AE3164" s="135"/>
      <c r="AF3164" s="135"/>
      <c r="AG3164" s="134"/>
    </row>
    <row r="3165" spans="1:33">
      <c r="A3165" s="144" t="s">
        <v>345</v>
      </c>
      <c r="B3165" s="135" t="s">
        <v>2016</v>
      </c>
      <c r="C3165" s="143">
        <v>-496.51621996122401</v>
      </c>
      <c r="D3165" s="143">
        <v>3137.5547442408733</v>
      </c>
      <c r="E3165" s="142">
        <v>1.288</v>
      </c>
      <c r="F3165" s="141">
        <v>2.2229999999999999</v>
      </c>
      <c r="G3165" s="135"/>
      <c r="H3165" s="135"/>
      <c r="I3165" s="134"/>
      <c r="J3165" s="135"/>
      <c r="K3165" s="135"/>
      <c r="L3165" s="134"/>
      <c r="M3165" s="135"/>
      <c r="N3165" s="135"/>
      <c r="O3165" s="134"/>
      <c r="P3165" s="135"/>
      <c r="Q3165" s="135"/>
      <c r="R3165" s="134"/>
      <c r="S3165" s="135"/>
      <c r="T3165" s="135"/>
      <c r="U3165" s="134"/>
      <c r="V3165" s="135"/>
      <c r="W3165" s="135"/>
      <c r="X3165" s="134"/>
      <c r="Y3165" s="135"/>
      <c r="Z3165" s="135"/>
      <c r="AA3165" s="134"/>
      <c r="AB3165" s="135"/>
      <c r="AC3165" s="135"/>
      <c r="AD3165" s="134"/>
      <c r="AE3165" s="135"/>
      <c r="AF3165" s="135"/>
      <c r="AG3165" s="134"/>
    </row>
    <row r="3166" spans="1:33">
      <c r="A3166" s="144" t="s">
        <v>345</v>
      </c>
      <c r="B3166" s="135" t="s">
        <v>2015</v>
      </c>
      <c r="C3166" s="143">
        <v>-496.28599829523858</v>
      </c>
      <c r="D3166" s="143">
        <v>3136.2225229827991</v>
      </c>
      <c r="E3166" s="142">
        <v>1.294</v>
      </c>
      <c r="F3166" s="141">
        <v>2.1859999999999999</v>
      </c>
      <c r="G3166" s="135"/>
      <c r="H3166" s="135"/>
      <c r="I3166" s="134"/>
      <c r="J3166" s="135"/>
      <c r="K3166" s="135"/>
      <c r="L3166" s="134"/>
      <c r="M3166" s="135"/>
      <c r="N3166" s="135"/>
      <c r="O3166" s="134"/>
      <c r="P3166" s="135"/>
      <c r="Q3166" s="135"/>
      <c r="R3166" s="134"/>
      <c r="S3166" s="135"/>
      <c r="T3166" s="135"/>
      <c r="U3166" s="134"/>
      <c r="V3166" s="135"/>
      <c r="W3166" s="135"/>
      <c r="X3166" s="134"/>
      <c r="Y3166" s="135"/>
      <c r="Z3166" s="135"/>
      <c r="AA3166" s="134"/>
      <c r="AB3166" s="135"/>
      <c r="AC3166" s="135"/>
      <c r="AD3166" s="134"/>
      <c r="AE3166" s="135"/>
      <c r="AF3166" s="135"/>
      <c r="AG3166" s="134"/>
    </row>
    <row r="3167" spans="1:33">
      <c r="A3167" s="144" t="s">
        <v>345</v>
      </c>
      <c r="B3167" s="135" t="s">
        <v>2014</v>
      </c>
      <c r="C3167" s="143">
        <v>-496.25139268582808</v>
      </c>
      <c r="D3167" s="143">
        <v>3134.3309884904811</v>
      </c>
      <c r="E3167" s="142">
        <v>1.304</v>
      </c>
      <c r="F3167" s="141">
        <v>2.194</v>
      </c>
      <c r="G3167" s="135"/>
      <c r="H3167" s="135"/>
      <c r="I3167" s="134"/>
      <c r="J3167" s="135"/>
      <c r="K3167" s="135"/>
      <c r="L3167" s="134"/>
      <c r="M3167" s="135"/>
      <c r="N3167" s="135"/>
      <c r="O3167" s="134"/>
      <c r="P3167" s="135"/>
      <c r="Q3167" s="135"/>
      <c r="R3167" s="134"/>
      <c r="S3167" s="135"/>
      <c r="T3167" s="135"/>
      <c r="U3167" s="134"/>
      <c r="V3167" s="135"/>
      <c r="W3167" s="135"/>
      <c r="X3167" s="134"/>
      <c r="Y3167" s="135"/>
      <c r="Z3167" s="135"/>
      <c r="AA3167" s="134"/>
      <c r="AB3167" s="135"/>
      <c r="AC3167" s="135"/>
      <c r="AD3167" s="134"/>
      <c r="AE3167" s="135"/>
      <c r="AF3167" s="135"/>
      <c r="AG3167" s="134"/>
    </row>
    <row r="3168" spans="1:33">
      <c r="A3168" s="144" t="s">
        <v>345</v>
      </c>
      <c r="B3168" s="135" t="s">
        <v>2013</v>
      </c>
      <c r="C3168" s="143">
        <v>-496.07499404287216</v>
      </c>
      <c r="D3168" s="143">
        <v>3133.9726806316035</v>
      </c>
      <c r="E3168" s="142">
        <v>1.296</v>
      </c>
      <c r="F3168" s="141">
        <v>2.1840000000000002</v>
      </c>
      <c r="G3168" s="135"/>
      <c r="H3168" s="135"/>
      <c r="I3168" s="134"/>
      <c r="J3168" s="135"/>
      <c r="K3168" s="135"/>
      <c r="L3168" s="134"/>
      <c r="M3168" s="135"/>
      <c r="N3168" s="135"/>
      <c r="O3168" s="134"/>
      <c r="P3168" s="135"/>
      <c r="Q3168" s="135"/>
      <c r="R3168" s="134"/>
      <c r="S3168" s="135"/>
      <c r="T3168" s="135"/>
      <c r="U3168" s="134"/>
      <c r="V3168" s="135"/>
      <c r="W3168" s="135"/>
      <c r="X3168" s="134"/>
      <c r="Y3168" s="135"/>
      <c r="Z3168" s="135"/>
      <c r="AA3168" s="134"/>
      <c r="AB3168" s="135"/>
      <c r="AC3168" s="135"/>
      <c r="AD3168" s="134"/>
      <c r="AE3168" s="135"/>
      <c r="AF3168" s="135"/>
      <c r="AG3168" s="134"/>
    </row>
    <row r="3169" spans="1:33">
      <c r="A3169" s="144" t="s">
        <v>345</v>
      </c>
      <c r="B3169" s="135" t="s">
        <v>2012</v>
      </c>
      <c r="C3169" s="143">
        <v>-496.15877776800778</v>
      </c>
      <c r="D3169" s="143">
        <v>3132.2872506516487</v>
      </c>
      <c r="E3169" s="142">
        <v>1.2789999999999999</v>
      </c>
      <c r="F3169" s="141">
        <v>2.194</v>
      </c>
      <c r="G3169" s="135"/>
      <c r="H3169" s="135"/>
      <c r="I3169" s="134"/>
      <c r="J3169" s="135"/>
      <c r="K3169" s="135"/>
      <c r="L3169" s="134"/>
      <c r="M3169" s="135"/>
      <c r="N3169" s="135"/>
      <c r="O3169" s="134"/>
      <c r="P3169" s="135"/>
      <c r="Q3169" s="135"/>
      <c r="R3169" s="134"/>
      <c r="S3169" s="135"/>
      <c r="T3169" s="135"/>
      <c r="U3169" s="134"/>
      <c r="V3169" s="135"/>
      <c r="W3169" s="135"/>
      <c r="X3169" s="134"/>
      <c r="Y3169" s="135"/>
      <c r="Z3169" s="135"/>
      <c r="AA3169" s="134"/>
      <c r="AB3169" s="135"/>
      <c r="AC3169" s="135"/>
      <c r="AD3169" s="134"/>
      <c r="AE3169" s="135"/>
      <c r="AF3169" s="135"/>
      <c r="AG3169" s="134"/>
    </row>
    <row r="3170" spans="1:33">
      <c r="A3170" s="144" t="s">
        <v>345</v>
      </c>
      <c r="B3170" s="135" t="s">
        <v>2011</v>
      </c>
      <c r="C3170" s="143">
        <v>-496.20794654732708</v>
      </c>
      <c r="D3170" s="143">
        <v>3130.5463263751972</v>
      </c>
      <c r="E3170" s="142">
        <v>1.3129999999999999</v>
      </c>
      <c r="F3170" s="141">
        <v>2.1960000000000002</v>
      </c>
      <c r="G3170" s="135"/>
      <c r="H3170" s="135"/>
      <c r="I3170" s="134"/>
      <c r="J3170" s="135"/>
      <c r="K3170" s="135"/>
      <c r="L3170" s="134"/>
      <c r="M3170" s="135"/>
      <c r="N3170" s="135"/>
      <c r="O3170" s="134"/>
      <c r="P3170" s="135"/>
      <c r="Q3170" s="135"/>
      <c r="R3170" s="134"/>
      <c r="S3170" s="135"/>
      <c r="T3170" s="135"/>
      <c r="U3170" s="134"/>
      <c r="V3170" s="135"/>
      <c r="W3170" s="135"/>
      <c r="X3170" s="134"/>
      <c r="Y3170" s="135"/>
      <c r="Z3170" s="135"/>
      <c r="AA3170" s="134"/>
      <c r="AB3170" s="135"/>
      <c r="AC3170" s="135"/>
      <c r="AD3170" s="134"/>
      <c r="AE3170" s="135"/>
      <c r="AF3170" s="135"/>
      <c r="AG3170" s="134"/>
    </row>
    <row r="3171" spans="1:33">
      <c r="A3171" s="144" t="s">
        <v>345</v>
      </c>
      <c r="B3171" s="135" t="s">
        <v>2010</v>
      </c>
      <c r="C3171" s="143">
        <v>-496.15046183974897</v>
      </c>
      <c r="D3171" s="143">
        <v>3128.6793407899349</v>
      </c>
      <c r="E3171" s="142">
        <v>1.266</v>
      </c>
      <c r="F3171" s="141">
        <v>2.1890000000000001</v>
      </c>
      <c r="G3171" s="135"/>
      <c r="H3171" s="135"/>
      <c r="I3171" s="134"/>
      <c r="J3171" s="135"/>
      <c r="K3171" s="135"/>
      <c r="L3171" s="134"/>
      <c r="M3171" s="135"/>
      <c r="N3171" s="135"/>
      <c r="O3171" s="134"/>
      <c r="P3171" s="135"/>
      <c r="Q3171" s="135"/>
      <c r="R3171" s="134"/>
      <c r="S3171" s="135"/>
      <c r="T3171" s="135"/>
      <c r="U3171" s="134"/>
      <c r="V3171" s="135"/>
      <c r="W3171" s="135"/>
      <c r="X3171" s="134"/>
      <c r="Y3171" s="135"/>
      <c r="Z3171" s="135"/>
      <c r="AA3171" s="134"/>
      <c r="AB3171" s="135"/>
      <c r="AC3171" s="135"/>
      <c r="AD3171" s="134"/>
      <c r="AE3171" s="135"/>
      <c r="AF3171" s="135"/>
      <c r="AG3171" s="134"/>
    </row>
    <row r="3172" spans="1:33">
      <c r="A3172" s="144" t="s">
        <v>345</v>
      </c>
      <c r="B3172" s="135" t="s">
        <v>2009</v>
      </c>
      <c r="C3172" s="143">
        <v>-496.8652280442397</v>
      </c>
      <c r="D3172" s="143">
        <v>3127.005313667883</v>
      </c>
      <c r="E3172" s="142">
        <v>1.266</v>
      </c>
      <c r="F3172" s="141">
        <v>2.1920000000000002</v>
      </c>
      <c r="G3172" s="135"/>
      <c r="H3172" s="135"/>
      <c r="I3172" s="134"/>
      <c r="J3172" s="135"/>
      <c r="K3172" s="135"/>
      <c r="L3172" s="134"/>
      <c r="M3172" s="135"/>
      <c r="N3172" s="135"/>
      <c r="O3172" s="134"/>
      <c r="P3172" s="135"/>
      <c r="Q3172" s="135"/>
      <c r="R3172" s="134"/>
      <c r="S3172" s="135"/>
      <c r="T3172" s="135"/>
      <c r="U3172" s="134"/>
      <c r="V3172" s="135"/>
      <c r="W3172" s="135"/>
      <c r="X3172" s="134"/>
      <c r="Y3172" s="135"/>
      <c r="Z3172" s="135"/>
      <c r="AA3172" s="134"/>
      <c r="AB3172" s="135"/>
      <c r="AC3172" s="135"/>
      <c r="AD3172" s="134"/>
      <c r="AE3172" s="135"/>
      <c r="AF3172" s="135"/>
      <c r="AG3172" s="134"/>
    </row>
    <row r="3173" spans="1:33">
      <c r="A3173" s="144" t="s">
        <v>345</v>
      </c>
      <c r="B3173" s="135" t="s">
        <v>2008</v>
      </c>
      <c r="C3173" s="143">
        <v>-496.28860527905169</v>
      </c>
      <c r="D3173" s="143">
        <v>3125.3942466907224</v>
      </c>
      <c r="E3173" s="142">
        <v>1.29</v>
      </c>
      <c r="F3173" s="141">
        <v>2.2080000000000002</v>
      </c>
      <c r="G3173" s="135"/>
      <c r="H3173" s="135"/>
      <c r="I3173" s="134"/>
      <c r="J3173" s="135"/>
      <c r="K3173" s="135"/>
      <c r="L3173" s="134"/>
      <c r="M3173" s="135"/>
      <c r="N3173" s="135"/>
      <c r="O3173" s="134"/>
      <c r="P3173" s="135"/>
      <c r="Q3173" s="135"/>
      <c r="R3173" s="134"/>
      <c r="S3173" s="135"/>
      <c r="T3173" s="135"/>
      <c r="U3173" s="134"/>
      <c r="V3173" s="135"/>
      <c r="W3173" s="135"/>
      <c r="X3173" s="134"/>
      <c r="Y3173" s="135"/>
      <c r="Z3173" s="135"/>
      <c r="AA3173" s="134"/>
      <c r="AB3173" s="135"/>
      <c r="AC3173" s="135"/>
      <c r="AD3173" s="134"/>
      <c r="AE3173" s="135"/>
      <c r="AF3173" s="135"/>
      <c r="AG3173" s="134"/>
    </row>
    <row r="3174" spans="1:33">
      <c r="A3174" s="144" t="s">
        <v>345</v>
      </c>
      <c r="B3174" s="135" t="s">
        <v>2007</v>
      </c>
      <c r="C3174" s="143">
        <v>-496.18336724780949</v>
      </c>
      <c r="D3174" s="143">
        <v>3124.5095892226591</v>
      </c>
      <c r="E3174" s="142">
        <v>1.2909999999999999</v>
      </c>
      <c r="F3174" s="141">
        <v>2.1880000000000002</v>
      </c>
      <c r="G3174" s="135"/>
      <c r="H3174" s="135"/>
      <c r="I3174" s="134"/>
      <c r="J3174" s="135"/>
      <c r="K3174" s="135"/>
      <c r="L3174" s="134"/>
      <c r="M3174" s="135"/>
      <c r="N3174" s="135"/>
      <c r="O3174" s="134"/>
      <c r="P3174" s="135"/>
      <c r="Q3174" s="135"/>
      <c r="R3174" s="134"/>
      <c r="S3174" s="135"/>
      <c r="T3174" s="135"/>
      <c r="U3174" s="134"/>
      <c r="V3174" s="135"/>
      <c r="W3174" s="135"/>
      <c r="X3174" s="134"/>
      <c r="Y3174" s="135"/>
      <c r="Z3174" s="135"/>
      <c r="AA3174" s="134"/>
      <c r="AB3174" s="135"/>
      <c r="AC3174" s="135"/>
      <c r="AD3174" s="134"/>
      <c r="AE3174" s="135"/>
      <c r="AF3174" s="135"/>
      <c r="AG3174" s="134"/>
    </row>
    <row r="3175" spans="1:33">
      <c r="A3175" s="144" t="s">
        <v>345</v>
      </c>
      <c r="B3175" s="135" t="s">
        <v>2006</v>
      </c>
      <c r="C3175" s="143">
        <v>-496.31945104928423</v>
      </c>
      <c r="D3175" s="143">
        <v>3124.3716250194457</v>
      </c>
      <c r="E3175" s="142">
        <v>1.292</v>
      </c>
      <c r="F3175" s="141">
        <v>2.198</v>
      </c>
      <c r="G3175" s="135"/>
      <c r="H3175" s="135"/>
      <c r="I3175" s="134"/>
      <c r="J3175" s="135"/>
      <c r="K3175" s="135"/>
      <c r="L3175" s="134"/>
      <c r="M3175" s="135"/>
      <c r="N3175" s="135"/>
      <c r="O3175" s="134"/>
      <c r="P3175" s="135"/>
      <c r="Q3175" s="135"/>
      <c r="R3175" s="134"/>
      <c r="S3175" s="135"/>
      <c r="T3175" s="135"/>
      <c r="U3175" s="134"/>
      <c r="V3175" s="135"/>
      <c r="W3175" s="135"/>
      <c r="X3175" s="134"/>
      <c r="Y3175" s="135"/>
      <c r="Z3175" s="135"/>
      <c r="AA3175" s="134"/>
      <c r="AB3175" s="135"/>
      <c r="AC3175" s="135"/>
      <c r="AD3175" s="134"/>
      <c r="AE3175" s="135"/>
      <c r="AF3175" s="135"/>
      <c r="AG3175" s="134"/>
    </row>
    <row r="3176" spans="1:33">
      <c r="A3176" s="144" t="s">
        <v>345</v>
      </c>
      <c r="B3176" s="135" t="s">
        <v>2005</v>
      </c>
      <c r="C3176" s="143">
        <v>-496.36590013789788</v>
      </c>
      <c r="D3176" s="143">
        <v>3122.4722546228927</v>
      </c>
      <c r="E3176" s="142">
        <v>1.2949999999999999</v>
      </c>
      <c r="F3176" s="141">
        <v>2.19</v>
      </c>
      <c r="G3176" s="135"/>
      <c r="H3176" s="135"/>
      <c r="I3176" s="134"/>
      <c r="J3176" s="135"/>
      <c r="K3176" s="135"/>
      <c r="L3176" s="134"/>
      <c r="M3176" s="135"/>
      <c r="N3176" s="135"/>
      <c r="O3176" s="134"/>
      <c r="P3176" s="135"/>
      <c r="Q3176" s="135"/>
      <c r="R3176" s="134"/>
      <c r="S3176" s="135"/>
      <c r="T3176" s="135"/>
      <c r="U3176" s="134"/>
      <c r="V3176" s="135"/>
      <c r="W3176" s="135"/>
      <c r="X3176" s="134"/>
      <c r="Y3176" s="135"/>
      <c r="Z3176" s="135"/>
      <c r="AA3176" s="134"/>
      <c r="AB3176" s="135"/>
      <c r="AC3176" s="135"/>
      <c r="AD3176" s="134"/>
      <c r="AE3176" s="135"/>
      <c r="AF3176" s="135"/>
      <c r="AG3176" s="134"/>
    </row>
    <row r="3177" spans="1:33">
      <c r="A3177" s="144" t="s">
        <v>345</v>
      </c>
      <c r="B3177" s="135" t="s">
        <v>2004</v>
      </c>
      <c r="C3177" s="143">
        <v>-496.50391272042043</v>
      </c>
      <c r="D3177" s="143">
        <v>3122.2205134785827</v>
      </c>
      <c r="E3177" s="142">
        <v>1.2609999999999999</v>
      </c>
      <c r="F3177" s="141">
        <v>2.1970000000000001</v>
      </c>
      <c r="G3177" s="135"/>
      <c r="H3177" s="135"/>
      <c r="I3177" s="134"/>
      <c r="J3177" s="135"/>
      <c r="K3177" s="135"/>
      <c r="L3177" s="134"/>
      <c r="M3177" s="135"/>
      <c r="N3177" s="135"/>
      <c r="O3177" s="134"/>
      <c r="P3177" s="135"/>
      <c r="Q3177" s="135"/>
      <c r="R3177" s="134"/>
      <c r="S3177" s="135"/>
      <c r="T3177" s="135"/>
      <c r="U3177" s="134"/>
      <c r="V3177" s="135"/>
      <c r="W3177" s="135"/>
      <c r="X3177" s="134"/>
      <c r="Y3177" s="135"/>
      <c r="Z3177" s="135"/>
      <c r="AA3177" s="134"/>
      <c r="AB3177" s="135"/>
      <c r="AC3177" s="135"/>
      <c r="AD3177" s="134"/>
      <c r="AE3177" s="135"/>
      <c r="AF3177" s="135"/>
      <c r="AG3177" s="134"/>
    </row>
    <row r="3178" spans="1:33">
      <c r="A3178" s="144" t="s">
        <v>345</v>
      </c>
      <c r="B3178" s="135" t="s">
        <v>2003</v>
      </c>
      <c r="C3178" s="143">
        <v>-496.87027796768876</v>
      </c>
      <c r="D3178" s="143">
        <v>3121.2838793768319</v>
      </c>
      <c r="E3178" s="142">
        <v>1.2889999999999999</v>
      </c>
      <c r="F3178" s="141">
        <v>2.1880000000000002</v>
      </c>
      <c r="G3178" s="135"/>
      <c r="H3178" s="135"/>
      <c r="I3178" s="134"/>
      <c r="J3178" s="135"/>
      <c r="K3178" s="135"/>
      <c r="L3178" s="134"/>
      <c r="M3178" s="135"/>
      <c r="N3178" s="135"/>
      <c r="O3178" s="134"/>
      <c r="P3178" s="135"/>
      <c r="Q3178" s="135"/>
      <c r="R3178" s="134"/>
      <c r="S3178" s="135"/>
      <c r="T3178" s="135"/>
      <c r="U3178" s="134"/>
      <c r="V3178" s="135"/>
      <c r="W3178" s="135"/>
      <c r="X3178" s="134"/>
      <c r="Y3178" s="135"/>
      <c r="Z3178" s="135"/>
      <c r="AA3178" s="134"/>
      <c r="AB3178" s="135"/>
      <c r="AC3178" s="135"/>
      <c r="AD3178" s="134"/>
      <c r="AE3178" s="135"/>
      <c r="AF3178" s="135"/>
      <c r="AG3178" s="134"/>
    </row>
    <row r="3179" spans="1:33">
      <c r="A3179" s="144" t="s">
        <v>345</v>
      </c>
      <c r="B3179" s="135" t="s">
        <v>2002</v>
      </c>
      <c r="C3179" s="143">
        <v>-496.33893568349282</v>
      </c>
      <c r="D3179" s="143">
        <v>3120.2271536028034</v>
      </c>
      <c r="E3179" s="142">
        <v>1.3</v>
      </c>
      <c r="F3179" s="141">
        <v>2.1789999999999998</v>
      </c>
      <c r="G3179" s="135"/>
      <c r="H3179" s="135"/>
      <c r="I3179" s="134"/>
      <c r="J3179" s="135"/>
      <c r="K3179" s="135"/>
      <c r="L3179" s="134"/>
      <c r="M3179" s="135"/>
      <c r="N3179" s="135"/>
      <c r="O3179" s="134"/>
      <c r="P3179" s="135"/>
      <c r="Q3179" s="135"/>
      <c r="R3179" s="134"/>
      <c r="S3179" s="135"/>
      <c r="T3179" s="135"/>
      <c r="U3179" s="134"/>
      <c r="V3179" s="135"/>
      <c r="W3179" s="135"/>
      <c r="X3179" s="134"/>
      <c r="Y3179" s="135"/>
      <c r="Z3179" s="135"/>
      <c r="AA3179" s="134"/>
      <c r="AB3179" s="135"/>
      <c r="AC3179" s="135"/>
      <c r="AD3179" s="134"/>
      <c r="AE3179" s="135"/>
      <c r="AF3179" s="135"/>
      <c r="AG3179" s="134"/>
    </row>
    <row r="3180" spans="1:33">
      <c r="A3180" s="144" t="s">
        <v>345</v>
      </c>
      <c r="B3180" s="135" t="s">
        <v>2001</v>
      </c>
      <c r="C3180" s="143">
        <v>-496.47979578819229</v>
      </c>
      <c r="D3180" s="143">
        <v>3120.1043345380458</v>
      </c>
      <c r="E3180" s="142">
        <v>1.284</v>
      </c>
      <c r="F3180" s="141">
        <v>2.1970000000000001</v>
      </c>
      <c r="G3180" s="135"/>
      <c r="H3180" s="135"/>
      <c r="I3180" s="134"/>
      <c r="J3180" s="135"/>
      <c r="K3180" s="135"/>
      <c r="L3180" s="134"/>
      <c r="M3180" s="135"/>
      <c r="N3180" s="135"/>
      <c r="O3180" s="134"/>
      <c r="P3180" s="135"/>
      <c r="Q3180" s="135"/>
      <c r="R3180" s="134"/>
      <c r="S3180" s="135"/>
      <c r="T3180" s="135"/>
      <c r="U3180" s="134"/>
      <c r="V3180" s="135"/>
      <c r="W3180" s="135"/>
      <c r="X3180" s="134"/>
      <c r="Y3180" s="135"/>
      <c r="Z3180" s="135"/>
      <c r="AA3180" s="134"/>
      <c r="AB3180" s="135"/>
      <c r="AC3180" s="135"/>
      <c r="AD3180" s="134"/>
      <c r="AE3180" s="135"/>
      <c r="AF3180" s="135"/>
      <c r="AG3180" s="134"/>
    </row>
    <row r="3181" spans="1:33">
      <c r="A3181" s="144" t="s">
        <v>345</v>
      </c>
      <c r="B3181" s="135" t="s">
        <v>2000</v>
      </c>
      <c r="C3181" s="143">
        <v>-496.7419178157549</v>
      </c>
      <c r="D3181" s="143">
        <v>3119.4169996625214</v>
      </c>
      <c r="E3181" s="142">
        <v>1.298</v>
      </c>
      <c r="F3181" s="141">
        <v>2.177</v>
      </c>
      <c r="G3181" s="135"/>
      <c r="H3181" s="135"/>
      <c r="I3181" s="134"/>
      <c r="J3181" s="135"/>
      <c r="K3181" s="135"/>
      <c r="L3181" s="134"/>
      <c r="M3181" s="135"/>
      <c r="N3181" s="135"/>
      <c r="O3181" s="134"/>
      <c r="P3181" s="135"/>
      <c r="Q3181" s="135"/>
      <c r="R3181" s="134"/>
      <c r="S3181" s="135"/>
      <c r="T3181" s="135"/>
      <c r="U3181" s="134"/>
      <c r="V3181" s="135"/>
      <c r="W3181" s="135"/>
      <c r="X3181" s="134"/>
      <c r="Y3181" s="135"/>
      <c r="Z3181" s="135"/>
      <c r="AA3181" s="134"/>
      <c r="AB3181" s="135"/>
      <c r="AC3181" s="135"/>
      <c r="AD3181" s="134"/>
      <c r="AE3181" s="135"/>
      <c r="AF3181" s="135"/>
      <c r="AG3181" s="134"/>
    </row>
    <row r="3182" spans="1:33">
      <c r="A3182" s="144" t="s">
        <v>345</v>
      </c>
      <c r="B3182" s="135" t="s">
        <v>1999</v>
      </c>
      <c r="C3182" s="143">
        <v>-496.45004540173193</v>
      </c>
      <c r="D3182" s="143">
        <v>3118.7773113555131</v>
      </c>
      <c r="E3182" s="142">
        <v>1.278</v>
      </c>
      <c r="F3182" s="141">
        <v>2.2029999999999998</v>
      </c>
      <c r="G3182" s="135"/>
      <c r="H3182" s="135"/>
      <c r="I3182" s="134"/>
      <c r="J3182" s="135"/>
      <c r="K3182" s="135"/>
      <c r="L3182" s="134"/>
      <c r="M3182" s="135"/>
      <c r="N3182" s="135"/>
      <c r="O3182" s="134"/>
      <c r="P3182" s="135"/>
      <c r="Q3182" s="135"/>
      <c r="R3182" s="134"/>
      <c r="S3182" s="135"/>
      <c r="T3182" s="135"/>
      <c r="U3182" s="134"/>
      <c r="V3182" s="135"/>
      <c r="W3182" s="135"/>
      <c r="X3182" s="134"/>
      <c r="Y3182" s="135"/>
      <c r="Z3182" s="135"/>
      <c r="AA3182" s="134"/>
      <c r="AB3182" s="135"/>
      <c r="AC3182" s="135"/>
      <c r="AD3182" s="134"/>
      <c r="AE3182" s="135"/>
      <c r="AF3182" s="135"/>
      <c r="AG3182" s="134"/>
    </row>
    <row r="3183" spans="1:33">
      <c r="A3183" s="144" t="s">
        <v>345</v>
      </c>
      <c r="B3183" s="135" t="s">
        <v>1998</v>
      </c>
      <c r="C3183" s="143">
        <v>-496.79629172454838</v>
      </c>
      <c r="D3183" s="143">
        <v>3117.7006771530655</v>
      </c>
      <c r="E3183" s="142">
        <v>1.3089999999999999</v>
      </c>
      <c r="F3183" s="141">
        <v>2.1880000000000002</v>
      </c>
      <c r="G3183" s="135"/>
      <c r="H3183" s="135"/>
      <c r="I3183" s="134"/>
      <c r="J3183" s="135"/>
      <c r="K3183" s="135"/>
      <c r="L3183" s="134"/>
      <c r="M3183" s="135"/>
      <c r="N3183" s="135"/>
      <c r="O3183" s="134"/>
      <c r="P3183" s="135"/>
      <c r="Q3183" s="135"/>
      <c r="R3183" s="134"/>
      <c r="S3183" s="135"/>
      <c r="T3183" s="135"/>
      <c r="U3183" s="134"/>
      <c r="V3183" s="135"/>
      <c r="W3183" s="135"/>
      <c r="X3183" s="134"/>
      <c r="Y3183" s="135"/>
      <c r="Z3183" s="135"/>
      <c r="AA3183" s="134"/>
      <c r="AB3183" s="135"/>
      <c r="AC3183" s="135"/>
      <c r="AD3183" s="134"/>
      <c r="AE3183" s="135"/>
      <c r="AF3183" s="135"/>
      <c r="AG3183" s="134"/>
    </row>
    <row r="3184" spans="1:33">
      <c r="A3184" s="144" t="s">
        <v>345</v>
      </c>
      <c r="B3184" s="135" t="s">
        <v>1997</v>
      </c>
      <c r="C3184" s="143">
        <v>-496.12435308987364</v>
      </c>
      <c r="D3184" s="143">
        <v>3116.9096501213376</v>
      </c>
      <c r="E3184" s="142">
        <v>1.286</v>
      </c>
      <c r="F3184" s="141">
        <v>2.1930000000000001</v>
      </c>
      <c r="G3184" s="135"/>
      <c r="H3184" s="135"/>
      <c r="I3184" s="134"/>
      <c r="J3184" s="135"/>
      <c r="K3184" s="135"/>
      <c r="L3184" s="134"/>
      <c r="M3184" s="135"/>
      <c r="N3184" s="135"/>
      <c r="O3184" s="134"/>
      <c r="P3184" s="135"/>
      <c r="Q3184" s="135"/>
      <c r="R3184" s="134"/>
      <c r="S3184" s="135"/>
      <c r="T3184" s="135"/>
      <c r="U3184" s="134"/>
      <c r="V3184" s="135"/>
      <c r="W3184" s="135"/>
      <c r="X3184" s="134"/>
      <c r="Y3184" s="135"/>
      <c r="Z3184" s="135"/>
      <c r="AA3184" s="134"/>
      <c r="AB3184" s="135"/>
      <c r="AC3184" s="135"/>
      <c r="AD3184" s="134"/>
      <c r="AE3184" s="135"/>
      <c r="AF3184" s="135"/>
      <c r="AG3184" s="134"/>
    </row>
    <row r="3185" spans="1:33">
      <c r="A3185" s="144" t="s">
        <v>345</v>
      </c>
      <c r="B3185" s="135" t="s">
        <v>1996</v>
      </c>
      <c r="C3185" s="143">
        <v>-496.03885383398705</v>
      </c>
      <c r="D3185" s="143">
        <v>3115.136120235793</v>
      </c>
      <c r="E3185" s="142">
        <v>1.3080000000000001</v>
      </c>
      <c r="F3185" s="141">
        <v>2.194</v>
      </c>
      <c r="G3185" s="135"/>
      <c r="H3185" s="135"/>
      <c r="I3185" s="134"/>
      <c r="J3185" s="135"/>
      <c r="K3185" s="135"/>
      <c r="L3185" s="134"/>
      <c r="M3185" s="135"/>
      <c r="N3185" s="135"/>
      <c r="O3185" s="134"/>
      <c r="P3185" s="135"/>
      <c r="Q3185" s="135"/>
      <c r="R3185" s="134"/>
      <c r="S3185" s="135"/>
      <c r="T3185" s="135"/>
      <c r="U3185" s="134"/>
      <c r="V3185" s="135"/>
      <c r="W3185" s="135"/>
      <c r="X3185" s="134"/>
      <c r="Y3185" s="135"/>
      <c r="Z3185" s="135"/>
      <c r="AA3185" s="134"/>
      <c r="AB3185" s="135"/>
      <c r="AC3185" s="135"/>
      <c r="AD3185" s="134"/>
      <c r="AE3185" s="135"/>
      <c r="AF3185" s="135"/>
      <c r="AG3185" s="134"/>
    </row>
    <row r="3186" spans="1:33">
      <c r="A3186" s="144" t="s">
        <v>345</v>
      </c>
      <c r="B3186" s="135" t="s">
        <v>1995</v>
      </c>
      <c r="C3186" s="143">
        <v>-496.30583940504704</v>
      </c>
      <c r="D3186" s="143">
        <v>3114.1597395528233</v>
      </c>
      <c r="E3186" s="142">
        <v>1.274</v>
      </c>
      <c r="F3186" s="141">
        <v>2.1960000000000002</v>
      </c>
      <c r="G3186" s="135"/>
      <c r="H3186" s="135"/>
      <c r="I3186" s="134"/>
      <c r="J3186" s="135"/>
      <c r="K3186" s="135"/>
      <c r="L3186" s="134"/>
      <c r="M3186" s="135"/>
      <c r="N3186" s="135"/>
      <c r="O3186" s="134"/>
      <c r="P3186" s="135"/>
      <c r="Q3186" s="135"/>
      <c r="R3186" s="134"/>
      <c r="S3186" s="135"/>
      <c r="T3186" s="135"/>
      <c r="U3186" s="134"/>
      <c r="V3186" s="135"/>
      <c r="W3186" s="135"/>
      <c r="X3186" s="134"/>
      <c r="Y3186" s="135"/>
      <c r="Z3186" s="135"/>
      <c r="AA3186" s="134"/>
      <c r="AB3186" s="135"/>
      <c r="AC3186" s="135"/>
      <c r="AD3186" s="134"/>
      <c r="AE3186" s="135"/>
      <c r="AF3186" s="135"/>
      <c r="AG3186" s="134"/>
    </row>
    <row r="3187" spans="1:33">
      <c r="A3187" s="144" t="s">
        <v>345</v>
      </c>
      <c r="B3187" s="135" t="s">
        <v>1994</v>
      </c>
      <c r="C3187" s="143">
        <v>-496.18679576015165</v>
      </c>
      <c r="D3187" s="143">
        <v>3113.5428071614897</v>
      </c>
      <c r="E3187" s="142">
        <v>1.298</v>
      </c>
      <c r="F3187" s="141">
        <v>2.2090000000000001</v>
      </c>
      <c r="G3187" s="135"/>
      <c r="H3187" s="135"/>
      <c r="I3187" s="134"/>
      <c r="J3187" s="135"/>
      <c r="K3187" s="135"/>
      <c r="L3187" s="134"/>
      <c r="M3187" s="135"/>
      <c r="N3187" s="135"/>
      <c r="O3187" s="134"/>
      <c r="P3187" s="135"/>
      <c r="Q3187" s="135"/>
      <c r="R3187" s="134"/>
      <c r="S3187" s="135"/>
      <c r="T3187" s="135"/>
      <c r="U3187" s="134"/>
      <c r="V3187" s="135"/>
      <c r="W3187" s="135"/>
      <c r="X3187" s="134"/>
      <c r="Y3187" s="135"/>
      <c r="Z3187" s="135"/>
      <c r="AA3187" s="134"/>
      <c r="AB3187" s="135"/>
      <c r="AC3187" s="135"/>
      <c r="AD3187" s="134"/>
      <c r="AE3187" s="135"/>
      <c r="AF3187" s="135"/>
      <c r="AG3187" s="134"/>
    </row>
    <row r="3188" spans="1:33">
      <c r="A3188" s="144" t="s">
        <v>345</v>
      </c>
      <c r="B3188" s="135" t="s">
        <v>1993</v>
      </c>
      <c r="C3188" s="143">
        <v>-496.00697167372402</v>
      </c>
      <c r="D3188" s="143">
        <v>3112.3366257743778</v>
      </c>
      <c r="E3188" s="142">
        <v>1.3029999999999999</v>
      </c>
      <c r="F3188" s="141">
        <v>2.2029999999999998</v>
      </c>
      <c r="G3188" s="135"/>
      <c r="H3188" s="135"/>
      <c r="I3188" s="134"/>
      <c r="J3188" s="135"/>
      <c r="K3188" s="135"/>
      <c r="L3188" s="134"/>
      <c r="M3188" s="135"/>
      <c r="N3188" s="135"/>
      <c r="O3188" s="134"/>
      <c r="P3188" s="135"/>
      <c r="Q3188" s="135"/>
      <c r="R3188" s="134"/>
      <c r="S3188" s="135"/>
      <c r="T3188" s="135"/>
      <c r="U3188" s="134"/>
      <c r="V3188" s="135"/>
      <c r="W3188" s="135"/>
      <c r="X3188" s="134"/>
      <c r="Y3188" s="135"/>
      <c r="Z3188" s="135"/>
      <c r="AA3188" s="134"/>
      <c r="AB3188" s="135"/>
      <c r="AC3188" s="135"/>
      <c r="AD3188" s="134"/>
      <c r="AE3188" s="135"/>
      <c r="AF3188" s="135"/>
      <c r="AG3188" s="134"/>
    </row>
    <row r="3189" spans="1:33">
      <c r="A3189" s="144" t="s">
        <v>345</v>
      </c>
      <c r="B3189" s="135" t="s">
        <v>1992</v>
      </c>
      <c r="C3189" s="143">
        <v>-495.90418834632851</v>
      </c>
      <c r="D3189" s="143">
        <v>3110.3972683507113</v>
      </c>
      <c r="E3189" s="142">
        <v>1.298</v>
      </c>
      <c r="F3189" s="141">
        <v>2.1930000000000001</v>
      </c>
      <c r="G3189" s="135"/>
      <c r="H3189" s="135"/>
      <c r="I3189" s="134"/>
      <c r="J3189" s="135"/>
      <c r="K3189" s="135"/>
      <c r="L3189" s="134"/>
      <c r="M3189" s="135"/>
      <c r="N3189" s="135"/>
      <c r="O3189" s="134"/>
      <c r="P3189" s="135"/>
      <c r="Q3189" s="135"/>
      <c r="R3189" s="134"/>
      <c r="S3189" s="135"/>
      <c r="T3189" s="135"/>
      <c r="U3189" s="134"/>
      <c r="V3189" s="135"/>
      <c r="W3189" s="135"/>
      <c r="X3189" s="134"/>
      <c r="Y3189" s="135"/>
      <c r="Z3189" s="135"/>
      <c r="AA3189" s="134"/>
      <c r="AB3189" s="135"/>
      <c r="AC3189" s="135"/>
      <c r="AD3189" s="134"/>
      <c r="AE3189" s="135"/>
      <c r="AF3189" s="135"/>
      <c r="AG3189" s="134"/>
    </row>
    <row r="3190" spans="1:33">
      <c r="A3190" s="144" t="s">
        <v>345</v>
      </c>
      <c r="B3190" s="135" t="s">
        <v>1991</v>
      </c>
      <c r="C3190" s="143">
        <v>-495.95393576816929</v>
      </c>
      <c r="D3190" s="143">
        <v>3109.7112505058499</v>
      </c>
      <c r="E3190" s="142">
        <v>1.28</v>
      </c>
      <c r="F3190" s="141">
        <v>2.1890000000000001</v>
      </c>
      <c r="G3190" s="135"/>
      <c r="H3190" s="135"/>
      <c r="I3190" s="134"/>
      <c r="J3190" s="135"/>
      <c r="K3190" s="135"/>
      <c r="L3190" s="134"/>
      <c r="M3190" s="135"/>
      <c r="N3190" s="135"/>
      <c r="O3190" s="134"/>
      <c r="P3190" s="135"/>
      <c r="Q3190" s="135"/>
      <c r="R3190" s="134"/>
      <c r="S3190" s="135"/>
      <c r="T3190" s="135"/>
      <c r="U3190" s="134"/>
      <c r="V3190" s="135"/>
      <c r="W3190" s="135"/>
      <c r="X3190" s="134"/>
      <c r="Y3190" s="135"/>
      <c r="Z3190" s="135"/>
      <c r="AA3190" s="134"/>
      <c r="AB3190" s="135"/>
      <c r="AC3190" s="135"/>
      <c r="AD3190" s="134"/>
      <c r="AE3190" s="135"/>
      <c r="AF3190" s="135"/>
      <c r="AG3190" s="134"/>
    </row>
    <row r="3191" spans="1:33">
      <c r="A3191" s="144" t="s">
        <v>345</v>
      </c>
      <c r="B3191" s="135" t="s">
        <v>1990</v>
      </c>
      <c r="C3191" s="143">
        <v>-496.75840872434441</v>
      </c>
      <c r="D3191" s="143">
        <v>3107.9037742917371</v>
      </c>
      <c r="E3191" s="142">
        <v>1.3</v>
      </c>
      <c r="F3191" s="141">
        <v>2.206</v>
      </c>
      <c r="G3191" s="135"/>
      <c r="H3191" s="135"/>
      <c r="I3191" s="134"/>
      <c r="J3191" s="135"/>
      <c r="K3191" s="135"/>
      <c r="L3191" s="134"/>
      <c r="M3191" s="135"/>
      <c r="N3191" s="135"/>
      <c r="O3191" s="134"/>
      <c r="P3191" s="135"/>
      <c r="Q3191" s="135"/>
      <c r="R3191" s="134"/>
      <c r="S3191" s="135"/>
      <c r="T3191" s="135"/>
      <c r="U3191" s="134"/>
      <c r="V3191" s="135"/>
      <c r="W3191" s="135"/>
      <c r="X3191" s="134"/>
      <c r="Y3191" s="135"/>
      <c r="Z3191" s="135"/>
      <c r="AA3191" s="134"/>
      <c r="AB3191" s="135"/>
      <c r="AC3191" s="135"/>
      <c r="AD3191" s="134"/>
      <c r="AE3191" s="135"/>
      <c r="AF3191" s="135"/>
      <c r="AG3191" s="134"/>
    </row>
    <row r="3192" spans="1:33">
      <c r="A3192" s="144" t="s">
        <v>345</v>
      </c>
      <c r="B3192" s="135" t="s">
        <v>1989</v>
      </c>
      <c r="C3192" s="143">
        <v>-496.23185290707227</v>
      </c>
      <c r="D3192" s="143">
        <v>3107.8490863925658</v>
      </c>
      <c r="E3192" s="142">
        <v>1.2889999999999999</v>
      </c>
      <c r="F3192" s="141">
        <v>2.2090000000000001</v>
      </c>
      <c r="G3192" s="135"/>
      <c r="H3192" s="135"/>
      <c r="I3192" s="134"/>
      <c r="J3192" s="135"/>
      <c r="K3192" s="135"/>
      <c r="L3192" s="134"/>
      <c r="M3192" s="135"/>
      <c r="N3192" s="135"/>
      <c r="O3192" s="134"/>
      <c r="P3192" s="135"/>
      <c r="Q3192" s="135"/>
      <c r="R3192" s="134"/>
      <c r="S3192" s="135"/>
      <c r="T3192" s="135"/>
      <c r="U3192" s="134"/>
      <c r="V3192" s="135"/>
      <c r="W3192" s="135"/>
      <c r="X3192" s="134"/>
      <c r="Y3192" s="135"/>
      <c r="Z3192" s="135"/>
      <c r="AA3192" s="134"/>
      <c r="AB3192" s="135"/>
      <c r="AC3192" s="135"/>
      <c r="AD3192" s="134"/>
      <c r="AE3192" s="135"/>
      <c r="AF3192" s="135"/>
      <c r="AG3192" s="134"/>
    </row>
    <row r="3193" spans="1:33">
      <c r="A3193" s="144" t="s">
        <v>345</v>
      </c>
      <c r="B3193" s="135" t="s">
        <v>1988</v>
      </c>
      <c r="C3193" s="143">
        <v>-496.48832129790497</v>
      </c>
      <c r="D3193" s="143">
        <v>3106.9767901967571</v>
      </c>
      <c r="E3193" s="142">
        <v>1.304</v>
      </c>
      <c r="F3193" s="141">
        <v>2.1989999999999998</v>
      </c>
      <c r="G3193" s="135"/>
      <c r="H3193" s="135"/>
      <c r="I3193" s="134"/>
      <c r="J3193" s="135"/>
      <c r="K3193" s="135"/>
      <c r="L3193" s="134"/>
      <c r="M3193" s="135"/>
      <c r="N3193" s="135"/>
      <c r="O3193" s="134"/>
      <c r="P3193" s="135"/>
      <c r="Q3193" s="135"/>
      <c r="R3193" s="134"/>
      <c r="S3193" s="135"/>
      <c r="T3193" s="135"/>
      <c r="U3193" s="134"/>
      <c r="V3193" s="135"/>
      <c r="W3193" s="135"/>
      <c r="X3193" s="134"/>
      <c r="Y3193" s="135"/>
      <c r="Z3193" s="135"/>
      <c r="AA3193" s="134"/>
      <c r="AB3193" s="135"/>
      <c r="AC3193" s="135"/>
      <c r="AD3193" s="134"/>
      <c r="AE3193" s="135"/>
      <c r="AF3193" s="135"/>
      <c r="AG3193" s="134"/>
    </row>
    <row r="3194" spans="1:33">
      <c r="A3194" s="144" t="s">
        <v>345</v>
      </c>
      <c r="B3194" s="135" t="s">
        <v>1987</v>
      </c>
      <c r="C3194" s="143">
        <v>-496.29675366477369</v>
      </c>
      <c r="D3194" s="143">
        <v>3105.8555126402866</v>
      </c>
      <c r="E3194" s="142">
        <v>1.2989999999999999</v>
      </c>
      <c r="F3194" s="141">
        <v>2.1989999999999998</v>
      </c>
      <c r="G3194" s="135"/>
      <c r="H3194" s="135"/>
      <c r="I3194" s="134"/>
      <c r="J3194" s="135"/>
      <c r="K3194" s="135"/>
      <c r="L3194" s="134"/>
      <c r="M3194" s="135"/>
      <c r="N3194" s="135"/>
      <c r="O3194" s="134"/>
      <c r="P3194" s="135"/>
      <c r="Q3194" s="135"/>
      <c r="R3194" s="134"/>
      <c r="S3194" s="135"/>
      <c r="T3194" s="135"/>
      <c r="U3194" s="134"/>
      <c r="V3194" s="135"/>
      <c r="W3194" s="135"/>
      <c r="X3194" s="134"/>
      <c r="Y3194" s="135"/>
      <c r="Z3194" s="135"/>
      <c r="AA3194" s="134"/>
      <c r="AB3194" s="135"/>
      <c r="AC3194" s="135"/>
      <c r="AD3194" s="134"/>
      <c r="AE3194" s="135"/>
      <c r="AF3194" s="135"/>
      <c r="AG3194" s="134"/>
    </row>
    <row r="3195" spans="1:33">
      <c r="A3195" s="144" t="s">
        <v>345</v>
      </c>
      <c r="B3195" s="135" t="s">
        <v>1986</v>
      </c>
      <c r="C3195" s="143">
        <v>-496.793027217185</v>
      </c>
      <c r="D3195" s="143">
        <v>3105.3870343196581</v>
      </c>
      <c r="E3195" s="142">
        <v>1.276</v>
      </c>
      <c r="F3195" s="141">
        <v>2.1920000000000002</v>
      </c>
      <c r="G3195" s="135"/>
      <c r="H3195" s="135"/>
      <c r="I3195" s="134"/>
      <c r="J3195" s="135"/>
      <c r="K3195" s="135"/>
      <c r="L3195" s="134"/>
      <c r="M3195" s="135"/>
      <c r="N3195" s="135"/>
      <c r="O3195" s="134"/>
      <c r="P3195" s="135"/>
      <c r="Q3195" s="135"/>
      <c r="R3195" s="134"/>
      <c r="S3195" s="135"/>
      <c r="T3195" s="135"/>
      <c r="U3195" s="134"/>
      <c r="V3195" s="135"/>
      <c r="W3195" s="135"/>
      <c r="X3195" s="134"/>
      <c r="Y3195" s="135"/>
      <c r="Z3195" s="135"/>
      <c r="AA3195" s="134"/>
      <c r="AB3195" s="135"/>
      <c r="AC3195" s="135"/>
      <c r="AD3195" s="134"/>
      <c r="AE3195" s="135"/>
      <c r="AF3195" s="135"/>
      <c r="AG3195" s="134"/>
    </row>
    <row r="3196" spans="1:33">
      <c r="A3196" s="144" t="s">
        <v>345</v>
      </c>
      <c r="B3196" s="135" t="s">
        <v>1985</v>
      </c>
      <c r="C3196" s="143">
        <v>-496.35780585007569</v>
      </c>
      <c r="D3196" s="143">
        <v>3103.5140600988243</v>
      </c>
      <c r="E3196" s="142">
        <v>1.3129999999999999</v>
      </c>
      <c r="F3196" s="141">
        <v>2.246</v>
      </c>
      <c r="G3196" s="135"/>
      <c r="H3196" s="135"/>
      <c r="I3196" s="134"/>
      <c r="J3196" s="135"/>
      <c r="K3196" s="135"/>
      <c r="L3196" s="134"/>
      <c r="M3196" s="135"/>
      <c r="N3196" s="135"/>
      <c r="O3196" s="134"/>
      <c r="P3196" s="135"/>
      <c r="Q3196" s="135"/>
      <c r="R3196" s="134"/>
      <c r="S3196" s="135"/>
      <c r="T3196" s="135"/>
      <c r="U3196" s="134"/>
      <c r="V3196" s="135"/>
      <c r="W3196" s="135"/>
      <c r="X3196" s="134"/>
      <c r="Y3196" s="135"/>
      <c r="Z3196" s="135"/>
      <c r="AA3196" s="134"/>
      <c r="AB3196" s="135"/>
      <c r="AC3196" s="135"/>
      <c r="AD3196" s="134"/>
      <c r="AE3196" s="135"/>
      <c r="AF3196" s="135"/>
      <c r="AG3196" s="134"/>
    </row>
    <row r="3197" spans="1:33">
      <c r="A3197" s="144" t="s">
        <v>345</v>
      </c>
      <c r="B3197" s="135" t="s">
        <v>1984</v>
      </c>
      <c r="C3197" s="143">
        <v>-496.20258987553774</v>
      </c>
      <c r="D3197" s="143">
        <v>3102.2963759789636</v>
      </c>
      <c r="E3197" s="142">
        <v>1.3140000000000001</v>
      </c>
      <c r="F3197" s="141">
        <v>2.2250000000000001</v>
      </c>
      <c r="G3197" s="135"/>
      <c r="H3197" s="135"/>
      <c r="I3197" s="134"/>
      <c r="J3197" s="135"/>
      <c r="K3197" s="135"/>
      <c r="L3197" s="134"/>
      <c r="M3197" s="135"/>
      <c r="N3197" s="135"/>
      <c r="O3197" s="134"/>
      <c r="P3197" s="135"/>
      <c r="Q3197" s="135"/>
      <c r="R3197" s="134"/>
      <c r="S3197" s="135"/>
      <c r="T3197" s="135"/>
      <c r="U3197" s="134"/>
      <c r="V3197" s="135"/>
      <c r="W3197" s="135"/>
      <c r="X3197" s="134"/>
      <c r="Y3197" s="135"/>
      <c r="Z3197" s="135"/>
      <c r="AA3197" s="134"/>
      <c r="AB3197" s="135"/>
      <c r="AC3197" s="135"/>
      <c r="AD3197" s="134"/>
      <c r="AE3197" s="135"/>
      <c r="AF3197" s="135"/>
      <c r="AG3197" s="134"/>
    </row>
    <row r="3198" spans="1:33">
      <c r="A3198" s="144" t="s">
        <v>345</v>
      </c>
      <c r="B3198" s="135" t="s">
        <v>1983</v>
      </c>
      <c r="C3198" s="143">
        <v>-496.7134793118737</v>
      </c>
      <c r="D3198" s="143">
        <v>3100.333342242403</v>
      </c>
      <c r="E3198" s="142">
        <v>1.3160000000000001</v>
      </c>
      <c r="F3198" s="141">
        <v>2.2160000000000002</v>
      </c>
      <c r="G3198" s="135"/>
      <c r="H3198" s="135"/>
      <c r="I3198" s="134"/>
      <c r="J3198" s="135"/>
      <c r="K3198" s="135"/>
      <c r="L3198" s="134"/>
      <c r="M3198" s="135"/>
      <c r="N3198" s="135"/>
      <c r="O3198" s="134"/>
      <c r="P3198" s="135"/>
      <c r="Q3198" s="135"/>
      <c r="R3198" s="134"/>
      <c r="S3198" s="135"/>
      <c r="T3198" s="135"/>
      <c r="U3198" s="134"/>
      <c r="V3198" s="135"/>
      <c r="W3198" s="135"/>
      <c r="X3198" s="134"/>
      <c r="Y3198" s="135"/>
      <c r="Z3198" s="135"/>
      <c r="AA3198" s="134"/>
      <c r="AB3198" s="135"/>
      <c r="AC3198" s="135"/>
      <c r="AD3198" s="134"/>
      <c r="AE3198" s="135"/>
      <c r="AF3198" s="135"/>
      <c r="AG3198" s="134"/>
    </row>
    <row r="3199" spans="1:33">
      <c r="A3199" s="144" t="s">
        <v>345</v>
      </c>
      <c r="B3199" s="135" t="s">
        <v>1982</v>
      </c>
      <c r="C3199" s="143">
        <v>-496.82279449315234</v>
      </c>
      <c r="D3199" s="143">
        <v>3099.8163199278788</v>
      </c>
      <c r="E3199" s="142">
        <v>1.3480000000000001</v>
      </c>
      <c r="F3199" s="141">
        <v>2.2389999999999999</v>
      </c>
      <c r="G3199" s="135"/>
      <c r="H3199" s="135"/>
      <c r="I3199" s="134"/>
      <c r="J3199" s="135"/>
      <c r="K3199" s="135"/>
      <c r="L3199" s="134"/>
      <c r="M3199" s="135"/>
      <c r="N3199" s="135"/>
      <c r="O3199" s="134"/>
      <c r="P3199" s="135"/>
      <c r="Q3199" s="135"/>
      <c r="R3199" s="134"/>
      <c r="S3199" s="135"/>
      <c r="T3199" s="135"/>
      <c r="U3199" s="134"/>
      <c r="V3199" s="135"/>
      <c r="W3199" s="135"/>
      <c r="X3199" s="134"/>
      <c r="Y3199" s="135"/>
      <c r="Z3199" s="135"/>
      <c r="AA3199" s="134"/>
      <c r="AB3199" s="135"/>
      <c r="AC3199" s="135"/>
      <c r="AD3199" s="134"/>
      <c r="AE3199" s="135"/>
      <c r="AF3199" s="135"/>
      <c r="AG3199" s="134"/>
    </row>
    <row r="3200" spans="1:33">
      <c r="A3200" s="144" t="s">
        <v>345</v>
      </c>
      <c r="B3200" s="135" t="s">
        <v>1981</v>
      </c>
      <c r="C3200" s="143">
        <v>-496.56868056248754</v>
      </c>
      <c r="D3200" s="143">
        <v>3098.2600772314822</v>
      </c>
      <c r="E3200" s="142">
        <v>1.343</v>
      </c>
      <c r="F3200" s="141">
        <v>2.234</v>
      </c>
      <c r="G3200" s="135"/>
      <c r="H3200" s="135"/>
      <c r="I3200" s="134"/>
      <c r="J3200" s="135"/>
      <c r="K3200" s="135"/>
      <c r="L3200" s="134"/>
      <c r="M3200" s="135"/>
      <c r="N3200" s="135"/>
      <c r="O3200" s="134"/>
      <c r="P3200" s="135"/>
      <c r="Q3200" s="135"/>
      <c r="R3200" s="134"/>
      <c r="S3200" s="135"/>
      <c r="T3200" s="135"/>
      <c r="U3200" s="134"/>
      <c r="V3200" s="135"/>
      <c r="W3200" s="135"/>
      <c r="X3200" s="134"/>
      <c r="Y3200" s="135"/>
      <c r="Z3200" s="135"/>
      <c r="AA3200" s="134"/>
      <c r="AB3200" s="135"/>
      <c r="AC3200" s="135"/>
      <c r="AD3200" s="134"/>
      <c r="AE3200" s="135"/>
      <c r="AF3200" s="135"/>
      <c r="AG3200" s="134"/>
    </row>
    <row r="3201" spans="1:33">
      <c r="A3201" s="144" t="s">
        <v>345</v>
      </c>
      <c r="B3201" s="135" t="s">
        <v>1980</v>
      </c>
      <c r="C3201" s="143">
        <v>-495.95238254102122</v>
      </c>
      <c r="D3201" s="143">
        <v>3096.4999233000476</v>
      </c>
      <c r="E3201" s="142">
        <v>1.3340000000000001</v>
      </c>
      <c r="F3201" s="141">
        <v>2.242</v>
      </c>
      <c r="G3201" s="135"/>
      <c r="H3201" s="135"/>
      <c r="I3201" s="134"/>
      <c r="J3201" s="135"/>
      <c r="K3201" s="135"/>
      <c r="L3201" s="134"/>
      <c r="M3201" s="135"/>
      <c r="N3201" s="135"/>
      <c r="O3201" s="134"/>
      <c r="P3201" s="135"/>
      <c r="Q3201" s="135"/>
      <c r="R3201" s="134"/>
      <c r="S3201" s="135"/>
      <c r="T3201" s="135"/>
      <c r="U3201" s="134"/>
      <c r="V3201" s="135"/>
      <c r="W3201" s="135"/>
      <c r="X3201" s="134"/>
      <c r="Y3201" s="135"/>
      <c r="Z3201" s="135"/>
      <c r="AA3201" s="134"/>
      <c r="AB3201" s="135"/>
      <c r="AC3201" s="135"/>
      <c r="AD3201" s="134"/>
      <c r="AE3201" s="135"/>
      <c r="AF3201" s="135"/>
      <c r="AG3201" s="134"/>
    </row>
    <row r="3202" spans="1:33">
      <c r="A3202" s="144" t="s">
        <v>345</v>
      </c>
      <c r="B3202" s="135" t="s">
        <v>1979</v>
      </c>
      <c r="C3202" s="143">
        <v>-496.5189250843386</v>
      </c>
      <c r="D3202" s="143">
        <v>3094.5345715354902</v>
      </c>
      <c r="E3202" s="142">
        <v>1.327</v>
      </c>
      <c r="F3202" s="141">
        <v>2.2229999999999999</v>
      </c>
      <c r="G3202" s="135"/>
      <c r="H3202" s="135"/>
      <c r="I3202" s="134"/>
      <c r="J3202" s="135"/>
      <c r="K3202" s="135"/>
      <c r="L3202" s="134"/>
      <c r="M3202" s="135"/>
      <c r="N3202" s="135"/>
      <c r="O3202" s="134"/>
      <c r="P3202" s="135"/>
      <c r="Q3202" s="135"/>
      <c r="R3202" s="134"/>
      <c r="S3202" s="135"/>
      <c r="T3202" s="135"/>
      <c r="U3202" s="134"/>
      <c r="V3202" s="135"/>
      <c r="W3202" s="135"/>
      <c r="X3202" s="134"/>
      <c r="Y3202" s="135"/>
      <c r="Z3202" s="135"/>
      <c r="AA3202" s="134"/>
      <c r="AB3202" s="135"/>
      <c r="AC3202" s="135"/>
      <c r="AD3202" s="134"/>
      <c r="AE3202" s="135"/>
      <c r="AF3202" s="135"/>
      <c r="AG3202" s="134"/>
    </row>
    <row r="3203" spans="1:33">
      <c r="A3203" s="144" t="s">
        <v>345</v>
      </c>
      <c r="B3203" s="135" t="s">
        <v>1978</v>
      </c>
      <c r="C3203" s="143">
        <v>-496.32146043099891</v>
      </c>
      <c r="D3203" s="143">
        <v>3094.4656644727697</v>
      </c>
      <c r="E3203" s="142">
        <v>1.3260000000000001</v>
      </c>
      <c r="F3203" s="141">
        <v>2.2229999999999999</v>
      </c>
      <c r="G3203" s="135"/>
      <c r="H3203" s="135"/>
      <c r="I3203" s="134"/>
      <c r="J3203" s="135"/>
      <c r="K3203" s="135"/>
      <c r="L3203" s="134"/>
      <c r="M3203" s="135"/>
      <c r="N3203" s="135"/>
      <c r="O3203" s="134"/>
      <c r="P3203" s="135"/>
      <c r="Q3203" s="135"/>
      <c r="R3203" s="134"/>
      <c r="S3203" s="135"/>
      <c r="T3203" s="135"/>
      <c r="U3203" s="134"/>
      <c r="V3203" s="135"/>
      <c r="W3203" s="135"/>
      <c r="X3203" s="134"/>
      <c r="Y3203" s="135"/>
      <c r="Z3203" s="135"/>
      <c r="AA3203" s="134"/>
      <c r="AB3203" s="135"/>
      <c r="AC3203" s="135"/>
      <c r="AD3203" s="134"/>
      <c r="AE3203" s="135"/>
      <c r="AF3203" s="135"/>
      <c r="AG3203" s="134"/>
    </row>
    <row r="3204" spans="1:33">
      <c r="A3204" s="144" t="s">
        <v>345</v>
      </c>
      <c r="B3204" s="135" t="s">
        <v>1977</v>
      </c>
      <c r="C3204" s="143">
        <v>-495.94700715064454</v>
      </c>
      <c r="D3204" s="143">
        <v>3093.7563880266312</v>
      </c>
      <c r="E3204" s="142">
        <v>1.3260000000000001</v>
      </c>
      <c r="F3204" s="141">
        <v>2.2370000000000001</v>
      </c>
      <c r="G3204" s="135"/>
      <c r="H3204" s="135"/>
      <c r="I3204" s="134"/>
      <c r="J3204" s="135"/>
      <c r="K3204" s="135"/>
      <c r="L3204" s="134"/>
      <c r="M3204" s="135"/>
      <c r="N3204" s="135"/>
      <c r="O3204" s="134"/>
      <c r="P3204" s="135"/>
      <c r="Q3204" s="135"/>
      <c r="R3204" s="134"/>
      <c r="S3204" s="135"/>
      <c r="T3204" s="135"/>
      <c r="U3204" s="134"/>
      <c r="V3204" s="135"/>
      <c r="W3204" s="135"/>
      <c r="X3204" s="134"/>
      <c r="Y3204" s="135"/>
      <c r="Z3204" s="135"/>
      <c r="AA3204" s="134"/>
      <c r="AB3204" s="135"/>
      <c r="AC3204" s="135"/>
      <c r="AD3204" s="134"/>
      <c r="AE3204" s="135"/>
      <c r="AF3204" s="135"/>
      <c r="AG3204" s="134"/>
    </row>
    <row r="3205" spans="1:33">
      <c r="A3205" s="144" t="s">
        <v>345</v>
      </c>
      <c r="B3205" s="135" t="s">
        <v>1976</v>
      </c>
      <c r="C3205" s="143">
        <v>-496.57754218104162</v>
      </c>
      <c r="D3205" s="143">
        <v>3092.1744509100731</v>
      </c>
      <c r="E3205" s="142">
        <v>1.3360000000000001</v>
      </c>
      <c r="F3205" s="141">
        <v>2.2290000000000001</v>
      </c>
      <c r="G3205" s="135"/>
      <c r="H3205" s="135"/>
      <c r="I3205" s="134"/>
      <c r="J3205" s="135"/>
      <c r="K3205" s="135"/>
      <c r="L3205" s="134"/>
      <c r="M3205" s="135"/>
      <c r="N3205" s="135"/>
      <c r="O3205" s="134"/>
      <c r="P3205" s="135"/>
      <c r="Q3205" s="135"/>
      <c r="R3205" s="134"/>
      <c r="S3205" s="135"/>
      <c r="T3205" s="135"/>
      <c r="U3205" s="134"/>
      <c r="V3205" s="135"/>
      <c r="W3205" s="135"/>
      <c r="X3205" s="134"/>
      <c r="Y3205" s="135"/>
      <c r="Z3205" s="135"/>
      <c r="AA3205" s="134"/>
      <c r="AB3205" s="135"/>
      <c r="AC3205" s="135"/>
      <c r="AD3205" s="134"/>
      <c r="AE3205" s="135"/>
      <c r="AF3205" s="135"/>
      <c r="AG3205" s="134"/>
    </row>
    <row r="3206" spans="1:33">
      <c r="A3206" s="144" t="s">
        <v>345</v>
      </c>
      <c r="B3206" s="135" t="s">
        <v>1975</v>
      </c>
      <c r="C3206" s="143">
        <v>-496.17145645352218</v>
      </c>
      <c r="D3206" s="143">
        <v>3091.9091397080647</v>
      </c>
      <c r="E3206" s="142">
        <v>1.3180000000000001</v>
      </c>
      <c r="F3206" s="141">
        <v>2.2330000000000001</v>
      </c>
      <c r="G3206" s="135"/>
      <c r="H3206" s="135"/>
      <c r="I3206" s="134"/>
      <c r="J3206" s="135"/>
      <c r="K3206" s="135"/>
      <c r="L3206" s="134"/>
      <c r="M3206" s="135"/>
      <c r="N3206" s="135"/>
      <c r="O3206" s="134"/>
      <c r="P3206" s="135"/>
      <c r="Q3206" s="135"/>
      <c r="R3206" s="134"/>
      <c r="S3206" s="135"/>
      <c r="T3206" s="135"/>
      <c r="U3206" s="134"/>
      <c r="V3206" s="135"/>
      <c r="W3206" s="135"/>
      <c r="X3206" s="134"/>
      <c r="Y3206" s="135"/>
      <c r="Z3206" s="135"/>
      <c r="AA3206" s="134"/>
      <c r="AB3206" s="135"/>
      <c r="AC3206" s="135"/>
      <c r="AD3206" s="134"/>
      <c r="AE3206" s="135"/>
      <c r="AF3206" s="135"/>
      <c r="AG3206" s="134"/>
    </row>
    <row r="3207" spans="1:33">
      <c r="A3207" s="144" t="s">
        <v>345</v>
      </c>
      <c r="B3207" s="135" t="s">
        <v>1974</v>
      </c>
      <c r="C3207" s="143">
        <v>-496.64001229221651</v>
      </c>
      <c r="D3207" s="143">
        <v>3091.678365271584</v>
      </c>
      <c r="E3207" s="142">
        <v>1.3340000000000001</v>
      </c>
      <c r="F3207" s="141">
        <v>2.2389999999999999</v>
      </c>
      <c r="G3207" s="135"/>
      <c r="H3207" s="135"/>
      <c r="I3207" s="134"/>
      <c r="J3207" s="135"/>
      <c r="K3207" s="135"/>
      <c r="L3207" s="134"/>
      <c r="M3207" s="135"/>
      <c r="N3207" s="135"/>
      <c r="O3207" s="134"/>
      <c r="P3207" s="135"/>
      <c r="Q3207" s="135"/>
      <c r="R3207" s="134"/>
      <c r="S3207" s="135"/>
      <c r="T3207" s="135"/>
      <c r="U3207" s="134"/>
      <c r="V3207" s="135"/>
      <c r="W3207" s="135"/>
      <c r="X3207" s="134"/>
      <c r="Y3207" s="135"/>
      <c r="Z3207" s="135"/>
      <c r="AA3207" s="134"/>
      <c r="AB3207" s="135"/>
      <c r="AC3207" s="135"/>
      <c r="AD3207" s="134"/>
      <c r="AE3207" s="135"/>
      <c r="AF3207" s="135"/>
      <c r="AG3207" s="134"/>
    </row>
    <row r="3208" spans="1:33">
      <c r="A3208" s="144" t="s">
        <v>345</v>
      </c>
      <c r="B3208" s="135" t="s">
        <v>1973</v>
      </c>
      <c r="C3208" s="143">
        <v>-496.83422775359008</v>
      </c>
      <c r="D3208" s="143">
        <v>3089.725019420423</v>
      </c>
      <c r="E3208" s="142">
        <v>1.3260000000000001</v>
      </c>
      <c r="F3208" s="141">
        <v>2.226</v>
      </c>
      <c r="G3208" s="135"/>
      <c r="H3208" s="135"/>
      <c r="I3208" s="134"/>
      <c r="J3208" s="135"/>
      <c r="K3208" s="135"/>
      <c r="L3208" s="134"/>
      <c r="M3208" s="135"/>
      <c r="N3208" s="135"/>
      <c r="O3208" s="134"/>
      <c r="P3208" s="135"/>
      <c r="Q3208" s="135"/>
      <c r="R3208" s="134"/>
      <c r="S3208" s="135"/>
      <c r="T3208" s="135"/>
      <c r="U3208" s="134"/>
      <c r="V3208" s="135"/>
      <c r="W3208" s="135"/>
      <c r="X3208" s="134"/>
      <c r="Y3208" s="135"/>
      <c r="Z3208" s="135"/>
      <c r="AA3208" s="134"/>
      <c r="AB3208" s="135"/>
      <c r="AC3208" s="135"/>
      <c r="AD3208" s="134"/>
      <c r="AE3208" s="135"/>
      <c r="AF3208" s="135"/>
      <c r="AG3208" s="134"/>
    </row>
    <row r="3209" spans="1:33">
      <c r="A3209" s="144" t="s">
        <v>345</v>
      </c>
      <c r="B3209" s="135" t="s">
        <v>1972</v>
      </c>
      <c r="C3209" s="143">
        <v>-496.89628057235979</v>
      </c>
      <c r="D3209" s="143">
        <v>3087.9012560901824</v>
      </c>
      <c r="E3209" s="142">
        <v>1.3240000000000001</v>
      </c>
      <c r="F3209" s="141">
        <v>2.2330000000000001</v>
      </c>
      <c r="G3209" s="135"/>
      <c r="H3209" s="135"/>
      <c r="I3209" s="134"/>
      <c r="J3209" s="135"/>
      <c r="K3209" s="135"/>
      <c r="L3209" s="134"/>
      <c r="M3209" s="135"/>
      <c r="N3209" s="135"/>
      <c r="O3209" s="134"/>
      <c r="P3209" s="135"/>
      <c r="Q3209" s="135"/>
      <c r="R3209" s="134"/>
      <c r="S3209" s="135"/>
      <c r="T3209" s="135"/>
      <c r="U3209" s="134"/>
      <c r="V3209" s="135"/>
      <c r="W3209" s="135"/>
      <c r="X3209" s="134"/>
      <c r="Y3209" s="135"/>
      <c r="Z3209" s="135"/>
      <c r="AA3209" s="134"/>
      <c r="AB3209" s="135"/>
      <c r="AC3209" s="135"/>
      <c r="AD3209" s="134"/>
      <c r="AE3209" s="135"/>
      <c r="AF3209" s="135"/>
      <c r="AG3209" s="134"/>
    </row>
    <row r="3210" spans="1:33">
      <c r="A3210" s="144" t="s">
        <v>345</v>
      </c>
      <c r="B3210" s="135" t="s">
        <v>1971</v>
      </c>
      <c r="C3210" s="143">
        <v>-495.9843468235045</v>
      </c>
      <c r="D3210" s="143">
        <v>3085.9145130359866</v>
      </c>
      <c r="E3210" s="142">
        <v>1.319</v>
      </c>
      <c r="F3210" s="141">
        <v>2.2290000000000001</v>
      </c>
      <c r="G3210" s="135"/>
      <c r="H3210" s="135"/>
      <c r="I3210" s="134"/>
      <c r="J3210" s="135"/>
      <c r="K3210" s="135"/>
      <c r="L3210" s="134"/>
      <c r="M3210" s="135"/>
      <c r="N3210" s="135"/>
      <c r="O3210" s="134"/>
      <c r="P3210" s="135"/>
      <c r="Q3210" s="135"/>
      <c r="R3210" s="134"/>
      <c r="S3210" s="135"/>
      <c r="T3210" s="135"/>
      <c r="U3210" s="134"/>
      <c r="V3210" s="135"/>
      <c r="W3210" s="135"/>
      <c r="X3210" s="134"/>
      <c r="Y3210" s="135"/>
      <c r="Z3210" s="135"/>
      <c r="AA3210" s="134"/>
      <c r="AB3210" s="135"/>
      <c r="AC3210" s="135"/>
      <c r="AD3210" s="134"/>
      <c r="AE3210" s="135"/>
      <c r="AF3210" s="135"/>
      <c r="AG3210" s="134"/>
    </row>
    <row r="3211" spans="1:33">
      <c r="A3211" s="144" t="s">
        <v>345</v>
      </c>
      <c r="B3211" s="135" t="s">
        <v>1970</v>
      </c>
      <c r="C3211" s="143">
        <v>-496.73033460670126</v>
      </c>
      <c r="D3211" s="143">
        <v>3084.7203216043804</v>
      </c>
      <c r="E3211" s="142">
        <v>1.321</v>
      </c>
      <c r="F3211" s="141">
        <v>2.2210000000000001</v>
      </c>
      <c r="G3211" s="135"/>
      <c r="H3211" s="135"/>
      <c r="I3211" s="134"/>
      <c r="J3211" s="135"/>
      <c r="K3211" s="135"/>
      <c r="L3211" s="134"/>
      <c r="M3211" s="135"/>
      <c r="N3211" s="135"/>
      <c r="O3211" s="134"/>
      <c r="P3211" s="135"/>
      <c r="Q3211" s="135"/>
      <c r="R3211" s="134"/>
      <c r="S3211" s="135"/>
      <c r="T3211" s="135"/>
      <c r="U3211" s="134"/>
      <c r="V3211" s="135"/>
      <c r="W3211" s="135"/>
      <c r="X3211" s="134"/>
      <c r="Y3211" s="135"/>
      <c r="Z3211" s="135"/>
      <c r="AA3211" s="134"/>
      <c r="AB3211" s="135"/>
      <c r="AC3211" s="135"/>
      <c r="AD3211" s="134"/>
      <c r="AE3211" s="135"/>
      <c r="AF3211" s="135"/>
      <c r="AG3211" s="134"/>
    </row>
    <row r="3212" spans="1:33">
      <c r="A3212" s="144" t="s">
        <v>345</v>
      </c>
      <c r="B3212" s="135" t="s">
        <v>1969</v>
      </c>
      <c r="C3212" s="143">
        <v>-496.81650527443037</v>
      </c>
      <c r="D3212" s="143">
        <v>3083.0418697155919</v>
      </c>
      <c r="E3212" s="142">
        <v>1.3109999999999999</v>
      </c>
      <c r="F3212" s="141">
        <v>2.2240000000000002</v>
      </c>
      <c r="G3212" s="135"/>
      <c r="H3212" s="135"/>
      <c r="I3212" s="134"/>
      <c r="J3212" s="135"/>
      <c r="K3212" s="135"/>
      <c r="L3212" s="134"/>
      <c r="M3212" s="135"/>
      <c r="N3212" s="135"/>
      <c r="O3212" s="134"/>
      <c r="P3212" s="135"/>
      <c r="Q3212" s="135"/>
      <c r="R3212" s="134"/>
      <c r="S3212" s="135"/>
      <c r="T3212" s="135"/>
      <c r="U3212" s="134"/>
      <c r="V3212" s="135"/>
      <c r="W3212" s="135"/>
      <c r="X3212" s="134"/>
      <c r="Y3212" s="135"/>
      <c r="Z3212" s="135"/>
      <c r="AA3212" s="134"/>
      <c r="AB3212" s="135"/>
      <c r="AC3212" s="135"/>
      <c r="AD3212" s="134"/>
      <c r="AE3212" s="135"/>
      <c r="AF3212" s="135"/>
      <c r="AG3212" s="134"/>
    </row>
    <row r="3213" spans="1:33">
      <c r="A3213" s="144" t="s">
        <v>345</v>
      </c>
      <c r="B3213" s="135" t="s">
        <v>1968</v>
      </c>
      <c r="C3213" s="143">
        <v>-496.6962008165994</v>
      </c>
      <c r="D3213" s="143">
        <v>3082.7923543829816</v>
      </c>
      <c r="E3213" s="142">
        <v>1.335</v>
      </c>
      <c r="F3213" s="141">
        <v>2.238</v>
      </c>
      <c r="G3213" s="135"/>
      <c r="H3213" s="135"/>
      <c r="I3213" s="134"/>
      <c r="J3213" s="135"/>
      <c r="K3213" s="135"/>
      <c r="L3213" s="134"/>
      <c r="M3213" s="135"/>
      <c r="N3213" s="135"/>
      <c r="O3213" s="134"/>
      <c r="P3213" s="135"/>
      <c r="Q3213" s="135"/>
      <c r="R3213" s="134"/>
      <c r="S3213" s="135"/>
      <c r="T3213" s="135"/>
      <c r="U3213" s="134"/>
      <c r="V3213" s="135"/>
      <c r="W3213" s="135"/>
      <c r="X3213" s="134"/>
      <c r="Y3213" s="135"/>
      <c r="Z3213" s="135"/>
      <c r="AA3213" s="134"/>
      <c r="AB3213" s="135"/>
      <c r="AC3213" s="135"/>
      <c r="AD3213" s="134"/>
      <c r="AE3213" s="135"/>
      <c r="AF3213" s="135"/>
      <c r="AG3213" s="134"/>
    </row>
    <row r="3214" spans="1:33">
      <c r="A3214" s="144" t="s">
        <v>345</v>
      </c>
      <c r="B3214" s="135" t="s">
        <v>1967</v>
      </c>
      <c r="C3214" s="143">
        <v>-495.91218916716753</v>
      </c>
      <c r="D3214" s="143">
        <v>3081.8114898332578</v>
      </c>
      <c r="E3214" s="142">
        <v>1.3180000000000001</v>
      </c>
      <c r="F3214" s="141">
        <v>2.2090000000000001</v>
      </c>
      <c r="G3214" s="135"/>
      <c r="H3214" s="135"/>
      <c r="I3214" s="134"/>
      <c r="J3214" s="135"/>
      <c r="K3214" s="135"/>
      <c r="L3214" s="134"/>
      <c r="M3214" s="135"/>
      <c r="N3214" s="135"/>
      <c r="O3214" s="134"/>
      <c r="P3214" s="135"/>
      <c r="Q3214" s="135"/>
      <c r="R3214" s="134"/>
      <c r="S3214" s="135"/>
      <c r="T3214" s="135"/>
      <c r="U3214" s="134"/>
      <c r="V3214" s="135"/>
      <c r="W3214" s="135"/>
      <c r="X3214" s="134"/>
      <c r="Y3214" s="135"/>
      <c r="Z3214" s="135"/>
      <c r="AA3214" s="134"/>
      <c r="AB3214" s="135"/>
      <c r="AC3214" s="135"/>
      <c r="AD3214" s="134"/>
      <c r="AE3214" s="135"/>
      <c r="AF3214" s="135"/>
      <c r="AG3214" s="134"/>
    </row>
    <row r="3215" spans="1:33">
      <c r="A3215" s="144" t="s">
        <v>345</v>
      </c>
      <c r="B3215" s="135" t="s">
        <v>1966</v>
      </c>
      <c r="C3215" s="143">
        <v>-495.98637230768117</v>
      </c>
      <c r="D3215" s="143">
        <v>3081.8014455236575</v>
      </c>
      <c r="E3215" s="142">
        <v>1.341</v>
      </c>
      <c r="F3215" s="141">
        <v>2.2389999999999999</v>
      </c>
      <c r="G3215" s="135"/>
      <c r="H3215" s="135"/>
      <c r="I3215" s="134"/>
      <c r="J3215" s="135"/>
      <c r="K3215" s="135"/>
      <c r="L3215" s="134"/>
      <c r="M3215" s="135"/>
      <c r="N3215" s="135"/>
      <c r="O3215" s="134"/>
      <c r="P3215" s="135"/>
      <c r="Q3215" s="135"/>
      <c r="R3215" s="134"/>
      <c r="S3215" s="135"/>
      <c r="T3215" s="135"/>
      <c r="U3215" s="134"/>
      <c r="V3215" s="135"/>
      <c r="W3215" s="135"/>
      <c r="X3215" s="134"/>
      <c r="Y3215" s="135"/>
      <c r="Z3215" s="135"/>
      <c r="AA3215" s="134"/>
      <c r="AB3215" s="135"/>
      <c r="AC3215" s="135"/>
      <c r="AD3215" s="134"/>
      <c r="AE3215" s="135"/>
      <c r="AF3215" s="135"/>
      <c r="AG3215" s="134"/>
    </row>
    <row r="3216" spans="1:33">
      <c r="A3216" s="144" t="s">
        <v>345</v>
      </c>
      <c r="B3216" s="135" t="s">
        <v>1965</v>
      </c>
      <c r="C3216" s="143">
        <v>-496.59923385864363</v>
      </c>
      <c r="D3216" s="143">
        <v>3080.4773247731073</v>
      </c>
      <c r="E3216" s="142">
        <v>1.3280000000000001</v>
      </c>
      <c r="F3216" s="141">
        <v>2.2440000000000002</v>
      </c>
      <c r="G3216" s="135"/>
      <c r="H3216" s="135"/>
      <c r="I3216" s="134"/>
      <c r="J3216" s="135"/>
      <c r="K3216" s="135"/>
      <c r="L3216" s="134"/>
      <c r="M3216" s="135"/>
      <c r="N3216" s="135"/>
      <c r="O3216" s="134"/>
      <c r="P3216" s="135"/>
      <c r="Q3216" s="135"/>
      <c r="R3216" s="134"/>
      <c r="S3216" s="135"/>
      <c r="T3216" s="135"/>
      <c r="U3216" s="134"/>
      <c r="V3216" s="135"/>
      <c r="W3216" s="135"/>
      <c r="X3216" s="134"/>
      <c r="Y3216" s="135"/>
      <c r="Z3216" s="135"/>
      <c r="AA3216" s="134"/>
      <c r="AB3216" s="135"/>
      <c r="AC3216" s="135"/>
      <c r="AD3216" s="134"/>
      <c r="AE3216" s="135"/>
      <c r="AF3216" s="135"/>
      <c r="AG3216" s="134"/>
    </row>
    <row r="3217" spans="1:33">
      <c r="A3217" s="144" t="s">
        <v>345</v>
      </c>
      <c r="B3217" s="135" t="s">
        <v>1964</v>
      </c>
      <c r="C3217" s="143">
        <v>-496.25814833087537</v>
      </c>
      <c r="D3217" s="143">
        <v>3079.1730769776409</v>
      </c>
      <c r="E3217" s="142">
        <v>1.3089999999999999</v>
      </c>
      <c r="F3217" s="141">
        <v>2.222</v>
      </c>
      <c r="G3217" s="135"/>
      <c r="H3217" s="135"/>
      <c r="I3217" s="134"/>
      <c r="J3217" s="135"/>
      <c r="K3217" s="135"/>
      <c r="L3217" s="134"/>
      <c r="M3217" s="135"/>
      <c r="N3217" s="135"/>
      <c r="O3217" s="134"/>
      <c r="P3217" s="135"/>
      <c r="Q3217" s="135"/>
      <c r="R3217" s="134"/>
      <c r="S3217" s="135"/>
      <c r="T3217" s="135"/>
      <c r="U3217" s="134"/>
      <c r="V3217" s="135"/>
      <c r="W3217" s="135"/>
      <c r="X3217" s="134"/>
      <c r="Y3217" s="135"/>
      <c r="Z3217" s="135"/>
      <c r="AA3217" s="134"/>
      <c r="AB3217" s="135"/>
      <c r="AC3217" s="135"/>
      <c r="AD3217" s="134"/>
      <c r="AE3217" s="135"/>
      <c r="AF3217" s="135"/>
      <c r="AG3217" s="134"/>
    </row>
    <row r="3218" spans="1:33">
      <c r="A3218" s="144" t="s">
        <v>345</v>
      </c>
      <c r="B3218" s="135" t="s">
        <v>1963</v>
      </c>
      <c r="C3218" s="143">
        <v>-496.21420107936012</v>
      </c>
      <c r="D3218" s="143">
        <v>3078.0615501469856</v>
      </c>
      <c r="E3218" s="142">
        <v>1.3240000000000001</v>
      </c>
      <c r="F3218" s="141">
        <v>2.2389999999999999</v>
      </c>
      <c r="G3218" s="135"/>
      <c r="H3218" s="135"/>
      <c r="I3218" s="134"/>
      <c r="J3218" s="135"/>
      <c r="K3218" s="135"/>
      <c r="L3218" s="134"/>
      <c r="M3218" s="135"/>
      <c r="N3218" s="135"/>
      <c r="O3218" s="134"/>
      <c r="P3218" s="135"/>
      <c r="Q3218" s="135"/>
      <c r="R3218" s="134"/>
      <c r="S3218" s="135"/>
      <c r="T3218" s="135"/>
      <c r="U3218" s="134"/>
      <c r="V3218" s="135"/>
      <c r="W3218" s="135"/>
      <c r="X3218" s="134"/>
      <c r="Y3218" s="135"/>
      <c r="Z3218" s="135"/>
      <c r="AA3218" s="134"/>
      <c r="AB3218" s="135"/>
      <c r="AC3218" s="135"/>
      <c r="AD3218" s="134"/>
      <c r="AE3218" s="135"/>
      <c r="AF3218" s="135"/>
      <c r="AG3218" s="134"/>
    </row>
    <row r="3219" spans="1:33">
      <c r="A3219" s="144" t="s">
        <v>345</v>
      </c>
      <c r="B3219" s="135" t="s">
        <v>1962</v>
      </c>
      <c r="C3219" s="143">
        <v>-496.05672898247451</v>
      </c>
      <c r="D3219" s="143">
        <v>3077.6888020523002</v>
      </c>
      <c r="E3219" s="142">
        <v>1.3069999999999999</v>
      </c>
      <c r="F3219" s="141">
        <v>2.2050000000000001</v>
      </c>
      <c r="G3219" s="135"/>
      <c r="H3219" s="135"/>
      <c r="I3219" s="134"/>
      <c r="J3219" s="135"/>
      <c r="K3219" s="135"/>
      <c r="L3219" s="134"/>
      <c r="M3219" s="135"/>
      <c r="N3219" s="135"/>
      <c r="O3219" s="134"/>
      <c r="P3219" s="135"/>
      <c r="Q3219" s="135"/>
      <c r="R3219" s="134"/>
      <c r="S3219" s="135"/>
      <c r="T3219" s="135"/>
      <c r="U3219" s="134"/>
      <c r="V3219" s="135"/>
      <c r="W3219" s="135"/>
      <c r="X3219" s="134"/>
      <c r="Y3219" s="135"/>
      <c r="Z3219" s="135"/>
      <c r="AA3219" s="134"/>
      <c r="AB3219" s="135"/>
      <c r="AC3219" s="135"/>
      <c r="AD3219" s="134"/>
      <c r="AE3219" s="135"/>
      <c r="AF3219" s="135"/>
      <c r="AG3219" s="134"/>
    </row>
    <row r="3220" spans="1:33">
      <c r="A3220" s="144" t="s">
        <v>345</v>
      </c>
      <c r="B3220" s="135" t="s">
        <v>1961</v>
      </c>
      <c r="C3220" s="143">
        <v>-496.74597404824556</v>
      </c>
      <c r="D3220" s="143">
        <v>3075.7787220258374</v>
      </c>
      <c r="E3220" s="142">
        <v>1.319</v>
      </c>
      <c r="F3220" s="141">
        <v>2.2109999999999999</v>
      </c>
      <c r="G3220" s="135"/>
      <c r="H3220" s="135"/>
      <c r="I3220" s="134"/>
      <c r="J3220" s="135"/>
      <c r="K3220" s="135"/>
      <c r="L3220" s="134"/>
      <c r="M3220" s="135"/>
      <c r="N3220" s="135"/>
      <c r="O3220" s="134"/>
      <c r="P3220" s="135"/>
      <c r="Q3220" s="135"/>
      <c r="R3220" s="134"/>
      <c r="S3220" s="135"/>
      <c r="T3220" s="135"/>
      <c r="U3220" s="134"/>
      <c r="V3220" s="135"/>
      <c r="W3220" s="135"/>
      <c r="X3220" s="134"/>
      <c r="Y3220" s="135"/>
      <c r="Z3220" s="135"/>
      <c r="AA3220" s="134"/>
      <c r="AB3220" s="135"/>
      <c r="AC3220" s="135"/>
      <c r="AD3220" s="134"/>
      <c r="AE3220" s="135"/>
      <c r="AF3220" s="135"/>
      <c r="AG3220" s="134"/>
    </row>
    <row r="3221" spans="1:33">
      <c r="A3221" s="144" t="s">
        <v>345</v>
      </c>
      <c r="B3221" s="135" t="s">
        <v>1960</v>
      </c>
      <c r="C3221" s="143">
        <v>-496.49414982600524</v>
      </c>
      <c r="D3221" s="143">
        <v>3074.3949446966458</v>
      </c>
      <c r="E3221" s="142">
        <v>1.3240000000000001</v>
      </c>
      <c r="F3221" s="141">
        <v>2.2109999999999999</v>
      </c>
      <c r="G3221" s="135"/>
      <c r="H3221" s="135"/>
      <c r="I3221" s="134"/>
      <c r="J3221" s="135"/>
      <c r="K3221" s="135"/>
      <c r="L3221" s="134"/>
      <c r="M3221" s="135"/>
      <c r="N3221" s="135"/>
      <c r="O3221" s="134"/>
      <c r="P3221" s="135"/>
      <c r="Q3221" s="135"/>
      <c r="R3221" s="134"/>
      <c r="S3221" s="135"/>
      <c r="T3221" s="135"/>
      <c r="U3221" s="134"/>
      <c r="V3221" s="135"/>
      <c r="W3221" s="135"/>
      <c r="X3221" s="134"/>
      <c r="Y3221" s="135"/>
      <c r="Z3221" s="135"/>
      <c r="AA3221" s="134"/>
      <c r="AB3221" s="135"/>
      <c r="AC3221" s="135"/>
      <c r="AD3221" s="134"/>
      <c r="AE3221" s="135"/>
      <c r="AF3221" s="135"/>
      <c r="AG3221" s="134"/>
    </row>
    <row r="3222" spans="1:33">
      <c r="A3222" s="144" t="s">
        <v>345</v>
      </c>
      <c r="B3222" s="135" t="s">
        <v>1959</v>
      </c>
      <c r="C3222" s="143">
        <v>-495.98853497809876</v>
      </c>
      <c r="D3222" s="143">
        <v>3074.0463739591937</v>
      </c>
      <c r="E3222" s="142">
        <v>1.3160000000000001</v>
      </c>
      <c r="F3222" s="141">
        <v>2.2229999999999999</v>
      </c>
      <c r="G3222" s="135"/>
      <c r="H3222" s="135"/>
      <c r="I3222" s="134"/>
      <c r="J3222" s="135"/>
      <c r="K3222" s="135"/>
      <c r="L3222" s="134"/>
      <c r="M3222" s="135"/>
      <c r="N3222" s="135"/>
      <c r="O3222" s="134"/>
      <c r="P3222" s="135"/>
      <c r="Q3222" s="135"/>
      <c r="R3222" s="134"/>
      <c r="S3222" s="135"/>
      <c r="T3222" s="135"/>
      <c r="U3222" s="134"/>
      <c r="V3222" s="135"/>
      <c r="W3222" s="135"/>
      <c r="X3222" s="134"/>
      <c r="Y3222" s="135"/>
      <c r="Z3222" s="135"/>
      <c r="AA3222" s="134"/>
      <c r="AB3222" s="135"/>
      <c r="AC3222" s="135"/>
      <c r="AD3222" s="134"/>
      <c r="AE3222" s="135"/>
      <c r="AF3222" s="135"/>
      <c r="AG3222" s="134"/>
    </row>
    <row r="3223" spans="1:33">
      <c r="A3223" s="144" t="s">
        <v>345</v>
      </c>
      <c r="B3223" s="135" t="s">
        <v>1958</v>
      </c>
      <c r="C3223" s="143">
        <v>-496.70558901603818</v>
      </c>
      <c r="D3223" s="143">
        <v>3073.0304874223693</v>
      </c>
      <c r="E3223" s="142">
        <v>1.298</v>
      </c>
      <c r="F3223" s="141">
        <v>2.2240000000000002</v>
      </c>
      <c r="G3223" s="135"/>
      <c r="H3223" s="135"/>
      <c r="I3223" s="134"/>
      <c r="J3223" s="135"/>
      <c r="K3223" s="135"/>
      <c r="L3223" s="134"/>
      <c r="M3223" s="135"/>
      <c r="N3223" s="135"/>
      <c r="O3223" s="134"/>
      <c r="P3223" s="135"/>
      <c r="Q3223" s="135"/>
      <c r="R3223" s="134"/>
      <c r="S3223" s="135"/>
      <c r="T3223" s="135"/>
      <c r="U3223" s="134"/>
      <c r="V3223" s="135"/>
      <c r="W3223" s="135"/>
      <c r="X3223" s="134"/>
      <c r="Y3223" s="135"/>
      <c r="Z3223" s="135"/>
      <c r="AA3223" s="134"/>
      <c r="AB3223" s="135"/>
      <c r="AC3223" s="135"/>
      <c r="AD3223" s="134"/>
      <c r="AE3223" s="135"/>
      <c r="AF3223" s="135"/>
      <c r="AG3223" s="134"/>
    </row>
    <row r="3224" spans="1:33">
      <c r="A3224" s="144" t="s">
        <v>345</v>
      </c>
      <c r="B3224" s="135" t="s">
        <v>1957</v>
      </c>
      <c r="C3224" s="143">
        <v>-496.65619368635652</v>
      </c>
      <c r="D3224" s="143">
        <v>3072.4967662562749</v>
      </c>
      <c r="E3224" s="142">
        <v>1.321</v>
      </c>
      <c r="F3224" s="141">
        <v>2.2029999999999998</v>
      </c>
      <c r="G3224" s="135"/>
      <c r="H3224" s="135"/>
      <c r="I3224" s="134"/>
      <c r="J3224" s="135"/>
      <c r="K3224" s="135"/>
      <c r="L3224" s="134"/>
      <c r="M3224" s="135"/>
      <c r="N3224" s="135"/>
      <c r="O3224" s="134"/>
      <c r="P3224" s="135"/>
      <c r="Q3224" s="135"/>
      <c r="R3224" s="134"/>
      <c r="S3224" s="135"/>
      <c r="T3224" s="135"/>
      <c r="U3224" s="134"/>
      <c r="V3224" s="135"/>
      <c r="W3224" s="135"/>
      <c r="X3224" s="134"/>
      <c r="Y3224" s="135"/>
      <c r="Z3224" s="135"/>
      <c r="AA3224" s="134"/>
      <c r="AB3224" s="135"/>
      <c r="AC3224" s="135"/>
      <c r="AD3224" s="134"/>
      <c r="AE3224" s="135"/>
      <c r="AF3224" s="135"/>
      <c r="AG3224" s="134"/>
    </row>
    <row r="3225" spans="1:33">
      <c r="A3225" s="144" t="s">
        <v>345</v>
      </c>
      <c r="B3225" s="135" t="s">
        <v>1956</v>
      </c>
      <c r="C3225" s="143">
        <v>-496.38120868897988</v>
      </c>
      <c r="D3225" s="143">
        <v>3072.0166983827326</v>
      </c>
      <c r="E3225" s="142">
        <v>1.325</v>
      </c>
      <c r="F3225" s="141">
        <v>2.2410000000000001</v>
      </c>
      <c r="G3225" s="135"/>
      <c r="H3225" s="135"/>
      <c r="I3225" s="134"/>
      <c r="J3225" s="135"/>
      <c r="K3225" s="135"/>
      <c r="L3225" s="134"/>
      <c r="M3225" s="135"/>
      <c r="N3225" s="135"/>
      <c r="O3225" s="134"/>
      <c r="P3225" s="135"/>
      <c r="Q3225" s="135"/>
      <c r="R3225" s="134"/>
      <c r="S3225" s="135"/>
      <c r="T3225" s="135"/>
      <c r="U3225" s="134"/>
      <c r="V3225" s="135"/>
      <c r="W3225" s="135"/>
      <c r="X3225" s="134"/>
      <c r="Y3225" s="135"/>
      <c r="Z3225" s="135"/>
      <c r="AA3225" s="134"/>
      <c r="AB3225" s="135"/>
      <c r="AC3225" s="135"/>
      <c r="AD3225" s="134"/>
      <c r="AE3225" s="135"/>
      <c r="AF3225" s="135"/>
      <c r="AG3225" s="134"/>
    </row>
    <row r="3226" spans="1:33">
      <c r="A3226" s="144" t="s">
        <v>345</v>
      </c>
      <c r="B3226" s="135" t="s">
        <v>1955</v>
      </c>
      <c r="C3226" s="143">
        <v>-496.71243272488493</v>
      </c>
      <c r="D3226" s="143">
        <v>3071.9622636296126</v>
      </c>
      <c r="E3226" s="142">
        <v>1.298</v>
      </c>
      <c r="F3226" s="141">
        <v>2.2010000000000001</v>
      </c>
      <c r="G3226" s="135"/>
      <c r="H3226" s="135"/>
      <c r="I3226" s="134"/>
      <c r="J3226" s="135"/>
      <c r="K3226" s="135"/>
      <c r="L3226" s="134"/>
      <c r="M3226" s="135"/>
      <c r="N3226" s="135"/>
      <c r="O3226" s="134"/>
      <c r="P3226" s="135"/>
      <c r="Q3226" s="135"/>
      <c r="R3226" s="134"/>
      <c r="S3226" s="135"/>
      <c r="T3226" s="135"/>
      <c r="U3226" s="134"/>
      <c r="V3226" s="135"/>
      <c r="W3226" s="135"/>
      <c r="X3226" s="134"/>
      <c r="Y3226" s="135"/>
      <c r="Z3226" s="135"/>
      <c r="AA3226" s="134"/>
      <c r="AB3226" s="135"/>
      <c r="AC3226" s="135"/>
      <c r="AD3226" s="134"/>
      <c r="AE3226" s="135"/>
      <c r="AF3226" s="135"/>
      <c r="AG3226" s="134"/>
    </row>
    <row r="3227" spans="1:33">
      <c r="A3227" s="144" t="s">
        <v>345</v>
      </c>
      <c r="B3227" s="135" t="s">
        <v>1954</v>
      </c>
      <c r="C3227" s="143">
        <v>-495.9832489043049</v>
      </c>
      <c r="D3227" s="143">
        <v>3070.604214469899</v>
      </c>
      <c r="E3227" s="142">
        <v>1.3069999999999999</v>
      </c>
      <c r="F3227" s="141">
        <v>2.2309999999999999</v>
      </c>
      <c r="G3227" s="135"/>
      <c r="H3227" s="135"/>
      <c r="I3227" s="134"/>
      <c r="J3227" s="135"/>
      <c r="K3227" s="135"/>
      <c r="L3227" s="134"/>
      <c r="M3227" s="135"/>
      <c r="N3227" s="135"/>
      <c r="O3227" s="134"/>
      <c r="P3227" s="135"/>
      <c r="Q3227" s="135"/>
      <c r="R3227" s="134"/>
      <c r="S3227" s="135"/>
      <c r="T3227" s="135"/>
      <c r="U3227" s="134"/>
      <c r="V3227" s="135"/>
      <c r="W3227" s="135"/>
      <c r="X3227" s="134"/>
      <c r="Y3227" s="135"/>
      <c r="Z3227" s="135"/>
      <c r="AA3227" s="134"/>
      <c r="AB3227" s="135"/>
      <c r="AC3227" s="135"/>
      <c r="AD3227" s="134"/>
      <c r="AE3227" s="135"/>
      <c r="AF3227" s="135"/>
      <c r="AG3227" s="134"/>
    </row>
    <row r="3228" spans="1:33">
      <c r="A3228" s="144" t="s">
        <v>345</v>
      </c>
      <c r="B3228" s="135" t="s">
        <v>1953</v>
      </c>
      <c r="C3228" s="143">
        <v>-496.38396655594357</v>
      </c>
      <c r="D3228" s="143">
        <v>3068.8709044533362</v>
      </c>
      <c r="E3228" s="142">
        <v>1.3080000000000001</v>
      </c>
      <c r="F3228" s="141">
        <v>2.2029999999999998</v>
      </c>
      <c r="G3228" s="135"/>
      <c r="H3228" s="135"/>
      <c r="I3228" s="134"/>
      <c r="J3228" s="135"/>
      <c r="K3228" s="135"/>
      <c r="L3228" s="134"/>
      <c r="M3228" s="135"/>
      <c r="N3228" s="135"/>
      <c r="O3228" s="134"/>
      <c r="P3228" s="135"/>
      <c r="Q3228" s="135"/>
      <c r="R3228" s="134"/>
      <c r="S3228" s="135"/>
      <c r="T3228" s="135"/>
      <c r="U3228" s="134"/>
      <c r="V3228" s="135"/>
      <c r="W3228" s="135"/>
      <c r="X3228" s="134"/>
      <c r="Y3228" s="135"/>
      <c r="Z3228" s="135"/>
      <c r="AA3228" s="134"/>
      <c r="AB3228" s="135"/>
      <c r="AC3228" s="135"/>
      <c r="AD3228" s="134"/>
      <c r="AE3228" s="135"/>
      <c r="AF3228" s="135"/>
      <c r="AG3228" s="134"/>
    </row>
    <row r="3229" spans="1:33">
      <c r="A3229" s="144" t="s">
        <v>345</v>
      </c>
      <c r="B3229" s="135" t="s">
        <v>1952</v>
      </c>
      <c r="C3229" s="143">
        <v>-496.20702974952007</v>
      </c>
      <c r="D3229" s="143">
        <v>3067.9712829419027</v>
      </c>
      <c r="E3229" s="142">
        <v>1.3129999999999999</v>
      </c>
      <c r="F3229" s="141">
        <v>2.2210000000000001</v>
      </c>
      <c r="G3229" s="135"/>
      <c r="H3229" s="135"/>
      <c r="I3229" s="134"/>
      <c r="J3229" s="135"/>
      <c r="K3229" s="135"/>
      <c r="L3229" s="134"/>
      <c r="M3229" s="135"/>
      <c r="N3229" s="135"/>
      <c r="O3229" s="134"/>
      <c r="P3229" s="135"/>
      <c r="Q3229" s="135"/>
      <c r="R3229" s="134"/>
      <c r="S3229" s="135"/>
      <c r="T3229" s="135"/>
      <c r="U3229" s="134"/>
      <c r="V3229" s="135"/>
      <c r="W3229" s="135"/>
      <c r="X3229" s="134"/>
      <c r="Y3229" s="135"/>
      <c r="Z3229" s="135"/>
      <c r="AA3229" s="134"/>
      <c r="AB3229" s="135"/>
      <c r="AC3229" s="135"/>
      <c r="AD3229" s="134"/>
      <c r="AE3229" s="135"/>
      <c r="AF3229" s="135"/>
      <c r="AG3229" s="134"/>
    </row>
    <row r="3230" spans="1:33">
      <c r="A3230" s="144" t="s">
        <v>345</v>
      </c>
      <c r="B3230" s="135" t="s">
        <v>1951</v>
      </c>
      <c r="C3230" s="143">
        <v>-496.58037412029063</v>
      </c>
      <c r="D3230" s="143">
        <v>3067.081290888792</v>
      </c>
      <c r="E3230" s="142">
        <v>1.302</v>
      </c>
      <c r="F3230" s="141">
        <v>2.2109999999999999</v>
      </c>
      <c r="G3230" s="135"/>
      <c r="H3230" s="135"/>
      <c r="I3230" s="134"/>
      <c r="J3230" s="135"/>
      <c r="K3230" s="135"/>
      <c r="L3230" s="134"/>
      <c r="M3230" s="135"/>
      <c r="N3230" s="135"/>
      <c r="O3230" s="134"/>
      <c r="P3230" s="135"/>
      <c r="Q3230" s="135"/>
      <c r="R3230" s="134"/>
      <c r="S3230" s="135"/>
      <c r="T3230" s="135"/>
      <c r="U3230" s="134"/>
      <c r="V3230" s="135"/>
      <c r="W3230" s="135"/>
      <c r="X3230" s="134"/>
      <c r="Y3230" s="135"/>
      <c r="Z3230" s="135"/>
      <c r="AA3230" s="134"/>
      <c r="AB3230" s="135"/>
      <c r="AC3230" s="135"/>
      <c r="AD3230" s="134"/>
      <c r="AE3230" s="135"/>
      <c r="AF3230" s="135"/>
      <c r="AG3230" s="134"/>
    </row>
    <row r="3231" spans="1:33">
      <c r="A3231" s="144" t="s">
        <v>345</v>
      </c>
      <c r="B3231" s="135" t="s">
        <v>1950</v>
      </c>
      <c r="C3231" s="143">
        <v>-496.84965284101668</v>
      </c>
      <c r="D3231" s="143">
        <v>3065.1508439420168</v>
      </c>
      <c r="E3231" s="142">
        <v>1.3049999999999999</v>
      </c>
      <c r="F3231" s="141">
        <v>2.2200000000000002</v>
      </c>
      <c r="G3231" s="135"/>
      <c r="H3231" s="135"/>
      <c r="I3231" s="134"/>
      <c r="J3231" s="135"/>
      <c r="K3231" s="135"/>
      <c r="L3231" s="134"/>
      <c r="M3231" s="135"/>
      <c r="N3231" s="135"/>
      <c r="O3231" s="134"/>
      <c r="P3231" s="135"/>
      <c r="Q3231" s="135"/>
      <c r="R3231" s="134"/>
      <c r="S3231" s="135"/>
      <c r="T3231" s="135"/>
      <c r="U3231" s="134"/>
      <c r="V3231" s="135"/>
      <c r="W3231" s="135"/>
      <c r="X3231" s="134"/>
      <c r="Y3231" s="135"/>
      <c r="Z3231" s="135"/>
      <c r="AA3231" s="134"/>
      <c r="AB3231" s="135"/>
      <c r="AC3231" s="135"/>
      <c r="AD3231" s="134"/>
      <c r="AE3231" s="135"/>
      <c r="AF3231" s="135"/>
      <c r="AG3231" s="134"/>
    </row>
    <row r="3232" spans="1:33">
      <c r="A3232" s="144" t="s">
        <v>345</v>
      </c>
      <c r="B3232" s="135" t="s">
        <v>1949</v>
      </c>
      <c r="C3232" s="143">
        <v>-496.59643617800401</v>
      </c>
      <c r="D3232" s="143">
        <v>3063.205817061988</v>
      </c>
      <c r="E3232" s="142">
        <v>1.3140000000000001</v>
      </c>
      <c r="F3232" s="141">
        <v>2.218</v>
      </c>
      <c r="G3232" s="135"/>
      <c r="H3232" s="135"/>
      <c r="I3232" s="134"/>
      <c r="J3232" s="135"/>
      <c r="K3232" s="135"/>
      <c r="L3232" s="134"/>
      <c r="M3232" s="135"/>
      <c r="N3232" s="135"/>
      <c r="O3232" s="134"/>
      <c r="P3232" s="135"/>
      <c r="Q3232" s="135"/>
      <c r="R3232" s="134"/>
      <c r="S3232" s="135"/>
      <c r="T3232" s="135"/>
      <c r="U3232" s="134"/>
      <c r="V3232" s="135"/>
      <c r="W3232" s="135"/>
      <c r="X3232" s="134"/>
      <c r="Y3232" s="135"/>
      <c r="Z3232" s="135"/>
      <c r="AA3232" s="134"/>
      <c r="AB3232" s="135"/>
      <c r="AC3232" s="135"/>
      <c r="AD3232" s="134"/>
      <c r="AE3232" s="135"/>
      <c r="AF3232" s="135"/>
      <c r="AG3232" s="134"/>
    </row>
    <row r="3233" spans="1:33">
      <c r="A3233" s="144" t="s">
        <v>345</v>
      </c>
      <c r="B3233" s="135" t="s">
        <v>1948</v>
      </c>
      <c r="C3233" s="143">
        <v>-495.98626114792353</v>
      </c>
      <c r="D3233" s="143">
        <v>3062.741970378278</v>
      </c>
      <c r="E3233" s="142">
        <v>1.276</v>
      </c>
      <c r="F3233" s="141">
        <v>2.2109999999999999</v>
      </c>
      <c r="G3233" s="135"/>
      <c r="H3233" s="135"/>
      <c r="I3233" s="134"/>
      <c r="J3233" s="135"/>
      <c r="K3233" s="135"/>
      <c r="L3233" s="134"/>
      <c r="M3233" s="135"/>
      <c r="N3233" s="135"/>
      <c r="O3233" s="134"/>
      <c r="P3233" s="135"/>
      <c r="Q3233" s="135"/>
      <c r="R3233" s="134"/>
      <c r="S3233" s="135"/>
      <c r="T3233" s="135"/>
      <c r="U3233" s="134"/>
      <c r="V3233" s="135"/>
      <c r="W3233" s="135"/>
      <c r="X3233" s="134"/>
      <c r="Y3233" s="135"/>
      <c r="Z3233" s="135"/>
      <c r="AA3233" s="134"/>
      <c r="AB3233" s="135"/>
      <c r="AC3233" s="135"/>
      <c r="AD3233" s="134"/>
      <c r="AE3233" s="135"/>
      <c r="AF3233" s="135"/>
      <c r="AG3233" s="134"/>
    </row>
    <row r="3234" spans="1:33">
      <c r="A3234" s="144" t="s">
        <v>345</v>
      </c>
      <c r="B3234" s="135" t="s">
        <v>1947</v>
      </c>
      <c r="C3234" s="143">
        <v>-496.69285650566616</v>
      </c>
      <c r="D3234" s="143">
        <v>3062.5588030770723</v>
      </c>
      <c r="E3234" s="142">
        <v>1.304</v>
      </c>
      <c r="F3234" s="141">
        <v>2.2229999999999999</v>
      </c>
      <c r="G3234" s="135"/>
      <c r="H3234" s="135"/>
      <c r="I3234" s="134"/>
      <c r="J3234" s="135"/>
      <c r="K3234" s="135"/>
      <c r="L3234" s="134"/>
      <c r="M3234" s="135"/>
      <c r="N3234" s="135"/>
      <c r="O3234" s="134"/>
      <c r="P3234" s="135"/>
      <c r="Q3234" s="135"/>
      <c r="R3234" s="134"/>
      <c r="S3234" s="135"/>
      <c r="T3234" s="135"/>
      <c r="U3234" s="134"/>
      <c r="V3234" s="135"/>
      <c r="W3234" s="135"/>
      <c r="X3234" s="134"/>
      <c r="Y3234" s="135"/>
      <c r="Z3234" s="135"/>
      <c r="AA3234" s="134"/>
      <c r="AB3234" s="135"/>
      <c r="AC3234" s="135"/>
      <c r="AD3234" s="134"/>
      <c r="AE3234" s="135"/>
      <c r="AF3234" s="135"/>
      <c r="AG3234" s="134"/>
    </row>
    <row r="3235" spans="1:33">
      <c r="A3235" s="144" t="s">
        <v>345</v>
      </c>
      <c r="B3235" s="135" t="s">
        <v>1946</v>
      </c>
      <c r="C3235" s="143">
        <v>-496.83718105120107</v>
      </c>
      <c r="D3235" s="143">
        <v>3062.1500749216311</v>
      </c>
      <c r="E3235" s="142">
        <v>1.3029999999999999</v>
      </c>
      <c r="F3235" s="141">
        <v>2.2160000000000002</v>
      </c>
      <c r="G3235" s="135"/>
      <c r="H3235" s="135"/>
      <c r="I3235" s="134"/>
      <c r="J3235" s="135"/>
      <c r="K3235" s="135"/>
      <c r="L3235" s="134"/>
      <c r="M3235" s="135"/>
      <c r="N3235" s="135"/>
      <c r="O3235" s="134"/>
      <c r="P3235" s="135"/>
      <c r="Q3235" s="135"/>
      <c r="R3235" s="134"/>
      <c r="S3235" s="135"/>
      <c r="T3235" s="135"/>
      <c r="U3235" s="134"/>
      <c r="V3235" s="135"/>
      <c r="W3235" s="135"/>
      <c r="X3235" s="134"/>
      <c r="Y3235" s="135"/>
      <c r="Z3235" s="135"/>
      <c r="AA3235" s="134"/>
      <c r="AB3235" s="135"/>
      <c r="AC3235" s="135"/>
      <c r="AD3235" s="134"/>
      <c r="AE3235" s="135"/>
      <c r="AF3235" s="135"/>
      <c r="AG3235" s="134"/>
    </row>
    <row r="3236" spans="1:33">
      <c r="A3236" s="144" t="s">
        <v>345</v>
      </c>
      <c r="B3236" s="135" t="s">
        <v>1945</v>
      </c>
      <c r="C3236" s="143">
        <v>-496.68610327696933</v>
      </c>
      <c r="D3236" s="143">
        <v>3060.2417384063347</v>
      </c>
      <c r="E3236" s="142">
        <v>1.296</v>
      </c>
      <c r="F3236" s="141">
        <v>2.2130000000000001</v>
      </c>
      <c r="G3236" s="135"/>
      <c r="H3236" s="135"/>
      <c r="I3236" s="134"/>
      <c r="J3236" s="135"/>
      <c r="K3236" s="135"/>
      <c r="L3236" s="134"/>
      <c r="M3236" s="135"/>
      <c r="N3236" s="135"/>
      <c r="O3236" s="134"/>
      <c r="P3236" s="135"/>
      <c r="Q3236" s="135"/>
      <c r="R3236" s="134"/>
      <c r="S3236" s="135"/>
      <c r="T3236" s="135"/>
      <c r="U3236" s="134"/>
      <c r="V3236" s="135"/>
      <c r="W3236" s="135"/>
      <c r="X3236" s="134"/>
      <c r="Y3236" s="135"/>
      <c r="Z3236" s="135"/>
      <c r="AA3236" s="134"/>
      <c r="AB3236" s="135"/>
      <c r="AC3236" s="135"/>
      <c r="AD3236" s="134"/>
      <c r="AE3236" s="135"/>
      <c r="AF3236" s="135"/>
      <c r="AG3236" s="134"/>
    </row>
    <row r="3237" spans="1:33">
      <c r="A3237" s="144" t="s">
        <v>345</v>
      </c>
      <c r="B3237" s="135" t="s">
        <v>1944</v>
      </c>
      <c r="C3237" s="143">
        <v>-495.96348971660422</v>
      </c>
      <c r="D3237" s="143">
        <v>3059.9587696174217</v>
      </c>
      <c r="E3237" s="142">
        <v>1.323</v>
      </c>
      <c r="F3237" s="141">
        <v>2.2000000000000002</v>
      </c>
      <c r="G3237" s="135"/>
      <c r="H3237" s="135"/>
      <c r="I3237" s="134"/>
      <c r="J3237" s="135"/>
      <c r="K3237" s="135"/>
      <c r="L3237" s="134"/>
      <c r="M3237" s="135"/>
      <c r="N3237" s="135"/>
      <c r="O3237" s="134"/>
      <c r="P3237" s="135"/>
      <c r="Q3237" s="135"/>
      <c r="R3237" s="134"/>
      <c r="S3237" s="135"/>
      <c r="T3237" s="135"/>
      <c r="U3237" s="134"/>
      <c r="V3237" s="135"/>
      <c r="W3237" s="135"/>
      <c r="X3237" s="134"/>
      <c r="Y3237" s="135"/>
      <c r="Z3237" s="135"/>
      <c r="AA3237" s="134"/>
      <c r="AB3237" s="135"/>
      <c r="AC3237" s="135"/>
      <c r="AD3237" s="134"/>
      <c r="AE3237" s="135"/>
      <c r="AF3237" s="135"/>
      <c r="AG3237" s="134"/>
    </row>
    <row r="3238" spans="1:33">
      <c r="A3238" s="144" t="s">
        <v>345</v>
      </c>
      <c r="B3238" s="135" t="s">
        <v>1943</v>
      </c>
      <c r="C3238" s="143">
        <v>-496.59627177204516</v>
      </c>
      <c r="D3238" s="143">
        <v>3058.9999664477109</v>
      </c>
      <c r="E3238" s="142">
        <v>1.3080000000000001</v>
      </c>
      <c r="F3238" s="141">
        <v>2.21</v>
      </c>
      <c r="G3238" s="135"/>
      <c r="H3238" s="135"/>
      <c r="I3238" s="134"/>
      <c r="J3238" s="135"/>
      <c r="K3238" s="135"/>
      <c r="L3238" s="134"/>
      <c r="M3238" s="135"/>
      <c r="N3238" s="135"/>
      <c r="O3238" s="134"/>
      <c r="P3238" s="135"/>
      <c r="Q3238" s="135"/>
      <c r="R3238" s="134"/>
      <c r="S3238" s="135"/>
      <c r="T3238" s="135"/>
      <c r="U3238" s="134"/>
      <c r="V3238" s="135"/>
      <c r="W3238" s="135"/>
      <c r="X3238" s="134"/>
      <c r="Y3238" s="135"/>
      <c r="Z3238" s="135"/>
      <c r="AA3238" s="134"/>
      <c r="AB3238" s="135"/>
      <c r="AC3238" s="135"/>
      <c r="AD3238" s="134"/>
      <c r="AE3238" s="135"/>
      <c r="AF3238" s="135"/>
      <c r="AG3238" s="134"/>
    </row>
    <row r="3239" spans="1:33">
      <c r="A3239" s="144" t="s">
        <v>345</v>
      </c>
      <c r="B3239" s="135" t="s">
        <v>1942</v>
      </c>
      <c r="C3239" s="143">
        <v>-496.4323823183272</v>
      </c>
      <c r="D3239" s="143">
        <v>3058.0289814575899</v>
      </c>
      <c r="E3239" s="142">
        <v>1.3009999999999999</v>
      </c>
      <c r="F3239" s="141">
        <v>2.2189999999999999</v>
      </c>
      <c r="G3239" s="135"/>
      <c r="H3239" s="135"/>
      <c r="I3239" s="134"/>
      <c r="J3239" s="135"/>
      <c r="K3239" s="135"/>
      <c r="L3239" s="134"/>
      <c r="M3239" s="135"/>
      <c r="N3239" s="135"/>
      <c r="O3239" s="134"/>
      <c r="P3239" s="135"/>
      <c r="Q3239" s="135"/>
      <c r="R3239" s="134"/>
      <c r="S3239" s="135"/>
      <c r="T3239" s="135"/>
      <c r="U3239" s="134"/>
      <c r="V3239" s="135"/>
      <c r="W3239" s="135"/>
      <c r="X3239" s="134"/>
      <c r="Y3239" s="135"/>
      <c r="Z3239" s="135"/>
      <c r="AA3239" s="134"/>
      <c r="AB3239" s="135"/>
      <c r="AC3239" s="135"/>
      <c r="AD3239" s="134"/>
      <c r="AE3239" s="135"/>
      <c r="AF3239" s="135"/>
      <c r="AG3239" s="134"/>
    </row>
    <row r="3240" spans="1:33">
      <c r="A3240" s="144" t="s">
        <v>345</v>
      </c>
      <c r="B3240" s="135" t="s">
        <v>1941</v>
      </c>
      <c r="C3240" s="143">
        <v>-496.5057599979873</v>
      </c>
      <c r="D3240" s="143">
        <v>3056.2731632085861</v>
      </c>
      <c r="E3240" s="142">
        <v>1.2969999999999999</v>
      </c>
      <c r="F3240" s="141">
        <v>2.2240000000000002</v>
      </c>
      <c r="G3240" s="135"/>
      <c r="H3240" s="135"/>
      <c r="I3240" s="134"/>
      <c r="J3240" s="135"/>
      <c r="K3240" s="135"/>
      <c r="L3240" s="134"/>
      <c r="M3240" s="135"/>
      <c r="N3240" s="135"/>
      <c r="O3240" s="134"/>
      <c r="P3240" s="135"/>
      <c r="Q3240" s="135"/>
      <c r="R3240" s="134"/>
      <c r="S3240" s="135"/>
      <c r="T3240" s="135"/>
      <c r="U3240" s="134"/>
      <c r="V3240" s="135"/>
      <c r="W3240" s="135"/>
      <c r="X3240" s="134"/>
      <c r="Y3240" s="135"/>
      <c r="Z3240" s="135"/>
      <c r="AA3240" s="134"/>
      <c r="AB3240" s="135"/>
      <c r="AC3240" s="135"/>
      <c r="AD3240" s="134"/>
      <c r="AE3240" s="135"/>
      <c r="AF3240" s="135"/>
      <c r="AG3240" s="134"/>
    </row>
    <row r="3241" spans="1:33">
      <c r="A3241" s="144" t="s">
        <v>345</v>
      </c>
      <c r="B3241" s="135" t="s">
        <v>1940</v>
      </c>
      <c r="C3241" s="143">
        <v>-496.03909417761827</v>
      </c>
      <c r="D3241" s="143">
        <v>3055.0315609220274</v>
      </c>
      <c r="E3241" s="142">
        <v>1.321</v>
      </c>
      <c r="F3241" s="141">
        <v>2.2160000000000002</v>
      </c>
      <c r="G3241" s="135"/>
      <c r="H3241" s="135"/>
      <c r="I3241" s="134"/>
      <c r="J3241" s="135"/>
      <c r="K3241" s="135"/>
      <c r="L3241" s="134"/>
      <c r="M3241" s="135"/>
      <c r="N3241" s="135"/>
      <c r="O3241" s="134"/>
      <c r="P3241" s="135"/>
      <c r="Q3241" s="135"/>
      <c r="R3241" s="134"/>
      <c r="S3241" s="135"/>
      <c r="T3241" s="135"/>
      <c r="U3241" s="134"/>
      <c r="V3241" s="135"/>
      <c r="W3241" s="135"/>
      <c r="X3241" s="134"/>
      <c r="Y3241" s="135"/>
      <c r="Z3241" s="135"/>
      <c r="AA3241" s="134"/>
      <c r="AB3241" s="135"/>
      <c r="AC3241" s="135"/>
      <c r="AD3241" s="134"/>
      <c r="AE3241" s="135"/>
      <c r="AF3241" s="135"/>
      <c r="AG3241" s="134"/>
    </row>
    <row r="3242" spans="1:33">
      <c r="A3242" s="144" t="s">
        <v>345</v>
      </c>
      <c r="B3242" s="135" t="s">
        <v>1939</v>
      </c>
      <c r="C3242" s="143">
        <v>-496.38626238224163</v>
      </c>
      <c r="D3242" s="143">
        <v>3054.29197515223</v>
      </c>
      <c r="E3242" s="142">
        <v>1.3280000000000001</v>
      </c>
      <c r="F3242" s="141">
        <v>2.2080000000000002</v>
      </c>
      <c r="G3242" s="135"/>
      <c r="H3242" s="135"/>
      <c r="I3242" s="134"/>
      <c r="J3242" s="135"/>
      <c r="K3242" s="135"/>
      <c r="L3242" s="134"/>
      <c r="M3242" s="135"/>
      <c r="N3242" s="135"/>
      <c r="O3242" s="134"/>
      <c r="P3242" s="135"/>
      <c r="Q3242" s="135"/>
      <c r="R3242" s="134"/>
      <c r="S3242" s="135"/>
      <c r="T3242" s="135"/>
      <c r="U3242" s="134"/>
      <c r="V3242" s="135"/>
      <c r="W3242" s="135"/>
      <c r="X3242" s="134"/>
      <c r="Y3242" s="135"/>
      <c r="Z3242" s="135"/>
      <c r="AA3242" s="134"/>
      <c r="AB3242" s="135"/>
      <c r="AC3242" s="135"/>
      <c r="AD3242" s="134"/>
      <c r="AE3242" s="135"/>
      <c r="AF3242" s="135"/>
      <c r="AG3242" s="134"/>
    </row>
    <row r="3243" spans="1:33">
      <c r="A3243" s="144" t="s">
        <v>345</v>
      </c>
      <c r="B3243" s="135" t="s">
        <v>1938</v>
      </c>
      <c r="C3243" s="143">
        <v>-495.97350261178377</v>
      </c>
      <c r="D3243" s="143">
        <v>3053.7369282519694</v>
      </c>
      <c r="E3243" s="142">
        <v>1.3220000000000001</v>
      </c>
      <c r="F3243" s="141">
        <v>2.2170000000000001</v>
      </c>
      <c r="G3243" s="135"/>
      <c r="H3243" s="135"/>
      <c r="I3243" s="134"/>
      <c r="J3243" s="135"/>
      <c r="K3243" s="135"/>
      <c r="L3243" s="134"/>
      <c r="M3243" s="135"/>
      <c r="N3243" s="135"/>
      <c r="O3243" s="134"/>
      <c r="P3243" s="135"/>
      <c r="Q3243" s="135"/>
      <c r="R3243" s="134"/>
      <c r="S3243" s="135"/>
      <c r="T3243" s="135"/>
      <c r="U3243" s="134"/>
      <c r="V3243" s="135"/>
      <c r="W3243" s="135"/>
      <c r="X3243" s="134"/>
      <c r="Y3243" s="135"/>
      <c r="Z3243" s="135"/>
      <c r="AA3243" s="134"/>
      <c r="AB3243" s="135"/>
      <c r="AC3243" s="135"/>
      <c r="AD3243" s="134"/>
      <c r="AE3243" s="135"/>
      <c r="AF3243" s="135"/>
      <c r="AG3243" s="134"/>
    </row>
    <row r="3244" spans="1:33">
      <c r="A3244" s="144" t="s">
        <v>345</v>
      </c>
      <c r="B3244" s="135" t="s">
        <v>1937</v>
      </c>
      <c r="C3244" s="143">
        <v>-496.48637407409893</v>
      </c>
      <c r="D3244" s="143">
        <v>3052.0824314353176</v>
      </c>
      <c r="E3244" s="142">
        <v>1.2969999999999999</v>
      </c>
      <c r="F3244" s="141">
        <v>2.2250000000000001</v>
      </c>
      <c r="G3244" s="135"/>
      <c r="H3244" s="135"/>
      <c r="I3244" s="134"/>
      <c r="J3244" s="135"/>
      <c r="K3244" s="135"/>
      <c r="L3244" s="134"/>
      <c r="M3244" s="135"/>
      <c r="N3244" s="135"/>
      <c r="O3244" s="134"/>
      <c r="P3244" s="135"/>
      <c r="Q3244" s="135"/>
      <c r="R3244" s="134"/>
      <c r="S3244" s="135"/>
      <c r="T3244" s="135"/>
      <c r="U3244" s="134"/>
      <c r="V3244" s="135"/>
      <c r="W3244" s="135"/>
      <c r="X3244" s="134"/>
      <c r="Y3244" s="135"/>
      <c r="Z3244" s="135"/>
      <c r="AA3244" s="134"/>
      <c r="AB3244" s="135"/>
      <c r="AC3244" s="135"/>
      <c r="AD3244" s="134"/>
      <c r="AE3244" s="135"/>
      <c r="AF3244" s="135"/>
      <c r="AG3244" s="134"/>
    </row>
    <row r="3245" spans="1:33">
      <c r="A3245" s="144" t="s">
        <v>345</v>
      </c>
      <c r="B3245" s="135" t="s">
        <v>1936</v>
      </c>
      <c r="C3245" s="143">
        <v>-496.16252298031185</v>
      </c>
      <c r="D3245" s="143">
        <v>3051.2897253258989</v>
      </c>
      <c r="E3245" s="142">
        <v>1.3140000000000001</v>
      </c>
      <c r="F3245" s="141">
        <v>2.2080000000000002</v>
      </c>
      <c r="G3245" s="135"/>
      <c r="H3245" s="135"/>
      <c r="I3245" s="134"/>
      <c r="J3245" s="135"/>
      <c r="K3245" s="135"/>
      <c r="L3245" s="134"/>
      <c r="M3245" s="135"/>
      <c r="N3245" s="135"/>
      <c r="O3245" s="134"/>
      <c r="P3245" s="135"/>
      <c r="Q3245" s="135"/>
      <c r="R3245" s="134"/>
      <c r="S3245" s="135"/>
      <c r="T3245" s="135"/>
      <c r="U3245" s="134"/>
      <c r="V3245" s="135"/>
      <c r="W3245" s="135"/>
      <c r="X3245" s="134"/>
      <c r="Y3245" s="135"/>
      <c r="Z3245" s="135"/>
      <c r="AA3245" s="134"/>
      <c r="AB3245" s="135"/>
      <c r="AC3245" s="135"/>
      <c r="AD3245" s="134"/>
      <c r="AE3245" s="135"/>
      <c r="AF3245" s="135"/>
      <c r="AG3245" s="134"/>
    </row>
    <row r="3246" spans="1:33">
      <c r="A3246" s="144" t="s">
        <v>345</v>
      </c>
      <c r="B3246" s="135" t="s">
        <v>1935</v>
      </c>
      <c r="C3246" s="143">
        <v>-496.0348222105593</v>
      </c>
      <c r="D3246" s="143">
        <v>3050.484939490565</v>
      </c>
      <c r="E3246" s="142">
        <v>1.2709999999999999</v>
      </c>
      <c r="F3246" s="141">
        <v>2.1970000000000001</v>
      </c>
      <c r="G3246" s="135"/>
      <c r="H3246" s="135"/>
      <c r="I3246" s="134"/>
      <c r="J3246" s="135"/>
      <c r="K3246" s="135"/>
      <c r="L3246" s="134"/>
      <c r="M3246" s="135"/>
      <c r="N3246" s="135"/>
      <c r="O3246" s="134"/>
      <c r="P3246" s="135"/>
      <c r="Q3246" s="135"/>
      <c r="R3246" s="134"/>
      <c r="S3246" s="135"/>
      <c r="T3246" s="135"/>
      <c r="U3246" s="134"/>
      <c r="V3246" s="135"/>
      <c r="W3246" s="135"/>
      <c r="X3246" s="134"/>
      <c r="Y3246" s="135"/>
      <c r="Z3246" s="135"/>
      <c r="AA3246" s="134"/>
      <c r="AB3246" s="135"/>
      <c r="AC3246" s="135"/>
      <c r="AD3246" s="134"/>
      <c r="AE3246" s="135"/>
      <c r="AF3246" s="135"/>
      <c r="AG3246" s="134"/>
    </row>
    <row r="3247" spans="1:33">
      <c r="A3247" s="144" t="s">
        <v>345</v>
      </c>
      <c r="B3247" s="135" t="s">
        <v>1934</v>
      </c>
      <c r="C3247" s="143">
        <v>-496.85629406956349</v>
      </c>
      <c r="D3247" s="143">
        <v>3049.3972084109273</v>
      </c>
      <c r="E3247" s="142">
        <v>1.2729999999999999</v>
      </c>
      <c r="F3247" s="141">
        <v>2.1859999999999999</v>
      </c>
      <c r="G3247" s="135"/>
      <c r="H3247" s="135"/>
      <c r="I3247" s="134"/>
      <c r="J3247" s="135"/>
      <c r="K3247" s="135"/>
      <c r="L3247" s="134"/>
      <c r="M3247" s="135"/>
      <c r="N3247" s="135"/>
      <c r="O3247" s="134"/>
      <c r="P3247" s="135"/>
      <c r="Q3247" s="135"/>
      <c r="R3247" s="134"/>
      <c r="S3247" s="135"/>
      <c r="T3247" s="135"/>
      <c r="U3247" s="134"/>
      <c r="V3247" s="135"/>
      <c r="W3247" s="135"/>
      <c r="X3247" s="134"/>
      <c r="Y3247" s="135"/>
      <c r="Z3247" s="135"/>
      <c r="AA3247" s="134"/>
      <c r="AB3247" s="135"/>
      <c r="AC3247" s="135"/>
      <c r="AD3247" s="134"/>
      <c r="AE3247" s="135"/>
      <c r="AF3247" s="135"/>
      <c r="AG3247" s="134"/>
    </row>
    <row r="3248" spans="1:33">
      <c r="A3248" s="144" t="s">
        <v>345</v>
      </c>
      <c r="B3248" s="135" t="s">
        <v>1933</v>
      </c>
      <c r="C3248" s="143">
        <v>-496.75512620564865</v>
      </c>
      <c r="D3248" s="143">
        <v>3048.8166234323826</v>
      </c>
      <c r="E3248" s="142">
        <v>1.2729999999999999</v>
      </c>
      <c r="F3248" s="141">
        <v>2.1760000000000002</v>
      </c>
      <c r="G3248" s="135"/>
      <c r="H3248" s="135"/>
      <c r="I3248" s="134"/>
      <c r="J3248" s="135"/>
      <c r="K3248" s="135"/>
      <c r="L3248" s="134"/>
      <c r="M3248" s="135"/>
      <c r="N3248" s="135"/>
      <c r="O3248" s="134"/>
      <c r="P3248" s="135"/>
      <c r="Q3248" s="135"/>
      <c r="R3248" s="134"/>
      <c r="S3248" s="135"/>
      <c r="T3248" s="135"/>
      <c r="U3248" s="134"/>
      <c r="V3248" s="135"/>
      <c r="W3248" s="135"/>
      <c r="X3248" s="134"/>
      <c r="Y3248" s="135"/>
      <c r="Z3248" s="135"/>
      <c r="AA3248" s="134"/>
      <c r="AB3248" s="135"/>
      <c r="AC3248" s="135"/>
      <c r="AD3248" s="134"/>
      <c r="AE3248" s="135"/>
      <c r="AF3248" s="135"/>
      <c r="AG3248" s="134"/>
    </row>
    <row r="3249" spans="1:33">
      <c r="A3249" s="144" t="s">
        <v>345</v>
      </c>
      <c r="B3249" s="135" t="s">
        <v>1932</v>
      </c>
      <c r="C3249" s="143">
        <v>-496.86942726482215</v>
      </c>
      <c r="D3249" s="143">
        <v>3047.0758219259315</v>
      </c>
      <c r="E3249" s="142">
        <v>1.2629999999999999</v>
      </c>
      <c r="F3249" s="141">
        <v>2.194</v>
      </c>
      <c r="G3249" s="135"/>
      <c r="H3249" s="135"/>
      <c r="I3249" s="134"/>
      <c r="J3249" s="135"/>
      <c r="K3249" s="135"/>
      <c r="L3249" s="134"/>
      <c r="M3249" s="135"/>
      <c r="N3249" s="135"/>
      <c r="O3249" s="134"/>
      <c r="P3249" s="135"/>
      <c r="Q3249" s="135"/>
      <c r="R3249" s="134"/>
      <c r="S3249" s="135"/>
      <c r="T3249" s="135"/>
      <c r="U3249" s="134"/>
      <c r="V3249" s="135"/>
      <c r="W3249" s="135"/>
      <c r="X3249" s="134"/>
      <c r="Y3249" s="135"/>
      <c r="Z3249" s="135"/>
      <c r="AA3249" s="134"/>
      <c r="AB3249" s="135"/>
      <c r="AC3249" s="135"/>
      <c r="AD3249" s="134"/>
      <c r="AE3249" s="135"/>
      <c r="AF3249" s="135"/>
      <c r="AG3249" s="134"/>
    </row>
    <row r="3250" spans="1:33">
      <c r="A3250" s="144" t="s">
        <v>345</v>
      </c>
      <c r="B3250" s="135" t="s">
        <v>1931</v>
      </c>
      <c r="C3250" s="143">
        <v>-496.79508318448319</v>
      </c>
      <c r="D3250" s="143">
        <v>3046.1511195626881</v>
      </c>
      <c r="E3250" s="142">
        <v>1.304</v>
      </c>
      <c r="F3250" s="141">
        <v>2.1850000000000001</v>
      </c>
      <c r="G3250" s="135"/>
      <c r="H3250" s="135"/>
      <c r="I3250" s="134"/>
      <c r="J3250" s="135"/>
      <c r="K3250" s="135"/>
      <c r="L3250" s="134"/>
      <c r="M3250" s="135"/>
      <c r="N3250" s="135"/>
      <c r="O3250" s="134"/>
      <c r="P3250" s="135"/>
      <c r="Q3250" s="135"/>
      <c r="R3250" s="134"/>
      <c r="S3250" s="135"/>
      <c r="T3250" s="135"/>
      <c r="U3250" s="134"/>
      <c r="V3250" s="135"/>
      <c r="W3250" s="135"/>
      <c r="X3250" s="134"/>
      <c r="Y3250" s="135"/>
      <c r="Z3250" s="135"/>
      <c r="AA3250" s="134"/>
      <c r="AB3250" s="135"/>
      <c r="AC3250" s="135"/>
      <c r="AD3250" s="134"/>
      <c r="AE3250" s="135"/>
      <c r="AF3250" s="135"/>
      <c r="AG3250" s="134"/>
    </row>
    <row r="3251" spans="1:33">
      <c r="A3251" s="144" t="s">
        <v>345</v>
      </c>
      <c r="B3251" s="135" t="s">
        <v>1930</v>
      </c>
      <c r="C3251" s="143">
        <v>-496.11335816790415</v>
      </c>
      <c r="D3251" s="143">
        <v>3044.9905039777104</v>
      </c>
      <c r="E3251" s="142">
        <v>1.2829999999999999</v>
      </c>
      <c r="F3251" s="141">
        <v>2.173</v>
      </c>
      <c r="G3251" s="135"/>
      <c r="H3251" s="135"/>
      <c r="I3251" s="134"/>
      <c r="J3251" s="135"/>
      <c r="K3251" s="135"/>
      <c r="L3251" s="134"/>
      <c r="M3251" s="135"/>
      <c r="N3251" s="135"/>
      <c r="O3251" s="134"/>
      <c r="P3251" s="135"/>
      <c r="Q3251" s="135"/>
      <c r="R3251" s="134"/>
      <c r="S3251" s="135"/>
      <c r="T3251" s="135"/>
      <c r="U3251" s="134"/>
      <c r="V3251" s="135"/>
      <c r="W3251" s="135"/>
      <c r="X3251" s="134"/>
      <c r="Y3251" s="135"/>
      <c r="Z3251" s="135"/>
      <c r="AA3251" s="134"/>
      <c r="AB3251" s="135"/>
      <c r="AC3251" s="135"/>
      <c r="AD3251" s="134"/>
      <c r="AE3251" s="135"/>
      <c r="AF3251" s="135"/>
      <c r="AG3251" s="134"/>
    </row>
    <row r="3252" spans="1:33">
      <c r="A3252" s="144" t="s">
        <v>345</v>
      </c>
      <c r="B3252" s="135" t="s">
        <v>1929</v>
      </c>
      <c r="C3252" s="143">
        <v>-496.05563653235242</v>
      </c>
      <c r="D3252" s="143">
        <v>3044.7782578482183</v>
      </c>
      <c r="E3252" s="142">
        <v>1.2749999999999999</v>
      </c>
      <c r="F3252" s="141">
        <v>2.2109999999999999</v>
      </c>
      <c r="G3252" s="135"/>
      <c r="H3252" s="135"/>
      <c r="I3252" s="134"/>
      <c r="J3252" s="135"/>
      <c r="K3252" s="135"/>
      <c r="L3252" s="134"/>
      <c r="M3252" s="135"/>
      <c r="N3252" s="135"/>
      <c r="O3252" s="134"/>
      <c r="P3252" s="135"/>
      <c r="Q3252" s="135"/>
      <c r="R3252" s="134"/>
      <c r="S3252" s="135"/>
      <c r="T3252" s="135"/>
      <c r="U3252" s="134"/>
      <c r="V3252" s="135"/>
      <c r="W3252" s="135"/>
      <c r="X3252" s="134"/>
      <c r="Y3252" s="135"/>
      <c r="Z3252" s="135"/>
      <c r="AA3252" s="134"/>
      <c r="AB3252" s="135"/>
      <c r="AC3252" s="135"/>
      <c r="AD3252" s="134"/>
      <c r="AE3252" s="135"/>
      <c r="AF3252" s="135"/>
      <c r="AG3252" s="134"/>
    </row>
    <row r="3253" spans="1:33">
      <c r="A3253" s="144" t="s">
        <v>345</v>
      </c>
      <c r="B3253" s="135" t="s">
        <v>1928</v>
      </c>
      <c r="C3253" s="143">
        <v>-496.7832090172214</v>
      </c>
      <c r="D3253" s="143">
        <v>3043.9699035789449</v>
      </c>
      <c r="E3253" s="142">
        <v>1.282</v>
      </c>
      <c r="F3253" s="141">
        <v>2.181</v>
      </c>
      <c r="G3253" s="135"/>
      <c r="H3253" s="135"/>
      <c r="I3253" s="134"/>
      <c r="J3253" s="135"/>
      <c r="K3253" s="135"/>
      <c r="L3253" s="134"/>
      <c r="M3253" s="135"/>
      <c r="N3253" s="135"/>
      <c r="O3253" s="134"/>
      <c r="P3253" s="135"/>
      <c r="Q3253" s="135"/>
      <c r="R3253" s="134"/>
      <c r="S3253" s="135"/>
      <c r="T3253" s="135"/>
      <c r="U3253" s="134"/>
      <c r="V3253" s="135"/>
      <c r="W3253" s="135"/>
      <c r="X3253" s="134"/>
      <c r="Y3253" s="135"/>
      <c r="Z3253" s="135"/>
      <c r="AA3253" s="134"/>
      <c r="AB3253" s="135"/>
      <c r="AC3253" s="135"/>
      <c r="AD3253" s="134"/>
      <c r="AE3253" s="135"/>
      <c r="AF3253" s="135"/>
      <c r="AG3253" s="134"/>
    </row>
    <row r="3254" spans="1:33">
      <c r="A3254" s="144" t="s">
        <v>345</v>
      </c>
      <c r="B3254" s="135" t="s">
        <v>1927</v>
      </c>
      <c r="C3254" s="143">
        <v>-496.16604904920712</v>
      </c>
      <c r="D3254" s="143">
        <v>3042.9857922612036</v>
      </c>
      <c r="E3254" s="142">
        <v>1.274</v>
      </c>
      <c r="F3254" s="141">
        <v>2.1819999999999999</v>
      </c>
      <c r="G3254" s="135"/>
      <c r="H3254" s="135"/>
      <c r="I3254" s="134"/>
      <c r="J3254" s="135"/>
      <c r="K3254" s="135"/>
      <c r="L3254" s="134"/>
      <c r="M3254" s="135"/>
      <c r="N3254" s="135"/>
      <c r="O3254" s="134"/>
      <c r="P3254" s="135"/>
      <c r="Q3254" s="135"/>
      <c r="R3254" s="134"/>
      <c r="S3254" s="135"/>
      <c r="T3254" s="135"/>
      <c r="U3254" s="134"/>
      <c r="V3254" s="135"/>
      <c r="W3254" s="135"/>
      <c r="X3254" s="134"/>
      <c r="Y3254" s="135"/>
      <c r="Z3254" s="135"/>
      <c r="AA3254" s="134"/>
      <c r="AB3254" s="135"/>
      <c r="AC3254" s="135"/>
      <c r="AD3254" s="134"/>
      <c r="AE3254" s="135"/>
      <c r="AF3254" s="135"/>
      <c r="AG3254" s="134"/>
    </row>
    <row r="3255" spans="1:33">
      <c r="A3255" s="144" t="s">
        <v>345</v>
      </c>
      <c r="B3255" s="135" t="s">
        <v>1926</v>
      </c>
      <c r="C3255" s="143">
        <v>-496.85629200997056</v>
      </c>
      <c r="D3255" s="143">
        <v>3042.613938604969</v>
      </c>
      <c r="E3255" s="142">
        <v>1.248</v>
      </c>
      <c r="F3255" s="141">
        <v>2.1720000000000002</v>
      </c>
      <c r="G3255" s="135"/>
      <c r="H3255" s="135"/>
      <c r="I3255" s="134"/>
      <c r="J3255" s="135"/>
      <c r="K3255" s="135"/>
      <c r="L3255" s="134"/>
      <c r="M3255" s="135"/>
      <c r="N3255" s="135"/>
      <c r="O3255" s="134"/>
      <c r="P3255" s="135"/>
      <c r="Q3255" s="135"/>
      <c r="R3255" s="134"/>
      <c r="S3255" s="135"/>
      <c r="T3255" s="135"/>
      <c r="U3255" s="134"/>
      <c r="V3255" s="135"/>
      <c r="W3255" s="135"/>
      <c r="X3255" s="134"/>
      <c r="Y3255" s="135"/>
      <c r="Z3255" s="135"/>
      <c r="AA3255" s="134"/>
      <c r="AB3255" s="135"/>
      <c r="AC3255" s="135"/>
      <c r="AD3255" s="134"/>
      <c r="AE3255" s="135"/>
      <c r="AF3255" s="135"/>
      <c r="AG3255" s="134"/>
    </row>
    <row r="3256" spans="1:33">
      <c r="A3256" s="144" t="s">
        <v>345</v>
      </c>
      <c r="B3256" s="135" t="s">
        <v>1925</v>
      </c>
      <c r="C3256" s="143">
        <v>-496.85100088386639</v>
      </c>
      <c r="D3256" s="143">
        <v>3041.444434138808</v>
      </c>
      <c r="E3256" s="142">
        <v>1.2689999999999999</v>
      </c>
      <c r="F3256" s="141">
        <v>2.1829999999999998</v>
      </c>
      <c r="G3256" s="135"/>
      <c r="H3256" s="135"/>
      <c r="I3256" s="134"/>
      <c r="J3256" s="135"/>
      <c r="K3256" s="135"/>
      <c r="L3256" s="134"/>
      <c r="M3256" s="135"/>
      <c r="N3256" s="135"/>
      <c r="O3256" s="134"/>
      <c r="P3256" s="135"/>
      <c r="Q3256" s="135"/>
      <c r="R3256" s="134"/>
      <c r="S3256" s="135"/>
      <c r="T3256" s="135"/>
      <c r="U3256" s="134"/>
      <c r="V3256" s="135"/>
      <c r="W3256" s="135"/>
      <c r="X3256" s="134"/>
      <c r="Y3256" s="135"/>
      <c r="Z3256" s="135"/>
      <c r="AA3256" s="134"/>
      <c r="AB3256" s="135"/>
      <c r="AC3256" s="135"/>
      <c r="AD3256" s="134"/>
      <c r="AE3256" s="135"/>
      <c r="AF3256" s="135"/>
      <c r="AG3256" s="134"/>
    </row>
    <row r="3257" spans="1:33">
      <c r="A3257" s="144" t="s">
        <v>345</v>
      </c>
      <c r="B3257" s="135" t="s">
        <v>1924</v>
      </c>
      <c r="C3257" s="143">
        <v>-496.56286211897333</v>
      </c>
      <c r="D3257" s="143">
        <v>3040.8264206049976</v>
      </c>
      <c r="E3257" s="142">
        <v>1.268</v>
      </c>
      <c r="F3257" s="141">
        <v>2.1509999999999998</v>
      </c>
      <c r="G3257" s="135"/>
      <c r="H3257" s="135"/>
      <c r="I3257" s="134"/>
      <c r="J3257" s="135"/>
      <c r="K3257" s="135"/>
      <c r="L3257" s="134"/>
      <c r="M3257" s="135"/>
      <c r="N3257" s="135"/>
      <c r="O3257" s="134"/>
      <c r="P3257" s="135"/>
      <c r="Q3257" s="135"/>
      <c r="R3257" s="134"/>
      <c r="S3257" s="135"/>
      <c r="T3257" s="135"/>
      <c r="U3257" s="134"/>
      <c r="V3257" s="135"/>
      <c r="W3257" s="135"/>
      <c r="X3257" s="134"/>
      <c r="Y3257" s="135"/>
      <c r="Z3257" s="135"/>
      <c r="AA3257" s="134"/>
      <c r="AB3257" s="135"/>
      <c r="AC3257" s="135"/>
      <c r="AD3257" s="134"/>
      <c r="AE3257" s="135"/>
      <c r="AF3257" s="135"/>
      <c r="AG3257" s="134"/>
    </row>
    <row r="3258" spans="1:33">
      <c r="A3258" s="144" t="s">
        <v>345</v>
      </c>
      <c r="B3258" s="135" t="s">
        <v>1923</v>
      </c>
      <c r="C3258" s="143">
        <v>-495.90353834780365</v>
      </c>
      <c r="D3258" s="143">
        <v>3040.6351695611379</v>
      </c>
      <c r="E3258" s="142">
        <v>1.2829999999999999</v>
      </c>
      <c r="F3258" s="141">
        <v>2.133</v>
      </c>
      <c r="G3258" s="135"/>
      <c r="H3258" s="135"/>
      <c r="I3258" s="134"/>
      <c r="J3258" s="135"/>
      <c r="K3258" s="135"/>
      <c r="L3258" s="134"/>
      <c r="M3258" s="135"/>
      <c r="N3258" s="135"/>
      <c r="O3258" s="134"/>
      <c r="P3258" s="135"/>
      <c r="Q3258" s="135"/>
      <c r="R3258" s="134"/>
      <c r="S3258" s="135"/>
      <c r="T3258" s="135"/>
      <c r="U3258" s="134"/>
      <c r="V3258" s="135"/>
      <c r="W3258" s="135"/>
      <c r="X3258" s="134"/>
      <c r="Y3258" s="135"/>
      <c r="Z3258" s="135"/>
      <c r="AA3258" s="134"/>
      <c r="AB3258" s="135"/>
      <c r="AC3258" s="135"/>
      <c r="AD3258" s="134"/>
      <c r="AE3258" s="135"/>
      <c r="AF3258" s="135"/>
      <c r="AG3258" s="134"/>
    </row>
    <row r="3259" spans="1:33">
      <c r="A3259" s="144" t="s">
        <v>345</v>
      </c>
      <c r="B3259" s="135" t="s">
        <v>1922</v>
      </c>
      <c r="C3259" s="143">
        <v>-496.39978904541641</v>
      </c>
      <c r="D3259" s="143">
        <v>3038.778921340348</v>
      </c>
      <c r="E3259" s="142">
        <v>1.23</v>
      </c>
      <c r="F3259" s="141">
        <v>2.1219999999999999</v>
      </c>
      <c r="G3259" s="135"/>
      <c r="H3259" s="135"/>
      <c r="I3259" s="134"/>
      <c r="J3259" s="135"/>
      <c r="K3259" s="135"/>
      <c r="L3259" s="134"/>
      <c r="M3259" s="135"/>
      <c r="N3259" s="135"/>
      <c r="O3259" s="134"/>
      <c r="P3259" s="135"/>
      <c r="Q3259" s="135"/>
      <c r="R3259" s="134"/>
      <c r="S3259" s="135"/>
      <c r="T3259" s="135"/>
      <c r="U3259" s="134"/>
      <c r="V3259" s="135"/>
      <c r="W3259" s="135"/>
      <c r="X3259" s="134"/>
      <c r="Y3259" s="135"/>
      <c r="Z3259" s="135"/>
      <c r="AA3259" s="134"/>
      <c r="AB3259" s="135"/>
      <c r="AC3259" s="135"/>
      <c r="AD3259" s="134"/>
      <c r="AE3259" s="135"/>
      <c r="AF3259" s="135"/>
      <c r="AG3259" s="134"/>
    </row>
    <row r="3260" spans="1:33">
      <c r="A3260" s="144" t="s">
        <v>345</v>
      </c>
      <c r="B3260" s="135" t="s">
        <v>1921</v>
      </c>
      <c r="C3260" s="143">
        <v>-495.97895650463431</v>
      </c>
      <c r="D3260" s="143">
        <v>3037.4708057193616</v>
      </c>
      <c r="E3260" s="142">
        <v>1.2509999999999999</v>
      </c>
      <c r="F3260" s="141">
        <v>2.0960000000000001</v>
      </c>
      <c r="G3260" s="135"/>
      <c r="H3260" s="135"/>
      <c r="I3260" s="134"/>
      <c r="J3260" s="135"/>
      <c r="K3260" s="135"/>
      <c r="L3260" s="134"/>
      <c r="M3260" s="135"/>
      <c r="N3260" s="135"/>
      <c r="O3260" s="134"/>
      <c r="P3260" s="135"/>
      <c r="Q3260" s="135"/>
      <c r="R3260" s="134"/>
      <c r="S3260" s="135"/>
      <c r="T3260" s="135"/>
      <c r="U3260" s="134"/>
      <c r="V3260" s="135"/>
      <c r="W3260" s="135"/>
      <c r="X3260" s="134"/>
      <c r="Y3260" s="135"/>
      <c r="Z3260" s="135"/>
      <c r="AA3260" s="134"/>
      <c r="AB3260" s="135"/>
      <c r="AC3260" s="135"/>
      <c r="AD3260" s="134"/>
      <c r="AE3260" s="135"/>
      <c r="AF3260" s="135"/>
      <c r="AG3260" s="134"/>
    </row>
    <row r="3261" spans="1:33">
      <c r="A3261" s="144" t="s">
        <v>345</v>
      </c>
      <c r="B3261" s="135" t="s">
        <v>1920</v>
      </c>
      <c r="C3261" s="143">
        <v>-496.58688950729879</v>
      </c>
      <c r="D3261" s="143">
        <v>3036.6818610065425</v>
      </c>
      <c r="E3261" s="142">
        <v>1.242</v>
      </c>
      <c r="F3261" s="141">
        <v>2.0939999999999999</v>
      </c>
      <c r="G3261" s="135"/>
      <c r="H3261" s="135"/>
      <c r="I3261" s="134"/>
      <c r="J3261" s="135"/>
      <c r="K3261" s="135"/>
      <c r="L3261" s="134"/>
      <c r="M3261" s="135"/>
      <c r="N3261" s="135"/>
      <c r="O3261" s="134"/>
      <c r="P3261" s="135"/>
      <c r="Q3261" s="135"/>
      <c r="R3261" s="134"/>
      <c r="S3261" s="135"/>
      <c r="T3261" s="135"/>
      <c r="U3261" s="134"/>
      <c r="V3261" s="135"/>
      <c r="W3261" s="135"/>
      <c r="X3261" s="134"/>
      <c r="Y3261" s="135"/>
      <c r="Z3261" s="135"/>
      <c r="AA3261" s="134"/>
      <c r="AB3261" s="135"/>
      <c r="AC3261" s="135"/>
      <c r="AD3261" s="134"/>
      <c r="AE3261" s="135"/>
      <c r="AF3261" s="135"/>
      <c r="AG3261" s="134"/>
    </row>
    <row r="3262" spans="1:33">
      <c r="A3262" s="144" t="s">
        <v>345</v>
      </c>
      <c r="B3262" s="135" t="s">
        <v>1919</v>
      </c>
      <c r="C3262" s="143">
        <v>-495.97082620052635</v>
      </c>
      <c r="D3262" s="143">
        <v>3034.7058064870689</v>
      </c>
      <c r="E3262" s="142">
        <v>1.2330000000000001</v>
      </c>
      <c r="F3262" s="141">
        <v>2.085</v>
      </c>
      <c r="G3262" s="135"/>
      <c r="H3262" s="135"/>
      <c r="I3262" s="134"/>
      <c r="J3262" s="135"/>
      <c r="K3262" s="135"/>
      <c r="L3262" s="134"/>
      <c r="M3262" s="135"/>
      <c r="N3262" s="135"/>
      <c r="O3262" s="134"/>
      <c r="P3262" s="135"/>
      <c r="Q3262" s="135"/>
      <c r="R3262" s="134"/>
      <c r="S3262" s="135"/>
      <c r="T3262" s="135"/>
      <c r="U3262" s="134"/>
      <c r="V3262" s="135"/>
      <c r="W3262" s="135"/>
      <c r="X3262" s="134"/>
      <c r="Y3262" s="135"/>
      <c r="Z3262" s="135"/>
      <c r="AA3262" s="134"/>
      <c r="AB3262" s="135"/>
      <c r="AC3262" s="135"/>
      <c r="AD3262" s="134"/>
      <c r="AE3262" s="135"/>
      <c r="AF3262" s="135"/>
      <c r="AG3262" s="134"/>
    </row>
    <row r="3263" spans="1:33">
      <c r="A3263" s="144" t="s">
        <v>345</v>
      </c>
      <c r="B3263" s="135" t="s">
        <v>1918</v>
      </c>
      <c r="C3263" s="143">
        <v>-496.05014071921937</v>
      </c>
      <c r="D3263" s="143">
        <v>3034.092327847618</v>
      </c>
      <c r="E3263" s="142">
        <v>1.2210000000000001</v>
      </c>
      <c r="F3263" s="141">
        <v>2.0630000000000002</v>
      </c>
      <c r="G3263" s="135"/>
      <c r="H3263" s="135"/>
      <c r="I3263" s="134"/>
      <c r="J3263" s="135"/>
      <c r="K3263" s="135"/>
      <c r="L3263" s="134"/>
      <c r="M3263" s="135"/>
      <c r="N3263" s="135"/>
      <c r="O3263" s="134"/>
      <c r="P3263" s="135"/>
      <c r="Q3263" s="135"/>
      <c r="R3263" s="134"/>
      <c r="S3263" s="135"/>
      <c r="T3263" s="135"/>
      <c r="U3263" s="134"/>
      <c r="V3263" s="135"/>
      <c r="W3263" s="135"/>
      <c r="X3263" s="134"/>
      <c r="Y3263" s="135"/>
      <c r="Z3263" s="135"/>
      <c r="AA3263" s="134"/>
      <c r="AB3263" s="135"/>
      <c r="AC3263" s="135"/>
      <c r="AD3263" s="134"/>
      <c r="AE3263" s="135"/>
      <c r="AF3263" s="135"/>
      <c r="AG3263" s="134"/>
    </row>
    <row r="3264" spans="1:33">
      <c r="A3264" s="144" t="s">
        <v>345</v>
      </c>
      <c r="B3264" s="135" t="s">
        <v>1917</v>
      </c>
      <c r="C3264" s="143">
        <v>-496.835961961267</v>
      </c>
      <c r="D3264" s="143">
        <v>3033.5265497573887</v>
      </c>
      <c r="E3264" s="142">
        <v>1.2549999999999999</v>
      </c>
      <c r="F3264" s="141">
        <v>2.081</v>
      </c>
      <c r="G3264" s="135"/>
      <c r="H3264" s="135"/>
      <c r="I3264" s="134"/>
      <c r="J3264" s="135"/>
      <c r="K3264" s="135"/>
      <c r="L3264" s="134"/>
      <c r="M3264" s="135"/>
      <c r="N3264" s="135"/>
      <c r="O3264" s="134"/>
      <c r="P3264" s="135"/>
      <c r="Q3264" s="135"/>
      <c r="R3264" s="134"/>
      <c r="S3264" s="135"/>
      <c r="T3264" s="135"/>
      <c r="U3264" s="134"/>
      <c r="V3264" s="135"/>
      <c r="W3264" s="135"/>
      <c r="X3264" s="134"/>
      <c r="Y3264" s="135"/>
      <c r="Z3264" s="135"/>
      <c r="AA3264" s="134"/>
      <c r="AB3264" s="135"/>
      <c r="AC3264" s="135"/>
      <c r="AD3264" s="134"/>
      <c r="AE3264" s="135"/>
      <c r="AF3264" s="135"/>
      <c r="AG3264" s="134"/>
    </row>
    <row r="3265" spans="1:33">
      <c r="A3265" s="144" t="s">
        <v>345</v>
      </c>
      <c r="B3265" s="135" t="s">
        <v>1916</v>
      </c>
      <c r="C3265" s="143">
        <v>-496.48195582915355</v>
      </c>
      <c r="D3265" s="143">
        <v>3032.9390556295639</v>
      </c>
      <c r="E3265" s="142">
        <v>1.204</v>
      </c>
      <c r="F3265" s="141">
        <v>2.0350000000000001</v>
      </c>
      <c r="G3265" s="135"/>
      <c r="H3265" s="135"/>
      <c r="I3265" s="134"/>
      <c r="J3265" s="135"/>
      <c r="K3265" s="135"/>
      <c r="L3265" s="134"/>
      <c r="M3265" s="135"/>
      <c r="N3265" s="135"/>
      <c r="O3265" s="134"/>
      <c r="P3265" s="135"/>
      <c r="Q3265" s="135"/>
      <c r="R3265" s="134"/>
      <c r="S3265" s="135"/>
      <c r="T3265" s="135"/>
      <c r="U3265" s="134"/>
      <c r="V3265" s="135"/>
      <c r="W3265" s="135"/>
      <c r="X3265" s="134"/>
      <c r="Y3265" s="135"/>
      <c r="Z3265" s="135"/>
      <c r="AA3265" s="134"/>
      <c r="AB3265" s="135"/>
      <c r="AC3265" s="135"/>
      <c r="AD3265" s="134"/>
      <c r="AE3265" s="135"/>
      <c r="AF3265" s="135"/>
      <c r="AG3265" s="134"/>
    </row>
    <row r="3266" spans="1:33">
      <c r="A3266" s="144" t="s">
        <v>345</v>
      </c>
      <c r="B3266" s="135" t="s">
        <v>1915</v>
      </c>
      <c r="C3266" s="143">
        <v>-496.42921599210734</v>
      </c>
      <c r="D3266" s="143">
        <v>3031.090274488065</v>
      </c>
      <c r="E3266" s="142">
        <v>1.242</v>
      </c>
      <c r="F3266" s="141">
        <v>2.069</v>
      </c>
      <c r="G3266" s="135"/>
      <c r="H3266" s="135"/>
      <c r="I3266" s="134"/>
      <c r="J3266" s="135"/>
      <c r="K3266" s="135"/>
      <c r="L3266" s="134"/>
      <c r="M3266" s="135"/>
      <c r="N3266" s="135"/>
      <c r="O3266" s="134"/>
      <c r="P3266" s="135"/>
      <c r="Q3266" s="135"/>
      <c r="R3266" s="134"/>
      <c r="S3266" s="135"/>
      <c r="T3266" s="135"/>
      <c r="U3266" s="134"/>
      <c r="V3266" s="135"/>
      <c r="W3266" s="135"/>
      <c r="X3266" s="134"/>
      <c r="Y3266" s="135"/>
      <c r="Z3266" s="135"/>
      <c r="AA3266" s="134"/>
      <c r="AB3266" s="135"/>
      <c r="AC3266" s="135"/>
      <c r="AD3266" s="134"/>
      <c r="AE3266" s="135"/>
      <c r="AF3266" s="135"/>
      <c r="AG3266" s="134"/>
    </row>
    <row r="3267" spans="1:33">
      <c r="A3267" s="144" t="s">
        <v>345</v>
      </c>
      <c r="B3267" s="135" t="s">
        <v>1914</v>
      </c>
      <c r="C3267" s="143">
        <v>-496.26789451112421</v>
      </c>
      <c r="D3267" s="143">
        <v>3030.4524331242201</v>
      </c>
      <c r="E3267" s="142">
        <v>1.222</v>
      </c>
      <c r="F3267" s="141">
        <v>2.0840000000000001</v>
      </c>
      <c r="G3267" s="135"/>
      <c r="H3267" s="135"/>
      <c r="I3267" s="134"/>
      <c r="J3267" s="135"/>
      <c r="K3267" s="135"/>
      <c r="L3267" s="134"/>
      <c r="M3267" s="135"/>
      <c r="N3267" s="135"/>
      <c r="O3267" s="134"/>
      <c r="P3267" s="135"/>
      <c r="Q3267" s="135"/>
      <c r="R3267" s="134"/>
      <c r="S3267" s="135"/>
      <c r="T3267" s="135"/>
      <c r="U3267" s="134"/>
      <c r="V3267" s="135"/>
      <c r="W3267" s="135"/>
      <c r="X3267" s="134"/>
      <c r="Y3267" s="135"/>
      <c r="Z3267" s="135"/>
      <c r="AA3267" s="134"/>
      <c r="AB3267" s="135"/>
      <c r="AC3267" s="135"/>
      <c r="AD3267" s="134"/>
      <c r="AE3267" s="135"/>
      <c r="AF3267" s="135"/>
      <c r="AG3267" s="134"/>
    </row>
    <row r="3268" spans="1:33">
      <c r="A3268" s="144" t="s">
        <v>345</v>
      </c>
      <c r="B3268" s="135" t="s">
        <v>1913</v>
      </c>
      <c r="C3268" s="143">
        <v>-496.13590003154144</v>
      </c>
      <c r="D3268" s="143">
        <v>3030.4284405194107</v>
      </c>
      <c r="E3268" s="142">
        <v>1.2350000000000001</v>
      </c>
      <c r="F3268" s="141">
        <v>2.1019999999999999</v>
      </c>
      <c r="G3268" s="135"/>
      <c r="H3268" s="135"/>
      <c r="I3268" s="134"/>
      <c r="J3268" s="135"/>
      <c r="K3268" s="135"/>
      <c r="L3268" s="134"/>
      <c r="M3268" s="135"/>
      <c r="N3268" s="135"/>
      <c r="O3268" s="134"/>
      <c r="P3268" s="135"/>
      <c r="Q3268" s="135"/>
      <c r="R3268" s="134"/>
      <c r="S3268" s="135"/>
      <c r="T3268" s="135"/>
      <c r="U3268" s="134"/>
      <c r="V3268" s="135"/>
      <c r="W3268" s="135"/>
      <c r="X3268" s="134"/>
      <c r="Y3268" s="135"/>
      <c r="Z3268" s="135"/>
      <c r="AA3268" s="134"/>
      <c r="AB3268" s="135"/>
      <c r="AC3268" s="135"/>
      <c r="AD3268" s="134"/>
      <c r="AE3268" s="135"/>
      <c r="AF3268" s="135"/>
      <c r="AG3268" s="134"/>
    </row>
    <row r="3269" spans="1:33">
      <c r="A3269" s="144" t="s">
        <v>345</v>
      </c>
      <c r="B3269" s="135" t="s">
        <v>1912</v>
      </c>
      <c r="C3269" s="143">
        <v>-496.36295130717349</v>
      </c>
      <c r="D3269" s="143">
        <v>3029.9014298428801</v>
      </c>
      <c r="E3269" s="142">
        <v>1.264</v>
      </c>
      <c r="F3269" s="141">
        <v>2.1179999999999999</v>
      </c>
      <c r="G3269" s="135"/>
      <c r="H3269" s="135"/>
      <c r="I3269" s="134"/>
      <c r="J3269" s="135"/>
      <c r="K3269" s="135"/>
      <c r="L3269" s="134"/>
      <c r="M3269" s="135"/>
      <c r="N3269" s="135"/>
      <c r="O3269" s="134"/>
      <c r="P3269" s="135"/>
      <c r="Q3269" s="135"/>
      <c r="R3269" s="134"/>
      <c r="S3269" s="135"/>
      <c r="T3269" s="135"/>
      <c r="U3269" s="134"/>
      <c r="V3269" s="135"/>
      <c r="W3269" s="135"/>
      <c r="X3269" s="134"/>
      <c r="Y3269" s="135"/>
      <c r="Z3269" s="135"/>
      <c r="AA3269" s="134"/>
      <c r="AB3269" s="135"/>
      <c r="AC3269" s="135"/>
      <c r="AD3269" s="134"/>
      <c r="AE3269" s="135"/>
      <c r="AF3269" s="135"/>
      <c r="AG3269" s="134"/>
    </row>
    <row r="3270" spans="1:33">
      <c r="A3270" s="144" t="s">
        <v>345</v>
      </c>
      <c r="B3270" s="135" t="s">
        <v>1911</v>
      </c>
      <c r="C3270" s="143">
        <v>-496.6653756481586</v>
      </c>
      <c r="D3270" s="143">
        <v>3027.9245520052496</v>
      </c>
      <c r="E3270" s="142">
        <v>1.27</v>
      </c>
      <c r="F3270" s="141">
        <v>2.1080000000000001</v>
      </c>
      <c r="G3270" s="135"/>
      <c r="H3270" s="135"/>
      <c r="I3270" s="134"/>
      <c r="J3270" s="135"/>
      <c r="K3270" s="135"/>
      <c r="L3270" s="134"/>
      <c r="M3270" s="135"/>
      <c r="N3270" s="135"/>
      <c r="O3270" s="134"/>
      <c r="P3270" s="135"/>
      <c r="Q3270" s="135"/>
      <c r="R3270" s="134"/>
      <c r="S3270" s="135"/>
      <c r="T3270" s="135"/>
      <c r="U3270" s="134"/>
      <c r="V3270" s="135"/>
      <c r="W3270" s="135"/>
      <c r="X3270" s="134"/>
      <c r="Y3270" s="135"/>
      <c r="Z3270" s="135"/>
      <c r="AA3270" s="134"/>
      <c r="AB3270" s="135"/>
      <c r="AC3270" s="135"/>
      <c r="AD3270" s="134"/>
      <c r="AE3270" s="135"/>
      <c r="AF3270" s="135"/>
      <c r="AG3270" s="134"/>
    </row>
    <row r="3271" spans="1:33">
      <c r="A3271" s="144" t="s">
        <v>345</v>
      </c>
      <c r="B3271" s="135" t="s">
        <v>1910</v>
      </c>
      <c r="C3271" s="143">
        <v>-496.82924661036861</v>
      </c>
      <c r="D3271" s="143">
        <v>3027.4078267883178</v>
      </c>
      <c r="E3271" s="142">
        <v>1.276</v>
      </c>
      <c r="F3271" s="141">
        <v>2.1110000000000002</v>
      </c>
      <c r="G3271" s="135"/>
      <c r="H3271" s="135"/>
      <c r="I3271" s="134"/>
      <c r="J3271" s="135"/>
      <c r="K3271" s="135"/>
      <c r="L3271" s="134"/>
      <c r="M3271" s="135"/>
      <c r="N3271" s="135"/>
      <c r="O3271" s="134"/>
      <c r="P3271" s="135"/>
      <c r="Q3271" s="135"/>
      <c r="R3271" s="134"/>
      <c r="S3271" s="135"/>
      <c r="T3271" s="135"/>
      <c r="U3271" s="134"/>
      <c r="V3271" s="135"/>
      <c r="W3271" s="135"/>
      <c r="X3271" s="134"/>
      <c r="Y3271" s="135"/>
      <c r="Z3271" s="135"/>
      <c r="AA3271" s="134"/>
      <c r="AB3271" s="135"/>
      <c r="AC3271" s="135"/>
      <c r="AD3271" s="134"/>
      <c r="AE3271" s="135"/>
      <c r="AF3271" s="135"/>
      <c r="AG3271" s="134"/>
    </row>
    <row r="3272" spans="1:33">
      <c r="A3272" s="144" t="s">
        <v>345</v>
      </c>
      <c r="B3272" s="135" t="s">
        <v>1909</v>
      </c>
      <c r="C3272" s="143">
        <v>-496.18041687516188</v>
      </c>
      <c r="D3272" s="143">
        <v>3026.2318082919792</v>
      </c>
      <c r="E3272" s="142">
        <v>1.2809999999999999</v>
      </c>
      <c r="F3272" s="141">
        <v>2.1059999999999999</v>
      </c>
      <c r="G3272" s="135"/>
      <c r="H3272" s="135"/>
      <c r="I3272" s="134"/>
      <c r="J3272" s="135"/>
      <c r="K3272" s="135"/>
      <c r="L3272" s="134"/>
      <c r="M3272" s="135"/>
      <c r="N3272" s="135"/>
      <c r="O3272" s="134"/>
      <c r="P3272" s="135"/>
      <c r="Q3272" s="135"/>
      <c r="R3272" s="134"/>
      <c r="S3272" s="135"/>
      <c r="T3272" s="135"/>
      <c r="U3272" s="134"/>
      <c r="V3272" s="135"/>
      <c r="W3272" s="135"/>
      <c r="X3272" s="134"/>
      <c r="Y3272" s="135"/>
      <c r="Z3272" s="135"/>
      <c r="AA3272" s="134"/>
      <c r="AB3272" s="135"/>
      <c r="AC3272" s="135"/>
      <c r="AD3272" s="134"/>
      <c r="AE3272" s="135"/>
      <c r="AF3272" s="135"/>
      <c r="AG3272" s="134"/>
    </row>
    <row r="3273" spans="1:33">
      <c r="A3273" s="144" t="s">
        <v>345</v>
      </c>
      <c r="B3273" s="135" t="s">
        <v>1908</v>
      </c>
      <c r="C3273" s="143">
        <v>-496.461969840211</v>
      </c>
      <c r="D3273" s="143">
        <v>3025.6383530570265</v>
      </c>
      <c r="E3273" s="142">
        <v>1.264</v>
      </c>
      <c r="F3273" s="141">
        <v>2.129</v>
      </c>
      <c r="G3273" s="135"/>
      <c r="H3273" s="135"/>
      <c r="I3273" s="134"/>
      <c r="J3273" s="135"/>
      <c r="K3273" s="135"/>
      <c r="L3273" s="134"/>
      <c r="M3273" s="135"/>
      <c r="N3273" s="135"/>
      <c r="O3273" s="134"/>
      <c r="P3273" s="135"/>
      <c r="Q3273" s="135"/>
      <c r="R3273" s="134"/>
      <c r="S3273" s="135"/>
      <c r="T3273" s="135"/>
      <c r="U3273" s="134"/>
      <c r="V3273" s="135"/>
      <c r="W3273" s="135"/>
      <c r="X3273" s="134"/>
      <c r="Y3273" s="135"/>
      <c r="Z3273" s="135"/>
      <c r="AA3273" s="134"/>
      <c r="AB3273" s="135"/>
      <c r="AC3273" s="135"/>
      <c r="AD3273" s="134"/>
      <c r="AE3273" s="135"/>
      <c r="AF3273" s="135"/>
      <c r="AG3273" s="134"/>
    </row>
    <row r="3274" spans="1:33">
      <c r="A3274" s="144" t="s">
        <v>345</v>
      </c>
      <c r="B3274" s="135" t="s">
        <v>1907</v>
      </c>
      <c r="C3274" s="143">
        <v>-496.87715507486769</v>
      </c>
      <c r="D3274" s="143">
        <v>3025.2211345638025</v>
      </c>
      <c r="E3274" s="142">
        <v>1.274</v>
      </c>
      <c r="F3274" s="141">
        <v>2.125</v>
      </c>
      <c r="G3274" s="135"/>
      <c r="H3274" s="135"/>
      <c r="I3274" s="134"/>
      <c r="J3274" s="135"/>
      <c r="K3274" s="135"/>
      <c r="L3274" s="134"/>
      <c r="M3274" s="135"/>
      <c r="N3274" s="135"/>
      <c r="O3274" s="134"/>
      <c r="P3274" s="135"/>
      <c r="Q3274" s="135"/>
      <c r="R3274" s="134"/>
      <c r="S3274" s="135"/>
      <c r="T3274" s="135"/>
      <c r="U3274" s="134"/>
      <c r="V3274" s="135"/>
      <c r="W3274" s="135"/>
      <c r="X3274" s="134"/>
      <c r="Y3274" s="135"/>
      <c r="Z3274" s="135"/>
      <c r="AA3274" s="134"/>
      <c r="AB3274" s="135"/>
      <c r="AC3274" s="135"/>
      <c r="AD3274" s="134"/>
      <c r="AE3274" s="135"/>
      <c r="AF3274" s="135"/>
      <c r="AG3274" s="134"/>
    </row>
    <row r="3275" spans="1:33">
      <c r="A3275" s="144" t="s">
        <v>345</v>
      </c>
      <c r="B3275" s="135" t="s">
        <v>1906</v>
      </c>
      <c r="C3275" s="143">
        <v>-496.53894386894541</v>
      </c>
      <c r="D3275" s="143">
        <v>3024.4552721330247</v>
      </c>
      <c r="E3275" s="142">
        <v>1.2989999999999999</v>
      </c>
      <c r="F3275" s="141">
        <v>2.1459999999999999</v>
      </c>
      <c r="G3275" s="135"/>
      <c r="H3275" s="135"/>
      <c r="I3275" s="134"/>
      <c r="J3275" s="135"/>
      <c r="K3275" s="135"/>
      <c r="L3275" s="134"/>
      <c r="M3275" s="135"/>
      <c r="N3275" s="135"/>
      <c r="O3275" s="134"/>
      <c r="P3275" s="135"/>
      <c r="Q3275" s="135"/>
      <c r="R3275" s="134"/>
      <c r="S3275" s="135"/>
      <c r="T3275" s="135"/>
      <c r="U3275" s="134"/>
      <c r="V3275" s="135"/>
      <c r="W3275" s="135"/>
      <c r="X3275" s="134"/>
      <c r="Y3275" s="135"/>
      <c r="Z3275" s="135"/>
      <c r="AA3275" s="134"/>
      <c r="AB3275" s="135"/>
      <c r="AC3275" s="135"/>
      <c r="AD3275" s="134"/>
      <c r="AE3275" s="135"/>
      <c r="AF3275" s="135"/>
      <c r="AG3275" s="134"/>
    </row>
    <row r="3276" spans="1:33">
      <c r="A3276" s="144" t="s">
        <v>345</v>
      </c>
      <c r="B3276" s="135" t="s">
        <v>1905</v>
      </c>
      <c r="C3276" s="143">
        <v>-495.93789300309783</v>
      </c>
      <c r="D3276" s="143">
        <v>3023.5117280216241</v>
      </c>
      <c r="E3276" s="142">
        <v>1.292</v>
      </c>
      <c r="F3276" s="141">
        <v>2.125</v>
      </c>
      <c r="G3276" s="135"/>
      <c r="H3276" s="135"/>
      <c r="I3276" s="134"/>
      <c r="J3276" s="135"/>
      <c r="K3276" s="135"/>
      <c r="L3276" s="134"/>
      <c r="M3276" s="135"/>
      <c r="N3276" s="135"/>
      <c r="O3276" s="134"/>
      <c r="P3276" s="135"/>
      <c r="Q3276" s="135"/>
      <c r="R3276" s="134"/>
      <c r="S3276" s="135"/>
      <c r="T3276" s="135"/>
      <c r="U3276" s="134"/>
      <c r="V3276" s="135"/>
      <c r="W3276" s="135"/>
      <c r="X3276" s="134"/>
      <c r="Y3276" s="135"/>
      <c r="Z3276" s="135"/>
      <c r="AA3276" s="134"/>
      <c r="AB3276" s="135"/>
      <c r="AC3276" s="135"/>
      <c r="AD3276" s="134"/>
      <c r="AE3276" s="135"/>
      <c r="AF3276" s="135"/>
      <c r="AG3276" s="134"/>
    </row>
    <row r="3277" spans="1:33">
      <c r="A3277" s="144" t="s">
        <v>345</v>
      </c>
      <c r="B3277" s="135" t="s">
        <v>1904</v>
      </c>
      <c r="C3277" s="143">
        <v>-496.49978450066021</v>
      </c>
      <c r="D3277" s="143">
        <v>3021.8760604363783</v>
      </c>
      <c r="E3277" s="142">
        <v>1.306</v>
      </c>
      <c r="F3277" s="141">
        <v>2.14</v>
      </c>
      <c r="G3277" s="135"/>
      <c r="H3277" s="135"/>
      <c r="I3277" s="134"/>
      <c r="J3277" s="135"/>
      <c r="K3277" s="135"/>
      <c r="L3277" s="134"/>
      <c r="M3277" s="135"/>
      <c r="N3277" s="135"/>
      <c r="O3277" s="134"/>
      <c r="P3277" s="135"/>
      <c r="Q3277" s="135"/>
      <c r="R3277" s="134"/>
      <c r="S3277" s="135"/>
      <c r="T3277" s="135"/>
      <c r="U3277" s="134"/>
      <c r="V3277" s="135"/>
      <c r="W3277" s="135"/>
      <c r="X3277" s="134"/>
      <c r="Y3277" s="135"/>
      <c r="Z3277" s="135"/>
      <c r="AA3277" s="134"/>
      <c r="AB3277" s="135"/>
      <c r="AC3277" s="135"/>
      <c r="AD3277" s="134"/>
      <c r="AE3277" s="135"/>
      <c r="AF3277" s="135"/>
      <c r="AG3277" s="134"/>
    </row>
    <row r="3278" spans="1:33">
      <c r="A3278" s="144" t="s">
        <v>345</v>
      </c>
      <c r="B3278" s="135" t="s">
        <v>1903</v>
      </c>
      <c r="C3278" s="143">
        <v>-496.74183256326751</v>
      </c>
      <c r="D3278" s="143">
        <v>3021.383077046472</v>
      </c>
      <c r="E3278" s="142">
        <v>1.276</v>
      </c>
      <c r="F3278" s="141">
        <v>2.1480000000000001</v>
      </c>
      <c r="G3278" s="135"/>
      <c r="H3278" s="135"/>
      <c r="I3278" s="134"/>
      <c r="J3278" s="135"/>
      <c r="K3278" s="135"/>
      <c r="L3278" s="134"/>
      <c r="M3278" s="135"/>
      <c r="N3278" s="135"/>
      <c r="O3278" s="134"/>
      <c r="P3278" s="135"/>
      <c r="Q3278" s="135"/>
      <c r="R3278" s="134"/>
      <c r="S3278" s="135"/>
      <c r="T3278" s="135"/>
      <c r="U3278" s="134"/>
      <c r="V3278" s="135"/>
      <c r="W3278" s="135"/>
      <c r="X3278" s="134"/>
      <c r="Y3278" s="135"/>
      <c r="Z3278" s="135"/>
      <c r="AA3278" s="134"/>
      <c r="AB3278" s="135"/>
      <c r="AC3278" s="135"/>
      <c r="AD3278" s="134"/>
      <c r="AE3278" s="135"/>
      <c r="AF3278" s="135"/>
      <c r="AG3278" s="134"/>
    </row>
    <row r="3279" spans="1:33">
      <c r="A3279" s="144" t="s">
        <v>345</v>
      </c>
      <c r="B3279" s="135" t="s">
        <v>1902</v>
      </c>
      <c r="C3279" s="143">
        <v>-496.30390556880224</v>
      </c>
      <c r="D3279" s="143">
        <v>3019.9133913353799</v>
      </c>
      <c r="E3279" s="142">
        <v>1.282</v>
      </c>
      <c r="F3279" s="141">
        <v>2.1320000000000001</v>
      </c>
      <c r="G3279" s="135"/>
      <c r="H3279" s="135"/>
      <c r="I3279" s="134"/>
      <c r="J3279" s="135"/>
      <c r="K3279" s="135"/>
      <c r="L3279" s="134"/>
      <c r="M3279" s="135"/>
      <c r="N3279" s="135"/>
      <c r="O3279" s="134"/>
      <c r="P3279" s="135"/>
      <c r="Q3279" s="135"/>
      <c r="R3279" s="134"/>
      <c r="S3279" s="135"/>
      <c r="T3279" s="135"/>
      <c r="U3279" s="134"/>
      <c r="V3279" s="135"/>
      <c r="W3279" s="135"/>
      <c r="X3279" s="134"/>
      <c r="Y3279" s="135"/>
      <c r="Z3279" s="135"/>
      <c r="AA3279" s="134"/>
      <c r="AB3279" s="135"/>
      <c r="AC3279" s="135"/>
      <c r="AD3279" s="134"/>
      <c r="AE3279" s="135"/>
      <c r="AF3279" s="135"/>
      <c r="AG3279" s="134"/>
    </row>
    <row r="3280" spans="1:33">
      <c r="A3280" s="144" t="s">
        <v>345</v>
      </c>
      <c r="B3280" s="135" t="s">
        <v>1901</v>
      </c>
      <c r="C3280" s="143">
        <v>-496.22357161881581</v>
      </c>
      <c r="D3280" s="143">
        <v>3018.1221224878968</v>
      </c>
      <c r="E3280" s="142">
        <v>1.3</v>
      </c>
      <c r="F3280" s="141">
        <v>2.1539999999999999</v>
      </c>
      <c r="G3280" s="135"/>
      <c r="H3280" s="135"/>
      <c r="I3280" s="134"/>
      <c r="J3280" s="135"/>
      <c r="K3280" s="135"/>
      <c r="L3280" s="134"/>
      <c r="M3280" s="135"/>
      <c r="N3280" s="135"/>
      <c r="O3280" s="134"/>
      <c r="P3280" s="135"/>
      <c r="Q3280" s="135"/>
      <c r="R3280" s="134"/>
      <c r="S3280" s="135"/>
      <c r="T3280" s="135"/>
      <c r="U3280" s="134"/>
      <c r="V3280" s="135"/>
      <c r="W3280" s="135"/>
      <c r="X3280" s="134"/>
      <c r="Y3280" s="135"/>
      <c r="Z3280" s="135"/>
      <c r="AA3280" s="134"/>
      <c r="AB3280" s="135"/>
      <c r="AC3280" s="135"/>
      <c r="AD3280" s="134"/>
      <c r="AE3280" s="135"/>
      <c r="AF3280" s="135"/>
      <c r="AG3280" s="134"/>
    </row>
    <row r="3281" spans="1:33">
      <c r="A3281" s="144" t="s">
        <v>345</v>
      </c>
      <c r="B3281" s="135" t="s">
        <v>1900</v>
      </c>
      <c r="C3281" s="143">
        <v>-496.04596733032486</v>
      </c>
      <c r="D3281" s="143">
        <v>3017.1931473367263</v>
      </c>
      <c r="E3281" s="142">
        <v>1.3169999999999999</v>
      </c>
      <c r="F3281" s="141">
        <v>2.1509999999999998</v>
      </c>
      <c r="G3281" s="135"/>
      <c r="H3281" s="135"/>
      <c r="I3281" s="134"/>
      <c r="J3281" s="135"/>
      <c r="K3281" s="135"/>
      <c r="L3281" s="134"/>
      <c r="M3281" s="135"/>
      <c r="N3281" s="135"/>
      <c r="O3281" s="134"/>
      <c r="P3281" s="135"/>
      <c r="Q3281" s="135"/>
      <c r="R3281" s="134"/>
      <c r="S3281" s="135"/>
      <c r="T3281" s="135"/>
      <c r="U3281" s="134"/>
      <c r="V3281" s="135"/>
      <c r="W3281" s="135"/>
      <c r="X3281" s="134"/>
      <c r="Y3281" s="135"/>
      <c r="Z3281" s="135"/>
      <c r="AA3281" s="134"/>
      <c r="AB3281" s="135"/>
      <c r="AC3281" s="135"/>
      <c r="AD3281" s="134"/>
      <c r="AE3281" s="135"/>
      <c r="AF3281" s="135"/>
      <c r="AG3281" s="134"/>
    </row>
    <row r="3282" spans="1:33">
      <c r="A3282" s="144" t="s">
        <v>345</v>
      </c>
      <c r="B3282" s="135" t="s">
        <v>1899</v>
      </c>
      <c r="C3282" s="143">
        <v>-496.22357199025913</v>
      </c>
      <c r="D3282" s="143">
        <v>3016.7227893982035</v>
      </c>
      <c r="E3282" s="142">
        <v>1.306</v>
      </c>
      <c r="F3282" s="141">
        <v>2.145</v>
      </c>
      <c r="G3282" s="135"/>
      <c r="H3282" s="135"/>
      <c r="I3282" s="134"/>
      <c r="J3282" s="135"/>
      <c r="K3282" s="135"/>
      <c r="L3282" s="134"/>
      <c r="M3282" s="135"/>
      <c r="N3282" s="135"/>
      <c r="O3282" s="134"/>
      <c r="P3282" s="135"/>
      <c r="Q3282" s="135"/>
      <c r="R3282" s="134"/>
      <c r="S3282" s="135"/>
      <c r="T3282" s="135"/>
      <c r="U3282" s="134"/>
      <c r="V3282" s="135"/>
      <c r="W3282" s="135"/>
      <c r="X3282" s="134"/>
      <c r="Y3282" s="135"/>
      <c r="Z3282" s="135"/>
      <c r="AA3282" s="134"/>
      <c r="AB3282" s="135"/>
      <c r="AC3282" s="135"/>
      <c r="AD3282" s="134"/>
      <c r="AE3282" s="135"/>
      <c r="AF3282" s="135"/>
      <c r="AG3282" s="134"/>
    </row>
    <row r="3283" spans="1:33">
      <c r="A3283" s="144" t="s">
        <v>345</v>
      </c>
      <c r="B3283" s="135" t="s">
        <v>1898</v>
      </c>
      <c r="C3283" s="143">
        <v>-496.06874106064924</v>
      </c>
      <c r="D3283" s="143">
        <v>3016.0386868921264</v>
      </c>
      <c r="E3283" s="142">
        <v>1.304</v>
      </c>
      <c r="F3283" s="141">
        <v>2.1419999999999999</v>
      </c>
      <c r="G3283" s="135"/>
      <c r="H3283" s="135"/>
      <c r="I3283" s="134"/>
      <c r="J3283" s="135"/>
      <c r="K3283" s="135"/>
      <c r="L3283" s="134"/>
      <c r="M3283" s="135"/>
      <c r="N3283" s="135"/>
      <c r="O3283" s="134"/>
      <c r="P3283" s="135"/>
      <c r="Q3283" s="135"/>
      <c r="R3283" s="134"/>
      <c r="S3283" s="135"/>
      <c r="T3283" s="135"/>
      <c r="U3283" s="134"/>
      <c r="V3283" s="135"/>
      <c r="W3283" s="135"/>
      <c r="X3283" s="134"/>
      <c r="Y3283" s="135"/>
      <c r="Z3283" s="135"/>
      <c r="AA3283" s="134"/>
      <c r="AB3283" s="135"/>
      <c r="AC3283" s="135"/>
      <c r="AD3283" s="134"/>
      <c r="AE3283" s="135"/>
      <c r="AF3283" s="135"/>
      <c r="AG3283" s="134"/>
    </row>
    <row r="3284" spans="1:33">
      <c r="A3284" s="144" t="s">
        <v>345</v>
      </c>
      <c r="B3284" s="135" t="s">
        <v>1897</v>
      </c>
      <c r="C3284" s="143">
        <v>-496.74247662337547</v>
      </c>
      <c r="D3284" s="143">
        <v>3014.9373543013867</v>
      </c>
      <c r="E3284" s="142">
        <v>1.3089999999999999</v>
      </c>
      <c r="F3284" s="141">
        <v>2.1459999999999999</v>
      </c>
      <c r="G3284" s="135"/>
      <c r="H3284" s="135"/>
      <c r="I3284" s="134"/>
      <c r="J3284" s="135"/>
      <c r="K3284" s="135"/>
      <c r="L3284" s="134"/>
      <c r="M3284" s="135"/>
      <c r="N3284" s="135"/>
      <c r="O3284" s="134"/>
      <c r="P3284" s="135"/>
      <c r="Q3284" s="135"/>
      <c r="R3284" s="134"/>
      <c r="S3284" s="135"/>
      <c r="T3284" s="135"/>
      <c r="U3284" s="134"/>
      <c r="V3284" s="135"/>
      <c r="W3284" s="135"/>
      <c r="X3284" s="134"/>
      <c r="Y3284" s="135"/>
      <c r="Z3284" s="135"/>
      <c r="AA3284" s="134"/>
      <c r="AB3284" s="135"/>
      <c r="AC3284" s="135"/>
      <c r="AD3284" s="134"/>
      <c r="AE3284" s="135"/>
      <c r="AF3284" s="135"/>
      <c r="AG3284" s="134"/>
    </row>
    <row r="3285" spans="1:33">
      <c r="A3285" s="144" t="s">
        <v>345</v>
      </c>
      <c r="B3285" s="135" t="s">
        <v>1896</v>
      </c>
      <c r="C3285" s="143">
        <v>-496.64215615598545</v>
      </c>
      <c r="D3285" s="143">
        <v>3013.964782877676</v>
      </c>
      <c r="E3285" s="142">
        <v>1.3109999999999999</v>
      </c>
      <c r="F3285" s="141">
        <v>2.15</v>
      </c>
      <c r="G3285" s="135"/>
      <c r="H3285" s="135"/>
      <c r="I3285" s="134"/>
      <c r="J3285" s="135"/>
      <c r="K3285" s="135"/>
      <c r="L3285" s="134"/>
      <c r="M3285" s="135"/>
      <c r="N3285" s="135"/>
      <c r="O3285" s="134"/>
      <c r="P3285" s="135"/>
      <c r="Q3285" s="135"/>
      <c r="R3285" s="134"/>
      <c r="S3285" s="135"/>
      <c r="T3285" s="135"/>
      <c r="U3285" s="134"/>
      <c r="V3285" s="135"/>
      <c r="W3285" s="135"/>
      <c r="X3285" s="134"/>
      <c r="Y3285" s="135"/>
      <c r="Z3285" s="135"/>
      <c r="AA3285" s="134"/>
      <c r="AB3285" s="135"/>
      <c r="AC3285" s="135"/>
      <c r="AD3285" s="134"/>
      <c r="AE3285" s="135"/>
      <c r="AF3285" s="135"/>
      <c r="AG3285" s="134"/>
    </row>
    <row r="3286" spans="1:33">
      <c r="A3286" s="144" t="s">
        <v>345</v>
      </c>
      <c r="B3286" s="135" t="s">
        <v>1895</v>
      </c>
      <c r="C3286" s="143">
        <v>-496.86423573369478</v>
      </c>
      <c r="D3286" s="143">
        <v>3012.0970927389926</v>
      </c>
      <c r="E3286" s="142">
        <v>1.3</v>
      </c>
      <c r="F3286" s="141">
        <v>2.1309999999999998</v>
      </c>
      <c r="G3286" s="135"/>
      <c r="H3286" s="135"/>
      <c r="I3286" s="134"/>
      <c r="J3286" s="135"/>
      <c r="K3286" s="135"/>
      <c r="L3286" s="134"/>
      <c r="M3286" s="135"/>
      <c r="N3286" s="135"/>
      <c r="O3286" s="134"/>
      <c r="P3286" s="135"/>
      <c r="Q3286" s="135"/>
      <c r="R3286" s="134"/>
      <c r="S3286" s="135"/>
      <c r="T3286" s="135"/>
      <c r="U3286" s="134"/>
      <c r="V3286" s="135"/>
      <c r="W3286" s="135"/>
      <c r="X3286" s="134"/>
      <c r="Y3286" s="135"/>
      <c r="Z3286" s="135"/>
      <c r="AA3286" s="134"/>
      <c r="AB3286" s="135"/>
      <c r="AC3286" s="135"/>
      <c r="AD3286" s="134"/>
      <c r="AE3286" s="135"/>
      <c r="AF3286" s="135"/>
      <c r="AG3286" s="134"/>
    </row>
    <row r="3287" spans="1:33">
      <c r="A3287" s="144" t="s">
        <v>345</v>
      </c>
      <c r="B3287" s="135" t="s">
        <v>1894</v>
      </c>
      <c r="C3287" s="143">
        <v>-496.40011473720932</v>
      </c>
      <c r="D3287" s="143">
        <v>3010.2163397141562</v>
      </c>
      <c r="E3287" s="142">
        <v>1.3029999999999999</v>
      </c>
      <c r="F3287" s="141">
        <v>2.1360000000000001</v>
      </c>
      <c r="G3287" s="135"/>
      <c r="H3287" s="135"/>
      <c r="I3287" s="134"/>
      <c r="J3287" s="135"/>
      <c r="K3287" s="135"/>
      <c r="L3287" s="134"/>
      <c r="M3287" s="135"/>
      <c r="N3287" s="135"/>
      <c r="O3287" s="134"/>
      <c r="P3287" s="135"/>
      <c r="Q3287" s="135"/>
      <c r="R3287" s="134"/>
      <c r="S3287" s="135"/>
      <c r="T3287" s="135"/>
      <c r="U3287" s="134"/>
      <c r="V3287" s="135"/>
      <c r="W3287" s="135"/>
      <c r="X3287" s="134"/>
      <c r="Y3287" s="135"/>
      <c r="Z3287" s="135"/>
      <c r="AA3287" s="134"/>
      <c r="AB3287" s="135"/>
      <c r="AC3287" s="135"/>
      <c r="AD3287" s="134"/>
      <c r="AE3287" s="135"/>
      <c r="AF3287" s="135"/>
      <c r="AG3287" s="134"/>
    </row>
    <row r="3288" spans="1:33">
      <c r="A3288" s="144" t="s">
        <v>345</v>
      </c>
      <c r="B3288" s="135" t="s">
        <v>1893</v>
      </c>
      <c r="C3288" s="143">
        <v>-495.92702728721821</v>
      </c>
      <c r="D3288" s="143">
        <v>3009.0041389864491</v>
      </c>
      <c r="E3288" s="142">
        <v>1.2969999999999999</v>
      </c>
      <c r="F3288" s="141">
        <v>2.1339999999999999</v>
      </c>
      <c r="G3288" s="135"/>
      <c r="H3288" s="135"/>
      <c r="I3288" s="134"/>
      <c r="J3288" s="135"/>
      <c r="K3288" s="135"/>
      <c r="L3288" s="134"/>
      <c r="M3288" s="135"/>
      <c r="N3288" s="135"/>
      <c r="O3288" s="134"/>
      <c r="P3288" s="135"/>
      <c r="Q3288" s="135"/>
      <c r="R3288" s="134"/>
      <c r="S3288" s="135"/>
      <c r="T3288" s="135"/>
      <c r="U3288" s="134"/>
      <c r="V3288" s="135"/>
      <c r="W3288" s="135"/>
      <c r="X3288" s="134"/>
      <c r="Y3288" s="135"/>
      <c r="Z3288" s="135"/>
      <c r="AA3288" s="134"/>
      <c r="AB3288" s="135"/>
      <c r="AC3288" s="135"/>
      <c r="AD3288" s="134"/>
      <c r="AE3288" s="135"/>
      <c r="AF3288" s="135"/>
      <c r="AG3288" s="134"/>
    </row>
    <row r="3289" spans="1:33">
      <c r="A3289" s="144" t="s">
        <v>345</v>
      </c>
      <c r="B3289" s="135" t="s">
        <v>1892</v>
      </c>
      <c r="C3289" s="143">
        <v>-496.56986739601865</v>
      </c>
      <c r="D3289" s="143">
        <v>3007.4140204795253</v>
      </c>
      <c r="E3289" s="142">
        <v>1.3</v>
      </c>
      <c r="F3289" s="141">
        <v>2.1509999999999998</v>
      </c>
      <c r="G3289" s="135"/>
      <c r="H3289" s="135"/>
      <c r="I3289" s="134"/>
      <c r="J3289" s="135"/>
      <c r="K3289" s="135"/>
      <c r="L3289" s="134"/>
      <c r="M3289" s="135"/>
      <c r="N3289" s="135"/>
      <c r="O3289" s="134"/>
      <c r="P3289" s="135"/>
      <c r="Q3289" s="135"/>
      <c r="R3289" s="134"/>
      <c r="S3289" s="135"/>
      <c r="T3289" s="135"/>
      <c r="U3289" s="134"/>
      <c r="V3289" s="135"/>
      <c r="W3289" s="135"/>
      <c r="X3289" s="134"/>
      <c r="Y3289" s="135"/>
      <c r="Z3289" s="135"/>
      <c r="AA3289" s="134"/>
      <c r="AB3289" s="135"/>
      <c r="AC3289" s="135"/>
      <c r="AD3289" s="134"/>
      <c r="AE3289" s="135"/>
      <c r="AF3289" s="135"/>
      <c r="AG3289" s="134"/>
    </row>
    <row r="3290" spans="1:33">
      <c r="A3290" s="144" t="s">
        <v>345</v>
      </c>
      <c r="B3290" s="135" t="s">
        <v>1891</v>
      </c>
      <c r="C3290" s="143">
        <v>-496.51418987430054</v>
      </c>
      <c r="D3290" s="143">
        <v>3006.3591814748352</v>
      </c>
      <c r="E3290" s="142">
        <v>1.3109999999999999</v>
      </c>
      <c r="F3290" s="141">
        <v>2.149</v>
      </c>
      <c r="G3290" s="135"/>
      <c r="H3290" s="135"/>
      <c r="I3290" s="134"/>
      <c r="J3290" s="135"/>
      <c r="K3290" s="135"/>
      <c r="L3290" s="134"/>
      <c r="M3290" s="135"/>
      <c r="N3290" s="135"/>
      <c r="O3290" s="134"/>
      <c r="P3290" s="135"/>
      <c r="Q3290" s="135"/>
      <c r="R3290" s="134"/>
      <c r="S3290" s="135"/>
      <c r="T3290" s="135"/>
      <c r="U3290" s="134"/>
      <c r="V3290" s="135"/>
      <c r="W3290" s="135"/>
      <c r="X3290" s="134"/>
      <c r="Y3290" s="135"/>
      <c r="Z3290" s="135"/>
      <c r="AA3290" s="134"/>
      <c r="AB3290" s="135"/>
      <c r="AC3290" s="135"/>
      <c r="AD3290" s="134"/>
      <c r="AE3290" s="135"/>
      <c r="AF3290" s="135"/>
      <c r="AG3290" s="134"/>
    </row>
    <row r="3291" spans="1:33">
      <c r="A3291" s="144" t="s">
        <v>345</v>
      </c>
      <c r="B3291" s="135" t="s">
        <v>1890</v>
      </c>
      <c r="C3291" s="143">
        <v>-495.95394544205038</v>
      </c>
      <c r="D3291" s="143">
        <v>3004.4158410428481</v>
      </c>
      <c r="E3291" s="142">
        <v>1.319</v>
      </c>
      <c r="F3291" s="141">
        <v>2.1659999999999999</v>
      </c>
      <c r="G3291" s="135"/>
      <c r="H3291" s="135"/>
      <c r="I3291" s="134"/>
      <c r="J3291" s="135"/>
      <c r="K3291" s="135"/>
      <c r="L3291" s="134"/>
      <c r="M3291" s="135"/>
      <c r="N3291" s="135"/>
      <c r="O3291" s="134"/>
      <c r="P3291" s="135"/>
      <c r="Q3291" s="135"/>
      <c r="R3291" s="134"/>
      <c r="S3291" s="135"/>
      <c r="T3291" s="135"/>
      <c r="U3291" s="134"/>
      <c r="V3291" s="135"/>
      <c r="W3291" s="135"/>
      <c r="X3291" s="134"/>
      <c r="Y3291" s="135"/>
      <c r="Z3291" s="135"/>
      <c r="AA3291" s="134"/>
      <c r="AB3291" s="135"/>
      <c r="AC3291" s="135"/>
      <c r="AD3291" s="134"/>
      <c r="AE3291" s="135"/>
      <c r="AF3291" s="135"/>
      <c r="AG3291" s="134"/>
    </row>
    <row r="3292" spans="1:33">
      <c r="A3292" s="144" t="s">
        <v>345</v>
      </c>
      <c r="B3292" s="135" t="s">
        <v>1889</v>
      </c>
      <c r="C3292" s="143">
        <v>-496.03247407510065</v>
      </c>
      <c r="D3292" s="143">
        <v>3004.2603048209612</v>
      </c>
      <c r="E3292" s="142">
        <v>1.294</v>
      </c>
      <c r="F3292" s="141">
        <v>2.1960000000000002</v>
      </c>
      <c r="G3292" s="135"/>
      <c r="H3292" s="135"/>
      <c r="I3292" s="134"/>
      <c r="J3292" s="135"/>
      <c r="K3292" s="135"/>
      <c r="L3292" s="134"/>
      <c r="M3292" s="135"/>
      <c r="N3292" s="135"/>
      <c r="O3292" s="134"/>
      <c r="P3292" s="135"/>
      <c r="Q3292" s="135"/>
      <c r="R3292" s="134"/>
      <c r="S3292" s="135"/>
      <c r="T3292" s="135"/>
      <c r="U3292" s="134"/>
      <c r="V3292" s="135"/>
      <c r="W3292" s="135"/>
      <c r="X3292" s="134"/>
      <c r="Y3292" s="135"/>
      <c r="Z3292" s="135"/>
      <c r="AA3292" s="134"/>
      <c r="AB3292" s="135"/>
      <c r="AC3292" s="135"/>
      <c r="AD3292" s="134"/>
      <c r="AE3292" s="135"/>
      <c r="AF3292" s="135"/>
      <c r="AG3292" s="134"/>
    </row>
    <row r="3293" spans="1:33">
      <c r="A3293" s="144" t="s">
        <v>345</v>
      </c>
      <c r="B3293" s="135" t="s">
        <v>1888</v>
      </c>
      <c r="C3293" s="143">
        <v>-496.48423840941177</v>
      </c>
      <c r="D3293" s="143">
        <v>3003.9073074931284</v>
      </c>
      <c r="E3293" s="142">
        <v>1.2989999999999999</v>
      </c>
      <c r="F3293" s="141">
        <v>2.1869999999999998</v>
      </c>
      <c r="G3293" s="135"/>
      <c r="H3293" s="135"/>
      <c r="I3293" s="134"/>
      <c r="J3293" s="135"/>
      <c r="K3293" s="135"/>
      <c r="L3293" s="134"/>
      <c r="M3293" s="135"/>
      <c r="N3293" s="135"/>
      <c r="O3293" s="134"/>
      <c r="P3293" s="135"/>
      <c r="Q3293" s="135"/>
      <c r="R3293" s="134"/>
      <c r="S3293" s="135"/>
      <c r="T3293" s="135"/>
      <c r="U3293" s="134"/>
      <c r="V3293" s="135"/>
      <c r="W3293" s="135"/>
      <c r="X3293" s="134"/>
      <c r="Y3293" s="135"/>
      <c r="Z3293" s="135"/>
      <c r="AA3293" s="134"/>
      <c r="AB3293" s="135"/>
      <c r="AC3293" s="135"/>
      <c r="AD3293" s="134"/>
      <c r="AE3293" s="135"/>
      <c r="AF3293" s="135"/>
      <c r="AG3293" s="134"/>
    </row>
    <row r="3294" spans="1:33">
      <c r="A3294" s="144" t="s">
        <v>345</v>
      </c>
      <c r="B3294" s="135" t="s">
        <v>1887</v>
      </c>
      <c r="C3294" s="143">
        <v>-496.37136681050248</v>
      </c>
      <c r="D3294" s="143">
        <v>3001.9250131111876</v>
      </c>
      <c r="E3294" s="142">
        <v>1.3080000000000001</v>
      </c>
      <c r="F3294" s="141">
        <v>2.222</v>
      </c>
      <c r="G3294" s="135"/>
      <c r="H3294" s="135"/>
      <c r="I3294" s="134"/>
      <c r="J3294" s="135"/>
      <c r="K3294" s="135"/>
      <c r="L3294" s="134"/>
      <c r="M3294" s="135"/>
      <c r="N3294" s="135"/>
      <c r="O3294" s="134"/>
      <c r="P3294" s="135"/>
      <c r="Q3294" s="135"/>
      <c r="R3294" s="134"/>
      <c r="S3294" s="135"/>
      <c r="T3294" s="135"/>
      <c r="U3294" s="134"/>
      <c r="V3294" s="135"/>
      <c r="W3294" s="135"/>
      <c r="X3294" s="134"/>
      <c r="Y3294" s="135"/>
      <c r="Z3294" s="135"/>
      <c r="AA3294" s="134"/>
      <c r="AB3294" s="135"/>
      <c r="AC3294" s="135"/>
      <c r="AD3294" s="134"/>
      <c r="AE3294" s="135"/>
      <c r="AF3294" s="135"/>
      <c r="AG3294" s="134"/>
    </row>
    <row r="3295" spans="1:33">
      <c r="A3295" s="144" t="s">
        <v>345</v>
      </c>
      <c r="B3295" s="135" t="s">
        <v>1886</v>
      </c>
      <c r="C3295" s="143">
        <v>-496.62338897603507</v>
      </c>
      <c r="D3295" s="143">
        <v>3000.2550020045469</v>
      </c>
      <c r="E3295" s="142">
        <v>1.3089999999999999</v>
      </c>
      <c r="F3295" s="141">
        <v>2.2330000000000001</v>
      </c>
      <c r="G3295" s="135"/>
      <c r="H3295" s="135"/>
      <c r="I3295" s="134"/>
      <c r="J3295" s="135"/>
      <c r="K3295" s="135"/>
      <c r="L3295" s="134"/>
      <c r="M3295" s="135"/>
      <c r="N3295" s="135"/>
      <c r="O3295" s="134"/>
      <c r="P3295" s="135"/>
      <c r="Q3295" s="135"/>
      <c r="R3295" s="134"/>
      <c r="S3295" s="135"/>
      <c r="T3295" s="135"/>
      <c r="U3295" s="134"/>
      <c r="V3295" s="135"/>
      <c r="W3295" s="135"/>
      <c r="X3295" s="134"/>
      <c r="Y3295" s="135"/>
      <c r="Z3295" s="135"/>
      <c r="AA3295" s="134"/>
      <c r="AB3295" s="135"/>
      <c r="AC3295" s="135"/>
      <c r="AD3295" s="134"/>
      <c r="AE3295" s="135"/>
      <c r="AF3295" s="135"/>
      <c r="AG3295" s="134"/>
    </row>
    <row r="3296" spans="1:33">
      <c r="A3296" s="144" t="s">
        <v>345</v>
      </c>
      <c r="B3296" s="135" t="s">
        <v>1885</v>
      </c>
      <c r="C3296" s="143">
        <v>-496.51723602055336</v>
      </c>
      <c r="D3296" s="143">
        <v>2998.5841563432937</v>
      </c>
      <c r="E3296" s="142">
        <v>1.33</v>
      </c>
      <c r="F3296" s="141">
        <v>2.2429999999999999</v>
      </c>
      <c r="G3296" s="135"/>
      <c r="H3296" s="135"/>
      <c r="I3296" s="134"/>
      <c r="J3296" s="135"/>
      <c r="K3296" s="135"/>
      <c r="L3296" s="134"/>
      <c r="M3296" s="135"/>
      <c r="N3296" s="135"/>
      <c r="O3296" s="134"/>
      <c r="P3296" s="135"/>
      <c r="Q3296" s="135"/>
      <c r="R3296" s="134"/>
      <c r="S3296" s="135"/>
      <c r="T3296" s="135"/>
      <c r="U3296" s="134"/>
      <c r="V3296" s="135"/>
      <c r="W3296" s="135"/>
      <c r="X3296" s="134"/>
      <c r="Y3296" s="135"/>
      <c r="Z3296" s="135"/>
      <c r="AA3296" s="134"/>
      <c r="AB3296" s="135"/>
      <c r="AC3296" s="135"/>
      <c r="AD3296" s="134"/>
      <c r="AE3296" s="135"/>
      <c r="AF3296" s="135"/>
      <c r="AG3296" s="134"/>
    </row>
    <row r="3297" spans="1:33">
      <c r="A3297" s="144" t="s">
        <v>345</v>
      </c>
      <c r="B3297" s="135" t="s">
        <v>1884</v>
      </c>
      <c r="C3297" s="143">
        <v>-496.59315367004331</v>
      </c>
      <c r="D3297" s="143">
        <v>2997.8963688498216</v>
      </c>
      <c r="E3297" s="142">
        <v>1.3440000000000001</v>
      </c>
      <c r="F3297" s="141">
        <v>2.254</v>
      </c>
      <c r="G3297" s="135"/>
      <c r="H3297" s="135"/>
      <c r="I3297" s="134"/>
      <c r="J3297" s="135"/>
      <c r="K3297" s="135"/>
      <c r="L3297" s="134"/>
      <c r="M3297" s="135"/>
      <c r="N3297" s="135"/>
      <c r="O3297" s="134"/>
      <c r="P3297" s="135"/>
      <c r="Q3297" s="135"/>
      <c r="R3297" s="134"/>
      <c r="S3297" s="135"/>
      <c r="T3297" s="135"/>
      <c r="U3297" s="134"/>
      <c r="V3297" s="135"/>
      <c r="W3297" s="135"/>
      <c r="X3297" s="134"/>
      <c r="Y3297" s="135"/>
      <c r="Z3297" s="135"/>
      <c r="AA3297" s="134"/>
      <c r="AB3297" s="135"/>
      <c r="AC3297" s="135"/>
      <c r="AD3297" s="134"/>
      <c r="AE3297" s="135"/>
      <c r="AF3297" s="135"/>
      <c r="AG3297" s="134"/>
    </row>
    <row r="3298" spans="1:33">
      <c r="A3298" s="144" t="s">
        <v>345</v>
      </c>
      <c r="B3298" s="135" t="s">
        <v>1883</v>
      </c>
      <c r="C3298" s="143">
        <v>-495.93119400588108</v>
      </c>
      <c r="D3298" s="143">
        <v>2996.2199519900378</v>
      </c>
      <c r="E3298" s="142">
        <v>1.345</v>
      </c>
      <c r="F3298" s="141">
        <v>2.2730000000000001</v>
      </c>
      <c r="G3298" s="135"/>
      <c r="H3298" s="135"/>
      <c r="I3298" s="134"/>
      <c r="J3298" s="135"/>
      <c r="K3298" s="135"/>
      <c r="L3298" s="134"/>
      <c r="M3298" s="135"/>
      <c r="N3298" s="135"/>
      <c r="O3298" s="134"/>
      <c r="P3298" s="135"/>
      <c r="Q3298" s="135"/>
      <c r="R3298" s="134"/>
      <c r="S3298" s="135"/>
      <c r="T3298" s="135"/>
      <c r="U3298" s="134"/>
      <c r="V3298" s="135"/>
      <c r="W3298" s="135"/>
      <c r="X3298" s="134"/>
      <c r="Y3298" s="135"/>
      <c r="Z3298" s="135"/>
      <c r="AA3298" s="134"/>
      <c r="AB3298" s="135"/>
      <c r="AC3298" s="135"/>
      <c r="AD3298" s="134"/>
      <c r="AE3298" s="135"/>
      <c r="AF3298" s="135"/>
      <c r="AG3298" s="134"/>
    </row>
    <row r="3299" spans="1:33">
      <c r="A3299" s="144" t="s">
        <v>345</v>
      </c>
      <c r="B3299" s="135" t="s">
        <v>1882</v>
      </c>
      <c r="C3299" s="143">
        <v>-496.84731523816095</v>
      </c>
      <c r="D3299" s="143">
        <v>2994.3944335076581</v>
      </c>
      <c r="E3299" s="142">
        <v>1.351</v>
      </c>
      <c r="F3299" s="141">
        <v>2.3039999999999998</v>
      </c>
      <c r="G3299" s="135"/>
      <c r="H3299" s="135"/>
      <c r="I3299" s="134"/>
      <c r="J3299" s="135"/>
      <c r="K3299" s="135"/>
      <c r="L3299" s="134"/>
      <c r="M3299" s="135"/>
      <c r="N3299" s="135"/>
      <c r="O3299" s="134"/>
      <c r="P3299" s="135"/>
      <c r="Q3299" s="135"/>
      <c r="R3299" s="134"/>
      <c r="S3299" s="135"/>
      <c r="T3299" s="135"/>
      <c r="U3299" s="134"/>
      <c r="V3299" s="135"/>
      <c r="W3299" s="135"/>
      <c r="X3299" s="134"/>
      <c r="Y3299" s="135"/>
      <c r="Z3299" s="135"/>
      <c r="AA3299" s="134"/>
      <c r="AB3299" s="135"/>
      <c r="AC3299" s="135"/>
      <c r="AD3299" s="134"/>
      <c r="AE3299" s="135"/>
      <c r="AF3299" s="135"/>
      <c r="AG3299" s="134"/>
    </row>
    <row r="3300" spans="1:33">
      <c r="A3300" s="144" t="s">
        <v>345</v>
      </c>
      <c r="B3300" s="135" t="s">
        <v>1881</v>
      </c>
      <c r="C3300" s="143">
        <v>-496.68330320874446</v>
      </c>
      <c r="D3300" s="143">
        <v>2993.0044220773038</v>
      </c>
      <c r="E3300" s="142">
        <v>1.369</v>
      </c>
      <c r="F3300" s="141">
        <v>2.339</v>
      </c>
      <c r="G3300" s="135"/>
      <c r="H3300" s="135"/>
      <c r="I3300" s="134"/>
      <c r="J3300" s="135"/>
      <c r="K3300" s="135"/>
      <c r="L3300" s="134"/>
      <c r="M3300" s="135"/>
      <c r="N3300" s="135"/>
      <c r="O3300" s="134"/>
      <c r="P3300" s="135"/>
      <c r="Q3300" s="135"/>
      <c r="R3300" s="134"/>
      <c r="S3300" s="135"/>
      <c r="T3300" s="135"/>
      <c r="U3300" s="134"/>
      <c r="V3300" s="135"/>
      <c r="W3300" s="135"/>
      <c r="X3300" s="134"/>
      <c r="Y3300" s="135"/>
      <c r="Z3300" s="135"/>
      <c r="AA3300" s="134"/>
      <c r="AB3300" s="135"/>
      <c r="AC3300" s="135"/>
      <c r="AD3300" s="134"/>
      <c r="AE3300" s="135"/>
      <c r="AF3300" s="135"/>
      <c r="AG3300" s="134"/>
    </row>
    <row r="3301" spans="1:33">
      <c r="A3301" s="144" t="s">
        <v>345</v>
      </c>
      <c r="B3301" s="135" t="s">
        <v>1880</v>
      </c>
      <c r="C3301" s="143">
        <v>-496.55056843188703</v>
      </c>
      <c r="D3301" s="143">
        <v>2991.2536162351057</v>
      </c>
      <c r="E3301" s="142">
        <v>1.409</v>
      </c>
      <c r="F3301" s="141">
        <v>2.3639999999999999</v>
      </c>
      <c r="G3301" s="135"/>
      <c r="H3301" s="135"/>
      <c r="I3301" s="134"/>
      <c r="J3301" s="135"/>
      <c r="K3301" s="135"/>
      <c r="L3301" s="134"/>
      <c r="M3301" s="135"/>
      <c r="N3301" s="135"/>
      <c r="O3301" s="134"/>
      <c r="P3301" s="135"/>
      <c r="Q3301" s="135"/>
      <c r="R3301" s="134"/>
      <c r="S3301" s="135"/>
      <c r="T3301" s="135"/>
      <c r="U3301" s="134"/>
      <c r="V3301" s="135"/>
      <c r="W3301" s="135"/>
      <c r="X3301" s="134"/>
      <c r="Y3301" s="135"/>
      <c r="Z3301" s="135"/>
      <c r="AA3301" s="134"/>
      <c r="AB3301" s="135"/>
      <c r="AC3301" s="135"/>
      <c r="AD3301" s="134"/>
      <c r="AE3301" s="135"/>
      <c r="AF3301" s="135"/>
      <c r="AG3301" s="134"/>
    </row>
    <row r="3302" spans="1:33">
      <c r="A3302" s="144" t="s">
        <v>345</v>
      </c>
      <c r="B3302" s="135" t="s">
        <v>1879</v>
      </c>
      <c r="C3302" s="143">
        <v>-496.3450148362918</v>
      </c>
      <c r="D3302" s="143">
        <v>2990.3481721086009</v>
      </c>
      <c r="E3302" s="142">
        <v>1.3979999999999999</v>
      </c>
      <c r="F3302" s="141">
        <v>2.383</v>
      </c>
      <c r="G3302" s="135"/>
      <c r="H3302" s="135"/>
      <c r="I3302" s="134"/>
      <c r="J3302" s="135"/>
      <c r="K3302" s="135"/>
      <c r="L3302" s="134"/>
      <c r="M3302" s="135"/>
      <c r="N3302" s="135"/>
      <c r="O3302" s="134"/>
      <c r="P3302" s="135"/>
      <c r="Q3302" s="135"/>
      <c r="R3302" s="134"/>
      <c r="S3302" s="135"/>
      <c r="T3302" s="135"/>
      <c r="U3302" s="134"/>
      <c r="V3302" s="135"/>
      <c r="W3302" s="135"/>
      <c r="X3302" s="134"/>
      <c r="Y3302" s="135"/>
      <c r="Z3302" s="135"/>
      <c r="AA3302" s="134"/>
      <c r="AB3302" s="135"/>
      <c r="AC3302" s="135"/>
      <c r="AD3302" s="134"/>
      <c r="AE3302" s="135"/>
      <c r="AF3302" s="135"/>
      <c r="AG3302" s="134"/>
    </row>
    <row r="3303" spans="1:33">
      <c r="A3303" s="144" t="s">
        <v>345</v>
      </c>
      <c r="B3303" s="135" t="s">
        <v>1878</v>
      </c>
      <c r="C3303" s="143">
        <v>-496.36563492776008</v>
      </c>
      <c r="D3303" s="143">
        <v>2989.6619419589038</v>
      </c>
      <c r="E3303" s="142">
        <v>1.363</v>
      </c>
      <c r="F3303" s="141">
        <v>2.3820000000000001</v>
      </c>
      <c r="G3303" s="135"/>
      <c r="H3303" s="135"/>
      <c r="I3303" s="134"/>
      <c r="J3303" s="135"/>
      <c r="K3303" s="135"/>
      <c r="L3303" s="134"/>
      <c r="M3303" s="135"/>
      <c r="N3303" s="135"/>
      <c r="O3303" s="134"/>
      <c r="P3303" s="135"/>
      <c r="Q3303" s="135"/>
      <c r="R3303" s="134"/>
      <c r="S3303" s="135"/>
      <c r="T3303" s="135"/>
      <c r="U3303" s="134"/>
      <c r="V3303" s="135"/>
      <c r="W3303" s="135"/>
      <c r="X3303" s="134"/>
      <c r="Y3303" s="135"/>
      <c r="Z3303" s="135"/>
      <c r="AA3303" s="134"/>
      <c r="AB3303" s="135"/>
      <c r="AC3303" s="135"/>
      <c r="AD3303" s="134"/>
      <c r="AE3303" s="135"/>
      <c r="AF3303" s="135"/>
      <c r="AG3303" s="134"/>
    </row>
    <row r="3304" spans="1:33">
      <c r="A3304" s="144" t="s">
        <v>345</v>
      </c>
      <c r="B3304" s="135" t="s">
        <v>1877</v>
      </c>
      <c r="C3304" s="143">
        <v>-496.14538996765862</v>
      </c>
      <c r="D3304" s="143">
        <v>2989.503922985647</v>
      </c>
      <c r="E3304" s="142">
        <v>1.3720000000000001</v>
      </c>
      <c r="F3304" s="141">
        <v>2.3929999999999998</v>
      </c>
      <c r="G3304" s="135"/>
      <c r="H3304" s="135"/>
      <c r="I3304" s="134"/>
      <c r="J3304" s="135"/>
      <c r="K3304" s="135"/>
      <c r="L3304" s="134"/>
      <c r="M3304" s="135"/>
      <c r="N3304" s="135"/>
      <c r="O3304" s="134"/>
      <c r="P3304" s="135"/>
      <c r="Q3304" s="135"/>
      <c r="R3304" s="134"/>
      <c r="S3304" s="135"/>
      <c r="T3304" s="135"/>
      <c r="U3304" s="134"/>
      <c r="V3304" s="135"/>
      <c r="W3304" s="135"/>
      <c r="X3304" s="134"/>
      <c r="Y3304" s="135"/>
      <c r="Z3304" s="135"/>
      <c r="AA3304" s="134"/>
      <c r="AB3304" s="135"/>
      <c r="AC3304" s="135"/>
      <c r="AD3304" s="134"/>
      <c r="AE3304" s="135"/>
      <c r="AF3304" s="135"/>
      <c r="AG3304" s="134"/>
    </row>
    <row r="3305" spans="1:33">
      <c r="A3305" s="144" t="s">
        <v>345</v>
      </c>
      <c r="B3305" s="135" t="s">
        <v>1876</v>
      </c>
      <c r="C3305" s="143">
        <v>-496.43975647485252</v>
      </c>
      <c r="D3305" s="143">
        <v>2988.0264218931175</v>
      </c>
      <c r="E3305" s="142">
        <v>1.3779999999999999</v>
      </c>
      <c r="F3305" s="141">
        <v>2.39</v>
      </c>
      <c r="G3305" s="135"/>
      <c r="H3305" s="135"/>
      <c r="I3305" s="134"/>
      <c r="J3305" s="135"/>
      <c r="K3305" s="135"/>
      <c r="L3305" s="134"/>
      <c r="M3305" s="135"/>
      <c r="N3305" s="135"/>
      <c r="O3305" s="134"/>
      <c r="P3305" s="135"/>
      <c r="Q3305" s="135"/>
      <c r="R3305" s="134"/>
      <c r="S3305" s="135"/>
      <c r="T3305" s="135"/>
      <c r="U3305" s="134"/>
      <c r="V3305" s="135"/>
      <c r="W3305" s="135"/>
      <c r="X3305" s="134"/>
      <c r="Y3305" s="135"/>
      <c r="Z3305" s="135"/>
      <c r="AA3305" s="134"/>
      <c r="AB3305" s="135"/>
      <c r="AC3305" s="135"/>
      <c r="AD3305" s="134"/>
      <c r="AE3305" s="135"/>
      <c r="AF3305" s="135"/>
      <c r="AG3305" s="134"/>
    </row>
    <row r="3306" spans="1:33">
      <c r="A3306" s="144" t="s">
        <v>345</v>
      </c>
      <c r="B3306" s="135" t="s">
        <v>1875</v>
      </c>
      <c r="C3306" s="143">
        <v>-496.85178099227244</v>
      </c>
      <c r="D3306" s="143">
        <v>2986.4778354707878</v>
      </c>
      <c r="E3306" s="142">
        <v>1.3839999999999999</v>
      </c>
      <c r="F3306" s="141">
        <v>2.399</v>
      </c>
      <c r="G3306" s="135"/>
      <c r="H3306" s="135"/>
      <c r="I3306" s="134"/>
      <c r="J3306" s="135"/>
      <c r="K3306" s="135"/>
      <c r="L3306" s="134"/>
      <c r="M3306" s="135"/>
      <c r="N3306" s="135"/>
      <c r="O3306" s="134"/>
      <c r="P3306" s="135"/>
      <c r="Q3306" s="135"/>
      <c r="R3306" s="134"/>
      <c r="S3306" s="135"/>
      <c r="T3306" s="135"/>
      <c r="U3306" s="134"/>
      <c r="V3306" s="135"/>
      <c r="W3306" s="135"/>
      <c r="X3306" s="134"/>
      <c r="Y3306" s="135"/>
      <c r="Z3306" s="135"/>
      <c r="AA3306" s="134"/>
      <c r="AB3306" s="135"/>
      <c r="AC3306" s="135"/>
      <c r="AD3306" s="134"/>
      <c r="AE3306" s="135"/>
      <c r="AF3306" s="135"/>
      <c r="AG3306" s="134"/>
    </row>
    <row r="3307" spans="1:33">
      <c r="A3307" s="144" t="s">
        <v>345</v>
      </c>
      <c r="B3307" s="135" t="s">
        <v>1874</v>
      </c>
      <c r="C3307" s="143">
        <v>-496.62257753780136</v>
      </c>
      <c r="D3307" s="143">
        <v>2985.4101964076972</v>
      </c>
      <c r="E3307" s="142">
        <v>1.363</v>
      </c>
      <c r="F3307" s="141">
        <v>2.379</v>
      </c>
      <c r="G3307" s="135"/>
      <c r="H3307" s="135"/>
      <c r="I3307" s="134"/>
      <c r="J3307" s="135"/>
      <c r="K3307" s="135"/>
      <c r="L3307" s="134"/>
      <c r="M3307" s="135"/>
      <c r="N3307" s="135"/>
      <c r="O3307" s="134"/>
      <c r="P3307" s="135"/>
      <c r="Q3307" s="135"/>
      <c r="R3307" s="134"/>
      <c r="S3307" s="135"/>
      <c r="T3307" s="135"/>
      <c r="U3307" s="134"/>
      <c r="V3307" s="135"/>
      <c r="W3307" s="135"/>
      <c r="X3307" s="134"/>
      <c r="Y3307" s="135"/>
      <c r="Z3307" s="135"/>
      <c r="AA3307" s="134"/>
      <c r="AB3307" s="135"/>
      <c r="AC3307" s="135"/>
      <c r="AD3307" s="134"/>
      <c r="AE3307" s="135"/>
      <c r="AF3307" s="135"/>
      <c r="AG3307" s="134"/>
    </row>
    <row r="3308" spans="1:33">
      <c r="A3308" s="144" t="s">
        <v>345</v>
      </c>
      <c r="B3308" s="135" t="s">
        <v>1873</v>
      </c>
      <c r="C3308" s="143">
        <v>-496.61627120179475</v>
      </c>
      <c r="D3308" s="143">
        <v>2985.1360347299756</v>
      </c>
      <c r="E3308" s="142">
        <v>1.3859999999999999</v>
      </c>
      <c r="F3308" s="141">
        <v>2.3969999999999998</v>
      </c>
      <c r="G3308" s="135"/>
      <c r="H3308" s="135"/>
      <c r="I3308" s="134"/>
      <c r="J3308" s="135"/>
      <c r="K3308" s="135"/>
      <c r="L3308" s="134"/>
      <c r="M3308" s="135"/>
      <c r="N3308" s="135"/>
      <c r="O3308" s="134"/>
      <c r="P3308" s="135"/>
      <c r="Q3308" s="135"/>
      <c r="R3308" s="134"/>
      <c r="S3308" s="135"/>
      <c r="T3308" s="135"/>
      <c r="U3308" s="134"/>
      <c r="V3308" s="135"/>
      <c r="W3308" s="135"/>
      <c r="X3308" s="134"/>
      <c r="Y3308" s="135"/>
      <c r="Z3308" s="135"/>
      <c r="AA3308" s="134"/>
      <c r="AB3308" s="135"/>
      <c r="AC3308" s="135"/>
      <c r="AD3308" s="134"/>
      <c r="AE3308" s="135"/>
      <c r="AF3308" s="135"/>
      <c r="AG3308" s="134"/>
    </row>
    <row r="3309" spans="1:33">
      <c r="A3309" s="144" t="s">
        <v>345</v>
      </c>
      <c r="B3309" s="135" t="s">
        <v>1872</v>
      </c>
      <c r="C3309" s="143">
        <v>-496.6629582833952</v>
      </c>
      <c r="D3309" s="143">
        <v>2983.6154652946229</v>
      </c>
      <c r="E3309" s="142">
        <v>1.361</v>
      </c>
      <c r="F3309" s="141">
        <v>2.3919999999999999</v>
      </c>
      <c r="G3309" s="135"/>
      <c r="H3309" s="135"/>
      <c r="I3309" s="134"/>
      <c r="J3309" s="135"/>
      <c r="K3309" s="135"/>
      <c r="L3309" s="134"/>
      <c r="M3309" s="135"/>
      <c r="N3309" s="135"/>
      <c r="O3309" s="134"/>
      <c r="P3309" s="135"/>
      <c r="Q3309" s="135"/>
      <c r="R3309" s="134"/>
      <c r="S3309" s="135"/>
      <c r="T3309" s="135"/>
      <c r="U3309" s="134"/>
      <c r="V3309" s="135"/>
      <c r="W3309" s="135"/>
      <c r="X3309" s="134"/>
      <c r="Y3309" s="135"/>
      <c r="Z3309" s="135"/>
      <c r="AA3309" s="134"/>
      <c r="AB3309" s="135"/>
      <c r="AC3309" s="135"/>
      <c r="AD3309" s="134"/>
      <c r="AE3309" s="135"/>
      <c r="AF3309" s="135"/>
      <c r="AG3309" s="134"/>
    </row>
    <row r="3310" spans="1:33">
      <c r="A3310" s="144" t="s">
        <v>345</v>
      </c>
      <c r="B3310" s="135" t="s">
        <v>1871</v>
      </c>
      <c r="C3310" s="143">
        <v>-496.05328085746612</v>
      </c>
      <c r="D3310" s="143">
        <v>2982.7045729578163</v>
      </c>
      <c r="E3310" s="142">
        <v>1.379</v>
      </c>
      <c r="F3310" s="141">
        <v>2.3809999999999998</v>
      </c>
      <c r="G3310" s="135"/>
      <c r="H3310" s="135"/>
      <c r="I3310" s="134"/>
      <c r="J3310" s="135"/>
      <c r="K3310" s="135"/>
      <c r="L3310" s="134"/>
      <c r="M3310" s="135"/>
      <c r="N3310" s="135"/>
      <c r="O3310" s="134"/>
      <c r="P3310" s="135"/>
      <c r="Q3310" s="135"/>
      <c r="R3310" s="134"/>
      <c r="S3310" s="135"/>
      <c r="T3310" s="135"/>
      <c r="U3310" s="134"/>
      <c r="V3310" s="135"/>
      <c r="W3310" s="135"/>
      <c r="X3310" s="134"/>
      <c r="Y3310" s="135"/>
      <c r="Z3310" s="135"/>
      <c r="AA3310" s="134"/>
      <c r="AB3310" s="135"/>
      <c r="AC3310" s="135"/>
      <c r="AD3310" s="134"/>
      <c r="AE3310" s="135"/>
      <c r="AF3310" s="135"/>
      <c r="AG3310" s="134"/>
    </row>
    <row r="3311" spans="1:33">
      <c r="A3311" s="144" t="s">
        <v>345</v>
      </c>
      <c r="B3311" s="135" t="s">
        <v>1870</v>
      </c>
      <c r="C3311" s="143">
        <v>-496.26238321115568</v>
      </c>
      <c r="D3311" s="143">
        <v>2981.012574914314</v>
      </c>
      <c r="E3311" s="142">
        <v>1.3680000000000001</v>
      </c>
      <c r="F3311" s="141">
        <v>2.3620000000000001</v>
      </c>
      <c r="G3311" s="135"/>
      <c r="H3311" s="135"/>
      <c r="I3311" s="134"/>
      <c r="J3311" s="135"/>
      <c r="K3311" s="135"/>
      <c r="L3311" s="134"/>
      <c r="M3311" s="135"/>
      <c r="N3311" s="135"/>
      <c r="O3311" s="134"/>
      <c r="P3311" s="135"/>
      <c r="Q3311" s="135"/>
      <c r="R3311" s="134"/>
      <c r="S3311" s="135"/>
      <c r="T3311" s="135"/>
      <c r="U3311" s="134"/>
      <c r="V3311" s="135"/>
      <c r="W3311" s="135"/>
      <c r="X3311" s="134"/>
      <c r="Y3311" s="135"/>
      <c r="Z3311" s="135"/>
      <c r="AA3311" s="134"/>
      <c r="AB3311" s="135"/>
      <c r="AC3311" s="135"/>
      <c r="AD3311" s="134"/>
      <c r="AE3311" s="135"/>
      <c r="AF3311" s="135"/>
      <c r="AG3311" s="134"/>
    </row>
    <row r="3312" spans="1:33">
      <c r="A3312" s="144" t="s">
        <v>345</v>
      </c>
      <c r="B3312" s="135" t="s">
        <v>1869</v>
      </c>
      <c r="C3312" s="143">
        <v>-496.31993073883984</v>
      </c>
      <c r="D3312" s="143">
        <v>2979.1711166917535</v>
      </c>
      <c r="E3312" s="142">
        <v>1.353</v>
      </c>
      <c r="F3312" s="141">
        <v>2.3559999999999999</v>
      </c>
      <c r="G3312" s="135"/>
      <c r="H3312" s="135"/>
      <c r="I3312" s="134"/>
      <c r="J3312" s="135"/>
      <c r="K3312" s="135"/>
      <c r="L3312" s="134"/>
      <c r="M3312" s="135"/>
      <c r="N3312" s="135"/>
      <c r="O3312" s="134"/>
      <c r="P3312" s="135"/>
      <c r="Q3312" s="135"/>
      <c r="R3312" s="134"/>
      <c r="S3312" s="135"/>
      <c r="T3312" s="135"/>
      <c r="U3312" s="134"/>
      <c r="V3312" s="135"/>
      <c r="W3312" s="135"/>
      <c r="X3312" s="134"/>
      <c r="Y3312" s="135"/>
      <c r="Z3312" s="135"/>
      <c r="AA3312" s="134"/>
      <c r="AB3312" s="135"/>
      <c r="AC3312" s="135"/>
      <c r="AD3312" s="134"/>
      <c r="AE3312" s="135"/>
      <c r="AF3312" s="135"/>
      <c r="AG3312" s="134"/>
    </row>
    <row r="3313" spans="1:33">
      <c r="A3313" s="144" t="s">
        <v>345</v>
      </c>
      <c r="B3313" s="135" t="s">
        <v>1868</v>
      </c>
      <c r="C3313" s="143">
        <v>-496.88398020370641</v>
      </c>
      <c r="D3313" s="143">
        <v>2977.8220239994744</v>
      </c>
      <c r="E3313" s="142">
        <v>1.3560000000000001</v>
      </c>
      <c r="F3313" s="141">
        <v>2.3439999999999999</v>
      </c>
      <c r="G3313" s="135"/>
      <c r="H3313" s="135"/>
      <c r="I3313" s="134"/>
      <c r="J3313" s="135"/>
      <c r="K3313" s="135"/>
      <c r="L3313" s="134"/>
      <c r="M3313" s="135"/>
      <c r="N3313" s="135"/>
      <c r="O3313" s="134"/>
      <c r="P3313" s="135"/>
      <c r="Q3313" s="135"/>
      <c r="R3313" s="134"/>
      <c r="S3313" s="135"/>
      <c r="T3313" s="135"/>
      <c r="U3313" s="134"/>
      <c r="V3313" s="135"/>
      <c r="W3313" s="135"/>
      <c r="X3313" s="134"/>
      <c r="Y3313" s="135"/>
      <c r="Z3313" s="135"/>
      <c r="AA3313" s="134"/>
      <c r="AB3313" s="135"/>
      <c r="AC3313" s="135"/>
      <c r="AD3313" s="134"/>
      <c r="AE3313" s="135"/>
      <c r="AF3313" s="135"/>
      <c r="AG3313" s="134"/>
    </row>
    <row r="3314" spans="1:33">
      <c r="A3314" s="144" t="s">
        <v>345</v>
      </c>
      <c r="B3314" s="135" t="s">
        <v>1867</v>
      </c>
      <c r="C3314" s="143">
        <v>-496.52904292184581</v>
      </c>
      <c r="D3314" s="143">
        <v>2976.9670804511757</v>
      </c>
      <c r="E3314" s="142">
        <v>1.3320000000000001</v>
      </c>
      <c r="F3314" s="141">
        <v>2.347</v>
      </c>
      <c r="G3314" s="135"/>
      <c r="H3314" s="135"/>
      <c r="I3314" s="134"/>
      <c r="J3314" s="135"/>
      <c r="K3314" s="135"/>
      <c r="L3314" s="134"/>
      <c r="M3314" s="135"/>
      <c r="N3314" s="135"/>
      <c r="O3314" s="134"/>
      <c r="P3314" s="135"/>
      <c r="Q3314" s="135"/>
      <c r="R3314" s="134"/>
      <c r="S3314" s="135"/>
      <c r="T3314" s="135"/>
      <c r="U3314" s="134"/>
      <c r="V3314" s="135"/>
      <c r="W3314" s="135"/>
      <c r="X3314" s="134"/>
      <c r="Y3314" s="135"/>
      <c r="Z3314" s="135"/>
      <c r="AA3314" s="134"/>
      <c r="AB3314" s="135"/>
      <c r="AC3314" s="135"/>
      <c r="AD3314" s="134"/>
      <c r="AE3314" s="135"/>
      <c r="AF3314" s="135"/>
      <c r="AG3314" s="134"/>
    </row>
    <row r="3315" spans="1:33">
      <c r="A3315" s="144" t="s">
        <v>345</v>
      </c>
      <c r="B3315" s="135" t="s">
        <v>1866</v>
      </c>
      <c r="C3315" s="143">
        <v>-496.6132177162437</v>
      </c>
      <c r="D3315" s="143">
        <v>2975.394571918936</v>
      </c>
      <c r="E3315" s="142">
        <v>1.3380000000000001</v>
      </c>
      <c r="F3315" s="141">
        <v>2.3279999999999998</v>
      </c>
      <c r="G3315" s="135"/>
      <c r="H3315" s="135"/>
      <c r="I3315" s="134"/>
      <c r="J3315" s="135"/>
      <c r="K3315" s="135"/>
      <c r="L3315" s="134"/>
      <c r="M3315" s="135"/>
      <c r="N3315" s="135"/>
      <c r="O3315" s="134"/>
      <c r="P3315" s="135"/>
      <c r="Q3315" s="135"/>
      <c r="R3315" s="134"/>
      <c r="S3315" s="135"/>
      <c r="T3315" s="135"/>
      <c r="U3315" s="134"/>
      <c r="V3315" s="135"/>
      <c r="W3315" s="135"/>
      <c r="X3315" s="134"/>
      <c r="Y3315" s="135"/>
      <c r="Z3315" s="135"/>
      <c r="AA3315" s="134"/>
      <c r="AB3315" s="135"/>
      <c r="AC3315" s="135"/>
      <c r="AD3315" s="134"/>
      <c r="AE3315" s="135"/>
      <c r="AF3315" s="135"/>
      <c r="AG3315" s="134"/>
    </row>
    <row r="3316" spans="1:33">
      <c r="A3316" s="144" t="s">
        <v>345</v>
      </c>
      <c r="B3316" s="135" t="s">
        <v>1865</v>
      </c>
      <c r="C3316" s="143">
        <v>-496.13536948019731</v>
      </c>
      <c r="D3316" s="143">
        <v>2973.9728433005462</v>
      </c>
      <c r="E3316" s="142">
        <v>1.343</v>
      </c>
      <c r="F3316" s="141">
        <v>2.327</v>
      </c>
      <c r="G3316" s="135"/>
      <c r="H3316" s="135"/>
      <c r="I3316" s="134"/>
      <c r="J3316" s="135"/>
      <c r="K3316" s="135"/>
      <c r="L3316" s="134"/>
      <c r="M3316" s="135"/>
      <c r="N3316" s="135"/>
      <c r="O3316" s="134"/>
      <c r="P3316" s="135"/>
      <c r="Q3316" s="135"/>
      <c r="R3316" s="134"/>
      <c r="S3316" s="135"/>
      <c r="T3316" s="135"/>
      <c r="U3316" s="134"/>
      <c r="V3316" s="135"/>
      <c r="W3316" s="135"/>
      <c r="X3316" s="134"/>
      <c r="Y3316" s="135"/>
      <c r="Z3316" s="135"/>
      <c r="AA3316" s="134"/>
      <c r="AB3316" s="135"/>
      <c r="AC3316" s="135"/>
      <c r="AD3316" s="134"/>
      <c r="AE3316" s="135"/>
      <c r="AF3316" s="135"/>
      <c r="AG3316" s="134"/>
    </row>
    <row r="3317" spans="1:33">
      <c r="A3317" s="144" t="s">
        <v>345</v>
      </c>
      <c r="B3317" s="135" t="s">
        <v>1864</v>
      </c>
      <c r="C3317" s="143">
        <v>-496.5698712898369</v>
      </c>
      <c r="D3317" s="143">
        <v>2972.4098784915709</v>
      </c>
      <c r="E3317" s="142">
        <v>1.2929999999999999</v>
      </c>
      <c r="F3317" s="141">
        <v>2.3199999999999998</v>
      </c>
      <c r="G3317" s="135"/>
      <c r="H3317" s="135"/>
      <c r="I3317" s="134"/>
      <c r="J3317" s="135"/>
      <c r="K3317" s="135"/>
      <c r="L3317" s="134"/>
      <c r="M3317" s="135"/>
      <c r="N3317" s="135"/>
      <c r="O3317" s="134"/>
      <c r="P3317" s="135"/>
      <c r="Q3317" s="135"/>
      <c r="R3317" s="134"/>
      <c r="S3317" s="135"/>
      <c r="T3317" s="135"/>
      <c r="U3317" s="134"/>
      <c r="V3317" s="135"/>
      <c r="W3317" s="135"/>
      <c r="X3317" s="134"/>
      <c r="Y3317" s="135"/>
      <c r="Z3317" s="135"/>
      <c r="AA3317" s="134"/>
      <c r="AB3317" s="135"/>
      <c r="AC3317" s="135"/>
      <c r="AD3317" s="134"/>
      <c r="AE3317" s="135"/>
      <c r="AF3317" s="135"/>
      <c r="AG3317" s="134"/>
    </row>
    <row r="3318" spans="1:33">
      <c r="A3318" s="144" t="s">
        <v>345</v>
      </c>
      <c r="B3318" s="135" t="s">
        <v>1863</v>
      </c>
      <c r="C3318" s="143">
        <v>-496.35808050974458</v>
      </c>
      <c r="D3318" s="143">
        <v>2971.274284161349</v>
      </c>
      <c r="E3318" s="142">
        <v>1.3049999999999999</v>
      </c>
      <c r="F3318" s="141">
        <v>2.2890000000000001</v>
      </c>
      <c r="G3318" s="135"/>
      <c r="H3318" s="135"/>
      <c r="I3318" s="134"/>
      <c r="J3318" s="135"/>
      <c r="K3318" s="135"/>
      <c r="L3318" s="134"/>
      <c r="M3318" s="135"/>
      <c r="N3318" s="135"/>
      <c r="O3318" s="134"/>
      <c r="P3318" s="135"/>
      <c r="Q3318" s="135"/>
      <c r="R3318" s="134"/>
      <c r="S3318" s="135"/>
      <c r="T3318" s="135"/>
      <c r="U3318" s="134"/>
      <c r="V3318" s="135"/>
      <c r="W3318" s="135"/>
      <c r="X3318" s="134"/>
      <c r="Y3318" s="135"/>
      <c r="Z3318" s="135"/>
      <c r="AA3318" s="134"/>
      <c r="AB3318" s="135"/>
      <c r="AC3318" s="135"/>
      <c r="AD3318" s="134"/>
      <c r="AE3318" s="135"/>
      <c r="AF3318" s="135"/>
      <c r="AG3318" s="134"/>
    </row>
    <row r="3319" spans="1:33">
      <c r="A3319" s="144" t="s">
        <v>345</v>
      </c>
      <c r="B3319" s="135" t="s">
        <v>1862</v>
      </c>
      <c r="C3319" s="143">
        <v>-496.27254025762312</v>
      </c>
      <c r="D3319" s="143">
        <v>2969.7275648806931</v>
      </c>
      <c r="E3319" s="142">
        <v>1.304</v>
      </c>
      <c r="F3319" s="141">
        <v>2.2909999999999999</v>
      </c>
      <c r="G3319" s="135"/>
      <c r="H3319" s="135"/>
      <c r="I3319" s="134"/>
      <c r="J3319" s="135"/>
      <c r="K3319" s="135"/>
      <c r="L3319" s="134"/>
      <c r="M3319" s="135"/>
      <c r="N3319" s="135"/>
      <c r="O3319" s="134"/>
      <c r="P3319" s="135"/>
      <c r="Q3319" s="135"/>
      <c r="R3319" s="134"/>
      <c r="S3319" s="135"/>
      <c r="T3319" s="135"/>
      <c r="U3319" s="134"/>
      <c r="V3319" s="135"/>
      <c r="W3319" s="135"/>
      <c r="X3319" s="134"/>
      <c r="Y3319" s="135"/>
      <c r="Z3319" s="135"/>
      <c r="AA3319" s="134"/>
      <c r="AB3319" s="135"/>
      <c r="AC3319" s="135"/>
      <c r="AD3319" s="134"/>
      <c r="AE3319" s="135"/>
      <c r="AF3319" s="135"/>
      <c r="AG3319" s="134"/>
    </row>
    <row r="3320" spans="1:33">
      <c r="A3320" s="144" t="s">
        <v>345</v>
      </c>
      <c r="B3320" s="135" t="s">
        <v>1861</v>
      </c>
      <c r="C3320" s="143">
        <v>-496.81013294063314</v>
      </c>
      <c r="D3320" s="143">
        <v>2968.0399680097471</v>
      </c>
      <c r="E3320" s="142">
        <v>1.296</v>
      </c>
      <c r="F3320" s="141">
        <v>2.2650000000000001</v>
      </c>
      <c r="G3320" s="135"/>
      <c r="H3320" s="135"/>
      <c r="I3320" s="134"/>
      <c r="J3320" s="135"/>
      <c r="K3320" s="135"/>
      <c r="L3320" s="134"/>
      <c r="M3320" s="135"/>
      <c r="N3320" s="135"/>
      <c r="O3320" s="134"/>
      <c r="P3320" s="135"/>
      <c r="Q3320" s="135"/>
      <c r="R3320" s="134"/>
      <c r="S3320" s="135"/>
      <c r="T3320" s="135"/>
      <c r="U3320" s="134"/>
      <c r="V3320" s="135"/>
      <c r="W3320" s="135"/>
      <c r="X3320" s="134"/>
      <c r="Y3320" s="135"/>
      <c r="Z3320" s="135"/>
      <c r="AA3320" s="134"/>
      <c r="AB3320" s="135"/>
      <c r="AC3320" s="135"/>
      <c r="AD3320" s="134"/>
      <c r="AE3320" s="135"/>
      <c r="AF3320" s="135"/>
      <c r="AG3320" s="134"/>
    </row>
    <row r="3321" spans="1:33">
      <c r="A3321" s="144" t="s">
        <v>345</v>
      </c>
      <c r="B3321" s="135" t="s">
        <v>1860</v>
      </c>
      <c r="C3321" s="143">
        <v>-496.02462131792691</v>
      </c>
      <c r="D3321" s="143">
        <v>2968.034590334958</v>
      </c>
      <c r="E3321" s="142">
        <v>1.294</v>
      </c>
      <c r="F3321" s="141">
        <v>2.2669999999999999</v>
      </c>
      <c r="G3321" s="135"/>
      <c r="H3321" s="135"/>
      <c r="I3321" s="134"/>
      <c r="J3321" s="135"/>
      <c r="K3321" s="135"/>
      <c r="L3321" s="134"/>
      <c r="M3321" s="135"/>
      <c r="N3321" s="135"/>
      <c r="O3321" s="134"/>
      <c r="P3321" s="135"/>
      <c r="Q3321" s="135"/>
      <c r="R3321" s="134"/>
      <c r="S3321" s="135"/>
      <c r="T3321" s="135"/>
      <c r="U3321" s="134"/>
      <c r="V3321" s="135"/>
      <c r="W3321" s="135"/>
      <c r="X3321" s="134"/>
      <c r="Y3321" s="135"/>
      <c r="Z3321" s="135"/>
      <c r="AA3321" s="134"/>
      <c r="AB3321" s="135"/>
      <c r="AC3321" s="135"/>
      <c r="AD3321" s="134"/>
      <c r="AE3321" s="135"/>
      <c r="AF3321" s="135"/>
      <c r="AG3321" s="134"/>
    </row>
    <row r="3322" spans="1:33">
      <c r="A3322" s="144" t="s">
        <v>345</v>
      </c>
      <c r="B3322" s="135" t="s">
        <v>1859</v>
      </c>
      <c r="C3322" s="143">
        <v>-496.50119072905358</v>
      </c>
      <c r="D3322" s="143">
        <v>2966.7967694054169</v>
      </c>
      <c r="E3322" s="142">
        <v>1.2829999999999999</v>
      </c>
      <c r="F3322" s="141">
        <v>2.2559999999999998</v>
      </c>
      <c r="G3322" s="135"/>
      <c r="H3322" s="135"/>
      <c r="I3322" s="134"/>
      <c r="J3322" s="135"/>
      <c r="K3322" s="135"/>
      <c r="L3322" s="134"/>
      <c r="M3322" s="135"/>
      <c r="N3322" s="135"/>
      <c r="O3322" s="134"/>
      <c r="P3322" s="135"/>
      <c r="Q3322" s="135"/>
      <c r="R3322" s="134"/>
      <c r="S3322" s="135"/>
      <c r="T3322" s="135"/>
      <c r="U3322" s="134"/>
      <c r="V3322" s="135"/>
      <c r="W3322" s="135"/>
      <c r="X3322" s="134"/>
      <c r="Y3322" s="135"/>
      <c r="Z3322" s="135"/>
      <c r="AA3322" s="134"/>
      <c r="AB3322" s="135"/>
      <c r="AC3322" s="135"/>
      <c r="AD3322" s="134"/>
      <c r="AE3322" s="135"/>
      <c r="AF3322" s="135"/>
      <c r="AG3322" s="134"/>
    </row>
    <row r="3323" spans="1:33">
      <c r="A3323" s="144" t="s">
        <v>345</v>
      </c>
      <c r="B3323" s="135" t="s">
        <v>1858</v>
      </c>
      <c r="C3323" s="143">
        <v>-496.87581988050778</v>
      </c>
      <c r="D3323" s="143">
        <v>2966.4504687799817</v>
      </c>
      <c r="E3323" s="142">
        <v>1.3149999999999999</v>
      </c>
      <c r="F3323" s="141">
        <v>2.2509999999999999</v>
      </c>
      <c r="G3323" s="135"/>
      <c r="H3323" s="135"/>
      <c r="I3323" s="134"/>
      <c r="J3323" s="135"/>
      <c r="K3323" s="135"/>
      <c r="L3323" s="134"/>
      <c r="M3323" s="135"/>
      <c r="N3323" s="135"/>
      <c r="O3323" s="134"/>
      <c r="P3323" s="135"/>
      <c r="Q3323" s="135"/>
      <c r="R3323" s="134"/>
      <c r="S3323" s="135"/>
      <c r="T3323" s="135"/>
      <c r="U3323" s="134"/>
      <c r="V3323" s="135"/>
      <c r="W3323" s="135"/>
      <c r="X3323" s="134"/>
      <c r="Y3323" s="135"/>
      <c r="Z3323" s="135"/>
      <c r="AA3323" s="134"/>
      <c r="AB3323" s="135"/>
      <c r="AC3323" s="135"/>
      <c r="AD3323" s="134"/>
      <c r="AE3323" s="135"/>
      <c r="AF3323" s="135"/>
      <c r="AG3323" s="134"/>
    </row>
    <row r="3324" spans="1:33">
      <c r="A3324" s="144" t="s">
        <v>345</v>
      </c>
      <c r="B3324" s="135" t="s">
        <v>1857</v>
      </c>
      <c r="C3324" s="143">
        <v>-496.35727914543344</v>
      </c>
      <c r="D3324" s="143">
        <v>2966.1484928525547</v>
      </c>
      <c r="E3324" s="142">
        <v>1.3240000000000001</v>
      </c>
      <c r="F3324" s="141">
        <v>2.2389999999999999</v>
      </c>
      <c r="G3324" s="135"/>
      <c r="H3324" s="135"/>
      <c r="I3324" s="134"/>
      <c r="J3324" s="135"/>
      <c r="K3324" s="135"/>
      <c r="L3324" s="134"/>
      <c r="M3324" s="135"/>
      <c r="N3324" s="135"/>
      <c r="O3324" s="134"/>
      <c r="P3324" s="135"/>
      <c r="Q3324" s="135"/>
      <c r="R3324" s="134"/>
      <c r="S3324" s="135"/>
      <c r="T3324" s="135"/>
      <c r="U3324" s="134"/>
      <c r="V3324" s="135"/>
      <c r="W3324" s="135"/>
      <c r="X3324" s="134"/>
      <c r="Y3324" s="135"/>
      <c r="Z3324" s="135"/>
      <c r="AA3324" s="134"/>
      <c r="AB3324" s="135"/>
      <c r="AC3324" s="135"/>
      <c r="AD3324" s="134"/>
      <c r="AE3324" s="135"/>
      <c r="AF3324" s="135"/>
      <c r="AG3324" s="134"/>
    </row>
    <row r="3325" spans="1:33">
      <c r="A3325" s="144" t="s">
        <v>345</v>
      </c>
      <c r="B3325" s="135" t="s">
        <v>1856</v>
      </c>
      <c r="C3325" s="143">
        <v>-496.16637527875605</v>
      </c>
      <c r="D3325" s="143">
        <v>2964.5148164582383</v>
      </c>
      <c r="E3325" s="142">
        <v>1.304</v>
      </c>
      <c r="F3325" s="141">
        <v>2.2320000000000002</v>
      </c>
      <c r="G3325" s="135"/>
      <c r="H3325" s="135"/>
      <c r="I3325" s="134"/>
      <c r="J3325" s="135"/>
      <c r="K3325" s="135"/>
      <c r="L3325" s="134"/>
      <c r="M3325" s="135"/>
      <c r="N3325" s="135"/>
      <c r="O3325" s="134"/>
      <c r="P3325" s="135"/>
      <c r="Q3325" s="135"/>
      <c r="R3325" s="134"/>
      <c r="S3325" s="135"/>
      <c r="T3325" s="135"/>
      <c r="U3325" s="134"/>
      <c r="V3325" s="135"/>
      <c r="W3325" s="135"/>
      <c r="X3325" s="134"/>
      <c r="Y3325" s="135"/>
      <c r="Z3325" s="135"/>
      <c r="AA3325" s="134"/>
      <c r="AB3325" s="135"/>
      <c r="AC3325" s="135"/>
      <c r="AD3325" s="134"/>
      <c r="AE3325" s="135"/>
      <c r="AF3325" s="135"/>
      <c r="AG3325" s="134"/>
    </row>
    <row r="3326" spans="1:33">
      <c r="A3326" s="144" t="s">
        <v>345</v>
      </c>
      <c r="B3326" s="135" t="s">
        <v>1855</v>
      </c>
      <c r="C3326" s="143">
        <v>-496.69962862332073</v>
      </c>
      <c r="D3326" s="143">
        <v>2964.1671484681237</v>
      </c>
      <c r="E3326" s="142">
        <v>1.3140000000000001</v>
      </c>
      <c r="F3326" s="141">
        <v>2.238</v>
      </c>
      <c r="G3326" s="135"/>
      <c r="H3326" s="135"/>
      <c r="I3326" s="134"/>
      <c r="J3326" s="135"/>
      <c r="K3326" s="135"/>
      <c r="L3326" s="134"/>
      <c r="M3326" s="135"/>
      <c r="N3326" s="135"/>
      <c r="O3326" s="134"/>
      <c r="P3326" s="135"/>
      <c r="Q3326" s="135"/>
      <c r="R3326" s="134"/>
      <c r="S3326" s="135"/>
      <c r="T3326" s="135"/>
      <c r="U3326" s="134"/>
      <c r="V3326" s="135"/>
      <c r="W3326" s="135"/>
      <c r="X3326" s="134"/>
      <c r="Y3326" s="135"/>
      <c r="Z3326" s="135"/>
      <c r="AA3326" s="134"/>
      <c r="AB3326" s="135"/>
      <c r="AC3326" s="135"/>
      <c r="AD3326" s="134"/>
      <c r="AE3326" s="135"/>
      <c r="AF3326" s="135"/>
      <c r="AG3326" s="134"/>
    </row>
    <row r="3327" spans="1:33">
      <c r="A3327" s="144" t="s">
        <v>345</v>
      </c>
      <c r="B3327" s="135" t="s">
        <v>1854</v>
      </c>
      <c r="C3327" s="143">
        <v>-496.38114435324115</v>
      </c>
      <c r="D3327" s="143">
        <v>2964.0828480301147</v>
      </c>
      <c r="E3327" s="142">
        <v>1.2529999999999999</v>
      </c>
      <c r="F3327" s="141">
        <v>2.2490000000000001</v>
      </c>
      <c r="G3327" s="135"/>
      <c r="H3327" s="135"/>
      <c r="I3327" s="134"/>
      <c r="J3327" s="135"/>
      <c r="K3327" s="135"/>
      <c r="L3327" s="134"/>
      <c r="M3327" s="135"/>
      <c r="N3327" s="135"/>
      <c r="O3327" s="134"/>
      <c r="P3327" s="135"/>
      <c r="Q3327" s="135"/>
      <c r="R3327" s="134"/>
      <c r="S3327" s="135"/>
      <c r="T3327" s="135"/>
      <c r="U3327" s="134"/>
      <c r="V3327" s="135"/>
      <c r="W3327" s="135"/>
      <c r="X3327" s="134"/>
      <c r="Y3327" s="135"/>
      <c r="Z3327" s="135"/>
      <c r="AA3327" s="134"/>
      <c r="AB3327" s="135"/>
      <c r="AC3327" s="135"/>
      <c r="AD3327" s="134"/>
      <c r="AE3327" s="135"/>
      <c r="AF3327" s="135"/>
      <c r="AG3327" s="134"/>
    </row>
    <row r="3328" spans="1:33">
      <c r="A3328" s="144" t="s">
        <v>345</v>
      </c>
      <c r="B3328" s="135" t="s">
        <v>1853</v>
      </c>
      <c r="C3328" s="143">
        <v>-496.30317166381695</v>
      </c>
      <c r="D3328" s="143">
        <v>2963.0777967229205</v>
      </c>
      <c r="E3328" s="142">
        <v>1.3</v>
      </c>
      <c r="F3328" s="141">
        <v>2.246</v>
      </c>
      <c r="G3328" s="135"/>
      <c r="H3328" s="135"/>
      <c r="I3328" s="134"/>
      <c r="J3328" s="135"/>
      <c r="K3328" s="135"/>
      <c r="L3328" s="134"/>
      <c r="M3328" s="135"/>
      <c r="N3328" s="135"/>
      <c r="O3328" s="134"/>
      <c r="P3328" s="135"/>
      <c r="Q3328" s="135"/>
      <c r="R3328" s="134"/>
      <c r="S3328" s="135"/>
      <c r="T3328" s="135"/>
      <c r="U3328" s="134"/>
      <c r="V3328" s="135"/>
      <c r="W3328" s="135"/>
      <c r="X3328" s="134"/>
      <c r="Y3328" s="135"/>
      <c r="Z3328" s="135"/>
      <c r="AA3328" s="134"/>
      <c r="AB3328" s="135"/>
      <c r="AC3328" s="135"/>
      <c r="AD3328" s="134"/>
      <c r="AE3328" s="135"/>
      <c r="AF3328" s="135"/>
      <c r="AG3328" s="134"/>
    </row>
    <row r="3329" spans="1:33">
      <c r="A3329" s="144" t="s">
        <v>345</v>
      </c>
      <c r="B3329" s="135" t="s">
        <v>1852</v>
      </c>
      <c r="C3329" s="143">
        <v>-496.1382962086613</v>
      </c>
      <c r="D3329" s="143">
        <v>2962.9614634961536</v>
      </c>
      <c r="E3329" s="142">
        <v>1.296</v>
      </c>
      <c r="F3329" s="141">
        <v>2.2290000000000001</v>
      </c>
      <c r="G3329" s="135"/>
      <c r="H3329" s="135"/>
      <c r="I3329" s="134"/>
      <c r="J3329" s="135"/>
      <c r="K3329" s="135"/>
      <c r="L3329" s="134"/>
      <c r="M3329" s="135"/>
      <c r="N3329" s="135"/>
      <c r="O3329" s="134"/>
      <c r="P3329" s="135"/>
      <c r="Q3329" s="135"/>
      <c r="R3329" s="134"/>
      <c r="S3329" s="135"/>
      <c r="T3329" s="135"/>
      <c r="U3329" s="134"/>
      <c r="V3329" s="135"/>
      <c r="W3329" s="135"/>
      <c r="X3329" s="134"/>
      <c r="Y3329" s="135"/>
      <c r="Z3329" s="135"/>
      <c r="AA3329" s="134"/>
      <c r="AB3329" s="135"/>
      <c r="AC3329" s="135"/>
      <c r="AD3329" s="134"/>
      <c r="AE3329" s="135"/>
      <c r="AF3329" s="135"/>
      <c r="AG3329" s="134"/>
    </row>
    <row r="3330" spans="1:33">
      <c r="A3330" s="144" t="s">
        <v>345</v>
      </c>
      <c r="B3330" s="135" t="s">
        <v>1851</v>
      </c>
      <c r="C3330" s="143">
        <v>-496.49014468691178</v>
      </c>
      <c r="D3330" s="143">
        <v>2961.9679920417352</v>
      </c>
      <c r="E3330" s="142">
        <v>1.272</v>
      </c>
      <c r="F3330" s="141">
        <v>2.246</v>
      </c>
      <c r="G3330" s="135"/>
      <c r="H3330" s="135"/>
      <c r="I3330" s="134"/>
      <c r="J3330" s="135"/>
      <c r="K3330" s="135"/>
      <c r="L3330" s="134"/>
      <c r="M3330" s="135"/>
      <c r="N3330" s="135"/>
      <c r="O3330" s="134"/>
      <c r="P3330" s="135"/>
      <c r="Q3330" s="135"/>
      <c r="R3330" s="134"/>
      <c r="S3330" s="135"/>
      <c r="T3330" s="135"/>
      <c r="U3330" s="134"/>
      <c r="V3330" s="135"/>
      <c r="W3330" s="135"/>
      <c r="X3330" s="134"/>
      <c r="Y3330" s="135"/>
      <c r="Z3330" s="135"/>
      <c r="AA3330" s="134"/>
      <c r="AB3330" s="135"/>
      <c r="AC3330" s="135"/>
      <c r="AD3330" s="134"/>
      <c r="AE3330" s="135"/>
      <c r="AF3330" s="135"/>
      <c r="AG3330" s="134"/>
    </row>
    <row r="3331" spans="1:33">
      <c r="A3331" s="144" t="s">
        <v>345</v>
      </c>
      <c r="B3331" s="135" t="s">
        <v>1850</v>
      </c>
      <c r="C3331" s="143">
        <v>-496.81778938130572</v>
      </c>
      <c r="D3331" s="143">
        <v>2961.7437256762564</v>
      </c>
      <c r="E3331" s="142">
        <v>1.2829999999999999</v>
      </c>
      <c r="F3331" s="141">
        <v>2.242</v>
      </c>
      <c r="G3331" s="135"/>
      <c r="H3331" s="135"/>
      <c r="I3331" s="134"/>
      <c r="J3331" s="135"/>
      <c r="K3331" s="135"/>
      <c r="L3331" s="134"/>
      <c r="M3331" s="135"/>
      <c r="N3331" s="135"/>
      <c r="O3331" s="134"/>
      <c r="P3331" s="135"/>
      <c r="Q3331" s="135"/>
      <c r="R3331" s="134"/>
      <c r="S3331" s="135"/>
      <c r="T3331" s="135"/>
      <c r="U3331" s="134"/>
      <c r="V3331" s="135"/>
      <c r="W3331" s="135"/>
      <c r="X3331" s="134"/>
      <c r="Y3331" s="135"/>
      <c r="Z3331" s="135"/>
      <c r="AA3331" s="134"/>
      <c r="AB3331" s="135"/>
      <c r="AC3331" s="135"/>
      <c r="AD3331" s="134"/>
      <c r="AE3331" s="135"/>
      <c r="AF3331" s="135"/>
      <c r="AG3331" s="134"/>
    </row>
    <row r="3332" spans="1:33">
      <c r="A3332" s="144" t="s">
        <v>345</v>
      </c>
      <c r="B3332" s="135" t="s">
        <v>1849</v>
      </c>
      <c r="C3332" s="143">
        <v>-496.3318589576341</v>
      </c>
      <c r="D3332" s="143">
        <v>2959.9280801022646</v>
      </c>
      <c r="E3332" s="142">
        <v>1.2889999999999999</v>
      </c>
      <c r="F3332" s="141">
        <v>2.2440000000000002</v>
      </c>
      <c r="G3332" s="135"/>
      <c r="H3332" s="135"/>
      <c r="I3332" s="134"/>
      <c r="J3332" s="135"/>
      <c r="K3332" s="135"/>
      <c r="L3332" s="134"/>
      <c r="M3332" s="135"/>
      <c r="N3332" s="135"/>
      <c r="O3332" s="134"/>
      <c r="P3332" s="135"/>
      <c r="Q3332" s="135"/>
      <c r="R3332" s="134"/>
      <c r="S3332" s="135"/>
      <c r="T3332" s="135"/>
      <c r="U3332" s="134"/>
      <c r="V3332" s="135"/>
      <c r="W3332" s="135"/>
      <c r="X3332" s="134"/>
      <c r="Y3332" s="135"/>
      <c r="Z3332" s="135"/>
      <c r="AA3332" s="134"/>
      <c r="AB3332" s="135"/>
      <c r="AC3332" s="135"/>
      <c r="AD3332" s="134"/>
      <c r="AE3332" s="135"/>
      <c r="AF3332" s="135"/>
      <c r="AG3332" s="134"/>
    </row>
    <row r="3333" spans="1:33">
      <c r="A3333" s="144" t="s">
        <v>345</v>
      </c>
      <c r="B3333" s="135" t="s">
        <v>1848</v>
      </c>
      <c r="C3333" s="143">
        <v>-495.98657030108149</v>
      </c>
      <c r="D3333" s="143">
        <v>2958.6772644102543</v>
      </c>
      <c r="E3333" s="142">
        <v>1.3089999999999999</v>
      </c>
      <c r="F3333" s="141">
        <v>2.2490000000000001</v>
      </c>
      <c r="G3333" s="135"/>
      <c r="H3333" s="135"/>
      <c r="I3333" s="134"/>
      <c r="J3333" s="135"/>
      <c r="K3333" s="135"/>
      <c r="L3333" s="134"/>
      <c r="M3333" s="135"/>
      <c r="N3333" s="135"/>
      <c r="O3333" s="134"/>
      <c r="P3333" s="135"/>
      <c r="Q3333" s="135"/>
      <c r="R3333" s="134"/>
      <c r="S3333" s="135"/>
      <c r="T3333" s="135"/>
      <c r="U3333" s="134"/>
      <c r="V3333" s="135"/>
      <c r="W3333" s="135"/>
      <c r="X3333" s="134"/>
      <c r="Y3333" s="135"/>
      <c r="Z3333" s="135"/>
      <c r="AA3333" s="134"/>
      <c r="AB3333" s="135"/>
      <c r="AC3333" s="135"/>
      <c r="AD3333" s="134"/>
      <c r="AE3333" s="135"/>
      <c r="AF3333" s="135"/>
      <c r="AG3333" s="134"/>
    </row>
    <row r="3334" spans="1:33">
      <c r="A3334" s="144" t="s">
        <v>345</v>
      </c>
      <c r="B3334" s="135" t="s">
        <v>1847</v>
      </c>
      <c r="C3334" s="143">
        <v>-496.8117700719593</v>
      </c>
      <c r="D3334" s="143">
        <v>2956.8737656810422</v>
      </c>
      <c r="E3334" s="142">
        <v>1.3120000000000001</v>
      </c>
      <c r="F3334" s="141">
        <v>2.258</v>
      </c>
      <c r="G3334" s="135"/>
      <c r="H3334" s="135"/>
      <c r="I3334" s="134"/>
      <c r="J3334" s="135"/>
      <c r="K3334" s="135"/>
      <c r="L3334" s="134"/>
      <c r="M3334" s="135"/>
      <c r="N3334" s="135"/>
      <c r="O3334" s="134"/>
      <c r="P3334" s="135"/>
      <c r="Q3334" s="135"/>
      <c r="R3334" s="134"/>
      <c r="S3334" s="135"/>
      <c r="T3334" s="135"/>
      <c r="U3334" s="134"/>
      <c r="V3334" s="135"/>
      <c r="W3334" s="135"/>
      <c r="X3334" s="134"/>
      <c r="Y3334" s="135"/>
      <c r="Z3334" s="135"/>
      <c r="AA3334" s="134"/>
      <c r="AB3334" s="135"/>
      <c r="AC3334" s="135"/>
      <c r="AD3334" s="134"/>
      <c r="AE3334" s="135"/>
      <c r="AF3334" s="135"/>
      <c r="AG3334" s="134"/>
    </row>
    <row r="3335" spans="1:33">
      <c r="A3335" s="144" t="s">
        <v>345</v>
      </c>
      <c r="B3335" s="135" t="s">
        <v>1846</v>
      </c>
      <c r="C3335" s="143">
        <v>-496.30118047401515</v>
      </c>
      <c r="D3335" s="143">
        <v>2955.8687793905242</v>
      </c>
      <c r="E3335" s="142">
        <v>1.296</v>
      </c>
      <c r="F3335" s="141">
        <v>2.254</v>
      </c>
      <c r="G3335" s="135"/>
      <c r="H3335" s="135"/>
      <c r="I3335" s="134"/>
      <c r="J3335" s="135"/>
      <c r="K3335" s="135"/>
      <c r="L3335" s="134"/>
      <c r="M3335" s="135"/>
      <c r="N3335" s="135"/>
      <c r="O3335" s="134"/>
      <c r="P3335" s="135"/>
      <c r="Q3335" s="135"/>
      <c r="R3335" s="134"/>
      <c r="S3335" s="135"/>
      <c r="T3335" s="135"/>
      <c r="U3335" s="134"/>
      <c r="V3335" s="135"/>
      <c r="W3335" s="135"/>
      <c r="X3335" s="134"/>
      <c r="Y3335" s="135"/>
      <c r="Z3335" s="135"/>
      <c r="AA3335" s="134"/>
      <c r="AB3335" s="135"/>
      <c r="AC3335" s="135"/>
      <c r="AD3335" s="134"/>
      <c r="AE3335" s="135"/>
      <c r="AF3335" s="135"/>
      <c r="AG3335" s="134"/>
    </row>
    <row r="3336" spans="1:33">
      <c r="A3336" s="144" t="s">
        <v>345</v>
      </c>
      <c r="B3336" s="135" t="s">
        <v>1845</v>
      </c>
      <c r="C3336" s="143">
        <v>-496.67117580629929</v>
      </c>
      <c r="D3336" s="143">
        <v>2954.3626295971967</v>
      </c>
      <c r="E3336" s="142">
        <v>1.286</v>
      </c>
      <c r="F3336" s="141">
        <v>2.2639999999999998</v>
      </c>
      <c r="G3336" s="135"/>
      <c r="H3336" s="135"/>
      <c r="I3336" s="134"/>
      <c r="J3336" s="135"/>
      <c r="K3336" s="135"/>
      <c r="L3336" s="134"/>
      <c r="M3336" s="135"/>
      <c r="N3336" s="135"/>
      <c r="O3336" s="134"/>
      <c r="P3336" s="135"/>
      <c r="Q3336" s="135"/>
      <c r="R3336" s="134"/>
      <c r="S3336" s="135"/>
      <c r="T3336" s="135"/>
      <c r="U3336" s="134"/>
      <c r="V3336" s="135"/>
      <c r="W3336" s="135"/>
      <c r="X3336" s="134"/>
      <c r="Y3336" s="135"/>
      <c r="Z3336" s="135"/>
      <c r="AA3336" s="134"/>
      <c r="AB3336" s="135"/>
      <c r="AC3336" s="135"/>
      <c r="AD3336" s="134"/>
      <c r="AE3336" s="135"/>
      <c r="AF3336" s="135"/>
      <c r="AG3336" s="134"/>
    </row>
    <row r="3337" spans="1:33">
      <c r="A3337" s="144" t="s">
        <v>345</v>
      </c>
      <c r="B3337" s="135" t="s">
        <v>1844</v>
      </c>
      <c r="C3337" s="143">
        <v>-496.05482826740354</v>
      </c>
      <c r="D3337" s="143">
        <v>2952.5369973063512</v>
      </c>
      <c r="E3337" s="142">
        <v>1.2929999999999999</v>
      </c>
      <c r="F3337" s="141">
        <v>2.2589999999999999</v>
      </c>
      <c r="G3337" s="135"/>
      <c r="H3337" s="135"/>
      <c r="I3337" s="134"/>
      <c r="J3337" s="135"/>
      <c r="K3337" s="135"/>
      <c r="L3337" s="134"/>
      <c r="M3337" s="135"/>
      <c r="N3337" s="135"/>
      <c r="O3337" s="134"/>
      <c r="P3337" s="135"/>
      <c r="Q3337" s="135"/>
      <c r="R3337" s="134"/>
      <c r="S3337" s="135"/>
      <c r="T3337" s="135"/>
      <c r="U3337" s="134"/>
      <c r="V3337" s="135"/>
      <c r="W3337" s="135"/>
      <c r="X3337" s="134"/>
      <c r="Y3337" s="135"/>
      <c r="Z3337" s="135"/>
      <c r="AA3337" s="134"/>
      <c r="AB3337" s="135"/>
      <c r="AC3337" s="135"/>
      <c r="AD3337" s="134"/>
      <c r="AE3337" s="135"/>
      <c r="AF3337" s="135"/>
      <c r="AG3337" s="134"/>
    </row>
    <row r="3338" spans="1:33">
      <c r="A3338" s="144" t="s">
        <v>345</v>
      </c>
      <c r="B3338" s="135" t="s">
        <v>1843</v>
      </c>
      <c r="C3338" s="143">
        <v>-496.27288875007088</v>
      </c>
      <c r="D3338" s="143">
        <v>2952.2119019763591</v>
      </c>
      <c r="E3338" s="142">
        <v>1.296</v>
      </c>
      <c r="F3338" s="141">
        <v>2.2650000000000001</v>
      </c>
      <c r="G3338" s="135"/>
      <c r="H3338" s="135"/>
      <c r="I3338" s="134"/>
      <c r="J3338" s="135"/>
      <c r="K3338" s="135"/>
      <c r="L3338" s="134"/>
      <c r="M3338" s="135"/>
      <c r="N3338" s="135"/>
      <c r="O3338" s="134"/>
      <c r="P3338" s="135"/>
      <c r="Q3338" s="135"/>
      <c r="R3338" s="134"/>
      <c r="S3338" s="135"/>
      <c r="T3338" s="135"/>
      <c r="U3338" s="134"/>
      <c r="V3338" s="135"/>
      <c r="W3338" s="135"/>
      <c r="X3338" s="134"/>
      <c r="Y3338" s="135"/>
      <c r="Z3338" s="135"/>
      <c r="AA3338" s="134"/>
      <c r="AB3338" s="135"/>
      <c r="AC3338" s="135"/>
      <c r="AD3338" s="134"/>
      <c r="AE3338" s="135"/>
      <c r="AF3338" s="135"/>
      <c r="AG3338" s="134"/>
    </row>
    <row r="3339" spans="1:33">
      <c r="A3339" s="144" t="s">
        <v>345</v>
      </c>
      <c r="B3339" s="135" t="s">
        <v>1842</v>
      </c>
      <c r="C3339" s="143">
        <v>-495.93954706087112</v>
      </c>
      <c r="D3339" s="143">
        <v>2950.7683046863895</v>
      </c>
      <c r="E3339" s="142">
        <v>1.2829999999999999</v>
      </c>
      <c r="F3339" s="141">
        <v>2.2629999999999999</v>
      </c>
      <c r="G3339" s="135"/>
      <c r="H3339" s="135"/>
      <c r="I3339" s="134"/>
      <c r="J3339" s="135"/>
      <c r="K3339" s="135"/>
      <c r="L3339" s="134"/>
      <c r="M3339" s="135"/>
      <c r="N3339" s="135"/>
      <c r="O3339" s="134"/>
      <c r="P3339" s="135"/>
      <c r="Q3339" s="135"/>
      <c r="R3339" s="134"/>
      <c r="S3339" s="135"/>
      <c r="T3339" s="135"/>
      <c r="U3339" s="134"/>
      <c r="V3339" s="135"/>
      <c r="W3339" s="135"/>
      <c r="X3339" s="134"/>
      <c r="Y3339" s="135"/>
      <c r="Z3339" s="135"/>
      <c r="AA3339" s="134"/>
      <c r="AB3339" s="135"/>
      <c r="AC3339" s="135"/>
      <c r="AD3339" s="134"/>
      <c r="AE3339" s="135"/>
      <c r="AF3339" s="135"/>
      <c r="AG3339" s="134"/>
    </row>
    <row r="3340" spans="1:33">
      <c r="A3340" s="144" t="s">
        <v>345</v>
      </c>
      <c r="B3340" s="135" t="s">
        <v>1841</v>
      </c>
      <c r="C3340" s="143">
        <v>-495.92505042368248</v>
      </c>
      <c r="D3340" s="143">
        <v>2950.333649393393</v>
      </c>
      <c r="E3340" s="142">
        <v>1.304</v>
      </c>
      <c r="F3340" s="141">
        <v>2.2530000000000001</v>
      </c>
      <c r="G3340" s="135"/>
      <c r="H3340" s="135"/>
      <c r="I3340" s="134"/>
      <c r="J3340" s="135"/>
      <c r="K3340" s="135"/>
      <c r="L3340" s="134"/>
      <c r="M3340" s="135"/>
      <c r="N3340" s="135"/>
      <c r="O3340" s="134"/>
      <c r="P3340" s="135"/>
      <c r="Q3340" s="135"/>
      <c r="R3340" s="134"/>
      <c r="S3340" s="135"/>
      <c r="T3340" s="135"/>
      <c r="U3340" s="134"/>
      <c r="V3340" s="135"/>
      <c r="W3340" s="135"/>
      <c r="X3340" s="134"/>
      <c r="Y3340" s="135"/>
      <c r="Z3340" s="135"/>
      <c r="AA3340" s="134"/>
      <c r="AB3340" s="135"/>
      <c r="AC3340" s="135"/>
      <c r="AD3340" s="134"/>
      <c r="AE3340" s="135"/>
      <c r="AF3340" s="135"/>
      <c r="AG3340" s="134"/>
    </row>
    <row r="3341" spans="1:33">
      <c r="A3341" s="144" t="s">
        <v>345</v>
      </c>
      <c r="B3341" s="135" t="s">
        <v>1840</v>
      </c>
      <c r="C3341" s="143">
        <v>-496.84253952766272</v>
      </c>
      <c r="D3341" s="143">
        <v>2950.0963975336717</v>
      </c>
      <c r="E3341" s="142">
        <v>1.2889999999999999</v>
      </c>
      <c r="F3341" s="141">
        <v>2.274</v>
      </c>
      <c r="G3341" s="135"/>
      <c r="H3341" s="135"/>
      <c r="I3341" s="134"/>
      <c r="J3341" s="135"/>
      <c r="K3341" s="135"/>
      <c r="L3341" s="134"/>
      <c r="M3341" s="135"/>
      <c r="N3341" s="135"/>
      <c r="O3341" s="134"/>
      <c r="P3341" s="135"/>
      <c r="Q3341" s="135"/>
      <c r="R3341" s="134"/>
      <c r="S3341" s="135"/>
      <c r="T3341" s="135"/>
      <c r="U3341" s="134"/>
      <c r="V3341" s="135"/>
      <c r="W3341" s="135"/>
      <c r="X3341" s="134"/>
      <c r="Y3341" s="135"/>
      <c r="Z3341" s="135"/>
      <c r="AA3341" s="134"/>
      <c r="AB3341" s="135"/>
      <c r="AC3341" s="135"/>
      <c r="AD3341" s="134"/>
      <c r="AE3341" s="135"/>
      <c r="AF3341" s="135"/>
      <c r="AG3341" s="134"/>
    </row>
    <row r="3342" spans="1:33">
      <c r="A3342" s="144" t="s">
        <v>345</v>
      </c>
      <c r="B3342" s="135" t="s">
        <v>1839</v>
      </c>
      <c r="C3342" s="143">
        <v>-495.95971805915832</v>
      </c>
      <c r="D3342" s="143">
        <v>2949.6600404574824</v>
      </c>
      <c r="E3342" s="142">
        <v>1.2909999999999999</v>
      </c>
      <c r="F3342" s="141">
        <v>2.262</v>
      </c>
      <c r="G3342" s="135"/>
      <c r="H3342" s="135"/>
      <c r="I3342" s="134"/>
      <c r="J3342" s="135"/>
      <c r="K3342" s="135"/>
      <c r="L3342" s="134"/>
      <c r="M3342" s="135"/>
      <c r="N3342" s="135"/>
      <c r="O3342" s="134"/>
      <c r="P3342" s="135"/>
      <c r="Q3342" s="135"/>
      <c r="R3342" s="134"/>
      <c r="S3342" s="135"/>
      <c r="T3342" s="135"/>
      <c r="U3342" s="134"/>
      <c r="V3342" s="135"/>
      <c r="W3342" s="135"/>
      <c r="X3342" s="134"/>
      <c r="Y3342" s="135"/>
      <c r="Z3342" s="135"/>
      <c r="AA3342" s="134"/>
      <c r="AB3342" s="135"/>
      <c r="AC3342" s="135"/>
      <c r="AD3342" s="134"/>
      <c r="AE3342" s="135"/>
      <c r="AF3342" s="135"/>
      <c r="AG3342" s="134"/>
    </row>
    <row r="3343" spans="1:33">
      <c r="A3343" s="144" t="s">
        <v>345</v>
      </c>
      <c r="B3343" s="135" t="s">
        <v>1838</v>
      </c>
      <c r="C3343" s="143">
        <v>-496.18385516439378</v>
      </c>
      <c r="D3343" s="143">
        <v>2949.1732563706055</v>
      </c>
      <c r="E3343" s="142">
        <v>1.3260000000000001</v>
      </c>
      <c r="F3343" s="141">
        <v>2.2519999999999998</v>
      </c>
      <c r="G3343" s="135"/>
      <c r="H3343" s="135"/>
      <c r="I3343" s="134"/>
      <c r="J3343" s="135"/>
      <c r="K3343" s="135"/>
      <c r="L3343" s="134"/>
      <c r="M3343" s="135"/>
      <c r="N3343" s="135"/>
      <c r="O3343" s="134"/>
      <c r="P3343" s="135"/>
      <c r="Q3343" s="135"/>
      <c r="R3343" s="134"/>
      <c r="S3343" s="135"/>
      <c r="T3343" s="135"/>
      <c r="U3343" s="134"/>
      <c r="V3343" s="135"/>
      <c r="W3343" s="135"/>
      <c r="X3343" s="134"/>
      <c r="Y3343" s="135"/>
      <c r="Z3343" s="135"/>
      <c r="AA3343" s="134"/>
      <c r="AB3343" s="135"/>
      <c r="AC3343" s="135"/>
      <c r="AD3343" s="134"/>
      <c r="AE3343" s="135"/>
      <c r="AF3343" s="135"/>
      <c r="AG3343" s="134"/>
    </row>
    <row r="3344" spans="1:33">
      <c r="A3344" s="144" t="s">
        <v>345</v>
      </c>
      <c r="B3344" s="135" t="s">
        <v>1837</v>
      </c>
      <c r="C3344" s="143">
        <v>-495.95090093683751</v>
      </c>
      <c r="D3344" s="143">
        <v>2947.7413616662839</v>
      </c>
      <c r="E3344" s="142">
        <v>1.306</v>
      </c>
      <c r="F3344" s="141">
        <v>2.2549999999999999</v>
      </c>
      <c r="G3344" s="135"/>
      <c r="H3344" s="135"/>
      <c r="I3344" s="134"/>
      <c r="J3344" s="135"/>
      <c r="K3344" s="135"/>
      <c r="L3344" s="134"/>
      <c r="M3344" s="135"/>
      <c r="N3344" s="135"/>
      <c r="O3344" s="134"/>
      <c r="P3344" s="135"/>
      <c r="Q3344" s="135"/>
      <c r="R3344" s="134"/>
      <c r="S3344" s="135"/>
      <c r="T3344" s="135"/>
      <c r="U3344" s="134"/>
      <c r="V3344" s="135"/>
      <c r="W3344" s="135"/>
      <c r="X3344" s="134"/>
      <c r="Y3344" s="135"/>
      <c r="Z3344" s="135"/>
      <c r="AA3344" s="134"/>
      <c r="AB3344" s="135"/>
      <c r="AC3344" s="135"/>
      <c r="AD3344" s="134"/>
      <c r="AE3344" s="135"/>
      <c r="AF3344" s="135"/>
      <c r="AG3344" s="134"/>
    </row>
    <row r="3345" spans="1:33">
      <c r="A3345" s="144" t="s">
        <v>345</v>
      </c>
      <c r="B3345" s="135" t="s">
        <v>1836</v>
      </c>
      <c r="C3345" s="143">
        <v>-496.84912840731869</v>
      </c>
      <c r="D3345" s="143">
        <v>2947.7152024339821</v>
      </c>
      <c r="E3345" s="142">
        <v>1.2809999999999999</v>
      </c>
      <c r="F3345" s="141">
        <v>2.2610000000000001</v>
      </c>
      <c r="G3345" s="135"/>
      <c r="H3345" s="135"/>
      <c r="I3345" s="134"/>
      <c r="J3345" s="135"/>
      <c r="K3345" s="135"/>
      <c r="L3345" s="134"/>
      <c r="M3345" s="135"/>
      <c r="N3345" s="135"/>
      <c r="O3345" s="134"/>
      <c r="P3345" s="135"/>
      <c r="Q3345" s="135"/>
      <c r="R3345" s="134"/>
      <c r="S3345" s="135"/>
      <c r="T3345" s="135"/>
      <c r="U3345" s="134"/>
      <c r="V3345" s="135"/>
      <c r="W3345" s="135"/>
      <c r="X3345" s="134"/>
      <c r="Y3345" s="135"/>
      <c r="Z3345" s="135"/>
      <c r="AA3345" s="134"/>
      <c r="AB3345" s="135"/>
      <c r="AC3345" s="135"/>
      <c r="AD3345" s="134"/>
      <c r="AE3345" s="135"/>
      <c r="AF3345" s="135"/>
      <c r="AG3345" s="134"/>
    </row>
    <row r="3346" spans="1:33">
      <c r="A3346" s="144" t="s">
        <v>345</v>
      </c>
      <c r="B3346" s="135" t="s">
        <v>1835</v>
      </c>
      <c r="C3346" s="143">
        <v>-496.58121037274418</v>
      </c>
      <c r="D3346" s="143">
        <v>2946.6242967455355</v>
      </c>
      <c r="E3346" s="142">
        <v>1.284</v>
      </c>
      <c r="F3346" s="141">
        <v>2.2570000000000001</v>
      </c>
      <c r="G3346" s="135"/>
      <c r="H3346" s="135"/>
      <c r="I3346" s="134"/>
      <c r="J3346" s="135"/>
      <c r="K3346" s="135"/>
      <c r="L3346" s="134"/>
      <c r="M3346" s="135"/>
      <c r="N3346" s="135"/>
      <c r="O3346" s="134"/>
      <c r="P3346" s="135"/>
      <c r="Q3346" s="135"/>
      <c r="R3346" s="134"/>
      <c r="S3346" s="135"/>
      <c r="T3346" s="135"/>
      <c r="U3346" s="134"/>
      <c r="V3346" s="135"/>
      <c r="W3346" s="135"/>
      <c r="X3346" s="134"/>
      <c r="Y3346" s="135"/>
      <c r="Z3346" s="135"/>
      <c r="AA3346" s="134"/>
      <c r="AB3346" s="135"/>
      <c r="AC3346" s="135"/>
      <c r="AD3346" s="134"/>
      <c r="AE3346" s="135"/>
      <c r="AF3346" s="135"/>
      <c r="AG3346" s="134"/>
    </row>
    <row r="3347" spans="1:33">
      <c r="A3347" s="144" t="s">
        <v>345</v>
      </c>
      <c r="B3347" s="135" t="s">
        <v>1834</v>
      </c>
      <c r="C3347" s="143">
        <v>-496.87826058334338</v>
      </c>
      <c r="D3347" s="143">
        <v>2944.8571548411055</v>
      </c>
      <c r="E3347" s="142">
        <v>1.2889999999999999</v>
      </c>
      <c r="F3347" s="141">
        <v>2.2639999999999998</v>
      </c>
      <c r="G3347" s="135"/>
      <c r="H3347" s="135"/>
      <c r="I3347" s="134"/>
      <c r="J3347" s="135"/>
      <c r="K3347" s="135"/>
      <c r="L3347" s="134"/>
      <c r="M3347" s="135"/>
      <c r="N3347" s="135"/>
      <c r="O3347" s="134"/>
      <c r="P3347" s="135"/>
      <c r="Q3347" s="135"/>
      <c r="R3347" s="134"/>
      <c r="S3347" s="135"/>
      <c r="T3347" s="135"/>
      <c r="U3347" s="134"/>
      <c r="V3347" s="135"/>
      <c r="W3347" s="135"/>
      <c r="X3347" s="134"/>
      <c r="Y3347" s="135"/>
      <c r="Z3347" s="135"/>
      <c r="AA3347" s="134"/>
      <c r="AB3347" s="135"/>
      <c r="AC3347" s="135"/>
      <c r="AD3347" s="134"/>
      <c r="AE3347" s="135"/>
      <c r="AF3347" s="135"/>
      <c r="AG3347" s="134"/>
    </row>
    <row r="3348" spans="1:33">
      <c r="A3348" s="144" t="s">
        <v>345</v>
      </c>
      <c r="B3348" s="135" t="s">
        <v>1833</v>
      </c>
      <c r="C3348" s="143">
        <v>-496.27203938517812</v>
      </c>
      <c r="D3348" s="143">
        <v>2943.595346465414</v>
      </c>
      <c r="E3348" s="142">
        <v>1.3149999999999999</v>
      </c>
      <c r="F3348" s="141">
        <v>2.2759999999999998</v>
      </c>
      <c r="G3348" s="135"/>
      <c r="H3348" s="135"/>
      <c r="I3348" s="134"/>
      <c r="J3348" s="135"/>
      <c r="K3348" s="135"/>
      <c r="L3348" s="134"/>
      <c r="M3348" s="135"/>
      <c r="N3348" s="135"/>
      <c r="O3348" s="134"/>
      <c r="P3348" s="135"/>
      <c r="Q3348" s="135"/>
      <c r="R3348" s="134"/>
      <c r="S3348" s="135"/>
      <c r="T3348" s="135"/>
      <c r="U3348" s="134"/>
      <c r="V3348" s="135"/>
      <c r="W3348" s="135"/>
      <c r="X3348" s="134"/>
      <c r="Y3348" s="135"/>
      <c r="Z3348" s="135"/>
      <c r="AA3348" s="134"/>
      <c r="AB3348" s="135"/>
      <c r="AC3348" s="135"/>
      <c r="AD3348" s="134"/>
      <c r="AE3348" s="135"/>
      <c r="AF3348" s="135"/>
      <c r="AG3348" s="134"/>
    </row>
    <row r="3349" spans="1:33">
      <c r="A3349" s="144" t="s">
        <v>345</v>
      </c>
      <c r="B3349" s="135" t="s">
        <v>1832</v>
      </c>
      <c r="C3349" s="143">
        <v>-496.85343915335136</v>
      </c>
      <c r="D3349" s="143">
        <v>2941.7082712306674</v>
      </c>
      <c r="E3349" s="142">
        <v>1.2849999999999999</v>
      </c>
      <c r="F3349" s="141">
        <v>2.278</v>
      </c>
      <c r="G3349" s="135"/>
      <c r="H3349" s="135"/>
      <c r="I3349" s="134"/>
      <c r="J3349" s="135"/>
      <c r="K3349" s="135"/>
      <c r="L3349" s="134"/>
      <c r="M3349" s="135"/>
      <c r="N3349" s="135"/>
      <c r="O3349" s="134"/>
      <c r="P3349" s="135"/>
      <c r="Q3349" s="135"/>
      <c r="R3349" s="134"/>
      <c r="S3349" s="135"/>
      <c r="T3349" s="135"/>
      <c r="U3349" s="134"/>
      <c r="V3349" s="135"/>
      <c r="W3349" s="135"/>
      <c r="X3349" s="134"/>
      <c r="Y3349" s="135"/>
      <c r="Z3349" s="135"/>
      <c r="AA3349" s="134"/>
      <c r="AB3349" s="135"/>
      <c r="AC3349" s="135"/>
      <c r="AD3349" s="134"/>
      <c r="AE3349" s="135"/>
      <c r="AF3349" s="135"/>
      <c r="AG3349" s="134"/>
    </row>
    <row r="3350" spans="1:33">
      <c r="A3350" s="144" t="s">
        <v>345</v>
      </c>
      <c r="B3350" s="135" t="s">
        <v>1831</v>
      </c>
      <c r="C3350" s="143">
        <v>-496.5348151874926</v>
      </c>
      <c r="D3350" s="143">
        <v>2939.8367201959795</v>
      </c>
      <c r="E3350" s="142">
        <v>1.2729999999999999</v>
      </c>
      <c r="F3350" s="141">
        <v>2.2759999999999998</v>
      </c>
      <c r="G3350" s="135"/>
      <c r="H3350" s="135"/>
      <c r="I3350" s="134"/>
      <c r="J3350" s="135"/>
      <c r="K3350" s="135"/>
      <c r="L3350" s="134"/>
      <c r="M3350" s="135"/>
      <c r="N3350" s="135"/>
      <c r="O3350" s="134"/>
      <c r="P3350" s="135"/>
      <c r="Q3350" s="135"/>
      <c r="R3350" s="134"/>
      <c r="S3350" s="135"/>
      <c r="T3350" s="135"/>
      <c r="U3350" s="134"/>
      <c r="V3350" s="135"/>
      <c r="W3350" s="135"/>
      <c r="X3350" s="134"/>
      <c r="Y3350" s="135"/>
      <c r="Z3350" s="135"/>
      <c r="AA3350" s="134"/>
      <c r="AB3350" s="135"/>
      <c r="AC3350" s="135"/>
      <c r="AD3350" s="134"/>
      <c r="AE3350" s="135"/>
      <c r="AF3350" s="135"/>
      <c r="AG3350" s="134"/>
    </row>
    <row r="3351" spans="1:33">
      <c r="A3351" s="144" t="s">
        <v>345</v>
      </c>
      <c r="B3351" s="135" t="s">
        <v>1830</v>
      </c>
      <c r="C3351" s="143">
        <v>-496.8570881318056</v>
      </c>
      <c r="D3351" s="143">
        <v>2939.7033823007832</v>
      </c>
      <c r="E3351" s="142">
        <v>1.292</v>
      </c>
      <c r="F3351" s="141">
        <v>2.2690000000000001</v>
      </c>
      <c r="G3351" s="135"/>
      <c r="H3351" s="135"/>
      <c r="I3351" s="134"/>
      <c r="J3351" s="135"/>
      <c r="K3351" s="135"/>
      <c r="L3351" s="134"/>
      <c r="M3351" s="135"/>
      <c r="N3351" s="135"/>
      <c r="O3351" s="134"/>
      <c r="P3351" s="135"/>
      <c r="Q3351" s="135"/>
      <c r="R3351" s="134"/>
      <c r="S3351" s="135"/>
      <c r="T3351" s="135"/>
      <c r="U3351" s="134"/>
      <c r="V3351" s="135"/>
      <c r="W3351" s="135"/>
      <c r="X3351" s="134"/>
      <c r="Y3351" s="135"/>
      <c r="Z3351" s="135"/>
      <c r="AA3351" s="134"/>
      <c r="AB3351" s="135"/>
      <c r="AC3351" s="135"/>
      <c r="AD3351" s="134"/>
      <c r="AE3351" s="135"/>
      <c r="AF3351" s="135"/>
      <c r="AG3351" s="134"/>
    </row>
    <row r="3352" spans="1:33">
      <c r="A3352" s="144" t="s">
        <v>345</v>
      </c>
      <c r="B3352" s="135" t="s">
        <v>1829</v>
      </c>
      <c r="C3352" s="143">
        <v>-496.89733764637322</v>
      </c>
      <c r="D3352" s="143">
        <v>2939.6390388533787</v>
      </c>
      <c r="E3352" s="142">
        <v>1.3109999999999999</v>
      </c>
      <c r="F3352" s="141">
        <v>2.2829999999999999</v>
      </c>
      <c r="G3352" s="135"/>
      <c r="H3352" s="135"/>
      <c r="I3352" s="134"/>
      <c r="J3352" s="135"/>
      <c r="K3352" s="135"/>
      <c r="L3352" s="134"/>
      <c r="M3352" s="135"/>
      <c r="N3352" s="135"/>
      <c r="O3352" s="134"/>
      <c r="P3352" s="135"/>
      <c r="Q3352" s="135"/>
      <c r="R3352" s="134"/>
      <c r="S3352" s="135"/>
      <c r="T3352" s="135"/>
      <c r="U3352" s="134"/>
      <c r="V3352" s="135"/>
      <c r="W3352" s="135"/>
      <c r="X3352" s="134"/>
      <c r="Y3352" s="135"/>
      <c r="Z3352" s="135"/>
      <c r="AA3352" s="134"/>
      <c r="AB3352" s="135"/>
      <c r="AC3352" s="135"/>
      <c r="AD3352" s="134"/>
      <c r="AE3352" s="135"/>
      <c r="AF3352" s="135"/>
      <c r="AG3352" s="134"/>
    </row>
    <row r="3353" spans="1:33">
      <c r="A3353" s="144" t="s">
        <v>345</v>
      </c>
      <c r="B3353" s="135" t="s">
        <v>1828</v>
      </c>
      <c r="C3353" s="143">
        <v>-496.50579149341132</v>
      </c>
      <c r="D3353" s="143">
        <v>2938.6161594126493</v>
      </c>
      <c r="E3353" s="142">
        <v>1.2909999999999999</v>
      </c>
      <c r="F3353" s="141">
        <v>2.2850000000000001</v>
      </c>
      <c r="G3353" s="135"/>
      <c r="H3353" s="135"/>
      <c r="I3353" s="134"/>
      <c r="J3353" s="135"/>
      <c r="K3353" s="135"/>
      <c r="L3353" s="134"/>
      <c r="M3353" s="135"/>
      <c r="N3353" s="135"/>
      <c r="O3353" s="134"/>
      <c r="P3353" s="135"/>
      <c r="Q3353" s="135"/>
      <c r="R3353" s="134"/>
      <c r="S3353" s="135"/>
      <c r="T3353" s="135"/>
      <c r="U3353" s="134"/>
      <c r="V3353" s="135"/>
      <c r="W3353" s="135"/>
      <c r="X3353" s="134"/>
      <c r="Y3353" s="135"/>
      <c r="Z3353" s="135"/>
      <c r="AA3353" s="134"/>
      <c r="AB3353" s="135"/>
      <c r="AC3353" s="135"/>
      <c r="AD3353" s="134"/>
      <c r="AE3353" s="135"/>
      <c r="AF3353" s="135"/>
      <c r="AG3353" s="134"/>
    </row>
    <row r="3354" spans="1:33">
      <c r="A3354" s="144" t="s">
        <v>345</v>
      </c>
      <c r="B3354" s="135" t="s">
        <v>1827</v>
      </c>
      <c r="C3354" s="143">
        <v>-496.821678484139</v>
      </c>
      <c r="D3354" s="143">
        <v>2937.3425273336775</v>
      </c>
      <c r="E3354" s="142">
        <v>1.2829999999999999</v>
      </c>
      <c r="F3354" s="141">
        <v>2.2559999999999998</v>
      </c>
      <c r="G3354" s="135"/>
      <c r="H3354" s="135"/>
      <c r="I3354" s="134"/>
      <c r="J3354" s="135"/>
      <c r="K3354" s="135"/>
      <c r="L3354" s="134"/>
      <c r="M3354" s="135"/>
      <c r="N3354" s="135"/>
      <c r="O3354" s="134"/>
      <c r="P3354" s="135"/>
      <c r="Q3354" s="135"/>
      <c r="R3354" s="134"/>
      <c r="S3354" s="135"/>
      <c r="T3354" s="135"/>
      <c r="U3354" s="134"/>
      <c r="V3354" s="135"/>
      <c r="W3354" s="135"/>
      <c r="X3354" s="134"/>
      <c r="Y3354" s="135"/>
      <c r="Z3354" s="135"/>
      <c r="AA3354" s="134"/>
      <c r="AB3354" s="135"/>
      <c r="AC3354" s="135"/>
      <c r="AD3354" s="134"/>
      <c r="AE3354" s="135"/>
      <c r="AF3354" s="135"/>
      <c r="AG3354" s="134"/>
    </row>
    <row r="3355" spans="1:33">
      <c r="A3355" s="144" t="s">
        <v>345</v>
      </c>
      <c r="B3355" s="135" t="s">
        <v>1826</v>
      </c>
      <c r="C3355" s="143">
        <v>-496.75998551049918</v>
      </c>
      <c r="D3355" s="143">
        <v>2937.1688968814397</v>
      </c>
      <c r="E3355" s="142">
        <v>1.2969999999999999</v>
      </c>
      <c r="F3355" s="141">
        <v>2.254</v>
      </c>
      <c r="G3355" s="135"/>
      <c r="H3355" s="135"/>
      <c r="I3355" s="134"/>
      <c r="J3355" s="135"/>
      <c r="K3355" s="135"/>
      <c r="L3355" s="134"/>
      <c r="M3355" s="135"/>
      <c r="N3355" s="135"/>
      <c r="O3355" s="134"/>
      <c r="P3355" s="135"/>
      <c r="Q3355" s="135"/>
      <c r="R3355" s="134"/>
      <c r="S3355" s="135"/>
      <c r="T3355" s="135"/>
      <c r="U3355" s="134"/>
      <c r="V3355" s="135"/>
      <c r="W3355" s="135"/>
      <c r="X3355" s="134"/>
      <c r="Y3355" s="135"/>
      <c r="Z3355" s="135"/>
      <c r="AA3355" s="134"/>
      <c r="AB3355" s="135"/>
      <c r="AC3355" s="135"/>
      <c r="AD3355" s="134"/>
      <c r="AE3355" s="135"/>
      <c r="AF3355" s="135"/>
      <c r="AG3355" s="134"/>
    </row>
    <row r="3356" spans="1:33">
      <c r="A3356" s="144" t="s">
        <v>345</v>
      </c>
      <c r="B3356" s="135" t="s">
        <v>1825</v>
      </c>
      <c r="C3356" s="143">
        <v>-496.1336542377606</v>
      </c>
      <c r="D3356" s="143">
        <v>2935.1951481678129</v>
      </c>
      <c r="E3356" s="142">
        <v>1.286</v>
      </c>
      <c r="F3356" s="141">
        <v>2.2639999999999998</v>
      </c>
      <c r="G3356" s="135"/>
      <c r="H3356" s="135"/>
      <c r="I3356" s="134"/>
      <c r="J3356" s="135"/>
      <c r="K3356" s="135"/>
      <c r="L3356" s="134"/>
      <c r="M3356" s="135"/>
      <c r="N3356" s="135"/>
      <c r="O3356" s="134"/>
      <c r="P3356" s="135"/>
      <c r="Q3356" s="135"/>
      <c r="R3356" s="134"/>
      <c r="S3356" s="135"/>
      <c r="T3356" s="135"/>
      <c r="U3356" s="134"/>
      <c r="V3356" s="135"/>
      <c r="W3356" s="135"/>
      <c r="X3356" s="134"/>
      <c r="Y3356" s="135"/>
      <c r="Z3356" s="135"/>
      <c r="AA3356" s="134"/>
      <c r="AB3356" s="135"/>
      <c r="AC3356" s="135"/>
      <c r="AD3356" s="134"/>
      <c r="AE3356" s="135"/>
      <c r="AF3356" s="135"/>
      <c r="AG3356" s="134"/>
    </row>
    <row r="3357" spans="1:33">
      <c r="A3357" s="144" t="s">
        <v>345</v>
      </c>
      <c r="B3357" s="135" t="s">
        <v>1824</v>
      </c>
      <c r="C3357" s="143">
        <v>-496.37427054367316</v>
      </c>
      <c r="D3357" s="143">
        <v>2934.9251161365223</v>
      </c>
      <c r="E3357" s="142">
        <v>1.2809999999999999</v>
      </c>
      <c r="F3357" s="141">
        <v>2.278</v>
      </c>
      <c r="G3357" s="135"/>
      <c r="H3357" s="135"/>
      <c r="I3357" s="134"/>
      <c r="J3357" s="135"/>
      <c r="K3357" s="135"/>
      <c r="L3357" s="134"/>
      <c r="M3357" s="135"/>
      <c r="N3357" s="135"/>
      <c r="O3357" s="134"/>
      <c r="P3357" s="135"/>
      <c r="Q3357" s="135"/>
      <c r="R3357" s="134"/>
      <c r="S3357" s="135"/>
      <c r="T3357" s="135"/>
      <c r="U3357" s="134"/>
      <c r="V3357" s="135"/>
      <c r="W3357" s="135"/>
      <c r="X3357" s="134"/>
      <c r="Y3357" s="135"/>
      <c r="Z3357" s="135"/>
      <c r="AA3357" s="134"/>
      <c r="AB3357" s="135"/>
      <c r="AC3357" s="135"/>
      <c r="AD3357" s="134"/>
      <c r="AE3357" s="135"/>
      <c r="AF3357" s="135"/>
      <c r="AG3357" s="134"/>
    </row>
    <row r="3358" spans="1:33">
      <c r="A3358" s="144" t="s">
        <v>345</v>
      </c>
      <c r="B3358" s="135" t="s">
        <v>1823</v>
      </c>
      <c r="C3358" s="143">
        <v>-496.53118723004417</v>
      </c>
      <c r="D3358" s="143">
        <v>2934.1728068119332</v>
      </c>
      <c r="E3358" s="142">
        <v>1.2929999999999999</v>
      </c>
      <c r="F3358" s="141">
        <v>2.266</v>
      </c>
      <c r="G3358" s="135"/>
      <c r="H3358" s="135"/>
      <c r="I3358" s="134"/>
      <c r="J3358" s="135"/>
      <c r="K3358" s="135"/>
      <c r="L3358" s="134"/>
      <c r="M3358" s="135"/>
      <c r="N3358" s="135"/>
      <c r="O3358" s="134"/>
      <c r="P3358" s="135"/>
      <c r="Q3358" s="135"/>
      <c r="R3358" s="134"/>
      <c r="S3358" s="135"/>
      <c r="T3358" s="135"/>
      <c r="U3358" s="134"/>
      <c r="V3358" s="135"/>
      <c r="W3358" s="135"/>
      <c r="X3358" s="134"/>
      <c r="Y3358" s="135"/>
      <c r="Z3358" s="135"/>
      <c r="AA3358" s="134"/>
      <c r="AB3358" s="135"/>
      <c r="AC3358" s="135"/>
      <c r="AD3358" s="134"/>
      <c r="AE3358" s="135"/>
      <c r="AF3358" s="135"/>
      <c r="AG3358" s="134"/>
    </row>
    <row r="3359" spans="1:33">
      <c r="A3359" s="144" t="s">
        <v>345</v>
      </c>
      <c r="B3359" s="135" t="s">
        <v>1822</v>
      </c>
      <c r="C3359" s="143">
        <v>-496.57466190514714</v>
      </c>
      <c r="D3359" s="143">
        <v>2933.2830639968388</v>
      </c>
      <c r="E3359" s="142">
        <v>1.266</v>
      </c>
      <c r="F3359" s="141">
        <v>2.266</v>
      </c>
      <c r="G3359" s="135"/>
      <c r="H3359" s="135"/>
      <c r="I3359" s="134"/>
      <c r="J3359" s="135"/>
      <c r="K3359" s="135"/>
      <c r="L3359" s="134"/>
      <c r="M3359" s="135"/>
      <c r="N3359" s="135"/>
      <c r="O3359" s="134"/>
      <c r="P3359" s="135"/>
      <c r="Q3359" s="135"/>
      <c r="R3359" s="134"/>
      <c r="S3359" s="135"/>
      <c r="T3359" s="135"/>
      <c r="U3359" s="134"/>
      <c r="V3359" s="135"/>
      <c r="W3359" s="135"/>
      <c r="X3359" s="134"/>
      <c r="Y3359" s="135"/>
      <c r="Z3359" s="135"/>
      <c r="AA3359" s="134"/>
      <c r="AB3359" s="135"/>
      <c r="AC3359" s="135"/>
      <c r="AD3359" s="134"/>
      <c r="AE3359" s="135"/>
      <c r="AF3359" s="135"/>
      <c r="AG3359" s="134"/>
    </row>
    <row r="3360" spans="1:33">
      <c r="A3360" s="144" t="s">
        <v>345</v>
      </c>
      <c r="B3360" s="135" t="s">
        <v>1821</v>
      </c>
      <c r="C3360" s="143">
        <v>-496.76695593097782</v>
      </c>
      <c r="D3360" s="143">
        <v>2931.9537169742594</v>
      </c>
      <c r="E3360" s="142">
        <v>1.298</v>
      </c>
      <c r="F3360" s="141">
        <v>2.2810000000000001</v>
      </c>
      <c r="G3360" s="135"/>
      <c r="H3360" s="135"/>
      <c r="I3360" s="134"/>
      <c r="J3360" s="135"/>
      <c r="K3360" s="135"/>
      <c r="L3360" s="134"/>
      <c r="M3360" s="135"/>
      <c r="N3360" s="135"/>
      <c r="O3360" s="134"/>
      <c r="P3360" s="135"/>
      <c r="Q3360" s="135"/>
      <c r="R3360" s="134"/>
      <c r="S3360" s="135"/>
      <c r="T3360" s="135"/>
      <c r="U3360" s="134"/>
      <c r="V3360" s="135"/>
      <c r="W3360" s="135"/>
      <c r="X3360" s="134"/>
      <c r="Y3360" s="135"/>
      <c r="Z3360" s="135"/>
      <c r="AA3360" s="134"/>
      <c r="AB3360" s="135"/>
      <c r="AC3360" s="135"/>
      <c r="AD3360" s="134"/>
      <c r="AE3360" s="135"/>
      <c r="AF3360" s="135"/>
      <c r="AG3360" s="134"/>
    </row>
    <row r="3361" spans="1:33">
      <c r="A3361" s="144" t="s">
        <v>345</v>
      </c>
      <c r="B3361" s="135" t="s">
        <v>1820</v>
      </c>
      <c r="C3361" s="143">
        <v>-496.87758446987118</v>
      </c>
      <c r="D3361" s="143">
        <v>2931.081462868854</v>
      </c>
      <c r="E3361" s="142">
        <v>1.266</v>
      </c>
      <c r="F3361" s="141">
        <v>2.2679999999999998</v>
      </c>
      <c r="G3361" s="135"/>
      <c r="H3361" s="135"/>
      <c r="I3361" s="134"/>
      <c r="J3361" s="135"/>
      <c r="K3361" s="135"/>
      <c r="L3361" s="134"/>
      <c r="M3361" s="135"/>
      <c r="N3361" s="135"/>
      <c r="O3361" s="134"/>
      <c r="P3361" s="135"/>
      <c r="Q3361" s="135"/>
      <c r="R3361" s="134"/>
      <c r="S3361" s="135"/>
      <c r="T3361" s="135"/>
      <c r="U3361" s="134"/>
      <c r="V3361" s="135"/>
      <c r="W3361" s="135"/>
      <c r="X3361" s="134"/>
      <c r="Y3361" s="135"/>
      <c r="Z3361" s="135"/>
      <c r="AA3361" s="134"/>
      <c r="AB3361" s="135"/>
      <c r="AC3361" s="135"/>
      <c r="AD3361" s="134"/>
      <c r="AE3361" s="135"/>
      <c r="AF3361" s="135"/>
      <c r="AG3361" s="134"/>
    </row>
    <row r="3362" spans="1:33">
      <c r="A3362" s="144" t="s">
        <v>345</v>
      </c>
      <c r="B3362" s="135" t="s">
        <v>1819</v>
      </c>
      <c r="C3362" s="143">
        <v>-496.31845562082339</v>
      </c>
      <c r="D3362" s="143">
        <v>2930.1678471933155</v>
      </c>
      <c r="E3362" s="142">
        <v>1.3080000000000001</v>
      </c>
      <c r="F3362" s="141">
        <v>2.2770000000000001</v>
      </c>
      <c r="G3362" s="135"/>
      <c r="H3362" s="135"/>
      <c r="I3362" s="134"/>
      <c r="J3362" s="135"/>
      <c r="K3362" s="135"/>
      <c r="L3362" s="134"/>
      <c r="M3362" s="135"/>
      <c r="N3362" s="135"/>
      <c r="O3362" s="134"/>
      <c r="P3362" s="135"/>
      <c r="Q3362" s="135"/>
      <c r="R3362" s="134"/>
      <c r="S3362" s="135"/>
      <c r="T3362" s="135"/>
      <c r="U3362" s="134"/>
      <c r="V3362" s="135"/>
      <c r="W3362" s="135"/>
      <c r="X3362" s="134"/>
      <c r="Y3362" s="135"/>
      <c r="Z3362" s="135"/>
      <c r="AA3362" s="134"/>
      <c r="AB3362" s="135"/>
      <c r="AC3362" s="135"/>
      <c r="AD3362" s="134"/>
      <c r="AE3362" s="135"/>
      <c r="AF3362" s="135"/>
      <c r="AG3362" s="134"/>
    </row>
    <row r="3363" spans="1:33">
      <c r="A3363" s="144" t="s">
        <v>345</v>
      </c>
      <c r="B3363" s="135" t="s">
        <v>1818</v>
      </c>
      <c r="C3363" s="143">
        <v>-496.60889536809771</v>
      </c>
      <c r="D3363" s="143">
        <v>2929.3707887086998</v>
      </c>
      <c r="E3363" s="142">
        <v>1.2889999999999999</v>
      </c>
      <c r="F3363" s="141">
        <v>2.2570000000000001</v>
      </c>
      <c r="G3363" s="135"/>
      <c r="H3363" s="135"/>
      <c r="I3363" s="134"/>
      <c r="J3363" s="135"/>
      <c r="K3363" s="135"/>
      <c r="L3363" s="134"/>
      <c r="M3363" s="135"/>
      <c r="N3363" s="135"/>
      <c r="O3363" s="134"/>
      <c r="P3363" s="135"/>
      <c r="Q3363" s="135"/>
      <c r="R3363" s="134"/>
      <c r="S3363" s="135"/>
      <c r="T3363" s="135"/>
      <c r="U3363" s="134"/>
      <c r="V3363" s="135"/>
      <c r="W3363" s="135"/>
      <c r="X3363" s="134"/>
      <c r="Y3363" s="135"/>
      <c r="Z3363" s="135"/>
      <c r="AA3363" s="134"/>
      <c r="AB3363" s="135"/>
      <c r="AC3363" s="135"/>
      <c r="AD3363" s="134"/>
      <c r="AE3363" s="135"/>
      <c r="AF3363" s="135"/>
      <c r="AG3363" s="134"/>
    </row>
    <row r="3364" spans="1:33">
      <c r="A3364" s="144" t="s">
        <v>345</v>
      </c>
      <c r="B3364" s="135" t="s">
        <v>1817</v>
      </c>
      <c r="C3364" s="143">
        <v>-496.2482121983308</v>
      </c>
      <c r="D3364" s="143">
        <v>2927.5753758088845</v>
      </c>
      <c r="E3364" s="142">
        <v>1.2789999999999999</v>
      </c>
      <c r="F3364" s="141">
        <v>2.2839999999999998</v>
      </c>
      <c r="G3364" s="135"/>
      <c r="H3364" s="135"/>
      <c r="I3364" s="134"/>
      <c r="J3364" s="135"/>
      <c r="K3364" s="135"/>
      <c r="L3364" s="134"/>
      <c r="M3364" s="135"/>
      <c r="N3364" s="135"/>
      <c r="O3364" s="134"/>
      <c r="P3364" s="135"/>
      <c r="Q3364" s="135"/>
      <c r="R3364" s="134"/>
      <c r="S3364" s="135"/>
      <c r="T3364" s="135"/>
      <c r="U3364" s="134"/>
      <c r="V3364" s="135"/>
      <c r="W3364" s="135"/>
      <c r="X3364" s="134"/>
      <c r="Y3364" s="135"/>
      <c r="Z3364" s="135"/>
      <c r="AA3364" s="134"/>
      <c r="AB3364" s="135"/>
      <c r="AC3364" s="135"/>
      <c r="AD3364" s="134"/>
      <c r="AE3364" s="135"/>
      <c r="AF3364" s="135"/>
      <c r="AG3364" s="134"/>
    </row>
    <row r="3365" spans="1:33">
      <c r="A3365" s="144" t="s">
        <v>345</v>
      </c>
      <c r="B3365" s="135" t="s">
        <v>1816</v>
      </c>
      <c r="C3365" s="143">
        <v>-496.35733449000429</v>
      </c>
      <c r="D3365" s="143">
        <v>2925.9495163105744</v>
      </c>
      <c r="E3365" s="142">
        <v>1.2609999999999999</v>
      </c>
      <c r="F3365" s="141">
        <v>2.2759999999999998</v>
      </c>
      <c r="G3365" s="135"/>
      <c r="H3365" s="135"/>
      <c r="I3365" s="134"/>
      <c r="J3365" s="135"/>
      <c r="K3365" s="135"/>
      <c r="L3365" s="134"/>
      <c r="M3365" s="135"/>
      <c r="N3365" s="135"/>
      <c r="O3365" s="134"/>
      <c r="P3365" s="135"/>
      <c r="Q3365" s="135"/>
      <c r="R3365" s="134"/>
      <c r="S3365" s="135"/>
      <c r="T3365" s="135"/>
      <c r="U3365" s="134"/>
      <c r="V3365" s="135"/>
      <c r="W3365" s="135"/>
      <c r="X3365" s="134"/>
      <c r="Y3365" s="135"/>
      <c r="Z3365" s="135"/>
      <c r="AA3365" s="134"/>
      <c r="AB3365" s="135"/>
      <c r="AC3365" s="135"/>
      <c r="AD3365" s="134"/>
      <c r="AE3365" s="135"/>
      <c r="AF3365" s="135"/>
      <c r="AG3365" s="134"/>
    </row>
    <row r="3366" spans="1:33">
      <c r="A3366" s="144" t="s">
        <v>345</v>
      </c>
      <c r="B3366" s="135" t="s">
        <v>1815</v>
      </c>
      <c r="C3366" s="143">
        <v>-496.27521003639697</v>
      </c>
      <c r="D3366" s="143">
        <v>2925.9401598847476</v>
      </c>
      <c r="E3366" s="142">
        <v>1.282</v>
      </c>
      <c r="F3366" s="141">
        <v>2.2629999999999999</v>
      </c>
      <c r="G3366" s="135"/>
      <c r="H3366" s="135"/>
      <c r="I3366" s="134"/>
      <c r="J3366" s="135"/>
      <c r="K3366" s="135"/>
      <c r="L3366" s="134"/>
      <c r="M3366" s="135"/>
      <c r="N3366" s="135"/>
      <c r="O3366" s="134"/>
      <c r="P3366" s="135"/>
      <c r="Q3366" s="135"/>
      <c r="R3366" s="134"/>
      <c r="S3366" s="135"/>
      <c r="T3366" s="135"/>
      <c r="U3366" s="134"/>
      <c r="V3366" s="135"/>
      <c r="W3366" s="135"/>
      <c r="X3366" s="134"/>
      <c r="Y3366" s="135"/>
      <c r="Z3366" s="135"/>
      <c r="AA3366" s="134"/>
      <c r="AB3366" s="135"/>
      <c r="AC3366" s="135"/>
      <c r="AD3366" s="134"/>
      <c r="AE3366" s="135"/>
      <c r="AF3366" s="135"/>
      <c r="AG3366" s="134"/>
    </row>
    <row r="3367" spans="1:33">
      <c r="A3367" s="144" t="s">
        <v>345</v>
      </c>
      <c r="B3367" s="135" t="s">
        <v>1814</v>
      </c>
      <c r="C3367" s="143">
        <v>-496.81131841410871</v>
      </c>
      <c r="D3367" s="143">
        <v>2925.8261269621366</v>
      </c>
      <c r="E3367" s="142">
        <v>1.296</v>
      </c>
      <c r="F3367" s="141">
        <v>2.2709999999999999</v>
      </c>
      <c r="G3367" s="135"/>
      <c r="H3367" s="135"/>
      <c r="I3367" s="134"/>
      <c r="J3367" s="135"/>
      <c r="K3367" s="135"/>
      <c r="L3367" s="134"/>
      <c r="M3367" s="135"/>
      <c r="N3367" s="135"/>
      <c r="O3367" s="134"/>
      <c r="P3367" s="135"/>
      <c r="Q3367" s="135"/>
      <c r="R3367" s="134"/>
      <c r="S3367" s="135"/>
      <c r="T3367" s="135"/>
      <c r="U3367" s="134"/>
      <c r="V3367" s="135"/>
      <c r="W3367" s="135"/>
      <c r="X3367" s="134"/>
      <c r="Y3367" s="135"/>
      <c r="Z3367" s="135"/>
      <c r="AA3367" s="134"/>
      <c r="AB3367" s="135"/>
      <c r="AC3367" s="135"/>
      <c r="AD3367" s="134"/>
      <c r="AE3367" s="135"/>
      <c r="AF3367" s="135"/>
      <c r="AG3367" s="134"/>
    </row>
    <row r="3368" spans="1:33">
      <c r="A3368" s="144" t="s">
        <v>345</v>
      </c>
      <c r="B3368" s="135" t="s">
        <v>1813</v>
      </c>
      <c r="C3368" s="143">
        <v>-496.78800937694251</v>
      </c>
      <c r="D3368" s="143">
        <v>2925.7231271189721</v>
      </c>
      <c r="E3368" s="142">
        <v>1.3</v>
      </c>
      <c r="F3368" s="141">
        <v>2.2589999999999999</v>
      </c>
      <c r="G3368" s="135"/>
      <c r="H3368" s="135"/>
      <c r="I3368" s="134"/>
      <c r="J3368" s="135"/>
      <c r="K3368" s="135"/>
      <c r="L3368" s="134"/>
      <c r="M3368" s="135"/>
      <c r="N3368" s="135"/>
      <c r="O3368" s="134"/>
      <c r="P3368" s="135"/>
      <c r="Q3368" s="135"/>
      <c r="R3368" s="134"/>
      <c r="S3368" s="135"/>
      <c r="T3368" s="135"/>
      <c r="U3368" s="134"/>
      <c r="V3368" s="135"/>
      <c r="W3368" s="135"/>
      <c r="X3368" s="134"/>
      <c r="Y3368" s="135"/>
      <c r="Z3368" s="135"/>
      <c r="AA3368" s="134"/>
      <c r="AB3368" s="135"/>
      <c r="AC3368" s="135"/>
      <c r="AD3368" s="134"/>
      <c r="AE3368" s="135"/>
      <c r="AF3368" s="135"/>
      <c r="AG3368" s="134"/>
    </row>
    <row r="3369" spans="1:33">
      <c r="A3369" s="144" t="s">
        <v>345</v>
      </c>
      <c r="B3369" s="135" t="s">
        <v>1812</v>
      </c>
      <c r="C3369" s="143">
        <v>-496.82932583137995</v>
      </c>
      <c r="D3369" s="143">
        <v>2925.0652759631439</v>
      </c>
      <c r="E3369" s="142">
        <v>1.292</v>
      </c>
      <c r="F3369" s="141">
        <v>2.278</v>
      </c>
      <c r="G3369" s="135"/>
      <c r="H3369" s="135"/>
      <c r="I3369" s="134"/>
      <c r="J3369" s="135"/>
      <c r="K3369" s="135"/>
      <c r="L3369" s="134"/>
      <c r="M3369" s="135"/>
      <c r="N3369" s="135"/>
      <c r="O3369" s="134"/>
      <c r="P3369" s="135"/>
      <c r="Q3369" s="135"/>
      <c r="R3369" s="134"/>
      <c r="S3369" s="135"/>
      <c r="T3369" s="135"/>
      <c r="U3369" s="134"/>
      <c r="V3369" s="135"/>
      <c r="W3369" s="135"/>
      <c r="X3369" s="134"/>
      <c r="Y3369" s="135"/>
      <c r="Z3369" s="135"/>
      <c r="AA3369" s="134"/>
      <c r="AB3369" s="135"/>
      <c r="AC3369" s="135"/>
      <c r="AD3369" s="134"/>
      <c r="AE3369" s="135"/>
      <c r="AF3369" s="135"/>
      <c r="AG3369" s="134"/>
    </row>
    <row r="3370" spans="1:33">
      <c r="A3370" s="144" t="s">
        <v>345</v>
      </c>
      <c r="B3370" s="135" t="s">
        <v>1811</v>
      </c>
      <c r="C3370" s="143">
        <v>-496.28571800227581</v>
      </c>
      <c r="D3370" s="143">
        <v>2924.0640580488675</v>
      </c>
      <c r="E3370" s="142">
        <v>1.3029999999999999</v>
      </c>
      <c r="F3370" s="141">
        <v>2.2690000000000001</v>
      </c>
      <c r="G3370" s="135"/>
      <c r="H3370" s="135"/>
      <c r="I3370" s="134"/>
      <c r="J3370" s="135"/>
      <c r="K3370" s="135"/>
      <c r="L3370" s="134"/>
      <c r="M3370" s="135"/>
      <c r="N3370" s="135"/>
      <c r="O3370" s="134"/>
      <c r="P3370" s="135"/>
      <c r="Q3370" s="135"/>
      <c r="R3370" s="134"/>
      <c r="S3370" s="135"/>
      <c r="T3370" s="135"/>
      <c r="U3370" s="134"/>
      <c r="V3370" s="135"/>
      <c r="W3370" s="135"/>
      <c r="X3370" s="134"/>
      <c r="Y3370" s="135"/>
      <c r="Z3370" s="135"/>
      <c r="AA3370" s="134"/>
      <c r="AB3370" s="135"/>
      <c r="AC3370" s="135"/>
      <c r="AD3370" s="134"/>
      <c r="AE3370" s="135"/>
      <c r="AF3370" s="135"/>
      <c r="AG3370" s="134"/>
    </row>
    <row r="3371" spans="1:33">
      <c r="A3371" s="144" t="s">
        <v>345</v>
      </c>
      <c r="B3371" s="135" t="s">
        <v>1810</v>
      </c>
      <c r="C3371" s="143">
        <v>-496.6142467362173</v>
      </c>
      <c r="D3371" s="143">
        <v>2922.3976305208193</v>
      </c>
      <c r="E3371" s="142">
        <v>1.28</v>
      </c>
      <c r="F3371" s="141">
        <v>2.2709999999999999</v>
      </c>
      <c r="G3371" s="135"/>
      <c r="H3371" s="135"/>
      <c r="I3371" s="134"/>
      <c r="J3371" s="135"/>
      <c r="K3371" s="135"/>
      <c r="L3371" s="134"/>
      <c r="M3371" s="135"/>
      <c r="N3371" s="135"/>
      <c r="O3371" s="134"/>
      <c r="P3371" s="135"/>
      <c r="Q3371" s="135"/>
      <c r="R3371" s="134"/>
      <c r="S3371" s="135"/>
      <c r="T3371" s="135"/>
      <c r="U3371" s="134"/>
      <c r="V3371" s="135"/>
      <c r="W3371" s="135"/>
      <c r="X3371" s="134"/>
      <c r="Y3371" s="135"/>
      <c r="Z3371" s="135"/>
      <c r="AA3371" s="134"/>
      <c r="AB3371" s="135"/>
      <c r="AC3371" s="135"/>
      <c r="AD3371" s="134"/>
      <c r="AE3371" s="135"/>
      <c r="AF3371" s="135"/>
      <c r="AG3371" s="134"/>
    </row>
    <row r="3372" spans="1:33">
      <c r="A3372" s="144" t="s">
        <v>345</v>
      </c>
      <c r="B3372" s="135" t="s">
        <v>1809</v>
      </c>
      <c r="C3372" s="143">
        <v>-496.83068299319694</v>
      </c>
      <c r="D3372" s="143">
        <v>2920.8831083462469</v>
      </c>
      <c r="E3372" s="142">
        <v>1.3009999999999999</v>
      </c>
      <c r="F3372" s="141">
        <v>2.2639999999999998</v>
      </c>
      <c r="G3372" s="135"/>
      <c r="H3372" s="135"/>
      <c r="I3372" s="134"/>
      <c r="J3372" s="135"/>
      <c r="K3372" s="135"/>
      <c r="L3372" s="134"/>
      <c r="M3372" s="135"/>
      <c r="N3372" s="135"/>
      <c r="O3372" s="134"/>
      <c r="P3372" s="135"/>
      <c r="Q3372" s="135"/>
      <c r="R3372" s="134"/>
      <c r="S3372" s="135"/>
      <c r="T3372" s="135"/>
      <c r="U3372" s="134"/>
      <c r="V3372" s="135"/>
      <c r="W3372" s="135"/>
      <c r="X3372" s="134"/>
      <c r="Y3372" s="135"/>
      <c r="Z3372" s="135"/>
      <c r="AA3372" s="134"/>
      <c r="AB3372" s="135"/>
      <c r="AC3372" s="135"/>
      <c r="AD3372" s="134"/>
      <c r="AE3372" s="135"/>
      <c r="AF3372" s="135"/>
      <c r="AG3372" s="134"/>
    </row>
    <row r="3373" spans="1:33">
      <c r="A3373" s="144" t="s">
        <v>345</v>
      </c>
      <c r="B3373" s="135" t="s">
        <v>1808</v>
      </c>
      <c r="C3373" s="143">
        <v>-496.57750863688938</v>
      </c>
      <c r="D3373" s="143">
        <v>2919.3811689294071</v>
      </c>
      <c r="E3373" s="142">
        <v>1.3</v>
      </c>
      <c r="F3373" s="141">
        <v>2.2549999999999999</v>
      </c>
      <c r="G3373" s="135"/>
      <c r="H3373" s="135"/>
      <c r="I3373" s="134"/>
      <c r="J3373" s="135"/>
      <c r="K3373" s="135"/>
      <c r="L3373" s="134"/>
      <c r="M3373" s="135"/>
      <c r="N3373" s="135"/>
      <c r="O3373" s="134"/>
      <c r="P3373" s="135"/>
      <c r="Q3373" s="135"/>
      <c r="R3373" s="134"/>
      <c r="S3373" s="135"/>
      <c r="T3373" s="135"/>
      <c r="U3373" s="134"/>
      <c r="V3373" s="135"/>
      <c r="W3373" s="135"/>
      <c r="X3373" s="134"/>
      <c r="Y3373" s="135"/>
      <c r="Z3373" s="135"/>
      <c r="AA3373" s="134"/>
      <c r="AB3373" s="135"/>
      <c r="AC3373" s="135"/>
      <c r="AD3373" s="134"/>
      <c r="AE3373" s="135"/>
      <c r="AF3373" s="135"/>
      <c r="AG3373" s="134"/>
    </row>
    <row r="3374" spans="1:33">
      <c r="A3374" s="144" t="s">
        <v>345</v>
      </c>
      <c r="B3374" s="135" t="s">
        <v>1807</v>
      </c>
      <c r="C3374" s="143">
        <v>-496.07970040884084</v>
      </c>
      <c r="D3374" s="143">
        <v>2918.6447729095494</v>
      </c>
      <c r="E3374" s="142">
        <v>1.343</v>
      </c>
      <c r="F3374" s="141">
        <v>2.2789999999999999</v>
      </c>
      <c r="G3374" s="135"/>
      <c r="H3374" s="135"/>
      <c r="I3374" s="134"/>
      <c r="J3374" s="135"/>
      <c r="K3374" s="135"/>
      <c r="L3374" s="134"/>
      <c r="M3374" s="135"/>
      <c r="N3374" s="135"/>
      <c r="O3374" s="134"/>
      <c r="P3374" s="135"/>
      <c r="Q3374" s="135"/>
      <c r="R3374" s="134"/>
      <c r="S3374" s="135"/>
      <c r="T3374" s="135"/>
      <c r="U3374" s="134"/>
      <c r="V3374" s="135"/>
      <c r="W3374" s="135"/>
      <c r="X3374" s="134"/>
      <c r="Y3374" s="135"/>
      <c r="Z3374" s="135"/>
      <c r="AA3374" s="134"/>
      <c r="AB3374" s="135"/>
      <c r="AC3374" s="135"/>
      <c r="AD3374" s="134"/>
      <c r="AE3374" s="135"/>
      <c r="AF3374" s="135"/>
      <c r="AG3374" s="134"/>
    </row>
    <row r="3375" spans="1:33">
      <c r="A3375" s="144" t="s">
        <v>345</v>
      </c>
      <c r="B3375" s="135" t="s">
        <v>1806</v>
      </c>
      <c r="C3375" s="143">
        <v>-495.92057646733099</v>
      </c>
      <c r="D3375" s="143">
        <v>2917.1129588282211</v>
      </c>
      <c r="E3375" s="142">
        <v>1.2689999999999999</v>
      </c>
      <c r="F3375" s="141">
        <v>2.266</v>
      </c>
      <c r="G3375" s="135"/>
      <c r="H3375" s="135"/>
      <c r="I3375" s="134"/>
      <c r="J3375" s="135"/>
      <c r="K3375" s="135"/>
      <c r="L3375" s="134"/>
      <c r="M3375" s="135"/>
      <c r="N3375" s="135"/>
      <c r="O3375" s="134"/>
      <c r="P3375" s="135"/>
      <c r="Q3375" s="135"/>
      <c r="R3375" s="134"/>
      <c r="S3375" s="135"/>
      <c r="T3375" s="135"/>
      <c r="U3375" s="134"/>
      <c r="V3375" s="135"/>
      <c r="W3375" s="135"/>
      <c r="X3375" s="134"/>
      <c r="Y3375" s="135"/>
      <c r="Z3375" s="135"/>
      <c r="AA3375" s="134"/>
      <c r="AB3375" s="135"/>
      <c r="AC3375" s="135"/>
      <c r="AD3375" s="134"/>
      <c r="AE3375" s="135"/>
      <c r="AF3375" s="135"/>
      <c r="AG3375" s="134"/>
    </row>
    <row r="3376" spans="1:33">
      <c r="A3376" s="144" t="s">
        <v>345</v>
      </c>
      <c r="B3376" s="135" t="s">
        <v>1805</v>
      </c>
      <c r="C3376" s="143">
        <v>-495.97670225938612</v>
      </c>
      <c r="D3376" s="143">
        <v>2916.2499171865065</v>
      </c>
      <c r="E3376" s="142">
        <v>1.2909999999999999</v>
      </c>
      <c r="F3376" s="141">
        <v>2.2789999999999999</v>
      </c>
      <c r="G3376" s="135"/>
      <c r="H3376" s="135"/>
      <c r="I3376" s="134"/>
      <c r="J3376" s="135"/>
      <c r="K3376" s="135"/>
      <c r="L3376" s="134"/>
      <c r="M3376" s="135"/>
      <c r="N3376" s="135"/>
      <c r="O3376" s="134"/>
      <c r="P3376" s="135"/>
      <c r="Q3376" s="135"/>
      <c r="R3376" s="134"/>
      <c r="S3376" s="135"/>
      <c r="T3376" s="135"/>
      <c r="U3376" s="134"/>
      <c r="V3376" s="135"/>
      <c r="W3376" s="135"/>
      <c r="X3376" s="134"/>
      <c r="Y3376" s="135"/>
      <c r="Z3376" s="135"/>
      <c r="AA3376" s="134"/>
      <c r="AB3376" s="135"/>
      <c r="AC3376" s="135"/>
      <c r="AD3376" s="134"/>
      <c r="AE3376" s="135"/>
      <c r="AF3376" s="135"/>
      <c r="AG3376" s="134"/>
    </row>
    <row r="3377" spans="1:33">
      <c r="A3377" s="144" t="s">
        <v>345</v>
      </c>
      <c r="B3377" s="135" t="s">
        <v>1804</v>
      </c>
      <c r="C3377" s="143">
        <v>-496.43012937047655</v>
      </c>
      <c r="D3377" s="143">
        <v>2915.5061062429108</v>
      </c>
      <c r="E3377" s="142">
        <v>1.296</v>
      </c>
      <c r="F3377" s="141">
        <v>2.2639999999999998</v>
      </c>
      <c r="G3377" s="135"/>
      <c r="H3377" s="135"/>
      <c r="I3377" s="134"/>
      <c r="J3377" s="135"/>
      <c r="K3377" s="135"/>
      <c r="L3377" s="134"/>
      <c r="M3377" s="135"/>
      <c r="N3377" s="135"/>
      <c r="O3377" s="134"/>
      <c r="P3377" s="135"/>
      <c r="Q3377" s="135"/>
      <c r="R3377" s="134"/>
      <c r="S3377" s="135"/>
      <c r="T3377" s="135"/>
      <c r="U3377" s="134"/>
      <c r="V3377" s="135"/>
      <c r="W3377" s="135"/>
      <c r="X3377" s="134"/>
      <c r="Y3377" s="135"/>
      <c r="Z3377" s="135"/>
      <c r="AA3377" s="134"/>
      <c r="AB3377" s="135"/>
      <c r="AC3377" s="135"/>
      <c r="AD3377" s="134"/>
      <c r="AE3377" s="135"/>
      <c r="AF3377" s="135"/>
      <c r="AG3377" s="134"/>
    </row>
    <row r="3378" spans="1:33">
      <c r="A3378" s="144" t="s">
        <v>345</v>
      </c>
      <c r="B3378" s="135" t="s">
        <v>1803</v>
      </c>
      <c r="C3378" s="143">
        <v>-495.96755066855798</v>
      </c>
      <c r="D3378" s="143">
        <v>2915.4836137054608</v>
      </c>
      <c r="E3378" s="142">
        <v>1.284</v>
      </c>
      <c r="F3378" s="141">
        <v>2.278</v>
      </c>
      <c r="G3378" s="135"/>
      <c r="H3378" s="135"/>
      <c r="I3378" s="134"/>
      <c r="J3378" s="135"/>
      <c r="K3378" s="135"/>
      <c r="L3378" s="134"/>
      <c r="M3378" s="135"/>
      <c r="N3378" s="135"/>
      <c r="O3378" s="134"/>
      <c r="P3378" s="135"/>
      <c r="Q3378" s="135"/>
      <c r="R3378" s="134"/>
      <c r="S3378" s="135"/>
      <c r="T3378" s="135"/>
      <c r="U3378" s="134"/>
      <c r="V3378" s="135"/>
      <c r="W3378" s="135"/>
      <c r="X3378" s="134"/>
      <c r="Y3378" s="135"/>
      <c r="Z3378" s="135"/>
      <c r="AA3378" s="134"/>
      <c r="AB3378" s="135"/>
      <c r="AC3378" s="135"/>
      <c r="AD3378" s="134"/>
      <c r="AE3378" s="135"/>
      <c r="AF3378" s="135"/>
      <c r="AG3378" s="134"/>
    </row>
    <row r="3379" spans="1:33">
      <c r="A3379" s="144" t="s">
        <v>345</v>
      </c>
      <c r="B3379" s="135" t="s">
        <v>1802</v>
      </c>
      <c r="C3379" s="143">
        <v>-496.1174870525864</v>
      </c>
      <c r="D3379" s="143">
        <v>2913.5005180609501</v>
      </c>
      <c r="E3379" s="142">
        <v>1.3120000000000001</v>
      </c>
      <c r="F3379" s="141">
        <v>2.2709999999999999</v>
      </c>
      <c r="G3379" s="135"/>
      <c r="H3379" s="135"/>
      <c r="I3379" s="134"/>
      <c r="J3379" s="135"/>
      <c r="K3379" s="135"/>
      <c r="L3379" s="134"/>
      <c r="M3379" s="135"/>
      <c r="N3379" s="135"/>
      <c r="O3379" s="134"/>
      <c r="P3379" s="135"/>
      <c r="Q3379" s="135"/>
      <c r="R3379" s="134"/>
      <c r="S3379" s="135"/>
      <c r="T3379" s="135"/>
      <c r="U3379" s="134"/>
      <c r="V3379" s="135"/>
      <c r="W3379" s="135"/>
      <c r="X3379" s="134"/>
      <c r="Y3379" s="135"/>
      <c r="Z3379" s="135"/>
      <c r="AA3379" s="134"/>
      <c r="AB3379" s="135"/>
      <c r="AC3379" s="135"/>
      <c r="AD3379" s="134"/>
      <c r="AE3379" s="135"/>
      <c r="AF3379" s="135"/>
      <c r="AG3379" s="134"/>
    </row>
    <row r="3380" spans="1:33">
      <c r="A3380" s="144" t="s">
        <v>345</v>
      </c>
      <c r="B3380" s="135" t="s">
        <v>1801</v>
      </c>
      <c r="C3380" s="143">
        <v>-496.71576014956042</v>
      </c>
      <c r="D3380" s="143">
        <v>2912.203278182898</v>
      </c>
      <c r="E3380" s="142">
        <v>1.3169999999999999</v>
      </c>
      <c r="F3380" s="141">
        <v>2.2629999999999999</v>
      </c>
      <c r="G3380" s="135"/>
      <c r="H3380" s="135"/>
      <c r="I3380" s="134"/>
      <c r="J3380" s="135"/>
      <c r="K3380" s="135"/>
      <c r="L3380" s="134"/>
      <c r="M3380" s="135"/>
      <c r="N3380" s="135"/>
      <c r="O3380" s="134"/>
      <c r="P3380" s="135"/>
      <c r="Q3380" s="135"/>
      <c r="R3380" s="134"/>
      <c r="S3380" s="135"/>
      <c r="T3380" s="135"/>
      <c r="U3380" s="134"/>
      <c r="V3380" s="135"/>
      <c r="W3380" s="135"/>
      <c r="X3380" s="134"/>
      <c r="Y3380" s="135"/>
      <c r="Z3380" s="135"/>
      <c r="AA3380" s="134"/>
      <c r="AB3380" s="135"/>
      <c r="AC3380" s="135"/>
      <c r="AD3380" s="134"/>
      <c r="AE3380" s="135"/>
      <c r="AF3380" s="135"/>
      <c r="AG3380" s="134"/>
    </row>
    <row r="3381" spans="1:33">
      <c r="A3381" s="144" t="s">
        <v>345</v>
      </c>
      <c r="B3381" s="135" t="s">
        <v>1800</v>
      </c>
      <c r="C3381" s="143">
        <v>-496.11376652384462</v>
      </c>
      <c r="D3381" s="143">
        <v>2911.2390893209231</v>
      </c>
      <c r="E3381" s="142">
        <v>1.2869999999999999</v>
      </c>
      <c r="F3381" s="141">
        <v>2.2589999999999999</v>
      </c>
      <c r="G3381" s="135"/>
      <c r="H3381" s="135"/>
      <c r="I3381" s="134"/>
      <c r="J3381" s="135"/>
      <c r="K3381" s="135"/>
      <c r="L3381" s="134"/>
      <c r="M3381" s="135"/>
      <c r="N3381" s="135"/>
      <c r="O3381" s="134"/>
      <c r="P3381" s="135"/>
      <c r="Q3381" s="135"/>
      <c r="R3381" s="134"/>
      <c r="S3381" s="135"/>
      <c r="T3381" s="135"/>
      <c r="U3381" s="134"/>
      <c r="V3381" s="135"/>
      <c r="W3381" s="135"/>
      <c r="X3381" s="134"/>
      <c r="Y3381" s="135"/>
      <c r="Z3381" s="135"/>
      <c r="AA3381" s="134"/>
      <c r="AB3381" s="135"/>
      <c r="AC3381" s="135"/>
      <c r="AD3381" s="134"/>
      <c r="AE3381" s="135"/>
      <c r="AF3381" s="135"/>
      <c r="AG3381" s="134"/>
    </row>
    <row r="3382" spans="1:33">
      <c r="A3382" s="144" t="s">
        <v>345</v>
      </c>
      <c r="B3382" s="135" t="s">
        <v>1799</v>
      </c>
      <c r="C3382" s="143">
        <v>-496.13658332799997</v>
      </c>
      <c r="D3382" s="143">
        <v>2909.8271249162926</v>
      </c>
      <c r="E3382" s="142">
        <v>1.2649999999999999</v>
      </c>
      <c r="F3382" s="141">
        <v>2.2690000000000001</v>
      </c>
      <c r="G3382" s="135"/>
      <c r="H3382" s="135"/>
      <c r="I3382" s="134"/>
      <c r="J3382" s="135"/>
      <c r="K3382" s="135"/>
      <c r="L3382" s="134"/>
      <c r="M3382" s="135"/>
      <c r="N3382" s="135"/>
      <c r="O3382" s="134"/>
      <c r="P3382" s="135"/>
      <c r="Q3382" s="135"/>
      <c r="R3382" s="134"/>
      <c r="S3382" s="135"/>
      <c r="T3382" s="135"/>
      <c r="U3382" s="134"/>
      <c r="V3382" s="135"/>
      <c r="W3382" s="135"/>
      <c r="X3382" s="134"/>
      <c r="Y3382" s="135"/>
      <c r="Z3382" s="135"/>
      <c r="AA3382" s="134"/>
      <c r="AB3382" s="135"/>
      <c r="AC3382" s="135"/>
      <c r="AD3382" s="134"/>
      <c r="AE3382" s="135"/>
      <c r="AF3382" s="135"/>
      <c r="AG3382" s="134"/>
    </row>
    <row r="3383" spans="1:33">
      <c r="A3383" s="144" t="s">
        <v>345</v>
      </c>
      <c r="B3383" s="135" t="s">
        <v>1798</v>
      </c>
      <c r="C3383" s="143">
        <v>-496.81082656873963</v>
      </c>
      <c r="D3383" s="143">
        <v>2909.5377127805746</v>
      </c>
      <c r="E3383" s="142">
        <v>1.2929999999999999</v>
      </c>
      <c r="F3383" s="141">
        <v>2.2530000000000001</v>
      </c>
      <c r="G3383" s="135"/>
      <c r="H3383" s="135"/>
      <c r="I3383" s="134"/>
      <c r="J3383" s="135"/>
      <c r="K3383" s="135"/>
      <c r="L3383" s="134"/>
      <c r="M3383" s="135"/>
      <c r="N3383" s="135"/>
      <c r="O3383" s="134"/>
      <c r="P3383" s="135"/>
      <c r="Q3383" s="135"/>
      <c r="R3383" s="134"/>
      <c r="S3383" s="135"/>
      <c r="T3383" s="135"/>
      <c r="U3383" s="134"/>
      <c r="V3383" s="135"/>
      <c r="W3383" s="135"/>
      <c r="X3383" s="134"/>
      <c r="Y3383" s="135"/>
      <c r="Z3383" s="135"/>
      <c r="AA3383" s="134"/>
      <c r="AB3383" s="135"/>
      <c r="AC3383" s="135"/>
      <c r="AD3383" s="134"/>
      <c r="AE3383" s="135"/>
      <c r="AF3383" s="135"/>
      <c r="AG3383" s="134"/>
    </row>
    <row r="3384" spans="1:33">
      <c r="A3384" s="144" t="s">
        <v>345</v>
      </c>
      <c r="B3384" s="135" t="s">
        <v>1797</v>
      </c>
      <c r="C3384" s="143">
        <v>-496.12477427763656</v>
      </c>
      <c r="D3384" s="143">
        <v>2908.8924296741425</v>
      </c>
      <c r="E3384" s="142">
        <v>1.2989999999999999</v>
      </c>
      <c r="F3384" s="141">
        <v>2.2719999999999998</v>
      </c>
      <c r="G3384" s="135"/>
      <c r="H3384" s="135"/>
      <c r="I3384" s="134"/>
      <c r="J3384" s="135"/>
      <c r="K3384" s="135"/>
      <c r="L3384" s="134"/>
      <c r="M3384" s="135"/>
      <c r="N3384" s="135"/>
      <c r="O3384" s="134"/>
      <c r="P3384" s="135"/>
      <c r="Q3384" s="135"/>
      <c r="R3384" s="134"/>
      <c r="S3384" s="135"/>
      <c r="T3384" s="135"/>
      <c r="U3384" s="134"/>
      <c r="V3384" s="135"/>
      <c r="W3384" s="135"/>
      <c r="X3384" s="134"/>
      <c r="Y3384" s="135"/>
      <c r="Z3384" s="135"/>
      <c r="AA3384" s="134"/>
      <c r="AB3384" s="135"/>
      <c r="AC3384" s="135"/>
      <c r="AD3384" s="134"/>
      <c r="AE3384" s="135"/>
      <c r="AF3384" s="135"/>
      <c r="AG3384" s="134"/>
    </row>
    <row r="3385" spans="1:33">
      <c r="A3385" s="144" t="s">
        <v>345</v>
      </c>
      <c r="B3385" s="135" t="s">
        <v>1796</v>
      </c>
      <c r="C3385" s="143">
        <v>-496.23626412037049</v>
      </c>
      <c r="D3385" s="143">
        <v>2908.831051212795</v>
      </c>
      <c r="E3385" s="142">
        <v>1.319</v>
      </c>
      <c r="F3385" s="141">
        <v>2.2749999999999999</v>
      </c>
      <c r="G3385" s="135"/>
      <c r="H3385" s="135"/>
      <c r="I3385" s="134"/>
      <c r="J3385" s="135"/>
      <c r="K3385" s="135"/>
      <c r="L3385" s="134"/>
      <c r="M3385" s="135"/>
      <c r="N3385" s="135"/>
      <c r="O3385" s="134"/>
      <c r="P3385" s="135"/>
      <c r="Q3385" s="135"/>
      <c r="R3385" s="134"/>
      <c r="S3385" s="135"/>
      <c r="T3385" s="135"/>
      <c r="U3385" s="134"/>
      <c r="V3385" s="135"/>
      <c r="W3385" s="135"/>
      <c r="X3385" s="134"/>
      <c r="Y3385" s="135"/>
      <c r="Z3385" s="135"/>
      <c r="AA3385" s="134"/>
      <c r="AB3385" s="135"/>
      <c r="AC3385" s="135"/>
      <c r="AD3385" s="134"/>
      <c r="AE3385" s="135"/>
      <c r="AF3385" s="135"/>
      <c r="AG3385" s="134"/>
    </row>
    <row r="3386" spans="1:33">
      <c r="A3386" s="144" t="s">
        <v>345</v>
      </c>
      <c r="B3386" s="135" t="s">
        <v>1795</v>
      </c>
      <c r="C3386" s="143">
        <v>-496.37731368569683</v>
      </c>
      <c r="D3386" s="143">
        <v>2907.380990968149</v>
      </c>
      <c r="E3386" s="142">
        <v>1.3169999999999999</v>
      </c>
      <c r="F3386" s="141">
        <v>2.274</v>
      </c>
      <c r="G3386" s="135"/>
      <c r="H3386" s="135"/>
      <c r="I3386" s="134"/>
      <c r="J3386" s="135"/>
      <c r="K3386" s="135"/>
      <c r="L3386" s="134"/>
      <c r="M3386" s="135"/>
      <c r="N3386" s="135"/>
      <c r="O3386" s="134"/>
      <c r="P3386" s="135"/>
      <c r="Q3386" s="135"/>
      <c r="R3386" s="134"/>
      <c r="S3386" s="135"/>
      <c r="T3386" s="135"/>
      <c r="U3386" s="134"/>
      <c r="V3386" s="135"/>
      <c r="W3386" s="135"/>
      <c r="X3386" s="134"/>
      <c r="Y3386" s="135"/>
      <c r="Z3386" s="135"/>
      <c r="AA3386" s="134"/>
      <c r="AB3386" s="135"/>
      <c r="AC3386" s="135"/>
      <c r="AD3386" s="134"/>
      <c r="AE3386" s="135"/>
      <c r="AF3386" s="135"/>
      <c r="AG3386" s="134"/>
    </row>
    <row r="3387" spans="1:33">
      <c r="A3387" s="144" t="s">
        <v>345</v>
      </c>
      <c r="B3387" s="135" t="s">
        <v>1794</v>
      </c>
      <c r="C3387" s="143">
        <v>-496.83717949308345</v>
      </c>
      <c r="D3387" s="143">
        <v>2907.2863647781883</v>
      </c>
      <c r="E3387" s="142">
        <v>1.2629999999999999</v>
      </c>
      <c r="F3387" s="141">
        <v>2.2759999999999998</v>
      </c>
      <c r="G3387" s="135"/>
      <c r="H3387" s="135"/>
      <c r="I3387" s="134"/>
      <c r="J3387" s="135"/>
      <c r="K3387" s="135"/>
      <c r="L3387" s="134"/>
      <c r="M3387" s="135"/>
      <c r="N3387" s="135"/>
      <c r="O3387" s="134"/>
      <c r="P3387" s="135"/>
      <c r="Q3387" s="135"/>
      <c r="R3387" s="134"/>
      <c r="S3387" s="135"/>
      <c r="T3387" s="135"/>
      <c r="U3387" s="134"/>
      <c r="V3387" s="135"/>
      <c r="W3387" s="135"/>
      <c r="X3387" s="134"/>
      <c r="Y3387" s="135"/>
      <c r="Z3387" s="135"/>
      <c r="AA3387" s="134"/>
      <c r="AB3387" s="135"/>
      <c r="AC3387" s="135"/>
      <c r="AD3387" s="134"/>
      <c r="AE3387" s="135"/>
      <c r="AF3387" s="135"/>
      <c r="AG3387" s="134"/>
    </row>
    <row r="3388" spans="1:33">
      <c r="A3388" s="144" t="s">
        <v>345</v>
      </c>
      <c r="B3388" s="135" t="s">
        <v>1793</v>
      </c>
      <c r="C3388" s="143">
        <v>-496.51934461132396</v>
      </c>
      <c r="D3388" s="143">
        <v>2906.6771154539997</v>
      </c>
      <c r="E3388" s="142">
        <v>1.32</v>
      </c>
      <c r="F3388" s="141">
        <v>2.2759999999999998</v>
      </c>
      <c r="G3388" s="135"/>
      <c r="H3388" s="135"/>
      <c r="I3388" s="134"/>
      <c r="J3388" s="135"/>
      <c r="K3388" s="135"/>
      <c r="L3388" s="134"/>
      <c r="M3388" s="135"/>
      <c r="N3388" s="135"/>
      <c r="O3388" s="134"/>
      <c r="P3388" s="135"/>
      <c r="Q3388" s="135"/>
      <c r="R3388" s="134"/>
      <c r="S3388" s="135"/>
      <c r="T3388" s="135"/>
      <c r="U3388" s="134"/>
      <c r="V3388" s="135"/>
      <c r="W3388" s="135"/>
      <c r="X3388" s="134"/>
      <c r="Y3388" s="135"/>
      <c r="Z3388" s="135"/>
      <c r="AA3388" s="134"/>
      <c r="AB3388" s="135"/>
      <c r="AC3388" s="135"/>
      <c r="AD3388" s="134"/>
      <c r="AE3388" s="135"/>
      <c r="AF3388" s="135"/>
      <c r="AG3388" s="134"/>
    </row>
    <row r="3389" spans="1:33">
      <c r="A3389" s="144" t="s">
        <v>345</v>
      </c>
      <c r="B3389" s="135" t="s">
        <v>1792</v>
      </c>
      <c r="C3389" s="143">
        <v>-496.29977588552021</v>
      </c>
      <c r="D3389" s="143">
        <v>2905.5804979815734</v>
      </c>
      <c r="E3389" s="142">
        <v>1.2969999999999999</v>
      </c>
      <c r="F3389" s="141">
        <v>2.2570000000000001</v>
      </c>
      <c r="G3389" s="135"/>
      <c r="H3389" s="135"/>
      <c r="I3389" s="134"/>
      <c r="J3389" s="135"/>
      <c r="K3389" s="135"/>
      <c r="L3389" s="134"/>
      <c r="M3389" s="135"/>
      <c r="N3389" s="135"/>
      <c r="O3389" s="134"/>
      <c r="P3389" s="135"/>
      <c r="Q3389" s="135"/>
      <c r="R3389" s="134"/>
      <c r="S3389" s="135"/>
      <c r="T3389" s="135"/>
      <c r="U3389" s="134"/>
      <c r="V3389" s="135"/>
      <c r="W3389" s="135"/>
      <c r="X3389" s="134"/>
      <c r="Y3389" s="135"/>
      <c r="Z3389" s="135"/>
      <c r="AA3389" s="134"/>
      <c r="AB3389" s="135"/>
      <c r="AC3389" s="135"/>
      <c r="AD3389" s="134"/>
      <c r="AE3389" s="135"/>
      <c r="AF3389" s="135"/>
      <c r="AG3389" s="134"/>
    </row>
    <row r="3390" spans="1:33">
      <c r="A3390" s="144" t="s">
        <v>345</v>
      </c>
      <c r="B3390" s="135" t="s">
        <v>1791</v>
      </c>
      <c r="C3390" s="143">
        <v>-495.96606868899448</v>
      </c>
      <c r="D3390" s="143">
        <v>2905.0409059968183</v>
      </c>
      <c r="E3390" s="142">
        <v>1.2969999999999999</v>
      </c>
      <c r="F3390" s="141">
        <v>2.2799999999999998</v>
      </c>
      <c r="G3390" s="135"/>
      <c r="H3390" s="135"/>
      <c r="I3390" s="134"/>
      <c r="J3390" s="135"/>
      <c r="K3390" s="135"/>
      <c r="L3390" s="134"/>
      <c r="M3390" s="135"/>
      <c r="N3390" s="135"/>
      <c r="O3390" s="134"/>
      <c r="P3390" s="135"/>
      <c r="Q3390" s="135"/>
      <c r="R3390" s="134"/>
      <c r="S3390" s="135"/>
      <c r="T3390" s="135"/>
      <c r="U3390" s="134"/>
      <c r="V3390" s="135"/>
      <c r="W3390" s="135"/>
      <c r="X3390" s="134"/>
      <c r="Y3390" s="135"/>
      <c r="Z3390" s="135"/>
      <c r="AA3390" s="134"/>
      <c r="AB3390" s="135"/>
      <c r="AC3390" s="135"/>
      <c r="AD3390" s="134"/>
      <c r="AE3390" s="135"/>
      <c r="AF3390" s="135"/>
      <c r="AG3390" s="134"/>
    </row>
    <row r="3391" spans="1:33">
      <c r="A3391" s="144" t="s">
        <v>345</v>
      </c>
      <c r="B3391" s="135" t="s">
        <v>1790</v>
      </c>
      <c r="C3391" s="143">
        <v>-496.66032998969712</v>
      </c>
      <c r="D3391" s="143">
        <v>2903.4470245457178</v>
      </c>
      <c r="E3391" s="142">
        <v>1.3029999999999999</v>
      </c>
      <c r="F3391" s="141">
        <v>2.2690000000000001</v>
      </c>
      <c r="G3391" s="135"/>
      <c r="H3391" s="135"/>
      <c r="I3391" s="134"/>
      <c r="J3391" s="135"/>
      <c r="K3391" s="135"/>
      <c r="L3391" s="134"/>
      <c r="M3391" s="135"/>
      <c r="N3391" s="135"/>
      <c r="O3391" s="134"/>
      <c r="P3391" s="135"/>
      <c r="Q3391" s="135"/>
      <c r="R3391" s="134"/>
      <c r="S3391" s="135"/>
      <c r="T3391" s="135"/>
      <c r="U3391" s="134"/>
      <c r="V3391" s="135"/>
      <c r="W3391" s="135"/>
      <c r="X3391" s="134"/>
      <c r="Y3391" s="135"/>
      <c r="Z3391" s="135"/>
      <c r="AA3391" s="134"/>
      <c r="AB3391" s="135"/>
      <c r="AC3391" s="135"/>
      <c r="AD3391" s="134"/>
      <c r="AE3391" s="135"/>
      <c r="AF3391" s="135"/>
      <c r="AG3391" s="134"/>
    </row>
    <row r="3392" spans="1:33">
      <c r="A3392" s="144" t="s">
        <v>345</v>
      </c>
      <c r="B3392" s="135" t="s">
        <v>1789</v>
      </c>
      <c r="C3392" s="143">
        <v>-496.22598757596182</v>
      </c>
      <c r="D3392" s="143">
        <v>2901.8675422703768</v>
      </c>
      <c r="E3392" s="142">
        <v>1.3180000000000001</v>
      </c>
      <c r="F3392" s="141">
        <v>2.266</v>
      </c>
      <c r="G3392" s="135"/>
      <c r="H3392" s="135"/>
      <c r="I3392" s="134"/>
      <c r="J3392" s="135"/>
      <c r="K3392" s="135"/>
      <c r="L3392" s="134"/>
      <c r="M3392" s="135"/>
      <c r="N3392" s="135"/>
      <c r="O3392" s="134"/>
      <c r="P3392" s="135"/>
      <c r="Q3392" s="135"/>
      <c r="R3392" s="134"/>
      <c r="S3392" s="135"/>
      <c r="T3392" s="135"/>
      <c r="U3392" s="134"/>
      <c r="V3392" s="135"/>
      <c r="W3392" s="135"/>
      <c r="X3392" s="134"/>
      <c r="Y3392" s="135"/>
      <c r="Z3392" s="135"/>
      <c r="AA3392" s="134"/>
      <c r="AB3392" s="135"/>
      <c r="AC3392" s="135"/>
      <c r="AD3392" s="134"/>
      <c r="AE3392" s="135"/>
      <c r="AF3392" s="135"/>
      <c r="AG3392" s="134"/>
    </row>
    <row r="3393" spans="1:33">
      <c r="A3393" s="144" t="s">
        <v>345</v>
      </c>
      <c r="B3393" s="135" t="s">
        <v>1788</v>
      </c>
      <c r="C3393" s="143">
        <v>-496.78791413095951</v>
      </c>
      <c r="D3393" s="143">
        <v>2901.8025418418506</v>
      </c>
      <c r="E3393" s="142">
        <v>1.3089999999999999</v>
      </c>
      <c r="F3393" s="141">
        <v>2.2629999999999999</v>
      </c>
      <c r="G3393" s="135"/>
      <c r="H3393" s="135"/>
      <c r="I3393" s="134"/>
      <c r="J3393" s="135"/>
      <c r="K3393" s="135"/>
      <c r="L3393" s="134"/>
      <c r="M3393" s="135"/>
      <c r="N3393" s="135"/>
      <c r="O3393" s="134"/>
      <c r="P3393" s="135"/>
      <c r="Q3393" s="135"/>
      <c r="R3393" s="134"/>
      <c r="S3393" s="135"/>
      <c r="T3393" s="135"/>
      <c r="U3393" s="134"/>
      <c r="V3393" s="135"/>
      <c r="W3393" s="135"/>
      <c r="X3393" s="134"/>
      <c r="Y3393" s="135"/>
      <c r="Z3393" s="135"/>
      <c r="AA3393" s="134"/>
      <c r="AB3393" s="135"/>
      <c r="AC3393" s="135"/>
      <c r="AD3393" s="134"/>
      <c r="AE3393" s="135"/>
      <c r="AF3393" s="135"/>
      <c r="AG3393" s="134"/>
    </row>
    <row r="3394" spans="1:33">
      <c r="A3394" s="144" t="s">
        <v>345</v>
      </c>
      <c r="B3394" s="135" t="s">
        <v>1787</v>
      </c>
      <c r="C3394" s="143">
        <v>-496.27082614835319</v>
      </c>
      <c r="D3394" s="143">
        <v>2901.5614564991042</v>
      </c>
      <c r="E3394" s="142">
        <v>1.2829999999999999</v>
      </c>
      <c r="F3394" s="141">
        <v>2.2749999999999999</v>
      </c>
      <c r="G3394" s="135"/>
      <c r="H3394" s="135"/>
      <c r="I3394" s="134"/>
      <c r="J3394" s="135"/>
      <c r="K3394" s="135"/>
      <c r="L3394" s="134"/>
      <c r="M3394" s="135"/>
      <c r="N3394" s="135"/>
      <c r="O3394" s="134"/>
      <c r="P3394" s="135"/>
      <c r="Q3394" s="135"/>
      <c r="R3394" s="134"/>
      <c r="S3394" s="135"/>
      <c r="T3394" s="135"/>
      <c r="U3394" s="134"/>
      <c r="V3394" s="135"/>
      <c r="W3394" s="135"/>
      <c r="X3394" s="134"/>
      <c r="Y3394" s="135"/>
      <c r="Z3394" s="135"/>
      <c r="AA3394" s="134"/>
      <c r="AB3394" s="135"/>
      <c r="AC3394" s="135"/>
      <c r="AD3394" s="134"/>
      <c r="AE3394" s="135"/>
      <c r="AF3394" s="135"/>
      <c r="AG3394" s="134"/>
    </row>
    <row r="3395" spans="1:33">
      <c r="A3395" s="144" t="s">
        <v>345</v>
      </c>
      <c r="B3395" s="135" t="s">
        <v>1786</v>
      </c>
      <c r="C3395" s="143">
        <v>-496.17131048957259</v>
      </c>
      <c r="D3395" s="143">
        <v>2900.067343808214</v>
      </c>
      <c r="E3395" s="142">
        <v>1.2829999999999999</v>
      </c>
      <c r="F3395" s="141">
        <v>2.2810000000000001</v>
      </c>
      <c r="G3395" s="135"/>
      <c r="H3395" s="135"/>
      <c r="I3395" s="134"/>
      <c r="J3395" s="135"/>
      <c r="K3395" s="135"/>
      <c r="L3395" s="134"/>
      <c r="M3395" s="135"/>
      <c r="N3395" s="135"/>
      <c r="O3395" s="134"/>
      <c r="P3395" s="135"/>
      <c r="Q3395" s="135"/>
      <c r="R3395" s="134"/>
      <c r="S3395" s="135"/>
      <c r="T3395" s="135"/>
      <c r="U3395" s="134"/>
      <c r="V3395" s="135"/>
      <c r="W3395" s="135"/>
      <c r="X3395" s="134"/>
      <c r="Y3395" s="135"/>
      <c r="Z3395" s="135"/>
      <c r="AA3395" s="134"/>
      <c r="AB3395" s="135"/>
      <c r="AC3395" s="135"/>
      <c r="AD3395" s="134"/>
      <c r="AE3395" s="135"/>
      <c r="AF3395" s="135"/>
      <c r="AG3395" s="134"/>
    </row>
    <row r="3396" spans="1:33">
      <c r="A3396" s="144" t="s">
        <v>345</v>
      </c>
      <c r="B3396" s="135" t="s">
        <v>1785</v>
      </c>
      <c r="C3396" s="143">
        <v>-496.41805617298462</v>
      </c>
      <c r="D3396" s="143">
        <v>2898.3761185621302</v>
      </c>
      <c r="E3396" s="142">
        <v>1.3129999999999999</v>
      </c>
      <c r="F3396" s="141">
        <v>2.2589999999999999</v>
      </c>
      <c r="G3396" s="135"/>
      <c r="H3396" s="135"/>
      <c r="I3396" s="134"/>
      <c r="J3396" s="135"/>
      <c r="K3396" s="135"/>
      <c r="L3396" s="134"/>
      <c r="M3396" s="135"/>
      <c r="N3396" s="135"/>
      <c r="O3396" s="134"/>
      <c r="P3396" s="135"/>
      <c r="Q3396" s="135"/>
      <c r="R3396" s="134"/>
      <c r="S3396" s="135"/>
      <c r="T3396" s="135"/>
      <c r="U3396" s="134"/>
      <c r="V3396" s="135"/>
      <c r="W3396" s="135"/>
      <c r="X3396" s="134"/>
      <c r="Y3396" s="135"/>
      <c r="Z3396" s="135"/>
      <c r="AA3396" s="134"/>
      <c r="AB3396" s="135"/>
      <c r="AC3396" s="135"/>
      <c r="AD3396" s="134"/>
      <c r="AE3396" s="135"/>
      <c r="AF3396" s="135"/>
      <c r="AG3396" s="134"/>
    </row>
    <row r="3397" spans="1:33">
      <c r="A3397" s="144" t="s">
        <v>345</v>
      </c>
      <c r="B3397" s="135" t="s">
        <v>1784</v>
      </c>
      <c r="C3397" s="143">
        <v>-496.18314813319068</v>
      </c>
      <c r="D3397" s="143">
        <v>2897.5887806982037</v>
      </c>
      <c r="E3397" s="142">
        <v>1.2809999999999999</v>
      </c>
      <c r="F3397" s="141">
        <v>2.254</v>
      </c>
      <c r="G3397" s="135"/>
      <c r="H3397" s="135"/>
      <c r="I3397" s="134"/>
      <c r="J3397" s="135"/>
      <c r="K3397" s="135"/>
      <c r="L3397" s="134"/>
      <c r="M3397" s="135"/>
      <c r="N3397" s="135"/>
      <c r="O3397" s="134"/>
      <c r="P3397" s="135"/>
      <c r="Q3397" s="135"/>
      <c r="R3397" s="134"/>
      <c r="S3397" s="135"/>
      <c r="T3397" s="135"/>
      <c r="U3397" s="134"/>
      <c r="V3397" s="135"/>
      <c r="W3397" s="135"/>
      <c r="X3397" s="134"/>
      <c r="Y3397" s="135"/>
      <c r="Z3397" s="135"/>
      <c r="AA3397" s="134"/>
      <c r="AB3397" s="135"/>
      <c r="AC3397" s="135"/>
      <c r="AD3397" s="134"/>
      <c r="AE3397" s="135"/>
      <c r="AF3397" s="135"/>
      <c r="AG3397" s="134"/>
    </row>
    <row r="3398" spans="1:33">
      <c r="A3398" s="144" t="s">
        <v>345</v>
      </c>
      <c r="B3398" s="135" t="s">
        <v>1783</v>
      </c>
      <c r="C3398" s="143">
        <v>-496.58451873196196</v>
      </c>
      <c r="D3398" s="143">
        <v>2895.7548219238161</v>
      </c>
      <c r="E3398" s="142">
        <v>1.2849999999999999</v>
      </c>
      <c r="F3398" s="141">
        <v>2.2759999999999998</v>
      </c>
      <c r="G3398" s="135"/>
      <c r="H3398" s="135"/>
      <c r="I3398" s="134"/>
      <c r="J3398" s="135"/>
      <c r="K3398" s="135"/>
      <c r="L3398" s="134"/>
      <c r="M3398" s="135"/>
      <c r="N3398" s="135"/>
      <c r="O3398" s="134"/>
      <c r="P3398" s="135"/>
      <c r="Q3398" s="135"/>
      <c r="R3398" s="134"/>
      <c r="S3398" s="135"/>
      <c r="T3398" s="135"/>
      <c r="U3398" s="134"/>
      <c r="V3398" s="135"/>
      <c r="W3398" s="135"/>
      <c r="X3398" s="134"/>
      <c r="Y3398" s="135"/>
      <c r="Z3398" s="135"/>
      <c r="AA3398" s="134"/>
      <c r="AB3398" s="135"/>
      <c r="AC3398" s="135"/>
      <c r="AD3398" s="134"/>
      <c r="AE3398" s="135"/>
      <c r="AF3398" s="135"/>
      <c r="AG3398" s="134"/>
    </row>
    <row r="3399" spans="1:33">
      <c r="A3399" s="144" t="s">
        <v>345</v>
      </c>
      <c r="B3399" s="135" t="s">
        <v>1782</v>
      </c>
      <c r="C3399" s="143">
        <v>-496.31025661811873</v>
      </c>
      <c r="D3399" s="143">
        <v>2894.0310229106244</v>
      </c>
      <c r="E3399" s="142">
        <v>1.2929999999999999</v>
      </c>
      <c r="F3399" s="141">
        <v>2.266</v>
      </c>
      <c r="G3399" s="135"/>
      <c r="H3399" s="135"/>
      <c r="I3399" s="134"/>
      <c r="J3399" s="135"/>
      <c r="K3399" s="135"/>
      <c r="L3399" s="134"/>
      <c r="M3399" s="135"/>
      <c r="N3399" s="135"/>
      <c r="O3399" s="134"/>
      <c r="P3399" s="135"/>
      <c r="Q3399" s="135"/>
      <c r="R3399" s="134"/>
      <c r="S3399" s="135"/>
      <c r="T3399" s="135"/>
      <c r="U3399" s="134"/>
      <c r="V3399" s="135"/>
      <c r="W3399" s="135"/>
      <c r="X3399" s="134"/>
      <c r="Y3399" s="135"/>
      <c r="Z3399" s="135"/>
      <c r="AA3399" s="134"/>
      <c r="AB3399" s="135"/>
      <c r="AC3399" s="135"/>
      <c r="AD3399" s="134"/>
      <c r="AE3399" s="135"/>
      <c r="AF3399" s="135"/>
      <c r="AG3399" s="134"/>
    </row>
    <row r="3400" spans="1:33">
      <c r="A3400" s="144" t="s">
        <v>345</v>
      </c>
      <c r="B3400" s="135" t="s">
        <v>1781</v>
      </c>
      <c r="C3400" s="143">
        <v>-496.47302674153377</v>
      </c>
      <c r="D3400" s="143">
        <v>2892.3946370112935</v>
      </c>
      <c r="E3400" s="142">
        <v>1.2769999999999999</v>
      </c>
      <c r="F3400" s="141">
        <v>2.274</v>
      </c>
      <c r="G3400" s="135"/>
      <c r="H3400" s="135"/>
      <c r="I3400" s="134"/>
      <c r="J3400" s="135"/>
      <c r="K3400" s="135"/>
      <c r="L3400" s="134"/>
      <c r="M3400" s="135"/>
      <c r="N3400" s="135"/>
      <c r="O3400" s="134"/>
      <c r="P3400" s="135"/>
      <c r="Q3400" s="135"/>
      <c r="R3400" s="134"/>
      <c r="S3400" s="135"/>
      <c r="T3400" s="135"/>
      <c r="U3400" s="134"/>
      <c r="V3400" s="135"/>
      <c r="W3400" s="135"/>
      <c r="X3400" s="134"/>
      <c r="Y3400" s="135"/>
      <c r="Z3400" s="135"/>
      <c r="AA3400" s="134"/>
      <c r="AB3400" s="135"/>
      <c r="AC3400" s="135"/>
      <c r="AD3400" s="134"/>
      <c r="AE3400" s="135"/>
      <c r="AF3400" s="135"/>
      <c r="AG3400" s="134"/>
    </row>
    <row r="3401" spans="1:33">
      <c r="A3401" s="144" t="s">
        <v>345</v>
      </c>
      <c r="B3401" s="135" t="s">
        <v>1780</v>
      </c>
      <c r="C3401" s="143">
        <v>-496.00718946614683</v>
      </c>
      <c r="D3401" s="143">
        <v>2892.1691211583529</v>
      </c>
      <c r="E3401" s="142">
        <v>1.3160000000000001</v>
      </c>
      <c r="F3401" s="141">
        <v>2.274</v>
      </c>
      <c r="G3401" s="135"/>
      <c r="H3401" s="135"/>
      <c r="I3401" s="134"/>
      <c r="J3401" s="135"/>
      <c r="K3401" s="135"/>
      <c r="L3401" s="134"/>
      <c r="M3401" s="135"/>
      <c r="N3401" s="135"/>
      <c r="O3401" s="134"/>
      <c r="P3401" s="135"/>
      <c r="Q3401" s="135"/>
      <c r="R3401" s="134"/>
      <c r="S3401" s="135"/>
      <c r="T3401" s="135"/>
      <c r="U3401" s="134"/>
      <c r="V3401" s="135"/>
      <c r="W3401" s="135"/>
      <c r="X3401" s="134"/>
      <c r="Y3401" s="135"/>
      <c r="Z3401" s="135"/>
      <c r="AA3401" s="134"/>
      <c r="AB3401" s="135"/>
      <c r="AC3401" s="135"/>
      <c r="AD3401" s="134"/>
      <c r="AE3401" s="135"/>
      <c r="AF3401" s="135"/>
      <c r="AG3401" s="134"/>
    </row>
    <row r="3402" spans="1:33">
      <c r="A3402" s="144" t="s">
        <v>345</v>
      </c>
      <c r="B3402" s="135" t="s">
        <v>1779</v>
      </c>
      <c r="C3402" s="143">
        <v>-496.15707158706056</v>
      </c>
      <c r="D3402" s="143">
        <v>2890.9252033036923</v>
      </c>
      <c r="E3402" s="142">
        <v>1.3080000000000001</v>
      </c>
      <c r="F3402" s="141">
        <v>2.262</v>
      </c>
      <c r="G3402" s="135"/>
      <c r="H3402" s="135"/>
      <c r="I3402" s="134"/>
      <c r="J3402" s="135"/>
      <c r="K3402" s="135"/>
      <c r="L3402" s="134"/>
      <c r="M3402" s="135"/>
      <c r="N3402" s="135"/>
      <c r="O3402" s="134"/>
      <c r="P3402" s="135"/>
      <c r="Q3402" s="135"/>
      <c r="R3402" s="134"/>
      <c r="S3402" s="135"/>
      <c r="T3402" s="135"/>
      <c r="U3402" s="134"/>
      <c r="V3402" s="135"/>
      <c r="W3402" s="135"/>
      <c r="X3402" s="134"/>
      <c r="Y3402" s="135"/>
      <c r="Z3402" s="135"/>
      <c r="AA3402" s="134"/>
      <c r="AB3402" s="135"/>
      <c r="AC3402" s="135"/>
      <c r="AD3402" s="134"/>
      <c r="AE3402" s="135"/>
      <c r="AF3402" s="135"/>
      <c r="AG3402" s="134"/>
    </row>
    <row r="3403" spans="1:33">
      <c r="A3403" s="144" t="s">
        <v>345</v>
      </c>
      <c r="B3403" s="135" t="s">
        <v>1778</v>
      </c>
      <c r="C3403" s="143">
        <v>-496.54368987636155</v>
      </c>
      <c r="D3403" s="143">
        <v>2889.7268518717215</v>
      </c>
      <c r="E3403" s="142">
        <v>1.3109999999999999</v>
      </c>
      <c r="F3403" s="141">
        <v>2.2730000000000001</v>
      </c>
      <c r="G3403" s="135"/>
      <c r="H3403" s="135"/>
      <c r="I3403" s="134"/>
      <c r="J3403" s="135"/>
      <c r="K3403" s="135"/>
      <c r="L3403" s="134"/>
      <c r="M3403" s="135"/>
      <c r="N3403" s="135"/>
      <c r="O3403" s="134"/>
      <c r="P3403" s="135"/>
      <c r="Q3403" s="135"/>
      <c r="R3403" s="134"/>
      <c r="S3403" s="135"/>
      <c r="T3403" s="135"/>
      <c r="U3403" s="134"/>
      <c r="V3403" s="135"/>
      <c r="W3403" s="135"/>
      <c r="X3403" s="134"/>
      <c r="Y3403" s="135"/>
      <c r="Z3403" s="135"/>
      <c r="AA3403" s="134"/>
      <c r="AB3403" s="135"/>
      <c r="AC3403" s="135"/>
      <c r="AD3403" s="134"/>
      <c r="AE3403" s="135"/>
      <c r="AF3403" s="135"/>
      <c r="AG3403" s="134"/>
    </row>
    <row r="3404" spans="1:33">
      <c r="A3404" s="144" t="s">
        <v>345</v>
      </c>
      <c r="B3404" s="135" t="s">
        <v>1777</v>
      </c>
      <c r="C3404" s="143">
        <v>-495.94374374367072</v>
      </c>
      <c r="D3404" s="143">
        <v>2888.1728022045118</v>
      </c>
      <c r="E3404" s="142">
        <v>1.3080000000000001</v>
      </c>
      <c r="F3404" s="141">
        <v>2.2829999999999999</v>
      </c>
      <c r="G3404" s="135"/>
      <c r="H3404" s="135"/>
      <c r="I3404" s="134"/>
      <c r="J3404" s="135"/>
      <c r="K3404" s="135"/>
      <c r="L3404" s="134"/>
      <c r="M3404" s="135"/>
      <c r="N3404" s="135"/>
      <c r="O3404" s="134"/>
      <c r="P3404" s="135"/>
      <c r="Q3404" s="135"/>
      <c r="R3404" s="134"/>
      <c r="S3404" s="135"/>
      <c r="T3404" s="135"/>
      <c r="U3404" s="134"/>
      <c r="V3404" s="135"/>
      <c r="W3404" s="135"/>
      <c r="X3404" s="134"/>
      <c r="Y3404" s="135"/>
      <c r="Z3404" s="135"/>
      <c r="AA3404" s="134"/>
      <c r="AB3404" s="135"/>
      <c r="AC3404" s="135"/>
      <c r="AD3404" s="134"/>
      <c r="AE3404" s="135"/>
      <c r="AF3404" s="135"/>
      <c r="AG3404" s="134"/>
    </row>
    <row r="3405" spans="1:33">
      <c r="A3405" s="144" t="s">
        <v>345</v>
      </c>
      <c r="B3405" s="135" t="s">
        <v>1776</v>
      </c>
      <c r="C3405" s="143">
        <v>-496.26513180721992</v>
      </c>
      <c r="D3405" s="143">
        <v>2887.2111948113065</v>
      </c>
      <c r="E3405" s="142">
        <v>1.2989999999999999</v>
      </c>
      <c r="F3405" s="141">
        <v>2.2679999999999998</v>
      </c>
      <c r="G3405" s="135"/>
      <c r="H3405" s="135"/>
      <c r="I3405" s="134"/>
      <c r="J3405" s="135"/>
      <c r="K3405" s="135"/>
      <c r="L3405" s="134"/>
      <c r="M3405" s="135"/>
      <c r="N3405" s="135"/>
      <c r="O3405" s="134"/>
      <c r="P3405" s="135"/>
      <c r="Q3405" s="135"/>
      <c r="R3405" s="134"/>
      <c r="S3405" s="135"/>
      <c r="T3405" s="135"/>
      <c r="U3405" s="134"/>
      <c r="V3405" s="135"/>
      <c r="W3405" s="135"/>
      <c r="X3405" s="134"/>
      <c r="Y3405" s="135"/>
      <c r="Z3405" s="135"/>
      <c r="AA3405" s="134"/>
      <c r="AB3405" s="135"/>
      <c r="AC3405" s="135"/>
      <c r="AD3405" s="134"/>
      <c r="AE3405" s="135"/>
      <c r="AF3405" s="135"/>
      <c r="AG3405" s="134"/>
    </row>
    <row r="3406" spans="1:33">
      <c r="A3406" s="144" t="s">
        <v>345</v>
      </c>
      <c r="B3406" s="135" t="s">
        <v>1775</v>
      </c>
      <c r="C3406" s="143">
        <v>-496.81564321427732</v>
      </c>
      <c r="D3406" s="143">
        <v>2885.5881444469196</v>
      </c>
      <c r="E3406" s="142">
        <v>1.288</v>
      </c>
      <c r="F3406" s="141">
        <v>2.2639999999999998</v>
      </c>
      <c r="G3406" s="135"/>
      <c r="H3406" s="135"/>
      <c r="I3406" s="134"/>
      <c r="J3406" s="135"/>
      <c r="K3406" s="135"/>
      <c r="L3406" s="134"/>
      <c r="M3406" s="135"/>
      <c r="N3406" s="135"/>
      <c r="O3406" s="134"/>
      <c r="P3406" s="135"/>
      <c r="Q3406" s="135"/>
      <c r="R3406" s="134"/>
      <c r="S3406" s="135"/>
      <c r="T3406" s="135"/>
      <c r="U3406" s="134"/>
      <c r="V3406" s="135"/>
      <c r="W3406" s="135"/>
      <c r="X3406" s="134"/>
      <c r="Y3406" s="135"/>
      <c r="Z3406" s="135"/>
      <c r="AA3406" s="134"/>
      <c r="AB3406" s="135"/>
      <c r="AC3406" s="135"/>
      <c r="AD3406" s="134"/>
      <c r="AE3406" s="135"/>
      <c r="AF3406" s="135"/>
      <c r="AG3406" s="134"/>
    </row>
    <row r="3407" spans="1:33">
      <c r="A3407" s="144" t="s">
        <v>345</v>
      </c>
      <c r="B3407" s="135" t="s">
        <v>1774</v>
      </c>
      <c r="C3407" s="143">
        <v>-496.3242090249459</v>
      </c>
      <c r="D3407" s="143">
        <v>2885.016677768986</v>
      </c>
      <c r="E3407" s="142">
        <v>1.3029999999999999</v>
      </c>
      <c r="F3407" s="141">
        <v>2.2639999999999998</v>
      </c>
      <c r="G3407" s="135"/>
      <c r="H3407" s="135"/>
      <c r="I3407" s="134"/>
      <c r="J3407" s="135"/>
      <c r="K3407" s="135"/>
      <c r="L3407" s="134"/>
      <c r="M3407" s="135"/>
      <c r="N3407" s="135"/>
      <c r="O3407" s="134"/>
      <c r="P3407" s="135"/>
      <c r="Q3407" s="135"/>
      <c r="R3407" s="134"/>
      <c r="S3407" s="135"/>
      <c r="T3407" s="135"/>
      <c r="U3407" s="134"/>
      <c r="V3407" s="135"/>
      <c r="W3407" s="135"/>
      <c r="X3407" s="134"/>
      <c r="Y3407" s="135"/>
      <c r="Z3407" s="135"/>
      <c r="AA3407" s="134"/>
      <c r="AB3407" s="135"/>
      <c r="AC3407" s="135"/>
      <c r="AD3407" s="134"/>
      <c r="AE3407" s="135"/>
      <c r="AF3407" s="135"/>
      <c r="AG3407" s="134"/>
    </row>
    <row r="3408" spans="1:33">
      <c r="A3408" s="144" t="s">
        <v>345</v>
      </c>
      <c r="B3408" s="135" t="s">
        <v>1773</v>
      </c>
      <c r="C3408" s="143">
        <v>-496.0540736597008</v>
      </c>
      <c r="D3408" s="143">
        <v>2883.5898778856649</v>
      </c>
      <c r="E3408" s="142">
        <v>1.3109999999999999</v>
      </c>
      <c r="F3408" s="141">
        <v>2.266</v>
      </c>
      <c r="G3408" s="135"/>
      <c r="H3408" s="135"/>
      <c r="I3408" s="134"/>
      <c r="J3408" s="135"/>
      <c r="K3408" s="135"/>
      <c r="L3408" s="134"/>
      <c r="M3408" s="135"/>
      <c r="N3408" s="135"/>
      <c r="O3408" s="134"/>
      <c r="P3408" s="135"/>
      <c r="Q3408" s="135"/>
      <c r="R3408" s="134"/>
      <c r="S3408" s="135"/>
      <c r="T3408" s="135"/>
      <c r="U3408" s="134"/>
      <c r="V3408" s="135"/>
      <c r="W3408" s="135"/>
      <c r="X3408" s="134"/>
      <c r="Y3408" s="135"/>
      <c r="Z3408" s="135"/>
      <c r="AA3408" s="134"/>
      <c r="AB3408" s="135"/>
      <c r="AC3408" s="135"/>
      <c r="AD3408" s="134"/>
      <c r="AE3408" s="135"/>
      <c r="AF3408" s="135"/>
      <c r="AG3408" s="134"/>
    </row>
    <row r="3409" spans="1:33">
      <c r="A3409" s="144" t="s">
        <v>345</v>
      </c>
      <c r="B3409" s="135" t="s">
        <v>1772</v>
      </c>
      <c r="C3409" s="143">
        <v>-496.58043537484349</v>
      </c>
      <c r="D3409" s="143">
        <v>2883.2101314994052</v>
      </c>
      <c r="E3409" s="142">
        <v>1.282</v>
      </c>
      <c r="F3409" s="141">
        <v>2.2770000000000001</v>
      </c>
      <c r="G3409" s="135"/>
      <c r="H3409" s="135"/>
      <c r="I3409" s="134"/>
      <c r="J3409" s="135"/>
      <c r="K3409" s="135"/>
      <c r="L3409" s="134"/>
      <c r="M3409" s="135"/>
      <c r="N3409" s="135"/>
      <c r="O3409" s="134"/>
      <c r="P3409" s="135"/>
      <c r="Q3409" s="135"/>
      <c r="R3409" s="134"/>
      <c r="S3409" s="135"/>
      <c r="T3409" s="135"/>
      <c r="U3409" s="134"/>
      <c r="V3409" s="135"/>
      <c r="W3409" s="135"/>
      <c r="X3409" s="134"/>
      <c r="Y3409" s="135"/>
      <c r="Z3409" s="135"/>
      <c r="AA3409" s="134"/>
      <c r="AB3409" s="135"/>
      <c r="AC3409" s="135"/>
      <c r="AD3409" s="134"/>
      <c r="AE3409" s="135"/>
      <c r="AF3409" s="135"/>
      <c r="AG3409" s="134"/>
    </row>
    <row r="3410" spans="1:33">
      <c r="A3410" s="144" t="s">
        <v>345</v>
      </c>
      <c r="B3410" s="135" t="s">
        <v>1771</v>
      </c>
      <c r="C3410" s="143">
        <v>-496.38421512539367</v>
      </c>
      <c r="D3410" s="143">
        <v>2881.5541239160434</v>
      </c>
      <c r="E3410" s="142">
        <v>1.296</v>
      </c>
      <c r="F3410" s="141">
        <v>2.266</v>
      </c>
      <c r="G3410" s="135"/>
      <c r="H3410" s="135"/>
      <c r="I3410" s="134"/>
      <c r="J3410" s="135"/>
      <c r="K3410" s="135"/>
      <c r="L3410" s="134"/>
      <c r="M3410" s="135"/>
      <c r="N3410" s="135"/>
      <c r="O3410" s="134"/>
      <c r="P3410" s="135"/>
      <c r="Q3410" s="135"/>
      <c r="R3410" s="134"/>
      <c r="S3410" s="135"/>
      <c r="T3410" s="135"/>
      <c r="U3410" s="134"/>
      <c r="V3410" s="135"/>
      <c r="W3410" s="135"/>
      <c r="X3410" s="134"/>
      <c r="Y3410" s="135"/>
      <c r="Z3410" s="135"/>
      <c r="AA3410" s="134"/>
      <c r="AB3410" s="135"/>
      <c r="AC3410" s="135"/>
      <c r="AD3410" s="134"/>
      <c r="AE3410" s="135"/>
      <c r="AF3410" s="135"/>
      <c r="AG3410" s="134"/>
    </row>
    <row r="3411" spans="1:33">
      <c r="A3411" s="144" t="s">
        <v>345</v>
      </c>
      <c r="B3411" s="135" t="s">
        <v>1770</v>
      </c>
      <c r="C3411" s="143">
        <v>-496.79056956247899</v>
      </c>
      <c r="D3411" s="143">
        <v>2881.3264466814671</v>
      </c>
      <c r="E3411" s="142">
        <v>1.3140000000000001</v>
      </c>
      <c r="F3411" s="141">
        <v>2.2629999999999999</v>
      </c>
      <c r="G3411" s="135"/>
      <c r="H3411" s="135"/>
      <c r="I3411" s="134"/>
      <c r="J3411" s="135"/>
      <c r="K3411" s="135"/>
      <c r="L3411" s="134"/>
      <c r="M3411" s="135"/>
      <c r="N3411" s="135"/>
      <c r="O3411" s="134"/>
      <c r="P3411" s="135"/>
      <c r="Q3411" s="135"/>
      <c r="R3411" s="134"/>
      <c r="S3411" s="135"/>
      <c r="T3411" s="135"/>
      <c r="U3411" s="134"/>
      <c r="V3411" s="135"/>
      <c r="W3411" s="135"/>
      <c r="X3411" s="134"/>
      <c r="Y3411" s="135"/>
      <c r="Z3411" s="135"/>
      <c r="AA3411" s="134"/>
      <c r="AB3411" s="135"/>
      <c r="AC3411" s="135"/>
      <c r="AD3411" s="134"/>
      <c r="AE3411" s="135"/>
      <c r="AF3411" s="135"/>
      <c r="AG3411" s="134"/>
    </row>
    <row r="3412" spans="1:33">
      <c r="A3412" s="144" t="s">
        <v>345</v>
      </c>
      <c r="B3412" s="135" t="s">
        <v>1769</v>
      </c>
      <c r="C3412" s="143">
        <v>-496.81106539817176</v>
      </c>
      <c r="D3412" s="143">
        <v>2880.7537994284362</v>
      </c>
      <c r="E3412" s="142">
        <v>1.2889999999999999</v>
      </c>
      <c r="F3412" s="141">
        <v>2.266</v>
      </c>
      <c r="G3412" s="135"/>
      <c r="H3412" s="135"/>
      <c r="I3412" s="134"/>
      <c r="J3412" s="135"/>
      <c r="K3412" s="135"/>
      <c r="L3412" s="134"/>
      <c r="M3412" s="135"/>
      <c r="N3412" s="135"/>
      <c r="O3412" s="134"/>
      <c r="P3412" s="135"/>
      <c r="Q3412" s="135"/>
      <c r="R3412" s="134"/>
      <c r="S3412" s="135"/>
      <c r="T3412" s="135"/>
      <c r="U3412" s="134"/>
      <c r="V3412" s="135"/>
      <c r="W3412" s="135"/>
      <c r="X3412" s="134"/>
      <c r="Y3412" s="135"/>
      <c r="Z3412" s="135"/>
      <c r="AA3412" s="134"/>
      <c r="AB3412" s="135"/>
      <c r="AC3412" s="135"/>
      <c r="AD3412" s="134"/>
      <c r="AE3412" s="135"/>
      <c r="AF3412" s="135"/>
      <c r="AG3412" s="134"/>
    </row>
    <row r="3413" spans="1:33">
      <c r="A3413" s="144" t="s">
        <v>345</v>
      </c>
      <c r="B3413" s="135" t="s">
        <v>1768</v>
      </c>
      <c r="C3413" s="143">
        <v>-495.91737468691616</v>
      </c>
      <c r="D3413" s="143">
        <v>2879.8753857680294</v>
      </c>
      <c r="E3413" s="142">
        <v>1.304</v>
      </c>
      <c r="F3413" s="141">
        <v>2.2879999999999998</v>
      </c>
      <c r="G3413" s="135"/>
      <c r="H3413" s="135"/>
      <c r="I3413" s="134"/>
      <c r="J3413" s="135"/>
      <c r="K3413" s="135"/>
      <c r="L3413" s="134"/>
      <c r="M3413" s="135"/>
      <c r="N3413" s="135"/>
      <c r="O3413" s="134"/>
      <c r="P3413" s="135"/>
      <c r="Q3413" s="135"/>
      <c r="R3413" s="134"/>
      <c r="S3413" s="135"/>
      <c r="T3413" s="135"/>
      <c r="U3413" s="134"/>
      <c r="V3413" s="135"/>
      <c r="W3413" s="135"/>
      <c r="X3413" s="134"/>
      <c r="Y3413" s="135"/>
      <c r="Z3413" s="135"/>
      <c r="AA3413" s="134"/>
      <c r="AB3413" s="135"/>
      <c r="AC3413" s="135"/>
      <c r="AD3413" s="134"/>
      <c r="AE3413" s="135"/>
      <c r="AF3413" s="135"/>
      <c r="AG3413" s="134"/>
    </row>
    <row r="3414" spans="1:33">
      <c r="A3414" s="144" t="s">
        <v>345</v>
      </c>
      <c r="B3414" s="135" t="s">
        <v>1767</v>
      </c>
      <c r="C3414" s="143">
        <v>-496.88707358506838</v>
      </c>
      <c r="D3414" s="143">
        <v>2879.012384703909</v>
      </c>
      <c r="E3414" s="142">
        <v>1.2949999999999999</v>
      </c>
      <c r="F3414" s="141">
        <v>2.2530000000000001</v>
      </c>
      <c r="G3414" s="135"/>
      <c r="H3414" s="135"/>
      <c r="I3414" s="134"/>
      <c r="J3414" s="135"/>
      <c r="K3414" s="135"/>
      <c r="L3414" s="134"/>
      <c r="M3414" s="135"/>
      <c r="N3414" s="135"/>
      <c r="O3414" s="134"/>
      <c r="P3414" s="135"/>
      <c r="Q3414" s="135"/>
      <c r="R3414" s="134"/>
      <c r="S3414" s="135"/>
      <c r="T3414" s="135"/>
      <c r="U3414" s="134"/>
      <c r="V3414" s="135"/>
      <c r="W3414" s="135"/>
      <c r="X3414" s="134"/>
      <c r="Y3414" s="135"/>
      <c r="Z3414" s="135"/>
      <c r="AA3414" s="134"/>
      <c r="AB3414" s="135"/>
      <c r="AC3414" s="135"/>
      <c r="AD3414" s="134"/>
      <c r="AE3414" s="135"/>
      <c r="AF3414" s="135"/>
      <c r="AG3414" s="134"/>
    </row>
    <row r="3415" spans="1:33">
      <c r="A3415" s="144" t="s">
        <v>345</v>
      </c>
      <c r="B3415" s="135" t="s">
        <v>1766</v>
      </c>
      <c r="C3415" s="143">
        <v>-496.09736570283786</v>
      </c>
      <c r="D3415" s="143">
        <v>2877.4679702880189</v>
      </c>
      <c r="E3415" s="142">
        <v>1.3340000000000001</v>
      </c>
      <c r="F3415" s="141">
        <v>2.2890000000000001</v>
      </c>
      <c r="G3415" s="135"/>
      <c r="H3415" s="135"/>
      <c r="I3415" s="134"/>
      <c r="J3415" s="135"/>
      <c r="K3415" s="135"/>
      <c r="L3415" s="134"/>
      <c r="M3415" s="135"/>
      <c r="N3415" s="135"/>
      <c r="O3415" s="134"/>
      <c r="P3415" s="135"/>
      <c r="Q3415" s="135"/>
      <c r="R3415" s="134"/>
      <c r="S3415" s="135"/>
      <c r="T3415" s="135"/>
      <c r="U3415" s="134"/>
      <c r="V3415" s="135"/>
      <c r="W3415" s="135"/>
      <c r="X3415" s="134"/>
      <c r="Y3415" s="135"/>
      <c r="Z3415" s="135"/>
      <c r="AA3415" s="134"/>
      <c r="AB3415" s="135"/>
      <c r="AC3415" s="135"/>
      <c r="AD3415" s="134"/>
      <c r="AE3415" s="135"/>
      <c r="AF3415" s="135"/>
      <c r="AG3415" s="134"/>
    </row>
    <row r="3416" spans="1:33">
      <c r="A3416" s="144" t="s">
        <v>345</v>
      </c>
      <c r="B3416" s="135" t="s">
        <v>1765</v>
      </c>
      <c r="C3416" s="143">
        <v>-496.55075186626954</v>
      </c>
      <c r="D3416" s="143">
        <v>2876.8071258038362</v>
      </c>
      <c r="E3416" s="142">
        <v>1.28</v>
      </c>
      <c r="F3416" s="141">
        <v>2.258</v>
      </c>
      <c r="G3416" s="135"/>
      <c r="H3416" s="135"/>
      <c r="I3416" s="134"/>
      <c r="J3416" s="135"/>
      <c r="K3416" s="135"/>
      <c r="L3416" s="134"/>
      <c r="M3416" s="135"/>
      <c r="N3416" s="135"/>
      <c r="O3416" s="134"/>
      <c r="P3416" s="135"/>
      <c r="Q3416" s="135"/>
      <c r="R3416" s="134"/>
      <c r="S3416" s="135"/>
      <c r="T3416" s="135"/>
      <c r="U3416" s="134"/>
      <c r="V3416" s="135"/>
      <c r="W3416" s="135"/>
      <c r="X3416" s="134"/>
      <c r="Y3416" s="135"/>
      <c r="Z3416" s="135"/>
      <c r="AA3416" s="134"/>
      <c r="AB3416" s="135"/>
      <c r="AC3416" s="135"/>
      <c r="AD3416" s="134"/>
      <c r="AE3416" s="135"/>
      <c r="AF3416" s="135"/>
      <c r="AG3416" s="134"/>
    </row>
    <row r="3417" spans="1:33">
      <c r="A3417" s="144" t="s">
        <v>345</v>
      </c>
      <c r="B3417" s="135" t="s">
        <v>1764</v>
      </c>
      <c r="C3417" s="143">
        <v>-495.9942418135654</v>
      </c>
      <c r="D3417" s="143">
        <v>2875.4368661876938</v>
      </c>
      <c r="E3417" s="142">
        <v>1.3029999999999999</v>
      </c>
      <c r="F3417" s="141">
        <v>2.2599999999999998</v>
      </c>
      <c r="G3417" s="135"/>
      <c r="H3417" s="135"/>
      <c r="I3417" s="134"/>
      <c r="J3417" s="135"/>
      <c r="K3417" s="135"/>
      <c r="L3417" s="134"/>
      <c r="M3417" s="135"/>
      <c r="N3417" s="135"/>
      <c r="O3417" s="134"/>
      <c r="P3417" s="135"/>
      <c r="Q3417" s="135"/>
      <c r="R3417" s="134"/>
      <c r="S3417" s="135"/>
      <c r="T3417" s="135"/>
      <c r="U3417" s="134"/>
      <c r="V3417" s="135"/>
      <c r="W3417" s="135"/>
      <c r="X3417" s="134"/>
      <c r="Y3417" s="135"/>
      <c r="Z3417" s="135"/>
      <c r="AA3417" s="134"/>
      <c r="AB3417" s="135"/>
      <c r="AC3417" s="135"/>
      <c r="AD3417" s="134"/>
      <c r="AE3417" s="135"/>
      <c r="AF3417" s="135"/>
      <c r="AG3417" s="134"/>
    </row>
    <row r="3418" spans="1:33">
      <c r="A3418" s="144" t="s">
        <v>345</v>
      </c>
      <c r="B3418" s="135" t="s">
        <v>1763</v>
      </c>
      <c r="C3418" s="143">
        <v>-496.77375906416228</v>
      </c>
      <c r="D3418" s="143">
        <v>2875.1273425661011</v>
      </c>
      <c r="E3418" s="142">
        <v>1.2989999999999999</v>
      </c>
      <c r="F3418" s="141">
        <v>2.2629999999999999</v>
      </c>
      <c r="G3418" s="135"/>
      <c r="H3418" s="135"/>
      <c r="I3418" s="134"/>
      <c r="J3418" s="135"/>
      <c r="K3418" s="135"/>
      <c r="L3418" s="134"/>
      <c r="M3418" s="135"/>
      <c r="N3418" s="135"/>
      <c r="O3418" s="134"/>
      <c r="P3418" s="135"/>
      <c r="Q3418" s="135"/>
      <c r="R3418" s="134"/>
      <c r="S3418" s="135"/>
      <c r="T3418" s="135"/>
      <c r="U3418" s="134"/>
      <c r="V3418" s="135"/>
      <c r="W3418" s="135"/>
      <c r="X3418" s="134"/>
      <c r="Y3418" s="135"/>
      <c r="Z3418" s="135"/>
      <c r="AA3418" s="134"/>
      <c r="AB3418" s="135"/>
      <c r="AC3418" s="135"/>
      <c r="AD3418" s="134"/>
      <c r="AE3418" s="135"/>
      <c r="AF3418" s="135"/>
      <c r="AG3418" s="134"/>
    </row>
    <row r="3419" spans="1:33">
      <c r="A3419" s="144" t="s">
        <v>345</v>
      </c>
      <c r="B3419" s="135" t="s">
        <v>1762</v>
      </c>
      <c r="C3419" s="143">
        <v>-496.72573035122383</v>
      </c>
      <c r="D3419" s="143">
        <v>2873.2304357511539</v>
      </c>
      <c r="E3419" s="142">
        <v>1.3069999999999999</v>
      </c>
      <c r="F3419" s="141">
        <v>2.2629999999999999</v>
      </c>
      <c r="G3419" s="135"/>
      <c r="H3419" s="135"/>
      <c r="I3419" s="134"/>
      <c r="J3419" s="135"/>
      <c r="K3419" s="135"/>
      <c r="L3419" s="134"/>
      <c r="M3419" s="135"/>
      <c r="N3419" s="135"/>
      <c r="O3419" s="134"/>
      <c r="P3419" s="135"/>
      <c r="Q3419" s="135"/>
      <c r="R3419" s="134"/>
      <c r="S3419" s="135"/>
      <c r="T3419" s="135"/>
      <c r="U3419" s="134"/>
      <c r="V3419" s="135"/>
      <c r="W3419" s="135"/>
      <c r="X3419" s="134"/>
      <c r="Y3419" s="135"/>
      <c r="Z3419" s="135"/>
      <c r="AA3419" s="134"/>
      <c r="AB3419" s="135"/>
      <c r="AC3419" s="135"/>
      <c r="AD3419" s="134"/>
      <c r="AE3419" s="135"/>
      <c r="AF3419" s="135"/>
      <c r="AG3419" s="134"/>
    </row>
    <row r="3420" spans="1:33">
      <c r="A3420" s="144" t="s">
        <v>345</v>
      </c>
      <c r="B3420" s="135" t="s">
        <v>1761</v>
      </c>
      <c r="C3420" s="143">
        <v>-496.10710551643461</v>
      </c>
      <c r="D3420" s="143">
        <v>2873.1886811306676</v>
      </c>
      <c r="E3420" s="142">
        <v>1.339</v>
      </c>
      <c r="F3420" s="141">
        <v>2.2749999999999999</v>
      </c>
      <c r="G3420" s="135"/>
      <c r="H3420" s="135"/>
      <c r="I3420" s="134"/>
      <c r="J3420" s="135"/>
      <c r="K3420" s="135"/>
      <c r="L3420" s="134"/>
      <c r="M3420" s="135"/>
      <c r="N3420" s="135"/>
      <c r="O3420" s="134"/>
      <c r="P3420" s="135"/>
      <c r="Q3420" s="135"/>
      <c r="R3420" s="134"/>
      <c r="S3420" s="135"/>
      <c r="T3420" s="135"/>
      <c r="U3420" s="134"/>
      <c r="V3420" s="135"/>
      <c r="W3420" s="135"/>
      <c r="X3420" s="134"/>
      <c r="Y3420" s="135"/>
      <c r="Z3420" s="135"/>
      <c r="AA3420" s="134"/>
      <c r="AB3420" s="135"/>
      <c r="AC3420" s="135"/>
      <c r="AD3420" s="134"/>
      <c r="AE3420" s="135"/>
      <c r="AF3420" s="135"/>
      <c r="AG3420" s="134"/>
    </row>
    <row r="3421" spans="1:33">
      <c r="A3421" s="144" t="s">
        <v>345</v>
      </c>
      <c r="B3421" s="135" t="s">
        <v>1760</v>
      </c>
      <c r="C3421" s="143">
        <v>-496.81921848852505</v>
      </c>
      <c r="D3421" s="143">
        <v>2871.7774582657244</v>
      </c>
      <c r="E3421" s="142">
        <v>1.3029999999999999</v>
      </c>
      <c r="F3421" s="141">
        <v>2.274</v>
      </c>
      <c r="G3421" s="135"/>
      <c r="H3421" s="135"/>
      <c r="I3421" s="134"/>
      <c r="J3421" s="135"/>
      <c r="K3421" s="135"/>
      <c r="L3421" s="134"/>
      <c r="M3421" s="135"/>
      <c r="N3421" s="135"/>
      <c r="O3421" s="134"/>
      <c r="P3421" s="135"/>
      <c r="Q3421" s="135"/>
      <c r="R3421" s="134"/>
      <c r="S3421" s="135"/>
      <c r="T3421" s="135"/>
      <c r="U3421" s="134"/>
      <c r="V3421" s="135"/>
      <c r="W3421" s="135"/>
      <c r="X3421" s="134"/>
      <c r="Y3421" s="135"/>
      <c r="Z3421" s="135"/>
      <c r="AA3421" s="134"/>
      <c r="AB3421" s="135"/>
      <c r="AC3421" s="135"/>
      <c r="AD3421" s="134"/>
      <c r="AE3421" s="135"/>
      <c r="AF3421" s="135"/>
      <c r="AG3421" s="134"/>
    </row>
    <row r="3422" spans="1:33">
      <c r="A3422" s="144" t="s">
        <v>345</v>
      </c>
      <c r="B3422" s="135" t="s">
        <v>1759</v>
      </c>
      <c r="C3422" s="143">
        <v>-496.42015635930954</v>
      </c>
      <c r="D3422" s="143">
        <v>2870.0978471707531</v>
      </c>
      <c r="E3422" s="142">
        <v>1.2809999999999999</v>
      </c>
      <c r="F3422" s="141">
        <v>2.2690000000000001</v>
      </c>
      <c r="G3422" s="135"/>
      <c r="H3422" s="135"/>
      <c r="I3422" s="134"/>
      <c r="J3422" s="135"/>
      <c r="K3422" s="135"/>
      <c r="L3422" s="134"/>
      <c r="M3422" s="135"/>
      <c r="N3422" s="135"/>
      <c r="O3422" s="134"/>
      <c r="P3422" s="135"/>
      <c r="Q3422" s="135"/>
      <c r="R3422" s="134"/>
      <c r="S3422" s="135"/>
      <c r="T3422" s="135"/>
      <c r="U3422" s="134"/>
      <c r="V3422" s="135"/>
      <c r="W3422" s="135"/>
      <c r="X3422" s="134"/>
      <c r="Y3422" s="135"/>
      <c r="Z3422" s="135"/>
      <c r="AA3422" s="134"/>
      <c r="AB3422" s="135"/>
      <c r="AC3422" s="135"/>
      <c r="AD3422" s="134"/>
      <c r="AE3422" s="135"/>
      <c r="AF3422" s="135"/>
      <c r="AG3422" s="134"/>
    </row>
    <row r="3423" spans="1:33">
      <c r="A3423" s="144" t="s">
        <v>345</v>
      </c>
      <c r="B3423" s="135" t="s">
        <v>1758</v>
      </c>
      <c r="C3423" s="143">
        <v>-496.25267435582958</v>
      </c>
      <c r="D3423" s="143">
        <v>2868.708882929895</v>
      </c>
      <c r="E3423" s="142">
        <v>1.288</v>
      </c>
      <c r="F3423" s="141">
        <v>2.2639999999999998</v>
      </c>
      <c r="G3423" s="135"/>
      <c r="H3423" s="135"/>
      <c r="I3423" s="134"/>
      <c r="J3423" s="135"/>
      <c r="K3423" s="135"/>
      <c r="L3423" s="134"/>
      <c r="M3423" s="135"/>
      <c r="N3423" s="135"/>
      <c r="O3423" s="134"/>
      <c r="P3423" s="135"/>
      <c r="Q3423" s="135"/>
      <c r="R3423" s="134"/>
      <c r="S3423" s="135"/>
      <c r="T3423" s="135"/>
      <c r="U3423" s="134"/>
      <c r="V3423" s="135"/>
      <c r="W3423" s="135"/>
      <c r="X3423" s="134"/>
      <c r="Y3423" s="135"/>
      <c r="Z3423" s="135"/>
      <c r="AA3423" s="134"/>
      <c r="AB3423" s="135"/>
      <c r="AC3423" s="135"/>
      <c r="AD3423" s="134"/>
      <c r="AE3423" s="135"/>
      <c r="AF3423" s="135"/>
      <c r="AG3423" s="134"/>
    </row>
    <row r="3424" spans="1:33">
      <c r="A3424" s="144" t="s">
        <v>345</v>
      </c>
      <c r="B3424" s="135" t="s">
        <v>1757</v>
      </c>
      <c r="C3424" s="143">
        <v>-496.35865717347531</v>
      </c>
      <c r="D3424" s="143">
        <v>2868.3437951141727</v>
      </c>
      <c r="E3424" s="142">
        <v>1.3129999999999999</v>
      </c>
      <c r="F3424" s="141">
        <v>2.274</v>
      </c>
      <c r="G3424" s="135"/>
      <c r="H3424" s="135"/>
      <c r="I3424" s="134"/>
      <c r="J3424" s="135"/>
      <c r="K3424" s="135"/>
      <c r="L3424" s="134"/>
      <c r="M3424" s="135"/>
      <c r="N3424" s="135"/>
      <c r="O3424" s="134"/>
      <c r="P3424" s="135"/>
      <c r="Q3424" s="135"/>
      <c r="R3424" s="134"/>
      <c r="S3424" s="135"/>
      <c r="T3424" s="135"/>
      <c r="U3424" s="134"/>
      <c r="V3424" s="135"/>
      <c r="W3424" s="135"/>
      <c r="X3424" s="134"/>
      <c r="Y3424" s="135"/>
      <c r="Z3424" s="135"/>
      <c r="AA3424" s="134"/>
      <c r="AB3424" s="135"/>
      <c r="AC3424" s="135"/>
      <c r="AD3424" s="134"/>
      <c r="AE3424" s="135"/>
      <c r="AF3424" s="135"/>
      <c r="AG3424" s="134"/>
    </row>
    <row r="3425" spans="1:33">
      <c r="A3425" s="144" t="s">
        <v>345</v>
      </c>
      <c r="B3425" s="135" t="s">
        <v>1756</v>
      </c>
      <c r="C3425" s="143">
        <v>-496.25170121512861</v>
      </c>
      <c r="D3425" s="143">
        <v>2867.6368868980358</v>
      </c>
      <c r="E3425" s="142">
        <v>1.3149999999999999</v>
      </c>
      <c r="F3425" s="141">
        <v>2.2789999999999999</v>
      </c>
      <c r="G3425" s="135"/>
      <c r="H3425" s="135"/>
      <c r="I3425" s="134"/>
      <c r="J3425" s="135"/>
      <c r="K3425" s="135"/>
      <c r="L3425" s="134"/>
      <c r="M3425" s="135"/>
      <c r="N3425" s="135"/>
      <c r="O3425" s="134"/>
      <c r="P3425" s="135"/>
      <c r="Q3425" s="135"/>
      <c r="R3425" s="134"/>
      <c r="S3425" s="135"/>
      <c r="T3425" s="135"/>
      <c r="U3425" s="134"/>
      <c r="V3425" s="135"/>
      <c r="W3425" s="135"/>
      <c r="X3425" s="134"/>
      <c r="Y3425" s="135"/>
      <c r="Z3425" s="135"/>
      <c r="AA3425" s="134"/>
      <c r="AB3425" s="135"/>
      <c r="AC3425" s="135"/>
      <c r="AD3425" s="134"/>
      <c r="AE3425" s="135"/>
      <c r="AF3425" s="135"/>
      <c r="AG3425" s="134"/>
    </row>
    <row r="3426" spans="1:33">
      <c r="A3426" s="144" t="s">
        <v>345</v>
      </c>
      <c r="B3426" s="135" t="s">
        <v>1755</v>
      </c>
      <c r="C3426" s="143">
        <v>-496.18800350221812</v>
      </c>
      <c r="D3426" s="143">
        <v>2866.2233194691889</v>
      </c>
      <c r="E3426" s="142">
        <v>1.327</v>
      </c>
      <c r="F3426" s="141">
        <v>2.2799999999999998</v>
      </c>
      <c r="G3426" s="135"/>
      <c r="H3426" s="135"/>
      <c r="I3426" s="134"/>
      <c r="J3426" s="135"/>
      <c r="K3426" s="135"/>
      <c r="L3426" s="134"/>
      <c r="M3426" s="135"/>
      <c r="N3426" s="135"/>
      <c r="O3426" s="134"/>
      <c r="P3426" s="135"/>
      <c r="Q3426" s="135"/>
      <c r="R3426" s="134"/>
      <c r="S3426" s="135"/>
      <c r="T3426" s="135"/>
      <c r="U3426" s="134"/>
      <c r="V3426" s="135"/>
      <c r="W3426" s="135"/>
      <c r="X3426" s="134"/>
      <c r="Y3426" s="135"/>
      <c r="Z3426" s="135"/>
      <c r="AA3426" s="134"/>
      <c r="AB3426" s="135"/>
      <c r="AC3426" s="135"/>
      <c r="AD3426" s="134"/>
      <c r="AE3426" s="135"/>
      <c r="AF3426" s="135"/>
      <c r="AG3426" s="134"/>
    </row>
    <row r="3427" spans="1:33">
      <c r="A3427" s="144" t="s">
        <v>345</v>
      </c>
      <c r="B3427" s="135" t="s">
        <v>1754</v>
      </c>
      <c r="C3427" s="143">
        <v>-496.4716983625197</v>
      </c>
      <c r="D3427" s="143">
        <v>2865.5981946465495</v>
      </c>
      <c r="E3427" s="142">
        <v>1.2889999999999999</v>
      </c>
      <c r="F3427" s="141">
        <v>2.2519999999999998</v>
      </c>
      <c r="G3427" s="135"/>
      <c r="H3427" s="135"/>
      <c r="I3427" s="134"/>
      <c r="J3427" s="135"/>
      <c r="K3427" s="135"/>
      <c r="L3427" s="134"/>
      <c r="M3427" s="135"/>
      <c r="N3427" s="135"/>
      <c r="O3427" s="134"/>
      <c r="P3427" s="135"/>
      <c r="Q3427" s="135"/>
      <c r="R3427" s="134"/>
      <c r="S3427" s="135"/>
      <c r="T3427" s="135"/>
      <c r="U3427" s="134"/>
      <c r="V3427" s="135"/>
      <c r="W3427" s="135"/>
      <c r="X3427" s="134"/>
      <c r="Y3427" s="135"/>
      <c r="Z3427" s="135"/>
      <c r="AA3427" s="134"/>
      <c r="AB3427" s="135"/>
      <c r="AC3427" s="135"/>
      <c r="AD3427" s="134"/>
      <c r="AE3427" s="135"/>
      <c r="AF3427" s="135"/>
      <c r="AG3427" s="134"/>
    </row>
    <row r="3428" spans="1:33">
      <c r="A3428" s="144" t="s">
        <v>345</v>
      </c>
      <c r="B3428" s="135" t="s">
        <v>1753</v>
      </c>
      <c r="C3428" s="143">
        <v>-496.50551024413448</v>
      </c>
      <c r="D3428" s="143">
        <v>2864.4337886480212</v>
      </c>
      <c r="E3428" s="142">
        <v>1.3029999999999999</v>
      </c>
      <c r="F3428" s="141">
        <v>2.2839999999999998</v>
      </c>
      <c r="G3428" s="135"/>
      <c r="H3428" s="135"/>
      <c r="I3428" s="134"/>
      <c r="J3428" s="135"/>
      <c r="K3428" s="135"/>
      <c r="L3428" s="134"/>
      <c r="M3428" s="135"/>
      <c r="N3428" s="135"/>
      <c r="O3428" s="134"/>
      <c r="P3428" s="135"/>
      <c r="Q3428" s="135"/>
      <c r="R3428" s="134"/>
      <c r="S3428" s="135"/>
      <c r="T3428" s="135"/>
      <c r="U3428" s="134"/>
      <c r="V3428" s="135"/>
      <c r="W3428" s="135"/>
      <c r="X3428" s="134"/>
      <c r="Y3428" s="135"/>
      <c r="Z3428" s="135"/>
      <c r="AA3428" s="134"/>
      <c r="AB3428" s="135"/>
      <c r="AC3428" s="135"/>
      <c r="AD3428" s="134"/>
      <c r="AE3428" s="135"/>
      <c r="AF3428" s="135"/>
      <c r="AG3428" s="134"/>
    </row>
    <row r="3429" spans="1:33">
      <c r="A3429" s="144" t="s">
        <v>345</v>
      </c>
      <c r="B3429" s="135" t="s">
        <v>1752</v>
      </c>
      <c r="C3429" s="143">
        <v>-496.7048974396584</v>
      </c>
      <c r="D3429" s="143">
        <v>2863.8761027914347</v>
      </c>
      <c r="E3429" s="142">
        <v>1.276</v>
      </c>
      <c r="F3429" s="141">
        <v>2.2799999999999998</v>
      </c>
      <c r="G3429" s="135"/>
      <c r="H3429" s="135"/>
      <c r="I3429" s="134"/>
      <c r="J3429" s="135"/>
      <c r="K3429" s="135"/>
      <c r="L3429" s="134"/>
      <c r="M3429" s="135"/>
      <c r="N3429" s="135"/>
      <c r="O3429" s="134"/>
      <c r="P3429" s="135"/>
      <c r="Q3429" s="135"/>
      <c r="R3429" s="134"/>
      <c r="S3429" s="135"/>
      <c r="T3429" s="135"/>
      <c r="U3429" s="134"/>
      <c r="V3429" s="135"/>
      <c r="W3429" s="135"/>
      <c r="X3429" s="134"/>
      <c r="Y3429" s="135"/>
      <c r="Z3429" s="135"/>
      <c r="AA3429" s="134"/>
      <c r="AB3429" s="135"/>
      <c r="AC3429" s="135"/>
      <c r="AD3429" s="134"/>
      <c r="AE3429" s="135"/>
      <c r="AF3429" s="135"/>
      <c r="AG3429" s="134"/>
    </row>
    <row r="3430" spans="1:33">
      <c r="A3430" s="144" t="s">
        <v>345</v>
      </c>
      <c r="B3430" s="135" t="s">
        <v>1751</v>
      </c>
      <c r="C3430" s="143">
        <v>-495.93343975114976</v>
      </c>
      <c r="D3430" s="143">
        <v>2862.4098268919984</v>
      </c>
      <c r="E3430" s="142">
        <v>1.3149999999999999</v>
      </c>
      <c r="F3430" s="141">
        <v>2.266</v>
      </c>
      <c r="G3430" s="135"/>
      <c r="H3430" s="135"/>
      <c r="I3430" s="134"/>
      <c r="J3430" s="135"/>
      <c r="K3430" s="135"/>
      <c r="L3430" s="134"/>
      <c r="M3430" s="135"/>
      <c r="N3430" s="135"/>
      <c r="O3430" s="134"/>
      <c r="P3430" s="135"/>
      <c r="Q3430" s="135"/>
      <c r="R3430" s="134"/>
      <c r="S3430" s="135"/>
      <c r="T3430" s="135"/>
      <c r="U3430" s="134"/>
      <c r="V3430" s="135"/>
      <c r="W3430" s="135"/>
      <c r="X3430" s="134"/>
      <c r="Y3430" s="135"/>
      <c r="Z3430" s="135"/>
      <c r="AA3430" s="134"/>
      <c r="AB3430" s="135"/>
      <c r="AC3430" s="135"/>
      <c r="AD3430" s="134"/>
      <c r="AE3430" s="135"/>
      <c r="AF3430" s="135"/>
      <c r="AG3430" s="134"/>
    </row>
    <row r="3431" spans="1:33">
      <c r="A3431" s="144" t="s">
        <v>345</v>
      </c>
      <c r="B3431" s="135" t="s">
        <v>1750</v>
      </c>
      <c r="C3431" s="143">
        <v>-496.11964009072636</v>
      </c>
      <c r="D3431" s="143">
        <v>2861.5760652634413</v>
      </c>
      <c r="E3431" s="142">
        <v>1.325</v>
      </c>
      <c r="F3431" s="141">
        <v>2.2789999999999999</v>
      </c>
      <c r="G3431" s="135"/>
      <c r="H3431" s="135"/>
      <c r="I3431" s="134"/>
      <c r="J3431" s="135"/>
      <c r="K3431" s="135"/>
      <c r="L3431" s="134"/>
      <c r="M3431" s="135"/>
      <c r="N3431" s="135"/>
      <c r="O3431" s="134"/>
      <c r="P3431" s="135"/>
      <c r="Q3431" s="135"/>
      <c r="R3431" s="134"/>
      <c r="S3431" s="135"/>
      <c r="T3431" s="135"/>
      <c r="U3431" s="134"/>
      <c r="V3431" s="135"/>
      <c r="W3431" s="135"/>
      <c r="X3431" s="134"/>
      <c r="Y3431" s="135"/>
      <c r="Z3431" s="135"/>
      <c r="AA3431" s="134"/>
      <c r="AB3431" s="135"/>
      <c r="AC3431" s="135"/>
      <c r="AD3431" s="134"/>
      <c r="AE3431" s="135"/>
      <c r="AF3431" s="135"/>
      <c r="AG3431" s="134"/>
    </row>
    <row r="3432" spans="1:33">
      <c r="A3432" s="144" t="s">
        <v>345</v>
      </c>
      <c r="B3432" s="135" t="s">
        <v>1749</v>
      </c>
      <c r="C3432" s="143">
        <v>-495.93506113379721</v>
      </c>
      <c r="D3432" s="143">
        <v>2860.9423671523809</v>
      </c>
      <c r="E3432" s="142">
        <v>1.2989999999999999</v>
      </c>
      <c r="F3432" s="141">
        <v>2.2690000000000001</v>
      </c>
      <c r="G3432" s="135"/>
      <c r="H3432" s="135"/>
      <c r="I3432" s="134"/>
      <c r="J3432" s="135"/>
      <c r="K3432" s="135"/>
      <c r="L3432" s="134"/>
      <c r="M3432" s="135"/>
      <c r="N3432" s="135"/>
      <c r="O3432" s="134"/>
      <c r="P3432" s="135"/>
      <c r="Q3432" s="135"/>
      <c r="R3432" s="134"/>
      <c r="S3432" s="135"/>
      <c r="T3432" s="135"/>
      <c r="U3432" s="134"/>
      <c r="V3432" s="135"/>
      <c r="W3432" s="135"/>
      <c r="X3432" s="134"/>
      <c r="Y3432" s="135"/>
      <c r="Z3432" s="135"/>
      <c r="AA3432" s="134"/>
      <c r="AB3432" s="135"/>
      <c r="AC3432" s="135"/>
      <c r="AD3432" s="134"/>
      <c r="AE3432" s="135"/>
      <c r="AF3432" s="135"/>
      <c r="AG3432" s="134"/>
    </row>
    <row r="3433" spans="1:33">
      <c r="A3433" s="144" t="s">
        <v>345</v>
      </c>
      <c r="B3433" s="135" t="s">
        <v>1748</v>
      </c>
      <c r="C3433" s="143">
        <v>-496.29857605850708</v>
      </c>
      <c r="D3433" s="143">
        <v>2859.9198800400322</v>
      </c>
      <c r="E3433" s="142">
        <v>1.306</v>
      </c>
      <c r="F3433" s="141">
        <v>2.2610000000000001</v>
      </c>
      <c r="G3433" s="135"/>
      <c r="H3433" s="135"/>
      <c r="I3433" s="134"/>
      <c r="J3433" s="135"/>
      <c r="K3433" s="135"/>
      <c r="L3433" s="134"/>
      <c r="M3433" s="135"/>
      <c r="N3433" s="135"/>
      <c r="O3433" s="134"/>
      <c r="P3433" s="135"/>
      <c r="Q3433" s="135"/>
      <c r="R3433" s="134"/>
      <c r="S3433" s="135"/>
      <c r="T3433" s="135"/>
      <c r="U3433" s="134"/>
      <c r="V3433" s="135"/>
      <c r="W3433" s="135"/>
      <c r="X3433" s="134"/>
      <c r="Y3433" s="135"/>
      <c r="Z3433" s="135"/>
      <c r="AA3433" s="134"/>
      <c r="AB3433" s="135"/>
      <c r="AC3433" s="135"/>
      <c r="AD3433" s="134"/>
      <c r="AE3433" s="135"/>
      <c r="AF3433" s="135"/>
      <c r="AG3433" s="134"/>
    </row>
    <row r="3434" spans="1:33">
      <c r="A3434" s="144" t="s">
        <v>345</v>
      </c>
      <c r="B3434" s="135" t="s">
        <v>1747</v>
      </c>
      <c r="C3434" s="143">
        <v>-496.03716106211709</v>
      </c>
      <c r="D3434" s="143">
        <v>2859.18161583541</v>
      </c>
      <c r="E3434" s="142">
        <v>1.2709999999999999</v>
      </c>
      <c r="F3434" s="141">
        <v>2.2730000000000001</v>
      </c>
      <c r="G3434" s="135"/>
      <c r="H3434" s="135"/>
      <c r="I3434" s="134"/>
      <c r="J3434" s="135"/>
      <c r="K3434" s="135"/>
      <c r="L3434" s="134"/>
      <c r="M3434" s="135"/>
      <c r="N3434" s="135"/>
      <c r="O3434" s="134"/>
      <c r="P3434" s="135"/>
      <c r="Q3434" s="135"/>
      <c r="R3434" s="134"/>
      <c r="S3434" s="135"/>
      <c r="T3434" s="135"/>
      <c r="U3434" s="134"/>
      <c r="V3434" s="135"/>
      <c r="W3434" s="135"/>
      <c r="X3434" s="134"/>
      <c r="Y3434" s="135"/>
      <c r="Z3434" s="135"/>
      <c r="AA3434" s="134"/>
      <c r="AB3434" s="135"/>
      <c r="AC3434" s="135"/>
      <c r="AD3434" s="134"/>
      <c r="AE3434" s="135"/>
      <c r="AF3434" s="135"/>
      <c r="AG3434" s="134"/>
    </row>
    <row r="3435" spans="1:33">
      <c r="A3435" s="144" t="s">
        <v>345</v>
      </c>
      <c r="B3435" s="135" t="s">
        <v>1746</v>
      </c>
      <c r="C3435" s="143">
        <v>-496.40900331641632</v>
      </c>
      <c r="D3435" s="143">
        <v>2858.4476267562095</v>
      </c>
      <c r="E3435" s="142">
        <v>1.3009999999999999</v>
      </c>
      <c r="F3435" s="141">
        <v>2.2909999999999999</v>
      </c>
      <c r="G3435" s="135"/>
      <c r="H3435" s="135"/>
      <c r="I3435" s="134"/>
      <c r="J3435" s="135"/>
      <c r="K3435" s="135"/>
      <c r="L3435" s="134"/>
      <c r="M3435" s="135"/>
      <c r="N3435" s="135"/>
      <c r="O3435" s="134"/>
      <c r="P3435" s="135"/>
      <c r="Q3435" s="135"/>
      <c r="R3435" s="134"/>
      <c r="S3435" s="135"/>
      <c r="T3435" s="135"/>
      <c r="U3435" s="134"/>
      <c r="V3435" s="135"/>
      <c r="W3435" s="135"/>
      <c r="X3435" s="134"/>
      <c r="Y3435" s="135"/>
      <c r="Z3435" s="135"/>
      <c r="AA3435" s="134"/>
      <c r="AB3435" s="135"/>
      <c r="AC3435" s="135"/>
      <c r="AD3435" s="134"/>
      <c r="AE3435" s="135"/>
      <c r="AF3435" s="135"/>
      <c r="AG3435" s="134"/>
    </row>
    <row r="3436" spans="1:33">
      <c r="A3436" s="144" t="s">
        <v>345</v>
      </c>
      <c r="B3436" s="135" t="s">
        <v>1745</v>
      </c>
      <c r="C3436" s="143">
        <v>-496.49075202400905</v>
      </c>
      <c r="D3436" s="143">
        <v>2856.8771482567608</v>
      </c>
      <c r="E3436" s="142">
        <v>1.288</v>
      </c>
      <c r="F3436" s="141">
        <v>2.2719999999999998</v>
      </c>
      <c r="G3436" s="135"/>
      <c r="H3436" s="135"/>
      <c r="I3436" s="134"/>
      <c r="J3436" s="135"/>
      <c r="K3436" s="135"/>
      <c r="L3436" s="134"/>
      <c r="M3436" s="135"/>
      <c r="N3436" s="135"/>
      <c r="O3436" s="134"/>
      <c r="P3436" s="135"/>
      <c r="Q3436" s="135"/>
      <c r="R3436" s="134"/>
      <c r="S3436" s="135"/>
      <c r="T3436" s="135"/>
      <c r="U3436" s="134"/>
      <c r="V3436" s="135"/>
      <c r="W3436" s="135"/>
      <c r="X3436" s="134"/>
      <c r="Y3436" s="135"/>
      <c r="Z3436" s="135"/>
      <c r="AA3436" s="134"/>
      <c r="AB3436" s="135"/>
      <c r="AC3436" s="135"/>
      <c r="AD3436" s="134"/>
      <c r="AE3436" s="135"/>
      <c r="AF3436" s="135"/>
      <c r="AG3436" s="134"/>
    </row>
    <row r="3437" spans="1:33">
      <c r="A3437" s="144" t="s">
        <v>345</v>
      </c>
      <c r="B3437" s="135" t="s">
        <v>1744</v>
      </c>
      <c r="C3437" s="143">
        <v>-495.94878973243232</v>
      </c>
      <c r="D3437" s="143">
        <v>2856.1502269282005</v>
      </c>
      <c r="E3437" s="142">
        <v>1.284</v>
      </c>
      <c r="F3437" s="141">
        <v>2.2850000000000001</v>
      </c>
      <c r="G3437" s="135"/>
      <c r="H3437" s="135"/>
      <c r="I3437" s="134"/>
      <c r="J3437" s="135"/>
      <c r="K3437" s="135"/>
      <c r="L3437" s="134"/>
      <c r="M3437" s="135"/>
      <c r="N3437" s="135"/>
      <c r="O3437" s="134"/>
      <c r="P3437" s="135"/>
      <c r="Q3437" s="135"/>
      <c r="R3437" s="134"/>
      <c r="S3437" s="135"/>
      <c r="T3437" s="135"/>
      <c r="U3437" s="134"/>
      <c r="V3437" s="135"/>
      <c r="W3437" s="135"/>
      <c r="X3437" s="134"/>
      <c r="Y3437" s="135"/>
      <c r="Z3437" s="135"/>
      <c r="AA3437" s="134"/>
      <c r="AB3437" s="135"/>
      <c r="AC3437" s="135"/>
      <c r="AD3437" s="134"/>
      <c r="AE3437" s="135"/>
      <c r="AF3437" s="135"/>
      <c r="AG3437" s="134"/>
    </row>
    <row r="3438" spans="1:33">
      <c r="A3438" s="144" t="s">
        <v>345</v>
      </c>
      <c r="B3438" s="135" t="s">
        <v>1743</v>
      </c>
      <c r="C3438" s="143">
        <v>-495.94771356174357</v>
      </c>
      <c r="D3438" s="143">
        <v>2854.7280880507715</v>
      </c>
      <c r="E3438" s="142">
        <v>1.2789999999999999</v>
      </c>
      <c r="F3438" s="141">
        <v>2.2629999999999999</v>
      </c>
      <c r="G3438" s="135"/>
      <c r="H3438" s="135"/>
      <c r="I3438" s="134"/>
      <c r="J3438" s="135"/>
      <c r="K3438" s="135"/>
      <c r="L3438" s="134"/>
      <c r="M3438" s="135"/>
      <c r="N3438" s="135"/>
      <c r="O3438" s="134"/>
      <c r="P3438" s="135"/>
      <c r="Q3438" s="135"/>
      <c r="R3438" s="134"/>
      <c r="S3438" s="135"/>
      <c r="T3438" s="135"/>
      <c r="U3438" s="134"/>
      <c r="V3438" s="135"/>
      <c r="W3438" s="135"/>
      <c r="X3438" s="134"/>
      <c r="Y3438" s="135"/>
      <c r="Z3438" s="135"/>
      <c r="AA3438" s="134"/>
      <c r="AB3438" s="135"/>
      <c r="AC3438" s="135"/>
      <c r="AD3438" s="134"/>
      <c r="AE3438" s="135"/>
      <c r="AF3438" s="135"/>
      <c r="AG3438" s="134"/>
    </row>
    <row r="3439" spans="1:33">
      <c r="A3439" s="144" t="s">
        <v>345</v>
      </c>
      <c r="B3439" s="135" t="s">
        <v>1742</v>
      </c>
      <c r="C3439" s="143">
        <v>-496.26129493687034</v>
      </c>
      <c r="D3439" s="143">
        <v>2854.2248161766042</v>
      </c>
      <c r="E3439" s="142">
        <v>1.302</v>
      </c>
      <c r="F3439" s="141">
        <v>2.2709999999999999</v>
      </c>
      <c r="G3439" s="135"/>
      <c r="H3439" s="135"/>
      <c r="I3439" s="134"/>
      <c r="J3439" s="135"/>
      <c r="K3439" s="135"/>
      <c r="L3439" s="134"/>
      <c r="M3439" s="135"/>
      <c r="N3439" s="135"/>
      <c r="O3439" s="134"/>
      <c r="P3439" s="135"/>
      <c r="Q3439" s="135"/>
      <c r="R3439" s="134"/>
      <c r="S3439" s="135"/>
      <c r="T3439" s="135"/>
      <c r="U3439" s="134"/>
      <c r="V3439" s="135"/>
      <c r="W3439" s="135"/>
      <c r="X3439" s="134"/>
      <c r="Y3439" s="135"/>
      <c r="Z3439" s="135"/>
      <c r="AA3439" s="134"/>
      <c r="AB3439" s="135"/>
      <c r="AC3439" s="135"/>
      <c r="AD3439" s="134"/>
      <c r="AE3439" s="135"/>
      <c r="AF3439" s="135"/>
      <c r="AG3439" s="134"/>
    </row>
    <row r="3440" spans="1:33">
      <c r="A3440" s="144" t="s">
        <v>345</v>
      </c>
      <c r="B3440" s="135" t="s">
        <v>1741</v>
      </c>
      <c r="C3440" s="143">
        <v>-496.62059408588175</v>
      </c>
      <c r="D3440" s="143">
        <v>2852.9323793643134</v>
      </c>
      <c r="E3440" s="142">
        <v>1.3</v>
      </c>
      <c r="F3440" s="141">
        <v>2.278</v>
      </c>
      <c r="G3440" s="135"/>
      <c r="H3440" s="135"/>
      <c r="I3440" s="134"/>
      <c r="J3440" s="135"/>
      <c r="K3440" s="135"/>
      <c r="L3440" s="134"/>
      <c r="M3440" s="135"/>
      <c r="N3440" s="135"/>
      <c r="O3440" s="134"/>
      <c r="P3440" s="135"/>
      <c r="Q3440" s="135"/>
      <c r="R3440" s="134"/>
      <c r="S3440" s="135"/>
      <c r="T3440" s="135"/>
      <c r="U3440" s="134"/>
      <c r="V3440" s="135"/>
      <c r="W3440" s="135"/>
      <c r="X3440" s="134"/>
      <c r="Y3440" s="135"/>
      <c r="Z3440" s="135"/>
      <c r="AA3440" s="134"/>
      <c r="AB3440" s="135"/>
      <c r="AC3440" s="135"/>
      <c r="AD3440" s="134"/>
      <c r="AE3440" s="135"/>
      <c r="AF3440" s="135"/>
      <c r="AG3440" s="134"/>
    </row>
    <row r="3441" spans="1:33">
      <c r="A3441" s="144" t="s">
        <v>345</v>
      </c>
      <c r="B3441" s="135" t="s">
        <v>1740</v>
      </c>
      <c r="C3441" s="143">
        <v>-496.81201599813556</v>
      </c>
      <c r="D3441" s="143">
        <v>2851.0133114173505</v>
      </c>
      <c r="E3441" s="142">
        <v>1.3089999999999999</v>
      </c>
      <c r="F3441" s="141">
        <v>2.27</v>
      </c>
      <c r="G3441" s="135"/>
      <c r="H3441" s="135"/>
      <c r="I3441" s="134"/>
      <c r="J3441" s="135"/>
      <c r="K3441" s="135"/>
      <c r="L3441" s="134"/>
      <c r="M3441" s="135"/>
      <c r="N3441" s="135"/>
      <c r="O3441" s="134"/>
      <c r="P3441" s="135"/>
      <c r="Q3441" s="135"/>
      <c r="R3441" s="134"/>
      <c r="S3441" s="135"/>
      <c r="T3441" s="135"/>
      <c r="U3441" s="134"/>
      <c r="V3441" s="135"/>
      <c r="W3441" s="135"/>
      <c r="X3441" s="134"/>
      <c r="Y3441" s="135"/>
      <c r="Z3441" s="135"/>
      <c r="AA3441" s="134"/>
      <c r="AB3441" s="135"/>
      <c r="AC3441" s="135"/>
      <c r="AD3441" s="134"/>
      <c r="AE3441" s="135"/>
      <c r="AF3441" s="135"/>
      <c r="AG3441" s="134"/>
    </row>
    <row r="3442" spans="1:33">
      <c r="A3442" s="144" t="s">
        <v>345</v>
      </c>
      <c r="B3442" s="135" t="s">
        <v>1739</v>
      </c>
      <c r="C3442" s="143">
        <v>-496.17379863294769</v>
      </c>
      <c r="D3442" s="143">
        <v>2850.2256129650737</v>
      </c>
      <c r="E3442" s="142">
        <v>1.3069999999999999</v>
      </c>
      <c r="F3442" s="141">
        <v>2.2839999999999998</v>
      </c>
      <c r="G3442" s="135"/>
      <c r="H3442" s="135"/>
      <c r="I3442" s="134"/>
      <c r="J3442" s="135"/>
      <c r="K3442" s="135"/>
      <c r="L3442" s="134"/>
      <c r="M3442" s="135"/>
      <c r="N3442" s="135"/>
      <c r="O3442" s="134"/>
      <c r="P3442" s="135"/>
      <c r="Q3442" s="135"/>
      <c r="R3442" s="134"/>
      <c r="S3442" s="135"/>
      <c r="T3442" s="135"/>
      <c r="U3442" s="134"/>
      <c r="V3442" s="135"/>
      <c r="W3442" s="135"/>
      <c r="X3442" s="134"/>
      <c r="Y3442" s="135"/>
      <c r="Z3442" s="135"/>
      <c r="AA3442" s="134"/>
      <c r="AB3442" s="135"/>
      <c r="AC3442" s="135"/>
      <c r="AD3442" s="134"/>
      <c r="AE3442" s="135"/>
      <c r="AF3442" s="135"/>
      <c r="AG3442" s="134"/>
    </row>
    <row r="3443" spans="1:33">
      <c r="A3443" s="144" t="s">
        <v>345</v>
      </c>
      <c r="B3443" s="135" t="s">
        <v>1738</v>
      </c>
      <c r="C3443" s="143">
        <v>-496.77149963311001</v>
      </c>
      <c r="D3443" s="143">
        <v>2848.8218725220363</v>
      </c>
      <c r="E3443" s="142">
        <v>1.3280000000000001</v>
      </c>
      <c r="F3443" s="141">
        <v>2.2839999999999998</v>
      </c>
      <c r="G3443" s="135"/>
      <c r="H3443" s="135"/>
      <c r="I3443" s="134"/>
      <c r="J3443" s="135"/>
      <c r="K3443" s="135"/>
      <c r="L3443" s="134"/>
      <c r="M3443" s="135"/>
      <c r="N3443" s="135"/>
      <c r="O3443" s="134"/>
      <c r="P3443" s="135"/>
      <c r="Q3443" s="135"/>
      <c r="R3443" s="134"/>
      <c r="S3443" s="135"/>
      <c r="T3443" s="135"/>
      <c r="U3443" s="134"/>
      <c r="V3443" s="135"/>
      <c r="W3443" s="135"/>
      <c r="X3443" s="134"/>
      <c r="Y3443" s="135"/>
      <c r="Z3443" s="135"/>
      <c r="AA3443" s="134"/>
      <c r="AB3443" s="135"/>
      <c r="AC3443" s="135"/>
      <c r="AD3443" s="134"/>
      <c r="AE3443" s="135"/>
      <c r="AF3443" s="135"/>
      <c r="AG3443" s="134"/>
    </row>
    <row r="3444" spans="1:33">
      <c r="A3444" s="144" t="s">
        <v>345</v>
      </c>
      <c r="B3444" s="135" t="s">
        <v>1737</v>
      </c>
      <c r="C3444" s="143">
        <v>-496.23990374266384</v>
      </c>
      <c r="D3444" s="143">
        <v>2848.4147003834919</v>
      </c>
      <c r="E3444" s="142">
        <v>1.296</v>
      </c>
      <c r="F3444" s="141">
        <v>2.2730000000000001</v>
      </c>
      <c r="G3444" s="135"/>
      <c r="H3444" s="135"/>
      <c r="I3444" s="134"/>
      <c r="J3444" s="135"/>
      <c r="K3444" s="135"/>
      <c r="L3444" s="134"/>
      <c r="M3444" s="135"/>
      <c r="N3444" s="135"/>
      <c r="O3444" s="134"/>
      <c r="P3444" s="135"/>
      <c r="Q3444" s="135"/>
      <c r="R3444" s="134"/>
      <c r="S3444" s="135"/>
      <c r="T3444" s="135"/>
      <c r="U3444" s="134"/>
      <c r="V3444" s="135"/>
      <c r="W3444" s="135"/>
      <c r="X3444" s="134"/>
      <c r="Y3444" s="135"/>
      <c r="Z3444" s="135"/>
      <c r="AA3444" s="134"/>
      <c r="AB3444" s="135"/>
      <c r="AC3444" s="135"/>
      <c r="AD3444" s="134"/>
      <c r="AE3444" s="135"/>
      <c r="AF3444" s="135"/>
      <c r="AG3444" s="134"/>
    </row>
    <row r="3445" spans="1:33">
      <c r="A3445" s="144" t="s">
        <v>345</v>
      </c>
      <c r="B3445" s="135" t="s">
        <v>1736</v>
      </c>
      <c r="C3445" s="143">
        <v>-496.21929915248865</v>
      </c>
      <c r="D3445" s="143">
        <v>2846.5328023593675</v>
      </c>
      <c r="E3445" s="142">
        <v>1.3129999999999999</v>
      </c>
      <c r="F3445" s="141">
        <v>2.2709999999999999</v>
      </c>
      <c r="G3445" s="135"/>
      <c r="H3445" s="135"/>
      <c r="I3445" s="134"/>
      <c r="J3445" s="135"/>
      <c r="K3445" s="135"/>
      <c r="L3445" s="134"/>
      <c r="M3445" s="135"/>
      <c r="N3445" s="135"/>
      <c r="O3445" s="134"/>
      <c r="P3445" s="135"/>
      <c r="Q3445" s="135"/>
      <c r="R3445" s="134"/>
      <c r="S3445" s="135"/>
      <c r="T3445" s="135"/>
      <c r="U3445" s="134"/>
      <c r="V3445" s="135"/>
      <c r="W3445" s="135"/>
      <c r="X3445" s="134"/>
      <c r="Y3445" s="135"/>
      <c r="Z3445" s="135"/>
      <c r="AA3445" s="134"/>
      <c r="AB3445" s="135"/>
      <c r="AC3445" s="135"/>
      <c r="AD3445" s="134"/>
      <c r="AE3445" s="135"/>
      <c r="AF3445" s="135"/>
      <c r="AG3445" s="134"/>
    </row>
    <row r="3446" spans="1:33">
      <c r="A3446" s="144" t="s">
        <v>345</v>
      </c>
      <c r="B3446" s="135" t="s">
        <v>1735</v>
      </c>
      <c r="C3446" s="143">
        <v>-495.9825978087685</v>
      </c>
      <c r="D3446" s="143">
        <v>2845.2587485619761</v>
      </c>
      <c r="E3446" s="142">
        <v>1.296</v>
      </c>
      <c r="F3446" s="141">
        <v>2.286</v>
      </c>
      <c r="G3446" s="135"/>
      <c r="H3446" s="135"/>
      <c r="I3446" s="134"/>
      <c r="J3446" s="135"/>
      <c r="K3446" s="135"/>
      <c r="L3446" s="134"/>
      <c r="M3446" s="135"/>
      <c r="N3446" s="135"/>
      <c r="O3446" s="134"/>
      <c r="P3446" s="135"/>
      <c r="Q3446" s="135"/>
      <c r="R3446" s="134"/>
      <c r="S3446" s="135"/>
      <c r="T3446" s="135"/>
      <c r="U3446" s="134"/>
      <c r="V3446" s="135"/>
      <c r="W3446" s="135"/>
      <c r="X3446" s="134"/>
      <c r="Y3446" s="135"/>
      <c r="Z3446" s="135"/>
      <c r="AA3446" s="134"/>
      <c r="AB3446" s="135"/>
      <c r="AC3446" s="135"/>
      <c r="AD3446" s="134"/>
      <c r="AE3446" s="135"/>
      <c r="AF3446" s="135"/>
      <c r="AG3446" s="134"/>
    </row>
    <row r="3447" spans="1:33">
      <c r="A3447" s="144" t="s">
        <v>345</v>
      </c>
      <c r="B3447" s="135" t="s">
        <v>1734</v>
      </c>
      <c r="C3447" s="143">
        <v>-496.77194979025211</v>
      </c>
      <c r="D3447" s="143">
        <v>2843.6787321984266</v>
      </c>
      <c r="E3447" s="142">
        <v>1.302</v>
      </c>
      <c r="F3447" s="141">
        <v>2.2959999999999998</v>
      </c>
      <c r="G3447" s="135"/>
      <c r="H3447" s="135"/>
      <c r="I3447" s="134"/>
      <c r="J3447" s="135"/>
      <c r="K3447" s="135"/>
      <c r="L3447" s="134"/>
      <c r="M3447" s="135"/>
      <c r="N3447" s="135"/>
      <c r="O3447" s="134"/>
      <c r="P3447" s="135"/>
      <c r="Q3447" s="135"/>
      <c r="R3447" s="134"/>
      <c r="S3447" s="135"/>
      <c r="T3447" s="135"/>
      <c r="U3447" s="134"/>
      <c r="V3447" s="135"/>
      <c r="W3447" s="135"/>
      <c r="X3447" s="134"/>
      <c r="Y3447" s="135"/>
      <c r="Z3447" s="135"/>
      <c r="AA3447" s="134"/>
      <c r="AB3447" s="135"/>
      <c r="AC3447" s="135"/>
      <c r="AD3447" s="134"/>
      <c r="AE3447" s="135"/>
      <c r="AF3447" s="135"/>
      <c r="AG3447" s="134"/>
    </row>
    <row r="3448" spans="1:33">
      <c r="A3448" s="144" t="s">
        <v>345</v>
      </c>
      <c r="B3448" s="135" t="s">
        <v>1733</v>
      </c>
      <c r="C3448" s="143">
        <v>-495.9633896451175</v>
      </c>
      <c r="D3448" s="143">
        <v>2843.0953736204724</v>
      </c>
      <c r="E3448" s="142">
        <v>1.2789999999999999</v>
      </c>
      <c r="F3448" s="141">
        <v>2.2829999999999999</v>
      </c>
      <c r="G3448" s="135"/>
      <c r="H3448" s="135"/>
      <c r="I3448" s="134"/>
      <c r="J3448" s="135"/>
      <c r="K3448" s="135"/>
      <c r="L3448" s="134"/>
      <c r="M3448" s="135"/>
      <c r="N3448" s="135"/>
      <c r="O3448" s="134"/>
      <c r="P3448" s="135"/>
      <c r="Q3448" s="135"/>
      <c r="R3448" s="134"/>
      <c r="S3448" s="135"/>
      <c r="T3448" s="135"/>
      <c r="U3448" s="134"/>
      <c r="V3448" s="135"/>
      <c r="W3448" s="135"/>
      <c r="X3448" s="134"/>
      <c r="Y3448" s="135"/>
      <c r="Z3448" s="135"/>
      <c r="AA3448" s="134"/>
      <c r="AB3448" s="135"/>
      <c r="AC3448" s="135"/>
      <c r="AD3448" s="134"/>
      <c r="AE3448" s="135"/>
      <c r="AF3448" s="135"/>
      <c r="AG3448" s="134"/>
    </row>
    <row r="3449" spans="1:33">
      <c r="A3449" s="144" t="s">
        <v>345</v>
      </c>
      <c r="B3449" s="135" t="s">
        <v>1732</v>
      </c>
      <c r="C3449" s="143">
        <v>-496.49671515090324</v>
      </c>
      <c r="D3449" s="143">
        <v>2841.7966495730157</v>
      </c>
      <c r="E3449" s="142">
        <v>1.3029999999999999</v>
      </c>
      <c r="F3449" s="141">
        <v>2.2749999999999999</v>
      </c>
      <c r="G3449" s="135"/>
      <c r="H3449" s="135"/>
      <c r="I3449" s="134"/>
      <c r="J3449" s="135"/>
      <c r="K3449" s="135"/>
      <c r="L3449" s="134"/>
      <c r="M3449" s="135"/>
      <c r="N3449" s="135"/>
      <c r="O3449" s="134"/>
      <c r="P3449" s="135"/>
      <c r="Q3449" s="135"/>
      <c r="R3449" s="134"/>
      <c r="S3449" s="135"/>
      <c r="T3449" s="135"/>
      <c r="U3449" s="134"/>
      <c r="V3449" s="135"/>
      <c r="W3449" s="135"/>
      <c r="X3449" s="134"/>
      <c r="Y3449" s="135"/>
      <c r="Z3449" s="135"/>
      <c r="AA3449" s="134"/>
      <c r="AB3449" s="135"/>
      <c r="AC3449" s="135"/>
      <c r="AD3449" s="134"/>
      <c r="AE3449" s="135"/>
      <c r="AF3449" s="135"/>
      <c r="AG3449" s="134"/>
    </row>
    <row r="3450" spans="1:33">
      <c r="A3450" s="144" t="s">
        <v>345</v>
      </c>
      <c r="B3450" s="135" t="s">
        <v>1731</v>
      </c>
      <c r="C3450" s="143">
        <v>-496.02456821078687</v>
      </c>
      <c r="D3450" s="143">
        <v>2840.7255558253346</v>
      </c>
      <c r="E3450" s="142">
        <v>1.2929999999999999</v>
      </c>
      <c r="F3450" s="141">
        <v>2.2730000000000001</v>
      </c>
      <c r="G3450" s="135"/>
      <c r="H3450" s="135"/>
      <c r="I3450" s="134"/>
      <c r="J3450" s="135"/>
      <c r="K3450" s="135"/>
      <c r="L3450" s="134"/>
      <c r="M3450" s="135"/>
      <c r="N3450" s="135"/>
      <c r="O3450" s="134"/>
      <c r="P3450" s="135"/>
      <c r="Q3450" s="135"/>
      <c r="R3450" s="134"/>
      <c r="S3450" s="135"/>
      <c r="T3450" s="135"/>
      <c r="U3450" s="134"/>
      <c r="V3450" s="135"/>
      <c r="W3450" s="135"/>
      <c r="X3450" s="134"/>
      <c r="Y3450" s="135"/>
      <c r="Z3450" s="135"/>
      <c r="AA3450" s="134"/>
      <c r="AB3450" s="135"/>
      <c r="AC3450" s="135"/>
      <c r="AD3450" s="134"/>
      <c r="AE3450" s="135"/>
      <c r="AF3450" s="135"/>
      <c r="AG3450" s="134"/>
    </row>
    <row r="3451" spans="1:33">
      <c r="A3451" s="144" t="s">
        <v>345</v>
      </c>
      <c r="B3451" s="135" t="s">
        <v>1730</v>
      </c>
      <c r="C3451" s="143">
        <v>-496.15615395710671</v>
      </c>
      <c r="D3451" s="143">
        <v>2840.5968987795977</v>
      </c>
      <c r="E3451" s="142">
        <v>1.2849999999999999</v>
      </c>
      <c r="F3451" s="141">
        <v>2.27</v>
      </c>
      <c r="G3451" s="135"/>
      <c r="H3451" s="135"/>
      <c r="I3451" s="134"/>
      <c r="J3451" s="135"/>
      <c r="K3451" s="135"/>
      <c r="L3451" s="134"/>
      <c r="M3451" s="135"/>
      <c r="N3451" s="135"/>
      <c r="O3451" s="134"/>
      <c r="P3451" s="135"/>
      <c r="Q3451" s="135"/>
      <c r="R3451" s="134"/>
      <c r="S3451" s="135"/>
      <c r="T3451" s="135"/>
      <c r="U3451" s="134"/>
      <c r="V3451" s="135"/>
      <c r="W3451" s="135"/>
      <c r="X3451" s="134"/>
      <c r="Y3451" s="135"/>
      <c r="Z3451" s="135"/>
      <c r="AA3451" s="134"/>
      <c r="AB3451" s="135"/>
      <c r="AC3451" s="135"/>
      <c r="AD3451" s="134"/>
      <c r="AE3451" s="135"/>
      <c r="AF3451" s="135"/>
      <c r="AG3451" s="134"/>
    </row>
    <row r="3452" spans="1:33">
      <c r="A3452" s="144" t="s">
        <v>345</v>
      </c>
      <c r="B3452" s="135" t="s">
        <v>1729</v>
      </c>
      <c r="C3452" s="143">
        <v>-496.18284113257209</v>
      </c>
      <c r="D3452" s="143">
        <v>2839.760854902252</v>
      </c>
      <c r="E3452" s="142">
        <v>1.292</v>
      </c>
      <c r="F3452" s="141">
        <v>2.2679999999999998</v>
      </c>
      <c r="G3452" s="135"/>
      <c r="H3452" s="135"/>
      <c r="I3452" s="134"/>
      <c r="J3452" s="135"/>
      <c r="K3452" s="135"/>
      <c r="L3452" s="134"/>
      <c r="M3452" s="135"/>
      <c r="N3452" s="135"/>
      <c r="O3452" s="134"/>
      <c r="P3452" s="135"/>
      <c r="Q3452" s="135"/>
      <c r="R3452" s="134"/>
      <c r="S3452" s="135"/>
      <c r="T3452" s="135"/>
      <c r="U3452" s="134"/>
      <c r="V3452" s="135"/>
      <c r="W3452" s="135"/>
      <c r="X3452" s="134"/>
      <c r="Y3452" s="135"/>
      <c r="Z3452" s="135"/>
      <c r="AA3452" s="134"/>
      <c r="AB3452" s="135"/>
      <c r="AC3452" s="135"/>
      <c r="AD3452" s="134"/>
      <c r="AE3452" s="135"/>
      <c r="AF3452" s="135"/>
      <c r="AG3452" s="134"/>
    </row>
    <row r="3453" spans="1:33">
      <c r="A3453" s="144" t="s">
        <v>345</v>
      </c>
      <c r="B3453" s="135" t="s">
        <v>1728</v>
      </c>
      <c r="C3453" s="143">
        <v>-496.19365150257232</v>
      </c>
      <c r="D3453" s="143">
        <v>2838.2001642021514</v>
      </c>
      <c r="E3453" s="142">
        <v>1.319</v>
      </c>
      <c r="F3453" s="141">
        <v>2.2690000000000001</v>
      </c>
      <c r="G3453" s="135"/>
      <c r="H3453" s="135"/>
      <c r="I3453" s="134"/>
      <c r="J3453" s="135"/>
      <c r="K3453" s="135"/>
      <c r="L3453" s="134"/>
      <c r="M3453" s="135"/>
      <c r="N3453" s="135"/>
      <c r="O3453" s="134"/>
      <c r="P3453" s="135"/>
      <c r="Q3453" s="135"/>
      <c r="R3453" s="134"/>
      <c r="S3453" s="135"/>
      <c r="T3453" s="135"/>
      <c r="U3453" s="134"/>
      <c r="V3453" s="135"/>
      <c r="W3453" s="135"/>
      <c r="X3453" s="134"/>
      <c r="Y3453" s="135"/>
      <c r="Z3453" s="135"/>
      <c r="AA3453" s="134"/>
      <c r="AB3453" s="135"/>
      <c r="AC3453" s="135"/>
      <c r="AD3453" s="134"/>
      <c r="AE3453" s="135"/>
      <c r="AF3453" s="135"/>
      <c r="AG3453" s="134"/>
    </row>
    <row r="3454" spans="1:33">
      <c r="A3454" s="144" t="s">
        <v>345</v>
      </c>
      <c r="B3454" s="135" t="s">
        <v>1727</v>
      </c>
      <c r="C3454" s="143">
        <v>-496.72100862643777</v>
      </c>
      <c r="D3454" s="143">
        <v>2836.7084220754637</v>
      </c>
      <c r="E3454" s="142">
        <v>1.304</v>
      </c>
      <c r="F3454" s="141">
        <v>2.294</v>
      </c>
      <c r="G3454" s="135"/>
      <c r="H3454" s="135"/>
      <c r="I3454" s="134"/>
      <c r="J3454" s="135"/>
      <c r="K3454" s="135"/>
      <c r="L3454" s="134"/>
      <c r="M3454" s="135"/>
      <c r="N3454" s="135"/>
      <c r="O3454" s="134"/>
      <c r="P3454" s="135"/>
      <c r="Q3454" s="135"/>
      <c r="R3454" s="134"/>
      <c r="S3454" s="135"/>
      <c r="T3454" s="135"/>
      <c r="U3454" s="134"/>
      <c r="V3454" s="135"/>
      <c r="W3454" s="135"/>
      <c r="X3454" s="134"/>
      <c r="Y3454" s="135"/>
      <c r="Z3454" s="135"/>
      <c r="AA3454" s="134"/>
      <c r="AB3454" s="135"/>
      <c r="AC3454" s="135"/>
      <c r="AD3454" s="134"/>
      <c r="AE3454" s="135"/>
      <c r="AF3454" s="135"/>
      <c r="AG3454" s="134"/>
    </row>
    <row r="3455" spans="1:33">
      <c r="A3455" s="144" t="s">
        <v>345</v>
      </c>
      <c r="B3455" s="135" t="s">
        <v>1726</v>
      </c>
      <c r="C3455" s="143">
        <v>-496.21087715157375</v>
      </c>
      <c r="D3455" s="143">
        <v>2834.8132659302496</v>
      </c>
      <c r="E3455" s="142">
        <v>1.3009999999999999</v>
      </c>
      <c r="F3455" s="141">
        <v>2.258</v>
      </c>
      <c r="G3455" s="135"/>
      <c r="H3455" s="135"/>
      <c r="I3455" s="134"/>
      <c r="J3455" s="135"/>
      <c r="K3455" s="135"/>
      <c r="L3455" s="134"/>
      <c r="M3455" s="135"/>
      <c r="N3455" s="135"/>
      <c r="O3455" s="134"/>
      <c r="P3455" s="135"/>
      <c r="Q3455" s="135"/>
      <c r="R3455" s="134"/>
      <c r="S3455" s="135"/>
      <c r="T3455" s="135"/>
      <c r="U3455" s="134"/>
      <c r="V3455" s="135"/>
      <c r="W3455" s="135"/>
      <c r="X3455" s="134"/>
      <c r="Y3455" s="135"/>
      <c r="Z3455" s="135"/>
      <c r="AA3455" s="134"/>
      <c r="AB3455" s="135"/>
      <c r="AC3455" s="135"/>
      <c r="AD3455" s="134"/>
      <c r="AE3455" s="135"/>
      <c r="AF3455" s="135"/>
      <c r="AG3455" s="134"/>
    </row>
    <row r="3456" spans="1:33">
      <c r="A3456" s="144" t="s">
        <v>345</v>
      </c>
      <c r="B3456" s="135" t="s">
        <v>1725</v>
      </c>
      <c r="C3456" s="143">
        <v>-496.62101193979038</v>
      </c>
      <c r="D3456" s="143">
        <v>2833.9854382731846</v>
      </c>
      <c r="E3456" s="142">
        <v>1.3009999999999999</v>
      </c>
      <c r="F3456" s="141">
        <v>2.2639999999999998</v>
      </c>
      <c r="G3456" s="135"/>
      <c r="H3456" s="135"/>
      <c r="I3456" s="134"/>
      <c r="J3456" s="135"/>
      <c r="K3456" s="135"/>
      <c r="L3456" s="134"/>
      <c r="M3456" s="135"/>
      <c r="N3456" s="135"/>
      <c r="O3456" s="134"/>
      <c r="P3456" s="135"/>
      <c r="Q3456" s="135"/>
      <c r="R3456" s="134"/>
      <c r="S3456" s="135"/>
      <c r="T3456" s="135"/>
      <c r="U3456" s="134"/>
      <c r="V3456" s="135"/>
      <c r="W3456" s="135"/>
      <c r="X3456" s="134"/>
      <c r="Y3456" s="135"/>
      <c r="Z3456" s="135"/>
      <c r="AA3456" s="134"/>
      <c r="AB3456" s="135"/>
      <c r="AC3456" s="135"/>
      <c r="AD3456" s="134"/>
      <c r="AE3456" s="135"/>
      <c r="AF3456" s="135"/>
      <c r="AG3456" s="134"/>
    </row>
    <row r="3457" spans="1:33">
      <c r="A3457" s="144" t="s">
        <v>345</v>
      </c>
      <c r="B3457" s="135" t="s">
        <v>1724</v>
      </c>
      <c r="C3457" s="143">
        <v>-496.73575032961116</v>
      </c>
      <c r="D3457" s="143">
        <v>2832.8805174674212</v>
      </c>
      <c r="E3457" s="142">
        <v>1.34</v>
      </c>
      <c r="F3457" s="141">
        <v>2.2709999999999999</v>
      </c>
      <c r="G3457" s="135"/>
      <c r="H3457" s="135"/>
      <c r="I3457" s="134"/>
      <c r="J3457" s="135"/>
      <c r="K3457" s="135"/>
      <c r="L3457" s="134"/>
      <c r="M3457" s="135"/>
      <c r="N3457" s="135"/>
      <c r="O3457" s="134"/>
      <c r="P3457" s="135"/>
      <c r="Q3457" s="135"/>
      <c r="R3457" s="134"/>
      <c r="S3457" s="135"/>
      <c r="T3457" s="135"/>
      <c r="U3457" s="134"/>
      <c r="V3457" s="135"/>
      <c r="W3457" s="135"/>
      <c r="X3457" s="134"/>
      <c r="Y3457" s="135"/>
      <c r="Z3457" s="135"/>
      <c r="AA3457" s="134"/>
      <c r="AB3457" s="135"/>
      <c r="AC3457" s="135"/>
      <c r="AD3457" s="134"/>
      <c r="AE3457" s="135"/>
      <c r="AF3457" s="135"/>
      <c r="AG3457" s="134"/>
    </row>
    <row r="3458" spans="1:33">
      <c r="A3458" s="144" t="s">
        <v>345</v>
      </c>
      <c r="B3458" s="135" t="s">
        <v>1723</v>
      </c>
      <c r="C3458" s="143">
        <v>-495.99621074072468</v>
      </c>
      <c r="D3458" s="143">
        <v>2831.1163488418779</v>
      </c>
      <c r="E3458" s="142">
        <v>1.304</v>
      </c>
      <c r="F3458" s="141">
        <v>2.266</v>
      </c>
      <c r="G3458" s="135"/>
      <c r="H3458" s="135"/>
      <c r="I3458" s="134"/>
      <c r="J3458" s="135"/>
      <c r="K3458" s="135"/>
      <c r="L3458" s="134"/>
      <c r="M3458" s="135"/>
      <c r="N3458" s="135"/>
      <c r="O3458" s="134"/>
      <c r="P3458" s="135"/>
      <c r="Q3458" s="135"/>
      <c r="R3458" s="134"/>
      <c r="S3458" s="135"/>
      <c r="T3458" s="135"/>
      <c r="U3458" s="134"/>
      <c r="V3458" s="135"/>
      <c r="W3458" s="135"/>
      <c r="X3458" s="134"/>
      <c r="Y3458" s="135"/>
      <c r="Z3458" s="135"/>
      <c r="AA3458" s="134"/>
      <c r="AB3458" s="135"/>
      <c r="AC3458" s="135"/>
      <c r="AD3458" s="134"/>
      <c r="AE3458" s="135"/>
      <c r="AF3458" s="135"/>
      <c r="AG3458" s="134"/>
    </row>
    <row r="3459" spans="1:33">
      <c r="A3459" s="144" t="s">
        <v>345</v>
      </c>
      <c r="B3459" s="135" t="s">
        <v>1722</v>
      </c>
      <c r="C3459" s="143">
        <v>-496.23995938524087</v>
      </c>
      <c r="D3459" s="143">
        <v>2830.099991642885</v>
      </c>
      <c r="E3459" s="142">
        <v>1.304</v>
      </c>
      <c r="F3459" s="141">
        <v>2.2629999999999999</v>
      </c>
      <c r="G3459" s="135"/>
      <c r="H3459" s="135"/>
      <c r="I3459" s="134"/>
      <c r="J3459" s="135"/>
      <c r="K3459" s="135"/>
      <c r="L3459" s="134"/>
      <c r="M3459" s="135"/>
      <c r="N3459" s="135"/>
      <c r="O3459" s="134"/>
      <c r="P3459" s="135"/>
      <c r="Q3459" s="135"/>
      <c r="R3459" s="134"/>
      <c r="S3459" s="135"/>
      <c r="T3459" s="135"/>
      <c r="U3459" s="134"/>
      <c r="V3459" s="135"/>
      <c r="W3459" s="135"/>
      <c r="X3459" s="134"/>
      <c r="Y3459" s="135"/>
      <c r="Z3459" s="135"/>
      <c r="AA3459" s="134"/>
      <c r="AB3459" s="135"/>
      <c r="AC3459" s="135"/>
      <c r="AD3459" s="134"/>
      <c r="AE3459" s="135"/>
      <c r="AF3459" s="135"/>
      <c r="AG3459" s="134"/>
    </row>
    <row r="3460" spans="1:33">
      <c r="A3460" s="144" t="s">
        <v>345</v>
      </c>
      <c r="B3460" s="135" t="s">
        <v>1721</v>
      </c>
      <c r="C3460" s="143">
        <v>-495.99511929559242</v>
      </c>
      <c r="D3460" s="143">
        <v>2829.9426357286129</v>
      </c>
      <c r="E3460" s="142">
        <v>1.3029999999999999</v>
      </c>
      <c r="F3460" s="141">
        <v>2.2610000000000001</v>
      </c>
      <c r="G3460" s="135"/>
      <c r="H3460" s="135"/>
      <c r="I3460" s="134"/>
      <c r="J3460" s="135"/>
      <c r="K3460" s="135"/>
      <c r="L3460" s="134"/>
      <c r="M3460" s="135"/>
      <c r="N3460" s="135"/>
      <c r="O3460" s="134"/>
      <c r="P3460" s="135"/>
      <c r="Q3460" s="135"/>
      <c r="R3460" s="134"/>
      <c r="S3460" s="135"/>
      <c r="T3460" s="135"/>
      <c r="U3460" s="134"/>
      <c r="V3460" s="135"/>
      <c r="W3460" s="135"/>
      <c r="X3460" s="134"/>
      <c r="Y3460" s="135"/>
      <c r="Z3460" s="135"/>
      <c r="AA3460" s="134"/>
      <c r="AB3460" s="135"/>
      <c r="AC3460" s="135"/>
      <c r="AD3460" s="134"/>
      <c r="AE3460" s="135"/>
      <c r="AF3460" s="135"/>
      <c r="AG3460" s="134"/>
    </row>
    <row r="3461" spans="1:33">
      <c r="A3461" s="144" t="s">
        <v>345</v>
      </c>
      <c r="B3461" s="135" t="s">
        <v>1720</v>
      </c>
      <c r="C3461" s="143">
        <v>-495.90598305101094</v>
      </c>
      <c r="D3461" s="143">
        <v>2828.7776023076844</v>
      </c>
      <c r="E3461" s="142">
        <v>1.294</v>
      </c>
      <c r="F3461" s="141">
        <v>2.2869999999999999</v>
      </c>
      <c r="G3461" s="135"/>
      <c r="H3461" s="135"/>
      <c r="I3461" s="134"/>
      <c r="J3461" s="135"/>
      <c r="K3461" s="135"/>
      <c r="L3461" s="134"/>
      <c r="M3461" s="135"/>
      <c r="N3461" s="135"/>
      <c r="O3461" s="134"/>
      <c r="P3461" s="135"/>
      <c r="Q3461" s="135"/>
      <c r="R3461" s="134"/>
      <c r="S3461" s="135"/>
      <c r="T3461" s="135"/>
      <c r="U3461" s="134"/>
      <c r="V3461" s="135"/>
      <c r="W3461" s="135"/>
      <c r="X3461" s="134"/>
      <c r="Y3461" s="135"/>
      <c r="Z3461" s="135"/>
      <c r="AA3461" s="134"/>
      <c r="AB3461" s="135"/>
      <c r="AC3461" s="135"/>
      <c r="AD3461" s="134"/>
      <c r="AE3461" s="135"/>
      <c r="AF3461" s="135"/>
      <c r="AG3461" s="134"/>
    </row>
    <row r="3462" spans="1:33">
      <c r="A3462" s="144" t="s">
        <v>345</v>
      </c>
      <c r="B3462" s="135" t="s">
        <v>1719</v>
      </c>
      <c r="C3462" s="143">
        <v>-495.91869051322692</v>
      </c>
      <c r="D3462" s="143">
        <v>2828.1027277939584</v>
      </c>
      <c r="E3462" s="142">
        <v>1.329</v>
      </c>
      <c r="F3462" s="141">
        <v>2.2679999999999998</v>
      </c>
      <c r="G3462" s="135"/>
      <c r="H3462" s="135"/>
      <c r="I3462" s="134"/>
      <c r="J3462" s="135"/>
      <c r="K3462" s="135"/>
      <c r="L3462" s="134"/>
      <c r="M3462" s="135"/>
      <c r="N3462" s="135"/>
      <c r="O3462" s="134"/>
      <c r="P3462" s="135"/>
      <c r="Q3462" s="135"/>
      <c r="R3462" s="134"/>
      <c r="S3462" s="135"/>
      <c r="T3462" s="135"/>
      <c r="U3462" s="134"/>
      <c r="V3462" s="135"/>
      <c r="W3462" s="135"/>
      <c r="X3462" s="134"/>
      <c r="Y3462" s="135"/>
      <c r="Z3462" s="135"/>
      <c r="AA3462" s="134"/>
      <c r="AB3462" s="135"/>
      <c r="AC3462" s="135"/>
      <c r="AD3462" s="134"/>
      <c r="AE3462" s="135"/>
      <c r="AF3462" s="135"/>
      <c r="AG3462" s="134"/>
    </row>
    <row r="3463" spans="1:33">
      <c r="A3463" s="144" t="s">
        <v>345</v>
      </c>
      <c r="B3463" s="135" t="s">
        <v>1718</v>
      </c>
      <c r="C3463" s="143">
        <v>-495.96345954475504</v>
      </c>
      <c r="D3463" s="143">
        <v>2827.4208940879889</v>
      </c>
      <c r="E3463" s="142">
        <v>1.2889999999999999</v>
      </c>
      <c r="F3463" s="141">
        <v>2.2730000000000001</v>
      </c>
      <c r="G3463" s="135"/>
      <c r="H3463" s="135"/>
      <c r="I3463" s="134"/>
      <c r="J3463" s="135"/>
      <c r="K3463" s="135"/>
      <c r="L3463" s="134"/>
      <c r="M3463" s="135"/>
      <c r="N3463" s="135"/>
      <c r="O3463" s="134"/>
      <c r="P3463" s="135"/>
      <c r="Q3463" s="135"/>
      <c r="R3463" s="134"/>
      <c r="S3463" s="135"/>
      <c r="T3463" s="135"/>
      <c r="U3463" s="134"/>
      <c r="V3463" s="135"/>
      <c r="W3463" s="135"/>
      <c r="X3463" s="134"/>
      <c r="Y3463" s="135"/>
      <c r="Z3463" s="135"/>
      <c r="AA3463" s="134"/>
      <c r="AB3463" s="135"/>
      <c r="AC3463" s="135"/>
      <c r="AD3463" s="134"/>
      <c r="AE3463" s="135"/>
      <c r="AF3463" s="135"/>
      <c r="AG3463" s="134"/>
    </row>
    <row r="3464" spans="1:33">
      <c r="A3464" s="144" t="s">
        <v>345</v>
      </c>
      <c r="B3464" s="135" t="s">
        <v>1717</v>
      </c>
      <c r="C3464" s="143">
        <v>-496.10488077724932</v>
      </c>
      <c r="D3464" s="143">
        <v>2825.4440233089208</v>
      </c>
      <c r="E3464" s="142">
        <v>1.276</v>
      </c>
      <c r="F3464" s="141">
        <v>2.2679999999999998</v>
      </c>
      <c r="G3464" s="135"/>
      <c r="H3464" s="135"/>
      <c r="I3464" s="134"/>
      <c r="J3464" s="135"/>
      <c r="K3464" s="135"/>
      <c r="L3464" s="134"/>
      <c r="M3464" s="135"/>
      <c r="N3464" s="135"/>
      <c r="O3464" s="134"/>
      <c r="P3464" s="135"/>
      <c r="Q3464" s="135"/>
      <c r="R3464" s="134"/>
      <c r="S3464" s="135"/>
      <c r="T3464" s="135"/>
      <c r="U3464" s="134"/>
      <c r="V3464" s="135"/>
      <c r="W3464" s="135"/>
      <c r="X3464" s="134"/>
      <c r="Y3464" s="135"/>
      <c r="Z3464" s="135"/>
      <c r="AA3464" s="134"/>
      <c r="AB3464" s="135"/>
      <c r="AC3464" s="135"/>
      <c r="AD3464" s="134"/>
      <c r="AE3464" s="135"/>
      <c r="AF3464" s="135"/>
      <c r="AG3464" s="134"/>
    </row>
    <row r="3465" spans="1:33">
      <c r="A3465" s="144" t="s">
        <v>345</v>
      </c>
      <c r="B3465" s="135" t="s">
        <v>1716</v>
      </c>
      <c r="C3465" s="143">
        <v>-496.34915229347655</v>
      </c>
      <c r="D3465" s="143">
        <v>2823.455596598249</v>
      </c>
      <c r="E3465" s="142">
        <v>1.306</v>
      </c>
      <c r="F3465" s="141">
        <v>2.2610000000000001</v>
      </c>
      <c r="G3465" s="135"/>
      <c r="H3465" s="135"/>
      <c r="I3465" s="134"/>
      <c r="J3465" s="135"/>
      <c r="K3465" s="135"/>
      <c r="L3465" s="134"/>
      <c r="M3465" s="135"/>
      <c r="N3465" s="135"/>
      <c r="O3465" s="134"/>
      <c r="P3465" s="135"/>
      <c r="Q3465" s="135"/>
      <c r="R3465" s="134"/>
      <c r="S3465" s="135"/>
      <c r="T3465" s="135"/>
      <c r="U3465" s="134"/>
      <c r="V3465" s="135"/>
      <c r="W3465" s="135"/>
      <c r="X3465" s="134"/>
      <c r="Y3465" s="135"/>
      <c r="Z3465" s="135"/>
      <c r="AA3465" s="134"/>
      <c r="AB3465" s="135"/>
      <c r="AC3465" s="135"/>
      <c r="AD3465" s="134"/>
      <c r="AE3465" s="135"/>
      <c r="AF3465" s="135"/>
      <c r="AG3465" s="134"/>
    </row>
    <row r="3466" spans="1:33">
      <c r="A3466" s="144" t="s">
        <v>345</v>
      </c>
      <c r="B3466" s="135" t="s">
        <v>1715</v>
      </c>
      <c r="C3466" s="143">
        <v>-496.55412151157634</v>
      </c>
      <c r="D3466" s="143">
        <v>2822.2640990989194</v>
      </c>
      <c r="E3466" s="142">
        <v>1.2989999999999999</v>
      </c>
      <c r="F3466" s="141">
        <v>2.2690000000000001</v>
      </c>
      <c r="G3466" s="135"/>
      <c r="H3466" s="135"/>
      <c r="I3466" s="134"/>
      <c r="J3466" s="135"/>
      <c r="K3466" s="135"/>
      <c r="L3466" s="134"/>
      <c r="M3466" s="135"/>
      <c r="N3466" s="135"/>
      <c r="O3466" s="134"/>
      <c r="P3466" s="135"/>
      <c r="Q3466" s="135"/>
      <c r="R3466" s="134"/>
      <c r="S3466" s="135"/>
      <c r="T3466" s="135"/>
      <c r="U3466" s="134"/>
      <c r="V3466" s="135"/>
      <c r="W3466" s="135"/>
      <c r="X3466" s="134"/>
      <c r="Y3466" s="135"/>
      <c r="Z3466" s="135"/>
      <c r="AA3466" s="134"/>
      <c r="AB3466" s="135"/>
      <c r="AC3466" s="135"/>
      <c r="AD3466" s="134"/>
      <c r="AE3466" s="135"/>
      <c r="AF3466" s="135"/>
      <c r="AG3466" s="134"/>
    </row>
    <row r="3467" spans="1:33">
      <c r="A3467" s="144" t="s">
        <v>345</v>
      </c>
      <c r="B3467" s="135" t="s">
        <v>1714</v>
      </c>
      <c r="C3467" s="143">
        <v>-496.61569941458964</v>
      </c>
      <c r="D3467" s="143">
        <v>2820.916988407082</v>
      </c>
      <c r="E3467" s="142">
        <v>1.3169999999999999</v>
      </c>
      <c r="F3467" s="141">
        <v>2.2829999999999999</v>
      </c>
      <c r="G3467" s="135"/>
      <c r="H3467" s="135"/>
      <c r="I3467" s="134"/>
      <c r="J3467" s="135"/>
      <c r="K3467" s="135"/>
      <c r="L3467" s="134"/>
      <c r="M3467" s="135"/>
      <c r="N3467" s="135"/>
      <c r="O3467" s="134"/>
      <c r="P3467" s="135"/>
      <c r="Q3467" s="135"/>
      <c r="R3467" s="134"/>
      <c r="S3467" s="135"/>
      <c r="T3467" s="135"/>
      <c r="U3467" s="134"/>
      <c r="V3467" s="135"/>
      <c r="W3467" s="135"/>
      <c r="X3467" s="134"/>
      <c r="Y3467" s="135"/>
      <c r="Z3467" s="135"/>
      <c r="AA3467" s="134"/>
      <c r="AB3467" s="135"/>
      <c r="AC3467" s="135"/>
      <c r="AD3467" s="134"/>
      <c r="AE3467" s="135"/>
      <c r="AF3467" s="135"/>
      <c r="AG3467" s="134"/>
    </row>
    <row r="3468" spans="1:33">
      <c r="A3468" s="144" t="s">
        <v>345</v>
      </c>
      <c r="B3468" s="135" t="s">
        <v>1713</v>
      </c>
      <c r="C3468" s="143">
        <v>-496.67902687176274</v>
      </c>
      <c r="D3468" s="143">
        <v>2818.9526711161666</v>
      </c>
      <c r="E3468" s="142">
        <v>1.3160000000000001</v>
      </c>
      <c r="F3468" s="141">
        <v>2.2639999999999998</v>
      </c>
      <c r="G3468" s="135"/>
      <c r="H3468" s="135"/>
      <c r="I3468" s="134"/>
      <c r="J3468" s="135"/>
      <c r="K3468" s="135"/>
      <c r="L3468" s="134"/>
      <c r="M3468" s="135"/>
      <c r="N3468" s="135"/>
      <c r="O3468" s="134"/>
      <c r="P3468" s="135"/>
      <c r="Q3468" s="135"/>
      <c r="R3468" s="134"/>
      <c r="S3468" s="135"/>
      <c r="T3468" s="135"/>
      <c r="U3468" s="134"/>
      <c r="V3468" s="135"/>
      <c r="W3468" s="135"/>
      <c r="X3468" s="134"/>
      <c r="Y3468" s="135"/>
      <c r="Z3468" s="135"/>
      <c r="AA3468" s="134"/>
      <c r="AB3468" s="135"/>
      <c r="AC3468" s="135"/>
      <c r="AD3468" s="134"/>
      <c r="AE3468" s="135"/>
      <c r="AF3468" s="135"/>
      <c r="AG3468" s="134"/>
    </row>
    <row r="3469" spans="1:33">
      <c r="A3469" s="144" t="s">
        <v>345</v>
      </c>
      <c r="B3469" s="135" t="s">
        <v>1712</v>
      </c>
      <c r="C3469" s="143">
        <v>-496.51790443829879</v>
      </c>
      <c r="D3469" s="143">
        <v>2817.3300994649207</v>
      </c>
      <c r="E3469" s="142">
        <v>1.3089999999999999</v>
      </c>
      <c r="F3469" s="141">
        <v>2.2719999999999998</v>
      </c>
      <c r="G3469" s="135"/>
      <c r="H3469" s="135"/>
      <c r="I3469" s="134"/>
      <c r="J3469" s="135"/>
      <c r="K3469" s="135"/>
      <c r="L3469" s="134"/>
      <c r="M3469" s="135"/>
      <c r="N3469" s="135"/>
      <c r="O3469" s="134"/>
      <c r="P3469" s="135"/>
      <c r="Q3469" s="135"/>
      <c r="R3469" s="134"/>
      <c r="S3469" s="135"/>
      <c r="T3469" s="135"/>
      <c r="U3469" s="134"/>
      <c r="V3469" s="135"/>
      <c r="W3469" s="135"/>
      <c r="X3469" s="134"/>
      <c r="Y3469" s="135"/>
      <c r="Z3469" s="135"/>
      <c r="AA3469" s="134"/>
      <c r="AB3469" s="135"/>
      <c r="AC3469" s="135"/>
      <c r="AD3469" s="134"/>
      <c r="AE3469" s="135"/>
      <c r="AF3469" s="135"/>
      <c r="AG3469" s="134"/>
    </row>
    <row r="3470" spans="1:33">
      <c r="A3470" s="144" t="s">
        <v>345</v>
      </c>
      <c r="B3470" s="135" t="s">
        <v>1711</v>
      </c>
      <c r="C3470" s="143">
        <v>-495.95462890573799</v>
      </c>
      <c r="D3470" s="143">
        <v>2816.8128086481211</v>
      </c>
      <c r="E3470" s="142">
        <v>1.319</v>
      </c>
      <c r="F3470" s="141">
        <v>2.274</v>
      </c>
      <c r="G3470" s="135"/>
      <c r="H3470" s="135"/>
      <c r="I3470" s="134"/>
      <c r="J3470" s="135"/>
      <c r="K3470" s="135"/>
      <c r="L3470" s="134"/>
      <c r="M3470" s="135"/>
      <c r="N3470" s="135"/>
      <c r="O3470" s="134"/>
      <c r="P3470" s="135"/>
      <c r="Q3470" s="135"/>
      <c r="R3470" s="134"/>
      <c r="S3470" s="135"/>
      <c r="T3470" s="135"/>
      <c r="U3470" s="134"/>
      <c r="V3470" s="135"/>
      <c r="W3470" s="135"/>
      <c r="X3470" s="134"/>
      <c r="Y3470" s="135"/>
      <c r="Z3470" s="135"/>
      <c r="AA3470" s="134"/>
      <c r="AB3470" s="135"/>
      <c r="AC3470" s="135"/>
      <c r="AD3470" s="134"/>
      <c r="AE3470" s="135"/>
      <c r="AF3470" s="135"/>
      <c r="AG3470" s="134"/>
    </row>
    <row r="3471" spans="1:33">
      <c r="A3471" s="144" t="s">
        <v>345</v>
      </c>
      <c r="B3471" s="135" t="s">
        <v>1710</v>
      </c>
      <c r="C3471" s="143">
        <v>-496.03561088414142</v>
      </c>
      <c r="D3471" s="143">
        <v>2816.0799527172712</v>
      </c>
      <c r="E3471" s="142">
        <v>1.302</v>
      </c>
      <c r="F3471" s="141">
        <v>2.2589999999999999</v>
      </c>
      <c r="G3471" s="135"/>
      <c r="H3471" s="135"/>
      <c r="I3471" s="134"/>
      <c r="J3471" s="135"/>
      <c r="K3471" s="135"/>
      <c r="L3471" s="134"/>
      <c r="M3471" s="135"/>
      <c r="N3471" s="135"/>
      <c r="O3471" s="134"/>
      <c r="P3471" s="135"/>
      <c r="Q3471" s="135"/>
      <c r="R3471" s="134"/>
      <c r="S3471" s="135"/>
      <c r="T3471" s="135"/>
      <c r="U3471" s="134"/>
      <c r="V3471" s="135"/>
      <c r="W3471" s="135"/>
      <c r="X3471" s="134"/>
      <c r="Y3471" s="135"/>
      <c r="Z3471" s="135"/>
      <c r="AA3471" s="134"/>
      <c r="AB3471" s="135"/>
      <c r="AC3471" s="135"/>
      <c r="AD3471" s="134"/>
      <c r="AE3471" s="135"/>
      <c r="AF3471" s="135"/>
      <c r="AG3471" s="134"/>
    </row>
    <row r="3472" spans="1:33">
      <c r="A3472" s="144" t="s">
        <v>345</v>
      </c>
      <c r="B3472" s="135" t="s">
        <v>1709</v>
      </c>
      <c r="C3472" s="143">
        <v>-496.27771479356585</v>
      </c>
      <c r="D3472" s="143">
        <v>2815.1613446666315</v>
      </c>
      <c r="E3472" s="142">
        <v>1.3109999999999999</v>
      </c>
      <c r="F3472" s="141">
        <v>2.2890000000000001</v>
      </c>
      <c r="G3472" s="135"/>
      <c r="H3472" s="135"/>
      <c r="I3472" s="134"/>
      <c r="J3472" s="135"/>
      <c r="K3472" s="135"/>
      <c r="L3472" s="134"/>
      <c r="M3472" s="135"/>
      <c r="N3472" s="135"/>
      <c r="O3472" s="134"/>
      <c r="P3472" s="135"/>
      <c r="Q3472" s="135"/>
      <c r="R3472" s="134"/>
      <c r="S3472" s="135"/>
      <c r="T3472" s="135"/>
      <c r="U3472" s="134"/>
      <c r="V3472" s="135"/>
      <c r="W3472" s="135"/>
      <c r="X3472" s="134"/>
      <c r="Y3472" s="135"/>
      <c r="Z3472" s="135"/>
      <c r="AA3472" s="134"/>
      <c r="AB3472" s="135"/>
      <c r="AC3472" s="135"/>
      <c r="AD3472" s="134"/>
      <c r="AE3472" s="135"/>
      <c r="AF3472" s="135"/>
      <c r="AG3472" s="134"/>
    </row>
    <row r="3473" spans="1:33">
      <c r="A3473" s="144" t="s">
        <v>345</v>
      </c>
      <c r="B3473" s="135" t="s">
        <v>1708</v>
      </c>
      <c r="C3473" s="143">
        <v>-495.91447674318471</v>
      </c>
      <c r="D3473" s="143">
        <v>2814.910764481805</v>
      </c>
      <c r="E3473" s="142">
        <v>1.296</v>
      </c>
      <c r="F3473" s="141">
        <v>2.2679999999999998</v>
      </c>
      <c r="G3473" s="135"/>
      <c r="H3473" s="135"/>
      <c r="I3473" s="134"/>
      <c r="J3473" s="135"/>
      <c r="K3473" s="135"/>
      <c r="L3473" s="134"/>
      <c r="M3473" s="135"/>
      <c r="N3473" s="135"/>
      <c r="O3473" s="134"/>
      <c r="P3473" s="135"/>
      <c r="Q3473" s="135"/>
      <c r="R3473" s="134"/>
      <c r="S3473" s="135"/>
      <c r="T3473" s="135"/>
      <c r="U3473" s="134"/>
      <c r="V3473" s="135"/>
      <c r="W3473" s="135"/>
      <c r="X3473" s="134"/>
      <c r="Y3473" s="135"/>
      <c r="Z3473" s="135"/>
      <c r="AA3473" s="134"/>
      <c r="AB3473" s="135"/>
      <c r="AC3473" s="135"/>
      <c r="AD3473" s="134"/>
      <c r="AE3473" s="135"/>
      <c r="AF3473" s="135"/>
      <c r="AG3473" s="134"/>
    </row>
    <row r="3474" spans="1:33">
      <c r="A3474" s="144" t="s">
        <v>345</v>
      </c>
      <c r="B3474" s="135" t="s">
        <v>1707</v>
      </c>
      <c r="C3474" s="143">
        <v>-496.68104153720441</v>
      </c>
      <c r="D3474" s="143">
        <v>2813.4987897784004</v>
      </c>
      <c r="E3474" s="142">
        <v>1.2889999999999999</v>
      </c>
      <c r="F3474" s="141">
        <v>2.278</v>
      </c>
      <c r="G3474" s="135"/>
      <c r="H3474" s="135"/>
      <c r="I3474" s="134"/>
      <c r="J3474" s="135"/>
      <c r="K3474" s="135"/>
      <c r="L3474" s="134"/>
      <c r="M3474" s="135"/>
      <c r="N3474" s="135"/>
      <c r="O3474" s="134"/>
      <c r="P3474" s="135"/>
      <c r="Q3474" s="135"/>
      <c r="R3474" s="134"/>
      <c r="S3474" s="135"/>
      <c r="T3474" s="135"/>
      <c r="U3474" s="134"/>
      <c r="V3474" s="135"/>
      <c r="W3474" s="135"/>
      <c r="X3474" s="134"/>
      <c r="Y3474" s="135"/>
      <c r="Z3474" s="135"/>
      <c r="AA3474" s="134"/>
      <c r="AB3474" s="135"/>
      <c r="AC3474" s="135"/>
      <c r="AD3474" s="134"/>
      <c r="AE3474" s="135"/>
      <c r="AF3474" s="135"/>
      <c r="AG3474" s="134"/>
    </row>
    <row r="3475" spans="1:33">
      <c r="A3475" s="144" t="s">
        <v>345</v>
      </c>
      <c r="B3475" s="135" t="s">
        <v>1706</v>
      </c>
      <c r="C3475" s="143">
        <v>-496.34296055629989</v>
      </c>
      <c r="D3475" s="143">
        <v>2812.2000352275318</v>
      </c>
      <c r="E3475" s="142">
        <v>1.3049999999999999</v>
      </c>
      <c r="F3475" s="141">
        <v>2.2789999999999999</v>
      </c>
      <c r="G3475" s="135"/>
      <c r="H3475" s="135"/>
      <c r="I3475" s="134"/>
      <c r="J3475" s="135"/>
      <c r="K3475" s="135"/>
      <c r="L3475" s="134"/>
      <c r="M3475" s="135"/>
      <c r="N3475" s="135"/>
      <c r="O3475" s="134"/>
      <c r="P3475" s="135"/>
      <c r="Q3475" s="135"/>
      <c r="R3475" s="134"/>
      <c r="S3475" s="135"/>
      <c r="T3475" s="135"/>
      <c r="U3475" s="134"/>
      <c r="V3475" s="135"/>
      <c r="W3475" s="135"/>
      <c r="X3475" s="134"/>
      <c r="Y3475" s="135"/>
      <c r="Z3475" s="135"/>
      <c r="AA3475" s="134"/>
      <c r="AB3475" s="135"/>
      <c r="AC3475" s="135"/>
      <c r="AD3475" s="134"/>
      <c r="AE3475" s="135"/>
      <c r="AF3475" s="135"/>
      <c r="AG3475" s="134"/>
    </row>
    <row r="3476" spans="1:33">
      <c r="A3476" s="144" t="s">
        <v>345</v>
      </c>
      <c r="B3476" s="135" t="s">
        <v>1705</v>
      </c>
      <c r="C3476" s="143">
        <v>-496.04627526756491</v>
      </c>
      <c r="D3476" s="143">
        <v>2810.2108692493725</v>
      </c>
      <c r="E3476" s="142">
        <v>1.3140000000000001</v>
      </c>
      <c r="F3476" s="141">
        <v>2.2570000000000001</v>
      </c>
      <c r="G3476" s="135"/>
      <c r="H3476" s="135"/>
      <c r="I3476" s="134"/>
      <c r="J3476" s="135"/>
      <c r="K3476" s="135"/>
      <c r="L3476" s="134"/>
      <c r="M3476" s="135"/>
      <c r="N3476" s="135"/>
      <c r="O3476" s="134"/>
      <c r="P3476" s="135"/>
      <c r="Q3476" s="135"/>
      <c r="R3476" s="134"/>
      <c r="S3476" s="135"/>
      <c r="T3476" s="135"/>
      <c r="U3476" s="134"/>
      <c r="V3476" s="135"/>
      <c r="W3476" s="135"/>
      <c r="X3476" s="134"/>
      <c r="Y3476" s="135"/>
      <c r="Z3476" s="135"/>
      <c r="AA3476" s="134"/>
      <c r="AB3476" s="135"/>
      <c r="AC3476" s="135"/>
      <c r="AD3476" s="134"/>
      <c r="AE3476" s="135"/>
      <c r="AF3476" s="135"/>
      <c r="AG3476" s="134"/>
    </row>
    <row r="3477" spans="1:33">
      <c r="A3477" s="144" t="s">
        <v>345</v>
      </c>
      <c r="B3477" s="135" t="s">
        <v>1704</v>
      </c>
      <c r="C3477" s="143">
        <v>-496.17101248304749</v>
      </c>
      <c r="D3477" s="143">
        <v>2809.0684249497999</v>
      </c>
      <c r="E3477" s="142">
        <v>1.3109999999999999</v>
      </c>
      <c r="F3477" s="141">
        <v>2.2730000000000001</v>
      </c>
      <c r="G3477" s="135"/>
      <c r="H3477" s="135"/>
      <c r="I3477" s="134"/>
      <c r="J3477" s="135"/>
      <c r="K3477" s="135"/>
      <c r="L3477" s="134"/>
      <c r="M3477" s="135"/>
      <c r="N3477" s="135"/>
      <c r="O3477" s="134"/>
      <c r="P3477" s="135"/>
      <c r="Q3477" s="135"/>
      <c r="R3477" s="134"/>
      <c r="S3477" s="135"/>
      <c r="T3477" s="135"/>
      <c r="U3477" s="134"/>
      <c r="V3477" s="135"/>
      <c r="W3477" s="135"/>
      <c r="X3477" s="134"/>
      <c r="Y3477" s="135"/>
      <c r="Z3477" s="135"/>
      <c r="AA3477" s="134"/>
      <c r="AB3477" s="135"/>
      <c r="AC3477" s="135"/>
      <c r="AD3477" s="134"/>
      <c r="AE3477" s="135"/>
      <c r="AF3477" s="135"/>
      <c r="AG3477" s="134"/>
    </row>
    <row r="3478" spans="1:33">
      <c r="A3478" s="144" t="s">
        <v>345</v>
      </c>
      <c r="B3478" s="135" t="s">
        <v>1703</v>
      </c>
      <c r="C3478" s="143">
        <v>-495.99733335187506</v>
      </c>
      <c r="D3478" s="143">
        <v>2808.1023749918991</v>
      </c>
      <c r="E3478" s="142">
        <v>1.298</v>
      </c>
      <c r="F3478" s="141">
        <v>2.2789999999999999</v>
      </c>
      <c r="G3478" s="135"/>
      <c r="H3478" s="135"/>
      <c r="I3478" s="134"/>
      <c r="J3478" s="135"/>
      <c r="K3478" s="135"/>
      <c r="L3478" s="134"/>
      <c r="M3478" s="135"/>
      <c r="N3478" s="135"/>
      <c r="O3478" s="134"/>
      <c r="P3478" s="135"/>
      <c r="Q3478" s="135"/>
      <c r="R3478" s="134"/>
      <c r="S3478" s="135"/>
      <c r="T3478" s="135"/>
      <c r="U3478" s="134"/>
      <c r="V3478" s="135"/>
      <c r="W3478" s="135"/>
      <c r="X3478" s="134"/>
      <c r="Y3478" s="135"/>
      <c r="Z3478" s="135"/>
      <c r="AA3478" s="134"/>
      <c r="AB3478" s="135"/>
      <c r="AC3478" s="135"/>
      <c r="AD3478" s="134"/>
      <c r="AE3478" s="135"/>
      <c r="AF3478" s="135"/>
      <c r="AG3478" s="134"/>
    </row>
    <row r="3479" spans="1:33">
      <c r="A3479" s="144" t="s">
        <v>345</v>
      </c>
      <c r="B3479" s="135" t="s">
        <v>1702</v>
      </c>
      <c r="C3479" s="143">
        <v>-496.39682251072315</v>
      </c>
      <c r="D3479" s="143">
        <v>2806.4930839925696</v>
      </c>
      <c r="E3479" s="142">
        <v>1.31</v>
      </c>
      <c r="F3479" s="141">
        <v>2.2810000000000001</v>
      </c>
      <c r="G3479" s="135"/>
      <c r="H3479" s="135"/>
      <c r="I3479" s="134"/>
      <c r="J3479" s="135"/>
      <c r="K3479" s="135"/>
      <c r="L3479" s="134"/>
      <c r="M3479" s="135"/>
      <c r="N3479" s="135"/>
      <c r="O3479" s="134"/>
      <c r="P3479" s="135"/>
      <c r="Q3479" s="135"/>
      <c r="R3479" s="134"/>
      <c r="S3479" s="135"/>
      <c r="T3479" s="135"/>
      <c r="U3479" s="134"/>
      <c r="V3479" s="135"/>
      <c r="W3479" s="135"/>
      <c r="X3479" s="134"/>
      <c r="Y3479" s="135"/>
      <c r="Z3479" s="135"/>
      <c r="AA3479" s="134"/>
      <c r="AB3479" s="135"/>
      <c r="AC3479" s="135"/>
      <c r="AD3479" s="134"/>
      <c r="AE3479" s="135"/>
      <c r="AF3479" s="135"/>
      <c r="AG3479" s="134"/>
    </row>
    <row r="3480" spans="1:33">
      <c r="A3480" s="144" t="s">
        <v>345</v>
      </c>
      <c r="B3480" s="135" t="s">
        <v>1701</v>
      </c>
      <c r="C3480" s="143">
        <v>-495.96083416565676</v>
      </c>
      <c r="D3480" s="143">
        <v>2805.7677814752906</v>
      </c>
      <c r="E3480" s="142">
        <v>1.2929999999999999</v>
      </c>
      <c r="F3480" s="141">
        <v>2.2759999999999998</v>
      </c>
      <c r="G3480" s="135"/>
      <c r="H3480" s="135"/>
      <c r="I3480" s="134"/>
      <c r="J3480" s="135"/>
      <c r="K3480" s="135"/>
      <c r="L3480" s="134"/>
      <c r="M3480" s="135"/>
      <c r="N3480" s="135"/>
      <c r="O3480" s="134"/>
      <c r="P3480" s="135"/>
      <c r="Q3480" s="135"/>
      <c r="R3480" s="134"/>
      <c r="S3480" s="135"/>
      <c r="T3480" s="135"/>
      <c r="U3480" s="134"/>
      <c r="V3480" s="135"/>
      <c r="W3480" s="135"/>
      <c r="X3480" s="134"/>
      <c r="Y3480" s="135"/>
      <c r="Z3480" s="135"/>
      <c r="AA3480" s="134"/>
      <c r="AB3480" s="135"/>
      <c r="AC3480" s="135"/>
      <c r="AD3480" s="134"/>
      <c r="AE3480" s="135"/>
      <c r="AF3480" s="135"/>
      <c r="AG3480" s="134"/>
    </row>
    <row r="3481" spans="1:33">
      <c r="A3481" s="144" t="s">
        <v>345</v>
      </c>
      <c r="B3481" s="135" t="s">
        <v>1700</v>
      </c>
      <c r="C3481" s="143">
        <v>-496.7166093181487</v>
      </c>
      <c r="D3481" s="143">
        <v>2804.4300856087953</v>
      </c>
      <c r="E3481" s="142">
        <v>1.3140000000000001</v>
      </c>
      <c r="F3481" s="141">
        <v>2.274</v>
      </c>
      <c r="G3481" s="135"/>
      <c r="H3481" s="135"/>
      <c r="I3481" s="134"/>
      <c r="J3481" s="135"/>
      <c r="K3481" s="135"/>
      <c r="L3481" s="134"/>
      <c r="M3481" s="135"/>
      <c r="N3481" s="135"/>
      <c r="O3481" s="134"/>
      <c r="P3481" s="135"/>
      <c r="Q3481" s="135"/>
      <c r="R3481" s="134"/>
      <c r="S3481" s="135"/>
      <c r="T3481" s="135"/>
      <c r="U3481" s="134"/>
      <c r="V3481" s="135"/>
      <c r="W3481" s="135"/>
      <c r="X3481" s="134"/>
      <c r="Y3481" s="135"/>
      <c r="Z3481" s="135"/>
      <c r="AA3481" s="134"/>
      <c r="AB3481" s="135"/>
      <c r="AC3481" s="135"/>
      <c r="AD3481" s="134"/>
      <c r="AE3481" s="135"/>
      <c r="AF3481" s="135"/>
      <c r="AG3481" s="134"/>
    </row>
    <row r="3482" spans="1:33">
      <c r="A3482" s="144" t="s">
        <v>345</v>
      </c>
      <c r="B3482" s="135" t="s">
        <v>1699</v>
      </c>
      <c r="C3482" s="143">
        <v>-496.43511681238931</v>
      </c>
      <c r="D3482" s="143">
        <v>2803.8109937335144</v>
      </c>
      <c r="E3482" s="142">
        <v>1.29</v>
      </c>
      <c r="F3482" s="141">
        <v>2.2789999999999999</v>
      </c>
      <c r="G3482" s="135"/>
      <c r="H3482" s="135"/>
      <c r="I3482" s="134"/>
      <c r="J3482" s="135"/>
      <c r="K3482" s="135"/>
      <c r="L3482" s="134"/>
      <c r="M3482" s="135"/>
      <c r="N3482" s="135"/>
      <c r="O3482" s="134"/>
      <c r="P3482" s="135"/>
      <c r="Q3482" s="135"/>
      <c r="R3482" s="134"/>
      <c r="S3482" s="135"/>
      <c r="T3482" s="135"/>
      <c r="U3482" s="134"/>
      <c r="V3482" s="135"/>
      <c r="W3482" s="135"/>
      <c r="X3482" s="134"/>
      <c r="Y3482" s="135"/>
      <c r="Z3482" s="135"/>
      <c r="AA3482" s="134"/>
      <c r="AB3482" s="135"/>
      <c r="AC3482" s="135"/>
      <c r="AD3482" s="134"/>
      <c r="AE3482" s="135"/>
      <c r="AF3482" s="135"/>
      <c r="AG3482" s="134"/>
    </row>
    <row r="3483" spans="1:33">
      <c r="A3483" s="144" t="s">
        <v>345</v>
      </c>
      <c r="B3483" s="135" t="s">
        <v>1698</v>
      </c>
      <c r="C3483" s="143">
        <v>-496.87292608314613</v>
      </c>
      <c r="D3483" s="143">
        <v>2802.2253370695585</v>
      </c>
      <c r="E3483" s="142">
        <v>1.351</v>
      </c>
      <c r="F3483" s="141">
        <v>2.294</v>
      </c>
      <c r="G3483" s="135"/>
      <c r="H3483" s="135"/>
      <c r="I3483" s="134"/>
      <c r="J3483" s="135"/>
      <c r="K3483" s="135"/>
      <c r="L3483" s="134"/>
      <c r="M3483" s="135"/>
      <c r="N3483" s="135"/>
      <c r="O3483" s="134"/>
      <c r="P3483" s="135"/>
      <c r="Q3483" s="135"/>
      <c r="R3483" s="134"/>
      <c r="S3483" s="135"/>
      <c r="T3483" s="135"/>
      <c r="U3483" s="134"/>
      <c r="V3483" s="135"/>
      <c r="W3483" s="135"/>
      <c r="X3483" s="134"/>
      <c r="Y3483" s="135"/>
      <c r="Z3483" s="135"/>
      <c r="AA3483" s="134"/>
      <c r="AB3483" s="135"/>
      <c r="AC3483" s="135"/>
      <c r="AD3483" s="134"/>
      <c r="AE3483" s="135"/>
      <c r="AF3483" s="135"/>
      <c r="AG3483" s="134"/>
    </row>
    <row r="3484" spans="1:33">
      <c r="A3484" s="144" t="s">
        <v>345</v>
      </c>
      <c r="B3484" s="135" t="s">
        <v>1697</v>
      </c>
      <c r="C3484" s="143">
        <v>-496.36278092453671</v>
      </c>
      <c r="D3484" s="143">
        <v>2800.6344215757149</v>
      </c>
      <c r="E3484" s="142">
        <v>1.302</v>
      </c>
      <c r="F3484" s="141">
        <v>2.2589999999999999</v>
      </c>
      <c r="G3484" s="135"/>
      <c r="H3484" s="135"/>
      <c r="I3484" s="134"/>
      <c r="J3484" s="135"/>
      <c r="K3484" s="135"/>
      <c r="L3484" s="134"/>
      <c r="M3484" s="135"/>
      <c r="N3484" s="135"/>
      <c r="O3484" s="134"/>
      <c r="P3484" s="135"/>
      <c r="Q3484" s="135"/>
      <c r="R3484" s="134"/>
      <c r="S3484" s="135"/>
      <c r="T3484" s="135"/>
      <c r="U3484" s="134"/>
      <c r="V3484" s="135"/>
      <c r="W3484" s="135"/>
      <c r="X3484" s="134"/>
      <c r="Y3484" s="135"/>
      <c r="Z3484" s="135"/>
      <c r="AA3484" s="134"/>
      <c r="AB3484" s="135"/>
      <c r="AC3484" s="135"/>
      <c r="AD3484" s="134"/>
      <c r="AE3484" s="135"/>
      <c r="AF3484" s="135"/>
      <c r="AG3484" s="134"/>
    </row>
    <row r="3485" spans="1:33">
      <c r="A3485" s="144" t="s">
        <v>345</v>
      </c>
      <c r="B3485" s="135" t="s">
        <v>1696</v>
      </c>
      <c r="C3485" s="143">
        <v>-496.43398186474514</v>
      </c>
      <c r="D3485" s="143">
        <v>2799.0523427694225</v>
      </c>
      <c r="E3485" s="142">
        <v>1.3240000000000001</v>
      </c>
      <c r="F3485" s="141">
        <v>2.2890000000000001</v>
      </c>
      <c r="G3485" s="135"/>
      <c r="H3485" s="135"/>
      <c r="I3485" s="134"/>
      <c r="J3485" s="135"/>
      <c r="K3485" s="135"/>
      <c r="L3485" s="134"/>
      <c r="M3485" s="135"/>
      <c r="N3485" s="135"/>
      <c r="O3485" s="134"/>
      <c r="P3485" s="135"/>
      <c r="Q3485" s="135"/>
      <c r="R3485" s="134"/>
      <c r="S3485" s="135"/>
      <c r="T3485" s="135"/>
      <c r="U3485" s="134"/>
      <c r="V3485" s="135"/>
      <c r="W3485" s="135"/>
      <c r="X3485" s="134"/>
      <c r="Y3485" s="135"/>
      <c r="Z3485" s="135"/>
      <c r="AA3485" s="134"/>
      <c r="AB3485" s="135"/>
      <c r="AC3485" s="135"/>
      <c r="AD3485" s="134"/>
      <c r="AE3485" s="135"/>
      <c r="AF3485" s="135"/>
      <c r="AG3485" s="134"/>
    </row>
    <row r="3486" spans="1:33">
      <c r="A3486" s="144" t="s">
        <v>345</v>
      </c>
      <c r="B3486" s="135" t="s">
        <v>1695</v>
      </c>
      <c r="C3486" s="143">
        <v>-496.3859341208107</v>
      </c>
      <c r="D3486" s="143">
        <v>2797.9803772013952</v>
      </c>
      <c r="E3486" s="142">
        <v>1.278</v>
      </c>
      <c r="F3486" s="141">
        <v>2.2730000000000001</v>
      </c>
      <c r="G3486" s="135"/>
      <c r="H3486" s="135"/>
      <c r="I3486" s="134"/>
      <c r="J3486" s="135"/>
      <c r="K3486" s="135"/>
      <c r="L3486" s="134"/>
      <c r="M3486" s="135"/>
      <c r="N3486" s="135"/>
      <c r="O3486" s="134"/>
      <c r="P3486" s="135"/>
      <c r="Q3486" s="135"/>
      <c r="R3486" s="134"/>
      <c r="S3486" s="135"/>
      <c r="T3486" s="135"/>
      <c r="U3486" s="134"/>
      <c r="V3486" s="135"/>
      <c r="W3486" s="135"/>
      <c r="X3486" s="134"/>
      <c r="Y3486" s="135"/>
      <c r="Z3486" s="135"/>
      <c r="AA3486" s="134"/>
      <c r="AB3486" s="135"/>
      <c r="AC3486" s="135"/>
      <c r="AD3486" s="134"/>
      <c r="AE3486" s="135"/>
      <c r="AF3486" s="135"/>
      <c r="AG3486" s="134"/>
    </row>
    <row r="3487" spans="1:33">
      <c r="A3487" s="144" t="s">
        <v>345</v>
      </c>
      <c r="B3487" s="135" t="s">
        <v>1694</v>
      </c>
      <c r="C3487" s="143">
        <v>-496.29438413113132</v>
      </c>
      <c r="D3487" s="143">
        <v>2796.5147472257809</v>
      </c>
      <c r="E3487" s="142">
        <v>1.296</v>
      </c>
      <c r="F3487" s="141">
        <v>2.27</v>
      </c>
      <c r="G3487" s="135"/>
      <c r="H3487" s="135"/>
      <c r="I3487" s="134"/>
      <c r="J3487" s="135"/>
      <c r="K3487" s="135"/>
      <c r="L3487" s="134"/>
      <c r="M3487" s="135"/>
      <c r="N3487" s="135"/>
      <c r="O3487" s="134"/>
      <c r="P3487" s="135"/>
      <c r="Q3487" s="135"/>
      <c r="R3487" s="134"/>
      <c r="S3487" s="135"/>
      <c r="T3487" s="135"/>
      <c r="U3487" s="134"/>
      <c r="V3487" s="135"/>
      <c r="W3487" s="135"/>
      <c r="X3487" s="134"/>
      <c r="Y3487" s="135"/>
      <c r="Z3487" s="135"/>
      <c r="AA3487" s="134"/>
      <c r="AB3487" s="135"/>
      <c r="AC3487" s="135"/>
      <c r="AD3487" s="134"/>
      <c r="AE3487" s="135"/>
      <c r="AF3487" s="135"/>
      <c r="AG3487" s="134"/>
    </row>
    <row r="3488" spans="1:33">
      <c r="A3488" s="144" t="s">
        <v>345</v>
      </c>
      <c r="B3488" s="135" t="s">
        <v>1693</v>
      </c>
      <c r="C3488" s="143">
        <v>-496.86190014489711</v>
      </c>
      <c r="D3488" s="143">
        <v>2794.7694656670997</v>
      </c>
      <c r="E3488" s="142">
        <v>1.304</v>
      </c>
      <c r="F3488" s="141">
        <v>2.2629999999999999</v>
      </c>
      <c r="G3488" s="135"/>
      <c r="H3488" s="135"/>
      <c r="I3488" s="134"/>
      <c r="J3488" s="135"/>
      <c r="K3488" s="135"/>
      <c r="L3488" s="134"/>
      <c r="M3488" s="135"/>
      <c r="N3488" s="135"/>
      <c r="O3488" s="134"/>
      <c r="P3488" s="135"/>
      <c r="Q3488" s="135"/>
      <c r="R3488" s="134"/>
      <c r="S3488" s="135"/>
      <c r="T3488" s="135"/>
      <c r="U3488" s="134"/>
      <c r="V3488" s="135"/>
      <c r="W3488" s="135"/>
      <c r="X3488" s="134"/>
      <c r="Y3488" s="135"/>
      <c r="Z3488" s="135"/>
      <c r="AA3488" s="134"/>
      <c r="AB3488" s="135"/>
      <c r="AC3488" s="135"/>
      <c r="AD3488" s="134"/>
      <c r="AE3488" s="135"/>
      <c r="AF3488" s="135"/>
      <c r="AG3488" s="134"/>
    </row>
    <row r="3489" spans="1:33">
      <c r="A3489" s="144" t="s">
        <v>345</v>
      </c>
      <c r="B3489" s="135" t="s">
        <v>1692</v>
      </c>
      <c r="C3489" s="143">
        <v>-496.83687590757557</v>
      </c>
      <c r="D3489" s="143">
        <v>2793.306524232592</v>
      </c>
      <c r="E3489" s="142">
        <v>1.288</v>
      </c>
      <c r="F3489" s="141">
        <v>2.2789999999999999</v>
      </c>
      <c r="G3489" s="135"/>
      <c r="H3489" s="135"/>
      <c r="I3489" s="134"/>
      <c r="J3489" s="135"/>
      <c r="K3489" s="135"/>
      <c r="L3489" s="134"/>
      <c r="M3489" s="135"/>
      <c r="N3489" s="135"/>
      <c r="O3489" s="134"/>
      <c r="P3489" s="135"/>
      <c r="Q3489" s="135"/>
      <c r="R3489" s="134"/>
      <c r="S3489" s="135"/>
      <c r="T3489" s="135"/>
      <c r="U3489" s="134"/>
      <c r="V3489" s="135"/>
      <c r="W3489" s="135"/>
      <c r="X3489" s="134"/>
      <c r="Y3489" s="135"/>
      <c r="Z3489" s="135"/>
      <c r="AA3489" s="134"/>
      <c r="AB3489" s="135"/>
      <c r="AC3489" s="135"/>
      <c r="AD3489" s="134"/>
      <c r="AE3489" s="135"/>
      <c r="AF3489" s="135"/>
      <c r="AG3489" s="134"/>
    </row>
    <row r="3490" spans="1:33">
      <c r="A3490" s="144" t="s">
        <v>345</v>
      </c>
      <c r="B3490" s="135" t="s">
        <v>1691</v>
      </c>
      <c r="C3490" s="143">
        <v>-496.6226436228784</v>
      </c>
      <c r="D3490" s="143">
        <v>2791.3952662179795</v>
      </c>
      <c r="E3490" s="142">
        <v>1.3</v>
      </c>
      <c r="F3490" s="141">
        <v>2.2730000000000001</v>
      </c>
      <c r="G3490" s="135"/>
      <c r="H3490" s="135"/>
      <c r="I3490" s="134"/>
      <c r="J3490" s="135"/>
      <c r="K3490" s="135"/>
      <c r="L3490" s="134"/>
      <c r="M3490" s="135"/>
      <c r="N3490" s="135"/>
      <c r="O3490" s="134"/>
      <c r="P3490" s="135"/>
      <c r="Q3490" s="135"/>
      <c r="R3490" s="134"/>
      <c r="S3490" s="135"/>
      <c r="T3490" s="135"/>
      <c r="U3490" s="134"/>
      <c r="V3490" s="135"/>
      <c r="W3490" s="135"/>
      <c r="X3490" s="134"/>
      <c r="Y3490" s="135"/>
      <c r="Z3490" s="135"/>
      <c r="AA3490" s="134"/>
      <c r="AB3490" s="135"/>
      <c r="AC3490" s="135"/>
      <c r="AD3490" s="134"/>
      <c r="AE3490" s="135"/>
      <c r="AF3490" s="135"/>
      <c r="AG3490" s="134"/>
    </row>
    <row r="3491" spans="1:33">
      <c r="A3491" s="144" t="s">
        <v>345</v>
      </c>
      <c r="B3491" s="135" t="s">
        <v>1690</v>
      </c>
      <c r="C3491" s="143">
        <v>-496.53703755609484</v>
      </c>
      <c r="D3491" s="143">
        <v>2790.9171014979961</v>
      </c>
      <c r="E3491" s="142">
        <v>1.3180000000000001</v>
      </c>
      <c r="F3491" s="141">
        <v>2.2690000000000001</v>
      </c>
      <c r="G3491" s="135"/>
      <c r="H3491" s="135"/>
      <c r="I3491" s="134"/>
      <c r="J3491" s="135"/>
      <c r="K3491" s="135"/>
      <c r="L3491" s="134"/>
      <c r="M3491" s="135"/>
      <c r="N3491" s="135"/>
      <c r="O3491" s="134"/>
      <c r="P3491" s="135"/>
      <c r="Q3491" s="135"/>
      <c r="R3491" s="134"/>
      <c r="S3491" s="135"/>
      <c r="T3491" s="135"/>
      <c r="U3491" s="134"/>
      <c r="V3491" s="135"/>
      <c r="W3491" s="135"/>
      <c r="X3491" s="134"/>
      <c r="Y3491" s="135"/>
      <c r="Z3491" s="135"/>
      <c r="AA3491" s="134"/>
      <c r="AB3491" s="135"/>
      <c r="AC3491" s="135"/>
      <c r="AD3491" s="134"/>
      <c r="AE3491" s="135"/>
      <c r="AF3491" s="135"/>
      <c r="AG3491" s="134"/>
    </row>
    <row r="3492" spans="1:33">
      <c r="A3492" s="144" t="s">
        <v>345</v>
      </c>
      <c r="B3492" s="135" t="s">
        <v>1689</v>
      </c>
      <c r="C3492" s="143">
        <v>-496.1340893614879</v>
      </c>
      <c r="D3492" s="143">
        <v>2789.0013736692927</v>
      </c>
      <c r="E3492" s="142">
        <v>1.3049999999999999</v>
      </c>
      <c r="F3492" s="141">
        <v>2.2690000000000001</v>
      </c>
      <c r="G3492" s="135"/>
      <c r="H3492" s="135"/>
      <c r="I3492" s="134"/>
      <c r="J3492" s="135"/>
      <c r="K3492" s="135"/>
      <c r="L3492" s="134"/>
      <c r="M3492" s="135"/>
      <c r="N3492" s="135"/>
      <c r="O3492" s="134"/>
      <c r="P3492" s="135"/>
      <c r="Q3492" s="135"/>
      <c r="R3492" s="134"/>
      <c r="S3492" s="135"/>
      <c r="T3492" s="135"/>
      <c r="U3492" s="134"/>
      <c r="V3492" s="135"/>
      <c r="W3492" s="135"/>
      <c r="X3492" s="134"/>
      <c r="Y3492" s="135"/>
      <c r="Z3492" s="135"/>
      <c r="AA3492" s="134"/>
      <c r="AB3492" s="135"/>
      <c r="AC3492" s="135"/>
      <c r="AD3492" s="134"/>
      <c r="AE3492" s="135"/>
      <c r="AF3492" s="135"/>
      <c r="AG3492" s="134"/>
    </row>
    <row r="3493" spans="1:33">
      <c r="A3493" s="144" t="s">
        <v>345</v>
      </c>
      <c r="B3493" s="135" t="s">
        <v>1688</v>
      </c>
      <c r="C3493" s="143">
        <v>-496.89698975776042</v>
      </c>
      <c r="D3493" s="143">
        <v>2788.9203492861711</v>
      </c>
      <c r="E3493" s="142">
        <v>1.306</v>
      </c>
      <c r="F3493" s="141">
        <v>2.2810000000000001</v>
      </c>
      <c r="G3493" s="135"/>
      <c r="H3493" s="135"/>
      <c r="I3493" s="134"/>
      <c r="J3493" s="135"/>
      <c r="K3493" s="135"/>
      <c r="L3493" s="134"/>
      <c r="M3493" s="135"/>
      <c r="N3493" s="135"/>
      <c r="O3493" s="134"/>
      <c r="P3493" s="135"/>
      <c r="Q3493" s="135"/>
      <c r="R3493" s="134"/>
      <c r="S3493" s="135"/>
      <c r="T3493" s="135"/>
      <c r="U3493" s="134"/>
      <c r="V3493" s="135"/>
      <c r="W3493" s="135"/>
      <c r="X3493" s="134"/>
      <c r="Y3493" s="135"/>
      <c r="Z3493" s="135"/>
      <c r="AA3493" s="134"/>
      <c r="AB3493" s="135"/>
      <c r="AC3493" s="135"/>
      <c r="AD3493" s="134"/>
      <c r="AE3493" s="135"/>
      <c r="AF3493" s="135"/>
      <c r="AG3493" s="134"/>
    </row>
    <row r="3494" spans="1:33">
      <c r="A3494" s="144" t="s">
        <v>345</v>
      </c>
      <c r="B3494" s="135" t="s">
        <v>1687</v>
      </c>
      <c r="C3494" s="143">
        <v>-496.78166787899545</v>
      </c>
      <c r="D3494" s="143">
        <v>2787.111777246118</v>
      </c>
      <c r="E3494" s="142">
        <v>1.31</v>
      </c>
      <c r="F3494" s="141">
        <v>2.2690000000000001</v>
      </c>
      <c r="G3494" s="135"/>
      <c r="H3494" s="135"/>
      <c r="I3494" s="134"/>
      <c r="J3494" s="135"/>
      <c r="K3494" s="135"/>
      <c r="L3494" s="134"/>
      <c r="M3494" s="135"/>
      <c r="N3494" s="135"/>
      <c r="O3494" s="134"/>
      <c r="P3494" s="135"/>
      <c r="Q3494" s="135"/>
      <c r="R3494" s="134"/>
      <c r="S3494" s="135"/>
      <c r="T3494" s="135"/>
      <c r="U3494" s="134"/>
      <c r="V3494" s="135"/>
      <c r="W3494" s="135"/>
      <c r="X3494" s="134"/>
      <c r="Y3494" s="135"/>
      <c r="Z3494" s="135"/>
      <c r="AA3494" s="134"/>
      <c r="AB3494" s="135"/>
      <c r="AC3494" s="135"/>
      <c r="AD3494" s="134"/>
      <c r="AE3494" s="135"/>
      <c r="AF3494" s="135"/>
      <c r="AG3494" s="134"/>
    </row>
    <row r="3495" spans="1:33">
      <c r="A3495" s="144" t="s">
        <v>345</v>
      </c>
      <c r="B3495" s="135" t="s">
        <v>1686</v>
      </c>
      <c r="C3495" s="143">
        <v>-496.77466195924029</v>
      </c>
      <c r="D3495" s="143">
        <v>2786.9258687004399</v>
      </c>
      <c r="E3495" s="142">
        <v>1.3069999999999999</v>
      </c>
      <c r="F3495" s="141">
        <v>2.2690000000000001</v>
      </c>
      <c r="G3495" s="135"/>
      <c r="H3495" s="135"/>
      <c r="I3495" s="134"/>
      <c r="J3495" s="135"/>
      <c r="K3495" s="135"/>
      <c r="L3495" s="134"/>
      <c r="M3495" s="135"/>
      <c r="N3495" s="135"/>
      <c r="O3495" s="134"/>
      <c r="P3495" s="135"/>
      <c r="Q3495" s="135"/>
      <c r="R3495" s="134"/>
      <c r="S3495" s="135"/>
      <c r="T3495" s="135"/>
      <c r="U3495" s="134"/>
      <c r="V3495" s="135"/>
      <c r="W3495" s="135"/>
      <c r="X3495" s="134"/>
      <c r="Y3495" s="135"/>
      <c r="Z3495" s="135"/>
      <c r="AA3495" s="134"/>
      <c r="AB3495" s="135"/>
      <c r="AC3495" s="135"/>
      <c r="AD3495" s="134"/>
      <c r="AE3495" s="135"/>
      <c r="AF3495" s="135"/>
      <c r="AG3495" s="134"/>
    </row>
    <row r="3496" spans="1:33">
      <c r="A3496" s="144" t="s">
        <v>345</v>
      </c>
      <c r="B3496" s="135" t="s">
        <v>1685</v>
      </c>
      <c r="C3496" s="143">
        <v>-496.79231141357843</v>
      </c>
      <c r="D3496" s="143">
        <v>2785.1113132506657</v>
      </c>
      <c r="E3496" s="142">
        <v>1.3009999999999999</v>
      </c>
      <c r="F3496" s="141">
        <v>2.258</v>
      </c>
      <c r="G3496" s="135"/>
      <c r="H3496" s="135"/>
      <c r="I3496" s="134"/>
      <c r="J3496" s="135"/>
      <c r="K3496" s="135"/>
      <c r="L3496" s="134"/>
      <c r="M3496" s="135"/>
      <c r="N3496" s="135"/>
      <c r="O3496" s="134"/>
      <c r="P3496" s="135"/>
      <c r="Q3496" s="135"/>
      <c r="R3496" s="134"/>
      <c r="S3496" s="135"/>
      <c r="T3496" s="135"/>
      <c r="U3496" s="134"/>
      <c r="V3496" s="135"/>
      <c r="W3496" s="135"/>
      <c r="X3496" s="134"/>
      <c r="Y3496" s="135"/>
      <c r="Z3496" s="135"/>
      <c r="AA3496" s="134"/>
      <c r="AB3496" s="135"/>
      <c r="AC3496" s="135"/>
      <c r="AD3496" s="134"/>
      <c r="AE3496" s="135"/>
      <c r="AF3496" s="135"/>
      <c r="AG3496" s="134"/>
    </row>
    <row r="3497" spans="1:33">
      <c r="A3497" s="144" t="s">
        <v>345</v>
      </c>
      <c r="B3497" s="135" t="s">
        <v>1684</v>
      </c>
      <c r="C3497" s="143">
        <v>-496.27631560964386</v>
      </c>
      <c r="D3497" s="143">
        <v>2784.9287449489339</v>
      </c>
      <c r="E3497" s="142">
        <v>1.3240000000000001</v>
      </c>
      <c r="F3497" s="141">
        <v>2.266</v>
      </c>
      <c r="G3497" s="135"/>
      <c r="H3497" s="135"/>
      <c r="I3497" s="134"/>
      <c r="J3497" s="135"/>
      <c r="K3497" s="135"/>
      <c r="L3497" s="134"/>
      <c r="M3497" s="135"/>
      <c r="N3497" s="135"/>
      <c r="O3497" s="134"/>
      <c r="P3497" s="135"/>
      <c r="Q3497" s="135"/>
      <c r="R3497" s="134"/>
      <c r="S3497" s="135"/>
      <c r="T3497" s="135"/>
      <c r="U3497" s="134"/>
      <c r="V3497" s="135"/>
      <c r="W3497" s="135"/>
      <c r="X3497" s="134"/>
      <c r="Y3497" s="135"/>
      <c r="Z3497" s="135"/>
      <c r="AA3497" s="134"/>
      <c r="AB3497" s="135"/>
      <c r="AC3497" s="135"/>
      <c r="AD3497" s="134"/>
      <c r="AE3497" s="135"/>
      <c r="AF3497" s="135"/>
      <c r="AG3497" s="134"/>
    </row>
    <row r="3498" spans="1:33">
      <c r="A3498" s="144" t="s">
        <v>345</v>
      </c>
      <c r="B3498" s="135" t="s">
        <v>1683</v>
      </c>
      <c r="C3498" s="143">
        <v>-496.71623043799474</v>
      </c>
      <c r="D3498" s="143">
        <v>2784.2153300340929</v>
      </c>
      <c r="E3498" s="142">
        <v>1.339</v>
      </c>
      <c r="F3498" s="141">
        <v>2.2730000000000001</v>
      </c>
      <c r="G3498" s="135"/>
      <c r="H3498" s="135"/>
      <c r="I3498" s="134"/>
      <c r="J3498" s="135"/>
      <c r="K3498" s="135"/>
      <c r="L3498" s="134"/>
      <c r="M3498" s="135"/>
      <c r="N3498" s="135"/>
      <c r="O3498" s="134"/>
      <c r="P3498" s="135"/>
      <c r="Q3498" s="135"/>
      <c r="R3498" s="134"/>
      <c r="S3498" s="135"/>
      <c r="T3498" s="135"/>
      <c r="U3498" s="134"/>
      <c r="V3498" s="135"/>
      <c r="W3498" s="135"/>
      <c r="X3498" s="134"/>
      <c r="Y3498" s="135"/>
      <c r="Z3498" s="135"/>
      <c r="AA3498" s="134"/>
      <c r="AB3498" s="135"/>
      <c r="AC3498" s="135"/>
      <c r="AD3498" s="134"/>
      <c r="AE3498" s="135"/>
      <c r="AF3498" s="135"/>
      <c r="AG3498" s="134"/>
    </row>
    <row r="3499" spans="1:33">
      <c r="A3499" s="144" t="s">
        <v>345</v>
      </c>
      <c r="B3499" s="135" t="s">
        <v>1682</v>
      </c>
      <c r="C3499" s="143">
        <v>-496.68653544010505</v>
      </c>
      <c r="D3499" s="143">
        <v>2782.9853104630561</v>
      </c>
      <c r="E3499" s="142">
        <v>1.323</v>
      </c>
      <c r="F3499" s="141">
        <v>2.2730000000000001</v>
      </c>
      <c r="G3499" s="135"/>
      <c r="H3499" s="135"/>
      <c r="I3499" s="134"/>
      <c r="J3499" s="135"/>
      <c r="K3499" s="135"/>
      <c r="L3499" s="134"/>
      <c r="M3499" s="135"/>
      <c r="N3499" s="135"/>
      <c r="O3499" s="134"/>
      <c r="P3499" s="135"/>
      <c r="Q3499" s="135"/>
      <c r="R3499" s="134"/>
      <c r="S3499" s="135"/>
      <c r="T3499" s="135"/>
      <c r="U3499" s="134"/>
      <c r="V3499" s="135"/>
      <c r="W3499" s="135"/>
      <c r="X3499" s="134"/>
      <c r="Y3499" s="135"/>
      <c r="Z3499" s="135"/>
      <c r="AA3499" s="134"/>
      <c r="AB3499" s="135"/>
      <c r="AC3499" s="135"/>
      <c r="AD3499" s="134"/>
      <c r="AE3499" s="135"/>
      <c r="AF3499" s="135"/>
      <c r="AG3499" s="134"/>
    </row>
    <row r="3500" spans="1:33">
      <c r="A3500" s="144" t="s">
        <v>345</v>
      </c>
      <c r="B3500" s="135" t="s">
        <v>1681</v>
      </c>
      <c r="C3500" s="143">
        <v>-496.57387603991072</v>
      </c>
      <c r="D3500" s="143">
        <v>2782.3049751070644</v>
      </c>
      <c r="E3500" s="142">
        <v>1.345</v>
      </c>
      <c r="F3500" s="141">
        <v>2.2570000000000001</v>
      </c>
      <c r="G3500" s="135"/>
      <c r="H3500" s="135"/>
      <c r="I3500" s="134"/>
      <c r="J3500" s="135"/>
      <c r="K3500" s="135"/>
      <c r="L3500" s="134"/>
      <c r="M3500" s="135"/>
      <c r="N3500" s="135"/>
      <c r="O3500" s="134"/>
      <c r="P3500" s="135"/>
      <c r="Q3500" s="135"/>
      <c r="R3500" s="134"/>
      <c r="S3500" s="135"/>
      <c r="T3500" s="135"/>
      <c r="U3500" s="134"/>
      <c r="V3500" s="135"/>
      <c r="W3500" s="135"/>
      <c r="X3500" s="134"/>
      <c r="Y3500" s="135"/>
      <c r="Z3500" s="135"/>
      <c r="AA3500" s="134"/>
      <c r="AB3500" s="135"/>
      <c r="AC3500" s="135"/>
      <c r="AD3500" s="134"/>
      <c r="AE3500" s="135"/>
      <c r="AF3500" s="135"/>
      <c r="AG3500" s="134"/>
    </row>
    <row r="3501" spans="1:33">
      <c r="A3501" s="144" t="s">
        <v>345</v>
      </c>
      <c r="B3501" s="135" t="s">
        <v>1680</v>
      </c>
      <c r="C3501" s="143">
        <v>-496.04518101073342</v>
      </c>
      <c r="D3501" s="143">
        <v>2780.7984220367771</v>
      </c>
      <c r="E3501" s="142">
        <v>1.3160000000000001</v>
      </c>
      <c r="F3501" s="141">
        <v>2.2759999999999998</v>
      </c>
      <c r="G3501" s="135"/>
      <c r="H3501" s="135"/>
      <c r="I3501" s="134"/>
      <c r="J3501" s="135"/>
      <c r="K3501" s="135"/>
      <c r="L3501" s="134"/>
      <c r="M3501" s="135"/>
      <c r="N3501" s="135"/>
      <c r="O3501" s="134"/>
      <c r="P3501" s="135"/>
      <c r="Q3501" s="135"/>
      <c r="R3501" s="134"/>
      <c r="S3501" s="135"/>
      <c r="T3501" s="135"/>
      <c r="U3501" s="134"/>
      <c r="V3501" s="135"/>
      <c r="W3501" s="135"/>
      <c r="X3501" s="134"/>
      <c r="Y3501" s="135"/>
      <c r="Z3501" s="135"/>
      <c r="AA3501" s="134"/>
      <c r="AB3501" s="135"/>
      <c r="AC3501" s="135"/>
      <c r="AD3501" s="134"/>
      <c r="AE3501" s="135"/>
      <c r="AF3501" s="135"/>
      <c r="AG3501" s="134"/>
    </row>
    <row r="3502" spans="1:33">
      <c r="A3502" s="144" t="s">
        <v>345</v>
      </c>
      <c r="B3502" s="135" t="s">
        <v>1679</v>
      </c>
      <c r="C3502" s="143">
        <v>-496.1693358131011</v>
      </c>
      <c r="D3502" s="143">
        <v>2778.960445226222</v>
      </c>
      <c r="E3502" s="142">
        <v>1.3160000000000001</v>
      </c>
      <c r="F3502" s="141">
        <v>2.2599999999999998</v>
      </c>
      <c r="G3502" s="135"/>
      <c r="H3502" s="135"/>
      <c r="I3502" s="134"/>
      <c r="J3502" s="135"/>
      <c r="K3502" s="135"/>
      <c r="L3502" s="134"/>
      <c r="M3502" s="135"/>
      <c r="N3502" s="135"/>
      <c r="O3502" s="134"/>
      <c r="P3502" s="135"/>
      <c r="Q3502" s="135"/>
      <c r="R3502" s="134"/>
      <c r="S3502" s="135"/>
      <c r="T3502" s="135"/>
      <c r="U3502" s="134"/>
      <c r="V3502" s="135"/>
      <c r="W3502" s="135"/>
      <c r="X3502" s="134"/>
      <c r="Y3502" s="135"/>
      <c r="Z3502" s="135"/>
      <c r="AA3502" s="134"/>
      <c r="AB3502" s="135"/>
      <c r="AC3502" s="135"/>
      <c r="AD3502" s="134"/>
      <c r="AE3502" s="135"/>
      <c r="AF3502" s="135"/>
      <c r="AG3502" s="134"/>
    </row>
    <row r="3503" spans="1:33">
      <c r="A3503" s="144" t="s">
        <v>345</v>
      </c>
      <c r="B3503" s="135" t="s">
        <v>1678</v>
      </c>
      <c r="C3503" s="143">
        <v>-496.89477718226021</v>
      </c>
      <c r="D3503" s="143">
        <v>2777.3918576546403</v>
      </c>
      <c r="E3503" s="142">
        <v>1.323</v>
      </c>
      <c r="F3503" s="141">
        <v>2.2669999999999999</v>
      </c>
      <c r="G3503" s="135"/>
      <c r="H3503" s="135"/>
      <c r="I3503" s="134"/>
      <c r="J3503" s="135"/>
      <c r="K3503" s="135"/>
      <c r="L3503" s="134"/>
      <c r="M3503" s="135"/>
      <c r="N3503" s="135"/>
      <c r="O3503" s="134"/>
      <c r="P3503" s="135"/>
      <c r="Q3503" s="135"/>
      <c r="R3503" s="134"/>
      <c r="S3503" s="135"/>
      <c r="T3503" s="135"/>
      <c r="U3503" s="134"/>
      <c r="V3503" s="135"/>
      <c r="W3503" s="135"/>
      <c r="X3503" s="134"/>
      <c r="Y3503" s="135"/>
      <c r="Z3503" s="135"/>
      <c r="AA3503" s="134"/>
      <c r="AB3503" s="135"/>
      <c r="AC3503" s="135"/>
      <c r="AD3503" s="134"/>
      <c r="AE3503" s="135"/>
      <c r="AF3503" s="135"/>
      <c r="AG3503" s="134"/>
    </row>
    <row r="3504" spans="1:33">
      <c r="A3504" s="144" t="s">
        <v>345</v>
      </c>
      <c r="B3504" s="135" t="s">
        <v>1677</v>
      </c>
      <c r="C3504" s="143">
        <v>-496.30468626322084</v>
      </c>
      <c r="D3504" s="143">
        <v>2776.6183803189883</v>
      </c>
      <c r="E3504" s="142">
        <v>1.3080000000000001</v>
      </c>
      <c r="F3504" s="141">
        <v>2.2610000000000001</v>
      </c>
      <c r="G3504" s="135"/>
      <c r="H3504" s="135"/>
      <c r="I3504" s="134"/>
      <c r="J3504" s="135"/>
      <c r="K3504" s="135"/>
      <c r="L3504" s="134"/>
      <c r="M3504" s="135"/>
      <c r="N3504" s="135"/>
      <c r="O3504" s="134"/>
      <c r="P3504" s="135"/>
      <c r="Q3504" s="135"/>
      <c r="R3504" s="134"/>
      <c r="S3504" s="135"/>
      <c r="T3504" s="135"/>
      <c r="U3504" s="134"/>
      <c r="V3504" s="135"/>
      <c r="W3504" s="135"/>
      <c r="X3504" s="134"/>
      <c r="Y3504" s="135"/>
      <c r="Z3504" s="135"/>
      <c r="AA3504" s="134"/>
      <c r="AB3504" s="135"/>
      <c r="AC3504" s="135"/>
      <c r="AD3504" s="134"/>
      <c r="AE3504" s="135"/>
      <c r="AF3504" s="135"/>
      <c r="AG3504" s="134"/>
    </row>
    <row r="3505" spans="1:33">
      <c r="A3505" s="144" t="s">
        <v>345</v>
      </c>
      <c r="B3505" s="135" t="s">
        <v>1676</v>
      </c>
      <c r="C3505" s="143">
        <v>-495.92700445078793</v>
      </c>
      <c r="D3505" s="143">
        <v>2774.8509000786617</v>
      </c>
      <c r="E3505" s="142">
        <v>1.306</v>
      </c>
      <c r="F3505" s="141">
        <v>2.2879999999999998</v>
      </c>
      <c r="G3505" s="135"/>
      <c r="H3505" s="135"/>
      <c r="I3505" s="134"/>
      <c r="J3505" s="135"/>
      <c r="K3505" s="135"/>
      <c r="L3505" s="134"/>
      <c r="M3505" s="135"/>
      <c r="N3505" s="135"/>
      <c r="O3505" s="134"/>
      <c r="P3505" s="135"/>
      <c r="Q3505" s="135"/>
      <c r="R3505" s="134"/>
      <c r="S3505" s="135"/>
      <c r="T3505" s="135"/>
      <c r="U3505" s="134"/>
      <c r="V3505" s="135"/>
      <c r="W3505" s="135"/>
      <c r="X3505" s="134"/>
      <c r="Y3505" s="135"/>
      <c r="Z3505" s="135"/>
      <c r="AA3505" s="134"/>
      <c r="AB3505" s="135"/>
      <c r="AC3505" s="135"/>
      <c r="AD3505" s="134"/>
      <c r="AE3505" s="135"/>
      <c r="AF3505" s="135"/>
      <c r="AG3505" s="134"/>
    </row>
    <row r="3506" spans="1:33">
      <c r="A3506" s="144" t="s">
        <v>345</v>
      </c>
      <c r="B3506" s="135" t="s">
        <v>1675</v>
      </c>
      <c r="C3506" s="143">
        <v>-496.60074166748632</v>
      </c>
      <c r="D3506" s="143">
        <v>2773.4020389518305</v>
      </c>
      <c r="E3506" s="142">
        <v>1.276</v>
      </c>
      <c r="F3506" s="141">
        <v>2.266</v>
      </c>
      <c r="G3506" s="135"/>
      <c r="H3506" s="135"/>
      <c r="I3506" s="134"/>
      <c r="J3506" s="135"/>
      <c r="K3506" s="135"/>
      <c r="L3506" s="134"/>
      <c r="M3506" s="135"/>
      <c r="N3506" s="135"/>
      <c r="O3506" s="134"/>
      <c r="P3506" s="135"/>
      <c r="Q3506" s="135"/>
      <c r="R3506" s="134"/>
      <c r="S3506" s="135"/>
      <c r="T3506" s="135"/>
      <c r="U3506" s="134"/>
      <c r="V3506" s="135"/>
      <c r="W3506" s="135"/>
      <c r="X3506" s="134"/>
      <c r="Y3506" s="135"/>
      <c r="Z3506" s="135"/>
      <c r="AA3506" s="134"/>
      <c r="AB3506" s="135"/>
      <c r="AC3506" s="135"/>
      <c r="AD3506" s="134"/>
      <c r="AE3506" s="135"/>
      <c r="AF3506" s="135"/>
      <c r="AG3506" s="134"/>
    </row>
    <row r="3507" spans="1:33">
      <c r="A3507" s="144" t="s">
        <v>345</v>
      </c>
      <c r="B3507" s="135" t="s">
        <v>1674</v>
      </c>
      <c r="C3507" s="143">
        <v>-496.39704352014365</v>
      </c>
      <c r="D3507" s="143">
        <v>2771.4498242155864</v>
      </c>
      <c r="E3507" s="142">
        <v>1.2789999999999999</v>
      </c>
      <c r="F3507" s="141">
        <v>2.2490000000000001</v>
      </c>
      <c r="G3507" s="135"/>
      <c r="H3507" s="135"/>
      <c r="I3507" s="134"/>
      <c r="J3507" s="135"/>
      <c r="K3507" s="135"/>
      <c r="L3507" s="134"/>
      <c r="M3507" s="135"/>
      <c r="N3507" s="135"/>
      <c r="O3507" s="134"/>
      <c r="P3507" s="135"/>
      <c r="Q3507" s="135"/>
      <c r="R3507" s="134"/>
      <c r="S3507" s="135"/>
      <c r="T3507" s="135"/>
      <c r="U3507" s="134"/>
      <c r="V3507" s="135"/>
      <c r="W3507" s="135"/>
      <c r="X3507" s="134"/>
      <c r="Y3507" s="135"/>
      <c r="Z3507" s="135"/>
      <c r="AA3507" s="134"/>
      <c r="AB3507" s="135"/>
      <c r="AC3507" s="135"/>
      <c r="AD3507" s="134"/>
      <c r="AE3507" s="135"/>
      <c r="AF3507" s="135"/>
      <c r="AG3507" s="134"/>
    </row>
    <row r="3508" spans="1:33">
      <c r="A3508" s="144" t="s">
        <v>345</v>
      </c>
      <c r="B3508" s="135" t="s">
        <v>1673</v>
      </c>
      <c r="C3508" s="143">
        <v>-496.70359921092279</v>
      </c>
      <c r="D3508" s="143">
        <v>2770.6581962399086</v>
      </c>
      <c r="E3508" s="142">
        <v>1.2809999999999999</v>
      </c>
      <c r="F3508" s="141">
        <v>2.2509999999999999</v>
      </c>
      <c r="G3508" s="135"/>
      <c r="H3508" s="135"/>
      <c r="I3508" s="134"/>
      <c r="J3508" s="135"/>
      <c r="K3508" s="135"/>
      <c r="L3508" s="134"/>
      <c r="M3508" s="135"/>
      <c r="N3508" s="135"/>
      <c r="O3508" s="134"/>
      <c r="P3508" s="135"/>
      <c r="Q3508" s="135"/>
      <c r="R3508" s="134"/>
      <c r="S3508" s="135"/>
      <c r="T3508" s="135"/>
      <c r="U3508" s="134"/>
      <c r="V3508" s="135"/>
      <c r="W3508" s="135"/>
      <c r="X3508" s="134"/>
      <c r="Y3508" s="135"/>
      <c r="Z3508" s="135"/>
      <c r="AA3508" s="134"/>
      <c r="AB3508" s="135"/>
      <c r="AC3508" s="135"/>
      <c r="AD3508" s="134"/>
      <c r="AE3508" s="135"/>
      <c r="AF3508" s="135"/>
      <c r="AG3508" s="134"/>
    </row>
    <row r="3509" spans="1:33">
      <c r="A3509" s="144" t="s">
        <v>345</v>
      </c>
      <c r="B3509" s="135" t="s">
        <v>1672</v>
      </c>
      <c r="C3509" s="143">
        <v>-496.40092663427771</v>
      </c>
      <c r="D3509" s="143">
        <v>2769.2083528487224</v>
      </c>
      <c r="E3509" s="142">
        <v>1.2949999999999999</v>
      </c>
      <c r="F3509" s="141">
        <v>2.2509999999999999</v>
      </c>
      <c r="G3509" s="135"/>
      <c r="H3509" s="135"/>
      <c r="I3509" s="134"/>
      <c r="J3509" s="135"/>
      <c r="K3509" s="135"/>
      <c r="L3509" s="134"/>
      <c r="M3509" s="135"/>
      <c r="N3509" s="135"/>
      <c r="O3509" s="134"/>
      <c r="P3509" s="135"/>
      <c r="Q3509" s="135"/>
      <c r="R3509" s="134"/>
      <c r="S3509" s="135"/>
      <c r="T3509" s="135"/>
      <c r="U3509" s="134"/>
      <c r="V3509" s="135"/>
      <c r="W3509" s="135"/>
      <c r="X3509" s="134"/>
      <c r="Y3509" s="135"/>
      <c r="Z3509" s="135"/>
      <c r="AA3509" s="134"/>
      <c r="AB3509" s="135"/>
      <c r="AC3509" s="135"/>
      <c r="AD3509" s="134"/>
      <c r="AE3509" s="135"/>
      <c r="AF3509" s="135"/>
      <c r="AG3509" s="134"/>
    </row>
    <row r="3510" spans="1:33">
      <c r="A3510" s="144" t="s">
        <v>345</v>
      </c>
      <c r="B3510" s="135" t="s">
        <v>1671</v>
      </c>
      <c r="C3510" s="143">
        <v>-496.41415643814344</v>
      </c>
      <c r="D3510" s="143">
        <v>2767.7385132498976</v>
      </c>
      <c r="E3510" s="142">
        <v>1.286</v>
      </c>
      <c r="F3510" s="141">
        <v>2.2469999999999999</v>
      </c>
      <c r="G3510" s="135"/>
      <c r="H3510" s="135"/>
      <c r="I3510" s="134"/>
      <c r="J3510" s="135"/>
      <c r="K3510" s="135"/>
      <c r="L3510" s="134"/>
      <c r="M3510" s="135"/>
      <c r="N3510" s="135"/>
      <c r="O3510" s="134"/>
      <c r="P3510" s="135"/>
      <c r="Q3510" s="135"/>
      <c r="R3510" s="134"/>
      <c r="S3510" s="135"/>
      <c r="T3510" s="135"/>
      <c r="U3510" s="134"/>
      <c r="V3510" s="135"/>
      <c r="W3510" s="135"/>
      <c r="X3510" s="134"/>
      <c r="Y3510" s="135"/>
      <c r="Z3510" s="135"/>
      <c r="AA3510" s="134"/>
      <c r="AB3510" s="135"/>
      <c r="AC3510" s="135"/>
      <c r="AD3510" s="134"/>
      <c r="AE3510" s="135"/>
      <c r="AF3510" s="135"/>
      <c r="AG3510" s="134"/>
    </row>
    <row r="3511" spans="1:33">
      <c r="A3511" s="144" t="s">
        <v>345</v>
      </c>
      <c r="B3511" s="135" t="s">
        <v>1670</v>
      </c>
      <c r="C3511" s="143">
        <v>-496.16578743118123</v>
      </c>
      <c r="D3511" s="143">
        <v>2765.93517304221</v>
      </c>
      <c r="E3511" s="142">
        <v>1.2869999999999999</v>
      </c>
      <c r="F3511" s="141">
        <v>2.2330000000000001</v>
      </c>
      <c r="G3511" s="135"/>
      <c r="H3511" s="135"/>
      <c r="I3511" s="134"/>
      <c r="J3511" s="135"/>
      <c r="K3511" s="135"/>
      <c r="L3511" s="134"/>
      <c r="M3511" s="135"/>
      <c r="N3511" s="135"/>
      <c r="O3511" s="134"/>
      <c r="P3511" s="135"/>
      <c r="Q3511" s="135"/>
      <c r="R3511" s="134"/>
      <c r="S3511" s="135"/>
      <c r="T3511" s="135"/>
      <c r="U3511" s="134"/>
      <c r="V3511" s="135"/>
      <c r="W3511" s="135"/>
      <c r="X3511" s="134"/>
      <c r="Y3511" s="135"/>
      <c r="Z3511" s="135"/>
      <c r="AA3511" s="134"/>
      <c r="AB3511" s="135"/>
      <c r="AC3511" s="135"/>
      <c r="AD3511" s="134"/>
      <c r="AE3511" s="135"/>
      <c r="AF3511" s="135"/>
      <c r="AG3511" s="134"/>
    </row>
    <row r="3512" spans="1:33">
      <c r="A3512" s="144" t="s">
        <v>345</v>
      </c>
      <c r="B3512" s="135" t="s">
        <v>1669</v>
      </c>
      <c r="C3512" s="143">
        <v>-496.00953920199004</v>
      </c>
      <c r="D3512" s="143">
        <v>2765.9171826271208</v>
      </c>
      <c r="E3512" s="142">
        <v>1.2829999999999999</v>
      </c>
      <c r="F3512" s="141">
        <v>2.2309999999999999</v>
      </c>
      <c r="G3512" s="135"/>
      <c r="H3512" s="135"/>
      <c r="I3512" s="134"/>
      <c r="J3512" s="135"/>
      <c r="K3512" s="135"/>
      <c r="L3512" s="134"/>
      <c r="M3512" s="135"/>
      <c r="N3512" s="135"/>
      <c r="O3512" s="134"/>
      <c r="P3512" s="135"/>
      <c r="Q3512" s="135"/>
      <c r="R3512" s="134"/>
      <c r="S3512" s="135"/>
      <c r="T3512" s="135"/>
      <c r="U3512" s="134"/>
      <c r="V3512" s="135"/>
      <c r="W3512" s="135"/>
      <c r="X3512" s="134"/>
      <c r="Y3512" s="135"/>
      <c r="Z3512" s="135"/>
      <c r="AA3512" s="134"/>
      <c r="AB3512" s="135"/>
      <c r="AC3512" s="135"/>
      <c r="AD3512" s="134"/>
      <c r="AE3512" s="135"/>
      <c r="AF3512" s="135"/>
      <c r="AG3512" s="134"/>
    </row>
    <row r="3513" spans="1:33">
      <c r="A3513" s="144" t="s">
        <v>345</v>
      </c>
      <c r="B3513" s="135" t="s">
        <v>1668</v>
      </c>
      <c r="C3513" s="143">
        <v>-496.71914536122102</v>
      </c>
      <c r="D3513" s="143">
        <v>2765.6037282740685</v>
      </c>
      <c r="E3513" s="142">
        <v>1.2969999999999999</v>
      </c>
      <c r="F3513" s="141">
        <v>2.2490000000000001</v>
      </c>
      <c r="G3513" s="135"/>
      <c r="H3513" s="135"/>
      <c r="I3513" s="134"/>
      <c r="J3513" s="135"/>
      <c r="K3513" s="135"/>
      <c r="L3513" s="134"/>
      <c r="M3513" s="135"/>
      <c r="N3513" s="135"/>
      <c r="O3513" s="134"/>
      <c r="P3513" s="135"/>
      <c r="Q3513" s="135"/>
      <c r="R3513" s="134"/>
      <c r="S3513" s="135"/>
      <c r="T3513" s="135"/>
      <c r="U3513" s="134"/>
      <c r="V3513" s="135"/>
      <c r="W3513" s="135"/>
      <c r="X3513" s="134"/>
      <c r="Y3513" s="135"/>
      <c r="Z3513" s="135"/>
      <c r="AA3513" s="134"/>
      <c r="AB3513" s="135"/>
      <c r="AC3513" s="135"/>
      <c r="AD3513" s="134"/>
      <c r="AE3513" s="135"/>
      <c r="AF3513" s="135"/>
      <c r="AG3513" s="134"/>
    </row>
    <row r="3514" spans="1:33">
      <c r="A3514" s="144" t="s">
        <v>345</v>
      </c>
      <c r="B3514" s="135" t="s">
        <v>1667</v>
      </c>
      <c r="C3514" s="143">
        <v>-496.14708630039684</v>
      </c>
      <c r="D3514" s="143">
        <v>2764.0999095160064</v>
      </c>
      <c r="E3514" s="142">
        <v>1.2490000000000001</v>
      </c>
      <c r="F3514" s="141">
        <v>2.238</v>
      </c>
      <c r="G3514" s="135"/>
      <c r="H3514" s="135"/>
      <c r="I3514" s="134"/>
      <c r="J3514" s="135"/>
      <c r="K3514" s="135"/>
      <c r="L3514" s="134"/>
      <c r="M3514" s="135"/>
      <c r="N3514" s="135"/>
      <c r="O3514" s="134"/>
      <c r="P3514" s="135"/>
      <c r="Q3514" s="135"/>
      <c r="R3514" s="134"/>
      <c r="S3514" s="135"/>
      <c r="T3514" s="135"/>
      <c r="U3514" s="134"/>
      <c r="V3514" s="135"/>
      <c r="W3514" s="135"/>
      <c r="X3514" s="134"/>
      <c r="Y3514" s="135"/>
      <c r="Z3514" s="135"/>
      <c r="AA3514" s="134"/>
      <c r="AB3514" s="135"/>
      <c r="AC3514" s="135"/>
      <c r="AD3514" s="134"/>
      <c r="AE3514" s="135"/>
      <c r="AF3514" s="135"/>
      <c r="AG3514" s="134"/>
    </row>
    <row r="3515" spans="1:33">
      <c r="A3515" s="144" t="s">
        <v>345</v>
      </c>
      <c r="B3515" s="135" t="s">
        <v>1666</v>
      </c>
      <c r="C3515" s="143">
        <v>-496.31576634406582</v>
      </c>
      <c r="D3515" s="143">
        <v>2762.2046743399587</v>
      </c>
      <c r="E3515" s="142">
        <v>1.2729999999999999</v>
      </c>
      <c r="F3515" s="141">
        <v>2.2549999999999999</v>
      </c>
      <c r="G3515" s="135"/>
      <c r="H3515" s="135"/>
      <c r="I3515" s="134"/>
      <c r="J3515" s="135"/>
      <c r="K3515" s="135"/>
      <c r="L3515" s="134"/>
      <c r="M3515" s="135"/>
      <c r="N3515" s="135"/>
      <c r="O3515" s="134"/>
      <c r="P3515" s="135"/>
      <c r="Q3515" s="135"/>
      <c r="R3515" s="134"/>
      <c r="S3515" s="135"/>
      <c r="T3515" s="135"/>
      <c r="U3515" s="134"/>
      <c r="V3515" s="135"/>
      <c r="W3515" s="135"/>
      <c r="X3515" s="134"/>
      <c r="Y3515" s="135"/>
      <c r="Z3515" s="135"/>
      <c r="AA3515" s="134"/>
      <c r="AB3515" s="135"/>
      <c r="AC3515" s="135"/>
      <c r="AD3515" s="134"/>
      <c r="AE3515" s="135"/>
      <c r="AF3515" s="135"/>
      <c r="AG3515" s="134"/>
    </row>
    <row r="3516" spans="1:33">
      <c r="A3516" s="144" t="s">
        <v>345</v>
      </c>
      <c r="B3516" s="135" t="s">
        <v>1665</v>
      </c>
      <c r="C3516" s="143">
        <v>-496.34459656967164</v>
      </c>
      <c r="D3516" s="143">
        <v>2760.2438703861981</v>
      </c>
      <c r="E3516" s="142">
        <v>1.2589999999999999</v>
      </c>
      <c r="F3516" s="141">
        <v>2.258</v>
      </c>
      <c r="G3516" s="135"/>
      <c r="H3516" s="135"/>
      <c r="I3516" s="134"/>
      <c r="J3516" s="135"/>
      <c r="K3516" s="135"/>
      <c r="L3516" s="134"/>
      <c r="M3516" s="135"/>
      <c r="N3516" s="135"/>
      <c r="O3516" s="134"/>
      <c r="P3516" s="135"/>
      <c r="Q3516" s="135"/>
      <c r="R3516" s="134"/>
      <c r="S3516" s="135"/>
      <c r="T3516" s="135"/>
      <c r="U3516" s="134"/>
      <c r="V3516" s="135"/>
      <c r="W3516" s="135"/>
      <c r="X3516" s="134"/>
      <c r="Y3516" s="135"/>
      <c r="Z3516" s="135"/>
      <c r="AA3516" s="134"/>
      <c r="AB3516" s="135"/>
      <c r="AC3516" s="135"/>
      <c r="AD3516" s="134"/>
      <c r="AE3516" s="135"/>
      <c r="AF3516" s="135"/>
      <c r="AG3516" s="134"/>
    </row>
    <row r="3517" spans="1:33">
      <c r="A3517" s="144" t="s">
        <v>345</v>
      </c>
      <c r="B3517" s="135" t="s">
        <v>1664</v>
      </c>
      <c r="C3517" s="143">
        <v>-496.84239621002365</v>
      </c>
      <c r="D3517" s="143">
        <v>2759.7666031983508</v>
      </c>
      <c r="E3517" s="142">
        <v>1.276</v>
      </c>
      <c r="F3517" s="141">
        <v>2.2559999999999998</v>
      </c>
      <c r="G3517" s="135"/>
      <c r="H3517" s="135"/>
      <c r="I3517" s="134"/>
      <c r="J3517" s="135"/>
      <c r="K3517" s="135"/>
      <c r="L3517" s="134"/>
      <c r="M3517" s="135"/>
      <c r="N3517" s="135"/>
      <c r="O3517" s="134"/>
      <c r="P3517" s="135"/>
      <c r="Q3517" s="135"/>
      <c r="R3517" s="134"/>
      <c r="S3517" s="135"/>
      <c r="T3517" s="135"/>
      <c r="U3517" s="134"/>
      <c r="V3517" s="135"/>
      <c r="W3517" s="135"/>
      <c r="X3517" s="134"/>
      <c r="Y3517" s="135"/>
      <c r="Z3517" s="135"/>
      <c r="AA3517" s="134"/>
      <c r="AB3517" s="135"/>
      <c r="AC3517" s="135"/>
      <c r="AD3517" s="134"/>
      <c r="AE3517" s="135"/>
      <c r="AF3517" s="135"/>
      <c r="AG3517" s="134"/>
    </row>
    <row r="3518" spans="1:33">
      <c r="A3518" s="144" t="s">
        <v>345</v>
      </c>
      <c r="B3518" s="135" t="s">
        <v>1663</v>
      </c>
      <c r="C3518" s="143">
        <v>-496.20446634115581</v>
      </c>
      <c r="D3518" s="143">
        <v>2758.0796452230315</v>
      </c>
      <c r="E3518" s="142">
        <v>1.304</v>
      </c>
      <c r="F3518" s="141">
        <v>2.2370000000000001</v>
      </c>
      <c r="G3518" s="135"/>
      <c r="H3518" s="135"/>
      <c r="I3518" s="134"/>
      <c r="J3518" s="135"/>
      <c r="K3518" s="135"/>
      <c r="L3518" s="134"/>
      <c r="M3518" s="135"/>
      <c r="N3518" s="135"/>
      <c r="O3518" s="134"/>
      <c r="P3518" s="135"/>
      <c r="Q3518" s="135"/>
      <c r="R3518" s="134"/>
      <c r="S3518" s="135"/>
      <c r="T3518" s="135"/>
      <c r="U3518" s="134"/>
      <c r="V3518" s="135"/>
      <c r="W3518" s="135"/>
      <c r="X3518" s="134"/>
      <c r="Y3518" s="135"/>
      <c r="Z3518" s="135"/>
      <c r="AA3518" s="134"/>
      <c r="AB3518" s="135"/>
      <c r="AC3518" s="135"/>
      <c r="AD3518" s="134"/>
      <c r="AE3518" s="135"/>
      <c r="AF3518" s="135"/>
      <c r="AG3518" s="134"/>
    </row>
    <row r="3519" spans="1:33">
      <c r="A3519" s="144" t="s">
        <v>345</v>
      </c>
      <c r="B3519" s="135" t="s">
        <v>1662</v>
      </c>
      <c r="C3519" s="143">
        <v>-496.07313931189464</v>
      </c>
      <c r="D3519" s="143">
        <v>2757.0385802965639</v>
      </c>
      <c r="E3519" s="142">
        <v>1.2929999999999999</v>
      </c>
      <c r="F3519" s="141">
        <v>2.2480000000000002</v>
      </c>
      <c r="G3519" s="135"/>
      <c r="H3519" s="135"/>
      <c r="I3519" s="134"/>
      <c r="J3519" s="135"/>
      <c r="K3519" s="135"/>
      <c r="L3519" s="134"/>
      <c r="M3519" s="135"/>
      <c r="N3519" s="135"/>
      <c r="O3519" s="134"/>
      <c r="P3519" s="135"/>
      <c r="Q3519" s="135"/>
      <c r="R3519" s="134"/>
      <c r="S3519" s="135"/>
      <c r="T3519" s="135"/>
      <c r="U3519" s="134"/>
      <c r="V3519" s="135"/>
      <c r="W3519" s="135"/>
      <c r="X3519" s="134"/>
      <c r="Y3519" s="135"/>
      <c r="Z3519" s="135"/>
      <c r="AA3519" s="134"/>
      <c r="AB3519" s="135"/>
      <c r="AC3519" s="135"/>
      <c r="AD3519" s="134"/>
      <c r="AE3519" s="135"/>
      <c r="AF3519" s="135"/>
      <c r="AG3519" s="134"/>
    </row>
    <row r="3520" spans="1:33">
      <c r="A3520" s="144" t="s">
        <v>345</v>
      </c>
      <c r="B3520" s="135" t="s">
        <v>1661</v>
      </c>
      <c r="C3520" s="143">
        <v>-496.836998014941</v>
      </c>
      <c r="D3520" s="143">
        <v>2756.9504474962328</v>
      </c>
      <c r="E3520" s="142">
        <v>1.2909999999999999</v>
      </c>
      <c r="F3520" s="141">
        <v>2.2589999999999999</v>
      </c>
      <c r="G3520" s="135"/>
      <c r="H3520" s="135"/>
      <c r="I3520" s="134"/>
      <c r="J3520" s="135"/>
      <c r="K3520" s="135"/>
      <c r="L3520" s="134"/>
      <c r="M3520" s="135"/>
      <c r="N3520" s="135"/>
      <c r="O3520" s="134"/>
      <c r="P3520" s="135"/>
      <c r="Q3520" s="135"/>
      <c r="R3520" s="134"/>
      <c r="S3520" s="135"/>
      <c r="T3520" s="135"/>
      <c r="U3520" s="134"/>
      <c r="V3520" s="135"/>
      <c r="W3520" s="135"/>
      <c r="X3520" s="134"/>
      <c r="Y3520" s="135"/>
      <c r="Z3520" s="135"/>
      <c r="AA3520" s="134"/>
      <c r="AB3520" s="135"/>
      <c r="AC3520" s="135"/>
      <c r="AD3520" s="134"/>
      <c r="AE3520" s="135"/>
      <c r="AF3520" s="135"/>
      <c r="AG3520" s="134"/>
    </row>
    <row r="3521" spans="1:33">
      <c r="A3521" s="144" t="s">
        <v>345</v>
      </c>
      <c r="B3521" s="135" t="s">
        <v>1660</v>
      </c>
      <c r="C3521" s="143">
        <v>-496.28931837866998</v>
      </c>
      <c r="D3521" s="143">
        <v>2755.5858580602344</v>
      </c>
      <c r="E3521" s="142">
        <v>1.2889999999999999</v>
      </c>
      <c r="F3521" s="141">
        <v>2.2480000000000002</v>
      </c>
      <c r="G3521" s="135"/>
      <c r="H3521" s="135"/>
      <c r="I3521" s="134"/>
      <c r="J3521" s="135"/>
      <c r="K3521" s="135"/>
      <c r="L3521" s="134"/>
      <c r="M3521" s="135"/>
      <c r="N3521" s="135"/>
      <c r="O3521" s="134"/>
      <c r="P3521" s="135"/>
      <c r="Q3521" s="135"/>
      <c r="R3521" s="134"/>
      <c r="S3521" s="135"/>
      <c r="T3521" s="135"/>
      <c r="U3521" s="134"/>
      <c r="V3521" s="135"/>
      <c r="W3521" s="135"/>
      <c r="X3521" s="134"/>
      <c r="Y3521" s="135"/>
      <c r="Z3521" s="135"/>
      <c r="AA3521" s="134"/>
      <c r="AB3521" s="135"/>
      <c r="AC3521" s="135"/>
      <c r="AD3521" s="134"/>
      <c r="AE3521" s="135"/>
      <c r="AF3521" s="135"/>
      <c r="AG3521" s="134"/>
    </row>
    <row r="3522" spans="1:33">
      <c r="A3522" s="144" t="s">
        <v>345</v>
      </c>
      <c r="B3522" s="135" t="s">
        <v>1659</v>
      </c>
      <c r="C3522" s="143">
        <v>-496.29282782818706</v>
      </c>
      <c r="D3522" s="143">
        <v>2754.1303582198934</v>
      </c>
      <c r="E3522" s="142">
        <v>1.266</v>
      </c>
      <c r="F3522" s="141">
        <v>2.258</v>
      </c>
      <c r="G3522" s="135"/>
      <c r="H3522" s="135"/>
      <c r="I3522" s="134"/>
      <c r="J3522" s="135"/>
      <c r="K3522" s="135"/>
      <c r="L3522" s="134"/>
      <c r="M3522" s="135"/>
      <c r="N3522" s="135"/>
      <c r="O3522" s="134"/>
      <c r="P3522" s="135"/>
      <c r="Q3522" s="135"/>
      <c r="R3522" s="134"/>
      <c r="S3522" s="135"/>
      <c r="T3522" s="135"/>
      <c r="U3522" s="134"/>
      <c r="V3522" s="135"/>
      <c r="W3522" s="135"/>
      <c r="X3522" s="134"/>
      <c r="Y3522" s="135"/>
      <c r="Z3522" s="135"/>
      <c r="AA3522" s="134"/>
      <c r="AB3522" s="135"/>
      <c r="AC3522" s="135"/>
      <c r="AD3522" s="134"/>
      <c r="AE3522" s="135"/>
      <c r="AF3522" s="135"/>
      <c r="AG3522" s="134"/>
    </row>
    <row r="3523" spans="1:33">
      <c r="A3523" s="144" t="s">
        <v>345</v>
      </c>
      <c r="B3523" s="135" t="s">
        <v>1658</v>
      </c>
      <c r="C3523" s="143">
        <v>-496.17106038797601</v>
      </c>
      <c r="D3523" s="143">
        <v>2752.2181049802152</v>
      </c>
      <c r="E3523" s="142">
        <v>1.266</v>
      </c>
      <c r="F3523" s="141">
        <v>2.2490000000000001</v>
      </c>
      <c r="G3523" s="135"/>
      <c r="H3523" s="135"/>
      <c r="I3523" s="134"/>
      <c r="J3523" s="135"/>
      <c r="K3523" s="135"/>
      <c r="L3523" s="134"/>
      <c r="M3523" s="135"/>
      <c r="N3523" s="135"/>
      <c r="O3523" s="134"/>
      <c r="P3523" s="135"/>
      <c r="Q3523" s="135"/>
      <c r="R3523" s="134"/>
      <c r="S3523" s="135"/>
      <c r="T3523" s="135"/>
      <c r="U3523" s="134"/>
      <c r="V3523" s="135"/>
      <c r="W3523" s="135"/>
      <c r="X3523" s="134"/>
      <c r="Y3523" s="135"/>
      <c r="Z3523" s="135"/>
      <c r="AA3523" s="134"/>
      <c r="AB3523" s="135"/>
      <c r="AC3523" s="135"/>
      <c r="AD3523" s="134"/>
      <c r="AE3523" s="135"/>
      <c r="AF3523" s="135"/>
      <c r="AG3523" s="134"/>
    </row>
    <row r="3524" spans="1:33">
      <c r="A3524" s="144" t="s">
        <v>345</v>
      </c>
      <c r="B3524" s="135" t="s">
        <v>1657</v>
      </c>
      <c r="C3524" s="143">
        <v>-496.11895109579029</v>
      </c>
      <c r="D3524" s="143">
        <v>2752.0593207609486</v>
      </c>
      <c r="E3524" s="142">
        <v>1.2789999999999999</v>
      </c>
      <c r="F3524" s="141">
        <v>2.2669999999999999</v>
      </c>
      <c r="G3524" s="135"/>
      <c r="H3524" s="135"/>
      <c r="I3524" s="134"/>
      <c r="J3524" s="135"/>
      <c r="K3524" s="135"/>
      <c r="L3524" s="134"/>
      <c r="M3524" s="135"/>
      <c r="N3524" s="135"/>
      <c r="O3524" s="134"/>
      <c r="P3524" s="135"/>
      <c r="Q3524" s="135"/>
      <c r="R3524" s="134"/>
      <c r="S3524" s="135"/>
      <c r="T3524" s="135"/>
      <c r="U3524" s="134"/>
      <c r="V3524" s="135"/>
      <c r="W3524" s="135"/>
      <c r="X3524" s="134"/>
      <c r="Y3524" s="135"/>
      <c r="Z3524" s="135"/>
      <c r="AA3524" s="134"/>
      <c r="AB3524" s="135"/>
      <c r="AC3524" s="135"/>
      <c r="AD3524" s="134"/>
      <c r="AE3524" s="135"/>
      <c r="AF3524" s="135"/>
      <c r="AG3524" s="134"/>
    </row>
    <row r="3525" spans="1:33">
      <c r="A3525" s="144" t="s">
        <v>345</v>
      </c>
      <c r="B3525" s="135" t="s">
        <v>1656</v>
      </c>
      <c r="C3525" s="143">
        <v>-496.08413094878694</v>
      </c>
      <c r="D3525" s="143">
        <v>2750.7435089230198</v>
      </c>
      <c r="E3525" s="142">
        <v>1.27</v>
      </c>
      <c r="F3525" s="141">
        <v>2.2519999999999998</v>
      </c>
      <c r="G3525" s="135"/>
      <c r="H3525" s="135"/>
      <c r="I3525" s="134"/>
      <c r="J3525" s="135"/>
      <c r="K3525" s="135"/>
      <c r="L3525" s="134"/>
      <c r="M3525" s="135"/>
      <c r="N3525" s="135"/>
      <c r="O3525" s="134"/>
      <c r="P3525" s="135"/>
      <c r="Q3525" s="135"/>
      <c r="R3525" s="134"/>
      <c r="S3525" s="135"/>
      <c r="T3525" s="135"/>
      <c r="U3525" s="134"/>
      <c r="V3525" s="135"/>
      <c r="W3525" s="135"/>
      <c r="X3525" s="134"/>
      <c r="Y3525" s="135"/>
      <c r="Z3525" s="135"/>
      <c r="AA3525" s="134"/>
      <c r="AB3525" s="135"/>
      <c r="AC3525" s="135"/>
      <c r="AD3525" s="134"/>
      <c r="AE3525" s="135"/>
      <c r="AF3525" s="135"/>
      <c r="AG3525" s="134"/>
    </row>
    <row r="3526" spans="1:33">
      <c r="A3526" s="144" t="s">
        <v>345</v>
      </c>
      <c r="B3526" s="135" t="s">
        <v>1655</v>
      </c>
      <c r="C3526" s="143">
        <v>-496.01192397675396</v>
      </c>
      <c r="D3526" s="143">
        <v>2750.3981019447192</v>
      </c>
      <c r="E3526" s="142">
        <v>1.3029999999999999</v>
      </c>
      <c r="F3526" s="141">
        <v>2.2639999999999998</v>
      </c>
      <c r="G3526" s="135"/>
      <c r="H3526" s="135"/>
      <c r="I3526" s="134"/>
      <c r="J3526" s="135"/>
      <c r="K3526" s="135"/>
      <c r="L3526" s="134"/>
      <c r="M3526" s="135"/>
      <c r="N3526" s="135"/>
      <c r="O3526" s="134"/>
      <c r="P3526" s="135"/>
      <c r="Q3526" s="135"/>
      <c r="R3526" s="134"/>
      <c r="S3526" s="135"/>
      <c r="T3526" s="135"/>
      <c r="U3526" s="134"/>
      <c r="V3526" s="135"/>
      <c r="W3526" s="135"/>
      <c r="X3526" s="134"/>
      <c r="Y3526" s="135"/>
      <c r="Z3526" s="135"/>
      <c r="AA3526" s="134"/>
      <c r="AB3526" s="135"/>
      <c r="AC3526" s="135"/>
      <c r="AD3526" s="134"/>
      <c r="AE3526" s="135"/>
      <c r="AF3526" s="135"/>
      <c r="AG3526" s="134"/>
    </row>
    <row r="3527" spans="1:33">
      <c r="A3527" s="144" t="s">
        <v>345</v>
      </c>
      <c r="B3527" s="135" t="s">
        <v>1654</v>
      </c>
      <c r="C3527" s="143">
        <v>-496.83399047639705</v>
      </c>
      <c r="D3527" s="143">
        <v>2750.1520880388207</v>
      </c>
      <c r="E3527" s="142">
        <v>1.288</v>
      </c>
      <c r="F3527" s="141">
        <v>2.2349999999999999</v>
      </c>
      <c r="G3527" s="135"/>
      <c r="H3527" s="135"/>
      <c r="I3527" s="134"/>
      <c r="J3527" s="135"/>
      <c r="K3527" s="135"/>
      <c r="L3527" s="134"/>
      <c r="M3527" s="135"/>
      <c r="N3527" s="135"/>
      <c r="O3527" s="134"/>
      <c r="P3527" s="135"/>
      <c r="Q3527" s="135"/>
      <c r="R3527" s="134"/>
      <c r="S3527" s="135"/>
      <c r="T3527" s="135"/>
      <c r="U3527" s="134"/>
      <c r="V3527" s="135"/>
      <c r="W3527" s="135"/>
      <c r="X3527" s="134"/>
      <c r="Y3527" s="135"/>
      <c r="Z3527" s="135"/>
      <c r="AA3527" s="134"/>
      <c r="AB3527" s="135"/>
      <c r="AC3527" s="135"/>
      <c r="AD3527" s="134"/>
      <c r="AE3527" s="135"/>
      <c r="AF3527" s="135"/>
      <c r="AG3527" s="134"/>
    </row>
    <row r="3528" spans="1:33">
      <c r="A3528" s="144" t="s">
        <v>345</v>
      </c>
      <c r="B3528" s="135" t="s">
        <v>1653</v>
      </c>
      <c r="C3528" s="143">
        <v>-496.50687492924163</v>
      </c>
      <c r="D3528" s="143">
        <v>2749.6378662317588</v>
      </c>
      <c r="E3528" s="142">
        <v>1.282</v>
      </c>
      <c r="F3528" s="141">
        <v>2.254</v>
      </c>
      <c r="G3528" s="135"/>
      <c r="H3528" s="135"/>
      <c r="I3528" s="134"/>
      <c r="J3528" s="135"/>
      <c r="K3528" s="135"/>
      <c r="L3528" s="134"/>
      <c r="M3528" s="135"/>
      <c r="N3528" s="135"/>
      <c r="O3528" s="134"/>
      <c r="P3528" s="135"/>
      <c r="Q3528" s="135"/>
      <c r="R3528" s="134"/>
      <c r="S3528" s="135"/>
      <c r="T3528" s="135"/>
      <c r="U3528" s="134"/>
      <c r="V3528" s="135"/>
      <c r="W3528" s="135"/>
      <c r="X3528" s="134"/>
      <c r="Y3528" s="135"/>
      <c r="Z3528" s="135"/>
      <c r="AA3528" s="134"/>
      <c r="AB3528" s="135"/>
      <c r="AC3528" s="135"/>
      <c r="AD3528" s="134"/>
      <c r="AE3528" s="135"/>
      <c r="AF3528" s="135"/>
      <c r="AG3528" s="134"/>
    </row>
    <row r="3529" spans="1:33">
      <c r="A3529" s="144" t="s">
        <v>345</v>
      </c>
      <c r="B3529" s="135" t="s">
        <v>1652</v>
      </c>
      <c r="C3529" s="143">
        <v>-496.19522469447014</v>
      </c>
      <c r="D3529" s="143">
        <v>2749.1395972145287</v>
      </c>
      <c r="E3529" s="142">
        <v>1.2689999999999999</v>
      </c>
      <c r="F3529" s="141">
        <v>2.2559999999999998</v>
      </c>
      <c r="G3529" s="135"/>
      <c r="H3529" s="135"/>
      <c r="I3529" s="134"/>
      <c r="J3529" s="135"/>
      <c r="K3529" s="135"/>
      <c r="L3529" s="134"/>
      <c r="M3529" s="135"/>
      <c r="N3529" s="135"/>
      <c r="O3529" s="134"/>
      <c r="P3529" s="135"/>
      <c r="Q3529" s="135"/>
      <c r="R3529" s="134"/>
      <c r="S3529" s="135"/>
      <c r="T3529" s="135"/>
      <c r="U3529" s="134"/>
      <c r="V3529" s="135"/>
      <c r="W3529" s="135"/>
      <c r="X3529" s="134"/>
      <c r="Y3529" s="135"/>
      <c r="Z3529" s="135"/>
      <c r="AA3529" s="134"/>
      <c r="AB3529" s="135"/>
      <c r="AC3529" s="135"/>
      <c r="AD3529" s="134"/>
      <c r="AE3529" s="135"/>
      <c r="AF3529" s="135"/>
      <c r="AG3529" s="134"/>
    </row>
    <row r="3530" spans="1:33">
      <c r="A3530" s="144" t="s">
        <v>345</v>
      </c>
      <c r="B3530" s="135" t="s">
        <v>1651</v>
      </c>
      <c r="C3530" s="143">
        <v>-496.7762807399406</v>
      </c>
      <c r="D3530" s="143">
        <v>2747.426041215851</v>
      </c>
      <c r="E3530" s="142">
        <v>1.2969999999999999</v>
      </c>
      <c r="F3530" s="141">
        <v>2.2559999999999998</v>
      </c>
      <c r="G3530" s="135"/>
      <c r="H3530" s="135"/>
      <c r="I3530" s="134"/>
      <c r="J3530" s="135"/>
      <c r="K3530" s="135"/>
      <c r="L3530" s="134"/>
      <c r="M3530" s="135"/>
      <c r="N3530" s="135"/>
      <c r="O3530" s="134"/>
      <c r="P3530" s="135"/>
      <c r="Q3530" s="135"/>
      <c r="R3530" s="134"/>
      <c r="S3530" s="135"/>
      <c r="T3530" s="135"/>
      <c r="U3530" s="134"/>
      <c r="V3530" s="135"/>
      <c r="W3530" s="135"/>
      <c r="X3530" s="134"/>
      <c r="Y3530" s="135"/>
      <c r="Z3530" s="135"/>
      <c r="AA3530" s="134"/>
      <c r="AB3530" s="135"/>
      <c r="AC3530" s="135"/>
      <c r="AD3530" s="134"/>
      <c r="AE3530" s="135"/>
      <c r="AF3530" s="135"/>
      <c r="AG3530" s="134"/>
    </row>
    <row r="3531" spans="1:33">
      <c r="A3531" s="144" t="s">
        <v>345</v>
      </c>
      <c r="B3531" s="135" t="s">
        <v>1650</v>
      </c>
      <c r="C3531" s="143">
        <v>-495.90436625490054</v>
      </c>
      <c r="D3531" s="143">
        <v>2745.8285783650799</v>
      </c>
      <c r="E3531" s="142">
        <v>1.2829999999999999</v>
      </c>
      <c r="F3531" s="141">
        <v>2.2389999999999999</v>
      </c>
      <c r="G3531" s="135"/>
      <c r="H3531" s="135"/>
      <c r="I3531" s="134"/>
      <c r="J3531" s="135"/>
      <c r="K3531" s="135"/>
      <c r="L3531" s="134"/>
      <c r="M3531" s="135"/>
      <c r="N3531" s="135"/>
      <c r="O3531" s="134"/>
      <c r="P3531" s="135"/>
      <c r="Q3531" s="135"/>
      <c r="R3531" s="134"/>
      <c r="S3531" s="135"/>
      <c r="T3531" s="135"/>
      <c r="U3531" s="134"/>
      <c r="V3531" s="135"/>
      <c r="W3531" s="135"/>
      <c r="X3531" s="134"/>
      <c r="Y3531" s="135"/>
      <c r="Z3531" s="135"/>
      <c r="AA3531" s="134"/>
      <c r="AB3531" s="135"/>
      <c r="AC3531" s="135"/>
      <c r="AD3531" s="134"/>
      <c r="AE3531" s="135"/>
      <c r="AF3531" s="135"/>
      <c r="AG3531" s="134"/>
    </row>
    <row r="3532" spans="1:33">
      <c r="A3532" s="144" t="s">
        <v>345</v>
      </c>
      <c r="B3532" s="135" t="s">
        <v>1649</v>
      </c>
      <c r="C3532" s="143">
        <v>-496.40015640830939</v>
      </c>
      <c r="D3532" s="143">
        <v>2745.0830668911476</v>
      </c>
      <c r="E3532" s="142">
        <v>1.29</v>
      </c>
      <c r="F3532" s="141">
        <v>2.2709999999999999</v>
      </c>
      <c r="G3532" s="135"/>
      <c r="H3532" s="135"/>
      <c r="I3532" s="134"/>
      <c r="J3532" s="135"/>
      <c r="K3532" s="135"/>
      <c r="L3532" s="134"/>
      <c r="M3532" s="135"/>
      <c r="N3532" s="135"/>
      <c r="O3532" s="134"/>
      <c r="P3532" s="135"/>
      <c r="Q3532" s="135"/>
      <c r="R3532" s="134"/>
      <c r="S3532" s="135"/>
      <c r="T3532" s="135"/>
      <c r="U3532" s="134"/>
      <c r="V3532" s="135"/>
      <c r="W3532" s="135"/>
      <c r="X3532" s="134"/>
      <c r="Y3532" s="135"/>
      <c r="Z3532" s="135"/>
      <c r="AA3532" s="134"/>
      <c r="AB3532" s="135"/>
      <c r="AC3532" s="135"/>
      <c r="AD3532" s="134"/>
      <c r="AE3532" s="135"/>
      <c r="AF3532" s="135"/>
      <c r="AG3532" s="134"/>
    </row>
    <row r="3533" spans="1:33">
      <c r="A3533" s="144" t="s">
        <v>345</v>
      </c>
      <c r="B3533" s="135" t="s">
        <v>1648</v>
      </c>
      <c r="C3533" s="143">
        <v>-496.0910557142866</v>
      </c>
      <c r="D3533" s="143">
        <v>2744.5570516994012</v>
      </c>
      <c r="E3533" s="142">
        <v>1.2749999999999999</v>
      </c>
      <c r="F3533" s="141">
        <v>2.2559999999999998</v>
      </c>
      <c r="G3533" s="135"/>
      <c r="H3533" s="135"/>
      <c r="I3533" s="134"/>
      <c r="J3533" s="135"/>
      <c r="K3533" s="135"/>
      <c r="L3533" s="134"/>
      <c r="M3533" s="135"/>
      <c r="N3533" s="135"/>
      <c r="O3533" s="134"/>
      <c r="P3533" s="135"/>
      <c r="Q3533" s="135"/>
      <c r="R3533" s="134"/>
      <c r="S3533" s="135"/>
      <c r="T3533" s="135"/>
      <c r="U3533" s="134"/>
      <c r="V3533" s="135"/>
      <c r="W3533" s="135"/>
      <c r="X3533" s="134"/>
      <c r="Y3533" s="135"/>
      <c r="Z3533" s="135"/>
      <c r="AA3533" s="134"/>
      <c r="AB3533" s="135"/>
      <c r="AC3533" s="135"/>
      <c r="AD3533" s="134"/>
      <c r="AE3533" s="135"/>
      <c r="AF3533" s="135"/>
      <c r="AG3533" s="134"/>
    </row>
    <row r="3534" spans="1:33">
      <c r="A3534" s="144" t="s">
        <v>345</v>
      </c>
      <c r="B3534" s="135" t="s">
        <v>1647</v>
      </c>
      <c r="C3534" s="143">
        <v>-496.44436657755472</v>
      </c>
      <c r="D3534" s="143">
        <v>2743.2290683933334</v>
      </c>
      <c r="E3534" s="142">
        <v>1.3180000000000001</v>
      </c>
      <c r="F3534" s="141">
        <v>2.2650000000000001</v>
      </c>
      <c r="G3534" s="135"/>
      <c r="H3534" s="135"/>
      <c r="I3534" s="134"/>
      <c r="J3534" s="135"/>
      <c r="K3534" s="135"/>
      <c r="L3534" s="134"/>
      <c r="M3534" s="135"/>
      <c r="N3534" s="135"/>
      <c r="O3534" s="134"/>
      <c r="P3534" s="135"/>
      <c r="Q3534" s="135"/>
      <c r="R3534" s="134"/>
      <c r="S3534" s="135"/>
      <c r="T3534" s="135"/>
      <c r="U3534" s="134"/>
      <c r="V3534" s="135"/>
      <c r="W3534" s="135"/>
      <c r="X3534" s="134"/>
      <c r="Y3534" s="135"/>
      <c r="Z3534" s="135"/>
      <c r="AA3534" s="134"/>
      <c r="AB3534" s="135"/>
      <c r="AC3534" s="135"/>
      <c r="AD3534" s="134"/>
      <c r="AE3534" s="135"/>
      <c r="AF3534" s="135"/>
      <c r="AG3534" s="134"/>
    </row>
    <row r="3535" spans="1:33">
      <c r="A3535" s="144" t="s">
        <v>345</v>
      </c>
      <c r="B3535" s="135" t="s">
        <v>1646</v>
      </c>
      <c r="C3535" s="143">
        <v>-496.23337469658628</v>
      </c>
      <c r="D3535" s="143">
        <v>2741.6346546766995</v>
      </c>
      <c r="E3535" s="142">
        <v>1.3029999999999999</v>
      </c>
      <c r="F3535" s="141">
        <v>2.2599999999999998</v>
      </c>
      <c r="G3535" s="135"/>
      <c r="H3535" s="135"/>
      <c r="I3535" s="134"/>
      <c r="J3535" s="135"/>
      <c r="K3535" s="135"/>
      <c r="L3535" s="134"/>
      <c r="M3535" s="135"/>
      <c r="N3535" s="135"/>
      <c r="O3535" s="134"/>
      <c r="P3535" s="135"/>
      <c r="Q3535" s="135"/>
      <c r="R3535" s="134"/>
      <c r="S3535" s="135"/>
      <c r="T3535" s="135"/>
      <c r="U3535" s="134"/>
      <c r="V3535" s="135"/>
      <c r="W3535" s="135"/>
      <c r="X3535" s="134"/>
      <c r="Y3535" s="135"/>
      <c r="Z3535" s="135"/>
      <c r="AA3535" s="134"/>
      <c r="AB3535" s="135"/>
      <c r="AC3535" s="135"/>
      <c r="AD3535" s="134"/>
      <c r="AE3535" s="135"/>
      <c r="AF3535" s="135"/>
      <c r="AG3535" s="134"/>
    </row>
    <row r="3536" spans="1:33">
      <c r="A3536" s="144" t="s">
        <v>345</v>
      </c>
      <c r="B3536" s="135" t="s">
        <v>1645</v>
      </c>
      <c r="C3536" s="143">
        <v>-496.52438202038593</v>
      </c>
      <c r="D3536" s="143">
        <v>2741.4296010207458</v>
      </c>
      <c r="E3536" s="142">
        <v>1.3129999999999999</v>
      </c>
      <c r="F3536" s="141">
        <v>2.2610000000000001</v>
      </c>
      <c r="G3536" s="135"/>
      <c r="H3536" s="135"/>
      <c r="I3536" s="134"/>
      <c r="J3536" s="135"/>
      <c r="K3536" s="135"/>
      <c r="L3536" s="134"/>
      <c r="M3536" s="135"/>
      <c r="N3536" s="135"/>
      <c r="O3536" s="134"/>
      <c r="P3536" s="135"/>
      <c r="Q3536" s="135"/>
      <c r="R3536" s="134"/>
      <c r="S3536" s="135"/>
      <c r="T3536" s="135"/>
      <c r="U3536" s="134"/>
      <c r="V3536" s="135"/>
      <c r="W3536" s="135"/>
      <c r="X3536" s="134"/>
      <c r="Y3536" s="135"/>
      <c r="Z3536" s="135"/>
      <c r="AA3536" s="134"/>
      <c r="AB3536" s="135"/>
      <c r="AC3536" s="135"/>
      <c r="AD3536" s="134"/>
      <c r="AE3536" s="135"/>
      <c r="AF3536" s="135"/>
      <c r="AG3536" s="134"/>
    </row>
    <row r="3537" spans="1:33">
      <c r="A3537" s="144" t="s">
        <v>345</v>
      </c>
      <c r="B3537" s="135" t="s">
        <v>1644</v>
      </c>
      <c r="C3537" s="143">
        <v>-496.64063068170424</v>
      </c>
      <c r="D3537" s="143">
        <v>2740.5655939771586</v>
      </c>
      <c r="E3537" s="142">
        <v>1.327</v>
      </c>
      <c r="F3537" s="141">
        <v>2.2490000000000001</v>
      </c>
      <c r="G3537" s="135"/>
      <c r="H3537" s="135"/>
      <c r="I3537" s="134"/>
      <c r="J3537" s="135"/>
      <c r="K3537" s="135"/>
      <c r="L3537" s="134"/>
      <c r="M3537" s="135"/>
      <c r="N3537" s="135"/>
      <c r="O3537" s="134"/>
      <c r="P3537" s="135"/>
      <c r="Q3537" s="135"/>
      <c r="R3537" s="134"/>
      <c r="S3537" s="135"/>
      <c r="T3537" s="135"/>
      <c r="U3537" s="134"/>
      <c r="V3537" s="135"/>
      <c r="W3537" s="135"/>
      <c r="X3537" s="134"/>
      <c r="Y3537" s="135"/>
      <c r="Z3537" s="135"/>
      <c r="AA3537" s="134"/>
      <c r="AB3537" s="135"/>
      <c r="AC3537" s="135"/>
      <c r="AD3537" s="134"/>
      <c r="AE3537" s="135"/>
      <c r="AF3537" s="135"/>
      <c r="AG3537" s="134"/>
    </row>
    <row r="3538" spans="1:33">
      <c r="A3538" s="144" t="s">
        <v>345</v>
      </c>
      <c r="B3538" s="135" t="s">
        <v>1643</v>
      </c>
      <c r="C3538" s="143">
        <v>-496.73848279008661</v>
      </c>
      <c r="D3538" s="143">
        <v>2739.4407431187947</v>
      </c>
      <c r="E3538" s="142">
        <v>1.2849999999999999</v>
      </c>
      <c r="F3538" s="141">
        <v>2.258</v>
      </c>
      <c r="G3538" s="135"/>
      <c r="H3538" s="135"/>
      <c r="I3538" s="134"/>
      <c r="J3538" s="135"/>
      <c r="K3538" s="135"/>
      <c r="L3538" s="134"/>
      <c r="M3538" s="135"/>
      <c r="N3538" s="135"/>
      <c r="O3538" s="134"/>
      <c r="P3538" s="135"/>
      <c r="Q3538" s="135"/>
      <c r="R3538" s="134"/>
      <c r="S3538" s="135"/>
      <c r="T3538" s="135"/>
      <c r="U3538" s="134"/>
      <c r="V3538" s="135"/>
      <c r="W3538" s="135"/>
      <c r="X3538" s="134"/>
      <c r="Y3538" s="135"/>
      <c r="Z3538" s="135"/>
      <c r="AA3538" s="134"/>
      <c r="AB3538" s="135"/>
      <c r="AC3538" s="135"/>
      <c r="AD3538" s="134"/>
      <c r="AE3538" s="135"/>
      <c r="AF3538" s="135"/>
      <c r="AG3538" s="134"/>
    </row>
    <row r="3539" spans="1:33">
      <c r="A3539" s="144" t="s">
        <v>345</v>
      </c>
      <c r="B3539" s="135" t="s">
        <v>1642</v>
      </c>
      <c r="C3539" s="143">
        <v>-496.04224248399152</v>
      </c>
      <c r="D3539" s="143">
        <v>2738.1956568792707</v>
      </c>
      <c r="E3539" s="142">
        <v>1.2849999999999999</v>
      </c>
      <c r="F3539" s="141">
        <v>2.246</v>
      </c>
      <c r="G3539" s="135"/>
      <c r="H3539" s="135"/>
      <c r="I3539" s="134"/>
      <c r="J3539" s="135"/>
      <c r="K3539" s="135"/>
      <c r="L3539" s="134"/>
      <c r="M3539" s="135"/>
      <c r="N3539" s="135"/>
      <c r="O3539" s="134"/>
      <c r="P3539" s="135"/>
      <c r="Q3539" s="135"/>
      <c r="R3539" s="134"/>
      <c r="S3539" s="135"/>
      <c r="T3539" s="135"/>
      <c r="U3539" s="134"/>
      <c r="V3539" s="135"/>
      <c r="W3539" s="135"/>
      <c r="X3539" s="134"/>
      <c r="Y3539" s="135"/>
      <c r="Z3539" s="135"/>
      <c r="AA3539" s="134"/>
      <c r="AB3539" s="135"/>
      <c r="AC3539" s="135"/>
      <c r="AD3539" s="134"/>
      <c r="AE3539" s="135"/>
      <c r="AF3539" s="135"/>
      <c r="AG3539" s="134"/>
    </row>
    <row r="3540" spans="1:33">
      <c r="A3540" s="144" t="s">
        <v>345</v>
      </c>
      <c r="B3540" s="135" t="s">
        <v>1641</v>
      </c>
      <c r="C3540" s="143">
        <v>-496.16529335935741</v>
      </c>
      <c r="D3540" s="143">
        <v>2738.1147249364753</v>
      </c>
      <c r="E3540" s="142">
        <v>1.282</v>
      </c>
      <c r="F3540" s="141">
        <v>2.2679999999999998</v>
      </c>
      <c r="G3540" s="135"/>
      <c r="H3540" s="135"/>
      <c r="I3540" s="134"/>
      <c r="J3540" s="135"/>
      <c r="K3540" s="135"/>
      <c r="L3540" s="134"/>
      <c r="M3540" s="135"/>
      <c r="N3540" s="135"/>
      <c r="O3540" s="134"/>
      <c r="P3540" s="135"/>
      <c r="Q3540" s="135"/>
      <c r="R3540" s="134"/>
      <c r="S3540" s="135"/>
      <c r="T3540" s="135"/>
      <c r="U3540" s="134"/>
      <c r="V3540" s="135"/>
      <c r="W3540" s="135"/>
      <c r="X3540" s="134"/>
      <c r="Y3540" s="135"/>
      <c r="Z3540" s="135"/>
      <c r="AA3540" s="134"/>
      <c r="AB3540" s="135"/>
      <c r="AC3540" s="135"/>
      <c r="AD3540" s="134"/>
      <c r="AE3540" s="135"/>
      <c r="AF3540" s="135"/>
      <c r="AG3540" s="134"/>
    </row>
    <row r="3541" spans="1:33">
      <c r="A3541" s="144" t="s">
        <v>345</v>
      </c>
      <c r="B3541" s="135" t="s">
        <v>1640</v>
      </c>
      <c r="C3541" s="143">
        <v>-496.26121923494236</v>
      </c>
      <c r="D3541" s="143">
        <v>2736.3346087463106</v>
      </c>
      <c r="E3541" s="142">
        <v>1.276</v>
      </c>
      <c r="F3541" s="141">
        <v>2.246</v>
      </c>
      <c r="G3541" s="135"/>
      <c r="H3541" s="135"/>
      <c r="I3541" s="134"/>
      <c r="J3541" s="135"/>
      <c r="K3541" s="135"/>
      <c r="L3541" s="134"/>
      <c r="M3541" s="135"/>
      <c r="N3541" s="135"/>
      <c r="O3541" s="134"/>
      <c r="P3541" s="135"/>
      <c r="Q3541" s="135"/>
      <c r="R3541" s="134"/>
      <c r="S3541" s="135"/>
      <c r="T3541" s="135"/>
      <c r="U3541" s="134"/>
      <c r="V3541" s="135"/>
      <c r="W3541" s="135"/>
      <c r="X3541" s="134"/>
      <c r="Y3541" s="135"/>
      <c r="Z3541" s="135"/>
      <c r="AA3541" s="134"/>
      <c r="AB3541" s="135"/>
      <c r="AC3541" s="135"/>
      <c r="AD3541" s="134"/>
      <c r="AE3541" s="135"/>
      <c r="AF3541" s="135"/>
      <c r="AG3541" s="134"/>
    </row>
    <row r="3542" spans="1:33">
      <c r="A3542" s="144" t="s">
        <v>345</v>
      </c>
      <c r="B3542" s="135" t="s">
        <v>1639</v>
      </c>
      <c r="C3542" s="143">
        <v>-496.86340870303133</v>
      </c>
      <c r="D3542" s="143">
        <v>2734.7125556146398</v>
      </c>
      <c r="E3542" s="142">
        <v>1.282</v>
      </c>
      <c r="F3542" s="141">
        <v>2.2589999999999999</v>
      </c>
      <c r="G3542" s="135"/>
      <c r="H3542" s="135"/>
      <c r="I3542" s="134"/>
      <c r="J3542" s="135"/>
      <c r="K3542" s="135"/>
      <c r="L3542" s="134"/>
      <c r="M3542" s="135"/>
      <c r="N3542" s="135"/>
      <c r="O3542" s="134"/>
      <c r="P3542" s="135"/>
      <c r="Q3542" s="135"/>
      <c r="R3542" s="134"/>
      <c r="S3542" s="135"/>
      <c r="T3542" s="135"/>
      <c r="U3542" s="134"/>
      <c r="V3542" s="135"/>
      <c r="W3542" s="135"/>
      <c r="X3542" s="134"/>
      <c r="Y3542" s="135"/>
      <c r="Z3542" s="135"/>
      <c r="AA3542" s="134"/>
      <c r="AB3542" s="135"/>
      <c r="AC3542" s="135"/>
      <c r="AD3542" s="134"/>
      <c r="AE3542" s="135"/>
      <c r="AF3542" s="135"/>
      <c r="AG3542" s="134"/>
    </row>
    <row r="3543" spans="1:33">
      <c r="A3543" s="144" t="s">
        <v>345</v>
      </c>
      <c r="B3543" s="135" t="s">
        <v>1638</v>
      </c>
      <c r="C3543" s="143">
        <v>-496.4716512137752</v>
      </c>
      <c r="D3543" s="143">
        <v>2734.5900000488755</v>
      </c>
      <c r="E3543" s="142">
        <v>1.294</v>
      </c>
      <c r="F3543" s="141">
        <v>2.2480000000000002</v>
      </c>
      <c r="G3543" s="135"/>
      <c r="H3543" s="135"/>
      <c r="I3543" s="134"/>
      <c r="J3543" s="135"/>
      <c r="K3543" s="135"/>
      <c r="L3543" s="134"/>
      <c r="M3543" s="135"/>
      <c r="N3543" s="135"/>
      <c r="O3543" s="134"/>
      <c r="P3543" s="135"/>
      <c r="Q3543" s="135"/>
      <c r="R3543" s="134"/>
      <c r="S3543" s="135"/>
      <c r="T3543" s="135"/>
      <c r="U3543" s="134"/>
      <c r="V3543" s="135"/>
      <c r="W3543" s="135"/>
      <c r="X3543" s="134"/>
      <c r="Y3543" s="135"/>
      <c r="Z3543" s="135"/>
      <c r="AA3543" s="134"/>
      <c r="AB3543" s="135"/>
      <c r="AC3543" s="135"/>
      <c r="AD3543" s="134"/>
      <c r="AE3543" s="135"/>
      <c r="AF3543" s="135"/>
      <c r="AG3543" s="134"/>
    </row>
    <row r="3544" spans="1:33">
      <c r="A3544" s="144" t="s">
        <v>345</v>
      </c>
      <c r="B3544" s="135" t="s">
        <v>1637</v>
      </c>
      <c r="C3544" s="143">
        <v>-496.7850020793822</v>
      </c>
      <c r="D3544" s="143">
        <v>2732.8922348947917</v>
      </c>
      <c r="E3544" s="142">
        <v>1.3080000000000001</v>
      </c>
      <c r="F3544" s="141">
        <v>2.2709999999999999</v>
      </c>
      <c r="G3544" s="135"/>
      <c r="H3544" s="135"/>
      <c r="I3544" s="134"/>
      <c r="J3544" s="135"/>
      <c r="K3544" s="135"/>
      <c r="L3544" s="134"/>
      <c r="M3544" s="135"/>
      <c r="N3544" s="135"/>
      <c r="O3544" s="134"/>
      <c r="P3544" s="135"/>
      <c r="Q3544" s="135"/>
      <c r="R3544" s="134"/>
      <c r="S3544" s="135"/>
      <c r="T3544" s="135"/>
      <c r="U3544" s="134"/>
      <c r="V3544" s="135"/>
      <c r="W3544" s="135"/>
      <c r="X3544" s="134"/>
      <c r="Y3544" s="135"/>
      <c r="Z3544" s="135"/>
      <c r="AA3544" s="134"/>
      <c r="AB3544" s="135"/>
      <c r="AC3544" s="135"/>
      <c r="AD3544" s="134"/>
      <c r="AE3544" s="135"/>
      <c r="AF3544" s="135"/>
      <c r="AG3544" s="134"/>
    </row>
    <row r="3545" spans="1:33">
      <c r="A3545" s="144" t="s">
        <v>345</v>
      </c>
      <c r="B3545" s="135" t="s">
        <v>1636</v>
      </c>
      <c r="C3545" s="143">
        <v>-496.106397658216</v>
      </c>
      <c r="D3545" s="143">
        <v>2732.3692821700965</v>
      </c>
      <c r="E3545" s="142">
        <v>1.3069999999999999</v>
      </c>
      <c r="F3545" s="141">
        <v>2.2570000000000001</v>
      </c>
      <c r="G3545" s="135"/>
      <c r="H3545" s="135"/>
      <c r="I3545" s="134"/>
      <c r="J3545" s="135"/>
      <c r="K3545" s="135"/>
      <c r="L3545" s="134"/>
      <c r="M3545" s="135"/>
      <c r="N3545" s="135"/>
      <c r="O3545" s="134"/>
      <c r="P3545" s="135"/>
      <c r="Q3545" s="135"/>
      <c r="R3545" s="134"/>
      <c r="S3545" s="135"/>
      <c r="T3545" s="135"/>
      <c r="U3545" s="134"/>
      <c r="V3545" s="135"/>
      <c r="W3545" s="135"/>
      <c r="X3545" s="134"/>
      <c r="Y3545" s="135"/>
      <c r="Z3545" s="135"/>
      <c r="AA3545" s="134"/>
      <c r="AB3545" s="135"/>
      <c r="AC3545" s="135"/>
      <c r="AD3545" s="134"/>
      <c r="AE3545" s="135"/>
      <c r="AF3545" s="135"/>
      <c r="AG3545" s="134"/>
    </row>
    <row r="3546" spans="1:33">
      <c r="A3546" s="144" t="s">
        <v>345</v>
      </c>
      <c r="B3546" s="135" t="s">
        <v>1635</v>
      </c>
      <c r="C3546" s="143">
        <v>-495.92154966868696</v>
      </c>
      <c r="D3546" s="143">
        <v>2731.4634800500403</v>
      </c>
      <c r="E3546" s="142">
        <v>1.2829999999999999</v>
      </c>
      <c r="F3546" s="141">
        <v>2.2599999999999998</v>
      </c>
      <c r="G3546" s="135"/>
      <c r="H3546" s="135"/>
      <c r="I3546" s="134"/>
      <c r="J3546" s="135"/>
      <c r="K3546" s="135"/>
      <c r="L3546" s="134"/>
      <c r="M3546" s="135"/>
      <c r="N3546" s="135"/>
      <c r="O3546" s="134"/>
      <c r="P3546" s="135"/>
      <c r="Q3546" s="135"/>
      <c r="R3546" s="134"/>
      <c r="S3546" s="135"/>
      <c r="T3546" s="135"/>
      <c r="U3546" s="134"/>
      <c r="V3546" s="135"/>
      <c r="W3546" s="135"/>
      <c r="X3546" s="134"/>
      <c r="Y3546" s="135"/>
      <c r="Z3546" s="135"/>
      <c r="AA3546" s="134"/>
      <c r="AB3546" s="135"/>
      <c r="AC3546" s="135"/>
      <c r="AD3546" s="134"/>
      <c r="AE3546" s="135"/>
      <c r="AF3546" s="135"/>
      <c r="AG3546" s="134"/>
    </row>
    <row r="3547" spans="1:33">
      <c r="A3547" s="144" t="s">
        <v>345</v>
      </c>
      <c r="B3547" s="135" t="s">
        <v>1634</v>
      </c>
      <c r="C3547" s="143">
        <v>-496.04140270945908</v>
      </c>
      <c r="D3547" s="143">
        <v>2731.4395544581926</v>
      </c>
      <c r="E3547" s="142">
        <v>1.306</v>
      </c>
      <c r="F3547" s="141">
        <v>2.2719999999999998</v>
      </c>
      <c r="G3547" s="135"/>
      <c r="H3547" s="135"/>
      <c r="I3547" s="134"/>
      <c r="J3547" s="135"/>
      <c r="K3547" s="135"/>
      <c r="L3547" s="134"/>
      <c r="M3547" s="135"/>
      <c r="N3547" s="135"/>
      <c r="O3547" s="134"/>
      <c r="P3547" s="135"/>
      <c r="Q3547" s="135"/>
      <c r="R3547" s="134"/>
      <c r="S3547" s="135"/>
      <c r="T3547" s="135"/>
      <c r="U3547" s="134"/>
      <c r="V3547" s="135"/>
      <c r="W3547" s="135"/>
      <c r="X3547" s="134"/>
      <c r="Y3547" s="135"/>
      <c r="Z3547" s="135"/>
      <c r="AA3547" s="134"/>
      <c r="AB3547" s="135"/>
      <c r="AC3547" s="135"/>
      <c r="AD3547" s="134"/>
      <c r="AE3547" s="135"/>
      <c r="AF3547" s="135"/>
      <c r="AG3547" s="134"/>
    </row>
    <row r="3548" spans="1:33">
      <c r="A3548" s="144" t="s">
        <v>345</v>
      </c>
      <c r="B3548" s="135" t="s">
        <v>1633</v>
      </c>
      <c r="C3548" s="143">
        <v>-496.12949562452417</v>
      </c>
      <c r="D3548" s="143">
        <v>2730.6504779666452</v>
      </c>
      <c r="E3548" s="142">
        <v>1.3029999999999999</v>
      </c>
      <c r="F3548" s="141">
        <v>2.2839999999999998</v>
      </c>
      <c r="G3548" s="135"/>
      <c r="H3548" s="135"/>
      <c r="I3548" s="134"/>
      <c r="J3548" s="135"/>
      <c r="K3548" s="135"/>
      <c r="L3548" s="134"/>
      <c r="M3548" s="135"/>
      <c r="N3548" s="135"/>
      <c r="O3548" s="134"/>
      <c r="P3548" s="135"/>
      <c r="Q3548" s="135"/>
      <c r="R3548" s="134"/>
      <c r="S3548" s="135"/>
      <c r="T3548" s="135"/>
      <c r="U3548" s="134"/>
      <c r="V3548" s="135"/>
      <c r="W3548" s="135"/>
      <c r="X3548" s="134"/>
      <c r="Y3548" s="135"/>
      <c r="Z3548" s="135"/>
      <c r="AA3548" s="134"/>
      <c r="AB3548" s="135"/>
      <c r="AC3548" s="135"/>
      <c r="AD3548" s="134"/>
      <c r="AE3548" s="135"/>
      <c r="AF3548" s="135"/>
      <c r="AG3548" s="134"/>
    </row>
    <row r="3549" spans="1:33">
      <c r="A3549" s="144" t="s">
        <v>345</v>
      </c>
      <c r="B3549" s="135" t="s">
        <v>1632</v>
      </c>
      <c r="C3549" s="143">
        <v>-496.23314118805041</v>
      </c>
      <c r="D3549" s="143">
        <v>2730.5899309706824</v>
      </c>
      <c r="E3549" s="142">
        <v>1.2789999999999999</v>
      </c>
      <c r="F3549" s="141">
        <v>2.246</v>
      </c>
      <c r="G3549" s="135"/>
      <c r="H3549" s="135"/>
      <c r="I3549" s="134"/>
      <c r="J3549" s="135"/>
      <c r="K3549" s="135"/>
      <c r="L3549" s="134"/>
      <c r="M3549" s="135"/>
      <c r="N3549" s="135"/>
      <c r="O3549" s="134"/>
      <c r="P3549" s="135"/>
      <c r="Q3549" s="135"/>
      <c r="R3549" s="134"/>
      <c r="S3549" s="135"/>
      <c r="T3549" s="135"/>
      <c r="U3549" s="134"/>
      <c r="V3549" s="135"/>
      <c r="W3549" s="135"/>
      <c r="X3549" s="134"/>
      <c r="Y3549" s="135"/>
      <c r="Z3549" s="135"/>
      <c r="AA3549" s="134"/>
      <c r="AB3549" s="135"/>
      <c r="AC3549" s="135"/>
      <c r="AD3549" s="134"/>
      <c r="AE3549" s="135"/>
      <c r="AF3549" s="135"/>
      <c r="AG3549" s="134"/>
    </row>
    <row r="3550" spans="1:33">
      <c r="A3550" s="144" t="s">
        <v>345</v>
      </c>
      <c r="B3550" s="135" t="s">
        <v>1631</v>
      </c>
      <c r="C3550" s="143">
        <v>-496.4927472927742</v>
      </c>
      <c r="D3550" s="143">
        <v>2728.9454101664337</v>
      </c>
      <c r="E3550" s="142">
        <v>1.3129999999999999</v>
      </c>
      <c r="F3550" s="141">
        <v>2.266</v>
      </c>
      <c r="G3550" s="135"/>
      <c r="H3550" s="135"/>
      <c r="I3550" s="134"/>
      <c r="J3550" s="135"/>
      <c r="K3550" s="135"/>
      <c r="L3550" s="134"/>
      <c r="M3550" s="135"/>
      <c r="N3550" s="135"/>
      <c r="O3550" s="134"/>
      <c r="P3550" s="135"/>
      <c r="Q3550" s="135"/>
      <c r="R3550" s="134"/>
      <c r="S3550" s="135"/>
      <c r="T3550" s="135"/>
      <c r="U3550" s="134"/>
      <c r="V3550" s="135"/>
      <c r="W3550" s="135"/>
      <c r="X3550" s="134"/>
      <c r="Y3550" s="135"/>
      <c r="Z3550" s="135"/>
      <c r="AA3550" s="134"/>
      <c r="AB3550" s="135"/>
      <c r="AC3550" s="135"/>
      <c r="AD3550" s="134"/>
      <c r="AE3550" s="135"/>
      <c r="AF3550" s="135"/>
      <c r="AG3550" s="134"/>
    </row>
    <row r="3551" spans="1:33">
      <c r="A3551" s="144" t="s">
        <v>345</v>
      </c>
      <c r="B3551" s="135" t="s">
        <v>1630</v>
      </c>
      <c r="C3551" s="143">
        <v>-495.97543791616238</v>
      </c>
      <c r="D3551" s="143">
        <v>2727.8007597653359</v>
      </c>
      <c r="E3551" s="142">
        <v>1.2909999999999999</v>
      </c>
      <c r="F3551" s="141">
        <v>2.2759999999999998</v>
      </c>
      <c r="G3551" s="135"/>
      <c r="H3551" s="135"/>
      <c r="I3551" s="134"/>
      <c r="J3551" s="135"/>
      <c r="K3551" s="135"/>
      <c r="L3551" s="134"/>
      <c r="M3551" s="135"/>
      <c r="N3551" s="135"/>
      <c r="O3551" s="134"/>
      <c r="P3551" s="135"/>
      <c r="Q3551" s="135"/>
      <c r="R3551" s="134"/>
      <c r="S3551" s="135"/>
      <c r="T3551" s="135"/>
      <c r="U3551" s="134"/>
      <c r="V3551" s="135"/>
      <c r="W3551" s="135"/>
      <c r="X3551" s="134"/>
      <c r="Y3551" s="135"/>
      <c r="Z3551" s="135"/>
      <c r="AA3551" s="134"/>
      <c r="AB3551" s="135"/>
      <c r="AC3551" s="135"/>
      <c r="AD3551" s="134"/>
      <c r="AE3551" s="135"/>
      <c r="AF3551" s="135"/>
      <c r="AG3551" s="134"/>
    </row>
    <row r="3552" spans="1:33">
      <c r="A3552" s="144" t="s">
        <v>345</v>
      </c>
      <c r="B3552" s="135" t="s">
        <v>1629</v>
      </c>
      <c r="C3552" s="143">
        <v>-496.08525115760165</v>
      </c>
      <c r="D3552" s="143">
        <v>2726.7586488810239</v>
      </c>
      <c r="E3552" s="142">
        <v>1.319</v>
      </c>
      <c r="F3552" s="141">
        <v>2.2629999999999999</v>
      </c>
      <c r="G3552" s="135"/>
      <c r="H3552" s="135"/>
      <c r="I3552" s="134"/>
      <c r="J3552" s="135"/>
      <c r="K3552" s="135"/>
      <c r="L3552" s="134"/>
      <c r="M3552" s="135"/>
      <c r="N3552" s="135"/>
      <c r="O3552" s="134"/>
      <c r="P3552" s="135"/>
      <c r="Q3552" s="135"/>
      <c r="R3552" s="134"/>
      <c r="S3552" s="135"/>
      <c r="T3552" s="135"/>
      <c r="U3552" s="134"/>
      <c r="V3552" s="135"/>
      <c r="W3552" s="135"/>
      <c r="X3552" s="134"/>
      <c r="Y3552" s="135"/>
      <c r="Z3552" s="135"/>
      <c r="AA3552" s="134"/>
      <c r="AB3552" s="135"/>
      <c r="AC3552" s="135"/>
      <c r="AD3552" s="134"/>
      <c r="AE3552" s="135"/>
      <c r="AF3552" s="135"/>
      <c r="AG3552" s="134"/>
    </row>
    <row r="3553" spans="1:33">
      <c r="A3553" s="144" t="s">
        <v>345</v>
      </c>
      <c r="B3553" s="135" t="s">
        <v>1628</v>
      </c>
      <c r="C3553" s="143">
        <v>-496.70641593504052</v>
      </c>
      <c r="D3553" s="143">
        <v>2726.600774883625</v>
      </c>
      <c r="E3553" s="142">
        <v>1.2989999999999999</v>
      </c>
      <c r="F3553" s="141">
        <v>2.258</v>
      </c>
      <c r="G3553" s="135"/>
      <c r="H3553" s="135"/>
      <c r="I3553" s="134"/>
      <c r="J3553" s="135"/>
      <c r="K3553" s="135"/>
      <c r="L3553" s="134"/>
      <c r="M3553" s="135"/>
      <c r="N3553" s="135"/>
      <c r="O3553" s="134"/>
      <c r="P3553" s="135"/>
      <c r="Q3553" s="135"/>
      <c r="R3553" s="134"/>
      <c r="S3553" s="135"/>
      <c r="T3553" s="135"/>
      <c r="U3553" s="134"/>
      <c r="V3553" s="135"/>
      <c r="W3553" s="135"/>
      <c r="X3553" s="134"/>
      <c r="Y3553" s="135"/>
      <c r="Z3553" s="135"/>
      <c r="AA3553" s="134"/>
      <c r="AB3553" s="135"/>
      <c r="AC3553" s="135"/>
      <c r="AD3553" s="134"/>
      <c r="AE3553" s="135"/>
      <c r="AF3553" s="135"/>
      <c r="AG3553" s="134"/>
    </row>
    <row r="3554" spans="1:33">
      <c r="A3554" s="144" t="s">
        <v>345</v>
      </c>
      <c r="B3554" s="135" t="s">
        <v>1627</v>
      </c>
      <c r="C3554" s="143">
        <v>-495.93263253821607</v>
      </c>
      <c r="D3554" s="143">
        <v>2726.2244691160254</v>
      </c>
      <c r="E3554" s="142">
        <v>1.3129999999999999</v>
      </c>
      <c r="F3554" s="141">
        <v>2.2730000000000001</v>
      </c>
      <c r="G3554" s="135"/>
      <c r="H3554" s="135"/>
      <c r="I3554" s="134"/>
      <c r="J3554" s="135"/>
      <c r="K3554" s="135"/>
      <c r="L3554" s="134"/>
      <c r="M3554" s="135"/>
      <c r="N3554" s="135"/>
      <c r="O3554" s="134"/>
      <c r="P3554" s="135"/>
      <c r="Q3554" s="135"/>
      <c r="R3554" s="134"/>
      <c r="S3554" s="135"/>
      <c r="T3554" s="135"/>
      <c r="U3554" s="134"/>
      <c r="V3554" s="135"/>
      <c r="W3554" s="135"/>
      <c r="X3554" s="134"/>
      <c r="Y3554" s="135"/>
      <c r="Z3554" s="135"/>
      <c r="AA3554" s="134"/>
      <c r="AB3554" s="135"/>
      <c r="AC3554" s="135"/>
      <c r="AD3554" s="134"/>
      <c r="AE3554" s="135"/>
      <c r="AF3554" s="135"/>
      <c r="AG3554" s="134"/>
    </row>
    <row r="3555" spans="1:33">
      <c r="A3555" s="144" t="s">
        <v>345</v>
      </c>
      <c r="B3555" s="135" t="s">
        <v>1626</v>
      </c>
      <c r="C3555" s="143">
        <v>-496.59246460439931</v>
      </c>
      <c r="D3555" s="143">
        <v>2724.7843116694153</v>
      </c>
      <c r="E3555" s="142">
        <v>1.2829999999999999</v>
      </c>
      <c r="F3555" s="141">
        <v>2.2679999999999998</v>
      </c>
      <c r="G3555" s="135"/>
      <c r="H3555" s="135"/>
      <c r="I3555" s="134"/>
      <c r="J3555" s="135"/>
      <c r="K3555" s="135"/>
      <c r="L3555" s="134"/>
      <c r="M3555" s="135"/>
      <c r="N3555" s="135"/>
      <c r="O3555" s="134"/>
      <c r="P3555" s="135"/>
      <c r="Q3555" s="135"/>
      <c r="R3555" s="134"/>
      <c r="S3555" s="135"/>
      <c r="T3555" s="135"/>
      <c r="U3555" s="134"/>
      <c r="V3555" s="135"/>
      <c r="W3555" s="135"/>
      <c r="X3555" s="134"/>
      <c r="Y3555" s="135"/>
      <c r="Z3555" s="135"/>
      <c r="AA3555" s="134"/>
      <c r="AB3555" s="135"/>
      <c r="AC3555" s="135"/>
      <c r="AD3555" s="134"/>
      <c r="AE3555" s="135"/>
      <c r="AF3555" s="135"/>
      <c r="AG3555" s="134"/>
    </row>
    <row r="3556" spans="1:33">
      <c r="A3556" s="144" t="s">
        <v>345</v>
      </c>
      <c r="B3556" s="135" t="s">
        <v>1625</v>
      </c>
      <c r="C3556" s="143">
        <v>-496.88092528701156</v>
      </c>
      <c r="D3556" s="143">
        <v>2724.4783369333431</v>
      </c>
      <c r="E3556" s="142">
        <v>1.284</v>
      </c>
      <c r="F3556" s="141">
        <v>2.266</v>
      </c>
      <c r="G3556" s="135"/>
      <c r="H3556" s="135"/>
      <c r="I3556" s="134"/>
      <c r="J3556" s="135"/>
      <c r="K3556" s="135"/>
      <c r="L3556" s="134"/>
      <c r="M3556" s="135"/>
      <c r="N3556" s="135"/>
      <c r="O3556" s="134"/>
      <c r="P3556" s="135"/>
      <c r="Q3556" s="135"/>
      <c r="R3556" s="134"/>
      <c r="S3556" s="135"/>
      <c r="T3556" s="135"/>
      <c r="U3556" s="134"/>
      <c r="V3556" s="135"/>
      <c r="W3556" s="135"/>
      <c r="X3556" s="134"/>
      <c r="Y3556" s="135"/>
      <c r="Z3556" s="135"/>
      <c r="AA3556" s="134"/>
      <c r="AB3556" s="135"/>
      <c r="AC3556" s="135"/>
      <c r="AD3556" s="134"/>
      <c r="AE3556" s="135"/>
      <c r="AF3556" s="135"/>
      <c r="AG3556" s="134"/>
    </row>
    <row r="3557" spans="1:33">
      <c r="A3557" s="144" t="s">
        <v>345</v>
      </c>
      <c r="B3557" s="135" t="s">
        <v>1624</v>
      </c>
      <c r="C3557" s="143">
        <v>-496.79592098523204</v>
      </c>
      <c r="D3557" s="143">
        <v>2723.4913164670588</v>
      </c>
      <c r="E3557" s="142">
        <v>1.296</v>
      </c>
      <c r="F3557" s="141">
        <v>2.262</v>
      </c>
      <c r="G3557" s="135"/>
      <c r="H3557" s="135"/>
      <c r="I3557" s="134"/>
      <c r="J3557" s="135"/>
      <c r="K3557" s="135"/>
      <c r="L3557" s="134"/>
      <c r="M3557" s="135"/>
      <c r="N3557" s="135"/>
      <c r="O3557" s="134"/>
      <c r="P3557" s="135"/>
      <c r="Q3557" s="135"/>
      <c r="R3557" s="134"/>
      <c r="S3557" s="135"/>
      <c r="T3557" s="135"/>
      <c r="U3557" s="134"/>
      <c r="V3557" s="135"/>
      <c r="W3557" s="135"/>
      <c r="X3557" s="134"/>
      <c r="Y3557" s="135"/>
      <c r="Z3557" s="135"/>
      <c r="AA3557" s="134"/>
      <c r="AB3557" s="135"/>
      <c r="AC3557" s="135"/>
      <c r="AD3557" s="134"/>
      <c r="AE3557" s="135"/>
      <c r="AF3557" s="135"/>
      <c r="AG3557" s="134"/>
    </row>
    <row r="3558" spans="1:33">
      <c r="A3558" s="144" t="s">
        <v>345</v>
      </c>
      <c r="B3558" s="135" t="s">
        <v>1623</v>
      </c>
      <c r="C3558" s="143">
        <v>-496.60657283072129</v>
      </c>
      <c r="D3558" s="143">
        <v>2721.6232741528443</v>
      </c>
      <c r="E3558" s="142">
        <v>1.28</v>
      </c>
      <c r="F3558" s="141">
        <v>2.2730000000000001</v>
      </c>
      <c r="G3558" s="135"/>
      <c r="H3558" s="135"/>
      <c r="I3558" s="134"/>
      <c r="J3558" s="135"/>
      <c r="K3558" s="135"/>
      <c r="L3558" s="134"/>
      <c r="M3558" s="135"/>
      <c r="N3558" s="135"/>
      <c r="O3558" s="134"/>
      <c r="P3558" s="135"/>
      <c r="Q3558" s="135"/>
      <c r="R3558" s="134"/>
      <c r="S3558" s="135"/>
      <c r="T3558" s="135"/>
      <c r="U3558" s="134"/>
      <c r="V3558" s="135"/>
      <c r="W3558" s="135"/>
      <c r="X3558" s="134"/>
      <c r="Y3558" s="135"/>
      <c r="Z3558" s="135"/>
      <c r="AA3558" s="134"/>
      <c r="AB3558" s="135"/>
      <c r="AC3558" s="135"/>
      <c r="AD3558" s="134"/>
      <c r="AE3558" s="135"/>
      <c r="AF3558" s="135"/>
      <c r="AG3558" s="134"/>
    </row>
    <row r="3559" spans="1:33">
      <c r="A3559" s="144" t="s">
        <v>345</v>
      </c>
      <c r="B3559" s="135" t="s">
        <v>1622</v>
      </c>
      <c r="C3559" s="143">
        <v>-496.51720101376947</v>
      </c>
      <c r="D3559" s="143">
        <v>2720.3335813570156</v>
      </c>
      <c r="E3559" s="142">
        <v>1.2829999999999999</v>
      </c>
      <c r="F3559" s="141">
        <v>2.254</v>
      </c>
      <c r="G3559" s="135"/>
      <c r="H3559" s="135"/>
      <c r="I3559" s="134"/>
      <c r="J3559" s="135"/>
      <c r="K3559" s="135"/>
      <c r="L3559" s="134"/>
      <c r="M3559" s="135"/>
      <c r="N3559" s="135"/>
      <c r="O3559" s="134"/>
      <c r="P3559" s="135"/>
      <c r="Q3559" s="135"/>
      <c r="R3559" s="134"/>
      <c r="S3559" s="135"/>
      <c r="T3559" s="135"/>
      <c r="U3559" s="134"/>
      <c r="V3559" s="135"/>
      <c r="W3559" s="135"/>
      <c r="X3559" s="134"/>
      <c r="Y3559" s="135"/>
      <c r="Z3559" s="135"/>
      <c r="AA3559" s="134"/>
      <c r="AB3559" s="135"/>
      <c r="AC3559" s="135"/>
      <c r="AD3559" s="134"/>
      <c r="AE3559" s="135"/>
      <c r="AF3559" s="135"/>
      <c r="AG3559" s="134"/>
    </row>
    <row r="3560" spans="1:33">
      <c r="A3560" s="144" t="s">
        <v>345</v>
      </c>
      <c r="B3560" s="135" t="s">
        <v>1621</v>
      </c>
      <c r="C3560" s="143">
        <v>-496.70201294913011</v>
      </c>
      <c r="D3560" s="143">
        <v>2718.8488429242848</v>
      </c>
      <c r="E3560" s="142">
        <v>1.2989999999999999</v>
      </c>
      <c r="F3560" s="141">
        <v>2.258</v>
      </c>
      <c r="G3560" s="135"/>
      <c r="H3560" s="135"/>
      <c r="I3560" s="134"/>
      <c r="J3560" s="135"/>
      <c r="K3560" s="135"/>
      <c r="L3560" s="134"/>
      <c r="M3560" s="135"/>
      <c r="N3560" s="135"/>
      <c r="O3560" s="134"/>
      <c r="P3560" s="135"/>
      <c r="Q3560" s="135"/>
      <c r="R3560" s="134"/>
      <c r="S3560" s="135"/>
      <c r="T3560" s="135"/>
      <c r="U3560" s="134"/>
      <c r="V3560" s="135"/>
      <c r="W3560" s="135"/>
      <c r="X3560" s="134"/>
      <c r="Y3560" s="135"/>
      <c r="Z3560" s="135"/>
      <c r="AA3560" s="134"/>
      <c r="AB3560" s="135"/>
      <c r="AC3560" s="135"/>
      <c r="AD3560" s="134"/>
      <c r="AE3560" s="135"/>
      <c r="AF3560" s="135"/>
      <c r="AG3560" s="134"/>
    </row>
    <row r="3561" spans="1:33">
      <c r="A3561" s="144" t="s">
        <v>345</v>
      </c>
      <c r="B3561" s="135" t="s">
        <v>1620</v>
      </c>
      <c r="C3561" s="143">
        <v>-496.15001522926514</v>
      </c>
      <c r="D3561" s="143">
        <v>2717.0728593712579</v>
      </c>
      <c r="E3561" s="142">
        <v>1.288</v>
      </c>
      <c r="F3561" s="141">
        <v>2.258</v>
      </c>
      <c r="G3561" s="135"/>
      <c r="H3561" s="135"/>
      <c r="I3561" s="134"/>
      <c r="J3561" s="135"/>
      <c r="K3561" s="135"/>
      <c r="L3561" s="134"/>
      <c r="M3561" s="135"/>
      <c r="N3561" s="135"/>
      <c r="O3561" s="134"/>
      <c r="P3561" s="135"/>
      <c r="Q3561" s="135"/>
      <c r="R3561" s="134"/>
      <c r="S3561" s="135"/>
      <c r="T3561" s="135"/>
      <c r="U3561" s="134"/>
      <c r="V3561" s="135"/>
      <c r="W3561" s="135"/>
      <c r="X3561" s="134"/>
      <c r="Y3561" s="135"/>
      <c r="Z3561" s="135"/>
      <c r="AA3561" s="134"/>
      <c r="AB3561" s="135"/>
      <c r="AC3561" s="135"/>
      <c r="AD3561" s="134"/>
      <c r="AE3561" s="135"/>
      <c r="AF3561" s="135"/>
      <c r="AG3561" s="134"/>
    </row>
    <row r="3562" spans="1:33">
      <c r="A3562" s="144" t="s">
        <v>345</v>
      </c>
      <c r="B3562" s="135" t="s">
        <v>1619</v>
      </c>
      <c r="C3562" s="143">
        <v>-496.81965181947294</v>
      </c>
      <c r="D3562" s="143">
        <v>2716.7534529376876</v>
      </c>
      <c r="E3562" s="142">
        <v>1.278</v>
      </c>
      <c r="F3562" s="141">
        <v>2.2770000000000001</v>
      </c>
      <c r="G3562" s="135"/>
      <c r="H3562" s="135"/>
      <c r="I3562" s="134"/>
      <c r="J3562" s="135"/>
      <c r="K3562" s="135"/>
      <c r="L3562" s="134"/>
      <c r="M3562" s="135"/>
      <c r="N3562" s="135"/>
      <c r="O3562" s="134"/>
      <c r="P3562" s="135"/>
      <c r="Q3562" s="135"/>
      <c r="R3562" s="134"/>
      <c r="S3562" s="135"/>
      <c r="T3562" s="135"/>
      <c r="U3562" s="134"/>
      <c r="V3562" s="135"/>
      <c r="W3562" s="135"/>
      <c r="X3562" s="134"/>
      <c r="Y3562" s="135"/>
      <c r="Z3562" s="135"/>
      <c r="AA3562" s="134"/>
      <c r="AB3562" s="135"/>
      <c r="AC3562" s="135"/>
      <c r="AD3562" s="134"/>
      <c r="AE3562" s="135"/>
      <c r="AF3562" s="135"/>
      <c r="AG3562" s="134"/>
    </row>
    <row r="3563" spans="1:33">
      <c r="A3563" s="144" t="s">
        <v>345</v>
      </c>
      <c r="B3563" s="135" t="s">
        <v>1618</v>
      </c>
      <c r="C3563" s="143">
        <v>-496.36137553519541</v>
      </c>
      <c r="D3563" s="143">
        <v>2715.1453490654881</v>
      </c>
      <c r="E3563" s="142">
        <v>1.331</v>
      </c>
      <c r="F3563" s="141">
        <v>2.2709999999999999</v>
      </c>
      <c r="G3563" s="135"/>
      <c r="H3563" s="135"/>
      <c r="I3563" s="134"/>
      <c r="J3563" s="135"/>
      <c r="K3563" s="135"/>
      <c r="L3563" s="134"/>
      <c r="M3563" s="135"/>
      <c r="N3563" s="135"/>
      <c r="O3563" s="134"/>
      <c r="P3563" s="135"/>
      <c r="Q3563" s="135"/>
      <c r="R3563" s="134"/>
      <c r="S3563" s="135"/>
      <c r="T3563" s="135"/>
      <c r="U3563" s="134"/>
      <c r="V3563" s="135"/>
      <c r="W3563" s="135"/>
      <c r="X3563" s="134"/>
      <c r="Y3563" s="135"/>
      <c r="Z3563" s="135"/>
      <c r="AA3563" s="134"/>
      <c r="AB3563" s="135"/>
      <c r="AC3563" s="135"/>
      <c r="AD3563" s="134"/>
      <c r="AE3563" s="135"/>
      <c r="AF3563" s="135"/>
      <c r="AG3563" s="134"/>
    </row>
    <row r="3564" spans="1:33">
      <c r="A3564" s="144" t="s">
        <v>345</v>
      </c>
      <c r="B3564" s="135" t="s">
        <v>1617</v>
      </c>
      <c r="C3564" s="143">
        <v>-496.01641798219379</v>
      </c>
      <c r="D3564" s="143">
        <v>2713.7127805324581</v>
      </c>
      <c r="E3564" s="142">
        <v>1.2989999999999999</v>
      </c>
      <c r="F3564" s="141">
        <v>2.2610000000000001</v>
      </c>
      <c r="G3564" s="135"/>
      <c r="H3564" s="135"/>
      <c r="I3564" s="134"/>
      <c r="J3564" s="135"/>
      <c r="K3564" s="135"/>
      <c r="L3564" s="134"/>
      <c r="M3564" s="135"/>
      <c r="N3564" s="135"/>
      <c r="O3564" s="134"/>
      <c r="P3564" s="135"/>
      <c r="Q3564" s="135"/>
      <c r="R3564" s="134"/>
      <c r="S3564" s="135"/>
      <c r="T3564" s="135"/>
      <c r="U3564" s="134"/>
      <c r="V3564" s="135"/>
      <c r="W3564" s="135"/>
      <c r="X3564" s="134"/>
      <c r="Y3564" s="135"/>
      <c r="Z3564" s="135"/>
      <c r="AA3564" s="134"/>
      <c r="AB3564" s="135"/>
      <c r="AC3564" s="135"/>
      <c r="AD3564" s="134"/>
      <c r="AE3564" s="135"/>
      <c r="AF3564" s="135"/>
      <c r="AG3564" s="134"/>
    </row>
    <row r="3565" spans="1:33">
      <c r="A3565" s="144" t="s">
        <v>345</v>
      </c>
      <c r="B3565" s="135" t="s">
        <v>1616</v>
      </c>
      <c r="C3565" s="143">
        <v>-496.45124988210904</v>
      </c>
      <c r="D3565" s="143">
        <v>2713.2968485452984</v>
      </c>
      <c r="E3565" s="142">
        <v>1.2809999999999999</v>
      </c>
      <c r="F3565" s="141">
        <v>2.2669999999999999</v>
      </c>
      <c r="G3565" s="135"/>
      <c r="H3565" s="135"/>
      <c r="I3565" s="134"/>
      <c r="J3565" s="135"/>
      <c r="K3565" s="135"/>
      <c r="L3565" s="134"/>
      <c r="M3565" s="135"/>
      <c r="N3565" s="135"/>
      <c r="O3565" s="134"/>
      <c r="P3565" s="135"/>
      <c r="Q3565" s="135"/>
      <c r="R3565" s="134"/>
      <c r="S3565" s="135"/>
      <c r="T3565" s="135"/>
      <c r="U3565" s="134"/>
      <c r="V3565" s="135"/>
      <c r="W3565" s="135"/>
      <c r="X3565" s="134"/>
      <c r="Y3565" s="135"/>
      <c r="Z3565" s="135"/>
      <c r="AA3565" s="134"/>
      <c r="AB3565" s="135"/>
      <c r="AC3565" s="135"/>
      <c r="AD3565" s="134"/>
      <c r="AE3565" s="135"/>
      <c r="AF3565" s="135"/>
      <c r="AG3565" s="134"/>
    </row>
    <row r="3566" spans="1:33">
      <c r="A3566" s="144" t="s">
        <v>345</v>
      </c>
      <c r="B3566" s="135" t="s">
        <v>1615</v>
      </c>
      <c r="C3566" s="143">
        <v>-496.34034991199155</v>
      </c>
      <c r="D3566" s="143">
        <v>2711.3452977691509</v>
      </c>
      <c r="E3566" s="142">
        <v>1.2789999999999999</v>
      </c>
      <c r="F3566" s="141">
        <v>2.2549999999999999</v>
      </c>
      <c r="G3566" s="135"/>
      <c r="H3566" s="135"/>
      <c r="I3566" s="134"/>
      <c r="J3566" s="135"/>
      <c r="K3566" s="135"/>
      <c r="L3566" s="134"/>
      <c r="M3566" s="135"/>
      <c r="N3566" s="135"/>
      <c r="O3566" s="134"/>
      <c r="P3566" s="135"/>
      <c r="Q3566" s="135"/>
      <c r="R3566" s="134"/>
      <c r="S3566" s="135"/>
      <c r="T3566" s="135"/>
      <c r="U3566" s="134"/>
      <c r="V3566" s="135"/>
      <c r="W3566" s="135"/>
      <c r="X3566" s="134"/>
      <c r="Y3566" s="135"/>
      <c r="Z3566" s="135"/>
      <c r="AA3566" s="134"/>
      <c r="AB3566" s="135"/>
      <c r="AC3566" s="135"/>
      <c r="AD3566" s="134"/>
      <c r="AE3566" s="135"/>
      <c r="AF3566" s="135"/>
      <c r="AG3566" s="134"/>
    </row>
    <row r="3567" spans="1:33">
      <c r="A3567" s="144" t="s">
        <v>345</v>
      </c>
      <c r="B3567" s="135" t="s">
        <v>1614</v>
      </c>
      <c r="C3567" s="143">
        <v>-496.38910448718821</v>
      </c>
      <c r="D3567" s="143">
        <v>2709.9181734582958</v>
      </c>
      <c r="E3567" s="142">
        <v>1.306</v>
      </c>
      <c r="F3567" s="141">
        <v>2.2679999999999998</v>
      </c>
      <c r="G3567" s="135"/>
      <c r="H3567" s="135"/>
      <c r="I3567" s="134"/>
      <c r="J3567" s="135"/>
      <c r="K3567" s="135"/>
      <c r="L3567" s="134"/>
      <c r="M3567" s="135"/>
      <c r="N3567" s="135"/>
      <c r="O3567" s="134"/>
      <c r="P3567" s="135"/>
      <c r="Q3567" s="135"/>
      <c r="R3567" s="134"/>
      <c r="S3567" s="135"/>
      <c r="T3567" s="135"/>
      <c r="U3567" s="134"/>
      <c r="V3567" s="135"/>
      <c r="W3567" s="135"/>
      <c r="X3567" s="134"/>
      <c r="Y3567" s="135"/>
      <c r="Z3567" s="135"/>
      <c r="AA3567" s="134"/>
      <c r="AB3567" s="135"/>
      <c r="AC3567" s="135"/>
      <c r="AD3567" s="134"/>
      <c r="AE3567" s="135"/>
      <c r="AF3567" s="135"/>
      <c r="AG3567" s="134"/>
    </row>
    <row r="3568" spans="1:33">
      <c r="A3568" s="144" t="s">
        <v>345</v>
      </c>
      <c r="B3568" s="135" t="s">
        <v>1613</v>
      </c>
      <c r="C3568" s="143">
        <v>-496.23120447772527</v>
      </c>
      <c r="D3568" s="143">
        <v>2708.930963279407</v>
      </c>
      <c r="E3568" s="142">
        <v>1.296</v>
      </c>
      <c r="F3568" s="141">
        <v>2.266</v>
      </c>
      <c r="G3568" s="135"/>
      <c r="H3568" s="135"/>
      <c r="I3568" s="134"/>
      <c r="J3568" s="135"/>
      <c r="K3568" s="135"/>
      <c r="L3568" s="134"/>
      <c r="M3568" s="135"/>
      <c r="N3568" s="135"/>
      <c r="O3568" s="134"/>
      <c r="P3568" s="135"/>
      <c r="Q3568" s="135"/>
      <c r="R3568" s="134"/>
      <c r="S3568" s="135"/>
      <c r="T3568" s="135"/>
      <c r="U3568" s="134"/>
      <c r="V3568" s="135"/>
      <c r="W3568" s="135"/>
      <c r="X3568" s="134"/>
      <c r="Y3568" s="135"/>
      <c r="Z3568" s="135"/>
      <c r="AA3568" s="134"/>
      <c r="AB3568" s="135"/>
      <c r="AC3568" s="135"/>
      <c r="AD3568" s="134"/>
      <c r="AE3568" s="135"/>
      <c r="AF3568" s="135"/>
      <c r="AG3568" s="134"/>
    </row>
    <row r="3569" spans="1:33">
      <c r="A3569" s="144" t="s">
        <v>345</v>
      </c>
      <c r="B3569" s="135" t="s">
        <v>1612</v>
      </c>
      <c r="C3569" s="143">
        <v>-496.24927507686226</v>
      </c>
      <c r="D3569" s="143">
        <v>2707.7119951033064</v>
      </c>
      <c r="E3569" s="142">
        <v>1.292</v>
      </c>
      <c r="F3569" s="141">
        <v>2.2559999999999998</v>
      </c>
      <c r="G3569" s="135"/>
      <c r="H3569" s="135"/>
      <c r="I3569" s="134"/>
      <c r="J3569" s="135"/>
      <c r="K3569" s="135"/>
      <c r="L3569" s="134"/>
      <c r="M3569" s="135"/>
      <c r="N3569" s="135"/>
      <c r="O3569" s="134"/>
      <c r="P3569" s="135"/>
      <c r="Q3569" s="135"/>
      <c r="R3569" s="134"/>
      <c r="S3569" s="135"/>
      <c r="T3569" s="135"/>
      <c r="U3569" s="134"/>
      <c r="V3569" s="135"/>
      <c r="W3569" s="135"/>
      <c r="X3569" s="134"/>
      <c r="Y3569" s="135"/>
      <c r="Z3569" s="135"/>
      <c r="AA3569" s="134"/>
      <c r="AB3569" s="135"/>
      <c r="AC3569" s="135"/>
      <c r="AD3569" s="134"/>
      <c r="AE3569" s="135"/>
      <c r="AF3569" s="135"/>
      <c r="AG3569" s="134"/>
    </row>
    <row r="3570" spans="1:33">
      <c r="A3570" s="144" t="s">
        <v>345</v>
      </c>
      <c r="B3570" s="135" t="s">
        <v>1611</v>
      </c>
      <c r="C3570" s="143">
        <v>-496.55836424965406</v>
      </c>
      <c r="D3570" s="143">
        <v>2706.1096714985279</v>
      </c>
      <c r="E3570" s="142">
        <v>1.27</v>
      </c>
      <c r="F3570" s="141">
        <v>2.2789999999999999</v>
      </c>
      <c r="G3570" s="135"/>
      <c r="H3570" s="135"/>
      <c r="I3570" s="134"/>
      <c r="J3570" s="135"/>
      <c r="K3570" s="135"/>
      <c r="L3570" s="134"/>
      <c r="M3570" s="135"/>
      <c r="N3570" s="135"/>
      <c r="O3570" s="134"/>
      <c r="P3570" s="135"/>
      <c r="Q3570" s="135"/>
      <c r="R3570" s="134"/>
      <c r="S3570" s="135"/>
      <c r="T3570" s="135"/>
      <c r="U3570" s="134"/>
      <c r="V3570" s="135"/>
      <c r="W3570" s="135"/>
      <c r="X3570" s="134"/>
      <c r="Y3570" s="135"/>
      <c r="Z3570" s="135"/>
      <c r="AA3570" s="134"/>
      <c r="AB3570" s="135"/>
      <c r="AC3570" s="135"/>
      <c r="AD3570" s="134"/>
      <c r="AE3570" s="135"/>
      <c r="AF3570" s="135"/>
      <c r="AG3570" s="134"/>
    </row>
    <row r="3571" spans="1:33">
      <c r="A3571" s="144" t="s">
        <v>345</v>
      </c>
      <c r="B3571" s="135" t="s">
        <v>1610</v>
      </c>
      <c r="C3571" s="143">
        <v>-496.51740108769712</v>
      </c>
      <c r="D3571" s="143">
        <v>2704.1751765372464</v>
      </c>
      <c r="E3571" s="142">
        <v>1.319</v>
      </c>
      <c r="F3571" s="141">
        <v>2.25</v>
      </c>
      <c r="G3571" s="135"/>
      <c r="H3571" s="135"/>
      <c r="I3571" s="134"/>
      <c r="J3571" s="135"/>
      <c r="K3571" s="135"/>
      <c r="L3571" s="134"/>
      <c r="M3571" s="135"/>
      <c r="N3571" s="135"/>
      <c r="O3571" s="134"/>
      <c r="P3571" s="135"/>
      <c r="Q3571" s="135"/>
      <c r="R3571" s="134"/>
      <c r="S3571" s="135"/>
      <c r="T3571" s="135"/>
      <c r="U3571" s="134"/>
      <c r="V3571" s="135"/>
      <c r="W3571" s="135"/>
      <c r="X3571" s="134"/>
      <c r="Y3571" s="135"/>
      <c r="Z3571" s="135"/>
      <c r="AA3571" s="134"/>
      <c r="AB3571" s="135"/>
      <c r="AC3571" s="135"/>
      <c r="AD3571" s="134"/>
      <c r="AE3571" s="135"/>
      <c r="AF3571" s="135"/>
      <c r="AG3571" s="134"/>
    </row>
    <row r="3572" spans="1:33">
      <c r="A3572" s="144" t="s">
        <v>345</v>
      </c>
      <c r="B3572" s="135" t="s">
        <v>1609</v>
      </c>
      <c r="C3572" s="143">
        <v>-496.08352757093189</v>
      </c>
      <c r="D3572" s="143">
        <v>2702.5691567890285</v>
      </c>
      <c r="E3572" s="142">
        <v>1.3160000000000001</v>
      </c>
      <c r="F3572" s="141">
        <v>2.262</v>
      </c>
      <c r="G3572" s="135"/>
      <c r="H3572" s="135"/>
      <c r="I3572" s="134"/>
      <c r="J3572" s="135"/>
      <c r="K3572" s="135"/>
      <c r="L3572" s="134"/>
      <c r="M3572" s="135"/>
      <c r="N3572" s="135"/>
      <c r="O3572" s="134"/>
      <c r="P3572" s="135"/>
      <c r="Q3572" s="135"/>
      <c r="R3572" s="134"/>
      <c r="S3572" s="135"/>
      <c r="T3572" s="135"/>
      <c r="U3572" s="134"/>
      <c r="V3572" s="135"/>
      <c r="W3572" s="135"/>
      <c r="X3572" s="134"/>
      <c r="Y3572" s="135"/>
      <c r="Z3572" s="135"/>
      <c r="AA3572" s="134"/>
      <c r="AB3572" s="135"/>
      <c r="AC3572" s="135"/>
      <c r="AD3572" s="134"/>
      <c r="AE3572" s="135"/>
      <c r="AF3572" s="135"/>
      <c r="AG3572" s="134"/>
    </row>
    <row r="3573" spans="1:33">
      <c r="A3573" s="144" t="s">
        <v>345</v>
      </c>
      <c r="B3573" s="135" t="s">
        <v>1608</v>
      </c>
      <c r="C3573" s="143">
        <v>-496.04825448386754</v>
      </c>
      <c r="D3573" s="143">
        <v>2700.9754924908025</v>
      </c>
      <c r="E3573" s="142">
        <v>1.3009999999999999</v>
      </c>
      <c r="F3573" s="141">
        <v>2.2639999999999998</v>
      </c>
      <c r="G3573" s="135"/>
      <c r="H3573" s="135"/>
      <c r="I3573" s="134"/>
      <c r="J3573" s="135"/>
      <c r="K3573" s="135"/>
      <c r="L3573" s="134"/>
      <c r="M3573" s="135"/>
      <c r="N3573" s="135"/>
      <c r="O3573" s="134"/>
      <c r="P3573" s="135"/>
      <c r="Q3573" s="135"/>
      <c r="R3573" s="134"/>
      <c r="S3573" s="135"/>
      <c r="T3573" s="135"/>
      <c r="U3573" s="134"/>
      <c r="V3573" s="135"/>
      <c r="W3573" s="135"/>
      <c r="X3573" s="134"/>
      <c r="Y3573" s="135"/>
      <c r="Z3573" s="135"/>
      <c r="AA3573" s="134"/>
      <c r="AB3573" s="135"/>
      <c r="AC3573" s="135"/>
      <c r="AD3573" s="134"/>
      <c r="AE3573" s="135"/>
      <c r="AF3573" s="135"/>
      <c r="AG3573" s="134"/>
    </row>
    <row r="3574" spans="1:33">
      <c r="A3574" s="144" t="s">
        <v>345</v>
      </c>
      <c r="B3574" s="135" t="s">
        <v>1607</v>
      </c>
      <c r="C3574" s="143">
        <v>-495.9957927555015</v>
      </c>
      <c r="D3574" s="143">
        <v>2700.6667337587564</v>
      </c>
      <c r="E3574" s="142">
        <v>1.3080000000000001</v>
      </c>
      <c r="F3574" s="141">
        <v>2.2440000000000002</v>
      </c>
      <c r="G3574" s="135"/>
      <c r="H3574" s="135"/>
      <c r="I3574" s="134"/>
      <c r="J3574" s="135"/>
      <c r="K3574" s="135"/>
      <c r="L3574" s="134"/>
      <c r="M3574" s="135"/>
      <c r="N3574" s="135"/>
      <c r="O3574" s="134"/>
      <c r="P3574" s="135"/>
      <c r="Q3574" s="135"/>
      <c r="R3574" s="134"/>
      <c r="S3574" s="135"/>
      <c r="T3574" s="135"/>
      <c r="U3574" s="134"/>
      <c r="V3574" s="135"/>
      <c r="W3574" s="135"/>
      <c r="X3574" s="134"/>
      <c r="Y3574" s="135"/>
      <c r="Z3574" s="135"/>
      <c r="AA3574" s="134"/>
      <c r="AB3574" s="135"/>
      <c r="AC3574" s="135"/>
      <c r="AD3574" s="134"/>
      <c r="AE3574" s="135"/>
      <c r="AF3574" s="135"/>
      <c r="AG3574" s="134"/>
    </row>
    <row r="3575" spans="1:33">
      <c r="A3575" s="144" t="s">
        <v>345</v>
      </c>
      <c r="B3575" s="135" t="s">
        <v>1606</v>
      </c>
      <c r="C3575" s="143">
        <v>-496.68855169885506</v>
      </c>
      <c r="D3575" s="143">
        <v>2698.732514868148</v>
      </c>
      <c r="E3575" s="142">
        <v>1.3140000000000001</v>
      </c>
      <c r="F3575" s="141">
        <v>2.2669999999999999</v>
      </c>
      <c r="G3575" s="135"/>
      <c r="H3575" s="135"/>
      <c r="I3575" s="134"/>
      <c r="J3575" s="135"/>
      <c r="K3575" s="135"/>
      <c r="L3575" s="134"/>
      <c r="M3575" s="135"/>
      <c r="N3575" s="135"/>
      <c r="O3575" s="134"/>
      <c r="P3575" s="135"/>
      <c r="Q3575" s="135"/>
      <c r="R3575" s="134"/>
      <c r="S3575" s="135"/>
      <c r="T3575" s="135"/>
      <c r="U3575" s="134"/>
      <c r="V3575" s="135"/>
      <c r="W3575" s="135"/>
      <c r="X3575" s="134"/>
      <c r="Y3575" s="135"/>
      <c r="Z3575" s="135"/>
      <c r="AA3575" s="134"/>
      <c r="AB3575" s="135"/>
      <c r="AC3575" s="135"/>
      <c r="AD3575" s="134"/>
      <c r="AE3575" s="135"/>
      <c r="AF3575" s="135"/>
      <c r="AG3575" s="134"/>
    </row>
    <row r="3576" spans="1:33">
      <c r="A3576" s="144" t="s">
        <v>345</v>
      </c>
      <c r="B3576" s="135" t="s">
        <v>1605</v>
      </c>
      <c r="C3576" s="143">
        <v>-496.41279943619884</v>
      </c>
      <c r="D3576" s="143">
        <v>2696.9319549519792</v>
      </c>
      <c r="E3576" s="142">
        <v>1.3080000000000001</v>
      </c>
      <c r="F3576" s="141">
        <v>2.254</v>
      </c>
      <c r="G3576" s="135"/>
      <c r="H3576" s="135"/>
      <c r="I3576" s="134"/>
      <c r="J3576" s="135"/>
      <c r="K3576" s="135"/>
      <c r="L3576" s="134"/>
      <c r="M3576" s="135"/>
      <c r="N3576" s="135"/>
      <c r="O3576" s="134"/>
      <c r="P3576" s="135"/>
      <c r="Q3576" s="135"/>
      <c r="R3576" s="134"/>
      <c r="S3576" s="135"/>
      <c r="T3576" s="135"/>
      <c r="U3576" s="134"/>
      <c r="V3576" s="135"/>
      <c r="W3576" s="135"/>
      <c r="X3576" s="134"/>
      <c r="Y3576" s="135"/>
      <c r="Z3576" s="135"/>
      <c r="AA3576" s="134"/>
      <c r="AB3576" s="135"/>
      <c r="AC3576" s="135"/>
      <c r="AD3576" s="134"/>
      <c r="AE3576" s="135"/>
      <c r="AF3576" s="135"/>
      <c r="AG3576" s="134"/>
    </row>
    <row r="3577" spans="1:33">
      <c r="A3577" s="144" t="s">
        <v>345</v>
      </c>
      <c r="B3577" s="135" t="s">
        <v>1604</v>
      </c>
      <c r="C3577" s="143">
        <v>-496.01585567450815</v>
      </c>
      <c r="D3577" s="143">
        <v>2696.0248753434212</v>
      </c>
      <c r="E3577" s="142">
        <v>1.3029999999999999</v>
      </c>
      <c r="F3577" s="141">
        <v>2.2450000000000001</v>
      </c>
      <c r="G3577" s="135"/>
      <c r="H3577" s="135"/>
      <c r="I3577" s="134"/>
      <c r="J3577" s="135"/>
      <c r="K3577" s="135"/>
      <c r="L3577" s="134"/>
      <c r="M3577" s="135"/>
      <c r="N3577" s="135"/>
      <c r="O3577" s="134"/>
      <c r="P3577" s="135"/>
      <c r="Q3577" s="135"/>
      <c r="R3577" s="134"/>
      <c r="S3577" s="135"/>
      <c r="T3577" s="135"/>
      <c r="U3577" s="134"/>
      <c r="V3577" s="135"/>
      <c r="W3577" s="135"/>
      <c r="X3577" s="134"/>
      <c r="Y3577" s="135"/>
      <c r="Z3577" s="135"/>
      <c r="AA3577" s="134"/>
      <c r="AB3577" s="135"/>
      <c r="AC3577" s="135"/>
      <c r="AD3577" s="134"/>
      <c r="AE3577" s="135"/>
      <c r="AF3577" s="135"/>
      <c r="AG3577" s="134"/>
    </row>
    <row r="3578" spans="1:33">
      <c r="A3578" s="144" t="s">
        <v>345</v>
      </c>
      <c r="B3578" s="135" t="s">
        <v>1603</v>
      </c>
      <c r="C3578" s="143">
        <v>-496.55845219506239</v>
      </c>
      <c r="D3578" s="143">
        <v>2695.8704177284349</v>
      </c>
      <c r="E3578" s="142">
        <v>1.2809999999999999</v>
      </c>
      <c r="F3578" s="141">
        <v>2.2610000000000001</v>
      </c>
      <c r="G3578" s="135"/>
      <c r="H3578" s="135"/>
      <c r="I3578" s="134"/>
      <c r="J3578" s="135"/>
      <c r="K3578" s="135"/>
      <c r="L3578" s="134"/>
      <c r="M3578" s="135"/>
      <c r="N3578" s="135"/>
      <c r="O3578" s="134"/>
      <c r="P3578" s="135"/>
      <c r="Q3578" s="135"/>
      <c r="R3578" s="134"/>
      <c r="S3578" s="135"/>
      <c r="T3578" s="135"/>
      <c r="U3578" s="134"/>
      <c r="V3578" s="135"/>
      <c r="W3578" s="135"/>
      <c r="X3578" s="134"/>
      <c r="Y3578" s="135"/>
      <c r="Z3578" s="135"/>
      <c r="AA3578" s="134"/>
      <c r="AB3578" s="135"/>
      <c r="AC3578" s="135"/>
      <c r="AD3578" s="134"/>
      <c r="AE3578" s="135"/>
      <c r="AF3578" s="135"/>
      <c r="AG3578" s="134"/>
    </row>
    <row r="3579" spans="1:33">
      <c r="A3579" s="144" t="s">
        <v>345</v>
      </c>
      <c r="B3579" s="135" t="s">
        <v>1602</v>
      </c>
      <c r="C3579" s="143">
        <v>-496.23920896522208</v>
      </c>
      <c r="D3579" s="143">
        <v>2694.80806449688</v>
      </c>
      <c r="E3579" s="142">
        <v>1.278</v>
      </c>
      <c r="F3579" s="141">
        <v>2.2709999999999999</v>
      </c>
      <c r="G3579" s="135"/>
      <c r="H3579" s="135"/>
      <c r="I3579" s="134"/>
      <c r="J3579" s="135"/>
      <c r="K3579" s="135"/>
      <c r="L3579" s="134"/>
      <c r="M3579" s="135"/>
      <c r="N3579" s="135"/>
      <c r="O3579" s="134"/>
      <c r="P3579" s="135"/>
      <c r="Q3579" s="135"/>
      <c r="R3579" s="134"/>
      <c r="S3579" s="135"/>
      <c r="T3579" s="135"/>
      <c r="U3579" s="134"/>
      <c r="V3579" s="135"/>
      <c r="W3579" s="135"/>
      <c r="X3579" s="134"/>
      <c r="Y3579" s="135"/>
      <c r="Z3579" s="135"/>
      <c r="AA3579" s="134"/>
      <c r="AB3579" s="135"/>
      <c r="AC3579" s="135"/>
      <c r="AD3579" s="134"/>
      <c r="AE3579" s="135"/>
      <c r="AF3579" s="135"/>
      <c r="AG3579" s="134"/>
    </row>
    <row r="3580" spans="1:33">
      <c r="A3580" s="144" t="s">
        <v>345</v>
      </c>
      <c r="B3580" s="135" t="s">
        <v>1601</v>
      </c>
      <c r="C3580" s="143">
        <v>-496.53644484282182</v>
      </c>
      <c r="D3580" s="143">
        <v>2693.2681466508102</v>
      </c>
      <c r="E3580" s="142">
        <v>1.296</v>
      </c>
      <c r="F3580" s="141">
        <v>2.2559999999999998</v>
      </c>
      <c r="G3580" s="135"/>
      <c r="H3580" s="135"/>
      <c r="I3580" s="134"/>
      <c r="J3580" s="135"/>
      <c r="K3580" s="135"/>
      <c r="L3580" s="134"/>
      <c r="M3580" s="135"/>
      <c r="N3580" s="135"/>
      <c r="O3580" s="134"/>
      <c r="P3580" s="135"/>
      <c r="Q3580" s="135"/>
      <c r="R3580" s="134"/>
      <c r="S3580" s="135"/>
      <c r="T3580" s="135"/>
      <c r="U3580" s="134"/>
      <c r="V3580" s="135"/>
      <c r="W3580" s="135"/>
      <c r="X3580" s="134"/>
      <c r="Y3580" s="135"/>
      <c r="Z3580" s="135"/>
      <c r="AA3580" s="134"/>
      <c r="AB3580" s="135"/>
      <c r="AC3580" s="135"/>
      <c r="AD3580" s="134"/>
      <c r="AE3580" s="135"/>
      <c r="AF3580" s="135"/>
      <c r="AG3580" s="134"/>
    </row>
    <row r="3581" spans="1:33">
      <c r="A3581" s="144" t="s">
        <v>345</v>
      </c>
      <c r="B3581" s="135" t="s">
        <v>1600</v>
      </c>
      <c r="C3581" s="143">
        <v>-496.07431204366316</v>
      </c>
      <c r="D3581" s="143">
        <v>2691.8616462212194</v>
      </c>
      <c r="E3581" s="142">
        <v>1.3080000000000001</v>
      </c>
      <c r="F3581" s="141">
        <v>2.2519999999999998</v>
      </c>
      <c r="G3581" s="135"/>
      <c r="H3581" s="135"/>
      <c r="I3581" s="134"/>
      <c r="J3581" s="135"/>
      <c r="K3581" s="135"/>
      <c r="L3581" s="134"/>
      <c r="M3581" s="135"/>
      <c r="N3581" s="135"/>
      <c r="O3581" s="134"/>
      <c r="P3581" s="135"/>
      <c r="Q3581" s="135"/>
      <c r="R3581" s="134"/>
      <c r="S3581" s="135"/>
      <c r="T3581" s="135"/>
      <c r="U3581" s="134"/>
      <c r="V3581" s="135"/>
      <c r="W3581" s="135"/>
      <c r="X3581" s="134"/>
      <c r="Y3581" s="135"/>
      <c r="Z3581" s="135"/>
      <c r="AA3581" s="134"/>
      <c r="AB3581" s="135"/>
      <c r="AC3581" s="135"/>
      <c r="AD3581" s="134"/>
      <c r="AE3581" s="135"/>
      <c r="AF3581" s="135"/>
      <c r="AG3581" s="134"/>
    </row>
    <row r="3582" spans="1:33">
      <c r="A3582" s="144" t="s">
        <v>345</v>
      </c>
      <c r="B3582" s="135" t="s">
        <v>1599</v>
      </c>
      <c r="C3582" s="143">
        <v>-495.90522128863131</v>
      </c>
      <c r="D3582" s="143">
        <v>2691.2839590436133</v>
      </c>
      <c r="E3582" s="142">
        <v>1.306</v>
      </c>
      <c r="F3582" s="141">
        <v>2.2690000000000001</v>
      </c>
      <c r="G3582" s="135"/>
      <c r="H3582" s="135"/>
      <c r="I3582" s="134"/>
      <c r="J3582" s="135"/>
      <c r="K3582" s="135"/>
      <c r="L3582" s="134"/>
      <c r="M3582" s="135"/>
      <c r="N3582" s="135"/>
      <c r="O3582" s="134"/>
      <c r="P3582" s="135"/>
      <c r="Q3582" s="135"/>
      <c r="R3582" s="134"/>
      <c r="S3582" s="135"/>
      <c r="T3582" s="135"/>
      <c r="U3582" s="134"/>
      <c r="V3582" s="135"/>
      <c r="W3582" s="135"/>
      <c r="X3582" s="134"/>
      <c r="Y3582" s="135"/>
      <c r="Z3582" s="135"/>
      <c r="AA3582" s="134"/>
      <c r="AB3582" s="135"/>
      <c r="AC3582" s="135"/>
      <c r="AD3582" s="134"/>
      <c r="AE3582" s="135"/>
      <c r="AF3582" s="135"/>
      <c r="AG3582" s="134"/>
    </row>
    <row r="3583" spans="1:33">
      <c r="A3583" s="144" t="s">
        <v>345</v>
      </c>
      <c r="B3583" s="135" t="s">
        <v>1598</v>
      </c>
      <c r="C3583" s="143">
        <v>-496.33220793603147</v>
      </c>
      <c r="D3583" s="143">
        <v>2690.3468716561001</v>
      </c>
      <c r="E3583" s="142">
        <v>1.3029999999999999</v>
      </c>
      <c r="F3583" s="141">
        <v>2.266</v>
      </c>
      <c r="G3583" s="135"/>
      <c r="H3583" s="135"/>
      <c r="I3583" s="134"/>
      <c r="J3583" s="135"/>
      <c r="K3583" s="135"/>
      <c r="L3583" s="134"/>
      <c r="M3583" s="135"/>
      <c r="N3583" s="135"/>
      <c r="O3583" s="134"/>
      <c r="P3583" s="135"/>
      <c r="Q3583" s="135"/>
      <c r="R3583" s="134"/>
      <c r="S3583" s="135"/>
      <c r="T3583" s="135"/>
      <c r="U3583" s="134"/>
      <c r="V3583" s="135"/>
      <c r="W3583" s="135"/>
      <c r="X3583" s="134"/>
      <c r="Y3583" s="135"/>
      <c r="Z3583" s="135"/>
      <c r="AA3583" s="134"/>
      <c r="AB3583" s="135"/>
      <c r="AC3583" s="135"/>
      <c r="AD3583" s="134"/>
      <c r="AE3583" s="135"/>
      <c r="AF3583" s="135"/>
      <c r="AG3583" s="134"/>
    </row>
    <row r="3584" spans="1:33">
      <c r="A3584" s="144" t="s">
        <v>345</v>
      </c>
      <c r="B3584" s="135" t="s">
        <v>1597</v>
      </c>
      <c r="C3584" s="143">
        <v>-496.60090736257996</v>
      </c>
      <c r="D3584" s="143">
        <v>2688.999654707322</v>
      </c>
      <c r="E3584" s="142">
        <v>1.3120000000000001</v>
      </c>
      <c r="F3584" s="141">
        <v>2.2759999999999998</v>
      </c>
      <c r="G3584" s="135"/>
      <c r="H3584" s="135"/>
      <c r="I3584" s="134"/>
      <c r="J3584" s="135"/>
      <c r="K3584" s="135"/>
      <c r="L3584" s="134"/>
      <c r="M3584" s="135"/>
      <c r="N3584" s="135"/>
      <c r="O3584" s="134"/>
      <c r="P3584" s="135"/>
      <c r="Q3584" s="135"/>
      <c r="R3584" s="134"/>
      <c r="S3584" s="135"/>
      <c r="T3584" s="135"/>
      <c r="U3584" s="134"/>
      <c r="V3584" s="135"/>
      <c r="W3584" s="135"/>
      <c r="X3584" s="134"/>
      <c r="Y3584" s="135"/>
      <c r="Z3584" s="135"/>
      <c r="AA3584" s="134"/>
      <c r="AB3584" s="135"/>
      <c r="AC3584" s="135"/>
      <c r="AD3584" s="134"/>
      <c r="AE3584" s="135"/>
      <c r="AF3584" s="135"/>
      <c r="AG3584" s="134"/>
    </row>
    <row r="3585" spans="1:33">
      <c r="A3585" s="144" t="s">
        <v>345</v>
      </c>
      <c r="B3585" s="135" t="s">
        <v>1596</v>
      </c>
      <c r="C3585" s="143">
        <v>-496.36092800763464</v>
      </c>
      <c r="D3585" s="143">
        <v>2687.8744752094299</v>
      </c>
      <c r="E3585" s="142">
        <v>1.3089999999999999</v>
      </c>
      <c r="F3585" s="141">
        <v>2.2629999999999999</v>
      </c>
      <c r="G3585" s="135"/>
      <c r="H3585" s="135"/>
      <c r="I3585" s="134"/>
      <c r="J3585" s="135"/>
      <c r="K3585" s="135"/>
      <c r="L3585" s="134"/>
      <c r="M3585" s="135"/>
      <c r="N3585" s="135"/>
      <c r="O3585" s="134"/>
      <c r="P3585" s="135"/>
      <c r="Q3585" s="135"/>
      <c r="R3585" s="134"/>
      <c r="S3585" s="135"/>
      <c r="T3585" s="135"/>
      <c r="U3585" s="134"/>
      <c r="V3585" s="135"/>
      <c r="W3585" s="135"/>
      <c r="X3585" s="134"/>
      <c r="Y3585" s="135"/>
      <c r="Z3585" s="135"/>
      <c r="AA3585" s="134"/>
      <c r="AB3585" s="135"/>
      <c r="AC3585" s="135"/>
      <c r="AD3585" s="134"/>
      <c r="AE3585" s="135"/>
      <c r="AF3585" s="135"/>
      <c r="AG3585" s="134"/>
    </row>
    <row r="3586" spans="1:33">
      <c r="A3586" s="144" t="s">
        <v>345</v>
      </c>
      <c r="B3586" s="135" t="s">
        <v>1595</v>
      </c>
      <c r="C3586" s="143">
        <v>-495.95649092634</v>
      </c>
      <c r="D3586" s="143">
        <v>2686.425270308594</v>
      </c>
      <c r="E3586" s="142">
        <v>1.2989999999999999</v>
      </c>
      <c r="F3586" s="141">
        <v>2.266</v>
      </c>
      <c r="G3586" s="135"/>
      <c r="H3586" s="135"/>
      <c r="I3586" s="134"/>
      <c r="J3586" s="135"/>
      <c r="K3586" s="135"/>
      <c r="L3586" s="134"/>
      <c r="M3586" s="135"/>
      <c r="N3586" s="135"/>
      <c r="O3586" s="134"/>
      <c r="P3586" s="135"/>
      <c r="Q3586" s="135"/>
      <c r="R3586" s="134"/>
      <c r="S3586" s="135"/>
      <c r="T3586" s="135"/>
      <c r="U3586" s="134"/>
      <c r="V3586" s="135"/>
      <c r="W3586" s="135"/>
      <c r="X3586" s="134"/>
      <c r="Y3586" s="135"/>
      <c r="Z3586" s="135"/>
      <c r="AA3586" s="134"/>
      <c r="AB3586" s="135"/>
      <c r="AC3586" s="135"/>
      <c r="AD3586" s="134"/>
      <c r="AE3586" s="135"/>
      <c r="AF3586" s="135"/>
      <c r="AG3586" s="134"/>
    </row>
    <row r="3587" spans="1:33">
      <c r="A3587" s="144" t="s">
        <v>345</v>
      </c>
      <c r="B3587" s="135" t="s">
        <v>1594</v>
      </c>
      <c r="C3587" s="143">
        <v>-496.72889047972131</v>
      </c>
      <c r="D3587" s="143">
        <v>2686.3156124810562</v>
      </c>
      <c r="E3587" s="142">
        <v>1.2889999999999999</v>
      </c>
      <c r="F3587" s="141">
        <v>2.278</v>
      </c>
      <c r="G3587" s="135"/>
      <c r="H3587" s="135"/>
      <c r="I3587" s="134"/>
      <c r="J3587" s="135"/>
      <c r="K3587" s="135"/>
      <c r="L3587" s="134"/>
      <c r="M3587" s="135"/>
      <c r="N3587" s="135"/>
      <c r="O3587" s="134"/>
      <c r="P3587" s="135"/>
      <c r="Q3587" s="135"/>
      <c r="R3587" s="134"/>
      <c r="S3587" s="135"/>
      <c r="T3587" s="135"/>
      <c r="U3587" s="134"/>
      <c r="V3587" s="135"/>
      <c r="W3587" s="135"/>
      <c r="X3587" s="134"/>
      <c r="Y3587" s="135"/>
      <c r="Z3587" s="135"/>
      <c r="AA3587" s="134"/>
      <c r="AB3587" s="135"/>
      <c r="AC3587" s="135"/>
      <c r="AD3587" s="134"/>
      <c r="AE3587" s="135"/>
      <c r="AF3587" s="135"/>
      <c r="AG3587" s="134"/>
    </row>
    <row r="3588" spans="1:33">
      <c r="A3588" s="144" t="s">
        <v>345</v>
      </c>
      <c r="B3588" s="135" t="s">
        <v>1593</v>
      </c>
      <c r="C3588" s="143">
        <v>-496.21796689797065</v>
      </c>
      <c r="D3588" s="143">
        <v>2686.2972601870565</v>
      </c>
      <c r="E3588" s="142">
        <v>1.2909999999999999</v>
      </c>
      <c r="F3588" s="141">
        <v>2.2839999999999998</v>
      </c>
      <c r="G3588" s="135"/>
      <c r="H3588" s="135"/>
      <c r="I3588" s="134"/>
      <c r="J3588" s="135"/>
      <c r="K3588" s="135"/>
      <c r="L3588" s="134"/>
      <c r="M3588" s="135"/>
      <c r="N3588" s="135"/>
      <c r="O3588" s="134"/>
      <c r="P3588" s="135"/>
      <c r="Q3588" s="135"/>
      <c r="R3588" s="134"/>
      <c r="S3588" s="135"/>
      <c r="T3588" s="135"/>
      <c r="U3588" s="134"/>
      <c r="V3588" s="135"/>
      <c r="W3588" s="135"/>
      <c r="X3588" s="134"/>
      <c r="Y3588" s="135"/>
      <c r="Z3588" s="135"/>
      <c r="AA3588" s="134"/>
      <c r="AB3588" s="135"/>
      <c r="AC3588" s="135"/>
      <c r="AD3588" s="134"/>
      <c r="AE3588" s="135"/>
      <c r="AF3588" s="135"/>
      <c r="AG3588" s="134"/>
    </row>
    <row r="3589" spans="1:33">
      <c r="A3589" s="144" t="s">
        <v>345</v>
      </c>
      <c r="B3589" s="135" t="s">
        <v>1592</v>
      </c>
      <c r="C3589" s="143">
        <v>-496.56442869053109</v>
      </c>
      <c r="D3589" s="143">
        <v>2684.9881506784</v>
      </c>
      <c r="E3589" s="142">
        <v>1.296</v>
      </c>
      <c r="F3589" s="141">
        <v>2.2690000000000001</v>
      </c>
      <c r="G3589" s="135"/>
      <c r="H3589" s="135"/>
      <c r="I3589" s="134"/>
      <c r="J3589" s="135"/>
      <c r="K3589" s="135"/>
      <c r="L3589" s="134"/>
      <c r="M3589" s="135"/>
      <c r="N3589" s="135"/>
      <c r="O3589" s="134"/>
      <c r="P3589" s="135"/>
      <c r="Q3589" s="135"/>
      <c r="R3589" s="134"/>
      <c r="S3589" s="135"/>
      <c r="T3589" s="135"/>
      <c r="U3589" s="134"/>
      <c r="V3589" s="135"/>
      <c r="W3589" s="135"/>
      <c r="X3589" s="134"/>
      <c r="Y3589" s="135"/>
      <c r="Z3589" s="135"/>
      <c r="AA3589" s="134"/>
      <c r="AB3589" s="135"/>
      <c r="AC3589" s="135"/>
      <c r="AD3589" s="134"/>
      <c r="AE3589" s="135"/>
      <c r="AF3589" s="135"/>
      <c r="AG3589" s="134"/>
    </row>
    <row r="3590" spans="1:33">
      <c r="A3590" s="144" t="s">
        <v>345</v>
      </c>
      <c r="B3590" s="135" t="s">
        <v>1591</v>
      </c>
      <c r="C3590" s="143">
        <v>-496.16562262920303</v>
      </c>
      <c r="D3590" s="143">
        <v>2683.09091852448</v>
      </c>
      <c r="E3590" s="142">
        <v>1.3129999999999999</v>
      </c>
      <c r="F3590" s="141">
        <v>2.2810000000000001</v>
      </c>
      <c r="G3590" s="135"/>
      <c r="H3590" s="135"/>
      <c r="I3590" s="134"/>
      <c r="J3590" s="135"/>
      <c r="K3590" s="135"/>
      <c r="L3590" s="134"/>
      <c r="M3590" s="135"/>
      <c r="N3590" s="135"/>
      <c r="O3590" s="134"/>
      <c r="P3590" s="135"/>
      <c r="Q3590" s="135"/>
      <c r="R3590" s="134"/>
      <c r="S3590" s="135"/>
      <c r="T3590" s="135"/>
      <c r="U3590" s="134"/>
      <c r="V3590" s="135"/>
      <c r="W3590" s="135"/>
      <c r="X3590" s="134"/>
      <c r="Y3590" s="135"/>
      <c r="Z3590" s="135"/>
      <c r="AA3590" s="134"/>
      <c r="AB3590" s="135"/>
      <c r="AC3590" s="135"/>
      <c r="AD3590" s="134"/>
      <c r="AE3590" s="135"/>
      <c r="AF3590" s="135"/>
      <c r="AG3590" s="134"/>
    </row>
    <row r="3591" spans="1:33">
      <c r="A3591" s="144" t="s">
        <v>345</v>
      </c>
      <c r="B3591" s="135" t="s">
        <v>1590</v>
      </c>
      <c r="C3591" s="143">
        <v>-496.19550147565241</v>
      </c>
      <c r="D3591" s="143">
        <v>2681.9961941031252</v>
      </c>
      <c r="E3591" s="142">
        <v>1.2889999999999999</v>
      </c>
      <c r="F3591" s="141">
        <v>2.2789999999999999</v>
      </c>
      <c r="G3591" s="135"/>
      <c r="H3591" s="135"/>
      <c r="I3591" s="134"/>
      <c r="J3591" s="135"/>
      <c r="K3591" s="135"/>
      <c r="L3591" s="134"/>
      <c r="M3591" s="135"/>
      <c r="N3591" s="135"/>
      <c r="O3591" s="134"/>
      <c r="P3591" s="135"/>
      <c r="Q3591" s="135"/>
      <c r="R3591" s="134"/>
      <c r="S3591" s="135"/>
      <c r="T3591" s="135"/>
      <c r="U3591" s="134"/>
      <c r="V3591" s="135"/>
      <c r="W3591" s="135"/>
      <c r="X3591" s="134"/>
      <c r="Y3591" s="135"/>
      <c r="Z3591" s="135"/>
      <c r="AA3591" s="134"/>
      <c r="AB3591" s="135"/>
      <c r="AC3591" s="135"/>
      <c r="AD3591" s="134"/>
      <c r="AE3591" s="135"/>
      <c r="AF3591" s="135"/>
      <c r="AG3591" s="134"/>
    </row>
    <row r="3592" spans="1:33">
      <c r="A3592" s="144" t="s">
        <v>345</v>
      </c>
      <c r="B3592" s="135" t="s">
        <v>1589</v>
      </c>
      <c r="C3592" s="143">
        <v>-496.40206934440204</v>
      </c>
      <c r="D3592" s="143">
        <v>2681.2218256904725</v>
      </c>
      <c r="E3592" s="142">
        <v>1.3180000000000001</v>
      </c>
      <c r="F3592" s="141">
        <v>2.2709999999999999</v>
      </c>
      <c r="G3592" s="135"/>
      <c r="H3592" s="135"/>
      <c r="I3592" s="134"/>
      <c r="J3592" s="135"/>
      <c r="K3592" s="135"/>
      <c r="L3592" s="134"/>
      <c r="M3592" s="135"/>
      <c r="N3592" s="135"/>
      <c r="O3592" s="134"/>
      <c r="P3592" s="135"/>
      <c r="Q3592" s="135"/>
      <c r="R3592" s="134"/>
      <c r="S3592" s="135"/>
      <c r="T3592" s="135"/>
      <c r="U3592" s="134"/>
      <c r="V3592" s="135"/>
      <c r="W3592" s="135"/>
      <c r="X3592" s="134"/>
      <c r="Y3592" s="135"/>
      <c r="Z3592" s="135"/>
      <c r="AA3592" s="134"/>
      <c r="AB3592" s="135"/>
      <c r="AC3592" s="135"/>
      <c r="AD3592" s="134"/>
      <c r="AE3592" s="135"/>
      <c r="AF3592" s="135"/>
      <c r="AG3592" s="134"/>
    </row>
    <row r="3593" spans="1:33">
      <c r="A3593" s="144" t="s">
        <v>345</v>
      </c>
      <c r="B3593" s="135" t="s">
        <v>1588</v>
      </c>
      <c r="C3593" s="143">
        <v>-496.31177320470215</v>
      </c>
      <c r="D3593" s="143">
        <v>2679.9520975096661</v>
      </c>
      <c r="E3593" s="142">
        <v>1.2929999999999999</v>
      </c>
      <c r="F3593" s="141">
        <v>2.2589999999999999</v>
      </c>
      <c r="G3593" s="135"/>
      <c r="H3593" s="135"/>
      <c r="I3593" s="134"/>
      <c r="J3593" s="135"/>
      <c r="K3593" s="135"/>
      <c r="L3593" s="134"/>
      <c r="M3593" s="135"/>
      <c r="N3593" s="135"/>
      <c r="O3593" s="134"/>
      <c r="P3593" s="135"/>
      <c r="Q3593" s="135"/>
      <c r="R3593" s="134"/>
      <c r="S3593" s="135"/>
      <c r="T3593" s="135"/>
      <c r="U3593" s="134"/>
      <c r="V3593" s="135"/>
      <c r="W3593" s="135"/>
      <c r="X3593" s="134"/>
      <c r="Y3593" s="135"/>
      <c r="Z3593" s="135"/>
      <c r="AA3593" s="134"/>
      <c r="AB3593" s="135"/>
      <c r="AC3593" s="135"/>
      <c r="AD3593" s="134"/>
      <c r="AE3593" s="135"/>
      <c r="AF3593" s="135"/>
      <c r="AG3593" s="134"/>
    </row>
    <row r="3594" spans="1:33">
      <c r="A3594" s="144" t="s">
        <v>345</v>
      </c>
      <c r="B3594" s="135" t="s">
        <v>1587</v>
      </c>
      <c r="C3594" s="143">
        <v>-496.23157595925005</v>
      </c>
      <c r="D3594" s="143">
        <v>2678.6220303868545</v>
      </c>
      <c r="E3594" s="142">
        <v>1.2909999999999999</v>
      </c>
      <c r="F3594" s="141">
        <v>2.2789999999999999</v>
      </c>
      <c r="G3594" s="135"/>
      <c r="H3594" s="135"/>
      <c r="I3594" s="134"/>
      <c r="J3594" s="135"/>
      <c r="K3594" s="135"/>
      <c r="L3594" s="134"/>
      <c r="M3594" s="135"/>
      <c r="N3594" s="135"/>
      <c r="O3594" s="134"/>
      <c r="P3594" s="135"/>
      <c r="Q3594" s="135"/>
      <c r="R3594" s="134"/>
      <c r="S3594" s="135"/>
      <c r="T3594" s="135"/>
      <c r="U3594" s="134"/>
      <c r="V3594" s="135"/>
      <c r="W3594" s="135"/>
      <c r="X3594" s="134"/>
      <c r="Y3594" s="135"/>
      <c r="Z3594" s="135"/>
      <c r="AA3594" s="134"/>
      <c r="AB3594" s="135"/>
      <c r="AC3594" s="135"/>
      <c r="AD3594" s="134"/>
      <c r="AE3594" s="135"/>
      <c r="AF3594" s="135"/>
      <c r="AG3594" s="134"/>
    </row>
    <row r="3595" spans="1:33">
      <c r="A3595" s="144" t="s">
        <v>345</v>
      </c>
      <c r="B3595" s="135" t="s">
        <v>1586</v>
      </c>
      <c r="C3595" s="143">
        <v>-496.13593113742235</v>
      </c>
      <c r="D3595" s="143">
        <v>2677.0481360022072</v>
      </c>
      <c r="E3595" s="142">
        <v>1.306</v>
      </c>
      <c r="F3595" s="141">
        <v>2.2810000000000001</v>
      </c>
      <c r="G3595" s="135"/>
      <c r="H3595" s="135"/>
      <c r="I3595" s="134"/>
      <c r="J3595" s="135"/>
      <c r="K3595" s="135"/>
      <c r="L3595" s="134"/>
      <c r="M3595" s="135"/>
      <c r="N3595" s="135"/>
      <c r="O3595" s="134"/>
      <c r="P3595" s="135"/>
      <c r="Q3595" s="135"/>
      <c r="R3595" s="134"/>
      <c r="S3595" s="135"/>
      <c r="T3595" s="135"/>
      <c r="U3595" s="134"/>
      <c r="V3595" s="135"/>
      <c r="W3595" s="135"/>
      <c r="X3595" s="134"/>
      <c r="Y3595" s="135"/>
      <c r="Z3595" s="135"/>
      <c r="AA3595" s="134"/>
      <c r="AB3595" s="135"/>
      <c r="AC3595" s="135"/>
      <c r="AD3595" s="134"/>
      <c r="AE3595" s="135"/>
      <c r="AF3595" s="135"/>
      <c r="AG3595" s="134"/>
    </row>
    <row r="3596" spans="1:33">
      <c r="A3596" s="144" t="s">
        <v>345</v>
      </c>
      <c r="B3596" s="135" t="s">
        <v>1585</v>
      </c>
      <c r="C3596" s="143">
        <v>-496.71259779758498</v>
      </c>
      <c r="D3596" s="143">
        <v>2675.9922583112907</v>
      </c>
      <c r="E3596" s="142">
        <v>1.294</v>
      </c>
      <c r="F3596" s="141">
        <v>2.2570000000000001</v>
      </c>
      <c r="G3596" s="135"/>
      <c r="H3596" s="135"/>
      <c r="I3596" s="134"/>
      <c r="J3596" s="135"/>
      <c r="K3596" s="135"/>
      <c r="L3596" s="134"/>
      <c r="M3596" s="135"/>
      <c r="N3596" s="135"/>
      <c r="O3596" s="134"/>
      <c r="P3596" s="135"/>
      <c r="Q3596" s="135"/>
      <c r="R3596" s="134"/>
      <c r="S3596" s="135"/>
      <c r="T3596" s="135"/>
      <c r="U3596" s="134"/>
      <c r="V3596" s="135"/>
      <c r="W3596" s="135"/>
      <c r="X3596" s="134"/>
      <c r="Y3596" s="135"/>
      <c r="Z3596" s="135"/>
      <c r="AA3596" s="134"/>
      <c r="AB3596" s="135"/>
      <c r="AC3596" s="135"/>
      <c r="AD3596" s="134"/>
      <c r="AE3596" s="135"/>
      <c r="AF3596" s="135"/>
      <c r="AG3596" s="134"/>
    </row>
    <row r="3597" spans="1:33">
      <c r="A3597" s="144" t="s">
        <v>345</v>
      </c>
      <c r="B3597" s="135" t="s">
        <v>1584</v>
      </c>
      <c r="C3597" s="143">
        <v>-496.0485589741441</v>
      </c>
      <c r="D3597" s="143">
        <v>2675.672822373373</v>
      </c>
      <c r="E3597" s="142">
        <v>1.2929999999999999</v>
      </c>
      <c r="F3597" s="141">
        <v>2.266</v>
      </c>
      <c r="G3597" s="135"/>
      <c r="H3597" s="135"/>
      <c r="I3597" s="134"/>
      <c r="J3597" s="135"/>
      <c r="K3597" s="135"/>
      <c r="L3597" s="134"/>
      <c r="M3597" s="135"/>
      <c r="N3597" s="135"/>
      <c r="O3597" s="134"/>
      <c r="P3597" s="135"/>
      <c r="Q3597" s="135"/>
      <c r="R3597" s="134"/>
      <c r="S3597" s="135"/>
      <c r="T3597" s="135"/>
      <c r="U3597" s="134"/>
      <c r="V3597" s="135"/>
      <c r="W3597" s="135"/>
      <c r="X3597" s="134"/>
      <c r="Y3597" s="135"/>
      <c r="Z3597" s="135"/>
      <c r="AA3597" s="134"/>
      <c r="AB3597" s="135"/>
      <c r="AC3597" s="135"/>
      <c r="AD3597" s="134"/>
      <c r="AE3597" s="135"/>
      <c r="AF3597" s="135"/>
      <c r="AG3597" s="134"/>
    </row>
    <row r="3598" spans="1:33">
      <c r="A3598" s="144" t="s">
        <v>345</v>
      </c>
      <c r="B3598" s="135" t="s">
        <v>1583</v>
      </c>
      <c r="C3598" s="143">
        <v>-496.78736049016203</v>
      </c>
      <c r="D3598" s="143">
        <v>2675.1553027593222</v>
      </c>
      <c r="E3598" s="142">
        <v>1.3029999999999999</v>
      </c>
      <c r="F3598" s="141">
        <v>2.2759999999999998</v>
      </c>
      <c r="G3598" s="135"/>
      <c r="H3598" s="135"/>
      <c r="I3598" s="134"/>
      <c r="J3598" s="135"/>
      <c r="K3598" s="135"/>
      <c r="L3598" s="134"/>
      <c r="M3598" s="135"/>
      <c r="N3598" s="135"/>
      <c r="O3598" s="134"/>
      <c r="P3598" s="135"/>
      <c r="Q3598" s="135"/>
      <c r="R3598" s="134"/>
      <c r="S3598" s="135"/>
      <c r="T3598" s="135"/>
      <c r="U3598" s="134"/>
      <c r="V3598" s="135"/>
      <c r="W3598" s="135"/>
      <c r="X3598" s="134"/>
      <c r="Y3598" s="135"/>
      <c r="Z3598" s="135"/>
      <c r="AA3598" s="134"/>
      <c r="AB3598" s="135"/>
      <c r="AC3598" s="135"/>
      <c r="AD3598" s="134"/>
      <c r="AE3598" s="135"/>
      <c r="AF3598" s="135"/>
      <c r="AG3598" s="134"/>
    </row>
    <row r="3599" spans="1:33">
      <c r="A3599" s="144" t="s">
        <v>345</v>
      </c>
      <c r="B3599" s="135" t="s">
        <v>1582</v>
      </c>
      <c r="C3599" s="143">
        <v>-496.70463539906495</v>
      </c>
      <c r="D3599" s="143">
        <v>2673.5615681205491</v>
      </c>
      <c r="E3599" s="142">
        <v>1.321</v>
      </c>
      <c r="F3599" s="141">
        <v>2.2749999999999999</v>
      </c>
      <c r="G3599" s="135"/>
      <c r="H3599" s="135"/>
      <c r="I3599" s="134"/>
      <c r="J3599" s="135"/>
      <c r="K3599" s="135"/>
      <c r="L3599" s="134"/>
      <c r="M3599" s="135"/>
      <c r="N3599" s="135"/>
      <c r="O3599" s="134"/>
      <c r="P3599" s="135"/>
      <c r="Q3599" s="135"/>
      <c r="R3599" s="134"/>
      <c r="S3599" s="135"/>
      <c r="T3599" s="135"/>
      <c r="U3599" s="134"/>
      <c r="V3599" s="135"/>
      <c r="W3599" s="135"/>
      <c r="X3599" s="134"/>
      <c r="Y3599" s="135"/>
      <c r="Z3599" s="135"/>
      <c r="AA3599" s="134"/>
      <c r="AB3599" s="135"/>
      <c r="AC3599" s="135"/>
      <c r="AD3599" s="134"/>
      <c r="AE3599" s="135"/>
      <c r="AF3599" s="135"/>
      <c r="AG3599" s="134"/>
    </row>
    <row r="3600" spans="1:33">
      <c r="A3600" s="144" t="s">
        <v>345</v>
      </c>
      <c r="B3600" s="135" t="s">
        <v>1581</v>
      </c>
      <c r="C3600" s="143">
        <v>-496.79695004532937</v>
      </c>
      <c r="D3600" s="143">
        <v>2672.5733907728622</v>
      </c>
      <c r="E3600" s="142">
        <v>1.3140000000000001</v>
      </c>
      <c r="F3600" s="141">
        <v>2.2599999999999998</v>
      </c>
      <c r="G3600" s="135"/>
      <c r="H3600" s="135"/>
      <c r="I3600" s="134"/>
      <c r="J3600" s="135"/>
      <c r="K3600" s="135"/>
      <c r="L3600" s="134"/>
      <c r="M3600" s="135"/>
      <c r="N3600" s="135"/>
      <c r="O3600" s="134"/>
      <c r="P3600" s="135"/>
      <c r="Q3600" s="135"/>
      <c r="R3600" s="134"/>
      <c r="S3600" s="135"/>
      <c r="T3600" s="135"/>
      <c r="U3600" s="134"/>
      <c r="V3600" s="135"/>
      <c r="W3600" s="135"/>
      <c r="X3600" s="134"/>
      <c r="Y3600" s="135"/>
      <c r="Z3600" s="135"/>
      <c r="AA3600" s="134"/>
      <c r="AB3600" s="135"/>
      <c r="AC3600" s="135"/>
      <c r="AD3600" s="134"/>
      <c r="AE3600" s="135"/>
      <c r="AF3600" s="135"/>
      <c r="AG3600" s="134"/>
    </row>
    <row r="3601" spans="1:33">
      <c r="A3601" s="144" t="s">
        <v>345</v>
      </c>
      <c r="B3601" s="135" t="s">
        <v>1580</v>
      </c>
      <c r="C3601" s="143">
        <v>-496.38857779698571</v>
      </c>
      <c r="D3601" s="143">
        <v>2671.9203588669989</v>
      </c>
      <c r="E3601" s="142">
        <v>1.2989999999999999</v>
      </c>
      <c r="F3601" s="141">
        <v>2.2839999999999998</v>
      </c>
      <c r="G3601" s="135"/>
      <c r="H3601" s="135"/>
      <c r="I3601" s="134"/>
      <c r="J3601" s="135"/>
      <c r="K3601" s="135"/>
      <c r="L3601" s="134"/>
      <c r="M3601" s="135"/>
      <c r="N3601" s="135"/>
      <c r="O3601" s="134"/>
      <c r="P3601" s="135"/>
      <c r="Q3601" s="135"/>
      <c r="R3601" s="134"/>
      <c r="S3601" s="135"/>
      <c r="T3601" s="135"/>
      <c r="U3601" s="134"/>
      <c r="V3601" s="135"/>
      <c r="W3601" s="135"/>
      <c r="X3601" s="134"/>
      <c r="Y3601" s="135"/>
      <c r="Z3601" s="135"/>
      <c r="AA3601" s="134"/>
      <c r="AB3601" s="135"/>
      <c r="AC3601" s="135"/>
      <c r="AD3601" s="134"/>
      <c r="AE3601" s="135"/>
      <c r="AF3601" s="135"/>
      <c r="AG3601" s="134"/>
    </row>
    <row r="3602" spans="1:33">
      <c r="A3602" s="144" t="s">
        <v>345</v>
      </c>
      <c r="B3602" s="135" t="s">
        <v>1579</v>
      </c>
      <c r="C3602" s="143">
        <v>-496.89140866434764</v>
      </c>
      <c r="D3602" s="143">
        <v>2670.7145337374418</v>
      </c>
      <c r="E3602" s="142">
        <v>1.3180000000000001</v>
      </c>
      <c r="F3602" s="141">
        <v>2.258</v>
      </c>
      <c r="G3602" s="135"/>
      <c r="H3602" s="135"/>
      <c r="I3602" s="134"/>
      <c r="J3602" s="135"/>
      <c r="K3602" s="135"/>
      <c r="L3602" s="134"/>
      <c r="M3602" s="135"/>
      <c r="N3602" s="135"/>
      <c r="O3602" s="134"/>
      <c r="P3602" s="135"/>
      <c r="Q3602" s="135"/>
      <c r="R3602" s="134"/>
      <c r="S3602" s="135"/>
      <c r="T3602" s="135"/>
      <c r="U3602" s="134"/>
      <c r="V3602" s="135"/>
      <c r="W3602" s="135"/>
      <c r="X3602" s="134"/>
      <c r="Y3602" s="135"/>
      <c r="Z3602" s="135"/>
      <c r="AA3602" s="134"/>
      <c r="AB3602" s="135"/>
      <c r="AC3602" s="135"/>
      <c r="AD3602" s="134"/>
      <c r="AE3602" s="135"/>
      <c r="AF3602" s="135"/>
      <c r="AG3602" s="134"/>
    </row>
    <row r="3603" spans="1:33">
      <c r="A3603" s="144" t="s">
        <v>345</v>
      </c>
      <c r="B3603" s="135" t="s">
        <v>1578</v>
      </c>
      <c r="C3603" s="143">
        <v>-496.47531174384164</v>
      </c>
      <c r="D3603" s="143">
        <v>2669.626508372372</v>
      </c>
      <c r="E3603" s="142">
        <v>1.2989999999999999</v>
      </c>
      <c r="F3603" s="141">
        <v>2.2730000000000001</v>
      </c>
      <c r="G3603" s="135"/>
      <c r="H3603" s="135"/>
      <c r="I3603" s="134"/>
      <c r="J3603" s="135"/>
      <c r="K3603" s="135"/>
      <c r="L3603" s="134"/>
      <c r="M3603" s="135"/>
      <c r="N3603" s="135"/>
      <c r="O3603" s="134"/>
      <c r="P3603" s="135"/>
      <c r="Q3603" s="135"/>
      <c r="R3603" s="134"/>
      <c r="S3603" s="135"/>
      <c r="T3603" s="135"/>
      <c r="U3603" s="134"/>
      <c r="V3603" s="135"/>
      <c r="W3603" s="135"/>
      <c r="X3603" s="134"/>
      <c r="Y3603" s="135"/>
      <c r="Z3603" s="135"/>
      <c r="AA3603" s="134"/>
      <c r="AB3603" s="135"/>
      <c r="AC3603" s="135"/>
      <c r="AD3603" s="134"/>
      <c r="AE3603" s="135"/>
      <c r="AF3603" s="135"/>
      <c r="AG3603" s="134"/>
    </row>
    <row r="3604" spans="1:33">
      <c r="A3604" s="144" t="s">
        <v>345</v>
      </c>
      <c r="B3604" s="135" t="s">
        <v>1577</v>
      </c>
      <c r="C3604" s="143">
        <v>-496.57669629801416</v>
      </c>
      <c r="D3604" s="143">
        <v>2669.424275502919</v>
      </c>
      <c r="E3604" s="142">
        <v>1.333</v>
      </c>
      <c r="F3604" s="141">
        <v>2.2610000000000001</v>
      </c>
      <c r="G3604" s="135"/>
      <c r="H3604" s="135"/>
      <c r="I3604" s="134"/>
      <c r="J3604" s="135"/>
      <c r="K3604" s="135"/>
      <c r="L3604" s="134"/>
      <c r="M3604" s="135"/>
      <c r="N3604" s="135"/>
      <c r="O3604" s="134"/>
      <c r="P3604" s="135"/>
      <c r="Q3604" s="135"/>
      <c r="R3604" s="134"/>
      <c r="S3604" s="135"/>
      <c r="T3604" s="135"/>
      <c r="U3604" s="134"/>
      <c r="V3604" s="135"/>
      <c r="W3604" s="135"/>
      <c r="X3604" s="134"/>
      <c r="Y3604" s="135"/>
      <c r="Z3604" s="135"/>
      <c r="AA3604" s="134"/>
      <c r="AB3604" s="135"/>
      <c r="AC3604" s="135"/>
      <c r="AD3604" s="134"/>
      <c r="AE3604" s="135"/>
      <c r="AF3604" s="135"/>
      <c r="AG3604" s="134"/>
    </row>
    <row r="3605" spans="1:33">
      <c r="A3605" s="144" t="s">
        <v>345</v>
      </c>
      <c r="B3605" s="135" t="s">
        <v>1576</v>
      </c>
      <c r="C3605" s="143">
        <v>-496.23485485315359</v>
      </c>
      <c r="D3605" s="143">
        <v>2669.3694794499206</v>
      </c>
      <c r="E3605" s="142">
        <v>1.3080000000000001</v>
      </c>
      <c r="F3605" s="141">
        <v>2.2879999999999998</v>
      </c>
      <c r="G3605" s="135"/>
      <c r="H3605" s="135"/>
      <c r="I3605" s="134"/>
      <c r="J3605" s="135"/>
      <c r="K3605" s="135"/>
      <c r="L3605" s="134"/>
      <c r="M3605" s="135"/>
      <c r="N3605" s="135"/>
      <c r="O3605" s="134"/>
      <c r="P3605" s="135"/>
      <c r="Q3605" s="135"/>
      <c r="R3605" s="134"/>
      <c r="S3605" s="135"/>
      <c r="T3605" s="135"/>
      <c r="U3605" s="134"/>
      <c r="V3605" s="135"/>
      <c r="W3605" s="135"/>
      <c r="X3605" s="134"/>
      <c r="Y3605" s="135"/>
      <c r="Z3605" s="135"/>
      <c r="AA3605" s="134"/>
      <c r="AB3605" s="135"/>
      <c r="AC3605" s="135"/>
      <c r="AD3605" s="134"/>
      <c r="AE3605" s="135"/>
      <c r="AF3605" s="135"/>
      <c r="AG3605" s="134"/>
    </row>
    <row r="3606" spans="1:33">
      <c r="A3606" s="144" t="s">
        <v>345</v>
      </c>
      <c r="B3606" s="135" t="s">
        <v>1575</v>
      </c>
      <c r="C3606" s="143">
        <v>-496.64991183339265</v>
      </c>
      <c r="D3606" s="143">
        <v>2668.1983514718818</v>
      </c>
      <c r="E3606" s="142">
        <v>1.2789999999999999</v>
      </c>
      <c r="F3606" s="141">
        <v>2.2690000000000001</v>
      </c>
      <c r="G3606" s="135"/>
      <c r="H3606" s="135"/>
      <c r="I3606" s="134"/>
      <c r="J3606" s="135"/>
      <c r="K3606" s="135"/>
      <c r="L3606" s="134"/>
      <c r="M3606" s="135"/>
      <c r="N3606" s="135"/>
      <c r="O3606" s="134"/>
      <c r="P3606" s="135"/>
      <c r="Q3606" s="135"/>
      <c r="R3606" s="134"/>
      <c r="S3606" s="135"/>
      <c r="T3606" s="135"/>
      <c r="U3606" s="134"/>
      <c r="V3606" s="135"/>
      <c r="W3606" s="135"/>
      <c r="X3606" s="134"/>
      <c r="Y3606" s="135"/>
      <c r="Z3606" s="135"/>
      <c r="AA3606" s="134"/>
      <c r="AB3606" s="135"/>
      <c r="AC3606" s="135"/>
      <c r="AD3606" s="134"/>
      <c r="AE3606" s="135"/>
      <c r="AF3606" s="135"/>
      <c r="AG3606" s="134"/>
    </row>
    <row r="3607" spans="1:33">
      <c r="A3607" s="144" t="s">
        <v>345</v>
      </c>
      <c r="B3607" s="135" t="s">
        <v>1574</v>
      </c>
      <c r="C3607" s="143">
        <v>-496.67268832824863</v>
      </c>
      <c r="D3607" s="143">
        <v>2666.4862780362819</v>
      </c>
      <c r="E3607" s="142">
        <v>1.329</v>
      </c>
      <c r="F3607" s="141">
        <v>2.25</v>
      </c>
      <c r="G3607" s="135"/>
      <c r="H3607" s="135"/>
      <c r="I3607" s="134"/>
      <c r="J3607" s="135"/>
      <c r="K3607" s="135"/>
      <c r="L3607" s="134"/>
      <c r="M3607" s="135"/>
      <c r="N3607" s="135"/>
      <c r="O3607" s="134"/>
      <c r="P3607" s="135"/>
      <c r="Q3607" s="135"/>
      <c r="R3607" s="134"/>
      <c r="S3607" s="135"/>
      <c r="T3607" s="135"/>
      <c r="U3607" s="134"/>
      <c r="V3607" s="135"/>
      <c r="W3607" s="135"/>
      <c r="X3607" s="134"/>
      <c r="Y3607" s="135"/>
      <c r="Z3607" s="135"/>
      <c r="AA3607" s="134"/>
      <c r="AB3607" s="135"/>
      <c r="AC3607" s="135"/>
      <c r="AD3607" s="134"/>
      <c r="AE3607" s="135"/>
      <c r="AF3607" s="135"/>
      <c r="AG3607" s="134"/>
    </row>
    <row r="3608" spans="1:33">
      <c r="A3608" s="144" t="s">
        <v>345</v>
      </c>
      <c r="B3608" s="135" t="s">
        <v>1573</v>
      </c>
      <c r="C3608" s="143">
        <v>-496.79576198381608</v>
      </c>
      <c r="D3608" s="143">
        <v>2666.2456624687811</v>
      </c>
      <c r="E3608" s="142">
        <v>1.298</v>
      </c>
      <c r="F3608" s="141">
        <v>2.2639999999999998</v>
      </c>
      <c r="G3608" s="135"/>
      <c r="H3608" s="135"/>
      <c r="I3608" s="134"/>
      <c r="J3608" s="135"/>
      <c r="K3608" s="135"/>
      <c r="L3608" s="134"/>
      <c r="M3608" s="135"/>
      <c r="N3608" s="135"/>
      <c r="O3608" s="134"/>
      <c r="P3608" s="135"/>
      <c r="Q3608" s="135"/>
      <c r="R3608" s="134"/>
      <c r="S3608" s="135"/>
      <c r="T3608" s="135"/>
      <c r="U3608" s="134"/>
      <c r="V3608" s="135"/>
      <c r="W3608" s="135"/>
      <c r="X3608" s="134"/>
      <c r="Y3608" s="135"/>
      <c r="Z3608" s="135"/>
      <c r="AA3608" s="134"/>
      <c r="AB3608" s="135"/>
      <c r="AC3608" s="135"/>
      <c r="AD3608" s="134"/>
      <c r="AE3608" s="135"/>
      <c r="AF3608" s="135"/>
      <c r="AG3608" s="134"/>
    </row>
    <row r="3609" spans="1:33">
      <c r="A3609" s="144" t="s">
        <v>345</v>
      </c>
      <c r="B3609" s="135" t="s">
        <v>1572</v>
      </c>
      <c r="C3609" s="143">
        <v>-496.02758127444235</v>
      </c>
      <c r="D3609" s="143">
        <v>2665.9376793987549</v>
      </c>
      <c r="E3609" s="142">
        <v>1.3029999999999999</v>
      </c>
      <c r="F3609" s="141">
        <v>2.2639999999999998</v>
      </c>
      <c r="G3609" s="135"/>
      <c r="H3609" s="135"/>
      <c r="I3609" s="134"/>
      <c r="J3609" s="135"/>
      <c r="K3609" s="135"/>
      <c r="L3609" s="134"/>
      <c r="M3609" s="135"/>
      <c r="N3609" s="135"/>
      <c r="O3609" s="134"/>
      <c r="P3609" s="135"/>
      <c r="Q3609" s="135"/>
      <c r="R3609" s="134"/>
      <c r="S3609" s="135"/>
      <c r="T3609" s="135"/>
      <c r="U3609" s="134"/>
      <c r="V3609" s="135"/>
      <c r="W3609" s="135"/>
      <c r="X3609" s="134"/>
      <c r="Y3609" s="135"/>
      <c r="Z3609" s="135"/>
      <c r="AA3609" s="134"/>
      <c r="AB3609" s="135"/>
      <c r="AC3609" s="135"/>
      <c r="AD3609" s="134"/>
      <c r="AE3609" s="135"/>
      <c r="AF3609" s="135"/>
      <c r="AG3609" s="134"/>
    </row>
    <row r="3610" spans="1:33">
      <c r="A3610" s="144" t="s">
        <v>345</v>
      </c>
      <c r="B3610" s="135" t="s">
        <v>1571</v>
      </c>
      <c r="C3610" s="143">
        <v>-495.96622248752681</v>
      </c>
      <c r="D3610" s="143">
        <v>2664.9073983827784</v>
      </c>
      <c r="E3610" s="142">
        <v>1.3009999999999999</v>
      </c>
      <c r="F3610" s="141">
        <v>2.274</v>
      </c>
      <c r="G3610" s="135"/>
      <c r="H3610" s="135"/>
      <c r="I3610" s="134"/>
      <c r="J3610" s="135"/>
      <c r="K3610" s="135"/>
      <c r="L3610" s="134"/>
      <c r="M3610" s="135"/>
      <c r="N3610" s="135"/>
      <c r="O3610" s="134"/>
      <c r="P3610" s="135"/>
      <c r="Q3610" s="135"/>
      <c r="R3610" s="134"/>
      <c r="S3610" s="135"/>
      <c r="T3610" s="135"/>
      <c r="U3610" s="134"/>
      <c r="V3610" s="135"/>
      <c r="W3610" s="135"/>
      <c r="X3610" s="134"/>
      <c r="Y3610" s="135"/>
      <c r="Z3610" s="135"/>
      <c r="AA3610" s="134"/>
      <c r="AB3610" s="135"/>
      <c r="AC3610" s="135"/>
      <c r="AD3610" s="134"/>
      <c r="AE3610" s="135"/>
      <c r="AF3610" s="135"/>
      <c r="AG3610" s="134"/>
    </row>
    <row r="3611" spans="1:33">
      <c r="A3611" s="144" t="s">
        <v>345</v>
      </c>
      <c r="B3611" s="135" t="s">
        <v>1570</v>
      </c>
      <c r="C3611" s="143">
        <v>-496.1801825506148</v>
      </c>
      <c r="D3611" s="143">
        <v>2663.2102268144245</v>
      </c>
      <c r="E3611" s="142">
        <v>1.306</v>
      </c>
      <c r="F3611" s="141">
        <v>2.2589999999999999</v>
      </c>
      <c r="G3611" s="135"/>
      <c r="H3611" s="135"/>
      <c r="I3611" s="134"/>
      <c r="J3611" s="135"/>
      <c r="K3611" s="135"/>
      <c r="L3611" s="134"/>
      <c r="M3611" s="135"/>
      <c r="N3611" s="135"/>
      <c r="O3611" s="134"/>
      <c r="P3611" s="135"/>
      <c r="Q3611" s="135"/>
      <c r="R3611" s="134"/>
      <c r="S3611" s="135"/>
      <c r="T3611" s="135"/>
      <c r="U3611" s="134"/>
      <c r="V3611" s="135"/>
      <c r="W3611" s="135"/>
      <c r="X3611" s="134"/>
      <c r="Y3611" s="135"/>
      <c r="Z3611" s="135"/>
      <c r="AA3611" s="134"/>
      <c r="AB3611" s="135"/>
      <c r="AC3611" s="135"/>
      <c r="AD3611" s="134"/>
      <c r="AE3611" s="135"/>
      <c r="AF3611" s="135"/>
      <c r="AG3611" s="134"/>
    </row>
    <row r="3612" spans="1:33">
      <c r="A3612" s="144" t="s">
        <v>345</v>
      </c>
      <c r="B3612" s="135" t="s">
        <v>1569</v>
      </c>
      <c r="C3612" s="143">
        <v>-495.96606144963664</v>
      </c>
      <c r="D3612" s="143">
        <v>2662.4947493316636</v>
      </c>
      <c r="E3612" s="142">
        <v>1.304</v>
      </c>
      <c r="F3612" s="141">
        <v>2.2839999999999998</v>
      </c>
      <c r="G3612" s="135"/>
      <c r="H3612" s="135"/>
      <c r="I3612" s="134"/>
      <c r="J3612" s="135"/>
      <c r="K3612" s="135"/>
      <c r="L3612" s="134"/>
      <c r="M3612" s="135"/>
      <c r="N3612" s="135"/>
      <c r="O3612" s="134"/>
      <c r="P3612" s="135"/>
      <c r="Q3612" s="135"/>
      <c r="R3612" s="134"/>
      <c r="S3612" s="135"/>
      <c r="T3612" s="135"/>
      <c r="U3612" s="134"/>
      <c r="V3612" s="135"/>
      <c r="W3612" s="135"/>
      <c r="X3612" s="134"/>
      <c r="Y3612" s="135"/>
      <c r="Z3612" s="135"/>
      <c r="AA3612" s="134"/>
      <c r="AB3612" s="135"/>
      <c r="AC3612" s="135"/>
      <c r="AD3612" s="134"/>
      <c r="AE3612" s="135"/>
      <c r="AF3612" s="135"/>
      <c r="AG3612" s="134"/>
    </row>
    <row r="3613" spans="1:33">
      <c r="A3613" s="144" t="s">
        <v>345</v>
      </c>
      <c r="B3613" s="135" t="s">
        <v>1568</v>
      </c>
      <c r="C3613" s="143">
        <v>-496.32236665838849</v>
      </c>
      <c r="D3613" s="143">
        <v>2662.1693181439036</v>
      </c>
      <c r="E3613" s="142">
        <v>1.3120000000000001</v>
      </c>
      <c r="F3613" s="141">
        <v>2.262</v>
      </c>
      <c r="G3613" s="135"/>
      <c r="H3613" s="135"/>
      <c r="I3613" s="134"/>
      <c r="J3613" s="135"/>
      <c r="K3613" s="135"/>
      <c r="L3613" s="134"/>
      <c r="M3613" s="135"/>
      <c r="N3613" s="135"/>
      <c r="O3613" s="134"/>
      <c r="P3613" s="135"/>
      <c r="Q3613" s="135"/>
      <c r="R3613" s="134"/>
      <c r="S3613" s="135"/>
      <c r="T3613" s="135"/>
      <c r="U3613" s="134"/>
      <c r="V3613" s="135"/>
      <c r="W3613" s="135"/>
      <c r="X3613" s="134"/>
      <c r="Y3613" s="135"/>
      <c r="Z3613" s="135"/>
      <c r="AA3613" s="134"/>
      <c r="AB3613" s="135"/>
      <c r="AC3613" s="135"/>
      <c r="AD3613" s="134"/>
      <c r="AE3613" s="135"/>
      <c r="AF3613" s="135"/>
      <c r="AG3613" s="134"/>
    </row>
    <row r="3614" spans="1:33">
      <c r="A3614" s="144" t="s">
        <v>345</v>
      </c>
      <c r="B3614" s="135" t="s">
        <v>1567</v>
      </c>
      <c r="C3614" s="143">
        <v>-496.43689334643204</v>
      </c>
      <c r="D3614" s="143">
        <v>2660.9401861741121</v>
      </c>
      <c r="E3614" s="142">
        <v>1.298</v>
      </c>
      <c r="F3614" s="141">
        <v>2.2629999999999999</v>
      </c>
      <c r="G3614" s="135"/>
      <c r="H3614" s="135"/>
      <c r="I3614" s="134"/>
      <c r="J3614" s="135"/>
      <c r="K3614" s="135"/>
      <c r="L3614" s="134"/>
      <c r="M3614" s="135"/>
      <c r="N3614" s="135"/>
      <c r="O3614" s="134"/>
      <c r="P3614" s="135"/>
      <c r="Q3614" s="135"/>
      <c r="R3614" s="134"/>
      <c r="S3614" s="135"/>
      <c r="T3614" s="135"/>
      <c r="U3614" s="134"/>
      <c r="V3614" s="135"/>
      <c r="W3614" s="135"/>
      <c r="X3614" s="134"/>
      <c r="Y3614" s="135"/>
      <c r="Z3614" s="135"/>
      <c r="AA3614" s="134"/>
      <c r="AB3614" s="135"/>
      <c r="AC3614" s="135"/>
      <c r="AD3614" s="134"/>
      <c r="AE3614" s="135"/>
      <c r="AF3614" s="135"/>
      <c r="AG3614" s="134"/>
    </row>
    <row r="3615" spans="1:33">
      <c r="A3615" s="144" t="s">
        <v>345</v>
      </c>
      <c r="B3615" s="135" t="s">
        <v>1566</v>
      </c>
      <c r="C3615" s="143">
        <v>-496.33206560112399</v>
      </c>
      <c r="D3615" s="143">
        <v>2660.1530265279775</v>
      </c>
      <c r="E3615" s="142">
        <v>1.327</v>
      </c>
      <c r="F3615" s="141">
        <v>2.2909999999999999</v>
      </c>
      <c r="G3615" s="135"/>
      <c r="H3615" s="135"/>
      <c r="I3615" s="134"/>
      <c r="J3615" s="135"/>
      <c r="K3615" s="135"/>
      <c r="L3615" s="134"/>
      <c r="M3615" s="135"/>
      <c r="N3615" s="135"/>
      <c r="O3615" s="134"/>
      <c r="P3615" s="135"/>
      <c r="Q3615" s="135"/>
      <c r="R3615" s="134"/>
      <c r="S3615" s="135"/>
      <c r="T3615" s="135"/>
      <c r="U3615" s="134"/>
      <c r="V3615" s="135"/>
      <c r="W3615" s="135"/>
      <c r="X3615" s="134"/>
      <c r="Y3615" s="135"/>
      <c r="Z3615" s="135"/>
      <c r="AA3615" s="134"/>
      <c r="AB3615" s="135"/>
      <c r="AC3615" s="135"/>
      <c r="AD3615" s="134"/>
      <c r="AE3615" s="135"/>
      <c r="AF3615" s="135"/>
      <c r="AG3615" s="134"/>
    </row>
    <row r="3616" spans="1:33">
      <c r="A3616" s="144" t="s">
        <v>345</v>
      </c>
      <c r="B3616" s="135" t="s">
        <v>1565</v>
      </c>
      <c r="C3616" s="143">
        <v>-496.49416483522458</v>
      </c>
      <c r="D3616" s="143">
        <v>2658.5702558120001</v>
      </c>
      <c r="E3616" s="142">
        <v>1.3029999999999999</v>
      </c>
      <c r="F3616" s="141">
        <v>2.2480000000000002</v>
      </c>
      <c r="G3616" s="135"/>
      <c r="H3616" s="135"/>
      <c r="I3616" s="134"/>
      <c r="J3616" s="135"/>
      <c r="K3616" s="135"/>
      <c r="L3616" s="134"/>
      <c r="M3616" s="135"/>
      <c r="N3616" s="135"/>
      <c r="O3616" s="134"/>
      <c r="P3616" s="135"/>
      <c r="Q3616" s="135"/>
      <c r="R3616" s="134"/>
      <c r="S3616" s="135"/>
      <c r="T3616" s="135"/>
      <c r="U3616" s="134"/>
      <c r="V3616" s="135"/>
      <c r="W3616" s="135"/>
      <c r="X3616" s="134"/>
      <c r="Y3616" s="135"/>
      <c r="Z3616" s="135"/>
      <c r="AA3616" s="134"/>
      <c r="AB3616" s="135"/>
      <c r="AC3616" s="135"/>
      <c r="AD3616" s="134"/>
      <c r="AE3616" s="135"/>
      <c r="AF3616" s="135"/>
      <c r="AG3616" s="134"/>
    </row>
    <row r="3617" spans="1:33">
      <c r="A3617" s="144" t="s">
        <v>345</v>
      </c>
      <c r="B3617" s="135" t="s">
        <v>1564</v>
      </c>
      <c r="C3617" s="143">
        <v>-496.732264744752</v>
      </c>
      <c r="D3617" s="143">
        <v>2656.7784028635056</v>
      </c>
      <c r="E3617" s="142">
        <v>1.296</v>
      </c>
      <c r="F3617" s="141">
        <v>2.274</v>
      </c>
      <c r="G3617" s="135"/>
      <c r="H3617" s="135"/>
      <c r="I3617" s="134"/>
      <c r="J3617" s="135"/>
      <c r="K3617" s="135"/>
      <c r="L3617" s="134"/>
      <c r="M3617" s="135"/>
      <c r="N3617" s="135"/>
      <c r="O3617" s="134"/>
      <c r="P3617" s="135"/>
      <c r="Q3617" s="135"/>
      <c r="R3617" s="134"/>
      <c r="S3617" s="135"/>
      <c r="T3617" s="135"/>
      <c r="U3617" s="134"/>
      <c r="V3617" s="135"/>
      <c r="W3617" s="135"/>
      <c r="X3617" s="134"/>
      <c r="Y3617" s="135"/>
      <c r="Z3617" s="135"/>
      <c r="AA3617" s="134"/>
      <c r="AB3617" s="135"/>
      <c r="AC3617" s="135"/>
      <c r="AD3617" s="134"/>
      <c r="AE3617" s="135"/>
      <c r="AF3617" s="135"/>
      <c r="AG3617" s="134"/>
    </row>
    <row r="3618" spans="1:33">
      <c r="A3618" s="144" t="s">
        <v>345</v>
      </c>
      <c r="B3618" s="135" t="s">
        <v>1563</v>
      </c>
      <c r="C3618" s="143">
        <v>-496.41951033649411</v>
      </c>
      <c r="D3618" s="143">
        <v>2655.875406649006</v>
      </c>
      <c r="E3618" s="142">
        <v>1.3029999999999999</v>
      </c>
      <c r="F3618" s="141">
        <v>2.2629999999999999</v>
      </c>
      <c r="G3618" s="135"/>
      <c r="H3618" s="135"/>
      <c r="I3618" s="134"/>
      <c r="J3618" s="135"/>
      <c r="K3618" s="135"/>
      <c r="L3618" s="134"/>
      <c r="M3618" s="135"/>
      <c r="N3618" s="135"/>
      <c r="O3618" s="134"/>
      <c r="P3618" s="135"/>
      <c r="Q3618" s="135"/>
      <c r="R3618" s="134"/>
      <c r="S3618" s="135"/>
      <c r="T3618" s="135"/>
      <c r="U3618" s="134"/>
      <c r="V3618" s="135"/>
      <c r="W3618" s="135"/>
      <c r="X3618" s="134"/>
      <c r="Y3618" s="135"/>
      <c r="Z3618" s="135"/>
      <c r="AA3618" s="134"/>
      <c r="AB3618" s="135"/>
      <c r="AC3618" s="135"/>
      <c r="AD3618" s="134"/>
      <c r="AE3618" s="135"/>
      <c r="AF3618" s="135"/>
      <c r="AG3618" s="134"/>
    </row>
    <row r="3619" spans="1:33">
      <c r="A3619" s="144" t="s">
        <v>345</v>
      </c>
      <c r="B3619" s="135" t="s">
        <v>1562</v>
      </c>
      <c r="C3619" s="143">
        <v>-495.93956007557892</v>
      </c>
      <c r="D3619" s="143">
        <v>2654.3302456485649</v>
      </c>
      <c r="E3619" s="142">
        <v>1.2829999999999999</v>
      </c>
      <c r="F3619" s="141">
        <v>2.2530000000000001</v>
      </c>
      <c r="G3619" s="135"/>
      <c r="H3619" s="135"/>
      <c r="I3619" s="134"/>
      <c r="J3619" s="135"/>
      <c r="K3619" s="135"/>
      <c r="L3619" s="134"/>
      <c r="M3619" s="135"/>
      <c r="N3619" s="135"/>
      <c r="O3619" s="134"/>
      <c r="P3619" s="135"/>
      <c r="Q3619" s="135"/>
      <c r="R3619" s="134"/>
      <c r="S3619" s="135"/>
      <c r="T3619" s="135"/>
      <c r="U3619" s="134"/>
      <c r="V3619" s="135"/>
      <c r="W3619" s="135"/>
      <c r="X3619" s="134"/>
      <c r="Y3619" s="135"/>
      <c r="Z3619" s="135"/>
      <c r="AA3619" s="134"/>
      <c r="AB3619" s="135"/>
      <c r="AC3619" s="135"/>
      <c r="AD3619" s="134"/>
      <c r="AE3619" s="135"/>
      <c r="AF3619" s="135"/>
      <c r="AG3619" s="134"/>
    </row>
    <row r="3620" spans="1:33">
      <c r="A3620" s="144" t="s">
        <v>345</v>
      </c>
      <c r="B3620" s="135" t="s">
        <v>1561</v>
      </c>
      <c r="C3620" s="143">
        <v>-496.7836184039532</v>
      </c>
      <c r="D3620" s="143">
        <v>2653.763083495337</v>
      </c>
      <c r="E3620" s="142">
        <v>1.3089999999999999</v>
      </c>
      <c r="F3620" s="141">
        <v>2.254</v>
      </c>
      <c r="G3620" s="135"/>
      <c r="H3620" s="135"/>
      <c r="I3620" s="134"/>
      <c r="J3620" s="135"/>
      <c r="K3620" s="135"/>
      <c r="L3620" s="134"/>
      <c r="M3620" s="135"/>
      <c r="N3620" s="135"/>
      <c r="O3620" s="134"/>
      <c r="P3620" s="135"/>
      <c r="Q3620" s="135"/>
      <c r="R3620" s="134"/>
      <c r="S3620" s="135"/>
      <c r="T3620" s="135"/>
      <c r="U3620" s="134"/>
      <c r="V3620" s="135"/>
      <c r="W3620" s="135"/>
      <c r="X3620" s="134"/>
      <c r="Y3620" s="135"/>
      <c r="Z3620" s="135"/>
      <c r="AA3620" s="134"/>
      <c r="AB3620" s="135"/>
      <c r="AC3620" s="135"/>
      <c r="AD3620" s="134"/>
      <c r="AE3620" s="135"/>
      <c r="AF3620" s="135"/>
      <c r="AG3620" s="134"/>
    </row>
    <row r="3621" spans="1:33">
      <c r="A3621" s="144" t="s">
        <v>345</v>
      </c>
      <c r="B3621" s="135" t="s">
        <v>1560</v>
      </c>
      <c r="C3621" s="143">
        <v>-496.17817045445526</v>
      </c>
      <c r="D3621" s="143">
        <v>2652.5790885815741</v>
      </c>
      <c r="E3621" s="142">
        <v>1.3049999999999999</v>
      </c>
      <c r="F3621" s="141">
        <v>2.2719999999999998</v>
      </c>
      <c r="G3621" s="135"/>
      <c r="H3621" s="135"/>
      <c r="I3621" s="134"/>
      <c r="J3621" s="135"/>
      <c r="K3621" s="135"/>
      <c r="L3621" s="134"/>
      <c r="M3621" s="135"/>
      <c r="N3621" s="135"/>
      <c r="O3621" s="134"/>
      <c r="P3621" s="135"/>
      <c r="Q3621" s="135"/>
      <c r="R3621" s="134"/>
      <c r="S3621" s="135"/>
      <c r="T3621" s="135"/>
      <c r="U3621" s="134"/>
      <c r="V3621" s="135"/>
      <c r="W3621" s="135"/>
      <c r="X3621" s="134"/>
      <c r="Y3621" s="135"/>
      <c r="Z3621" s="135"/>
      <c r="AA3621" s="134"/>
      <c r="AB3621" s="135"/>
      <c r="AC3621" s="135"/>
      <c r="AD3621" s="134"/>
      <c r="AE3621" s="135"/>
      <c r="AF3621" s="135"/>
      <c r="AG3621" s="134"/>
    </row>
    <row r="3622" spans="1:33">
      <c r="A3622" s="144" t="s">
        <v>345</v>
      </c>
      <c r="B3622" s="135" t="s">
        <v>1559</v>
      </c>
      <c r="C3622" s="143">
        <v>-496.82491532054348</v>
      </c>
      <c r="D3622" s="143">
        <v>2652.1807095183658</v>
      </c>
      <c r="E3622" s="142">
        <v>1.3160000000000001</v>
      </c>
      <c r="F3622" s="141">
        <v>2.25</v>
      </c>
      <c r="G3622" s="135"/>
      <c r="H3622" s="135"/>
      <c r="I3622" s="134"/>
      <c r="J3622" s="135"/>
      <c r="K3622" s="135"/>
      <c r="L3622" s="134"/>
      <c r="M3622" s="135"/>
      <c r="N3622" s="135"/>
      <c r="O3622" s="134"/>
      <c r="P3622" s="135"/>
      <c r="Q3622" s="135"/>
      <c r="R3622" s="134"/>
      <c r="S3622" s="135"/>
      <c r="T3622" s="135"/>
      <c r="U3622" s="134"/>
      <c r="V3622" s="135"/>
      <c r="W3622" s="135"/>
      <c r="X3622" s="134"/>
      <c r="Y3622" s="135"/>
      <c r="Z3622" s="135"/>
      <c r="AA3622" s="134"/>
      <c r="AB3622" s="135"/>
      <c r="AC3622" s="135"/>
      <c r="AD3622" s="134"/>
      <c r="AE3622" s="135"/>
      <c r="AF3622" s="135"/>
      <c r="AG3622" s="134"/>
    </row>
    <row r="3623" spans="1:33">
      <c r="A3623" s="144" t="s">
        <v>345</v>
      </c>
      <c r="B3623" s="135" t="s">
        <v>1558</v>
      </c>
      <c r="C3623" s="143">
        <v>-496.11015374230038</v>
      </c>
      <c r="D3623" s="143">
        <v>2651.4368295395448</v>
      </c>
      <c r="E3623" s="142">
        <v>1.321</v>
      </c>
      <c r="F3623" s="141">
        <v>2.2650000000000001</v>
      </c>
      <c r="G3623" s="135"/>
      <c r="H3623" s="135"/>
      <c r="I3623" s="134"/>
      <c r="J3623" s="135"/>
      <c r="K3623" s="135"/>
      <c r="L3623" s="134"/>
      <c r="M3623" s="135"/>
      <c r="N3623" s="135"/>
      <c r="O3623" s="134"/>
      <c r="P3623" s="135"/>
      <c r="Q3623" s="135"/>
      <c r="R3623" s="134"/>
      <c r="S3623" s="135"/>
      <c r="T3623" s="135"/>
      <c r="U3623" s="134"/>
      <c r="V3623" s="135"/>
      <c r="W3623" s="135"/>
      <c r="X3623" s="134"/>
      <c r="Y3623" s="135"/>
      <c r="Z3623" s="135"/>
      <c r="AA3623" s="134"/>
      <c r="AB3623" s="135"/>
      <c r="AC3623" s="135"/>
      <c r="AD3623" s="134"/>
      <c r="AE3623" s="135"/>
      <c r="AF3623" s="135"/>
      <c r="AG3623" s="134"/>
    </row>
    <row r="3624" spans="1:33">
      <c r="A3624" s="144" t="s">
        <v>345</v>
      </c>
      <c r="B3624" s="135" t="s">
        <v>1557</v>
      </c>
      <c r="C3624" s="143">
        <v>-496.45649886455868</v>
      </c>
      <c r="D3624" s="143">
        <v>2649.5199006610078</v>
      </c>
      <c r="E3624" s="142">
        <v>1.27</v>
      </c>
      <c r="F3624" s="141">
        <v>2.2690000000000001</v>
      </c>
      <c r="G3624" s="135"/>
      <c r="H3624" s="135"/>
      <c r="I3624" s="134"/>
      <c r="J3624" s="135"/>
      <c r="K3624" s="135"/>
      <c r="L3624" s="134"/>
      <c r="M3624" s="135"/>
      <c r="N3624" s="135"/>
      <c r="O3624" s="134"/>
      <c r="P3624" s="135"/>
      <c r="Q3624" s="135"/>
      <c r="R3624" s="134"/>
      <c r="S3624" s="135"/>
      <c r="T3624" s="135"/>
      <c r="U3624" s="134"/>
      <c r="V3624" s="135"/>
      <c r="W3624" s="135"/>
      <c r="X3624" s="134"/>
      <c r="Y3624" s="135"/>
      <c r="Z3624" s="135"/>
      <c r="AA3624" s="134"/>
      <c r="AB3624" s="135"/>
      <c r="AC3624" s="135"/>
      <c r="AD3624" s="134"/>
      <c r="AE3624" s="135"/>
      <c r="AF3624" s="135"/>
      <c r="AG3624" s="134"/>
    </row>
    <row r="3625" spans="1:33">
      <c r="A3625" s="144" t="s">
        <v>345</v>
      </c>
      <c r="B3625" s="135" t="s">
        <v>1556</v>
      </c>
      <c r="C3625" s="143">
        <v>-496.5079265028541</v>
      </c>
      <c r="D3625" s="143">
        <v>2647.6120378202195</v>
      </c>
      <c r="E3625" s="142">
        <v>1.29</v>
      </c>
      <c r="F3625" s="141">
        <v>2.282</v>
      </c>
      <c r="G3625" s="135"/>
      <c r="H3625" s="135"/>
      <c r="I3625" s="134"/>
      <c r="J3625" s="135"/>
      <c r="K3625" s="135"/>
      <c r="L3625" s="134"/>
      <c r="M3625" s="135"/>
      <c r="N3625" s="135"/>
      <c r="O3625" s="134"/>
      <c r="P3625" s="135"/>
      <c r="Q3625" s="135"/>
      <c r="R3625" s="134"/>
      <c r="S3625" s="135"/>
      <c r="T3625" s="135"/>
      <c r="U3625" s="134"/>
      <c r="V3625" s="135"/>
      <c r="W3625" s="135"/>
      <c r="X3625" s="134"/>
      <c r="Y3625" s="135"/>
      <c r="Z3625" s="135"/>
      <c r="AA3625" s="134"/>
      <c r="AB3625" s="135"/>
      <c r="AC3625" s="135"/>
      <c r="AD3625" s="134"/>
      <c r="AE3625" s="135"/>
      <c r="AF3625" s="135"/>
      <c r="AG3625" s="134"/>
    </row>
    <row r="3626" spans="1:33">
      <c r="A3626" s="144" t="s">
        <v>345</v>
      </c>
      <c r="B3626" s="135" t="s">
        <v>1555</v>
      </c>
      <c r="C3626" s="143">
        <v>-496.08151986009233</v>
      </c>
      <c r="D3626" s="143">
        <v>2645.8514539921239</v>
      </c>
      <c r="E3626" s="142">
        <v>1.2869999999999999</v>
      </c>
      <c r="F3626" s="141">
        <v>2.2549999999999999</v>
      </c>
      <c r="G3626" s="135"/>
      <c r="H3626" s="135"/>
      <c r="I3626" s="134"/>
      <c r="J3626" s="135"/>
      <c r="K3626" s="135"/>
      <c r="L3626" s="134"/>
      <c r="M3626" s="135"/>
      <c r="N3626" s="135"/>
      <c r="O3626" s="134"/>
      <c r="P3626" s="135"/>
      <c r="Q3626" s="135"/>
      <c r="R3626" s="134"/>
      <c r="S3626" s="135"/>
      <c r="T3626" s="135"/>
      <c r="U3626" s="134"/>
      <c r="V3626" s="135"/>
      <c r="W3626" s="135"/>
      <c r="X3626" s="134"/>
      <c r="Y3626" s="135"/>
      <c r="Z3626" s="135"/>
      <c r="AA3626" s="134"/>
      <c r="AB3626" s="135"/>
      <c r="AC3626" s="135"/>
      <c r="AD3626" s="134"/>
      <c r="AE3626" s="135"/>
      <c r="AF3626" s="135"/>
      <c r="AG3626" s="134"/>
    </row>
    <row r="3627" spans="1:33">
      <c r="A3627" s="144" t="s">
        <v>345</v>
      </c>
      <c r="B3627" s="135" t="s">
        <v>1554</v>
      </c>
      <c r="C3627" s="143">
        <v>-495.94388958414106</v>
      </c>
      <c r="D3627" s="143">
        <v>2644.8732946389046</v>
      </c>
      <c r="E3627" s="142">
        <v>1.3280000000000001</v>
      </c>
      <c r="F3627" s="141">
        <v>2.2789999999999999</v>
      </c>
      <c r="G3627" s="135"/>
      <c r="H3627" s="135"/>
      <c r="I3627" s="134"/>
      <c r="J3627" s="135"/>
      <c r="K3627" s="135"/>
      <c r="L3627" s="134"/>
      <c r="M3627" s="135"/>
      <c r="N3627" s="135"/>
      <c r="O3627" s="134"/>
      <c r="P3627" s="135"/>
      <c r="Q3627" s="135"/>
      <c r="R3627" s="134"/>
      <c r="S3627" s="135"/>
      <c r="T3627" s="135"/>
      <c r="U3627" s="134"/>
      <c r="V3627" s="135"/>
      <c r="W3627" s="135"/>
      <c r="X3627" s="134"/>
      <c r="Y3627" s="135"/>
      <c r="Z3627" s="135"/>
      <c r="AA3627" s="134"/>
      <c r="AB3627" s="135"/>
      <c r="AC3627" s="135"/>
      <c r="AD3627" s="134"/>
      <c r="AE3627" s="135"/>
      <c r="AF3627" s="135"/>
      <c r="AG3627" s="134"/>
    </row>
    <row r="3628" spans="1:33">
      <c r="A3628" s="144" t="s">
        <v>345</v>
      </c>
      <c r="B3628" s="135" t="s">
        <v>1553</v>
      </c>
      <c r="C3628" s="143">
        <v>-496.42114363944245</v>
      </c>
      <c r="D3628" s="143">
        <v>2644.5817518695612</v>
      </c>
      <c r="E3628" s="142">
        <v>1.3169999999999999</v>
      </c>
      <c r="F3628" s="141">
        <v>2.2839999999999998</v>
      </c>
      <c r="G3628" s="135"/>
      <c r="H3628" s="135"/>
      <c r="I3628" s="134"/>
      <c r="J3628" s="135"/>
      <c r="K3628" s="135"/>
      <c r="L3628" s="134"/>
      <c r="M3628" s="135"/>
      <c r="N3628" s="135"/>
      <c r="O3628" s="134"/>
      <c r="P3628" s="135"/>
      <c r="Q3628" s="135"/>
      <c r="R3628" s="134"/>
      <c r="S3628" s="135"/>
      <c r="T3628" s="135"/>
      <c r="U3628" s="134"/>
      <c r="V3628" s="135"/>
      <c r="W3628" s="135"/>
      <c r="X3628" s="134"/>
      <c r="Y3628" s="135"/>
      <c r="Z3628" s="135"/>
      <c r="AA3628" s="134"/>
      <c r="AB3628" s="135"/>
      <c r="AC3628" s="135"/>
      <c r="AD3628" s="134"/>
      <c r="AE3628" s="135"/>
      <c r="AF3628" s="135"/>
      <c r="AG3628" s="134"/>
    </row>
    <row r="3629" spans="1:33">
      <c r="A3629" s="144" t="s">
        <v>345</v>
      </c>
      <c r="B3629" s="135" t="s">
        <v>1552</v>
      </c>
      <c r="C3629" s="143">
        <v>-496.4742900451937</v>
      </c>
      <c r="D3629" s="143">
        <v>2642.9279753590172</v>
      </c>
      <c r="E3629" s="142">
        <v>1.323</v>
      </c>
      <c r="F3629" s="141">
        <v>2.2730000000000001</v>
      </c>
      <c r="G3629" s="135"/>
      <c r="H3629" s="135"/>
      <c r="I3629" s="134"/>
      <c r="J3629" s="135"/>
      <c r="K3629" s="135"/>
      <c r="L3629" s="134"/>
      <c r="M3629" s="135"/>
      <c r="N3629" s="135"/>
      <c r="O3629" s="134"/>
      <c r="P3629" s="135"/>
      <c r="Q3629" s="135"/>
      <c r="R3629" s="134"/>
      <c r="S3629" s="135"/>
      <c r="T3629" s="135"/>
      <c r="U3629" s="134"/>
      <c r="V3629" s="135"/>
      <c r="W3629" s="135"/>
      <c r="X3629" s="134"/>
      <c r="Y3629" s="135"/>
      <c r="Z3629" s="135"/>
      <c r="AA3629" s="134"/>
      <c r="AB3629" s="135"/>
      <c r="AC3629" s="135"/>
      <c r="AD3629" s="134"/>
      <c r="AE3629" s="135"/>
      <c r="AF3629" s="135"/>
      <c r="AG3629" s="134"/>
    </row>
    <row r="3630" spans="1:33">
      <c r="A3630" s="144" t="s">
        <v>345</v>
      </c>
      <c r="B3630" s="135" t="s">
        <v>1551</v>
      </c>
      <c r="C3630" s="143">
        <v>-496.4748406889878</v>
      </c>
      <c r="D3630" s="143">
        <v>2642.6357838943359</v>
      </c>
      <c r="E3630" s="142">
        <v>1.298</v>
      </c>
      <c r="F3630" s="141">
        <v>2.2719999999999998</v>
      </c>
      <c r="G3630" s="135"/>
      <c r="H3630" s="135"/>
      <c r="I3630" s="134"/>
      <c r="J3630" s="135"/>
      <c r="K3630" s="135"/>
      <c r="L3630" s="134"/>
      <c r="M3630" s="135"/>
      <c r="N3630" s="135"/>
      <c r="O3630" s="134"/>
      <c r="P3630" s="135"/>
      <c r="Q3630" s="135"/>
      <c r="R3630" s="134"/>
      <c r="S3630" s="135"/>
      <c r="T3630" s="135"/>
      <c r="U3630" s="134"/>
      <c r="V3630" s="135"/>
      <c r="W3630" s="135"/>
      <c r="X3630" s="134"/>
      <c r="Y3630" s="135"/>
      <c r="Z3630" s="135"/>
      <c r="AA3630" s="134"/>
      <c r="AB3630" s="135"/>
      <c r="AC3630" s="135"/>
      <c r="AD3630" s="134"/>
      <c r="AE3630" s="135"/>
      <c r="AF3630" s="135"/>
      <c r="AG3630" s="134"/>
    </row>
    <row r="3631" spans="1:33">
      <c r="A3631" s="144" t="s">
        <v>345</v>
      </c>
      <c r="B3631" s="135" t="s">
        <v>1550</v>
      </c>
      <c r="C3631" s="143">
        <v>-496.66429635803667</v>
      </c>
      <c r="D3631" s="143">
        <v>2641.4765274041843</v>
      </c>
      <c r="E3631" s="142">
        <v>1.3160000000000001</v>
      </c>
      <c r="F3631" s="141">
        <v>2.2810000000000001</v>
      </c>
      <c r="G3631" s="135"/>
      <c r="H3631" s="135"/>
      <c r="I3631" s="134"/>
      <c r="J3631" s="135"/>
      <c r="K3631" s="135"/>
      <c r="L3631" s="134"/>
      <c r="M3631" s="135"/>
      <c r="N3631" s="135"/>
      <c r="O3631" s="134"/>
      <c r="P3631" s="135"/>
      <c r="Q3631" s="135"/>
      <c r="R3631" s="134"/>
      <c r="S3631" s="135"/>
      <c r="T3631" s="135"/>
      <c r="U3631" s="134"/>
      <c r="V3631" s="135"/>
      <c r="W3631" s="135"/>
      <c r="X3631" s="134"/>
      <c r="Y3631" s="135"/>
      <c r="Z3631" s="135"/>
      <c r="AA3631" s="134"/>
      <c r="AB3631" s="135"/>
      <c r="AC3631" s="135"/>
      <c r="AD3631" s="134"/>
      <c r="AE3631" s="135"/>
      <c r="AF3631" s="135"/>
      <c r="AG3631" s="134"/>
    </row>
    <row r="3632" spans="1:33">
      <c r="A3632" s="144" t="s">
        <v>345</v>
      </c>
      <c r="B3632" s="135" t="s">
        <v>1549</v>
      </c>
      <c r="C3632" s="143">
        <v>-496.34562430300758</v>
      </c>
      <c r="D3632" s="143">
        <v>2640.3986705472503</v>
      </c>
      <c r="E3632" s="142">
        <v>1.294</v>
      </c>
      <c r="F3632" s="141">
        <v>2.2679999999999998</v>
      </c>
      <c r="G3632" s="135"/>
      <c r="H3632" s="135"/>
      <c r="I3632" s="134"/>
      <c r="J3632" s="135"/>
      <c r="K3632" s="135"/>
      <c r="L3632" s="134"/>
      <c r="M3632" s="135"/>
      <c r="N3632" s="135"/>
      <c r="O3632" s="134"/>
      <c r="P3632" s="135"/>
      <c r="Q3632" s="135"/>
      <c r="R3632" s="134"/>
      <c r="S3632" s="135"/>
      <c r="T3632" s="135"/>
      <c r="U3632" s="134"/>
      <c r="V3632" s="135"/>
      <c r="W3632" s="135"/>
      <c r="X3632" s="134"/>
      <c r="Y3632" s="135"/>
      <c r="Z3632" s="135"/>
      <c r="AA3632" s="134"/>
      <c r="AB3632" s="135"/>
      <c r="AC3632" s="135"/>
      <c r="AD3632" s="134"/>
      <c r="AE3632" s="135"/>
      <c r="AF3632" s="135"/>
      <c r="AG3632" s="134"/>
    </row>
    <row r="3633" spans="1:33">
      <c r="A3633" s="144" t="s">
        <v>345</v>
      </c>
      <c r="B3633" s="135" t="s">
        <v>1548</v>
      </c>
      <c r="C3633" s="143">
        <v>-496.45973160538716</v>
      </c>
      <c r="D3633" s="143">
        <v>2638.5042598519467</v>
      </c>
      <c r="E3633" s="142">
        <v>1.3220000000000001</v>
      </c>
      <c r="F3633" s="141">
        <v>2.2519999999999998</v>
      </c>
      <c r="G3633" s="135"/>
      <c r="H3633" s="135"/>
      <c r="I3633" s="134"/>
      <c r="J3633" s="135"/>
      <c r="K3633" s="135"/>
      <c r="L3633" s="134"/>
      <c r="M3633" s="135"/>
      <c r="N3633" s="135"/>
      <c r="O3633" s="134"/>
      <c r="P3633" s="135"/>
      <c r="Q3633" s="135"/>
      <c r="R3633" s="134"/>
      <c r="S3633" s="135"/>
      <c r="T3633" s="135"/>
      <c r="U3633" s="134"/>
      <c r="V3633" s="135"/>
      <c r="W3633" s="135"/>
      <c r="X3633" s="134"/>
      <c r="Y3633" s="135"/>
      <c r="Z3633" s="135"/>
      <c r="AA3633" s="134"/>
      <c r="AB3633" s="135"/>
      <c r="AC3633" s="135"/>
      <c r="AD3633" s="134"/>
      <c r="AE3633" s="135"/>
      <c r="AF3633" s="135"/>
      <c r="AG3633" s="134"/>
    </row>
    <row r="3634" spans="1:33">
      <c r="A3634" s="144" t="s">
        <v>345</v>
      </c>
      <c r="B3634" s="135" t="s">
        <v>1547</v>
      </c>
      <c r="C3634" s="143">
        <v>-496.72875409236343</v>
      </c>
      <c r="D3634" s="143">
        <v>2637.9057515536524</v>
      </c>
      <c r="E3634" s="142">
        <v>1.306</v>
      </c>
      <c r="F3634" s="141">
        <v>2.278</v>
      </c>
      <c r="G3634" s="135"/>
      <c r="H3634" s="135"/>
      <c r="I3634" s="134"/>
      <c r="J3634" s="135"/>
      <c r="K3634" s="135"/>
      <c r="L3634" s="134"/>
      <c r="M3634" s="135"/>
      <c r="N3634" s="135"/>
      <c r="O3634" s="134"/>
      <c r="P3634" s="135"/>
      <c r="Q3634" s="135"/>
      <c r="R3634" s="134"/>
      <c r="S3634" s="135"/>
      <c r="T3634" s="135"/>
      <c r="U3634" s="134"/>
      <c r="V3634" s="135"/>
      <c r="W3634" s="135"/>
      <c r="X3634" s="134"/>
      <c r="Y3634" s="135"/>
      <c r="Z3634" s="135"/>
      <c r="AA3634" s="134"/>
      <c r="AB3634" s="135"/>
      <c r="AC3634" s="135"/>
      <c r="AD3634" s="134"/>
      <c r="AE3634" s="135"/>
      <c r="AF3634" s="135"/>
      <c r="AG3634" s="134"/>
    </row>
    <row r="3635" spans="1:33">
      <c r="A3635" s="144" t="s">
        <v>345</v>
      </c>
      <c r="B3635" s="135" t="s">
        <v>1546</v>
      </c>
      <c r="C3635" s="143">
        <v>-496.15535515706381</v>
      </c>
      <c r="D3635" s="143">
        <v>2637.2495998459799</v>
      </c>
      <c r="E3635" s="142">
        <v>1.3120000000000001</v>
      </c>
      <c r="F3635" s="141">
        <v>2.29</v>
      </c>
      <c r="G3635" s="135"/>
      <c r="H3635" s="135"/>
      <c r="I3635" s="134"/>
      <c r="J3635" s="135"/>
      <c r="K3635" s="135"/>
      <c r="L3635" s="134"/>
      <c r="M3635" s="135"/>
      <c r="N3635" s="135"/>
      <c r="O3635" s="134"/>
      <c r="P3635" s="135"/>
      <c r="Q3635" s="135"/>
      <c r="R3635" s="134"/>
      <c r="S3635" s="135"/>
      <c r="T3635" s="135"/>
      <c r="U3635" s="134"/>
      <c r="V3635" s="135"/>
      <c r="W3635" s="135"/>
      <c r="X3635" s="134"/>
      <c r="Y3635" s="135"/>
      <c r="Z3635" s="135"/>
      <c r="AA3635" s="134"/>
      <c r="AB3635" s="135"/>
      <c r="AC3635" s="135"/>
      <c r="AD3635" s="134"/>
      <c r="AE3635" s="135"/>
      <c r="AF3635" s="135"/>
      <c r="AG3635" s="134"/>
    </row>
    <row r="3636" spans="1:33">
      <c r="A3636" s="144" t="s">
        <v>345</v>
      </c>
      <c r="B3636" s="135" t="s">
        <v>1545</v>
      </c>
      <c r="C3636" s="143">
        <v>-496.03893793191861</v>
      </c>
      <c r="D3636" s="143">
        <v>2635.8437887909336</v>
      </c>
      <c r="E3636" s="142">
        <v>1.296</v>
      </c>
      <c r="F3636" s="141">
        <v>2.2789999999999999</v>
      </c>
      <c r="G3636" s="135"/>
      <c r="H3636" s="135"/>
      <c r="I3636" s="134"/>
      <c r="J3636" s="135"/>
      <c r="K3636" s="135"/>
      <c r="L3636" s="134"/>
      <c r="M3636" s="135"/>
      <c r="N3636" s="135"/>
      <c r="O3636" s="134"/>
      <c r="P3636" s="135"/>
      <c r="Q3636" s="135"/>
      <c r="R3636" s="134"/>
      <c r="S3636" s="135"/>
      <c r="T3636" s="135"/>
      <c r="U3636" s="134"/>
      <c r="V3636" s="135"/>
      <c r="W3636" s="135"/>
      <c r="X3636" s="134"/>
      <c r="Y3636" s="135"/>
      <c r="Z3636" s="135"/>
      <c r="AA3636" s="134"/>
      <c r="AB3636" s="135"/>
      <c r="AC3636" s="135"/>
      <c r="AD3636" s="134"/>
      <c r="AE3636" s="135"/>
      <c r="AF3636" s="135"/>
      <c r="AG3636" s="134"/>
    </row>
    <row r="3637" spans="1:33">
      <c r="A3637" s="144" t="s">
        <v>345</v>
      </c>
      <c r="B3637" s="135" t="s">
        <v>1544</v>
      </c>
      <c r="C3637" s="143">
        <v>-496.42725177698287</v>
      </c>
      <c r="D3637" s="143">
        <v>2635.5756008838275</v>
      </c>
      <c r="E3637" s="142">
        <v>1.3120000000000001</v>
      </c>
      <c r="F3637" s="141">
        <v>2.2709999999999999</v>
      </c>
      <c r="G3637" s="135"/>
      <c r="H3637" s="135"/>
      <c r="I3637" s="134"/>
      <c r="J3637" s="135"/>
      <c r="K3637" s="135"/>
      <c r="L3637" s="134"/>
      <c r="M3637" s="135"/>
      <c r="N3637" s="135"/>
      <c r="O3637" s="134"/>
      <c r="P3637" s="135"/>
      <c r="Q3637" s="135"/>
      <c r="R3637" s="134"/>
      <c r="S3637" s="135"/>
      <c r="T3637" s="135"/>
      <c r="U3637" s="134"/>
      <c r="V3637" s="135"/>
      <c r="W3637" s="135"/>
      <c r="X3637" s="134"/>
      <c r="Y3637" s="135"/>
      <c r="Z3637" s="135"/>
      <c r="AA3637" s="134"/>
      <c r="AB3637" s="135"/>
      <c r="AC3637" s="135"/>
      <c r="AD3637" s="134"/>
      <c r="AE3637" s="135"/>
      <c r="AF3637" s="135"/>
      <c r="AG3637" s="134"/>
    </row>
    <row r="3638" spans="1:33">
      <c r="A3638" s="144" t="s">
        <v>345</v>
      </c>
      <c r="B3638" s="135" t="s">
        <v>1543</v>
      </c>
      <c r="C3638" s="143">
        <v>-496.79460881062471</v>
      </c>
      <c r="D3638" s="143">
        <v>2635.2869061596671</v>
      </c>
      <c r="E3638" s="142">
        <v>1.2989999999999999</v>
      </c>
      <c r="F3638" s="141">
        <v>2.2480000000000002</v>
      </c>
      <c r="G3638" s="135"/>
      <c r="H3638" s="135"/>
      <c r="I3638" s="134"/>
      <c r="J3638" s="135"/>
      <c r="K3638" s="135"/>
      <c r="L3638" s="134"/>
      <c r="M3638" s="135"/>
      <c r="N3638" s="135"/>
      <c r="O3638" s="134"/>
      <c r="P3638" s="135"/>
      <c r="Q3638" s="135"/>
      <c r="R3638" s="134"/>
      <c r="S3638" s="135"/>
      <c r="T3638" s="135"/>
      <c r="U3638" s="134"/>
      <c r="V3638" s="135"/>
      <c r="W3638" s="135"/>
      <c r="X3638" s="134"/>
      <c r="Y3638" s="135"/>
      <c r="Z3638" s="135"/>
      <c r="AA3638" s="134"/>
      <c r="AB3638" s="135"/>
      <c r="AC3638" s="135"/>
      <c r="AD3638" s="134"/>
      <c r="AE3638" s="135"/>
      <c r="AF3638" s="135"/>
      <c r="AG3638" s="134"/>
    </row>
    <row r="3639" spans="1:33">
      <c r="A3639" s="144" t="s">
        <v>345</v>
      </c>
      <c r="B3639" s="135" t="s">
        <v>1542</v>
      </c>
      <c r="C3639" s="143">
        <v>-496.38816691450381</v>
      </c>
      <c r="D3639" s="143">
        <v>2633.548263572889</v>
      </c>
      <c r="E3639" s="142">
        <v>1.31</v>
      </c>
      <c r="F3639" s="141">
        <v>2.2810000000000001</v>
      </c>
      <c r="G3639" s="135"/>
      <c r="H3639" s="135"/>
      <c r="I3639" s="134"/>
      <c r="J3639" s="135"/>
      <c r="K3639" s="135"/>
      <c r="L3639" s="134"/>
      <c r="M3639" s="135"/>
      <c r="N3639" s="135"/>
      <c r="O3639" s="134"/>
      <c r="P3639" s="135"/>
      <c r="Q3639" s="135"/>
      <c r="R3639" s="134"/>
      <c r="S3639" s="135"/>
      <c r="T3639" s="135"/>
      <c r="U3639" s="134"/>
      <c r="V3639" s="135"/>
      <c r="W3639" s="135"/>
      <c r="X3639" s="134"/>
      <c r="Y3639" s="135"/>
      <c r="Z3639" s="135"/>
      <c r="AA3639" s="134"/>
      <c r="AB3639" s="135"/>
      <c r="AC3639" s="135"/>
      <c r="AD3639" s="134"/>
      <c r="AE3639" s="135"/>
      <c r="AF3639" s="135"/>
      <c r="AG3639" s="134"/>
    </row>
    <row r="3640" spans="1:33">
      <c r="A3640" s="144" t="s">
        <v>345</v>
      </c>
      <c r="B3640" s="135" t="s">
        <v>1541</v>
      </c>
      <c r="C3640" s="143">
        <v>-496.55130240028524</v>
      </c>
      <c r="D3640" s="143">
        <v>2632.2524446585708</v>
      </c>
      <c r="E3640" s="142">
        <v>1.337</v>
      </c>
      <c r="F3640" s="141">
        <v>2.278</v>
      </c>
      <c r="G3640" s="135"/>
      <c r="H3640" s="135"/>
      <c r="I3640" s="134"/>
      <c r="J3640" s="135"/>
      <c r="K3640" s="135"/>
      <c r="L3640" s="134"/>
      <c r="M3640" s="135"/>
      <c r="N3640" s="135"/>
      <c r="O3640" s="134"/>
      <c r="P3640" s="135"/>
      <c r="Q3640" s="135"/>
      <c r="R3640" s="134"/>
      <c r="S3640" s="135"/>
      <c r="T3640" s="135"/>
      <c r="U3640" s="134"/>
      <c r="V3640" s="135"/>
      <c r="W3640" s="135"/>
      <c r="X3640" s="134"/>
      <c r="Y3640" s="135"/>
      <c r="Z3640" s="135"/>
      <c r="AA3640" s="134"/>
      <c r="AB3640" s="135"/>
      <c r="AC3640" s="135"/>
      <c r="AD3640" s="134"/>
      <c r="AE3640" s="135"/>
      <c r="AF3640" s="135"/>
      <c r="AG3640" s="134"/>
    </row>
    <row r="3641" spans="1:33">
      <c r="A3641" s="144" t="s">
        <v>345</v>
      </c>
      <c r="B3641" s="135" t="s">
        <v>1540</v>
      </c>
      <c r="C3641" s="143">
        <v>-496.75000130308916</v>
      </c>
      <c r="D3641" s="143">
        <v>2631.8329988877085</v>
      </c>
      <c r="E3641" s="142">
        <v>1.3280000000000001</v>
      </c>
      <c r="F3641" s="141">
        <v>2.27</v>
      </c>
      <c r="G3641" s="135"/>
      <c r="H3641" s="135"/>
      <c r="I3641" s="134"/>
      <c r="J3641" s="135"/>
      <c r="K3641" s="135"/>
      <c r="L3641" s="134"/>
      <c r="M3641" s="135"/>
      <c r="N3641" s="135"/>
      <c r="O3641" s="134"/>
      <c r="P3641" s="135"/>
      <c r="Q3641" s="135"/>
      <c r="R3641" s="134"/>
      <c r="S3641" s="135"/>
      <c r="T3641" s="135"/>
      <c r="U3641" s="134"/>
      <c r="V3641" s="135"/>
      <c r="W3641" s="135"/>
      <c r="X3641" s="134"/>
      <c r="Y3641" s="135"/>
      <c r="Z3641" s="135"/>
      <c r="AA3641" s="134"/>
      <c r="AB3641" s="135"/>
      <c r="AC3641" s="135"/>
      <c r="AD3641" s="134"/>
      <c r="AE3641" s="135"/>
      <c r="AF3641" s="135"/>
      <c r="AG3641" s="134"/>
    </row>
    <row r="3642" spans="1:33">
      <c r="A3642" s="144" t="s">
        <v>345</v>
      </c>
      <c r="B3642" s="135" t="s">
        <v>1539</v>
      </c>
      <c r="C3642" s="143">
        <v>-496.41681500297744</v>
      </c>
      <c r="D3642" s="143">
        <v>2630.7899767579297</v>
      </c>
      <c r="E3642" s="142">
        <v>1.3109999999999999</v>
      </c>
      <c r="F3642" s="141">
        <v>2.2759999999999998</v>
      </c>
      <c r="G3642" s="135"/>
      <c r="H3642" s="135"/>
      <c r="I3642" s="134"/>
      <c r="J3642" s="135"/>
      <c r="K3642" s="135"/>
      <c r="L3642" s="134"/>
      <c r="M3642" s="135"/>
      <c r="N3642" s="135"/>
      <c r="O3642" s="134"/>
      <c r="P3642" s="135"/>
      <c r="Q3642" s="135"/>
      <c r="R3642" s="134"/>
      <c r="S3642" s="135"/>
      <c r="T3642" s="135"/>
      <c r="U3642" s="134"/>
      <c r="V3642" s="135"/>
      <c r="W3642" s="135"/>
      <c r="X3642" s="134"/>
      <c r="Y3642" s="135"/>
      <c r="Z3642" s="135"/>
      <c r="AA3642" s="134"/>
      <c r="AB3642" s="135"/>
      <c r="AC3642" s="135"/>
      <c r="AD3642" s="134"/>
      <c r="AE3642" s="135"/>
      <c r="AF3642" s="135"/>
      <c r="AG3642" s="134"/>
    </row>
    <row r="3643" spans="1:33">
      <c r="A3643" s="144" t="s">
        <v>345</v>
      </c>
      <c r="B3643" s="135" t="s">
        <v>1538</v>
      </c>
      <c r="C3643" s="143">
        <v>-496.4780271988617</v>
      </c>
      <c r="D3643" s="143">
        <v>2629.5039286806473</v>
      </c>
      <c r="E3643" s="142">
        <v>1.296</v>
      </c>
      <c r="F3643" s="141">
        <v>2.2709999999999999</v>
      </c>
      <c r="G3643" s="135"/>
      <c r="H3643" s="135"/>
      <c r="I3643" s="134"/>
      <c r="J3643" s="135"/>
      <c r="K3643" s="135"/>
      <c r="L3643" s="134"/>
      <c r="M3643" s="135"/>
      <c r="N3643" s="135"/>
      <c r="O3643" s="134"/>
      <c r="P3643" s="135"/>
      <c r="Q3643" s="135"/>
      <c r="R3643" s="134"/>
      <c r="S3643" s="135"/>
      <c r="T3643" s="135"/>
      <c r="U3643" s="134"/>
      <c r="V3643" s="135"/>
      <c r="W3643" s="135"/>
      <c r="X3643" s="134"/>
      <c r="Y3643" s="135"/>
      <c r="Z3643" s="135"/>
      <c r="AA3643" s="134"/>
      <c r="AB3643" s="135"/>
      <c r="AC3643" s="135"/>
      <c r="AD3643" s="134"/>
      <c r="AE3643" s="135"/>
      <c r="AF3643" s="135"/>
      <c r="AG3643" s="134"/>
    </row>
    <row r="3644" spans="1:33">
      <c r="A3644" s="144" t="s">
        <v>345</v>
      </c>
      <c r="B3644" s="135" t="s">
        <v>1537</v>
      </c>
      <c r="C3644" s="143">
        <v>-496.10696514413979</v>
      </c>
      <c r="D3644" s="143">
        <v>2629.0732599328503</v>
      </c>
      <c r="E3644" s="142">
        <v>1.306</v>
      </c>
      <c r="F3644" s="141">
        <v>2.274</v>
      </c>
      <c r="G3644" s="135"/>
      <c r="H3644" s="135"/>
      <c r="I3644" s="134"/>
      <c r="J3644" s="135"/>
      <c r="K3644" s="135"/>
      <c r="L3644" s="134"/>
      <c r="M3644" s="135"/>
      <c r="N3644" s="135"/>
      <c r="O3644" s="134"/>
      <c r="P3644" s="135"/>
      <c r="Q3644" s="135"/>
      <c r="R3644" s="134"/>
      <c r="S3644" s="135"/>
      <c r="T3644" s="135"/>
      <c r="U3644" s="134"/>
      <c r="V3644" s="135"/>
      <c r="W3644" s="135"/>
      <c r="X3644" s="134"/>
      <c r="Y3644" s="135"/>
      <c r="Z3644" s="135"/>
      <c r="AA3644" s="134"/>
      <c r="AB3644" s="135"/>
      <c r="AC3644" s="135"/>
      <c r="AD3644" s="134"/>
      <c r="AE3644" s="135"/>
      <c r="AF3644" s="135"/>
      <c r="AG3644" s="134"/>
    </row>
    <row r="3645" spans="1:33">
      <c r="A3645" s="144" t="s">
        <v>345</v>
      </c>
      <c r="B3645" s="135" t="s">
        <v>1536</v>
      </c>
      <c r="C3645" s="143">
        <v>-496.8059067625685</v>
      </c>
      <c r="D3645" s="143">
        <v>2627.3306583045764</v>
      </c>
      <c r="E3645" s="142">
        <v>1.3140000000000001</v>
      </c>
      <c r="F3645" s="141">
        <v>2.2559999999999998</v>
      </c>
      <c r="G3645" s="135"/>
      <c r="H3645" s="135"/>
      <c r="I3645" s="134"/>
      <c r="J3645" s="135"/>
      <c r="K3645" s="135"/>
      <c r="L3645" s="134"/>
      <c r="M3645" s="135"/>
      <c r="N3645" s="135"/>
      <c r="O3645" s="134"/>
      <c r="P3645" s="135"/>
      <c r="Q3645" s="135"/>
      <c r="R3645" s="134"/>
      <c r="S3645" s="135"/>
      <c r="T3645" s="135"/>
      <c r="U3645" s="134"/>
      <c r="V3645" s="135"/>
      <c r="W3645" s="135"/>
      <c r="X3645" s="134"/>
      <c r="Y3645" s="135"/>
      <c r="Z3645" s="135"/>
      <c r="AA3645" s="134"/>
      <c r="AB3645" s="135"/>
      <c r="AC3645" s="135"/>
      <c r="AD3645" s="134"/>
      <c r="AE3645" s="135"/>
      <c r="AF3645" s="135"/>
      <c r="AG3645" s="134"/>
    </row>
    <row r="3646" spans="1:33">
      <c r="A3646" s="144" t="s">
        <v>345</v>
      </c>
      <c r="B3646" s="135" t="s">
        <v>1535</v>
      </c>
      <c r="C3646" s="143">
        <v>-496.13148779395516</v>
      </c>
      <c r="D3646" s="143">
        <v>2626.0343971601978</v>
      </c>
      <c r="E3646" s="142">
        <v>1.3180000000000001</v>
      </c>
      <c r="F3646" s="141">
        <v>2.2730000000000001</v>
      </c>
      <c r="G3646" s="135"/>
      <c r="H3646" s="135"/>
      <c r="I3646" s="134"/>
      <c r="J3646" s="135"/>
      <c r="K3646" s="135"/>
      <c r="L3646" s="134"/>
      <c r="M3646" s="135"/>
      <c r="N3646" s="135"/>
      <c r="O3646" s="134"/>
      <c r="P3646" s="135"/>
      <c r="Q3646" s="135"/>
      <c r="R3646" s="134"/>
      <c r="S3646" s="135"/>
      <c r="T3646" s="135"/>
      <c r="U3646" s="134"/>
      <c r="V3646" s="135"/>
      <c r="W3646" s="135"/>
      <c r="X3646" s="134"/>
      <c r="Y3646" s="135"/>
      <c r="Z3646" s="135"/>
      <c r="AA3646" s="134"/>
      <c r="AB3646" s="135"/>
      <c r="AC3646" s="135"/>
      <c r="AD3646" s="134"/>
      <c r="AE3646" s="135"/>
      <c r="AF3646" s="135"/>
      <c r="AG3646" s="134"/>
    </row>
    <row r="3647" spans="1:33">
      <c r="A3647" s="144" t="s">
        <v>345</v>
      </c>
      <c r="B3647" s="135" t="s">
        <v>1534</v>
      </c>
      <c r="C3647" s="143">
        <v>-496.16647238323537</v>
      </c>
      <c r="D3647" s="143">
        <v>2624.9920640945202</v>
      </c>
      <c r="E3647" s="142">
        <v>1.3080000000000001</v>
      </c>
      <c r="F3647" s="141">
        <v>2.2490000000000001</v>
      </c>
      <c r="G3647" s="135"/>
      <c r="H3647" s="135"/>
      <c r="I3647" s="134"/>
      <c r="J3647" s="135"/>
      <c r="K3647" s="135"/>
      <c r="L3647" s="134"/>
      <c r="M3647" s="135"/>
      <c r="N3647" s="135"/>
      <c r="O3647" s="134"/>
      <c r="P3647" s="135"/>
      <c r="Q3647" s="135"/>
      <c r="R3647" s="134"/>
      <c r="S3647" s="135"/>
      <c r="T3647" s="135"/>
      <c r="U3647" s="134"/>
      <c r="V3647" s="135"/>
      <c r="W3647" s="135"/>
      <c r="X3647" s="134"/>
      <c r="Y3647" s="135"/>
      <c r="Z3647" s="135"/>
      <c r="AA3647" s="134"/>
      <c r="AB3647" s="135"/>
      <c r="AC3647" s="135"/>
      <c r="AD3647" s="134"/>
      <c r="AE3647" s="135"/>
      <c r="AF3647" s="135"/>
      <c r="AG3647" s="134"/>
    </row>
    <row r="3648" spans="1:33">
      <c r="A3648" s="144" t="s">
        <v>345</v>
      </c>
      <c r="B3648" s="135" t="s">
        <v>1533</v>
      </c>
      <c r="C3648" s="143">
        <v>-496.08065760228095</v>
      </c>
      <c r="D3648" s="143">
        <v>2623.4348650793318</v>
      </c>
      <c r="E3648" s="142">
        <v>1.298</v>
      </c>
      <c r="F3648" s="141">
        <v>2.27</v>
      </c>
      <c r="G3648" s="135"/>
      <c r="H3648" s="135"/>
      <c r="I3648" s="134"/>
      <c r="J3648" s="135"/>
      <c r="K3648" s="135"/>
      <c r="L3648" s="134"/>
      <c r="M3648" s="135"/>
      <c r="N3648" s="135"/>
      <c r="O3648" s="134"/>
      <c r="P3648" s="135"/>
      <c r="Q3648" s="135"/>
      <c r="R3648" s="134"/>
      <c r="S3648" s="135"/>
      <c r="T3648" s="135"/>
      <c r="U3648" s="134"/>
      <c r="V3648" s="135"/>
      <c r="W3648" s="135"/>
      <c r="X3648" s="134"/>
      <c r="Y3648" s="135"/>
      <c r="Z3648" s="135"/>
      <c r="AA3648" s="134"/>
      <c r="AB3648" s="135"/>
      <c r="AC3648" s="135"/>
      <c r="AD3648" s="134"/>
      <c r="AE3648" s="135"/>
      <c r="AF3648" s="135"/>
      <c r="AG3648" s="134"/>
    </row>
    <row r="3649" spans="1:33">
      <c r="A3649" s="144" t="s">
        <v>345</v>
      </c>
      <c r="B3649" s="135" t="s">
        <v>1532</v>
      </c>
      <c r="C3649" s="143">
        <v>-496.36392030596897</v>
      </c>
      <c r="D3649" s="143">
        <v>2622.2577193770107</v>
      </c>
      <c r="E3649" s="142">
        <v>1.274</v>
      </c>
      <c r="F3649" s="141">
        <v>2.2559999999999998</v>
      </c>
      <c r="G3649" s="135"/>
      <c r="H3649" s="135"/>
      <c r="I3649" s="134"/>
      <c r="J3649" s="135"/>
      <c r="K3649" s="135"/>
      <c r="L3649" s="134"/>
      <c r="M3649" s="135"/>
      <c r="N3649" s="135"/>
      <c r="O3649" s="134"/>
      <c r="P3649" s="135"/>
      <c r="Q3649" s="135"/>
      <c r="R3649" s="134"/>
      <c r="S3649" s="135"/>
      <c r="T3649" s="135"/>
      <c r="U3649" s="134"/>
      <c r="V3649" s="135"/>
      <c r="W3649" s="135"/>
      <c r="X3649" s="134"/>
      <c r="Y3649" s="135"/>
      <c r="Z3649" s="135"/>
      <c r="AA3649" s="134"/>
      <c r="AB3649" s="135"/>
      <c r="AC3649" s="135"/>
      <c r="AD3649" s="134"/>
      <c r="AE3649" s="135"/>
      <c r="AF3649" s="135"/>
      <c r="AG3649" s="134"/>
    </row>
    <row r="3650" spans="1:33">
      <c r="A3650" s="144" t="s">
        <v>345</v>
      </c>
      <c r="B3650" s="135" t="s">
        <v>1531</v>
      </c>
      <c r="C3650" s="143">
        <v>-496.71902803392499</v>
      </c>
      <c r="D3650" s="143">
        <v>2621.21828595939</v>
      </c>
      <c r="E3650" s="142">
        <v>1.3049999999999999</v>
      </c>
      <c r="F3650" s="141">
        <v>2.266</v>
      </c>
      <c r="G3650" s="135"/>
      <c r="H3650" s="135"/>
      <c r="I3650" s="134"/>
      <c r="J3650" s="135"/>
      <c r="K3650" s="135"/>
      <c r="L3650" s="134"/>
      <c r="M3650" s="135"/>
      <c r="N3650" s="135"/>
      <c r="O3650" s="134"/>
      <c r="P3650" s="135"/>
      <c r="Q3650" s="135"/>
      <c r="R3650" s="134"/>
      <c r="S3650" s="135"/>
      <c r="T3650" s="135"/>
      <c r="U3650" s="134"/>
      <c r="V3650" s="135"/>
      <c r="W3650" s="135"/>
      <c r="X3650" s="134"/>
      <c r="Y3650" s="135"/>
      <c r="Z3650" s="135"/>
      <c r="AA3650" s="134"/>
      <c r="AB3650" s="135"/>
      <c r="AC3650" s="135"/>
      <c r="AD3650" s="134"/>
      <c r="AE3650" s="135"/>
      <c r="AF3650" s="135"/>
      <c r="AG3650" s="134"/>
    </row>
    <row r="3651" spans="1:33">
      <c r="A3651" s="144" t="s">
        <v>345</v>
      </c>
      <c r="B3651" s="135" t="s">
        <v>1530</v>
      </c>
      <c r="C3651" s="143">
        <v>-496.25892994827421</v>
      </c>
      <c r="D3651" s="143">
        <v>2619.9742528110619</v>
      </c>
      <c r="E3651" s="142">
        <v>1.306</v>
      </c>
      <c r="F3651" s="141">
        <v>2.2599999999999998</v>
      </c>
      <c r="G3651" s="135"/>
      <c r="H3651" s="135"/>
      <c r="I3651" s="134"/>
      <c r="J3651" s="135"/>
      <c r="K3651" s="135"/>
      <c r="L3651" s="134"/>
      <c r="M3651" s="135"/>
      <c r="N3651" s="135"/>
      <c r="O3651" s="134"/>
      <c r="P3651" s="135"/>
      <c r="Q3651" s="135"/>
      <c r="R3651" s="134"/>
      <c r="S3651" s="135"/>
      <c r="T3651" s="135"/>
      <c r="U3651" s="134"/>
      <c r="V3651" s="135"/>
      <c r="W3651" s="135"/>
      <c r="X3651" s="134"/>
      <c r="Y3651" s="135"/>
      <c r="Z3651" s="135"/>
      <c r="AA3651" s="134"/>
      <c r="AB3651" s="135"/>
      <c r="AC3651" s="135"/>
      <c r="AD3651" s="134"/>
      <c r="AE3651" s="135"/>
      <c r="AF3651" s="135"/>
      <c r="AG3651" s="134"/>
    </row>
    <row r="3652" spans="1:33">
      <c r="A3652" s="144" t="s">
        <v>345</v>
      </c>
      <c r="B3652" s="135" t="s">
        <v>1529</v>
      </c>
      <c r="C3652" s="143">
        <v>-496.84063884799571</v>
      </c>
      <c r="D3652" s="143">
        <v>2619.7467075269396</v>
      </c>
      <c r="E3652" s="142">
        <v>1.298</v>
      </c>
      <c r="F3652" s="141">
        <v>2.2679999999999998</v>
      </c>
      <c r="G3652" s="135"/>
      <c r="H3652" s="135"/>
      <c r="I3652" s="134"/>
      <c r="J3652" s="135"/>
      <c r="K3652" s="135"/>
      <c r="L3652" s="134"/>
      <c r="M3652" s="135"/>
      <c r="N3652" s="135"/>
      <c r="O3652" s="134"/>
      <c r="P3652" s="135"/>
      <c r="Q3652" s="135"/>
      <c r="R3652" s="134"/>
      <c r="S3652" s="135"/>
      <c r="T3652" s="135"/>
      <c r="U3652" s="134"/>
      <c r="V3652" s="135"/>
      <c r="W3652" s="135"/>
      <c r="X3652" s="134"/>
      <c r="Y3652" s="135"/>
      <c r="Z3652" s="135"/>
      <c r="AA3652" s="134"/>
      <c r="AB3652" s="135"/>
      <c r="AC3652" s="135"/>
      <c r="AD3652" s="134"/>
      <c r="AE3652" s="135"/>
      <c r="AF3652" s="135"/>
      <c r="AG3652" s="134"/>
    </row>
    <row r="3653" spans="1:33">
      <c r="A3653" s="144" t="s">
        <v>345</v>
      </c>
      <c r="B3653" s="135" t="s">
        <v>1528</v>
      </c>
      <c r="C3653" s="143">
        <v>-496.12043831537147</v>
      </c>
      <c r="D3653" s="143">
        <v>2619.2517797090941</v>
      </c>
      <c r="E3653" s="142">
        <v>1.2909999999999999</v>
      </c>
      <c r="F3653" s="141">
        <v>2.2669999999999999</v>
      </c>
      <c r="G3653" s="135"/>
      <c r="H3653" s="135"/>
      <c r="I3653" s="134"/>
      <c r="J3653" s="135"/>
      <c r="K3653" s="135"/>
      <c r="L3653" s="134"/>
      <c r="M3653" s="135"/>
      <c r="N3653" s="135"/>
      <c r="O3653" s="134"/>
      <c r="P3653" s="135"/>
      <c r="Q3653" s="135"/>
      <c r="R3653" s="134"/>
      <c r="S3653" s="135"/>
      <c r="T3653" s="135"/>
      <c r="U3653" s="134"/>
      <c r="V3653" s="135"/>
      <c r="W3653" s="135"/>
      <c r="X3653" s="134"/>
      <c r="Y3653" s="135"/>
      <c r="Z3653" s="135"/>
      <c r="AA3653" s="134"/>
      <c r="AB3653" s="135"/>
      <c r="AC3653" s="135"/>
      <c r="AD3653" s="134"/>
      <c r="AE3653" s="135"/>
      <c r="AF3653" s="135"/>
      <c r="AG3653" s="134"/>
    </row>
    <row r="3654" spans="1:33">
      <c r="A3654" s="144" t="s">
        <v>345</v>
      </c>
      <c r="B3654" s="135" t="s">
        <v>1527</v>
      </c>
      <c r="C3654" s="143">
        <v>-495.98973234544974</v>
      </c>
      <c r="D3654" s="143">
        <v>2617.3870913221635</v>
      </c>
      <c r="E3654" s="142">
        <v>1.3129999999999999</v>
      </c>
      <c r="F3654" s="141">
        <v>2.2559999999999998</v>
      </c>
      <c r="G3654" s="135"/>
      <c r="H3654" s="135"/>
      <c r="I3654" s="134"/>
      <c r="J3654" s="135"/>
      <c r="K3654" s="135"/>
      <c r="L3654" s="134"/>
      <c r="M3654" s="135"/>
      <c r="N3654" s="135"/>
      <c r="O3654" s="134"/>
      <c r="P3654" s="135"/>
      <c r="Q3654" s="135"/>
      <c r="R3654" s="134"/>
      <c r="S3654" s="135"/>
      <c r="T3654" s="135"/>
      <c r="U3654" s="134"/>
      <c r="V3654" s="135"/>
      <c r="W3654" s="135"/>
      <c r="X3654" s="134"/>
      <c r="Y3654" s="135"/>
      <c r="Z3654" s="135"/>
      <c r="AA3654" s="134"/>
      <c r="AB3654" s="135"/>
      <c r="AC3654" s="135"/>
      <c r="AD3654" s="134"/>
      <c r="AE3654" s="135"/>
      <c r="AF3654" s="135"/>
      <c r="AG3654" s="134"/>
    </row>
    <row r="3655" spans="1:33">
      <c r="A3655" s="144" t="s">
        <v>345</v>
      </c>
      <c r="B3655" s="135" t="s">
        <v>1526</v>
      </c>
      <c r="C3655" s="143">
        <v>-496.88944043036577</v>
      </c>
      <c r="D3655" s="143">
        <v>2617.305752775444</v>
      </c>
      <c r="E3655" s="142">
        <v>1.3149999999999999</v>
      </c>
      <c r="F3655" s="141">
        <v>2.258</v>
      </c>
      <c r="G3655" s="135"/>
      <c r="H3655" s="135"/>
      <c r="I3655" s="134"/>
      <c r="J3655" s="135"/>
      <c r="K3655" s="135"/>
      <c r="L3655" s="134"/>
      <c r="M3655" s="135"/>
      <c r="N3655" s="135"/>
      <c r="O3655" s="134"/>
      <c r="P3655" s="135"/>
      <c r="Q3655" s="135"/>
      <c r="R3655" s="134"/>
      <c r="S3655" s="135"/>
      <c r="T3655" s="135"/>
      <c r="U3655" s="134"/>
      <c r="V3655" s="135"/>
      <c r="W3655" s="135"/>
      <c r="X3655" s="134"/>
      <c r="Y3655" s="135"/>
      <c r="Z3655" s="135"/>
      <c r="AA3655" s="134"/>
      <c r="AB3655" s="135"/>
      <c r="AC3655" s="135"/>
      <c r="AD3655" s="134"/>
      <c r="AE3655" s="135"/>
      <c r="AF3655" s="135"/>
      <c r="AG3655" s="134"/>
    </row>
    <row r="3656" spans="1:33">
      <c r="A3656" s="144" t="s">
        <v>345</v>
      </c>
      <c r="B3656" s="135" t="s">
        <v>1525</v>
      </c>
      <c r="C3656" s="143">
        <v>-495.92208285021485</v>
      </c>
      <c r="D3656" s="143">
        <v>2616.6186283814232</v>
      </c>
      <c r="E3656" s="142">
        <v>1.3049999999999999</v>
      </c>
      <c r="F3656" s="141">
        <v>2.2650000000000001</v>
      </c>
      <c r="G3656" s="135"/>
      <c r="H3656" s="135"/>
      <c r="I3656" s="134"/>
      <c r="J3656" s="135"/>
      <c r="K3656" s="135"/>
      <c r="L3656" s="134"/>
      <c r="M3656" s="135"/>
      <c r="N3656" s="135"/>
      <c r="O3656" s="134"/>
      <c r="P3656" s="135"/>
      <c r="Q3656" s="135"/>
      <c r="R3656" s="134"/>
      <c r="S3656" s="135"/>
      <c r="T3656" s="135"/>
      <c r="U3656" s="134"/>
      <c r="V3656" s="135"/>
      <c r="W3656" s="135"/>
      <c r="X3656" s="134"/>
      <c r="Y3656" s="135"/>
      <c r="Z3656" s="135"/>
      <c r="AA3656" s="134"/>
      <c r="AB3656" s="135"/>
      <c r="AC3656" s="135"/>
      <c r="AD3656" s="134"/>
      <c r="AE3656" s="135"/>
      <c r="AF3656" s="135"/>
      <c r="AG3656" s="134"/>
    </row>
    <row r="3657" spans="1:33">
      <c r="A3657" s="144" t="s">
        <v>345</v>
      </c>
      <c r="B3657" s="135" t="s">
        <v>1524</v>
      </c>
      <c r="C3657" s="143">
        <v>-496.22582940467998</v>
      </c>
      <c r="D3657" s="143">
        <v>2616.3192786700406</v>
      </c>
      <c r="E3657" s="142">
        <v>1.3069999999999999</v>
      </c>
      <c r="F3657" s="141">
        <v>2.27</v>
      </c>
      <c r="G3657" s="135"/>
      <c r="H3657" s="135"/>
      <c r="I3657" s="134"/>
      <c r="J3657" s="135"/>
      <c r="K3657" s="135"/>
      <c r="L3657" s="134"/>
      <c r="M3657" s="135"/>
      <c r="N3657" s="135"/>
      <c r="O3657" s="134"/>
      <c r="P3657" s="135"/>
      <c r="Q3657" s="135"/>
      <c r="R3657" s="134"/>
      <c r="S3657" s="135"/>
      <c r="T3657" s="135"/>
      <c r="U3657" s="134"/>
      <c r="V3657" s="135"/>
      <c r="W3657" s="135"/>
      <c r="X3657" s="134"/>
      <c r="Y3657" s="135"/>
      <c r="Z3657" s="135"/>
      <c r="AA3657" s="134"/>
      <c r="AB3657" s="135"/>
      <c r="AC3657" s="135"/>
      <c r="AD3657" s="134"/>
      <c r="AE3657" s="135"/>
      <c r="AF3657" s="135"/>
      <c r="AG3657" s="134"/>
    </row>
    <row r="3658" spans="1:33">
      <c r="A3658" s="144" t="s">
        <v>345</v>
      </c>
      <c r="B3658" s="135" t="s">
        <v>1523</v>
      </c>
      <c r="C3658" s="143">
        <v>-496.61142561723921</v>
      </c>
      <c r="D3658" s="143">
        <v>2616.0039066342451</v>
      </c>
      <c r="E3658" s="142">
        <v>1.3240000000000001</v>
      </c>
      <c r="F3658" s="141">
        <v>2.27</v>
      </c>
      <c r="G3658" s="135"/>
      <c r="H3658" s="135"/>
      <c r="I3658" s="134"/>
      <c r="J3658" s="135"/>
      <c r="K3658" s="135"/>
      <c r="L3658" s="134"/>
      <c r="M3658" s="135"/>
      <c r="N3658" s="135"/>
      <c r="O3658" s="134"/>
      <c r="P3658" s="135"/>
      <c r="Q3658" s="135"/>
      <c r="R3658" s="134"/>
      <c r="S3658" s="135"/>
      <c r="T3658" s="135"/>
      <c r="U3658" s="134"/>
      <c r="V3658" s="135"/>
      <c r="W3658" s="135"/>
      <c r="X3658" s="134"/>
      <c r="Y3658" s="135"/>
      <c r="Z3658" s="135"/>
      <c r="AA3658" s="134"/>
      <c r="AB3658" s="135"/>
      <c r="AC3658" s="135"/>
      <c r="AD3658" s="134"/>
      <c r="AE3658" s="135"/>
      <c r="AF3658" s="135"/>
      <c r="AG3658" s="134"/>
    </row>
    <row r="3659" spans="1:33">
      <c r="A3659" s="144" t="s">
        <v>345</v>
      </c>
      <c r="B3659" s="135" t="s">
        <v>1522</v>
      </c>
      <c r="C3659" s="143">
        <v>-496.82487285214808</v>
      </c>
      <c r="D3659" s="143">
        <v>2615.3751854384464</v>
      </c>
      <c r="E3659" s="142">
        <v>1.2989999999999999</v>
      </c>
      <c r="F3659" s="141">
        <v>2.2839999999999998</v>
      </c>
      <c r="G3659" s="135"/>
      <c r="H3659" s="135"/>
      <c r="I3659" s="134"/>
      <c r="J3659" s="135"/>
      <c r="K3659" s="135"/>
      <c r="L3659" s="134"/>
      <c r="M3659" s="135"/>
      <c r="N3659" s="135"/>
      <c r="O3659" s="134"/>
      <c r="P3659" s="135"/>
      <c r="Q3659" s="135"/>
      <c r="R3659" s="134"/>
      <c r="S3659" s="135"/>
      <c r="T3659" s="135"/>
      <c r="U3659" s="134"/>
      <c r="V3659" s="135"/>
      <c r="W3659" s="135"/>
      <c r="X3659" s="134"/>
      <c r="Y3659" s="135"/>
      <c r="Z3659" s="135"/>
      <c r="AA3659" s="134"/>
      <c r="AB3659" s="135"/>
      <c r="AC3659" s="135"/>
      <c r="AD3659" s="134"/>
      <c r="AE3659" s="135"/>
      <c r="AF3659" s="135"/>
      <c r="AG3659" s="134"/>
    </row>
    <row r="3660" spans="1:33">
      <c r="A3660" s="144" t="s">
        <v>345</v>
      </c>
      <c r="B3660" s="135" t="s">
        <v>1521</v>
      </c>
      <c r="C3660" s="143">
        <v>-496.15491727461614</v>
      </c>
      <c r="D3660" s="143">
        <v>2614.8654716896226</v>
      </c>
      <c r="E3660" s="142">
        <v>1.333</v>
      </c>
      <c r="F3660" s="141">
        <v>2.282</v>
      </c>
      <c r="G3660" s="135"/>
      <c r="H3660" s="135"/>
      <c r="I3660" s="134"/>
      <c r="J3660" s="135"/>
      <c r="K3660" s="135"/>
      <c r="L3660" s="134"/>
      <c r="M3660" s="135"/>
      <c r="N3660" s="135"/>
      <c r="O3660" s="134"/>
      <c r="P3660" s="135"/>
      <c r="Q3660" s="135"/>
      <c r="R3660" s="134"/>
      <c r="S3660" s="135"/>
      <c r="T3660" s="135"/>
      <c r="U3660" s="134"/>
      <c r="V3660" s="135"/>
      <c r="W3660" s="135"/>
      <c r="X3660" s="134"/>
      <c r="Y3660" s="135"/>
      <c r="Z3660" s="135"/>
      <c r="AA3660" s="134"/>
      <c r="AB3660" s="135"/>
      <c r="AC3660" s="135"/>
      <c r="AD3660" s="134"/>
      <c r="AE3660" s="135"/>
      <c r="AF3660" s="135"/>
      <c r="AG3660" s="134"/>
    </row>
    <row r="3661" spans="1:33">
      <c r="A3661" s="144" t="s">
        <v>345</v>
      </c>
      <c r="B3661" s="135" t="s">
        <v>1520</v>
      </c>
      <c r="C3661" s="143">
        <v>-496.7778559580828</v>
      </c>
      <c r="D3661" s="143">
        <v>2612.9322067679573</v>
      </c>
      <c r="E3661" s="142">
        <v>1.3</v>
      </c>
      <c r="F3661" s="141">
        <v>2.2679999999999998</v>
      </c>
      <c r="G3661" s="135"/>
      <c r="H3661" s="135"/>
      <c r="I3661" s="134"/>
      <c r="J3661" s="135"/>
      <c r="K3661" s="135"/>
      <c r="L3661" s="134"/>
      <c r="M3661" s="135"/>
      <c r="N3661" s="135"/>
      <c r="O3661" s="134"/>
      <c r="P3661" s="135"/>
      <c r="Q3661" s="135"/>
      <c r="R3661" s="134"/>
      <c r="S3661" s="135"/>
      <c r="T3661" s="135"/>
      <c r="U3661" s="134"/>
      <c r="V3661" s="135"/>
      <c r="W3661" s="135"/>
      <c r="X3661" s="134"/>
      <c r="Y3661" s="135"/>
      <c r="Z3661" s="135"/>
      <c r="AA3661" s="134"/>
      <c r="AB3661" s="135"/>
      <c r="AC3661" s="135"/>
      <c r="AD3661" s="134"/>
      <c r="AE3661" s="135"/>
      <c r="AF3661" s="135"/>
      <c r="AG3661" s="134"/>
    </row>
    <row r="3662" spans="1:33">
      <c r="A3662" s="144" t="s">
        <v>345</v>
      </c>
      <c r="B3662" s="135" t="s">
        <v>1519</v>
      </c>
      <c r="C3662" s="143">
        <v>-496.88582256661613</v>
      </c>
      <c r="D3662" s="143">
        <v>2612.6477521789457</v>
      </c>
      <c r="E3662" s="142">
        <v>1.3240000000000001</v>
      </c>
      <c r="F3662" s="141">
        <v>2.2749999999999999</v>
      </c>
      <c r="G3662" s="135"/>
      <c r="H3662" s="135"/>
      <c r="I3662" s="134"/>
      <c r="J3662" s="135"/>
      <c r="K3662" s="135"/>
      <c r="L3662" s="134"/>
      <c r="M3662" s="135"/>
      <c r="N3662" s="135"/>
      <c r="O3662" s="134"/>
      <c r="P3662" s="135"/>
      <c r="Q3662" s="135"/>
      <c r="R3662" s="134"/>
      <c r="S3662" s="135"/>
      <c r="T3662" s="135"/>
      <c r="U3662" s="134"/>
      <c r="V3662" s="135"/>
      <c r="W3662" s="135"/>
      <c r="X3662" s="134"/>
      <c r="Y3662" s="135"/>
      <c r="Z3662" s="135"/>
      <c r="AA3662" s="134"/>
      <c r="AB3662" s="135"/>
      <c r="AC3662" s="135"/>
      <c r="AD3662" s="134"/>
      <c r="AE3662" s="135"/>
      <c r="AF3662" s="135"/>
      <c r="AG3662" s="134"/>
    </row>
    <row r="3663" spans="1:33">
      <c r="A3663" s="144" t="s">
        <v>345</v>
      </c>
      <c r="B3663" s="135" t="s">
        <v>1518</v>
      </c>
      <c r="C3663" s="143">
        <v>-496.80479462815879</v>
      </c>
      <c r="D3663" s="143">
        <v>2612.1637620370461</v>
      </c>
      <c r="E3663" s="142">
        <v>1.3009999999999999</v>
      </c>
      <c r="F3663" s="141">
        <v>2.2770000000000001</v>
      </c>
      <c r="G3663" s="135"/>
      <c r="H3663" s="135"/>
      <c r="I3663" s="134"/>
      <c r="J3663" s="135"/>
      <c r="K3663" s="135"/>
      <c r="L3663" s="134"/>
      <c r="M3663" s="135"/>
      <c r="N3663" s="135"/>
      <c r="O3663" s="134"/>
      <c r="P3663" s="135"/>
      <c r="Q3663" s="135"/>
      <c r="R3663" s="134"/>
      <c r="S3663" s="135"/>
      <c r="T3663" s="135"/>
      <c r="U3663" s="134"/>
      <c r="V3663" s="135"/>
      <c r="W3663" s="135"/>
      <c r="X3663" s="134"/>
      <c r="Y3663" s="135"/>
      <c r="Z3663" s="135"/>
      <c r="AA3663" s="134"/>
      <c r="AB3663" s="135"/>
      <c r="AC3663" s="135"/>
      <c r="AD3663" s="134"/>
      <c r="AE3663" s="135"/>
      <c r="AF3663" s="135"/>
      <c r="AG3663" s="134"/>
    </row>
    <row r="3664" spans="1:33">
      <c r="A3664" s="144" t="s">
        <v>345</v>
      </c>
      <c r="B3664" s="135" t="s">
        <v>1517</v>
      </c>
      <c r="C3664" s="143">
        <v>-496.55886998235633</v>
      </c>
      <c r="D3664" s="143">
        <v>2610.6532681085018</v>
      </c>
      <c r="E3664" s="142">
        <v>1.3149999999999999</v>
      </c>
      <c r="F3664" s="141">
        <v>2.266</v>
      </c>
      <c r="G3664" s="135"/>
      <c r="H3664" s="135"/>
      <c r="I3664" s="134"/>
      <c r="J3664" s="135"/>
      <c r="K3664" s="135"/>
      <c r="L3664" s="134"/>
      <c r="M3664" s="135"/>
      <c r="N3664" s="135"/>
      <c r="O3664" s="134"/>
      <c r="P3664" s="135"/>
      <c r="Q3664" s="135"/>
      <c r="R3664" s="134"/>
      <c r="S3664" s="135"/>
      <c r="T3664" s="135"/>
      <c r="U3664" s="134"/>
      <c r="V3664" s="135"/>
      <c r="W3664" s="135"/>
      <c r="X3664" s="134"/>
      <c r="Y3664" s="135"/>
      <c r="Z3664" s="135"/>
      <c r="AA3664" s="134"/>
      <c r="AB3664" s="135"/>
      <c r="AC3664" s="135"/>
      <c r="AD3664" s="134"/>
      <c r="AE3664" s="135"/>
      <c r="AF3664" s="135"/>
      <c r="AG3664" s="134"/>
    </row>
    <row r="3665" spans="1:33">
      <c r="A3665" s="144" t="s">
        <v>345</v>
      </c>
      <c r="B3665" s="135" t="s">
        <v>1516</v>
      </c>
      <c r="C3665" s="143">
        <v>-496.29086242892674</v>
      </c>
      <c r="D3665" s="143">
        <v>2609.1093984415952</v>
      </c>
      <c r="E3665" s="142">
        <v>1.3089999999999999</v>
      </c>
      <c r="F3665" s="141">
        <v>2.2930000000000001</v>
      </c>
      <c r="G3665" s="135"/>
      <c r="H3665" s="135"/>
      <c r="I3665" s="134"/>
      <c r="J3665" s="135"/>
      <c r="K3665" s="135"/>
      <c r="L3665" s="134"/>
      <c r="M3665" s="135"/>
      <c r="N3665" s="135"/>
      <c r="O3665" s="134"/>
      <c r="P3665" s="135"/>
      <c r="Q3665" s="135"/>
      <c r="R3665" s="134"/>
      <c r="S3665" s="135"/>
      <c r="T3665" s="135"/>
      <c r="U3665" s="134"/>
      <c r="V3665" s="135"/>
      <c r="W3665" s="135"/>
      <c r="X3665" s="134"/>
      <c r="Y3665" s="135"/>
      <c r="Z3665" s="135"/>
      <c r="AA3665" s="134"/>
      <c r="AB3665" s="135"/>
      <c r="AC3665" s="135"/>
      <c r="AD3665" s="134"/>
      <c r="AE3665" s="135"/>
      <c r="AF3665" s="135"/>
      <c r="AG3665" s="134"/>
    </row>
    <row r="3666" spans="1:33">
      <c r="A3666" s="144" t="s">
        <v>345</v>
      </c>
      <c r="B3666" s="135" t="s">
        <v>1515</v>
      </c>
      <c r="C3666" s="143">
        <v>-496.37670500649989</v>
      </c>
      <c r="D3666" s="143">
        <v>2608.5162459145504</v>
      </c>
      <c r="E3666" s="142">
        <v>1.3160000000000001</v>
      </c>
      <c r="F3666" s="141">
        <v>2.2829999999999999</v>
      </c>
      <c r="G3666" s="135"/>
      <c r="H3666" s="135"/>
      <c r="I3666" s="134"/>
      <c r="J3666" s="135"/>
      <c r="K3666" s="135"/>
      <c r="L3666" s="134"/>
      <c r="M3666" s="135"/>
      <c r="N3666" s="135"/>
      <c r="O3666" s="134"/>
      <c r="P3666" s="135"/>
      <c r="Q3666" s="135"/>
      <c r="R3666" s="134"/>
      <c r="S3666" s="135"/>
      <c r="T3666" s="135"/>
      <c r="U3666" s="134"/>
      <c r="V3666" s="135"/>
      <c r="W3666" s="135"/>
      <c r="X3666" s="134"/>
      <c r="Y3666" s="135"/>
      <c r="Z3666" s="135"/>
      <c r="AA3666" s="134"/>
      <c r="AB3666" s="135"/>
      <c r="AC3666" s="135"/>
      <c r="AD3666" s="134"/>
      <c r="AE3666" s="135"/>
      <c r="AF3666" s="135"/>
      <c r="AG3666" s="134"/>
    </row>
    <row r="3667" spans="1:33">
      <c r="A3667" s="144" t="s">
        <v>345</v>
      </c>
      <c r="B3667" s="135" t="s">
        <v>1514</v>
      </c>
      <c r="C3667" s="143">
        <v>-496.75666766790943</v>
      </c>
      <c r="D3667" s="143">
        <v>2607.1097074974846</v>
      </c>
      <c r="E3667" s="142">
        <v>1.2929999999999999</v>
      </c>
      <c r="F3667" s="141">
        <v>2.2690000000000001</v>
      </c>
      <c r="G3667" s="135"/>
      <c r="H3667" s="135"/>
      <c r="I3667" s="134"/>
      <c r="J3667" s="135"/>
      <c r="K3667" s="135"/>
      <c r="L3667" s="134"/>
      <c r="M3667" s="135"/>
      <c r="N3667" s="135"/>
      <c r="O3667" s="134"/>
      <c r="P3667" s="135"/>
      <c r="Q3667" s="135"/>
      <c r="R3667" s="134"/>
      <c r="S3667" s="135"/>
      <c r="T3667" s="135"/>
      <c r="U3667" s="134"/>
      <c r="V3667" s="135"/>
      <c r="W3667" s="135"/>
      <c r="X3667" s="134"/>
      <c r="Y3667" s="135"/>
      <c r="Z3667" s="135"/>
      <c r="AA3667" s="134"/>
      <c r="AB3667" s="135"/>
      <c r="AC3667" s="135"/>
      <c r="AD3667" s="134"/>
      <c r="AE3667" s="135"/>
      <c r="AF3667" s="135"/>
      <c r="AG3667" s="134"/>
    </row>
    <row r="3668" spans="1:33">
      <c r="A3668" s="144" t="s">
        <v>345</v>
      </c>
      <c r="B3668" s="135" t="s">
        <v>1513</v>
      </c>
      <c r="C3668" s="143">
        <v>-496.67794010936734</v>
      </c>
      <c r="D3668" s="143">
        <v>2606.0485019040148</v>
      </c>
      <c r="E3668" s="142">
        <v>1.3320000000000001</v>
      </c>
      <c r="F3668" s="141">
        <v>2.2839999999999998</v>
      </c>
      <c r="G3668" s="135"/>
      <c r="H3668" s="135"/>
      <c r="I3668" s="134"/>
      <c r="J3668" s="135"/>
      <c r="K3668" s="135"/>
      <c r="L3668" s="134"/>
      <c r="M3668" s="135"/>
      <c r="N3668" s="135"/>
      <c r="O3668" s="134"/>
      <c r="P3668" s="135"/>
      <c r="Q3668" s="135"/>
      <c r="R3668" s="134"/>
      <c r="S3668" s="135"/>
      <c r="T3668" s="135"/>
      <c r="U3668" s="134"/>
      <c r="V3668" s="135"/>
      <c r="W3668" s="135"/>
      <c r="X3668" s="134"/>
      <c r="Y3668" s="135"/>
      <c r="Z3668" s="135"/>
      <c r="AA3668" s="134"/>
      <c r="AB3668" s="135"/>
      <c r="AC3668" s="135"/>
      <c r="AD3668" s="134"/>
      <c r="AE3668" s="135"/>
      <c r="AF3668" s="135"/>
      <c r="AG3668" s="134"/>
    </row>
    <row r="3669" spans="1:33">
      <c r="A3669" s="144" t="s">
        <v>345</v>
      </c>
      <c r="B3669" s="135" t="s">
        <v>1512</v>
      </c>
      <c r="C3669" s="143">
        <v>-496.82901977539677</v>
      </c>
      <c r="D3669" s="143">
        <v>2604.2438399948151</v>
      </c>
      <c r="E3669" s="142">
        <v>1.2909999999999999</v>
      </c>
      <c r="F3669" s="141">
        <v>2.266</v>
      </c>
      <c r="G3669" s="135"/>
      <c r="H3669" s="135"/>
      <c r="I3669" s="134"/>
      <c r="J3669" s="135"/>
      <c r="K3669" s="135"/>
      <c r="L3669" s="134"/>
      <c r="M3669" s="135"/>
      <c r="N3669" s="135"/>
      <c r="O3669" s="134"/>
      <c r="P3669" s="135"/>
      <c r="Q3669" s="135"/>
      <c r="R3669" s="134"/>
      <c r="S3669" s="135"/>
      <c r="T3669" s="135"/>
      <c r="U3669" s="134"/>
      <c r="V3669" s="135"/>
      <c r="W3669" s="135"/>
      <c r="X3669" s="134"/>
      <c r="Y3669" s="135"/>
      <c r="Z3669" s="135"/>
      <c r="AA3669" s="134"/>
      <c r="AB3669" s="135"/>
      <c r="AC3669" s="135"/>
      <c r="AD3669" s="134"/>
      <c r="AE3669" s="135"/>
      <c r="AF3669" s="135"/>
      <c r="AG3669" s="134"/>
    </row>
    <row r="3670" spans="1:33">
      <c r="A3670" s="144" t="s">
        <v>345</v>
      </c>
      <c r="B3670" s="135" t="s">
        <v>1511</v>
      </c>
      <c r="C3670" s="143">
        <v>-496.84420328092068</v>
      </c>
      <c r="D3670" s="143">
        <v>2603.8543268850394</v>
      </c>
      <c r="E3670" s="142">
        <v>1.3280000000000001</v>
      </c>
      <c r="F3670" s="141">
        <v>2.274</v>
      </c>
      <c r="G3670" s="135"/>
      <c r="H3670" s="135"/>
      <c r="I3670" s="134"/>
      <c r="J3670" s="135"/>
      <c r="K3670" s="135"/>
      <c r="L3670" s="134"/>
      <c r="M3670" s="135"/>
      <c r="N3670" s="135"/>
      <c r="O3670" s="134"/>
      <c r="P3670" s="135"/>
      <c r="Q3670" s="135"/>
      <c r="R3670" s="134"/>
      <c r="S3670" s="135"/>
      <c r="T3670" s="135"/>
      <c r="U3670" s="134"/>
      <c r="V3670" s="135"/>
      <c r="W3670" s="135"/>
      <c r="X3670" s="134"/>
      <c r="Y3670" s="135"/>
      <c r="Z3670" s="135"/>
      <c r="AA3670" s="134"/>
      <c r="AB3670" s="135"/>
      <c r="AC3670" s="135"/>
      <c r="AD3670" s="134"/>
      <c r="AE3670" s="135"/>
      <c r="AF3670" s="135"/>
      <c r="AG3670" s="134"/>
    </row>
    <row r="3671" spans="1:33">
      <c r="A3671" s="144" t="s">
        <v>345</v>
      </c>
      <c r="B3671" s="135" t="s">
        <v>1510</v>
      </c>
      <c r="C3671" s="143">
        <v>-496.5132073966783</v>
      </c>
      <c r="D3671" s="143">
        <v>2603.3990586886994</v>
      </c>
      <c r="E3671" s="142">
        <v>1.329</v>
      </c>
      <c r="F3671" s="141">
        <v>2.2730000000000001</v>
      </c>
      <c r="G3671" s="135"/>
      <c r="H3671" s="135"/>
      <c r="I3671" s="134"/>
      <c r="J3671" s="135"/>
      <c r="K3671" s="135"/>
      <c r="L3671" s="134"/>
      <c r="M3671" s="135"/>
      <c r="N3671" s="135"/>
      <c r="O3671" s="134"/>
      <c r="P3671" s="135"/>
      <c r="Q3671" s="135"/>
      <c r="R3671" s="134"/>
      <c r="S3671" s="135"/>
      <c r="T3671" s="135"/>
      <c r="U3671" s="134"/>
      <c r="V3671" s="135"/>
      <c r="W3671" s="135"/>
      <c r="X3671" s="134"/>
      <c r="Y3671" s="135"/>
      <c r="Z3671" s="135"/>
      <c r="AA3671" s="134"/>
      <c r="AB3671" s="135"/>
      <c r="AC3671" s="135"/>
      <c r="AD3671" s="134"/>
      <c r="AE3671" s="135"/>
      <c r="AF3671" s="135"/>
      <c r="AG3671" s="134"/>
    </row>
    <row r="3672" spans="1:33">
      <c r="A3672" s="144" t="s">
        <v>345</v>
      </c>
      <c r="B3672" s="135" t="s">
        <v>1509</v>
      </c>
      <c r="C3672" s="143">
        <v>-496.22928475086064</v>
      </c>
      <c r="D3672" s="143">
        <v>2602.1080289474921</v>
      </c>
      <c r="E3672" s="142">
        <v>1.3149999999999999</v>
      </c>
      <c r="F3672" s="141">
        <v>2.2530000000000001</v>
      </c>
      <c r="G3672" s="135"/>
      <c r="H3672" s="135"/>
      <c r="I3672" s="134"/>
      <c r="J3672" s="135"/>
      <c r="K3672" s="135"/>
      <c r="L3672" s="134"/>
      <c r="M3672" s="135"/>
      <c r="N3672" s="135"/>
      <c r="O3672" s="134"/>
      <c r="P3672" s="135"/>
      <c r="Q3672" s="135"/>
      <c r="R3672" s="134"/>
      <c r="S3672" s="135"/>
      <c r="T3672" s="135"/>
      <c r="U3672" s="134"/>
      <c r="V3672" s="135"/>
      <c r="W3672" s="135"/>
      <c r="X3672" s="134"/>
      <c r="Y3672" s="135"/>
      <c r="Z3672" s="135"/>
      <c r="AA3672" s="134"/>
      <c r="AB3672" s="135"/>
      <c r="AC3672" s="135"/>
      <c r="AD3672" s="134"/>
      <c r="AE3672" s="135"/>
      <c r="AF3672" s="135"/>
      <c r="AG3672" s="134"/>
    </row>
    <row r="3673" spans="1:33">
      <c r="A3673" s="144" t="s">
        <v>345</v>
      </c>
      <c r="B3673" s="135" t="s">
        <v>1508</v>
      </c>
      <c r="C3673" s="143">
        <v>-496.133741899271</v>
      </c>
      <c r="D3673" s="143">
        <v>2601.3066439184704</v>
      </c>
      <c r="E3673" s="142">
        <v>1.33</v>
      </c>
      <c r="F3673" s="141">
        <v>2.258</v>
      </c>
      <c r="G3673" s="135"/>
      <c r="H3673" s="135"/>
      <c r="I3673" s="134"/>
      <c r="J3673" s="135"/>
      <c r="K3673" s="135"/>
      <c r="L3673" s="134"/>
      <c r="M3673" s="135"/>
      <c r="N3673" s="135"/>
      <c r="O3673" s="134"/>
      <c r="P3673" s="135"/>
      <c r="Q3673" s="135"/>
      <c r="R3673" s="134"/>
      <c r="S3673" s="135"/>
      <c r="T3673" s="135"/>
      <c r="U3673" s="134"/>
      <c r="V3673" s="135"/>
      <c r="W3673" s="135"/>
      <c r="X3673" s="134"/>
      <c r="Y3673" s="135"/>
      <c r="Z3673" s="135"/>
      <c r="AA3673" s="134"/>
      <c r="AB3673" s="135"/>
      <c r="AC3673" s="135"/>
      <c r="AD3673" s="134"/>
      <c r="AE3673" s="135"/>
      <c r="AF3673" s="135"/>
      <c r="AG3673" s="134"/>
    </row>
    <row r="3674" spans="1:33">
      <c r="A3674" s="144" t="s">
        <v>345</v>
      </c>
      <c r="B3674" s="135" t="s">
        <v>1507</v>
      </c>
      <c r="C3674" s="143">
        <v>-496.0561875701049</v>
      </c>
      <c r="D3674" s="143">
        <v>2599.6242620722387</v>
      </c>
      <c r="E3674" s="142">
        <v>1.3149999999999999</v>
      </c>
      <c r="F3674" s="141">
        <v>2.2589999999999999</v>
      </c>
      <c r="G3674" s="135"/>
      <c r="H3674" s="135"/>
      <c r="I3674" s="134"/>
      <c r="J3674" s="135"/>
      <c r="K3674" s="135"/>
      <c r="L3674" s="134"/>
      <c r="M3674" s="135"/>
      <c r="N3674" s="135"/>
      <c r="O3674" s="134"/>
      <c r="P3674" s="135"/>
      <c r="Q3674" s="135"/>
      <c r="R3674" s="134"/>
      <c r="S3674" s="135"/>
      <c r="T3674" s="135"/>
      <c r="U3674" s="134"/>
      <c r="V3674" s="135"/>
      <c r="W3674" s="135"/>
      <c r="X3674" s="134"/>
      <c r="Y3674" s="135"/>
      <c r="Z3674" s="135"/>
      <c r="AA3674" s="134"/>
      <c r="AB3674" s="135"/>
      <c r="AC3674" s="135"/>
      <c r="AD3674" s="134"/>
      <c r="AE3674" s="135"/>
      <c r="AF3674" s="135"/>
      <c r="AG3674" s="134"/>
    </row>
    <row r="3675" spans="1:33">
      <c r="A3675" s="144" t="s">
        <v>345</v>
      </c>
      <c r="B3675" s="135" t="s">
        <v>1506</v>
      </c>
      <c r="C3675" s="143">
        <v>-496.32973297349633</v>
      </c>
      <c r="D3675" s="143">
        <v>2598.9219215720686</v>
      </c>
      <c r="E3675" s="142">
        <v>1.32</v>
      </c>
      <c r="F3675" s="141">
        <v>2.2519999999999998</v>
      </c>
      <c r="G3675" s="135"/>
      <c r="H3675" s="135"/>
      <c r="I3675" s="134"/>
      <c r="J3675" s="135"/>
      <c r="K3675" s="135"/>
      <c r="L3675" s="134"/>
      <c r="M3675" s="135"/>
      <c r="N3675" s="135"/>
      <c r="O3675" s="134"/>
      <c r="P3675" s="135"/>
      <c r="Q3675" s="135"/>
      <c r="R3675" s="134"/>
      <c r="S3675" s="135"/>
      <c r="T3675" s="135"/>
      <c r="U3675" s="134"/>
      <c r="V3675" s="135"/>
      <c r="W3675" s="135"/>
      <c r="X3675" s="134"/>
      <c r="Y3675" s="135"/>
      <c r="Z3675" s="135"/>
      <c r="AA3675" s="134"/>
      <c r="AB3675" s="135"/>
      <c r="AC3675" s="135"/>
      <c r="AD3675" s="134"/>
      <c r="AE3675" s="135"/>
      <c r="AF3675" s="135"/>
      <c r="AG3675" s="134"/>
    </row>
    <row r="3676" spans="1:33">
      <c r="A3676" s="144" t="s">
        <v>345</v>
      </c>
      <c r="B3676" s="135" t="s">
        <v>1505</v>
      </c>
      <c r="C3676" s="143">
        <v>-496.72474758064686</v>
      </c>
      <c r="D3676" s="143">
        <v>2597.8809979050093</v>
      </c>
      <c r="E3676" s="142">
        <v>1.3049999999999999</v>
      </c>
      <c r="F3676" s="141">
        <v>2.2530000000000001</v>
      </c>
      <c r="G3676" s="135"/>
      <c r="H3676" s="135"/>
      <c r="I3676" s="134"/>
      <c r="J3676" s="135"/>
      <c r="K3676" s="135"/>
      <c r="L3676" s="134"/>
      <c r="M3676" s="135"/>
      <c r="N3676" s="135"/>
      <c r="O3676" s="134"/>
      <c r="P3676" s="135"/>
      <c r="Q3676" s="135"/>
      <c r="R3676" s="134"/>
      <c r="S3676" s="135"/>
      <c r="T3676" s="135"/>
      <c r="U3676" s="134"/>
      <c r="V3676" s="135"/>
      <c r="W3676" s="135"/>
      <c r="X3676" s="134"/>
      <c r="Y3676" s="135"/>
      <c r="Z3676" s="135"/>
      <c r="AA3676" s="134"/>
      <c r="AB3676" s="135"/>
      <c r="AC3676" s="135"/>
      <c r="AD3676" s="134"/>
      <c r="AE3676" s="135"/>
      <c r="AF3676" s="135"/>
      <c r="AG3676" s="134"/>
    </row>
    <row r="3677" spans="1:33">
      <c r="A3677" s="144" t="s">
        <v>345</v>
      </c>
      <c r="B3677" s="135" t="s">
        <v>1504</v>
      </c>
      <c r="C3677" s="143">
        <v>-496.18563113224343</v>
      </c>
      <c r="D3677" s="143">
        <v>2597.0061301546007</v>
      </c>
      <c r="E3677" s="142">
        <v>1.2729999999999999</v>
      </c>
      <c r="F3677" s="141">
        <v>2.254</v>
      </c>
      <c r="G3677" s="135"/>
      <c r="H3677" s="135"/>
      <c r="I3677" s="134"/>
      <c r="J3677" s="135"/>
      <c r="K3677" s="135"/>
      <c r="L3677" s="134"/>
      <c r="M3677" s="135"/>
      <c r="N3677" s="135"/>
      <c r="O3677" s="134"/>
      <c r="P3677" s="135"/>
      <c r="Q3677" s="135"/>
      <c r="R3677" s="134"/>
      <c r="S3677" s="135"/>
      <c r="T3677" s="135"/>
      <c r="U3677" s="134"/>
      <c r="V3677" s="135"/>
      <c r="W3677" s="135"/>
      <c r="X3677" s="134"/>
      <c r="Y3677" s="135"/>
      <c r="Z3677" s="135"/>
      <c r="AA3677" s="134"/>
      <c r="AB3677" s="135"/>
      <c r="AC3677" s="135"/>
      <c r="AD3677" s="134"/>
      <c r="AE3677" s="135"/>
      <c r="AF3677" s="135"/>
      <c r="AG3677" s="134"/>
    </row>
    <row r="3678" spans="1:33">
      <c r="A3678" s="144" t="s">
        <v>345</v>
      </c>
      <c r="B3678" s="135" t="s">
        <v>1503</v>
      </c>
      <c r="C3678" s="143">
        <v>-496.43906754315202</v>
      </c>
      <c r="D3678" s="143">
        <v>2595.656109609256</v>
      </c>
      <c r="E3678" s="142">
        <v>1.3220000000000001</v>
      </c>
      <c r="F3678" s="141">
        <v>2.2519999999999998</v>
      </c>
      <c r="G3678" s="135"/>
      <c r="H3678" s="135"/>
      <c r="I3678" s="134"/>
      <c r="J3678" s="135"/>
      <c r="K3678" s="135"/>
      <c r="L3678" s="134"/>
      <c r="M3678" s="135"/>
      <c r="N3678" s="135"/>
      <c r="O3678" s="134"/>
      <c r="P3678" s="135"/>
      <c r="Q3678" s="135"/>
      <c r="R3678" s="134"/>
      <c r="S3678" s="135"/>
      <c r="T3678" s="135"/>
      <c r="U3678" s="134"/>
      <c r="V3678" s="135"/>
      <c r="W3678" s="135"/>
      <c r="X3678" s="134"/>
      <c r="Y3678" s="135"/>
      <c r="Z3678" s="135"/>
      <c r="AA3678" s="134"/>
      <c r="AB3678" s="135"/>
      <c r="AC3678" s="135"/>
      <c r="AD3678" s="134"/>
      <c r="AE3678" s="135"/>
      <c r="AF3678" s="135"/>
      <c r="AG3678" s="134"/>
    </row>
    <row r="3679" spans="1:33">
      <c r="A3679" s="144" t="s">
        <v>345</v>
      </c>
      <c r="B3679" s="135" t="s">
        <v>1502</v>
      </c>
      <c r="C3679" s="143">
        <v>-496.43528792516787</v>
      </c>
      <c r="D3679" s="143">
        <v>2593.816444029193</v>
      </c>
      <c r="E3679" s="142">
        <v>1.2929999999999999</v>
      </c>
      <c r="F3679" s="141">
        <v>2.254</v>
      </c>
      <c r="G3679" s="135"/>
      <c r="H3679" s="135"/>
      <c r="I3679" s="134"/>
      <c r="J3679" s="135"/>
      <c r="K3679" s="135"/>
      <c r="L3679" s="134"/>
      <c r="M3679" s="135"/>
      <c r="N3679" s="135"/>
      <c r="O3679" s="134"/>
      <c r="P3679" s="135"/>
      <c r="Q3679" s="135"/>
      <c r="R3679" s="134"/>
      <c r="S3679" s="135"/>
      <c r="T3679" s="135"/>
      <c r="U3679" s="134"/>
      <c r="V3679" s="135"/>
      <c r="W3679" s="135"/>
      <c r="X3679" s="134"/>
      <c r="Y3679" s="135"/>
      <c r="Z3679" s="135"/>
      <c r="AA3679" s="134"/>
      <c r="AB3679" s="135"/>
      <c r="AC3679" s="135"/>
      <c r="AD3679" s="134"/>
      <c r="AE3679" s="135"/>
      <c r="AF3679" s="135"/>
      <c r="AG3679" s="134"/>
    </row>
    <row r="3680" spans="1:33">
      <c r="A3680" s="144" t="s">
        <v>345</v>
      </c>
      <c r="B3680" s="135" t="s">
        <v>1501</v>
      </c>
      <c r="C3680" s="143">
        <v>-496.44399569599892</v>
      </c>
      <c r="D3680" s="143">
        <v>2592.2137857438138</v>
      </c>
      <c r="E3680" s="142">
        <v>1.2929999999999999</v>
      </c>
      <c r="F3680" s="141">
        <v>2.274</v>
      </c>
      <c r="G3680" s="135"/>
      <c r="H3680" s="135"/>
      <c r="I3680" s="134"/>
      <c r="J3680" s="135"/>
      <c r="K3680" s="135"/>
      <c r="L3680" s="134"/>
      <c r="M3680" s="135"/>
      <c r="N3680" s="135"/>
      <c r="O3680" s="134"/>
      <c r="P3680" s="135"/>
      <c r="Q3680" s="135"/>
      <c r="R3680" s="134"/>
      <c r="S3680" s="135"/>
      <c r="T3680" s="135"/>
      <c r="U3680" s="134"/>
      <c r="V3680" s="135"/>
      <c r="W3680" s="135"/>
      <c r="X3680" s="134"/>
      <c r="Y3680" s="135"/>
      <c r="Z3680" s="135"/>
      <c r="AA3680" s="134"/>
      <c r="AB3680" s="135"/>
      <c r="AC3680" s="135"/>
      <c r="AD3680" s="134"/>
      <c r="AE3680" s="135"/>
      <c r="AF3680" s="135"/>
      <c r="AG3680" s="134"/>
    </row>
    <row r="3681" spans="1:33">
      <c r="A3681" s="144" t="s">
        <v>345</v>
      </c>
      <c r="B3681" s="135" t="s">
        <v>1500</v>
      </c>
      <c r="C3681" s="143">
        <v>-496.15176726233739</v>
      </c>
      <c r="D3681" s="143">
        <v>2591.1999692266277</v>
      </c>
      <c r="E3681" s="142">
        <v>1.2829999999999999</v>
      </c>
      <c r="F3681" s="141">
        <v>2.2480000000000002</v>
      </c>
      <c r="G3681" s="135"/>
      <c r="H3681" s="135"/>
      <c r="I3681" s="134"/>
      <c r="J3681" s="135"/>
      <c r="K3681" s="135"/>
      <c r="L3681" s="134"/>
      <c r="M3681" s="135"/>
      <c r="N3681" s="135"/>
      <c r="O3681" s="134"/>
      <c r="P3681" s="135"/>
      <c r="Q3681" s="135"/>
      <c r="R3681" s="134"/>
      <c r="S3681" s="135"/>
      <c r="T3681" s="135"/>
      <c r="U3681" s="134"/>
      <c r="V3681" s="135"/>
      <c r="W3681" s="135"/>
      <c r="X3681" s="134"/>
      <c r="Y3681" s="135"/>
      <c r="Z3681" s="135"/>
      <c r="AA3681" s="134"/>
      <c r="AB3681" s="135"/>
      <c r="AC3681" s="135"/>
      <c r="AD3681" s="134"/>
      <c r="AE3681" s="135"/>
      <c r="AF3681" s="135"/>
      <c r="AG3681" s="134"/>
    </row>
    <row r="3682" spans="1:33">
      <c r="A3682" s="144" t="s">
        <v>345</v>
      </c>
      <c r="B3682" s="135" t="s">
        <v>1499</v>
      </c>
      <c r="C3682" s="143">
        <v>-496.74757413746494</v>
      </c>
      <c r="D3682" s="143">
        <v>2590.611189652247</v>
      </c>
      <c r="E3682" s="142">
        <v>1.2989999999999999</v>
      </c>
      <c r="F3682" s="141">
        <v>2.2480000000000002</v>
      </c>
      <c r="G3682" s="135"/>
      <c r="H3682" s="135"/>
      <c r="I3682" s="134"/>
      <c r="J3682" s="135"/>
      <c r="K3682" s="135"/>
      <c r="L3682" s="134"/>
      <c r="M3682" s="135"/>
      <c r="N3682" s="135"/>
      <c r="O3682" s="134"/>
      <c r="P3682" s="135"/>
      <c r="Q3682" s="135"/>
      <c r="R3682" s="134"/>
      <c r="S3682" s="135"/>
      <c r="T3682" s="135"/>
      <c r="U3682" s="134"/>
      <c r="V3682" s="135"/>
      <c r="W3682" s="135"/>
      <c r="X3682" s="134"/>
      <c r="Y3682" s="135"/>
      <c r="Z3682" s="135"/>
      <c r="AA3682" s="134"/>
      <c r="AB3682" s="135"/>
      <c r="AC3682" s="135"/>
      <c r="AD3682" s="134"/>
      <c r="AE3682" s="135"/>
      <c r="AF3682" s="135"/>
      <c r="AG3682" s="134"/>
    </row>
    <row r="3683" spans="1:33">
      <c r="A3683" s="144" t="s">
        <v>345</v>
      </c>
      <c r="B3683" s="135" t="s">
        <v>1498</v>
      </c>
      <c r="C3683" s="143">
        <v>-496.37747114760128</v>
      </c>
      <c r="D3683" s="143">
        <v>2590.500343473223</v>
      </c>
      <c r="E3683" s="142">
        <v>1.286</v>
      </c>
      <c r="F3683" s="141">
        <v>2.2639999999999998</v>
      </c>
      <c r="G3683" s="135"/>
      <c r="H3683" s="135"/>
      <c r="I3683" s="134"/>
      <c r="J3683" s="135"/>
      <c r="K3683" s="135"/>
      <c r="L3683" s="134"/>
      <c r="M3683" s="135"/>
      <c r="N3683" s="135"/>
      <c r="O3683" s="134"/>
      <c r="P3683" s="135"/>
      <c r="Q3683" s="135"/>
      <c r="R3683" s="134"/>
      <c r="S3683" s="135"/>
      <c r="T3683" s="135"/>
      <c r="U3683" s="134"/>
      <c r="V3683" s="135"/>
      <c r="W3683" s="135"/>
      <c r="X3683" s="134"/>
      <c r="Y3683" s="135"/>
      <c r="Z3683" s="135"/>
      <c r="AA3683" s="134"/>
      <c r="AB3683" s="135"/>
      <c r="AC3683" s="135"/>
      <c r="AD3683" s="134"/>
      <c r="AE3683" s="135"/>
      <c r="AF3683" s="135"/>
      <c r="AG3683" s="134"/>
    </row>
    <row r="3684" spans="1:33">
      <c r="A3684" s="144" t="s">
        <v>345</v>
      </c>
      <c r="B3684" s="135" t="s">
        <v>1497</v>
      </c>
      <c r="C3684" s="143">
        <v>-495.92636606529675</v>
      </c>
      <c r="D3684" s="143">
        <v>2588.7493023077668</v>
      </c>
      <c r="E3684" s="142">
        <v>1.298</v>
      </c>
      <c r="F3684" s="141">
        <v>2.2719999999999998</v>
      </c>
      <c r="G3684" s="135"/>
      <c r="H3684" s="135"/>
      <c r="I3684" s="134"/>
      <c r="J3684" s="135"/>
      <c r="K3684" s="135"/>
      <c r="L3684" s="134"/>
      <c r="M3684" s="135"/>
      <c r="N3684" s="135"/>
      <c r="O3684" s="134"/>
      <c r="P3684" s="135"/>
      <c r="Q3684" s="135"/>
      <c r="R3684" s="134"/>
      <c r="S3684" s="135"/>
      <c r="T3684" s="135"/>
      <c r="U3684" s="134"/>
      <c r="V3684" s="135"/>
      <c r="W3684" s="135"/>
      <c r="X3684" s="134"/>
      <c r="Y3684" s="135"/>
      <c r="Z3684" s="135"/>
      <c r="AA3684" s="134"/>
      <c r="AB3684" s="135"/>
      <c r="AC3684" s="135"/>
      <c r="AD3684" s="134"/>
      <c r="AE3684" s="135"/>
      <c r="AF3684" s="135"/>
      <c r="AG3684" s="134"/>
    </row>
    <row r="3685" spans="1:33">
      <c r="A3685" s="144" t="s">
        <v>345</v>
      </c>
      <c r="B3685" s="135" t="s">
        <v>1496</v>
      </c>
      <c r="C3685" s="143">
        <v>-496.72971218478</v>
      </c>
      <c r="D3685" s="143">
        <v>2587.5417668524669</v>
      </c>
      <c r="E3685" s="142">
        <v>1.302</v>
      </c>
      <c r="F3685" s="141">
        <v>2.2639999999999998</v>
      </c>
      <c r="G3685" s="135"/>
      <c r="H3685" s="135"/>
      <c r="I3685" s="134"/>
      <c r="J3685" s="135"/>
      <c r="K3685" s="135"/>
      <c r="L3685" s="134"/>
      <c r="M3685" s="135"/>
      <c r="N3685" s="135"/>
      <c r="O3685" s="134"/>
      <c r="P3685" s="135"/>
      <c r="Q3685" s="135"/>
      <c r="R3685" s="134"/>
      <c r="S3685" s="135"/>
      <c r="T3685" s="135"/>
      <c r="U3685" s="134"/>
      <c r="V3685" s="135"/>
      <c r="W3685" s="135"/>
      <c r="X3685" s="134"/>
      <c r="Y3685" s="135"/>
      <c r="Z3685" s="135"/>
      <c r="AA3685" s="134"/>
      <c r="AB3685" s="135"/>
      <c r="AC3685" s="135"/>
      <c r="AD3685" s="134"/>
      <c r="AE3685" s="135"/>
      <c r="AF3685" s="135"/>
      <c r="AG3685" s="134"/>
    </row>
    <row r="3686" spans="1:33">
      <c r="A3686" s="144" t="s">
        <v>345</v>
      </c>
      <c r="B3686" s="135" t="s">
        <v>1495</v>
      </c>
      <c r="C3686" s="143">
        <v>-496.44999167990818</v>
      </c>
      <c r="D3686" s="143">
        <v>2586.58175546437</v>
      </c>
      <c r="E3686" s="142">
        <v>1.284</v>
      </c>
      <c r="F3686" s="141">
        <v>2.246</v>
      </c>
      <c r="G3686" s="135"/>
      <c r="H3686" s="135"/>
      <c r="I3686" s="134"/>
      <c r="J3686" s="135"/>
      <c r="K3686" s="135"/>
      <c r="L3686" s="134"/>
      <c r="M3686" s="135"/>
      <c r="N3686" s="135"/>
      <c r="O3686" s="134"/>
      <c r="P3686" s="135"/>
      <c r="Q3686" s="135"/>
      <c r="R3686" s="134"/>
      <c r="S3686" s="135"/>
      <c r="T3686" s="135"/>
      <c r="U3686" s="134"/>
      <c r="V3686" s="135"/>
      <c r="W3686" s="135"/>
      <c r="X3686" s="134"/>
      <c r="Y3686" s="135"/>
      <c r="Z3686" s="135"/>
      <c r="AA3686" s="134"/>
      <c r="AB3686" s="135"/>
      <c r="AC3686" s="135"/>
      <c r="AD3686" s="134"/>
      <c r="AE3686" s="135"/>
      <c r="AF3686" s="135"/>
      <c r="AG3686" s="134"/>
    </row>
    <row r="3687" spans="1:33">
      <c r="A3687" s="144" t="s">
        <v>345</v>
      </c>
      <c r="B3687" s="135" t="s">
        <v>1494</v>
      </c>
      <c r="C3687" s="143">
        <v>-496.8041883754006</v>
      </c>
      <c r="D3687" s="143">
        <v>2584.9284322585836</v>
      </c>
      <c r="E3687" s="142">
        <v>1.298</v>
      </c>
      <c r="F3687" s="141">
        <v>2.2589999999999999</v>
      </c>
      <c r="G3687" s="135"/>
      <c r="H3687" s="135"/>
      <c r="I3687" s="134"/>
      <c r="J3687" s="135"/>
      <c r="K3687" s="135"/>
      <c r="L3687" s="134"/>
      <c r="M3687" s="135"/>
      <c r="N3687" s="135"/>
      <c r="O3687" s="134"/>
      <c r="P3687" s="135"/>
      <c r="Q3687" s="135"/>
      <c r="R3687" s="134"/>
      <c r="S3687" s="135"/>
      <c r="T3687" s="135"/>
      <c r="U3687" s="134"/>
      <c r="V3687" s="135"/>
      <c r="W3687" s="135"/>
      <c r="X3687" s="134"/>
      <c r="Y3687" s="135"/>
      <c r="Z3687" s="135"/>
      <c r="AA3687" s="134"/>
      <c r="AB3687" s="135"/>
      <c r="AC3687" s="135"/>
      <c r="AD3687" s="134"/>
      <c r="AE3687" s="135"/>
      <c r="AF3687" s="135"/>
      <c r="AG3687" s="134"/>
    </row>
    <row r="3688" spans="1:33">
      <c r="A3688" s="144" t="s">
        <v>345</v>
      </c>
      <c r="B3688" s="135" t="s">
        <v>1493</v>
      </c>
      <c r="C3688" s="143">
        <v>-496.30865015955482</v>
      </c>
      <c r="D3688" s="143">
        <v>2584.2742155252195</v>
      </c>
      <c r="E3688" s="142">
        <v>1.286</v>
      </c>
      <c r="F3688" s="141">
        <v>2.2679999999999998</v>
      </c>
      <c r="G3688" s="135"/>
      <c r="H3688" s="135"/>
      <c r="I3688" s="134"/>
      <c r="J3688" s="135"/>
      <c r="K3688" s="135"/>
      <c r="L3688" s="134"/>
      <c r="M3688" s="135"/>
      <c r="N3688" s="135"/>
      <c r="O3688" s="134"/>
      <c r="P3688" s="135"/>
      <c r="Q3688" s="135"/>
      <c r="R3688" s="134"/>
      <c r="S3688" s="135"/>
      <c r="T3688" s="135"/>
      <c r="U3688" s="134"/>
      <c r="V3688" s="135"/>
      <c r="W3688" s="135"/>
      <c r="X3688" s="134"/>
      <c r="Y3688" s="135"/>
      <c r="Z3688" s="135"/>
      <c r="AA3688" s="134"/>
      <c r="AB3688" s="135"/>
      <c r="AC3688" s="135"/>
      <c r="AD3688" s="134"/>
      <c r="AE3688" s="135"/>
      <c r="AF3688" s="135"/>
      <c r="AG3688" s="134"/>
    </row>
    <row r="3689" spans="1:33">
      <c r="A3689" s="144" t="s">
        <v>345</v>
      </c>
      <c r="B3689" s="135" t="s">
        <v>1492</v>
      </c>
      <c r="C3689" s="143">
        <v>-496.01977938132859</v>
      </c>
      <c r="D3689" s="143">
        <v>2582.496355761039</v>
      </c>
      <c r="E3689" s="142">
        <v>1.3089999999999999</v>
      </c>
      <c r="F3689" s="141">
        <v>2.2549999999999999</v>
      </c>
      <c r="G3689" s="135"/>
      <c r="H3689" s="135"/>
      <c r="I3689" s="134"/>
      <c r="J3689" s="135"/>
      <c r="K3689" s="135"/>
      <c r="L3689" s="134"/>
      <c r="M3689" s="135"/>
      <c r="N3689" s="135"/>
      <c r="O3689" s="134"/>
      <c r="P3689" s="135"/>
      <c r="Q3689" s="135"/>
      <c r="R3689" s="134"/>
      <c r="S3689" s="135"/>
      <c r="T3689" s="135"/>
      <c r="U3689" s="134"/>
      <c r="V3689" s="135"/>
      <c r="W3689" s="135"/>
      <c r="X3689" s="134"/>
      <c r="Y3689" s="135"/>
      <c r="Z3689" s="135"/>
      <c r="AA3689" s="134"/>
      <c r="AB3689" s="135"/>
      <c r="AC3689" s="135"/>
      <c r="AD3689" s="134"/>
      <c r="AE3689" s="135"/>
      <c r="AF3689" s="135"/>
      <c r="AG3689" s="134"/>
    </row>
    <row r="3690" spans="1:33">
      <c r="A3690" s="144" t="s">
        <v>345</v>
      </c>
      <c r="B3690" s="135" t="s">
        <v>1491</v>
      </c>
      <c r="C3690" s="143">
        <v>-496.07805557583526</v>
      </c>
      <c r="D3690" s="143">
        <v>2581.2394192912161</v>
      </c>
      <c r="E3690" s="142">
        <v>1.3360000000000001</v>
      </c>
      <c r="F3690" s="141">
        <v>2.2509999999999999</v>
      </c>
      <c r="G3690" s="135"/>
      <c r="H3690" s="135"/>
      <c r="I3690" s="134"/>
      <c r="J3690" s="135"/>
      <c r="K3690" s="135"/>
      <c r="L3690" s="134"/>
      <c r="M3690" s="135"/>
      <c r="N3690" s="135"/>
      <c r="O3690" s="134"/>
      <c r="P3690" s="135"/>
      <c r="Q3690" s="135"/>
      <c r="R3690" s="134"/>
      <c r="S3690" s="135"/>
      <c r="T3690" s="135"/>
      <c r="U3690" s="134"/>
      <c r="V3690" s="135"/>
      <c r="W3690" s="135"/>
      <c r="X3690" s="134"/>
      <c r="Y3690" s="135"/>
      <c r="Z3690" s="135"/>
      <c r="AA3690" s="134"/>
      <c r="AB3690" s="135"/>
      <c r="AC3690" s="135"/>
      <c r="AD3690" s="134"/>
      <c r="AE3690" s="135"/>
      <c r="AF3690" s="135"/>
      <c r="AG3690" s="134"/>
    </row>
    <row r="3691" spans="1:33">
      <c r="A3691" s="144" t="s">
        <v>345</v>
      </c>
      <c r="B3691" s="135" t="s">
        <v>1490</v>
      </c>
      <c r="C3691" s="143">
        <v>-496.25580163849696</v>
      </c>
      <c r="D3691" s="143">
        <v>2579.7516814235578</v>
      </c>
      <c r="E3691" s="142">
        <v>1.347</v>
      </c>
      <c r="F3691" s="141">
        <v>2.2509999999999999</v>
      </c>
      <c r="G3691" s="135"/>
      <c r="H3691" s="135"/>
      <c r="I3691" s="134"/>
      <c r="J3691" s="135"/>
      <c r="K3691" s="135"/>
      <c r="L3691" s="134"/>
      <c r="M3691" s="135"/>
      <c r="N3691" s="135"/>
      <c r="O3691" s="134"/>
      <c r="P3691" s="135"/>
      <c r="Q3691" s="135"/>
      <c r="R3691" s="134"/>
      <c r="S3691" s="135"/>
      <c r="T3691" s="135"/>
      <c r="U3691" s="134"/>
      <c r="V3691" s="135"/>
      <c r="W3691" s="135"/>
      <c r="X3691" s="134"/>
      <c r="Y3691" s="135"/>
      <c r="Z3691" s="135"/>
      <c r="AA3691" s="134"/>
      <c r="AB3691" s="135"/>
      <c r="AC3691" s="135"/>
      <c r="AD3691" s="134"/>
      <c r="AE3691" s="135"/>
      <c r="AF3691" s="135"/>
      <c r="AG3691" s="134"/>
    </row>
    <row r="3692" spans="1:33">
      <c r="A3692" s="144" t="s">
        <v>345</v>
      </c>
      <c r="B3692" s="135" t="s">
        <v>1489</v>
      </c>
      <c r="C3692" s="143">
        <v>-496.44404496726281</v>
      </c>
      <c r="D3692" s="143">
        <v>2578.9071684275559</v>
      </c>
      <c r="E3692" s="142">
        <v>1.2909999999999999</v>
      </c>
      <c r="F3692" s="141">
        <v>2.2679999999999998</v>
      </c>
      <c r="G3692" s="135"/>
      <c r="H3692" s="135"/>
      <c r="I3692" s="134"/>
      <c r="J3692" s="135"/>
      <c r="K3692" s="135"/>
      <c r="L3692" s="134"/>
      <c r="M3692" s="135"/>
      <c r="N3692" s="135"/>
      <c r="O3692" s="134"/>
      <c r="P3692" s="135"/>
      <c r="Q3692" s="135"/>
      <c r="R3692" s="134"/>
      <c r="S3692" s="135"/>
      <c r="T3692" s="135"/>
      <c r="U3692" s="134"/>
      <c r="V3692" s="135"/>
      <c r="W3692" s="135"/>
      <c r="X3692" s="134"/>
      <c r="Y3692" s="135"/>
      <c r="Z3692" s="135"/>
      <c r="AA3692" s="134"/>
      <c r="AB3692" s="135"/>
      <c r="AC3692" s="135"/>
      <c r="AD3692" s="134"/>
      <c r="AE3692" s="135"/>
      <c r="AF3692" s="135"/>
      <c r="AG3692" s="134"/>
    </row>
    <row r="3693" spans="1:33">
      <c r="A3693" s="144" t="s">
        <v>345</v>
      </c>
      <c r="B3693" s="135" t="s">
        <v>1488</v>
      </c>
      <c r="C3693" s="143">
        <v>-496.52927441252103</v>
      </c>
      <c r="D3693" s="143">
        <v>2578.7527530974189</v>
      </c>
      <c r="E3693" s="142">
        <v>1.272</v>
      </c>
      <c r="F3693" s="141">
        <v>2.266</v>
      </c>
      <c r="G3693" s="135"/>
      <c r="H3693" s="135"/>
      <c r="I3693" s="134"/>
      <c r="J3693" s="135"/>
      <c r="K3693" s="135"/>
      <c r="L3693" s="134"/>
      <c r="M3693" s="135"/>
      <c r="N3693" s="135"/>
      <c r="O3693" s="134"/>
      <c r="P3693" s="135"/>
      <c r="Q3693" s="135"/>
      <c r="R3693" s="134"/>
      <c r="S3693" s="135"/>
      <c r="T3693" s="135"/>
      <c r="U3693" s="134"/>
      <c r="V3693" s="135"/>
      <c r="W3693" s="135"/>
      <c r="X3693" s="134"/>
      <c r="Y3693" s="135"/>
      <c r="Z3693" s="135"/>
      <c r="AA3693" s="134"/>
      <c r="AB3693" s="135"/>
      <c r="AC3693" s="135"/>
      <c r="AD3693" s="134"/>
      <c r="AE3693" s="135"/>
      <c r="AF3693" s="135"/>
      <c r="AG3693" s="134"/>
    </row>
    <row r="3694" spans="1:33">
      <c r="A3694" s="144" t="s">
        <v>345</v>
      </c>
      <c r="B3694" s="135" t="s">
        <v>1487</v>
      </c>
      <c r="C3694" s="143">
        <v>-496.48317804165038</v>
      </c>
      <c r="D3694" s="143">
        <v>2578.4542598659787</v>
      </c>
      <c r="E3694" s="142">
        <v>1.286</v>
      </c>
      <c r="F3694" s="141">
        <v>2.2650000000000001</v>
      </c>
      <c r="G3694" s="135"/>
      <c r="H3694" s="135"/>
      <c r="I3694" s="134"/>
      <c r="J3694" s="135"/>
      <c r="K3694" s="135"/>
      <c r="L3694" s="134"/>
      <c r="M3694" s="135"/>
      <c r="N3694" s="135"/>
      <c r="O3694" s="134"/>
      <c r="P3694" s="135"/>
      <c r="Q3694" s="135"/>
      <c r="R3694" s="134"/>
      <c r="S3694" s="135"/>
      <c r="T3694" s="135"/>
      <c r="U3694" s="134"/>
      <c r="V3694" s="135"/>
      <c r="W3694" s="135"/>
      <c r="X3694" s="134"/>
      <c r="Y3694" s="135"/>
      <c r="Z3694" s="135"/>
      <c r="AA3694" s="134"/>
      <c r="AB3694" s="135"/>
      <c r="AC3694" s="135"/>
      <c r="AD3694" s="134"/>
      <c r="AE3694" s="135"/>
      <c r="AF3694" s="135"/>
      <c r="AG3694" s="134"/>
    </row>
    <row r="3695" spans="1:33">
      <c r="A3695" s="144" t="s">
        <v>345</v>
      </c>
      <c r="B3695" s="135" t="s">
        <v>1486</v>
      </c>
      <c r="C3695" s="143">
        <v>-496.00767738866301</v>
      </c>
      <c r="D3695" s="143">
        <v>2577.4540923383979</v>
      </c>
      <c r="E3695" s="142">
        <v>1.2989999999999999</v>
      </c>
      <c r="F3695" s="141">
        <v>2.2469999999999999</v>
      </c>
      <c r="G3695" s="135"/>
      <c r="H3695" s="135"/>
      <c r="I3695" s="134"/>
      <c r="J3695" s="135"/>
      <c r="K3695" s="135"/>
      <c r="L3695" s="134"/>
      <c r="M3695" s="135"/>
      <c r="N3695" s="135"/>
      <c r="O3695" s="134"/>
      <c r="P3695" s="135"/>
      <c r="Q3695" s="135"/>
      <c r="R3695" s="134"/>
      <c r="S3695" s="135"/>
      <c r="T3695" s="135"/>
      <c r="U3695" s="134"/>
      <c r="V3695" s="135"/>
      <c r="W3695" s="135"/>
      <c r="X3695" s="134"/>
      <c r="Y3695" s="135"/>
      <c r="Z3695" s="135"/>
      <c r="AA3695" s="134"/>
      <c r="AB3695" s="135"/>
      <c r="AC3695" s="135"/>
      <c r="AD3695" s="134"/>
      <c r="AE3695" s="135"/>
      <c r="AF3695" s="135"/>
      <c r="AG3695" s="134"/>
    </row>
    <row r="3696" spans="1:33">
      <c r="A3696" s="144" t="s">
        <v>345</v>
      </c>
      <c r="B3696" s="135" t="s">
        <v>1485</v>
      </c>
      <c r="C3696" s="143">
        <v>-496.42164017216663</v>
      </c>
      <c r="D3696" s="143">
        <v>2575.9945261576986</v>
      </c>
      <c r="E3696" s="142">
        <v>1.333</v>
      </c>
      <c r="F3696" s="141">
        <v>2.2789999999999999</v>
      </c>
      <c r="G3696" s="135"/>
      <c r="H3696" s="135"/>
      <c r="I3696" s="134"/>
      <c r="J3696" s="135"/>
      <c r="K3696" s="135"/>
      <c r="L3696" s="134"/>
      <c r="M3696" s="135"/>
      <c r="N3696" s="135"/>
      <c r="O3696" s="134"/>
      <c r="P3696" s="135"/>
      <c r="Q3696" s="135"/>
      <c r="R3696" s="134"/>
      <c r="S3696" s="135"/>
      <c r="T3696" s="135"/>
      <c r="U3696" s="134"/>
      <c r="V3696" s="135"/>
      <c r="W3696" s="135"/>
      <c r="X3696" s="134"/>
      <c r="Y3696" s="135"/>
      <c r="Z3696" s="135"/>
      <c r="AA3696" s="134"/>
      <c r="AB3696" s="135"/>
      <c r="AC3696" s="135"/>
      <c r="AD3696" s="134"/>
      <c r="AE3696" s="135"/>
      <c r="AF3696" s="135"/>
      <c r="AG3696" s="134"/>
    </row>
    <row r="3697" spans="1:33">
      <c r="A3697" s="144" t="s">
        <v>345</v>
      </c>
      <c r="B3697" s="135" t="s">
        <v>1484</v>
      </c>
      <c r="C3697" s="143">
        <v>-496.69773100744766</v>
      </c>
      <c r="D3697" s="143">
        <v>2575.2135733208729</v>
      </c>
      <c r="E3697" s="142">
        <v>1.3109999999999999</v>
      </c>
      <c r="F3697" s="141">
        <v>2.2509999999999999</v>
      </c>
      <c r="G3697" s="135"/>
      <c r="H3697" s="135"/>
      <c r="I3697" s="134"/>
      <c r="J3697" s="135"/>
      <c r="K3697" s="135"/>
      <c r="L3697" s="134"/>
      <c r="M3697" s="135"/>
      <c r="N3697" s="135"/>
      <c r="O3697" s="134"/>
      <c r="P3697" s="135"/>
      <c r="Q3697" s="135"/>
      <c r="R3697" s="134"/>
      <c r="S3697" s="135"/>
      <c r="T3697" s="135"/>
      <c r="U3697" s="134"/>
      <c r="V3697" s="135"/>
      <c r="W3697" s="135"/>
      <c r="X3697" s="134"/>
      <c r="Y3697" s="135"/>
      <c r="Z3697" s="135"/>
      <c r="AA3697" s="134"/>
      <c r="AB3697" s="135"/>
      <c r="AC3697" s="135"/>
      <c r="AD3697" s="134"/>
      <c r="AE3697" s="135"/>
      <c r="AF3697" s="135"/>
      <c r="AG3697" s="134"/>
    </row>
    <row r="3698" spans="1:33">
      <c r="A3698" s="144" t="s">
        <v>345</v>
      </c>
      <c r="B3698" s="135" t="s">
        <v>1483</v>
      </c>
      <c r="C3698" s="143">
        <v>-496.66109048387074</v>
      </c>
      <c r="D3698" s="143">
        <v>2574.4937878282772</v>
      </c>
      <c r="E3698" s="142">
        <v>1.3160000000000001</v>
      </c>
      <c r="F3698" s="141">
        <v>2.2690000000000001</v>
      </c>
      <c r="G3698" s="135"/>
      <c r="H3698" s="135"/>
      <c r="I3698" s="134"/>
      <c r="J3698" s="135"/>
      <c r="K3698" s="135"/>
      <c r="L3698" s="134"/>
      <c r="M3698" s="135"/>
      <c r="N3698" s="135"/>
      <c r="O3698" s="134"/>
      <c r="P3698" s="135"/>
      <c r="Q3698" s="135"/>
      <c r="R3698" s="134"/>
      <c r="S3698" s="135"/>
      <c r="T3698" s="135"/>
      <c r="U3698" s="134"/>
      <c r="V3698" s="135"/>
      <c r="W3698" s="135"/>
      <c r="X3698" s="134"/>
      <c r="Y3698" s="135"/>
      <c r="Z3698" s="135"/>
      <c r="AA3698" s="134"/>
      <c r="AB3698" s="135"/>
      <c r="AC3698" s="135"/>
      <c r="AD3698" s="134"/>
      <c r="AE3698" s="135"/>
      <c r="AF3698" s="135"/>
      <c r="AG3698" s="134"/>
    </row>
    <row r="3699" spans="1:33">
      <c r="A3699" s="144" t="s">
        <v>345</v>
      </c>
      <c r="B3699" s="135" t="s">
        <v>1482</v>
      </c>
      <c r="C3699" s="143">
        <v>-496.52408907899553</v>
      </c>
      <c r="D3699" s="143">
        <v>2574.2364706203221</v>
      </c>
      <c r="E3699" s="142">
        <v>1.2989999999999999</v>
      </c>
      <c r="F3699" s="141">
        <v>2.266</v>
      </c>
      <c r="G3699" s="135"/>
      <c r="H3699" s="135"/>
      <c r="I3699" s="134"/>
      <c r="J3699" s="135"/>
      <c r="K3699" s="135"/>
      <c r="L3699" s="134"/>
      <c r="M3699" s="135"/>
      <c r="N3699" s="135"/>
      <c r="O3699" s="134"/>
      <c r="P3699" s="135"/>
      <c r="Q3699" s="135"/>
      <c r="R3699" s="134"/>
      <c r="S3699" s="135"/>
      <c r="T3699" s="135"/>
      <c r="U3699" s="134"/>
      <c r="V3699" s="135"/>
      <c r="W3699" s="135"/>
      <c r="X3699" s="134"/>
      <c r="Y3699" s="135"/>
      <c r="Z3699" s="135"/>
      <c r="AA3699" s="134"/>
      <c r="AB3699" s="135"/>
      <c r="AC3699" s="135"/>
      <c r="AD3699" s="134"/>
      <c r="AE3699" s="135"/>
      <c r="AF3699" s="135"/>
      <c r="AG3699" s="134"/>
    </row>
    <row r="3700" spans="1:33">
      <c r="A3700" s="144" t="s">
        <v>345</v>
      </c>
      <c r="B3700" s="135" t="s">
        <v>1481</v>
      </c>
      <c r="C3700" s="143">
        <v>-496.85262199898864</v>
      </c>
      <c r="D3700" s="143">
        <v>2573.0098889341357</v>
      </c>
      <c r="E3700" s="142">
        <v>1.306</v>
      </c>
      <c r="F3700" s="141">
        <v>2.2799999999999998</v>
      </c>
      <c r="G3700" s="135"/>
      <c r="H3700" s="135"/>
      <c r="I3700" s="134"/>
      <c r="J3700" s="135"/>
      <c r="K3700" s="135"/>
      <c r="L3700" s="134"/>
      <c r="M3700" s="135"/>
      <c r="N3700" s="135"/>
      <c r="O3700" s="134"/>
      <c r="P3700" s="135"/>
      <c r="Q3700" s="135"/>
      <c r="R3700" s="134"/>
      <c r="S3700" s="135"/>
      <c r="T3700" s="135"/>
      <c r="U3700" s="134"/>
      <c r="V3700" s="135"/>
      <c r="W3700" s="135"/>
      <c r="X3700" s="134"/>
      <c r="Y3700" s="135"/>
      <c r="Z3700" s="135"/>
      <c r="AA3700" s="134"/>
      <c r="AB3700" s="135"/>
      <c r="AC3700" s="135"/>
      <c r="AD3700" s="134"/>
      <c r="AE3700" s="135"/>
      <c r="AF3700" s="135"/>
      <c r="AG3700" s="134"/>
    </row>
    <row r="3701" spans="1:33">
      <c r="A3701" s="144" t="s">
        <v>345</v>
      </c>
      <c r="B3701" s="135" t="s">
        <v>1480</v>
      </c>
      <c r="C3701" s="143">
        <v>-496.00074240564732</v>
      </c>
      <c r="D3701" s="143">
        <v>2571.9199552924551</v>
      </c>
      <c r="E3701" s="142">
        <v>1.319</v>
      </c>
      <c r="F3701" s="141">
        <v>2.25</v>
      </c>
      <c r="G3701" s="135"/>
      <c r="H3701" s="135"/>
      <c r="I3701" s="134"/>
      <c r="J3701" s="135"/>
      <c r="K3701" s="135"/>
      <c r="L3701" s="134"/>
      <c r="M3701" s="135"/>
      <c r="N3701" s="135"/>
      <c r="O3701" s="134"/>
      <c r="P3701" s="135"/>
      <c r="Q3701" s="135"/>
      <c r="R3701" s="134"/>
      <c r="S3701" s="135"/>
      <c r="T3701" s="135"/>
      <c r="U3701" s="134"/>
      <c r="V3701" s="135"/>
      <c r="W3701" s="135"/>
      <c r="X3701" s="134"/>
      <c r="Y3701" s="135"/>
      <c r="Z3701" s="135"/>
      <c r="AA3701" s="134"/>
      <c r="AB3701" s="135"/>
      <c r="AC3701" s="135"/>
      <c r="AD3701" s="134"/>
      <c r="AE3701" s="135"/>
      <c r="AF3701" s="135"/>
      <c r="AG3701" s="134"/>
    </row>
    <row r="3702" spans="1:33">
      <c r="A3702" s="144" t="s">
        <v>345</v>
      </c>
      <c r="B3702" s="135" t="s">
        <v>1479</v>
      </c>
      <c r="C3702" s="143">
        <v>-496.38204533106972</v>
      </c>
      <c r="D3702" s="143">
        <v>2570.0607156200572</v>
      </c>
      <c r="E3702" s="142">
        <v>1.3140000000000001</v>
      </c>
      <c r="F3702" s="141">
        <v>2.2730000000000001</v>
      </c>
      <c r="G3702" s="135"/>
      <c r="H3702" s="135"/>
      <c r="I3702" s="134"/>
      <c r="J3702" s="135"/>
      <c r="K3702" s="135"/>
      <c r="L3702" s="134"/>
      <c r="M3702" s="135"/>
      <c r="N3702" s="135"/>
      <c r="O3702" s="134"/>
      <c r="P3702" s="135"/>
      <c r="Q3702" s="135"/>
      <c r="R3702" s="134"/>
      <c r="S3702" s="135"/>
      <c r="T3702" s="135"/>
      <c r="U3702" s="134"/>
      <c r="V3702" s="135"/>
      <c r="W3702" s="135"/>
      <c r="X3702" s="134"/>
      <c r="Y3702" s="135"/>
      <c r="Z3702" s="135"/>
      <c r="AA3702" s="134"/>
      <c r="AB3702" s="135"/>
      <c r="AC3702" s="135"/>
      <c r="AD3702" s="134"/>
      <c r="AE3702" s="135"/>
      <c r="AF3702" s="135"/>
      <c r="AG3702" s="134"/>
    </row>
    <row r="3703" spans="1:33">
      <c r="A3703" s="144" t="s">
        <v>345</v>
      </c>
      <c r="B3703" s="135" t="s">
        <v>1478</v>
      </c>
      <c r="C3703" s="143">
        <v>-496.22838999707056</v>
      </c>
      <c r="D3703" s="143">
        <v>2569.2307661390023</v>
      </c>
      <c r="E3703" s="142">
        <v>1.278</v>
      </c>
      <c r="F3703" s="141">
        <v>2.2530000000000001</v>
      </c>
      <c r="G3703" s="135"/>
      <c r="H3703" s="135"/>
      <c r="I3703" s="134"/>
      <c r="J3703" s="135"/>
      <c r="K3703" s="135"/>
      <c r="L3703" s="134"/>
      <c r="M3703" s="135"/>
      <c r="N3703" s="135"/>
      <c r="O3703" s="134"/>
      <c r="P3703" s="135"/>
      <c r="Q3703" s="135"/>
      <c r="R3703" s="134"/>
      <c r="S3703" s="135"/>
      <c r="T3703" s="135"/>
      <c r="U3703" s="134"/>
      <c r="V3703" s="135"/>
      <c r="W3703" s="135"/>
      <c r="X3703" s="134"/>
      <c r="Y3703" s="135"/>
      <c r="Z3703" s="135"/>
      <c r="AA3703" s="134"/>
      <c r="AB3703" s="135"/>
      <c r="AC3703" s="135"/>
      <c r="AD3703" s="134"/>
      <c r="AE3703" s="135"/>
      <c r="AF3703" s="135"/>
      <c r="AG3703" s="134"/>
    </row>
    <row r="3704" spans="1:33">
      <c r="A3704" s="144" t="s">
        <v>345</v>
      </c>
      <c r="B3704" s="135" t="s">
        <v>1477</v>
      </c>
      <c r="C3704" s="143">
        <v>-496.81170414026604</v>
      </c>
      <c r="D3704" s="143">
        <v>2568.8410154128787</v>
      </c>
      <c r="E3704" s="142">
        <v>1.3180000000000001</v>
      </c>
      <c r="F3704" s="141">
        <v>2.2709999999999999</v>
      </c>
      <c r="G3704" s="135"/>
      <c r="H3704" s="135"/>
      <c r="I3704" s="134"/>
      <c r="J3704" s="135"/>
      <c r="K3704" s="135"/>
      <c r="L3704" s="134"/>
      <c r="M3704" s="135"/>
      <c r="N3704" s="135"/>
      <c r="O3704" s="134"/>
      <c r="P3704" s="135"/>
      <c r="Q3704" s="135"/>
      <c r="R3704" s="134"/>
      <c r="S3704" s="135"/>
      <c r="T3704" s="135"/>
      <c r="U3704" s="134"/>
      <c r="V3704" s="135"/>
      <c r="W3704" s="135"/>
      <c r="X3704" s="134"/>
      <c r="Y3704" s="135"/>
      <c r="Z3704" s="135"/>
      <c r="AA3704" s="134"/>
      <c r="AB3704" s="135"/>
      <c r="AC3704" s="135"/>
      <c r="AD3704" s="134"/>
      <c r="AE3704" s="135"/>
      <c r="AF3704" s="135"/>
      <c r="AG3704" s="134"/>
    </row>
    <row r="3705" spans="1:33">
      <c r="A3705" s="144" t="s">
        <v>345</v>
      </c>
      <c r="B3705" s="135" t="s">
        <v>1476</v>
      </c>
      <c r="C3705" s="143">
        <v>-496.86539572424493</v>
      </c>
      <c r="D3705" s="143">
        <v>2568.0693926512299</v>
      </c>
      <c r="E3705" s="142">
        <v>1.2729999999999999</v>
      </c>
      <c r="F3705" s="141">
        <v>2.2719999999999998</v>
      </c>
      <c r="G3705" s="135"/>
      <c r="H3705" s="135"/>
      <c r="I3705" s="134"/>
      <c r="J3705" s="135"/>
      <c r="K3705" s="135"/>
      <c r="L3705" s="134"/>
      <c r="M3705" s="135"/>
      <c r="N3705" s="135"/>
      <c r="O3705" s="134"/>
      <c r="P3705" s="135"/>
      <c r="Q3705" s="135"/>
      <c r="R3705" s="134"/>
      <c r="S3705" s="135"/>
      <c r="T3705" s="135"/>
      <c r="U3705" s="134"/>
      <c r="V3705" s="135"/>
      <c r="W3705" s="135"/>
      <c r="X3705" s="134"/>
      <c r="Y3705" s="135"/>
      <c r="Z3705" s="135"/>
      <c r="AA3705" s="134"/>
      <c r="AB3705" s="135"/>
      <c r="AC3705" s="135"/>
      <c r="AD3705" s="134"/>
      <c r="AE3705" s="135"/>
      <c r="AF3705" s="135"/>
      <c r="AG3705" s="134"/>
    </row>
    <row r="3706" spans="1:33">
      <c r="A3706" s="144" t="s">
        <v>345</v>
      </c>
      <c r="B3706" s="135" t="s">
        <v>1475</v>
      </c>
      <c r="C3706" s="143">
        <v>-496.43346862331634</v>
      </c>
      <c r="D3706" s="143">
        <v>2566.7367209880185</v>
      </c>
      <c r="E3706" s="142">
        <v>1.353</v>
      </c>
      <c r="F3706" s="141">
        <v>2.266</v>
      </c>
      <c r="G3706" s="135"/>
      <c r="H3706" s="135"/>
      <c r="I3706" s="134"/>
      <c r="J3706" s="135"/>
      <c r="K3706" s="135"/>
      <c r="L3706" s="134"/>
      <c r="M3706" s="135"/>
      <c r="N3706" s="135"/>
      <c r="O3706" s="134"/>
      <c r="P3706" s="135"/>
      <c r="Q3706" s="135"/>
      <c r="R3706" s="134"/>
      <c r="S3706" s="135"/>
      <c r="T3706" s="135"/>
      <c r="U3706" s="134"/>
      <c r="V3706" s="135"/>
      <c r="W3706" s="135"/>
      <c r="X3706" s="134"/>
      <c r="Y3706" s="135"/>
      <c r="Z3706" s="135"/>
      <c r="AA3706" s="134"/>
      <c r="AB3706" s="135"/>
      <c r="AC3706" s="135"/>
      <c r="AD3706" s="134"/>
      <c r="AE3706" s="135"/>
      <c r="AF3706" s="135"/>
      <c r="AG3706" s="134"/>
    </row>
    <row r="3707" spans="1:33">
      <c r="A3707" s="144" t="s">
        <v>345</v>
      </c>
      <c r="B3707" s="135" t="s">
        <v>1474</v>
      </c>
      <c r="C3707" s="143">
        <v>-496.82822219514054</v>
      </c>
      <c r="D3707" s="143">
        <v>2565.4321780149185</v>
      </c>
      <c r="E3707" s="142">
        <v>1.2809999999999999</v>
      </c>
      <c r="F3707" s="141">
        <v>2.27</v>
      </c>
      <c r="G3707" s="135"/>
      <c r="H3707" s="135"/>
      <c r="I3707" s="134"/>
      <c r="J3707" s="135"/>
      <c r="K3707" s="135"/>
      <c r="L3707" s="134"/>
      <c r="M3707" s="135"/>
      <c r="N3707" s="135"/>
      <c r="O3707" s="134"/>
      <c r="P3707" s="135"/>
      <c r="Q3707" s="135"/>
      <c r="R3707" s="134"/>
      <c r="S3707" s="135"/>
      <c r="T3707" s="135"/>
      <c r="U3707" s="134"/>
      <c r="V3707" s="135"/>
      <c r="W3707" s="135"/>
      <c r="X3707" s="134"/>
      <c r="Y3707" s="135"/>
      <c r="Z3707" s="135"/>
      <c r="AA3707" s="134"/>
      <c r="AB3707" s="135"/>
      <c r="AC3707" s="135"/>
      <c r="AD3707" s="134"/>
      <c r="AE3707" s="135"/>
      <c r="AF3707" s="135"/>
      <c r="AG3707" s="134"/>
    </row>
    <row r="3708" spans="1:33">
      <c r="A3708" s="144" t="s">
        <v>345</v>
      </c>
      <c r="B3708" s="135" t="s">
        <v>1473</v>
      </c>
      <c r="C3708" s="143">
        <v>-496.68643429120652</v>
      </c>
      <c r="D3708" s="143">
        <v>2563.4713369590986</v>
      </c>
      <c r="E3708" s="142">
        <v>1.2929999999999999</v>
      </c>
      <c r="F3708" s="141">
        <v>2.2589999999999999</v>
      </c>
      <c r="G3708" s="135"/>
      <c r="H3708" s="135"/>
      <c r="I3708" s="134"/>
      <c r="J3708" s="135"/>
      <c r="K3708" s="135"/>
      <c r="L3708" s="134"/>
      <c r="M3708" s="135"/>
      <c r="N3708" s="135"/>
      <c r="O3708" s="134"/>
      <c r="P3708" s="135"/>
      <c r="Q3708" s="135"/>
      <c r="R3708" s="134"/>
      <c r="S3708" s="135"/>
      <c r="T3708" s="135"/>
      <c r="U3708" s="134"/>
      <c r="V3708" s="135"/>
      <c r="W3708" s="135"/>
      <c r="X3708" s="134"/>
      <c r="Y3708" s="135"/>
      <c r="Z3708" s="135"/>
      <c r="AA3708" s="134"/>
      <c r="AB3708" s="135"/>
      <c r="AC3708" s="135"/>
      <c r="AD3708" s="134"/>
      <c r="AE3708" s="135"/>
      <c r="AF3708" s="135"/>
      <c r="AG3708" s="134"/>
    </row>
    <row r="3709" spans="1:33">
      <c r="A3709" s="144" t="s">
        <v>345</v>
      </c>
      <c r="B3709" s="135" t="s">
        <v>1472</v>
      </c>
      <c r="C3709" s="143">
        <v>-496.5204270212671</v>
      </c>
      <c r="D3709" s="143">
        <v>2562.7064988318011</v>
      </c>
      <c r="E3709" s="142">
        <v>1.304</v>
      </c>
      <c r="F3709" s="141">
        <v>2.2690000000000001</v>
      </c>
      <c r="G3709" s="135"/>
      <c r="H3709" s="135"/>
      <c r="I3709" s="134"/>
      <c r="J3709" s="135"/>
      <c r="K3709" s="135"/>
      <c r="L3709" s="134"/>
      <c r="M3709" s="135"/>
      <c r="N3709" s="135"/>
      <c r="O3709" s="134"/>
      <c r="P3709" s="135"/>
      <c r="Q3709" s="135"/>
      <c r="R3709" s="134"/>
      <c r="S3709" s="135"/>
      <c r="T3709" s="135"/>
      <c r="U3709" s="134"/>
      <c r="V3709" s="135"/>
      <c r="W3709" s="135"/>
      <c r="X3709" s="134"/>
      <c r="Y3709" s="135"/>
      <c r="Z3709" s="135"/>
      <c r="AA3709" s="134"/>
      <c r="AB3709" s="135"/>
      <c r="AC3709" s="135"/>
      <c r="AD3709" s="134"/>
      <c r="AE3709" s="135"/>
      <c r="AF3709" s="135"/>
      <c r="AG3709" s="134"/>
    </row>
    <row r="3710" spans="1:33">
      <c r="A3710" s="144" t="s">
        <v>345</v>
      </c>
      <c r="B3710" s="135" t="s">
        <v>1471</v>
      </c>
      <c r="C3710" s="143">
        <v>-496.37387755288677</v>
      </c>
      <c r="D3710" s="143">
        <v>2561.2839269812052</v>
      </c>
      <c r="E3710" s="142">
        <v>1.3180000000000001</v>
      </c>
      <c r="F3710" s="141">
        <v>2.2759999999999998</v>
      </c>
      <c r="G3710" s="135"/>
      <c r="H3710" s="135"/>
      <c r="I3710" s="134"/>
      <c r="J3710" s="135"/>
      <c r="K3710" s="135"/>
      <c r="L3710" s="134"/>
      <c r="M3710" s="135"/>
      <c r="N3710" s="135"/>
      <c r="O3710" s="134"/>
      <c r="P3710" s="135"/>
      <c r="Q3710" s="135"/>
      <c r="R3710" s="134"/>
      <c r="S3710" s="135"/>
      <c r="T3710" s="135"/>
      <c r="U3710" s="134"/>
      <c r="V3710" s="135"/>
      <c r="W3710" s="135"/>
      <c r="X3710" s="134"/>
      <c r="Y3710" s="135"/>
      <c r="Z3710" s="135"/>
      <c r="AA3710" s="134"/>
      <c r="AB3710" s="135"/>
      <c r="AC3710" s="135"/>
      <c r="AD3710" s="134"/>
      <c r="AE3710" s="135"/>
      <c r="AF3710" s="135"/>
      <c r="AG3710" s="134"/>
    </row>
    <row r="3711" spans="1:33">
      <c r="A3711" s="144" t="s">
        <v>345</v>
      </c>
      <c r="B3711" s="135" t="s">
        <v>1470</v>
      </c>
      <c r="C3711" s="143">
        <v>-495.96861469071092</v>
      </c>
      <c r="D3711" s="143">
        <v>2560.8308635715848</v>
      </c>
      <c r="E3711" s="142">
        <v>1.266</v>
      </c>
      <c r="F3711" s="141">
        <v>2.2610000000000001</v>
      </c>
      <c r="G3711" s="135"/>
      <c r="H3711" s="135"/>
      <c r="I3711" s="134"/>
      <c r="J3711" s="135"/>
      <c r="K3711" s="135"/>
      <c r="L3711" s="134"/>
      <c r="M3711" s="135"/>
      <c r="N3711" s="135"/>
      <c r="O3711" s="134"/>
      <c r="P3711" s="135"/>
      <c r="Q3711" s="135"/>
      <c r="R3711" s="134"/>
      <c r="S3711" s="135"/>
      <c r="T3711" s="135"/>
      <c r="U3711" s="134"/>
      <c r="V3711" s="135"/>
      <c r="W3711" s="135"/>
      <c r="X3711" s="134"/>
      <c r="Y3711" s="135"/>
      <c r="Z3711" s="135"/>
      <c r="AA3711" s="134"/>
      <c r="AB3711" s="135"/>
      <c r="AC3711" s="135"/>
      <c r="AD3711" s="134"/>
      <c r="AE3711" s="135"/>
      <c r="AF3711" s="135"/>
      <c r="AG3711" s="134"/>
    </row>
    <row r="3712" spans="1:33">
      <c r="A3712" s="144" t="s">
        <v>345</v>
      </c>
      <c r="B3712" s="135" t="s">
        <v>1469</v>
      </c>
      <c r="C3712" s="143">
        <v>-496.47865923550592</v>
      </c>
      <c r="D3712" s="143">
        <v>2560.019823432584</v>
      </c>
      <c r="E3712" s="142">
        <v>1.3140000000000001</v>
      </c>
      <c r="F3712" s="141">
        <v>2.2570000000000001</v>
      </c>
      <c r="G3712" s="135"/>
      <c r="H3712" s="135"/>
      <c r="I3712" s="134"/>
      <c r="J3712" s="135"/>
      <c r="K3712" s="135"/>
      <c r="L3712" s="134"/>
      <c r="M3712" s="135"/>
      <c r="N3712" s="135"/>
      <c r="O3712" s="134"/>
      <c r="P3712" s="135"/>
      <c r="Q3712" s="135"/>
      <c r="R3712" s="134"/>
      <c r="S3712" s="135"/>
      <c r="T3712" s="135"/>
      <c r="U3712" s="134"/>
      <c r="V3712" s="135"/>
      <c r="W3712" s="135"/>
      <c r="X3712" s="134"/>
      <c r="Y3712" s="135"/>
      <c r="Z3712" s="135"/>
      <c r="AA3712" s="134"/>
      <c r="AB3712" s="135"/>
      <c r="AC3712" s="135"/>
      <c r="AD3712" s="134"/>
      <c r="AE3712" s="135"/>
      <c r="AF3712" s="135"/>
      <c r="AG3712" s="134"/>
    </row>
    <row r="3713" spans="1:33">
      <c r="A3713" s="144" t="s">
        <v>345</v>
      </c>
      <c r="B3713" s="135" t="s">
        <v>1468</v>
      </c>
      <c r="C3713" s="143">
        <v>-496.42165474907006</v>
      </c>
      <c r="D3713" s="143">
        <v>2559.3457769928573</v>
      </c>
      <c r="E3713" s="142">
        <v>1.298</v>
      </c>
      <c r="F3713" s="141">
        <v>2.2559999999999998</v>
      </c>
      <c r="G3713" s="135"/>
      <c r="H3713" s="135"/>
      <c r="I3713" s="134"/>
      <c r="J3713" s="135"/>
      <c r="K3713" s="135"/>
      <c r="L3713" s="134"/>
      <c r="M3713" s="135"/>
      <c r="N3713" s="135"/>
      <c r="O3713" s="134"/>
      <c r="P3713" s="135"/>
      <c r="Q3713" s="135"/>
      <c r="R3713" s="134"/>
      <c r="S3713" s="135"/>
      <c r="T3713" s="135"/>
      <c r="U3713" s="134"/>
      <c r="V3713" s="135"/>
      <c r="W3713" s="135"/>
      <c r="X3713" s="134"/>
      <c r="Y3713" s="135"/>
      <c r="Z3713" s="135"/>
      <c r="AA3713" s="134"/>
      <c r="AB3713" s="135"/>
      <c r="AC3713" s="135"/>
      <c r="AD3713" s="134"/>
      <c r="AE3713" s="135"/>
      <c r="AF3713" s="135"/>
      <c r="AG3713" s="134"/>
    </row>
    <row r="3714" spans="1:33">
      <c r="A3714" s="144" t="s">
        <v>345</v>
      </c>
      <c r="B3714" s="135" t="s">
        <v>1467</v>
      </c>
      <c r="C3714" s="143">
        <v>-495.96013873277019</v>
      </c>
      <c r="D3714" s="143">
        <v>2558.928077944624</v>
      </c>
      <c r="E3714" s="142">
        <v>1.304</v>
      </c>
      <c r="F3714" s="141">
        <v>2.2469999999999999</v>
      </c>
      <c r="G3714" s="135"/>
      <c r="H3714" s="135"/>
      <c r="I3714" s="134"/>
      <c r="J3714" s="135"/>
      <c r="K3714" s="135"/>
      <c r="L3714" s="134"/>
      <c r="M3714" s="135"/>
      <c r="N3714" s="135"/>
      <c r="O3714" s="134"/>
      <c r="P3714" s="135"/>
      <c r="Q3714" s="135"/>
      <c r="R3714" s="134"/>
      <c r="S3714" s="135"/>
      <c r="T3714" s="135"/>
      <c r="U3714" s="134"/>
      <c r="V3714" s="135"/>
      <c r="W3714" s="135"/>
      <c r="X3714" s="134"/>
      <c r="Y3714" s="135"/>
      <c r="Z3714" s="135"/>
      <c r="AA3714" s="134"/>
      <c r="AB3714" s="135"/>
      <c r="AC3714" s="135"/>
      <c r="AD3714" s="134"/>
      <c r="AE3714" s="135"/>
      <c r="AF3714" s="135"/>
      <c r="AG3714" s="134"/>
    </row>
    <row r="3715" spans="1:33">
      <c r="A3715" s="144" t="s">
        <v>345</v>
      </c>
      <c r="B3715" s="135" t="s">
        <v>1466</v>
      </c>
      <c r="C3715" s="143">
        <v>-496.2617541155214</v>
      </c>
      <c r="D3715" s="143">
        <v>2557.567029897873</v>
      </c>
      <c r="E3715" s="142">
        <v>1.3180000000000001</v>
      </c>
      <c r="F3715" s="141">
        <v>2.2679999999999998</v>
      </c>
      <c r="G3715" s="135"/>
      <c r="H3715" s="135"/>
      <c r="I3715" s="134"/>
      <c r="J3715" s="135"/>
      <c r="K3715" s="135"/>
      <c r="L3715" s="134"/>
      <c r="M3715" s="135"/>
      <c r="N3715" s="135"/>
      <c r="O3715" s="134"/>
      <c r="P3715" s="135"/>
      <c r="Q3715" s="135"/>
      <c r="R3715" s="134"/>
      <c r="S3715" s="135"/>
      <c r="T3715" s="135"/>
      <c r="U3715" s="134"/>
      <c r="V3715" s="135"/>
      <c r="W3715" s="135"/>
      <c r="X3715" s="134"/>
      <c r="Y3715" s="135"/>
      <c r="Z3715" s="135"/>
      <c r="AA3715" s="134"/>
      <c r="AB3715" s="135"/>
      <c r="AC3715" s="135"/>
      <c r="AD3715" s="134"/>
      <c r="AE3715" s="135"/>
      <c r="AF3715" s="135"/>
      <c r="AG3715" s="134"/>
    </row>
    <row r="3716" spans="1:33">
      <c r="A3716" s="144" t="s">
        <v>345</v>
      </c>
      <c r="B3716" s="135" t="s">
        <v>1465</v>
      </c>
      <c r="C3716" s="143">
        <v>-495.96588892753726</v>
      </c>
      <c r="D3716" s="143">
        <v>2556.7293020266166</v>
      </c>
      <c r="E3716" s="142">
        <v>1.28</v>
      </c>
      <c r="F3716" s="141">
        <v>2.2589999999999999</v>
      </c>
      <c r="G3716" s="135"/>
      <c r="H3716" s="135"/>
      <c r="I3716" s="134"/>
      <c r="J3716" s="135"/>
      <c r="K3716" s="135"/>
      <c r="L3716" s="134"/>
      <c r="M3716" s="135"/>
      <c r="N3716" s="135"/>
      <c r="O3716" s="134"/>
      <c r="P3716" s="135"/>
      <c r="Q3716" s="135"/>
      <c r="R3716" s="134"/>
      <c r="S3716" s="135"/>
      <c r="T3716" s="135"/>
      <c r="U3716" s="134"/>
      <c r="V3716" s="135"/>
      <c r="W3716" s="135"/>
      <c r="X3716" s="134"/>
      <c r="Y3716" s="135"/>
      <c r="Z3716" s="135"/>
      <c r="AA3716" s="134"/>
      <c r="AB3716" s="135"/>
      <c r="AC3716" s="135"/>
      <c r="AD3716" s="134"/>
      <c r="AE3716" s="135"/>
      <c r="AF3716" s="135"/>
      <c r="AG3716" s="134"/>
    </row>
    <row r="3717" spans="1:33">
      <c r="A3717" s="144" t="s">
        <v>345</v>
      </c>
      <c r="B3717" s="135" t="s">
        <v>1464</v>
      </c>
      <c r="C3717" s="143">
        <v>-496.05073424569088</v>
      </c>
      <c r="D3717" s="143">
        <v>2555.6371467494105</v>
      </c>
      <c r="E3717" s="142">
        <v>1.3029999999999999</v>
      </c>
      <c r="F3717" s="141">
        <v>2.246</v>
      </c>
      <c r="G3717" s="135"/>
      <c r="H3717" s="135"/>
      <c r="I3717" s="134"/>
      <c r="J3717" s="135"/>
      <c r="K3717" s="135"/>
      <c r="L3717" s="134"/>
      <c r="M3717" s="135"/>
      <c r="N3717" s="135"/>
      <c r="O3717" s="134"/>
      <c r="P3717" s="135"/>
      <c r="Q3717" s="135"/>
      <c r="R3717" s="134"/>
      <c r="S3717" s="135"/>
      <c r="T3717" s="135"/>
      <c r="U3717" s="134"/>
      <c r="V3717" s="135"/>
      <c r="W3717" s="135"/>
      <c r="X3717" s="134"/>
      <c r="Y3717" s="135"/>
      <c r="Z3717" s="135"/>
      <c r="AA3717" s="134"/>
      <c r="AB3717" s="135"/>
      <c r="AC3717" s="135"/>
      <c r="AD3717" s="134"/>
      <c r="AE3717" s="135"/>
      <c r="AF3717" s="135"/>
      <c r="AG3717" s="134"/>
    </row>
    <row r="3718" spans="1:33">
      <c r="A3718" s="144" t="s">
        <v>345</v>
      </c>
      <c r="B3718" s="135" t="s">
        <v>1463</v>
      </c>
      <c r="C3718" s="143">
        <v>-495.99303823346867</v>
      </c>
      <c r="D3718" s="143">
        <v>2554.4406195482352</v>
      </c>
      <c r="E3718" s="142">
        <v>1.278</v>
      </c>
      <c r="F3718" s="141">
        <v>2.2650000000000001</v>
      </c>
      <c r="G3718" s="135"/>
      <c r="H3718" s="135"/>
      <c r="I3718" s="134"/>
      <c r="J3718" s="135"/>
      <c r="K3718" s="135"/>
      <c r="L3718" s="134"/>
      <c r="M3718" s="135"/>
      <c r="N3718" s="135"/>
      <c r="O3718" s="134"/>
      <c r="P3718" s="135"/>
      <c r="Q3718" s="135"/>
      <c r="R3718" s="134"/>
      <c r="S3718" s="135"/>
      <c r="T3718" s="135"/>
      <c r="U3718" s="134"/>
      <c r="V3718" s="135"/>
      <c r="W3718" s="135"/>
      <c r="X3718" s="134"/>
      <c r="Y3718" s="135"/>
      <c r="Z3718" s="135"/>
      <c r="AA3718" s="134"/>
      <c r="AB3718" s="135"/>
      <c r="AC3718" s="135"/>
      <c r="AD3718" s="134"/>
      <c r="AE3718" s="135"/>
      <c r="AF3718" s="135"/>
      <c r="AG3718" s="134"/>
    </row>
    <row r="3719" spans="1:33">
      <c r="A3719" s="144" t="s">
        <v>345</v>
      </c>
      <c r="B3719" s="135" t="s">
        <v>1462</v>
      </c>
      <c r="C3719" s="143">
        <v>-495.92398444698074</v>
      </c>
      <c r="D3719" s="143">
        <v>2552.5093084846267</v>
      </c>
      <c r="E3719" s="142">
        <v>1.3009999999999999</v>
      </c>
      <c r="F3719" s="141">
        <v>2.2730000000000001</v>
      </c>
      <c r="G3719" s="135"/>
      <c r="H3719" s="135"/>
      <c r="I3719" s="134"/>
      <c r="J3719" s="135"/>
      <c r="K3719" s="135"/>
      <c r="L3719" s="134"/>
      <c r="M3719" s="135"/>
      <c r="N3719" s="135"/>
      <c r="O3719" s="134"/>
      <c r="P3719" s="135"/>
      <c r="Q3719" s="135"/>
      <c r="R3719" s="134"/>
      <c r="S3719" s="135"/>
      <c r="T3719" s="135"/>
      <c r="U3719" s="134"/>
      <c r="V3719" s="135"/>
      <c r="W3719" s="135"/>
      <c r="X3719" s="134"/>
      <c r="Y3719" s="135"/>
      <c r="Z3719" s="135"/>
      <c r="AA3719" s="134"/>
      <c r="AB3719" s="135"/>
      <c r="AC3719" s="135"/>
      <c r="AD3719" s="134"/>
      <c r="AE3719" s="135"/>
      <c r="AF3719" s="135"/>
      <c r="AG3719" s="134"/>
    </row>
    <row r="3720" spans="1:33">
      <c r="A3720" s="144" t="s">
        <v>345</v>
      </c>
      <c r="B3720" s="135" t="s">
        <v>1461</v>
      </c>
      <c r="C3720" s="143">
        <v>-496.77310188519237</v>
      </c>
      <c r="D3720" s="143">
        <v>2551.595917062356</v>
      </c>
      <c r="E3720" s="142">
        <v>1.3089999999999999</v>
      </c>
      <c r="F3720" s="141">
        <v>2.2410000000000001</v>
      </c>
      <c r="G3720" s="135"/>
      <c r="H3720" s="135"/>
      <c r="I3720" s="134"/>
      <c r="J3720" s="135"/>
      <c r="K3720" s="135"/>
      <c r="L3720" s="134"/>
      <c r="M3720" s="135"/>
      <c r="N3720" s="135"/>
      <c r="O3720" s="134"/>
      <c r="P3720" s="135"/>
      <c r="Q3720" s="135"/>
      <c r="R3720" s="134"/>
      <c r="S3720" s="135"/>
      <c r="T3720" s="135"/>
      <c r="U3720" s="134"/>
      <c r="V3720" s="135"/>
      <c r="W3720" s="135"/>
      <c r="X3720" s="134"/>
      <c r="Y3720" s="135"/>
      <c r="Z3720" s="135"/>
      <c r="AA3720" s="134"/>
      <c r="AB3720" s="135"/>
      <c r="AC3720" s="135"/>
      <c r="AD3720" s="134"/>
      <c r="AE3720" s="135"/>
      <c r="AF3720" s="135"/>
      <c r="AG3720" s="134"/>
    </row>
    <row r="3721" spans="1:33">
      <c r="A3721" s="144" t="s">
        <v>345</v>
      </c>
      <c r="B3721" s="135" t="s">
        <v>1460</v>
      </c>
      <c r="C3721" s="143">
        <v>-496.6059039655724</v>
      </c>
      <c r="D3721" s="143">
        <v>2549.8310544230726</v>
      </c>
      <c r="E3721" s="142">
        <v>1.2909999999999999</v>
      </c>
      <c r="F3721" s="141">
        <v>2.2610000000000001</v>
      </c>
      <c r="G3721" s="135"/>
      <c r="H3721" s="135"/>
      <c r="I3721" s="134"/>
      <c r="J3721" s="135"/>
      <c r="K3721" s="135"/>
      <c r="L3721" s="134"/>
      <c r="M3721" s="135"/>
      <c r="N3721" s="135"/>
      <c r="O3721" s="134"/>
      <c r="P3721" s="135"/>
      <c r="Q3721" s="135"/>
      <c r="R3721" s="134"/>
      <c r="S3721" s="135"/>
      <c r="T3721" s="135"/>
      <c r="U3721" s="134"/>
      <c r="V3721" s="135"/>
      <c r="W3721" s="135"/>
      <c r="X3721" s="134"/>
      <c r="Y3721" s="135"/>
      <c r="Z3721" s="135"/>
      <c r="AA3721" s="134"/>
      <c r="AB3721" s="135"/>
      <c r="AC3721" s="135"/>
      <c r="AD3721" s="134"/>
      <c r="AE3721" s="135"/>
      <c r="AF3721" s="135"/>
      <c r="AG3721" s="134"/>
    </row>
    <row r="3722" spans="1:33">
      <c r="A3722" s="144" t="s">
        <v>345</v>
      </c>
      <c r="B3722" s="135" t="s">
        <v>1459</v>
      </c>
      <c r="C3722" s="143">
        <v>-496.14408598294921</v>
      </c>
      <c r="D3722" s="143">
        <v>2548.5812366209025</v>
      </c>
      <c r="E3722" s="142">
        <v>1.2889999999999999</v>
      </c>
      <c r="F3722" s="141">
        <v>2.2570000000000001</v>
      </c>
      <c r="G3722" s="135"/>
      <c r="H3722" s="135"/>
      <c r="I3722" s="134"/>
      <c r="J3722" s="135"/>
      <c r="K3722" s="135"/>
      <c r="L3722" s="134"/>
      <c r="M3722" s="135"/>
      <c r="N3722" s="135"/>
      <c r="O3722" s="134"/>
      <c r="P3722" s="135"/>
      <c r="Q3722" s="135"/>
      <c r="R3722" s="134"/>
      <c r="S3722" s="135"/>
      <c r="T3722" s="135"/>
      <c r="U3722" s="134"/>
      <c r="V3722" s="135"/>
      <c r="W3722" s="135"/>
      <c r="X3722" s="134"/>
      <c r="Y3722" s="135"/>
      <c r="Z3722" s="135"/>
      <c r="AA3722" s="134"/>
      <c r="AB3722" s="135"/>
      <c r="AC3722" s="135"/>
      <c r="AD3722" s="134"/>
      <c r="AE3722" s="135"/>
      <c r="AF3722" s="135"/>
      <c r="AG3722" s="134"/>
    </row>
    <row r="3723" spans="1:33">
      <c r="A3723" s="144" t="s">
        <v>345</v>
      </c>
      <c r="B3723" s="135" t="s">
        <v>1458</v>
      </c>
      <c r="C3723" s="143">
        <v>-496.65849742649846</v>
      </c>
      <c r="D3723" s="143">
        <v>2548.2051129599699</v>
      </c>
      <c r="E3723" s="142">
        <v>1.321</v>
      </c>
      <c r="F3723" s="141">
        <v>2.266</v>
      </c>
      <c r="G3723" s="135"/>
      <c r="H3723" s="135"/>
      <c r="I3723" s="134"/>
      <c r="J3723" s="135"/>
      <c r="K3723" s="135"/>
      <c r="L3723" s="134"/>
      <c r="M3723" s="135"/>
      <c r="N3723" s="135"/>
      <c r="O3723" s="134"/>
      <c r="P3723" s="135"/>
      <c r="Q3723" s="135"/>
      <c r="R3723" s="134"/>
      <c r="S3723" s="135"/>
      <c r="T3723" s="135"/>
      <c r="U3723" s="134"/>
      <c r="V3723" s="135"/>
      <c r="W3723" s="135"/>
      <c r="X3723" s="134"/>
      <c r="Y3723" s="135"/>
      <c r="Z3723" s="135"/>
      <c r="AA3723" s="134"/>
      <c r="AB3723" s="135"/>
      <c r="AC3723" s="135"/>
      <c r="AD3723" s="134"/>
      <c r="AE3723" s="135"/>
      <c r="AF3723" s="135"/>
      <c r="AG3723" s="134"/>
    </row>
    <row r="3724" spans="1:33">
      <c r="A3724" s="144" t="s">
        <v>345</v>
      </c>
      <c r="B3724" s="135" t="s">
        <v>1457</v>
      </c>
      <c r="C3724" s="143">
        <v>-496.27134713905303</v>
      </c>
      <c r="D3724" s="143">
        <v>2547.2944555044514</v>
      </c>
      <c r="E3724" s="142">
        <v>1.2949999999999999</v>
      </c>
      <c r="F3724" s="141">
        <v>2.2690000000000001</v>
      </c>
      <c r="G3724" s="135"/>
      <c r="H3724" s="135"/>
      <c r="I3724" s="134"/>
      <c r="J3724" s="135"/>
      <c r="K3724" s="135"/>
      <c r="L3724" s="134"/>
      <c r="M3724" s="135"/>
      <c r="N3724" s="135"/>
      <c r="O3724" s="134"/>
      <c r="P3724" s="135"/>
      <c r="Q3724" s="135"/>
      <c r="R3724" s="134"/>
      <c r="S3724" s="135"/>
      <c r="T3724" s="135"/>
      <c r="U3724" s="134"/>
      <c r="V3724" s="135"/>
      <c r="W3724" s="135"/>
      <c r="X3724" s="134"/>
      <c r="Y3724" s="135"/>
      <c r="Z3724" s="135"/>
      <c r="AA3724" s="134"/>
      <c r="AB3724" s="135"/>
      <c r="AC3724" s="135"/>
      <c r="AD3724" s="134"/>
      <c r="AE3724" s="135"/>
      <c r="AF3724" s="135"/>
      <c r="AG3724" s="134"/>
    </row>
    <row r="3725" spans="1:33">
      <c r="A3725" s="144" t="s">
        <v>345</v>
      </c>
      <c r="B3725" s="135" t="s">
        <v>1456</v>
      </c>
      <c r="C3725" s="143">
        <v>-496.61233135527658</v>
      </c>
      <c r="D3725" s="143">
        <v>2545.3898682399522</v>
      </c>
      <c r="E3725" s="142">
        <v>1.321</v>
      </c>
      <c r="F3725" s="141">
        <v>2.2810000000000001</v>
      </c>
      <c r="G3725" s="135"/>
      <c r="H3725" s="135"/>
      <c r="I3725" s="134"/>
      <c r="J3725" s="135"/>
      <c r="K3725" s="135"/>
      <c r="L3725" s="134"/>
      <c r="M3725" s="135"/>
      <c r="N3725" s="135"/>
      <c r="O3725" s="134"/>
      <c r="P3725" s="135"/>
      <c r="Q3725" s="135"/>
      <c r="R3725" s="134"/>
      <c r="S3725" s="135"/>
      <c r="T3725" s="135"/>
      <c r="U3725" s="134"/>
      <c r="V3725" s="135"/>
      <c r="W3725" s="135"/>
      <c r="X3725" s="134"/>
      <c r="Y3725" s="135"/>
      <c r="Z3725" s="135"/>
      <c r="AA3725" s="134"/>
      <c r="AB3725" s="135"/>
      <c r="AC3725" s="135"/>
      <c r="AD3725" s="134"/>
      <c r="AE3725" s="135"/>
      <c r="AF3725" s="135"/>
      <c r="AG3725" s="134"/>
    </row>
    <row r="3726" spans="1:33">
      <c r="A3726" s="144" t="s">
        <v>345</v>
      </c>
      <c r="B3726" s="135" t="s">
        <v>1455</v>
      </c>
      <c r="C3726" s="143">
        <v>-496.68164644797378</v>
      </c>
      <c r="D3726" s="143">
        <v>2544.3486554603141</v>
      </c>
      <c r="E3726" s="142">
        <v>1.2709999999999999</v>
      </c>
      <c r="F3726" s="141">
        <v>2.274</v>
      </c>
      <c r="G3726" s="135"/>
      <c r="H3726" s="135"/>
      <c r="I3726" s="134"/>
      <c r="J3726" s="135"/>
      <c r="K3726" s="135"/>
      <c r="L3726" s="134"/>
      <c r="M3726" s="135"/>
      <c r="N3726" s="135"/>
      <c r="O3726" s="134"/>
      <c r="P3726" s="135"/>
      <c r="Q3726" s="135"/>
      <c r="R3726" s="134"/>
      <c r="S3726" s="135"/>
      <c r="T3726" s="135"/>
      <c r="U3726" s="134"/>
      <c r="V3726" s="135"/>
      <c r="W3726" s="135"/>
      <c r="X3726" s="134"/>
      <c r="Y3726" s="135"/>
      <c r="Z3726" s="135"/>
      <c r="AA3726" s="134"/>
      <c r="AB3726" s="135"/>
      <c r="AC3726" s="135"/>
      <c r="AD3726" s="134"/>
      <c r="AE3726" s="135"/>
      <c r="AF3726" s="135"/>
      <c r="AG3726" s="134"/>
    </row>
    <row r="3727" spans="1:33">
      <c r="A3727" s="144" t="s">
        <v>345</v>
      </c>
      <c r="B3727" s="135" t="s">
        <v>1454</v>
      </c>
      <c r="C3727" s="143">
        <v>-496.28845789417488</v>
      </c>
      <c r="D3727" s="143">
        <v>2543.1942309707788</v>
      </c>
      <c r="E3727" s="142">
        <v>1.3340000000000001</v>
      </c>
      <c r="F3727" s="141">
        <v>2.2509999999999999</v>
      </c>
      <c r="G3727" s="135"/>
      <c r="H3727" s="135"/>
      <c r="I3727" s="134"/>
      <c r="J3727" s="135"/>
      <c r="K3727" s="135"/>
      <c r="L3727" s="134"/>
      <c r="M3727" s="135"/>
      <c r="N3727" s="135"/>
      <c r="O3727" s="134"/>
      <c r="P3727" s="135"/>
      <c r="Q3727" s="135"/>
      <c r="R3727" s="134"/>
      <c r="S3727" s="135"/>
      <c r="T3727" s="135"/>
      <c r="U3727" s="134"/>
      <c r="V3727" s="135"/>
      <c r="W3727" s="135"/>
      <c r="X3727" s="134"/>
      <c r="Y3727" s="135"/>
      <c r="Z3727" s="135"/>
      <c r="AA3727" s="134"/>
      <c r="AB3727" s="135"/>
      <c r="AC3727" s="135"/>
      <c r="AD3727" s="134"/>
      <c r="AE3727" s="135"/>
      <c r="AF3727" s="135"/>
      <c r="AG3727" s="134"/>
    </row>
    <row r="3728" spans="1:33">
      <c r="A3728" s="144" t="s">
        <v>345</v>
      </c>
      <c r="B3728" s="135" t="s">
        <v>1453</v>
      </c>
      <c r="C3728" s="143">
        <v>-496.56405652992555</v>
      </c>
      <c r="D3728" s="143">
        <v>2542.946644169926</v>
      </c>
      <c r="E3728" s="142">
        <v>1.288</v>
      </c>
      <c r="F3728" s="141">
        <v>2.2730000000000001</v>
      </c>
      <c r="G3728" s="135"/>
      <c r="H3728" s="135"/>
      <c r="I3728" s="134"/>
      <c r="J3728" s="135"/>
      <c r="K3728" s="135"/>
      <c r="L3728" s="134"/>
      <c r="M3728" s="135"/>
      <c r="N3728" s="135"/>
      <c r="O3728" s="134"/>
      <c r="P3728" s="135"/>
      <c r="Q3728" s="135"/>
      <c r="R3728" s="134"/>
      <c r="S3728" s="135"/>
      <c r="T3728" s="135"/>
      <c r="U3728" s="134"/>
      <c r="V3728" s="135"/>
      <c r="W3728" s="135"/>
      <c r="X3728" s="134"/>
      <c r="Y3728" s="135"/>
      <c r="Z3728" s="135"/>
      <c r="AA3728" s="134"/>
      <c r="AB3728" s="135"/>
      <c r="AC3728" s="135"/>
      <c r="AD3728" s="134"/>
      <c r="AE3728" s="135"/>
      <c r="AF3728" s="135"/>
      <c r="AG3728" s="134"/>
    </row>
    <row r="3729" spans="1:33">
      <c r="A3729" s="144" t="s">
        <v>345</v>
      </c>
      <c r="B3729" s="135" t="s">
        <v>1452</v>
      </c>
      <c r="C3729" s="143">
        <v>-495.95464776347484</v>
      </c>
      <c r="D3729" s="143">
        <v>2542.7538299200646</v>
      </c>
      <c r="E3729" s="142">
        <v>1.3220000000000001</v>
      </c>
      <c r="F3729" s="141">
        <v>2.262</v>
      </c>
      <c r="G3729" s="135"/>
      <c r="H3729" s="135"/>
      <c r="I3729" s="134"/>
      <c r="J3729" s="135"/>
      <c r="K3729" s="135"/>
      <c r="L3729" s="134"/>
      <c r="M3729" s="135"/>
      <c r="N3729" s="135"/>
      <c r="O3729" s="134"/>
      <c r="P3729" s="135"/>
      <c r="Q3729" s="135"/>
      <c r="R3729" s="134"/>
      <c r="S3729" s="135"/>
      <c r="T3729" s="135"/>
      <c r="U3729" s="134"/>
      <c r="V3729" s="135"/>
      <c r="W3729" s="135"/>
      <c r="X3729" s="134"/>
      <c r="Y3729" s="135"/>
      <c r="Z3729" s="135"/>
      <c r="AA3729" s="134"/>
      <c r="AB3729" s="135"/>
      <c r="AC3729" s="135"/>
      <c r="AD3729" s="134"/>
      <c r="AE3729" s="135"/>
      <c r="AF3729" s="135"/>
      <c r="AG3729" s="134"/>
    </row>
    <row r="3730" spans="1:33">
      <c r="A3730" s="144" t="s">
        <v>345</v>
      </c>
      <c r="B3730" s="135" t="s">
        <v>1451</v>
      </c>
      <c r="C3730" s="143">
        <v>-496.30301781087582</v>
      </c>
      <c r="D3730" s="143">
        <v>2541.8568365204092</v>
      </c>
      <c r="E3730" s="142">
        <v>1.3049999999999999</v>
      </c>
      <c r="F3730" s="141">
        <v>2.2709999999999999</v>
      </c>
      <c r="G3730" s="135"/>
      <c r="H3730" s="135"/>
      <c r="I3730" s="134"/>
      <c r="J3730" s="135"/>
      <c r="K3730" s="135"/>
      <c r="L3730" s="134"/>
      <c r="M3730" s="135"/>
      <c r="N3730" s="135"/>
      <c r="O3730" s="134"/>
      <c r="P3730" s="135"/>
      <c r="Q3730" s="135"/>
      <c r="R3730" s="134"/>
      <c r="S3730" s="135"/>
      <c r="T3730" s="135"/>
      <c r="U3730" s="134"/>
      <c r="V3730" s="135"/>
      <c r="W3730" s="135"/>
      <c r="X3730" s="134"/>
      <c r="Y3730" s="135"/>
      <c r="Z3730" s="135"/>
      <c r="AA3730" s="134"/>
      <c r="AB3730" s="135"/>
      <c r="AC3730" s="135"/>
      <c r="AD3730" s="134"/>
      <c r="AE3730" s="135"/>
      <c r="AF3730" s="135"/>
      <c r="AG3730" s="134"/>
    </row>
    <row r="3731" spans="1:33">
      <c r="A3731" s="144" t="s">
        <v>345</v>
      </c>
      <c r="B3731" s="135" t="s">
        <v>1450</v>
      </c>
      <c r="C3731" s="143">
        <v>-496.08100116275386</v>
      </c>
      <c r="D3731" s="143">
        <v>2541.3449950370318</v>
      </c>
      <c r="E3731" s="142">
        <v>1.296</v>
      </c>
      <c r="F3731" s="141">
        <v>2.2559999999999998</v>
      </c>
      <c r="G3731" s="135"/>
      <c r="H3731" s="135"/>
      <c r="I3731" s="134"/>
      <c r="J3731" s="135"/>
      <c r="K3731" s="135"/>
      <c r="L3731" s="134"/>
      <c r="M3731" s="135"/>
      <c r="N3731" s="135"/>
      <c r="O3731" s="134"/>
      <c r="P3731" s="135"/>
      <c r="Q3731" s="135"/>
      <c r="R3731" s="134"/>
      <c r="S3731" s="135"/>
      <c r="T3731" s="135"/>
      <c r="U3731" s="134"/>
      <c r="V3731" s="135"/>
      <c r="W3731" s="135"/>
      <c r="X3731" s="134"/>
      <c r="Y3731" s="135"/>
      <c r="Z3731" s="135"/>
      <c r="AA3731" s="134"/>
      <c r="AB3731" s="135"/>
      <c r="AC3731" s="135"/>
      <c r="AD3731" s="134"/>
      <c r="AE3731" s="135"/>
      <c r="AF3731" s="135"/>
      <c r="AG3731" s="134"/>
    </row>
    <row r="3732" spans="1:33">
      <c r="A3732" s="144" t="s">
        <v>345</v>
      </c>
      <c r="B3732" s="135" t="s">
        <v>1449</v>
      </c>
      <c r="C3732" s="143">
        <v>-496.76476034899093</v>
      </c>
      <c r="D3732" s="143">
        <v>2539.5747592241792</v>
      </c>
      <c r="E3732" s="142">
        <v>1.302</v>
      </c>
      <c r="F3732" s="141">
        <v>2.2610000000000001</v>
      </c>
      <c r="G3732" s="135"/>
      <c r="H3732" s="135"/>
      <c r="I3732" s="134"/>
      <c r="J3732" s="135"/>
      <c r="K3732" s="135"/>
      <c r="L3732" s="134"/>
      <c r="M3732" s="135"/>
      <c r="N3732" s="135"/>
      <c r="O3732" s="134"/>
      <c r="P3732" s="135"/>
      <c r="Q3732" s="135"/>
      <c r="R3732" s="134"/>
      <c r="S3732" s="135"/>
      <c r="T3732" s="135"/>
      <c r="U3732" s="134"/>
      <c r="V3732" s="135"/>
      <c r="W3732" s="135"/>
      <c r="X3732" s="134"/>
      <c r="Y3732" s="135"/>
      <c r="Z3732" s="135"/>
      <c r="AA3732" s="134"/>
      <c r="AB3732" s="135"/>
      <c r="AC3732" s="135"/>
      <c r="AD3732" s="134"/>
      <c r="AE3732" s="135"/>
      <c r="AF3732" s="135"/>
      <c r="AG3732" s="134"/>
    </row>
    <row r="3733" spans="1:33">
      <c r="A3733" s="144" t="s">
        <v>345</v>
      </c>
      <c r="B3733" s="135" t="s">
        <v>1448</v>
      </c>
      <c r="C3733" s="143">
        <v>-496.8839360687021</v>
      </c>
      <c r="D3733" s="143">
        <v>2538.055556843125</v>
      </c>
      <c r="E3733" s="142">
        <v>1.268</v>
      </c>
      <c r="F3733" s="141">
        <v>2.2679999999999998</v>
      </c>
      <c r="G3733" s="135"/>
      <c r="H3733" s="135"/>
      <c r="I3733" s="134"/>
      <c r="J3733" s="135"/>
      <c r="K3733" s="135"/>
      <c r="L3733" s="134"/>
      <c r="M3733" s="135"/>
      <c r="N3733" s="135"/>
      <c r="O3733" s="134"/>
      <c r="P3733" s="135"/>
      <c r="Q3733" s="135"/>
      <c r="R3733" s="134"/>
      <c r="S3733" s="135"/>
      <c r="T3733" s="135"/>
      <c r="U3733" s="134"/>
      <c r="V3733" s="135"/>
      <c r="W3733" s="135"/>
      <c r="X3733" s="134"/>
      <c r="Y3733" s="135"/>
      <c r="Z3733" s="135"/>
      <c r="AA3733" s="134"/>
      <c r="AB3733" s="135"/>
      <c r="AC3733" s="135"/>
      <c r="AD3733" s="134"/>
      <c r="AE3733" s="135"/>
      <c r="AF3733" s="135"/>
      <c r="AG3733" s="134"/>
    </row>
    <row r="3734" spans="1:33">
      <c r="A3734" s="144" t="s">
        <v>345</v>
      </c>
      <c r="B3734" s="135" t="s">
        <v>1447</v>
      </c>
      <c r="C3734" s="143">
        <v>-496.26544901543633</v>
      </c>
      <c r="D3734" s="143">
        <v>2536.7052335372186</v>
      </c>
      <c r="E3734" s="142">
        <v>1.3</v>
      </c>
      <c r="F3734" s="141">
        <v>2.254</v>
      </c>
      <c r="G3734" s="135"/>
      <c r="H3734" s="135"/>
      <c r="I3734" s="134"/>
      <c r="J3734" s="135"/>
      <c r="K3734" s="135"/>
      <c r="L3734" s="134"/>
      <c r="M3734" s="135"/>
      <c r="N3734" s="135"/>
      <c r="O3734" s="134"/>
      <c r="P3734" s="135"/>
      <c r="Q3734" s="135"/>
      <c r="R3734" s="134"/>
      <c r="S3734" s="135"/>
      <c r="T3734" s="135"/>
      <c r="U3734" s="134"/>
      <c r="V3734" s="135"/>
      <c r="W3734" s="135"/>
      <c r="X3734" s="134"/>
      <c r="Y3734" s="135"/>
      <c r="Z3734" s="135"/>
      <c r="AA3734" s="134"/>
      <c r="AB3734" s="135"/>
      <c r="AC3734" s="135"/>
      <c r="AD3734" s="134"/>
      <c r="AE3734" s="135"/>
      <c r="AF3734" s="135"/>
      <c r="AG3734" s="134"/>
    </row>
    <row r="3735" spans="1:33">
      <c r="A3735" s="144" t="s">
        <v>345</v>
      </c>
      <c r="B3735" s="135" t="s">
        <v>1446</v>
      </c>
      <c r="C3735" s="143">
        <v>-496.60163739939287</v>
      </c>
      <c r="D3735" s="143">
        <v>2536.1135388555372</v>
      </c>
      <c r="E3735" s="142">
        <v>1.2929999999999999</v>
      </c>
      <c r="F3735" s="141">
        <v>2.262</v>
      </c>
      <c r="G3735" s="135"/>
      <c r="H3735" s="135"/>
      <c r="I3735" s="134"/>
      <c r="J3735" s="135"/>
      <c r="K3735" s="135"/>
      <c r="L3735" s="134"/>
      <c r="M3735" s="135"/>
      <c r="N3735" s="135"/>
      <c r="O3735" s="134"/>
      <c r="P3735" s="135"/>
      <c r="Q3735" s="135"/>
      <c r="R3735" s="134"/>
      <c r="S3735" s="135"/>
      <c r="T3735" s="135"/>
      <c r="U3735" s="134"/>
      <c r="V3735" s="135"/>
      <c r="W3735" s="135"/>
      <c r="X3735" s="134"/>
      <c r="Y3735" s="135"/>
      <c r="Z3735" s="135"/>
      <c r="AA3735" s="134"/>
      <c r="AB3735" s="135"/>
      <c r="AC3735" s="135"/>
      <c r="AD3735" s="134"/>
      <c r="AE3735" s="135"/>
      <c r="AF3735" s="135"/>
      <c r="AG3735" s="134"/>
    </row>
    <row r="3736" spans="1:33">
      <c r="A3736" s="144" t="s">
        <v>345</v>
      </c>
      <c r="B3736" s="135" t="s">
        <v>1445</v>
      </c>
      <c r="C3736" s="143">
        <v>-495.92355513113796</v>
      </c>
      <c r="D3736" s="143">
        <v>2535.7052504100666</v>
      </c>
      <c r="E3736" s="142">
        <v>1.3180000000000001</v>
      </c>
      <c r="F3736" s="141">
        <v>2.258</v>
      </c>
      <c r="G3736" s="135"/>
      <c r="H3736" s="135"/>
      <c r="I3736" s="134"/>
      <c r="J3736" s="135"/>
      <c r="K3736" s="135"/>
      <c r="L3736" s="134"/>
      <c r="M3736" s="135"/>
      <c r="N3736" s="135"/>
      <c r="O3736" s="134"/>
      <c r="P3736" s="135"/>
      <c r="Q3736" s="135"/>
      <c r="R3736" s="134"/>
      <c r="S3736" s="135"/>
      <c r="T3736" s="135"/>
      <c r="U3736" s="134"/>
      <c r="V3736" s="135"/>
      <c r="W3736" s="135"/>
      <c r="X3736" s="134"/>
      <c r="Y3736" s="135"/>
      <c r="Z3736" s="135"/>
      <c r="AA3736" s="134"/>
      <c r="AB3736" s="135"/>
      <c r="AC3736" s="135"/>
      <c r="AD3736" s="134"/>
      <c r="AE3736" s="135"/>
      <c r="AF3736" s="135"/>
      <c r="AG3736" s="134"/>
    </row>
    <row r="3737" spans="1:33">
      <c r="A3737" s="144" t="s">
        <v>345</v>
      </c>
      <c r="B3737" s="135" t="s">
        <v>1444</v>
      </c>
      <c r="C3737" s="143">
        <v>-496.39355529167028</v>
      </c>
      <c r="D3737" s="143">
        <v>2534.4611986844793</v>
      </c>
      <c r="E3737" s="142">
        <v>1.306</v>
      </c>
      <c r="F3737" s="141">
        <v>2.25</v>
      </c>
      <c r="G3737" s="135"/>
      <c r="H3737" s="135"/>
      <c r="I3737" s="134"/>
      <c r="J3737" s="135"/>
      <c r="K3737" s="135"/>
      <c r="L3737" s="134"/>
      <c r="M3737" s="135"/>
      <c r="N3737" s="135"/>
      <c r="O3737" s="134"/>
      <c r="P3737" s="135"/>
      <c r="Q3737" s="135"/>
      <c r="R3737" s="134"/>
      <c r="S3737" s="135"/>
      <c r="T3737" s="135"/>
      <c r="U3737" s="134"/>
      <c r="V3737" s="135"/>
      <c r="W3737" s="135"/>
      <c r="X3737" s="134"/>
      <c r="Y3737" s="135"/>
      <c r="Z3737" s="135"/>
      <c r="AA3737" s="134"/>
      <c r="AB3737" s="135"/>
      <c r="AC3737" s="135"/>
      <c r="AD3737" s="134"/>
      <c r="AE3737" s="135"/>
      <c r="AF3737" s="135"/>
      <c r="AG3737" s="134"/>
    </row>
    <row r="3738" spans="1:33">
      <c r="A3738" s="144" t="s">
        <v>345</v>
      </c>
      <c r="B3738" s="135" t="s">
        <v>1443</v>
      </c>
      <c r="C3738" s="143">
        <v>-496.51798796441545</v>
      </c>
      <c r="D3738" s="143">
        <v>2532.9430291171202</v>
      </c>
      <c r="E3738" s="142">
        <v>1.3120000000000001</v>
      </c>
      <c r="F3738" s="141">
        <v>2.262</v>
      </c>
      <c r="G3738" s="135"/>
      <c r="H3738" s="135"/>
      <c r="I3738" s="134"/>
      <c r="J3738" s="135"/>
      <c r="K3738" s="135"/>
      <c r="L3738" s="134"/>
      <c r="M3738" s="135"/>
      <c r="N3738" s="135"/>
      <c r="O3738" s="134"/>
      <c r="P3738" s="135"/>
      <c r="Q3738" s="135"/>
      <c r="R3738" s="134"/>
      <c r="S3738" s="135"/>
      <c r="T3738" s="135"/>
      <c r="U3738" s="134"/>
      <c r="V3738" s="135"/>
      <c r="W3738" s="135"/>
      <c r="X3738" s="134"/>
      <c r="Y3738" s="135"/>
      <c r="Z3738" s="135"/>
      <c r="AA3738" s="134"/>
      <c r="AB3738" s="135"/>
      <c r="AC3738" s="135"/>
      <c r="AD3738" s="134"/>
      <c r="AE3738" s="135"/>
      <c r="AF3738" s="135"/>
      <c r="AG3738" s="134"/>
    </row>
    <row r="3739" spans="1:33">
      <c r="A3739" s="144" t="s">
        <v>345</v>
      </c>
      <c r="B3739" s="135" t="s">
        <v>1442</v>
      </c>
      <c r="C3739" s="143">
        <v>-496.46631038453978</v>
      </c>
      <c r="D3739" s="143">
        <v>2531.0076015425016</v>
      </c>
      <c r="E3739" s="142">
        <v>1.2929999999999999</v>
      </c>
      <c r="F3739" s="141">
        <v>2.254</v>
      </c>
      <c r="G3739" s="135"/>
      <c r="H3739" s="135"/>
      <c r="I3739" s="134"/>
      <c r="J3739" s="135"/>
      <c r="K3739" s="135"/>
      <c r="L3739" s="134"/>
      <c r="M3739" s="135"/>
      <c r="N3739" s="135"/>
      <c r="O3739" s="134"/>
      <c r="P3739" s="135"/>
      <c r="Q3739" s="135"/>
      <c r="R3739" s="134"/>
      <c r="S3739" s="135"/>
      <c r="T3739" s="135"/>
      <c r="U3739" s="134"/>
      <c r="V3739" s="135"/>
      <c r="W3739" s="135"/>
      <c r="X3739" s="134"/>
      <c r="Y3739" s="135"/>
      <c r="Z3739" s="135"/>
      <c r="AA3739" s="134"/>
      <c r="AB3739" s="135"/>
      <c r="AC3739" s="135"/>
      <c r="AD3739" s="134"/>
      <c r="AE3739" s="135"/>
      <c r="AF3739" s="135"/>
      <c r="AG3739" s="134"/>
    </row>
    <row r="3740" spans="1:33">
      <c r="A3740" s="144" t="s">
        <v>345</v>
      </c>
      <c r="B3740" s="135" t="s">
        <v>1441</v>
      </c>
      <c r="C3740" s="143">
        <v>-496.46953048808808</v>
      </c>
      <c r="D3740" s="143">
        <v>2529.1415356075045</v>
      </c>
      <c r="E3740" s="142">
        <v>1.2749999999999999</v>
      </c>
      <c r="F3740" s="141">
        <v>2.27</v>
      </c>
      <c r="G3740" s="135"/>
      <c r="H3740" s="135"/>
      <c r="I3740" s="134"/>
      <c r="J3740" s="135"/>
      <c r="K3740" s="135"/>
      <c r="L3740" s="134"/>
      <c r="M3740" s="135"/>
      <c r="N3740" s="135"/>
      <c r="O3740" s="134"/>
      <c r="P3740" s="135"/>
      <c r="Q3740" s="135"/>
      <c r="R3740" s="134"/>
      <c r="S3740" s="135"/>
      <c r="T3740" s="135"/>
      <c r="U3740" s="134"/>
      <c r="V3740" s="135"/>
      <c r="W3740" s="135"/>
      <c r="X3740" s="134"/>
      <c r="Y3740" s="135"/>
      <c r="Z3740" s="135"/>
      <c r="AA3740" s="134"/>
      <c r="AB3740" s="135"/>
      <c r="AC3740" s="135"/>
      <c r="AD3740" s="134"/>
      <c r="AE3740" s="135"/>
      <c r="AF3740" s="135"/>
      <c r="AG3740" s="134"/>
    </row>
    <row r="3741" spans="1:33">
      <c r="A3741" s="144" t="s">
        <v>345</v>
      </c>
      <c r="B3741" s="135" t="s">
        <v>1440</v>
      </c>
      <c r="C3741" s="143">
        <v>-496.74810359525407</v>
      </c>
      <c r="D3741" s="143">
        <v>2527.7858827261316</v>
      </c>
      <c r="E3741" s="142">
        <v>1.2889999999999999</v>
      </c>
      <c r="F3741" s="141">
        <v>2.2599999999999998</v>
      </c>
      <c r="G3741" s="135"/>
      <c r="H3741" s="135"/>
      <c r="I3741" s="134"/>
      <c r="J3741" s="135"/>
      <c r="K3741" s="135"/>
      <c r="L3741" s="134"/>
      <c r="M3741" s="135"/>
      <c r="N3741" s="135"/>
      <c r="O3741" s="134"/>
      <c r="P3741" s="135"/>
      <c r="Q3741" s="135"/>
      <c r="R3741" s="134"/>
      <c r="S3741" s="135"/>
      <c r="T3741" s="135"/>
      <c r="U3741" s="134"/>
      <c r="V3741" s="135"/>
      <c r="W3741" s="135"/>
      <c r="X3741" s="134"/>
      <c r="Y3741" s="135"/>
      <c r="Z3741" s="135"/>
      <c r="AA3741" s="134"/>
      <c r="AB3741" s="135"/>
      <c r="AC3741" s="135"/>
      <c r="AD3741" s="134"/>
      <c r="AE3741" s="135"/>
      <c r="AF3741" s="135"/>
      <c r="AG3741" s="134"/>
    </row>
    <row r="3742" spans="1:33">
      <c r="A3742" s="144" t="s">
        <v>345</v>
      </c>
      <c r="B3742" s="135" t="s">
        <v>1439</v>
      </c>
      <c r="C3742" s="143">
        <v>-496.47319905303783</v>
      </c>
      <c r="D3742" s="143">
        <v>2527.4155910132831</v>
      </c>
      <c r="E3742" s="142">
        <v>1.2909999999999999</v>
      </c>
      <c r="F3742" s="141">
        <v>2.2410000000000001</v>
      </c>
      <c r="G3742" s="135"/>
      <c r="H3742" s="135"/>
      <c r="I3742" s="134"/>
      <c r="J3742" s="135"/>
      <c r="K3742" s="135"/>
      <c r="L3742" s="134"/>
      <c r="M3742" s="135"/>
      <c r="N3742" s="135"/>
      <c r="O3742" s="134"/>
      <c r="P3742" s="135"/>
      <c r="Q3742" s="135"/>
      <c r="R3742" s="134"/>
      <c r="S3742" s="135"/>
      <c r="T3742" s="135"/>
      <c r="U3742" s="134"/>
      <c r="V3742" s="135"/>
      <c r="W3742" s="135"/>
      <c r="X3742" s="134"/>
      <c r="Y3742" s="135"/>
      <c r="Z3742" s="135"/>
      <c r="AA3742" s="134"/>
      <c r="AB3742" s="135"/>
      <c r="AC3742" s="135"/>
      <c r="AD3742" s="134"/>
      <c r="AE3742" s="135"/>
      <c r="AF3742" s="135"/>
      <c r="AG3742" s="134"/>
    </row>
    <row r="3743" spans="1:33">
      <c r="A3743" s="144" t="s">
        <v>345</v>
      </c>
      <c r="B3743" s="135" t="s">
        <v>1438</v>
      </c>
      <c r="C3743" s="143">
        <v>-496.75588739132274</v>
      </c>
      <c r="D3743" s="143">
        <v>2527.0092962194876</v>
      </c>
      <c r="E3743" s="142">
        <v>1.3009999999999999</v>
      </c>
      <c r="F3743" s="141">
        <v>2.2679999999999998</v>
      </c>
      <c r="G3743" s="135"/>
      <c r="H3743" s="135"/>
      <c r="I3743" s="134"/>
      <c r="J3743" s="135"/>
      <c r="K3743" s="135"/>
      <c r="L3743" s="134"/>
      <c r="M3743" s="135"/>
      <c r="N3743" s="135"/>
      <c r="O3743" s="134"/>
      <c r="P3743" s="135"/>
      <c r="Q3743" s="135"/>
      <c r="R3743" s="134"/>
      <c r="S3743" s="135"/>
      <c r="T3743" s="135"/>
      <c r="U3743" s="134"/>
      <c r="V3743" s="135"/>
      <c r="W3743" s="135"/>
      <c r="X3743" s="134"/>
      <c r="Y3743" s="135"/>
      <c r="Z3743" s="135"/>
      <c r="AA3743" s="134"/>
      <c r="AB3743" s="135"/>
      <c r="AC3743" s="135"/>
      <c r="AD3743" s="134"/>
      <c r="AE3743" s="135"/>
      <c r="AF3743" s="135"/>
      <c r="AG3743" s="134"/>
    </row>
    <row r="3744" spans="1:33">
      <c r="A3744" s="144" t="s">
        <v>345</v>
      </c>
      <c r="B3744" s="135" t="s">
        <v>1437</v>
      </c>
      <c r="C3744" s="143">
        <v>-496.09493704567086</v>
      </c>
      <c r="D3744" s="143">
        <v>2526.6024783379157</v>
      </c>
      <c r="E3744" s="142">
        <v>1.3169999999999999</v>
      </c>
      <c r="F3744" s="141">
        <v>2.25</v>
      </c>
      <c r="G3744" s="135"/>
      <c r="H3744" s="135"/>
      <c r="I3744" s="134"/>
      <c r="J3744" s="135"/>
      <c r="K3744" s="135"/>
      <c r="L3744" s="134"/>
      <c r="M3744" s="135"/>
      <c r="N3744" s="135"/>
      <c r="O3744" s="134"/>
      <c r="P3744" s="135"/>
      <c r="Q3744" s="135"/>
      <c r="R3744" s="134"/>
      <c r="S3744" s="135"/>
      <c r="T3744" s="135"/>
      <c r="U3744" s="134"/>
      <c r="V3744" s="135"/>
      <c r="W3744" s="135"/>
      <c r="X3744" s="134"/>
      <c r="Y3744" s="135"/>
      <c r="Z3744" s="135"/>
      <c r="AA3744" s="134"/>
      <c r="AB3744" s="135"/>
      <c r="AC3744" s="135"/>
      <c r="AD3744" s="134"/>
      <c r="AE3744" s="135"/>
      <c r="AF3744" s="135"/>
      <c r="AG3744" s="134"/>
    </row>
    <row r="3745" spans="1:33">
      <c r="A3745" s="144" t="s">
        <v>345</v>
      </c>
      <c r="B3745" s="135" t="s">
        <v>1436</v>
      </c>
      <c r="C3745" s="143">
        <v>-496.03583583650237</v>
      </c>
      <c r="D3745" s="143">
        <v>2524.8697399208399</v>
      </c>
      <c r="E3745" s="142">
        <v>1.3080000000000001</v>
      </c>
      <c r="F3745" s="141">
        <v>2.2789999999999999</v>
      </c>
      <c r="G3745" s="135"/>
      <c r="H3745" s="135"/>
      <c r="I3745" s="134"/>
      <c r="J3745" s="135"/>
      <c r="K3745" s="135"/>
      <c r="L3745" s="134"/>
      <c r="M3745" s="135"/>
      <c r="N3745" s="135"/>
      <c r="O3745" s="134"/>
      <c r="P3745" s="135"/>
      <c r="Q3745" s="135"/>
      <c r="R3745" s="134"/>
      <c r="S3745" s="135"/>
      <c r="T3745" s="135"/>
      <c r="U3745" s="134"/>
      <c r="V3745" s="135"/>
      <c r="W3745" s="135"/>
      <c r="X3745" s="134"/>
      <c r="Y3745" s="135"/>
      <c r="Z3745" s="135"/>
      <c r="AA3745" s="134"/>
      <c r="AB3745" s="135"/>
      <c r="AC3745" s="135"/>
      <c r="AD3745" s="134"/>
      <c r="AE3745" s="135"/>
      <c r="AF3745" s="135"/>
      <c r="AG3745" s="134"/>
    </row>
    <row r="3746" spans="1:33">
      <c r="A3746" s="144" t="s">
        <v>345</v>
      </c>
      <c r="B3746" s="135" t="s">
        <v>1435</v>
      </c>
      <c r="C3746" s="143">
        <v>-496.32548724921105</v>
      </c>
      <c r="D3746" s="143">
        <v>2523.3996347950952</v>
      </c>
      <c r="E3746" s="142">
        <v>1.284</v>
      </c>
      <c r="F3746" s="141">
        <v>2.2650000000000001</v>
      </c>
      <c r="G3746" s="135"/>
      <c r="H3746" s="135"/>
      <c r="I3746" s="134"/>
      <c r="J3746" s="135"/>
      <c r="K3746" s="135"/>
      <c r="L3746" s="134"/>
      <c r="M3746" s="135"/>
      <c r="N3746" s="135"/>
      <c r="O3746" s="134"/>
      <c r="P3746" s="135"/>
      <c r="Q3746" s="135"/>
      <c r="R3746" s="134"/>
      <c r="S3746" s="135"/>
      <c r="T3746" s="135"/>
      <c r="U3746" s="134"/>
      <c r="V3746" s="135"/>
      <c r="W3746" s="135"/>
      <c r="X3746" s="134"/>
      <c r="Y3746" s="135"/>
      <c r="Z3746" s="135"/>
      <c r="AA3746" s="134"/>
      <c r="AB3746" s="135"/>
      <c r="AC3746" s="135"/>
      <c r="AD3746" s="134"/>
      <c r="AE3746" s="135"/>
      <c r="AF3746" s="135"/>
      <c r="AG3746" s="134"/>
    </row>
    <row r="3747" spans="1:33">
      <c r="A3747" s="144" t="s">
        <v>345</v>
      </c>
      <c r="B3747" s="135" t="s">
        <v>1434</v>
      </c>
      <c r="C3747" s="143">
        <v>-496.07468694362836</v>
      </c>
      <c r="D3747" s="143">
        <v>2521.5555748204938</v>
      </c>
      <c r="E3747" s="142">
        <v>1.331</v>
      </c>
      <c r="F3747" s="141">
        <v>2.2599999999999998</v>
      </c>
      <c r="G3747" s="135"/>
      <c r="H3747" s="135"/>
      <c r="I3747" s="134"/>
      <c r="J3747" s="135"/>
      <c r="K3747" s="135"/>
      <c r="L3747" s="134"/>
      <c r="M3747" s="135"/>
      <c r="N3747" s="135"/>
      <c r="O3747" s="134"/>
      <c r="P3747" s="135"/>
      <c r="Q3747" s="135"/>
      <c r="R3747" s="134"/>
      <c r="S3747" s="135"/>
      <c r="T3747" s="135"/>
      <c r="U3747" s="134"/>
      <c r="V3747" s="135"/>
      <c r="W3747" s="135"/>
      <c r="X3747" s="134"/>
      <c r="Y3747" s="135"/>
      <c r="Z3747" s="135"/>
      <c r="AA3747" s="134"/>
      <c r="AB3747" s="135"/>
      <c r="AC3747" s="135"/>
      <c r="AD3747" s="134"/>
      <c r="AE3747" s="135"/>
      <c r="AF3747" s="135"/>
      <c r="AG3747" s="134"/>
    </row>
    <row r="3748" spans="1:33">
      <c r="A3748" s="144" t="s">
        <v>345</v>
      </c>
      <c r="B3748" s="135" t="s">
        <v>1433</v>
      </c>
      <c r="C3748" s="143">
        <v>-496.39833282847775</v>
      </c>
      <c r="D3748" s="143">
        <v>2520.3598796630781</v>
      </c>
      <c r="E3748" s="142">
        <v>1.3160000000000001</v>
      </c>
      <c r="F3748" s="141">
        <v>2.2480000000000002</v>
      </c>
      <c r="G3748" s="135"/>
      <c r="H3748" s="135"/>
      <c r="I3748" s="134"/>
      <c r="J3748" s="135"/>
      <c r="K3748" s="135"/>
      <c r="L3748" s="134"/>
      <c r="M3748" s="135"/>
      <c r="N3748" s="135"/>
      <c r="O3748" s="134"/>
      <c r="P3748" s="135"/>
      <c r="Q3748" s="135"/>
      <c r="R3748" s="134"/>
      <c r="S3748" s="135"/>
      <c r="T3748" s="135"/>
      <c r="U3748" s="134"/>
      <c r="V3748" s="135"/>
      <c r="W3748" s="135"/>
      <c r="X3748" s="134"/>
      <c r="Y3748" s="135"/>
      <c r="Z3748" s="135"/>
      <c r="AA3748" s="134"/>
      <c r="AB3748" s="135"/>
      <c r="AC3748" s="135"/>
      <c r="AD3748" s="134"/>
      <c r="AE3748" s="135"/>
      <c r="AF3748" s="135"/>
      <c r="AG3748" s="134"/>
    </row>
    <row r="3749" spans="1:33">
      <c r="A3749" s="144" t="s">
        <v>345</v>
      </c>
      <c r="B3749" s="135" t="s">
        <v>1432</v>
      </c>
      <c r="C3749" s="143">
        <v>-496.08205998411199</v>
      </c>
      <c r="D3749" s="143">
        <v>2519.7191322305739</v>
      </c>
      <c r="E3749" s="142">
        <v>1.2909999999999999</v>
      </c>
      <c r="F3749" s="141">
        <v>2.2440000000000002</v>
      </c>
      <c r="G3749" s="135"/>
      <c r="H3749" s="135"/>
      <c r="I3749" s="134"/>
      <c r="J3749" s="135"/>
      <c r="K3749" s="135"/>
      <c r="L3749" s="134"/>
      <c r="M3749" s="135"/>
      <c r="N3749" s="135"/>
      <c r="O3749" s="134"/>
      <c r="P3749" s="135"/>
      <c r="Q3749" s="135"/>
      <c r="R3749" s="134"/>
      <c r="S3749" s="135"/>
      <c r="T3749" s="135"/>
      <c r="U3749" s="134"/>
      <c r="V3749" s="135"/>
      <c r="W3749" s="135"/>
      <c r="X3749" s="134"/>
      <c r="Y3749" s="135"/>
      <c r="Z3749" s="135"/>
      <c r="AA3749" s="134"/>
      <c r="AB3749" s="135"/>
      <c r="AC3749" s="135"/>
      <c r="AD3749" s="134"/>
      <c r="AE3749" s="135"/>
      <c r="AF3749" s="135"/>
      <c r="AG3749" s="134"/>
    </row>
    <row r="3750" spans="1:33">
      <c r="A3750" s="144" t="s">
        <v>345</v>
      </c>
      <c r="B3750" s="135" t="s">
        <v>1431</v>
      </c>
      <c r="C3750" s="143">
        <v>-496.82230088950155</v>
      </c>
      <c r="D3750" s="143">
        <v>2518.556786636444</v>
      </c>
      <c r="E3750" s="142">
        <v>1.3109999999999999</v>
      </c>
      <c r="F3750" s="141">
        <v>2.2810000000000001</v>
      </c>
      <c r="G3750" s="135"/>
      <c r="H3750" s="135"/>
      <c r="I3750" s="134"/>
      <c r="J3750" s="135"/>
      <c r="K3750" s="135"/>
      <c r="L3750" s="134"/>
      <c r="M3750" s="135"/>
      <c r="N3750" s="135"/>
      <c r="O3750" s="134"/>
      <c r="P3750" s="135"/>
      <c r="Q3750" s="135"/>
      <c r="R3750" s="134"/>
      <c r="S3750" s="135"/>
      <c r="T3750" s="135"/>
      <c r="U3750" s="134"/>
      <c r="V3750" s="135"/>
      <c r="W3750" s="135"/>
      <c r="X3750" s="134"/>
      <c r="Y3750" s="135"/>
      <c r="Z3750" s="135"/>
      <c r="AA3750" s="134"/>
      <c r="AB3750" s="135"/>
      <c r="AC3750" s="135"/>
      <c r="AD3750" s="134"/>
      <c r="AE3750" s="135"/>
      <c r="AF3750" s="135"/>
      <c r="AG3750" s="134"/>
    </row>
    <row r="3751" spans="1:33">
      <c r="A3751" s="144" t="s">
        <v>345</v>
      </c>
      <c r="B3751" s="135" t="s">
        <v>1430</v>
      </c>
      <c r="C3751" s="143">
        <v>-496.82706553417006</v>
      </c>
      <c r="D3751" s="143">
        <v>2517.9579775601883</v>
      </c>
      <c r="E3751" s="142">
        <v>1.329</v>
      </c>
      <c r="F3751" s="141">
        <v>2.2759999999999998</v>
      </c>
      <c r="G3751" s="135"/>
      <c r="H3751" s="135"/>
      <c r="I3751" s="134"/>
      <c r="J3751" s="135"/>
      <c r="K3751" s="135"/>
      <c r="L3751" s="134"/>
      <c r="M3751" s="135"/>
      <c r="N3751" s="135"/>
      <c r="O3751" s="134"/>
      <c r="P3751" s="135"/>
      <c r="Q3751" s="135"/>
      <c r="R3751" s="134"/>
      <c r="S3751" s="135"/>
      <c r="T3751" s="135"/>
      <c r="U3751" s="134"/>
      <c r="V3751" s="135"/>
      <c r="W3751" s="135"/>
      <c r="X3751" s="134"/>
      <c r="Y3751" s="135"/>
      <c r="Z3751" s="135"/>
      <c r="AA3751" s="134"/>
      <c r="AB3751" s="135"/>
      <c r="AC3751" s="135"/>
      <c r="AD3751" s="134"/>
      <c r="AE3751" s="135"/>
      <c r="AF3751" s="135"/>
      <c r="AG3751" s="134"/>
    </row>
    <row r="3752" spans="1:33">
      <c r="A3752" s="144" t="s">
        <v>345</v>
      </c>
      <c r="B3752" s="135" t="s">
        <v>1429</v>
      </c>
      <c r="C3752" s="143">
        <v>-496.49483812274065</v>
      </c>
      <c r="D3752" s="143">
        <v>2517.1409173915299</v>
      </c>
      <c r="E3752" s="142">
        <v>1.341</v>
      </c>
      <c r="F3752" s="141">
        <v>2.2639999999999998</v>
      </c>
      <c r="G3752" s="135"/>
      <c r="H3752" s="135"/>
      <c r="I3752" s="134"/>
      <c r="J3752" s="135"/>
      <c r="K3752" s="135"/>
      <c r="L3752" s="134"/>
      <c r="M3752" s="135"/>
      <c r="N3752" s="135"/>
      <c r="O3752" s="134"/>
      <c r="P3752" s="135"/>
      <c r="Q3752" s="135"/>
      <c r="R3752" s="134"/>
      <c r="S3752" s="135"/>
      <c r="T3752" s="135"/>
      <c r="U3752" s="134"/>
      <c r="V3752" s="135"/>
      <c r="W3752" s="135"/>
      <c r="X3752" s="134"/>
      <c r="Y3752" s="135"/>
      <c r="Z3752" s="135"/>
      <c r="AA3752" s="134"/>
      <c r="AB3752" s="135"/>
      <c r="AC3752" s="135"/>
      <c r="AD3752" s="134"/>
      <c r="AE3752" s="135"/>
      <c r="AF3752" s="135"/>
      <c r="AG3752" s="134"/>
    </row>
    <row r="3753" spans="1:33">
      <c r="A3753" s="144" t="s">
        <v>345</v>
      </c>
      <c r="B3753" s="135" t="s">
        <v>1428</v>
      </c>
      <c r="C3753" s="143">
        <v>-495.96078292549117</v>
      </c>
      <c r="D3753" s="143">
        <v>2515.2965303300207</v>
      </c>
      <c r="E3753" s="142">
        <v>1.3080000000000001</v>
      </c>
      <c r="F3753" s="141">
        <v>2.2610000000000001</v>
      </c>
      <c r="G3753" s="135"/>
      <c r="H3753" s="135"/>
      <c r="I3753" s="134"/>
      <c r="J3753" s="135"/>
      <c r="K3753" s="135"/>
      <c r="L3753" s="134"/>
      <c r="M3753" s="135"/>
      <c r="N3753" s="135"/>
      <c r="O3753" s="134"/>
      <c r="P3753" s="135"/>
      <c r="Q3753" s="135"/>
      <c r="R3753" s="134"/>
      <c r="S3753" s="135"/>
      <c r="T3753" s="135"/>
      <c r="U3753" s="134"/>
      <c r="V3753" s="135"/>
      <c r="W3753" s="135"/>
      <c r="X3753" s="134"/>
      <c r="Y3753" s="135"/>
      <c r="Z3753" s="135"/>
      <c r="AA3753" s="134"/>
      <c r="AB3753" s="135"/>
      <c r="AC3753" s="135"/>
      <c r="AD3753" s="134"/>
      <c r="AE3753" s="135"/>
      <c r="AF3753" s="135"/>
      <c r="AG3753" s="134"/>
    </row>
    <row r="3754" spans="1:33">
      <c r="A3754" s="144" t="s">
        <v>345</v>
      </c>
      <c r="B3754" s="135" t="s">
        <v>1427</v>
      </c>
      <c r="C3754" s="143">
        <v>-495.96082354732653</v>
      </c>
      <c r="D3754" s="143">
        <v>2513.8302294846294</v>
      </c>
      <c r="E3754" s="142">
        <v>1.3009999999999999</v>
      </c>
      <c r="F3754" s="141">
        <v>2.2559999999999998</v>
      </c>
      <c r="G3754" s="135"/>
      <c r="H3754" s="135"/>
      <c r="I3754" s="134"/>
      <c r="J3754" s="135"/>
      <c r="K3754" s="135"/>
      <c r="L3754" s="134"/>
      <c r="M3754" s="135"/>
      <c r="N3754" s="135"/>
      <c r="O3754" s="134"/>
      <c r="P3754" s="135"/>
      <c r="Q3754" s="135"/>
      <c r="R3754" s="134"/>
      <c r="S3754" s="135"/>
      <c r="T3754" s="135"/>
      <c r="U3754" s="134"/>
      <c r="V3754" s="135"/>
      <c r="W3754" s="135"/>
      <c r="X3754" s="134"/>
      <c r="Y3754" s="135"/>
      <c r="Z3754" s="135"/>
      <c r="AA3754" s="134"/>
      <c r="AB3754" s="135"/>
      <c r="AC3754" s="135"/>
      <c r="AD3754" s="134"/>
      <c r="AE3754" s="135"/>
      <c r="AF3754" s="135"/>
      <c r="AG3754" s="134"/>
    </row>
    <row r="3755" spans="1:33">
      <c r="A3755" s="144" t="s">
        <v>345</v>
      </c>
      <c r="B3755" s="135" t="s">
        <v>1426</v>
      </c>
      <c r="C3755" s="143">
        <v>-496.25270627411186</v>
      </c>
      <c r="D3755" s="143">
        <v>2512.6537165746849</v>
      </c>
      <c r="E3755" s="142">
        <v>1.321</v>
      </c>
      <c r="F3755" s="141">
        <v>2.2559999999999998</v>
      </c>
      <c r="G3755" s="135"/>
      <c r="H3755" s="135"/>
      <c r="I3755" s="134"/>
      <c r="J3755" s="135"/>
      <c r="K3755" s="135"/>
      <c r="L3755" s="134"/>
      <c r="M3755" s="135"/>
      <c r="N3755" s="135"/>
      <c r="O3755" s="134"/>
      <c r="P3755" s="135"/>
      <c r="Q3755" s="135"/>
      <c r="R3755" s="134"/>
      <c r="S3755" s="135"/>
      <c r="T3755" s="135"/>
      <c r="U3755" s="134"/>
      <c r="V3755" s="135"/>
      <c r="W3755" s="135"/>
      <c r="X3755" s="134"/>
      <c r="Y3755" s="135"/>
      <c r="Z3755" s="135"/>
      <c r="AA3755" s="134"/>
      <c r="AB3755" s="135"/>
      <c r="AC3755" s="135"/>
      <c r="AD3755" s="134"/>
      <c r="AE3755" s="135"/>
      <c r="AF3755" s="135"/>
      <c r="AG3755" s="134"/>
    </row>
    <row r="3756" spans="1:33">
      <c r="A3756" s="144" t="s">
        <v>345</v>
      </c>
      <c r="B3756" s="135" t="s">
        <v>1425</v>
      </c>
      <c r="C3756" s="143">
        <v>-496.37287194864058</v>
      </c>
      <c r="D3756" s="143">
        <v>2512.0273128797571</v>
      </c>
      <c r="E3756" s="142">
        <v>1.3180000000000001</v>
      </c>
      <c r="F3756" s="141">
        <v>2.2480000000000002</v>
      </c>
      <c r="G3756" s="135"/>
      <c r="H3756" s="135"/>
      <c r="I3756" s="134"/>
      <c r="J3756" s="135"/>
      <c r="K3756" s="135"/>
      <c r="L3756" s="134"/>
      <c r="M3756" s="135"/>
      <c r="N3756" s="135"/>
      <c r="O3756" s="134"/>
      <c r="P3756" s="135"/>
      <c r="Q3756" s="135"/>
      <c r="R3756" s="134"/>
      <c r="S3756" s="135"/>
      <c r="T3756" s="135"/>
      <c r="U3756" s="134"/>
      <c r="V3756" s="135"/>
      <c r="W3756" s="135"/>
      <c r="X3756" s="134"/>
      <c r="Y3756" s="135"/>
      <c r="Z3756" s="135"/>
      <c r="AA3756" s="134"/>
      <c r="AB3756" s="135"/>
      <c r="AC3756" s="135"/>
      <c r="AD3756" s="134"/>
      <c r="AE3756" s="135"/>
      <c r="AF3756" s="135"/>
      <c r="AG3756" s="134"/>
    </row>
    <row r="3757" spans="1:33">
      <c r="A3757" s="144" t="s">
        <v>345</v>
      </c>
      <c r="B3757" s="135" t="s">
        <v>1424</v>
      </c>
      <c r="C3757" s="143">
        <v>-496.55992171935634</v>
      </c>
      <c r="D3757" s="143">
        <v>2510.6171463328628</v>
      </c>
      <c r="E3757" s="142">
        <v>1.3280000000000001</v>
      </c>
      <c r="F3757" s="141">
        <v>2.2650000000000001</v>
      </c>
      <c r="G3757" s="135"/>
      <c r="H3757" s="135"/>
      <c r="I3757" s="134"/>
      <c r="J3757" s="135"/>
      <c r="K3757" s="135"/>
      <c r="L3757" s="134"/>
      <c r="M3757" s="135"/>
      <c r="N3757" s="135"/>
      <c r="O3757" s="134"/>
      <c r="P3757" s="135"/>
      <c r="Q3757" s="135"/>
      <c r="R3757" s="134"/>
      <c r="S3757" s="135"/>
      <c r="T3757" s="135"/>
      <c r="U3757" s="134"/>
      <c r="V3757" s="135"/>
      <c r="W3757" s="135"/>
      <c r="X3757" s="134"/>
      <c r="Y3757" s="135"/>
      <c r="Z3757" s="135"/>
      <c r="AA3757" s="134"/>
      <c r="AB3757" s="135"/>
      <c r="AC3757" s="135"/>
      <c r="AD3757" s="134"/>
      <c r="AE3757" s="135"/>
      <c r="AF3757" s="135"/>
      <c r="AG3757" s="134"/>
    </row>
    <row r="3758" spans="1:33">
      <c r="A3758" s="144" t="s">
        <v>345</v>
      </c>
      <c r="B3758" s="135" t="s">
        <v>1423</v>
      </c>
      <c r="C3758" s="143">
        <v>-496.39678223873079</v>
      </c>
      <c r="D3758" s="143">
        <v>2508.6485520752681</v>
      </c>
      <c r="E3758" s="142">
        <v>1.3129999999999999</v>
      </c>
      <c r="F3758" s="141">
        <v>2.262</v>
      </c>
      <c r="G3758" s="135"/>
      <c r="H3758" s="135"/>
      <c r="I3758" s="134"/>
      <c r="J3758" s="135"/>
      <c r="K3758" s="135"/>
      <c r="L3758" s="134"/>
      <c r="M3758" s="135"/>
      <c r="N3758" s="135"/>
      <c r="O3758" s="134"/>
      <c r="P3758" s="135"/>
      <c r="Q3758" s="135"/>
      <c r="R3758" s="134"/>
      <c r="S3758" s="135"/>
      <c r="T3758" s="135"/>
      <c r="U3758" s="134"/>
      <c r="V3758" s="135"/>
      <c r="W3758" s="135"/>
      <c r="X3758" s="134"/>
      <c r="Y3758" s="135"/>
      <c r="Z3758" s="135"/>
      <c r="AA3758" s="134"/>
      <c r="AB3758" s="135"/>
      <c r="AC3758" s="135"/>
      <c r="AD3758" s="134"/>
      <c r="AE3758" s="135"/>
      <c r="AF3758" s="135"/>
      <c r="AG3758" s="134"/>
    </row>
    <row r="3759" spans="1:33">
      <c r="A3759" s="144" t="s">
        <v>345</v>
      </c>
      <c r="B3759" s="135" t="s">
        <v>1422</v>
      </c>
      <c r="C3759" s="143">
        <v>-496.12451629581216</v>
      </c>
      <c r="D3759" s="143">
        <v>2507.4922652671457</v>
      </c>
      <c r="E3759" s="142">
        <v>1.2909999999999999</v>
      </c>
      <c r="F3759" s="141">
        <v>2.2759999999999998</v>
      </c>
      <c r="G3759" s="135"/>
      <c r="H3759" s="135"/>
      <c r="I3759" s="134"/>
      <c r="J3759" s="135"/>
      <c r="K3759" s="135"/>
      <c r="L3759" s="134"/>
      <c r="M3759" s="135"/>
      <c r="N3759" s="135"/>
      <c r="O3759" s="134"/>
      <c r="P3759" s="135"/>
      <c r="Q3759" s="135"/>
      <c r="R3759" s="134"/>
      <c r="S3759" s="135"/>
      <c r="T3759" s="135"/>
      <c r="U3759" s="134"/>
      <c r="V3759" s="135"/>
      <c r="W3759" s="135"/>
      <c r="X3759" s="134"/>
      <c r="Y3759" s="135"/>
      <c r="Z3759" s="135"/>
      <c r="AA3759" s="134"/>
      <c r="AB3759" s="135"/>
      <c r="AC3759" s="135"/>
      <c r="AD3759" s="134"/>
      <c r="AE3759" s="135"/>
      <c r="AF3759" s="135"/>
      <c r="AG3759" s="134"/>
    </row>
    <row r="3760" spans="1:33">
      <c r="A3760" s="144" t="s">
        <v>345</v>
      </c>
      <c r="B3760" s="135" t="s">
        <v>1421</v>
      </c>
      <c r="C3760" s="143">
        <v>-495.91197883148385</v>
      </c>
      <c r="D3760" s="143">
        <v>2506.6473895142926</v>
      </c>
      <c r="E3760" s="142">
        <v>1.2929999999999999</v>
      </c>
      <c r="F3760" s="141">
        <v>2.2839999999999998</v>
      </c>
      <c r="G3760" s="135"/>
      <c r="H3760" s="135"/>
      <c r="I3760" s="134"/>
      <c r="J3760" s="135"/>
      <c r="K3760" s="135"/>
      <c r="L3760" s="134"/>
      <c r="M3760" s="135"/>
      <c r="N3760" s="135"/>
      <c r="O3760" s="134"/>
      <c r="P3760" s="135"/>
      <c r="Q3760" s="135"/>
      <c r="R3760" s="134"/>
      <c r="S3760" s="135"/>
      <c r="T3760" s="135"/>
      <c r="U3760" s="134"/>
      <c r="V3760" s="135"/>
      <c r="W3760" s="135"/>
      <c r="X3760" s="134"/>
      <c r="Y3760" s="135"/>
      <c r="Z3760" s="135"/>
      <c r="AA3760" s="134"/>
      <c r="AB3760" s="135"/>
      <c r="AC3760" s="135"/>
      <c r="AD3760" s="134"/>
      <c r="AE3760" s="135"/>
      <c r="AF3760" s="135"/>
      <c r="AG3760" s="134"/>
    </row>
    <row r="3761" spans="1:33">
      <c r="A3761" s="144" t="s">
        <v>345</v>
      </c>
      <c r="B3761" s="135" t="s">
        <v>1420</v>
      </c>
      <c r="C3761" s="143">
        <v>-496.22924819625536</v>
      </c>
      <c r="D3761" s="143">
        <v>2505.2984960176186</v>
      </c>
      <c r="E3761" s="142">
        <v>1.3049999999999999</v>
      </c>
      <c r="F3761" s="141">
        <v>2.2629999999999999</v>
      </c>
      <c r="G3761" s="135"/>
      <c r="H3761" s="135"/>
      <c r="I3761" s="134"/>
      <c r="J3761" s="135"/>
      <c r="K3761" s="135"/>
      <c r="L3761" s="134"/>
      <c r="M3761" s="135"/>
      <c r="N3761" s="135"/>
      <c r="O3761" s="134"/>
      <c r="P3761" s="135"/>
      <c r="Q3761" s="135"/>
      <c r="R3761" s="134"/>
      <c r="S3761" s="135"/>
      <c r="T3761" s="135"/>
      <c r="U3761" s="134"/>
      <c r="V3761" s="135"/>
      <c r="W3761" s="135"/>
      <c r="X3761" s="134"/>
      <c r="Y3761" s="135"/>
      <c r="Z3761" s="135"/>
      <c r="AA3761" s="134"/>
      <c r="AB3761" s="135"/>
      <c r="AC3761" s="135"/>
      <c r="AD3761" s="134"/>
      <c r="AE3761" s="135"/>
      <c r="AF3761" s="135"/>
      <c r="AG3761" s="134"/>
    </row>
    <row r="3762" spans="1:33">
      <c r="A3762" s="144" t="s">
        <v>345</v>
      </c>
      <c r="B3762" s="135" t="s">
        <v>1419</v>
      </c>
      <c r="C3762" s="143">
        <v>-496.24726322364148</v>
      </c>
      <c r="D3762" s="143">
        <v>2503.8668792009894</v>
      </c>
      <c r="E3762" s="142">
        <v>1.321</v>
      </c>
      <c r="F3762" s="141">
        <v>2.2490000000000001</v>
      </c>
      <c r="G3762" s="135"/>
      <c r="H3762" s="135"/>
      <c r="I3762" s="134"/>
      <c r="J3762" s="135"/>
      <c r="K3762" s="135"/>
      <c r="L3762" s="134"/>
      <c r="M3762" s="135"/>
      <c r="N3762" s="135"/>
      <c r="O3762" s="134"/>
      <c r="P3762" s="135"/>
      <c r="Q3762" s="135"/>
      <c r="R3762" s="134"/>
      <c r="S3762" s="135"/>
      <c r="T3762" s="135"/>
      <c r="U3762" s="134"/>
      <c r="V3762" s="135"/>
      <c r="W3762" s="135"/>
      <c r="X3762" s="134"/>
      <c r="Y3762" s="135"/>
      <c r="Z3762" s="135"/>
      <c r="AA3762" s="134"/>
      <c r="AB3762" s="135"/>
      <c r="AC3762" s="135"/>
      <c r="AD3762" s="134"/>
      <c r="AE3762" s="135"/>
      <c r="AF3762" s="135"/>
      <c r="AG3762" s="134"/>
    </row>
    <row r="3763" spans="1:33">
      <c r="A3763" s="144" t="s">
        <v>345</v>
      </c>
      <c r="B3763" s="135" t="s">
        <v>1418</v>
      </c>
      <c r="C3763" s="143">
        <v>-496.02107231370354</v>
      </c>
      <c r="D3763" s="143">
        <v>2502.3730517193576</v>
      </c>
      <c r="E3763" s="142">
        <v>1.286</v>
      </c>
      <c r="F3763" s="141">
        <v>2.2639999999999998</v>
      </c>
      <c r="G3763" s="135"/>
      <c r="H3763" s="135"/>
      <c r="I3763" s="134"/>
      <c r="J3763" s="135"/>
      <c r="K3763" s="135"/>
      <c r="L3763" s="134"/>
      <c r="M3763" s="135"/>
      <c r="N3763" s="135"/>
      <c r="O3763" s="134"/>
      <c r="P3763" s="135"/>
      <c r="Q3763" s="135"/>
      <c r="R3763" s="134"/>
      <c r="S3763" s="135"/>
      <c r="T3763" s="135"/>
      <c r="U3763" s="134"/>
      <c r="V3763" s="135"/>
      <c r="W3763" s="135"/>
      <c r="X3763" s="134"/>
      <c r="Y3763" s="135"/>
      <c r="Z3763" s="135"/>
      <c r="AA3763" s="134"/>
      <c r="AB3763" s="135"/>
      <c r="AC3763" s="135"/>
      <c r="AD3763" s="134"/>
      <c r="AE3763" s="135"/>
      <c r="AF3763" s="135"/>
      <c r="AG3763" s="134"/>
    </row>
    <row r="3764" spans="1:33">
      <c r="A3764" s="144" t="s">
        <v>345</v>
      </c>
      <c r="B3764" s="135" t="s">
        <v>1417</v>
      </c>
      <c r="C3764" s="143">
        <v>-495.99708245748332</v>
      </c>
      <c r="D3764" s="143">
        <v>2501.8789409193655</v>
      </c>
      <c r="E3764" s="142">
        <v>1.2909999999999999</v>
      </c>
      <c r="F3764" s="141">
        <v>2.2509999999999999</v>
      </c>
      <c r="G3764" s="135"/>
      <c r="H3764" s="135"/>
      <c r="I3764" s="134"/>
      <c r="J3764" s="135"/>
      <c r="K3764" s="135"/>
      <c r="L3764" s="134"/>
      <c r="M3764" s="135"/>
      <c r="N3764" s="135"/>
      <c r="O3764" s="134"/>
      <c r="P3764" s="135"/>
      <c r="Q3764" s="135"/>
      <c r="R3764" s="134"/>
      <c r="S3764" s="135"/>
      <c r="T3764" s="135"/>
      <c r="U3764" s="134"/>
      <c r="V3764" s="135"/>
      <c r="W3764" s="135"/>
      <c r="X3764" s="134"/>
      <c r="Y3764" s="135"/>
      <c r="Z3764" s="135"/>
      <c r="AA3764" s="134"/>
      <c r="AB3764" s="135"/>
      <c r="AC3764" s="135"/>
      <c r="AD3764" s="134"/>
      <c r="AE3764" s="135"/>
      <c r="AF3764" s="135"/>
      <c r="AG3764" s="134"/>
    </row>
    <row r="3765" spans="1:33">
      <c r="A3765" s="144" t="s">
        <v>345</v>
      </c>
      <c r="B3765" s="135" t="s">
        <v>1416</v>
      </c>
      <c r="C3765" s="143">
        <v>-496.63082494850596</v>
      </c>
      <c r="D3765" s="143">
        <v>2499.937786256462</v>
      </c>
      <c r="E3765" s="142">
        <v>1.286</v>
      </c>
      <c r="F3765" s="141">
        <v>2.2730000000000001</v>
      </c>
      <c r="G3765" s="135"/>
      <c r="H3765" s="135"/>
      <c r="I3765" s="134"/>
      <c r="J3765" s="135"/>
      <c r="K3765" s="135"/>
      <c r="L3765" s="134"/>
      <c r="M3765" s="135"/>
      <c r="N3765" s="135"/>
      <c r="O3765" s="134"/>
      <c r="P3765" s="135"/>
      <c r="Q3765" s="135"/>
      <c r="R3765" s="134"/>
      <c r="S3765" s="135"/>
      <c r="T3765" s="135"/>
      <c r="U3765" s="134"/>
      <c r="V3765" s="135"/>
      <c r="W3765" s="135"/>
      <c r="X3765" s="134"/>
      <c r="Y3765" s="135"/>
      <c r="Z3765" s="135"/>
      <c r="AA3765" s="134"/>
      <c r="AB3765" s="135"/>
      <c r="AC3765" s="135"/>
      <c r="AD3765" s="134"/>
      <c r="AE3765" s="135"/>
      <c r="AF3765" s="135"/>
      <c r="AG3765" s="134"/>
    </row>
    <row r="3766" spans="1:33">
      <c r="A3766" s="144" t="s">
        <v>345</v>
      </c>
      <c r="B3766" s="135" t="s">
        <v>1415</v>
      </c>
      <c r="C3766" s="143">
        <v>-496.78334277031462</v>
      </c>
      <c r="D3766" s="143">
        <v>2498.9840060730162</v>
      </c>
      <c r="E3766" s="142">
        <v>1.3049999999999999</v>
      </c>
      <c r="F3766" s="141">
        <v>2.2549999999999999</v>
      </c>
      <c r="G3766" s="135"/>
      <c r="H3766" s="135"/>
      <c r="I3766" s="134"/>
      <c r="J3766" s="135"/>
      <c r="K3766" s="135"/>
      <c r="L3766" s="134"/>
      <c r="M3766" s="135"/>
      <c r="N3766" s="135"/>
      <c r="O3766" s="134"/>
      <c r="P3766" s="135"/>
      <c r="Q3766" s="135"/>
      <c r="R3766" s="134"/>
      <c r="S3766" s="135"/>
      <c r="T3766" s="135"/>
      <c r="U3766" s="134"/>
      <c r="V3766" s="135"/>
      <c r="W3766" s="135"/>
      <c r="X3766" s="134"/>
      <c r="Y3766" s="135"/>
      <c r="Z3766" s="135"/>
      <c r="AA3766" s="134"/>
      <c r="AB3766" s="135"/>
      <c r="AC3766" s="135"/>
      <c r="AD3766" s="134"/>
      <c r="AE3766" s="135"/>
      <c r="AF3766" s="135"/>
      <c r="AG3766" s="134"/>
    </row>
    <row r="3767" spans="1:33">
      <c r="A3767" s="144" t="s">
        <v>345</v>
      </c>
      <c r="B3767" s="135" t="s">
        <v>1414</v>
      </c>
      <c r="C3767" s="143">
        <v>-496.41543765018952</v>
      </c>
      <c r="D3767" s="143">
        <v>2497.8765263414834</v>
      </c>
      <c r="E3767" s="142">
        <v>1.306</v>
      </c>
      <c r="F3767" s="141">
        <v>2.274</v>
      </c>
      <c r="G3767" s="135"/>
      <c r="H3767" s="135"/>
      <c r="I3767" s="134"/>
      <c r="J3767" s="135"/>
      <c r="K3767" s="135"/>
      <c r="L3767" s="134"/>
      <c r="M3767" s="135"/>
      <c r="N3767" s="135"/>
      <c r="O3767" s="134"/>
      <c r="P3767" s="135"/>
      <c r="Q3767" s="135"/>
      <c r="R3767" s="134"/>
      <c r="S3767" s="135"/>
      <c r="T3767" s="135"/>
      <c r="U3767" s="134"/>
      <c r="V3767" s="135"/>
      <c r="W3767" s="135"/>
      <c r="X3767" s="134"/>
      <c r="Y3767" s="135"/>
      <c r="Z3767" s="135"/>
      <c r="AA3767" s="134"/>
      <c r="AB3767" s="135"/>
      <c r="AC3767" s="135"/>
      <c r="AD3767" s="134"/>
      <c r="AE3767" s="135"/>
      <c r="AF3767" s="135"/>
      <c r="AG3767" s="134"/>
    </row>
    <row r="3768" spans="1:33">
      <c r="A3768" s="144" t="s">
        <v>345</v>
      </c>
      <c r="B3768" s="135" t="s">
        <v>1413</v>
      </c>
      <c r="C3768" s="143">
        <v>-496.26681376376689</v>
      </c>
      <c r="D3768" s="143">
        <v>2496.151027401228</v>
      </c>
      <c r="E3768" s="142">
        <v>1.3089999999999999</v>
      </c>
      <c r="F3768" s="141">
        <v>2.2749999999999999</v>
      </c>
      <c r="G3768" s="135"/>
      <c r="H3768" s="135"/>
      <c r="I3768" s="134"/>
      <c r="J3768" s="135"/>
      <c r="K3768" s="135"/>
      <c r="L3768" s="134"/>
      <c r="M3768" s="135"/>
      <c r="N3768" s="135"/>
      <c r="O3768" s="134"/>
      <c r="P3768" s="135"/>
      <c r="Q3768" s="135"/>
      <c r="R3768" s="134"/>
      <c r="S3768" s="135"/>
      <c r="T3768" s="135"/>
      <c r="U3768" s="134"/>
      <c r="V3768" s="135"/>
      <c r="W3768" s="135"/>
      <c r="X3768" s="134"/>
      <c r="Y3768" s="135"/>
      <c r="Z3768" s="135"/>
      <c r="AA3768" s="134"/>
      <c r="AB3768" s="135"/>
      <c r="AC3768" s="135"/>
      <c r="AD3768" s="134"/>
      <c r="AE3768" s="135"/>
      <c r="AF3768" s="135"/>
      <c r="AG3768" s="134"/>
    </row>
    <row r="3769" spans="1:33">
      <c r="A3769" s="144" t="s">
        <v>345</v>
      </c>
      <c r="B3769" s="135" t="s">
        <v>1412</v>
      </c>
      <c r="C3769" s="143">
        <v>-496.25226660282408</v>
      </c>
      <c r="D3769" s="143">
        <v>2495.6637305931154</v>
      </c>
      <c r="E3769" s="142">
        <v>1.319</v>
      </c>
      <c r="F3769" s="141">
        <v>2.2599999999999998</v>
      </c>
      <c r="G3769" s="135"/>
      <c r="H3769" s="135"/>
      <c r="I3769" s="134"/>
      <c r="J3769" s="135"/>
      <c r="K3769" s="135"/>
      <c r="L3769" s="134"/>
      <c r="M3769" s="135"/>
      <c r="N3769" s="135"/>
      <c r="O3769" s="134"/>
      <c r="P3769" s="135"/>
      <c r="Q3769" s="135"/>
      <c r="R3769" s="134"/>
      <c r="S3769" s="135"/>
      <c r="T3769" s="135"/>
      <c r="U3769" s="134"/>
      <c r="V3769" s="135"/>
      <c r="W3769" s="135"/>
      <c r="X3769" s="134"/>
      <c r="Y3769" s="135"/>
      <c r="Z3769" s="135"/>
      <c r="AA3769" s="134"/>
      <c r="AB3769" s="135"/>
      <c r="AC3769" s="135"/>
      <c r="AD3769" s="134"/>
      <c r="AE3769" s="135"/>
      <c r="AF3769" s="135"/>
      <c r="AG3769" s="134"/>
    </row>
    <row r="3770" spans="1:33">
      <c r="A3770" s="144" t="s">
        <v>345</v>
      </c>
      <c r="B3770" s="135" t="s">
        <v>1411</v>
      </c>
      <c r="C3770" s="143">
        <v>-496.37121724547973</v>
      </c>
      <c r="D3770" s="143">
        <v>2495.0106940249434</v>
      </c>
      <c r="E3770" s="142">
        <v>1.306</v>
      </c>
      <c r="F3770" s="141">
        <v>2.2650000000000001</v>
      </c>
      <c r="G3770" s="135"/>
      <c r="H3770" s="135"/>
      <c r="I3770" s="134"/>
      <c r="J3770" s="135"/>
      <c r="K3770" s="135"/>
      <c r="L3770" s="134"/>
      <c r="M3770" s="135"/>
      <c r="N3770" s="135"/>
      <c r="O3770" s="134"/>
      <c r="P3770" s="135"/>
      <c r="Q3770" s="135"/>
      <c r="R3770" s="134"/>
      <c r="S3770" s="135"/>
      <c r="T3770" s="135"/>
      <c r="U3770" s="134"/>
      <c r="V3770" s="135"/>
      <c r="W3770" s="135"/>
      <c r="X3770" s="134"/>
      <c r="Y3770" s="135"/>
      <c r="Z3770" s="135"/>
      <c r="AA3770" s="134"/>
      <c r="AB3770" s="135"/>
      <c r="AC3770" s="135"/>
      <c r="AD3770" s="134"/>
      <c r="AE3770" s="135"/>
      <c r="AF3770" s="135"/>
      <c r="AG3770" s="134"/>
    </row>
    <row r="3771" spans="1:33">
      <c r="A3771" s="144" t="s">
        <v>345</v>
      </c>
      <c r="B3771" s="135" t="s">
        <v>1410</v>
      </c>
      <c r="C3771" s="143">
        <v>-496.48244470861141</v>
      </c>
      <c r="D3771" s="143">
        <v>2493.7742495475013</v>
      </c>
      <c r="E3771" s="142">
        <v>1.319</v>
      </c>
      <c r="F3771" s="141">
        <v>2.2559999999999998</v>
      </c>
      <c r="G3771" s="135"/>
      <c r="H3771" s="135"/>
      <c r="I3771" s="134"/>
      <c r="J3771" s="135"/>
      <c r="K3771" s="135"/>
      <c r="L3771" s="134"/>
      <c r="M3771" s="135"/>
      <c r="N3771" s="135"/>
      <c r="O3771" s="134"/>
      <c r="P3771" s="135"/>
      <c r="Q3771" s="135"/>
      <c r="R3771" s="134"/>
      <c r="S3771" s="135"/>
      <c r="T3771" s="135"/>
      <c r="U3771" s="134"/>
      <c r="V3771" s="135"/>
      <c r="W3771" s="135"/>
      <c r="X3771" s="134"/>
      <c r="Y3771" s="135"/>
      <c r="Z3771" s="135"/>
      <c r="AA3771" s="134"/>
      <c r="AB3771" s="135"/>
      <c r="AC3771" s="135"/>
      <c r="AD3771" s="134"/>
      <c r="AE3771" s="135"/>
      <c r="AF3771" s="135"/>
      <c r="AG3771" s="134"/>
    </row>
    <row r="3772" spans="1:33">
      <c r="A3772" s="144" t="s">
        <v>345</v>
      </c>
      <c r="B3772" s="135" t="s">
        <v>1409</v>
      </c>
      <c r="C3772" s="143">
        <v>-496.03874719079386</v>
      </c>
      <c r="D3772" s="143">
        <v>2493.24391819826</v>
      </c>
      <c r="E3772" s="142">
        <v>1.31</v>
      </c>
      <c r="F3772" s="141">
        <v>2.2829999999999999</v>
      </c>
      <c r="G3772" s="135"/>
      <c r="H3772" s="135"/>
      <c r="I3772" s="134"/>
      <c r="J3772" s="135"/>
      <c r="K3772" s="135"/>
      <c r="L3772" s="134"/>
      <c r="M3772" s="135"/>
      <c r="N3772" s="135"/>
      <c r="O3772" s="134"/>
      <c r="P3772" s="135"/>
      <c r="Q3772" s="135"/>
      <c r="R3772" s="134"/>
      <c r="S3772" s="135"/>
      <c r="T3772" s="135"/>
      <c r="U3772" s="134"/>
      <c r="V3772" s="135"/>
      <c r="W3772" s="135"/>
      <c r="X3772" s="134"/>
      <c r="Y3772" s="135"/>
      <c r="Z3772" s="135"/>
      <c r="AA3772" s="134"/>
      <c r="AB3772" s="135"/>
      <c r="AC3772" s="135"/>
      <c r="AD3772" s="134"/>
      <c r="AE3772" s="135"/>
      <c r="AF3772" s="135"/>
      <c r="AG3772" s="134"/>
    </row>
    <row r="3773" spans="1:33">
      <c r="A3773" s="144" t="s">
        <v>345</v>
      </c>
      <c r="B3773" s="135" t="s">
        <v>1408</v>
      </c>
      <c r="C3773" s="143">
        <v>-496.17731418485715</v>
      </c>
      <c r="D3773" s="143">
        <v>2492.4057995583644</v>
      </c>
      <c r="E3773" s="142">
        <v>1.2929999999999999</v>
      </c>
      <c r="F3773" s="141">
        <v>2.2559999999999998</v>
      </c>
      <c r="G3773" s="135"/>
      <c r="H3773" s="135"/>
      <c r="I3773" s="134"/>
      <c r="J3773" s="135"/>
      <c r="K3773" s="135"/>
      <c r="L3773" s="134"/>
      <c r="M3773" s="135"/>
      <c r="N3773" s="135"/>
      <c r="O3773" s="134"/>
      <c r="P3773" s="135"/>
      <c r="Q3773" s="135"/>
      <c r="R3773" s="134"/>
      <c r="S3773" s="135"/>
      <c r="T3773" s="135"/>
      <c r="U3773" s="134"/>
      <c r="V3773" s="135"/>
      <c r="W3773" s="135"/>
      <c r="X3773" s="134"/>
      <c r="Y3773" s="135"/>
      <c r="Z3773" s="135"/>
      <c r="AA3773" s="134"/>
      <c r="AB3773" s="135"/>
      <c r="AC3773" s="135"/>
      <c r="AD3773" s="134"/>
      <c r="AE3773" s="135"/>
      <c r="AF3773" s="135"/>
      <c r="AG3773" s="134"/>
    </row>
    <row r="3774" spans="1:33">
      <c r="A3774" s="144" t="s">
        <v>345</v>
      </c>
      <c r="B3774" s="135" t="s">
        <v>1407</v>
      </c>
      <c r="C3774" s="143">
        <v>-496.55179924854065</v>
      </c>
      <c r="D3774" s="143">
        <v>2492.2618477498431</v>
      </c>
      <c r="E3774" s="142">
        <v>1.3080000000000001</v>
      </c>
      <c r="F3774" s="141">
        <v>2.2650000000000001</v>
      </c>
      <c r="G3774" s="135"/>
      <c r="H3774" s="135"/>
      <c r="I3774" s="134"/>
      <c r="J3774" s="135"/>
      <c r="K3774" s="135"/>
      <c r="L3774" s="134"/>
      <c r="M3774" s="135"/>
      <c r="N3774" s="135"/>
      <c r="O3774" s="134"/>
      <c r="P3774" s="135"/>
      <c r="Q3774" s="135"/>
      <c r="R3774" s="134"/>
      <c r="S3774" s="135"/>
      <c r="T3774" s="135"/>
      <c r="U3774" s="134"/>
      <c r="V3774" s="135"/>
      <c r="W3774" s="135"/>
      <c r="X3774" s="134"/>
      <c r="Y3774" s="135"/>
      <c r="Z3774" s="135"/>
      <c r="AA3774" s="134"/>
      <c r="AB3774" s="135"/>
      <c r="AC3774" s="135"/>
      <c r="AD3774" s="134"/>
      <c r="AE3774" s="135"/>
      <c r="AF3774" s="135"/>
      <c r="AG3774" s="134"/>
    </row>
    <row r="3775" spans="1:33">
      <c r="A3775" s="144" t="s">
        <v>345</v>
      </c>
      <c r="B3775" s="135" t="s">
        <v>1406</v>
      </c>
      <c r="C3775" s="143">
        <v>-496.76039527010198</v>
      </c>
      <c r="D3775" s="143">
        <v>2492.1649997211325</v>
      </c>
      <c r="E3775" s="142">
        <v>1.294</v>
      </c>
      <c r="F3775" s="141">
        <v>2.2509999999999999</v>
      </c>
      <c r="G3775" s="135"/>
      <c r="H3775" s="135"/>
      <c r="I3775" s="134"/>
      <c r="J3775" s="135"/>
      <c r="K3775" s="135"/>
      <c r="L3775" s="134"/>
      <c r="M3775" s="135"/>
      <c r="N3775" s="135"/>
      <c r="O3775" s="134"/>
      <c r="P3775" s="135"/>
      <c r="Q3775" s="135"/>
      <c r="R3775" s="134"/>
      <c r="S3775" s="135"/>
      <c r="T3775" s="135"/>
      <c r="U3775" s="134"/>
      <c r="V3775" s="135"/>
      <c r="W3775" s="135"/>
      <c r="X3775" s="134"/>
      <c r="Y3775" s="135"/>
      <c r="Z3775" s="135"/>
      <c r="AA3775" s="134"/>
      <c r="AB3775" s="135"/>
      <c r="AC3775" s="135"/>
      <c r="AD3775" s="134"/>
      <c r="AE3775" s="135"/>
      <c r="AF3775" s="135"/>
      <c r="AG3775" s="134"/>
    </row>
    <row r="3776" spans="1:33">
      <c r="A3776" s="144" t="s">
        <v>345</v>
      </c>
      <c r="B3776" s="135" t="s">
        <v>1405</v>
      </c>
      <c r="C3776" s="143">
        <v>-496.52277523866121</v>
      </c>
      <c r="D3776" s="143">
        <v>2490.2740568610043</v>
      </c>
      <c r="E3776" s="142">
        <v>1.294</v>
      </c>
      <c r="F3776" s="141">
        <v>2.2480000000000002</v>
      </c>
      <c r="G3776" s="135"/>
      <c r="H3776" s="135"/>
      <c r="I3776" s="134"/>
      <c r="J3776" s="135"/>
      <c r="K3776" s="135"/>
      <c r="L3776" s="134"/>
      <c r="M3776" s="135"/>
      <c r="N3776" s="135"/>
      <c r="O3776" s="134"/>
      <c r="P3776" s="135"/>
      <c r="Q3776" s="135"/>
      <c r="R3776" s="134"/>
      <c r="S3776" s="135"/>
      <c r="T3776" s="135"/>
      <c r="U3776" s="134"/>
      <c r="V3776" s="135"/>
      <c r="W3776" s="135"/>
      <c r="X3776" s="134"/>
      <c r="Y3776" s="135"/>
      <c r="Z3776" s="135"/>
      <c r="AA3776" s="134"/>
      <c r="AB3776" s="135"/>
      <c r="AC3776" s="135"/>
      <c r="AD3776" s="134"/>
      <c r="AE3776" s="135"/>
      <c r="AF3776" s="135"/>
      <c r="AG3776" s="134"/>
    </row>
    <row r="3777" spans="1:33">
      <c r="A3777" s="144" t="s">
        <v>345</v>
      </c>
      <c r="B3777" s="135" t="s">
        <v>1404</v>
      </c>
      <c r="C3777" s="143">
        <v>-496.89207295384983</v>
      </c>
      <c r="D3777" s="143">
        <v>2488.692527089021</v>
      </c>
      <c r="E3777" s="142">
        <v>1.2829999999999999</v>
      </c>
      <c r="F3777" s="141">
        <v>2.254</v>
      </c>
      <c r="G3777" s="135"/>
      <c r="H3777" s="135"/>
      <c r="I3777" s="134"/>
      <c r="J3777" s="135"/>
      <c r="K3777" s="135"/>
      <c r="L3777" s="134"/>
      <c r="M3777" s="135"/>
      <c r="N3777" s="135"/>
      <c r="O3777" s="134"/>
      <c r="P3777" s="135"/>
      <c r="Q3777" s="135"/>
      <c r="R3777" s="134"/>
      <c r="S3777" s="135"/>
      <c r="T3777" s="135"/>
      <c r="U3777" s="134"/>
      <c r="V3777" s="135"/>
      <c r="W3777" s="135"/>
      <c r="X3777" s="134"/>
      <c r="Y3777" s="135"/>
      <c r="Z3777" s="135"/>
      <c r="AA3777" s="134"/>
      <c r="AB3777" s="135"/>
      <c r="AC3777" s="135"/>
      <c r="AD3777" s="134"/>
      <c r="AE3777" s="135"/>
      <c r="AF3777" s="135"/>
      <c r="AG3777" s="134"/>
    </row>
    <row r="3778" spans="1:33">
      <c r="A3778" s="144" t="s">
        <v>345</v>
      </c>
      <c r="B3778" s="135" t="s">
        <v>1403</v>
      </c>
      <c r="C3778" s="143">
        <v>-496.30333692165323</v>
      </c>
      <c r="D3778" s="143">
        <v>2487.2496955995921</v>
      </c>
      <c r="E3778" s="142">
        <v>1.304</v>
      </c>
      <c r="F3778" s="141">
        <v>2.254</v>
      </c>
      <c r="G3778" s="135"/>
      <c r="H3778" s="135"/>
      <c r="I3778" s="134"/>
      <c r="J3778" s="135"/>
      <c r="K3778" s="135"/>
      <c r="L3778" s="134"/>
      <c r="M3778" s="135"/>
      <c r="N3778" s="135"/>
      <c r="O3778" s="134"/>
      <c r="P3778" s="135"/>
      <c r="Q3778" s="135"/>
      <c r="R3778" s="134"/>
      <c r="S3778" s="135"/>
      <c r="T3778" s="135"/>
      <c r="U3778" s="134"/>
      <c r="V3778" s="135"/>
      <c r="W3778" s="135"/>
      <c r="X3778" s="134"/>
      <c r="Y3778" s="135"/>
      <c r="Z3778" s="135"/>
      <c r="AA3778" s="134"/>
      <c r="AB3778" s="135"/>
      <c r="AC3778" s="135"/>
      <c r="AD3778" s="134"/>
      <c r="AE3778" s="135"/>
      <c r="AF3778" s="135"/>
      <c r="AG3778" s="134"/>
    </row>
    <row r="3779" spans="1:33">
      <c r="A3779" s="144" t="s">
        <v>345</v>
      </c>
      <c r="B3779" s="135" t="s">
        <v>1402</v>
      </c>
      <c r="C3779" s="143">
        <v>-496.64398729792424</v>
      </c>
      <c r="D3779" s="143">
        <v>2486.3986049402447</v>
      </c>
      <c r="E3779" s="142">
        <v>1.32</v>
      </c>
      <c r="F3779" s="141">
        <v>2.2639999999999998</v>
      </c>
      <c r="G3779" s="135"/>
      <c r="H3779" s="135"/>
      <c r="I3779" s="134"/>
      <c r="J3779" s="135"/>
      <c r="K3779" s="135"/>
      <c r="L3779" s="134"/>
      <c r="M3779" s="135"/>
      <c r="N3779" s="135"/>
      <c r="O3779" s="134"/>
      <c r="P3779" s="135"/>
      <c r="Q3779" s="135"/>
      <c r="R3779" s="134"/>
      <c r="S3779" s="135"/>
      <c r="T3779" s="135"/>
      <c r="U3779" s="134"/>
      <c r="V3779" s="135"/>
      <c r="W3779" s="135"/>
      <c r="X3779" s="134"/>
      <c r="Y3779" s="135"/>
      <c r="Z3779" s="135"/>
      <c r="AA3779" s="134"/>
      <c r="AB3779" s="135"/>
      <c r="AC3779" s="135"/>
      <c r="AD3779" s="134"/>
      <c r="AE3779" s="135"/>
      <c r="AF3779" s="135"/>
      <c r="AG3779" s="134"/>
    </row>
    <row r="3780" spans="1:33">
      <c r="A3780" s="144" t="s">
        <v>345</v>
      </c>
      <c r="B3780" s="135" t="s">
        <v>1401</v>
      </c>
      <c r="C3780" s="143">
        <v>-496.70447581595846</v>
      </c>
      <c r="D3780" s="143">
        <v>2485.8034656198115</v>
      </c>
      <c r="E3780" s="142">
        <v>1.3009999999999999</v>
      </c>
      <c r="F3780" s="141">
        <v>2.2559999999999998</v>
      </c>
      <c r="G3780" s="135"/>
      <c r="H3780" s="135"/>
      <c r="I3780" s="134"/>
      <c r="J3780" s="135"/>
      <c r="K3780" s="135"/>
      <c r="L3780" s="134"/>
      <c r="M3780" s="135"/>
      <c r="N3780" s="135"/>
      <c r="O3780" s="134"/>
      <c r="P3780" s="135"/>
      <c r="Q3780" s="135"/>
      <c r="R3780" s="134"/>
      <c r="S3780" s="135"/>
      <c r="T3780" s="135"/>
      <c r="U3780" s="134"/>
      <c r="V3780" s="135"/>
      <c r="W3780" s="135"/>
      <c r="X3780" s="134"/>
      <c r="Y3780" s="135"/>
      <c r="Z3780" s="135"/>
      <c r="AA3780" s="134"/>
      <c r="AB3780" s="135"/>
      <c r="AC3780" s="135"/>
      <c r="AD3780" s="134"/>
      <c r="AE3780" s="135"/>
      <c r="AF3780" s="135"/>
      <c r="AG3780" s="134"/>
    </row>
    <row r="3781" spans="1:33">
      <c r="A3781" s="144" t="s">
        <v>345</v>
      </c>
      <c r="B3781" s="135" t="s">
        <v>1400</v>
      </c>
      <c r="C3781" s="143">
        <v>-496.31544048589495</v>
      </c>
      <c r="D3781" s="143">
        <v>2485.1859828315378</v>
      </c>
      <c r="E3781" s="142">
        <v>1.288</v>
      </c>
      <c r="F3781" s="141">
        <v>2.2639999999999998</v>
      </c>
      <c r="G3781" s="135"/>
      <c r="H3781" s="135"/>
      <c r="I3781" s="134"/>
      <c r="J3781" s="135"/>
      <c r="K3781" s="135"/>
      <c r="L3781" s="134"/>
      <c r="M3781" s="135"/>
      <c r="N3781" s="135"/>
      <c r="O3781" s="134"/>
      <c r="P3781" s="135"/>
      <c r="Q3781" s="135"/>
      <c r="R3781" s="134"/>
      <c r="S3781" s="135"/>
      <c r="T3781" s="135"/>
      <c r="U3781" s="134"/>
      <c r="V3781" s="135"/>
      <c r="W3781" s="135"/>
      <c r="X3781" s="134"/>
      <c r="Y3781" s="135"/>
      <c r="Z3781" s="135"/>
      <c r="AA3781" s="134"/>
      <c r="AB3781" s="135"/>
      <c r="AC3781" s="135"/>
      <c r="AD3781" s="134"/>
      <c r="AE3781" s="135"/>
      <c r="AF3781" s="135"/>
      <c r="AG3781" s="134"/>
    </row>
    <row r="3782" spans="1:33">
      <c r="A3782" s="144" t="s">
        <v>345</v>
      </c>
      <c r="B3782" s="135" t="s">
        <v>1399</v>
      </c>
      <c r="C3782" s="143">
        <v>-496.65770204943573</v>
      </c>
      <c r="D3782" s="143">
        <v>2484.7643392729851</v>
      </c>
      <c r="E3782" s="142">
        <v>1.286</v>
      </c>
      <c r="F3782" s="141">
        <v>2.274</v>
      </c>
      <c r="G3782" s="135"/>
      <c r="H3782" s="135"/>
      <c r="I3782" s="134"/>
      <c r="J3782" s="135"/>
      <c r="K3782" s="135"/>
      <c r="L3782" s="134"/>
      <c r="M3782" s="135"/>
      <c r="N3782" s="135"/>
      <c r="O3782" s="134"/>
      <c r="P3782" s="135"/>
      <c r="Q3782" s="135"/>
      <c r="R3782" s="134"/>
      <c r="S3782" s="135"/>
      <c r="T3782" s="135"/>
      <c r="U3782" s="134"/>
      <c r="V3782" s="135"/>
      <c r="W3782" s="135"/>
      <c r="X3782" s="134"/>
      <c r="Y3782" s="135"/>
      <c r="Z3782" s="135"/>
      <c r="AA3782" s="134"/>
      <c r="AB3782" s="135"/>
      <c r="AC3782" s="135"/>
      <c r="AD3782" s="134"/>
      <c r="AE3782" s="135"/>
      <c r="AF3782" s="135"/>
      <c r="AG3782" s="134"/>
    </row>
    <row r="3783" spans="1:33">
      <c r="A3783" s="144" t="s">
        <v>345</v>
      </c>
      <c r="B3783" s="135" t="s">
        <v>1398</v>
      </c>
      <c r="C3783" s="143">
        <v>-496.01386604268356</v>
      </c>
      <c r="D3783" s="143">
        <v>2484.5690841259511</v>
      </c>
      <c r="E3783" s="142">
        <v>1.3180000000000001</v>
      </c>
      <c r="F3783" s="141">
        <v>2.2709999999999999</v>
      </c>
      <c r="G3783" s="135"/>
      <c r="H3783" s="135"/>
      <c r="I3783" s="134"/>
      <c r="J3783" s="135"/>
      <c r="K3783" s="135"/>
      <c r="L3783" s="134"/>
      <c r="M3783" s="135"/>
      <c r="N3783" s="135"/>
      <c r="O3783" s="134"/>
      <c r="P3783" s="135"/>
      <c r="Q3783" s="135"/>
      <c r="R3783" s="134"/>
      <c r="S3783" s="135"/>
      <c r="T3783" s="135"/>
      <c r="U3783" s="134"/>
      <c r="V3783" s="135"/>
      <c r="W3783" s="135"/>
      <c r="X3783" s="134"/>
      <c r="Y3783" s="135"/>
      <c r="Z3783" s="135"/>
      <c r="AA3783" s="134"/>
      <c r="AB3783" s="135"/>
      <c r="AC3783" s="135"/>
      <c r="AD3783" s="134"/>
      <c r="AE3783" s="135"/>
      <c r="AF3783" s="135"/>
      <c r="AG3783" s="134"/>
    </row>
    <row r="3784" spans="1:33">
      <c r="A3784" s="144" t="s">
        <v>345</v>
      </c>
      <c r="B3784" s="135" t="s">
        <v>1397</v>
      </c>
      <c r="C3784" s="143">
        <v>-496.05778692935985</v>
      </c>
      <c r="D3784" s="143">
        <v>2484.498092327935</v>
      </c>
      <c r="E3784" s="142">
        <v>1.276</v>
      </c>
      <c r="F3784" s="141">
        <v>2.266</v>
      </c>
      <c r="G3784" s="135"/>
      <c r="H3784" s="135"/>
      <c r="I3784" s="134"/>
      <c r="J3784" s="135"/>
      <c r="K3784" s="135"/>
      <c r="L3784" s="134"/>
      <c r="M3784" s="135"/>
      <c r="N3784" s="135"/>
      <c r="O3784" s="134"/>
      <c r="P3784" s="135"/>
      <c r="Q3784" s="135"/>
      <c r="R3784" s="134"/>
      <c r="S3784" s="135"/>
      <c r="T3784" s="135"/>
      <c r="U3784" s="134"/>
      <c r="V3784" s="135"/>
      <c r="W3784" s="135"/>
      <c r="X3784" s="134"/>
      <c r="Y3784" s="135"/>
      <c r="Z3784" s="135"/>
      <c r="AA3784" s="134"/>
      <c r="AB3784" s="135"/>
      <c r="AC3784" s="135"/>
      <c r="AD3784" s="134"/>
      <c r="AE3784" s="135"/>
      <c r="AF3784" s="135"/>
      <c r="AG3784" s="134"/>
    </row>
    <row r="3785" spans="1:33">
      <c r="A3785" s="144" t="s">
        <v>345</v>
      </c>
      <c r="B3785" s="135" t="s">
        <v>1396</v>
      </c>
      <c r="C3785" s="143">
        <v>-496.05319300464339</v>
      </c>
      <c r="D3785" s="143">
        <v>2483.8359578677514</v>
      </c>
      <c r="E3785" s="142">
        <v>1.3120000000000001</v>
      </c>
      <c r="F3785" s="141">
        <v>2.258</v>
      </c>
      <c r="G3785" s="135"/>
      <c r="H3785" s="135"/>
      <c r="I3785" s="134"/>
      <c r="J3785" s="135"/>
      <c r="K3785" s="135"/>
      <c r="L3785" s="134"/>
      <c r="M3785" s="135"/>
      <c r="N3785" s="135"/>
      <c r="O3785" s="134"/>
      <c r="P3785" s="135"/>
      <c r="Q3785" s="135"/>
      <c r="R3785" s="134"/>
      <c r="S3785" s="135"/>
      <c r="T3785" s="135"/>
      <c r="U3785" s="134"/>
      <c r="V3785" s="135"/>
      <c r="W3785" s="135"/>
      <c r="X3785" s="134"/>
      <c r="Y3785" s="135"/>
      <c r="Z3785" s="135"/>
      <c r="AA3785" s="134"/>
      <c r="AB3785" s="135"/>
      <c r="AC3785" s="135"/>
      <c r="AD3785" s="134"/>
      <c r="AE3785" s="135"/>
      <c r="AF3785" s="135"/>
      <c r="AG3785" s="134"/>
    </row>
    <row r="3786" spans="1:33">
      <c r="A3786" s="144" t="s">
        <v>345</v>
      </c>
      <c r="B3786" s="135" t="s">
        <v>1395</v>
      </c>
      <c r="C3786" s="143">
        <v>-496.38400964296352</v>
      </c>
      <c r="D3786" s="143">
        <v>2483.4270948587218</v>
      </c>
      <c r="E3786" s="142">
        <v>1.323</v>
      </c>
      <c r="F3786" s="141">
        <v>2.2690000000000001</v>
      </c>
      <c r="G3786" s="135"/>
      <c r="H3786" s="135"/>
      <c r="I3786" s="134"/>
      <c r="J3786" s="135"/>
      <c r="K3786" s="135"/>
      <c r="L3786" s="134"/>
      <c r="M3786" s="135"/>
      <c r="N3786" s="135"/>
      <c r="O3786" s="134"/>
      <c r="P3786" s="135"/>
      <c r="Q3786" s="135"/>
      <c r="R3786" s="134"/>
      <c r="S3786" s="135"/>
      <c r="T3786" s="135"/>
      <c r="U3786" s="134"/>
      <c r="V3786" s="135"/>
      <c r="W3786" s="135"/>
      <c r="X3786" s="134"/>
      <c r="Y3786" s="135"/>
      <c r="Z3786" s="135"/>
      <c r="AA3786" s="134"/>
      <c r="AB3786" s="135"/>
      <c r="AC3786" s="135"/>
      <c r="AD3786" s="134"/>
      <c r="AE3786" s="135"/>
      <c r="AF3786" s="135"/>
      <c r="AG3786" s="134"/>
    </row>
    <row r="3787" spans="1:33">
      <c r="A3787" s="144" t="s">
        <v>345</v>
      </c>
      <c r="B3787" s="135" t="s">
        <v>1394</v>
      </c>
      <c r="C3787" s="143">
        <v>-496.53825258214226</v>
      </c>
      <c r="D3787" s="143">
        <v>2483.3880317282701</v>
      </c>
      <c r="E3787" s="142">
        <v>1.3129999999999999</v>
      </c>
      <c r="F3787" s="141">
        <v>2.2679999999999998</v>
      </c>
      <c r="G3787" s="135"/>
      <c r="H3787" s="135"/>
      <c r="I3787" s="134"/>
      <c r="J3787" s="135"/>
      <c r="K3787" s="135"/>
      <c r="L3787" s="134"/>
      <c r="M3787" s="135"/>
      <c r="N3787" s="135"/>
      <c r="O3787" s="134"/>
      <c r="P3787" s="135"/>
      <c r="Q3787" s="135"/>
      <c r="R3787" s="134"/>
      <c r="S3787" s="135"/>
      <c r="T3787" s="135"/>
      <c r="U3787" s="134"/>
      <c r="V3787" s="135"/>
      <c r="W3787" s="135"/>
      <c r="X3787" s="134"/>
      <c r="Y3787" s="135"/>
      <c r="Z3787" s="135"/>
      <c r="AA3787" s="134"/>
      <c r="AB3787" s="135"/>
      <c r="AC3787" s="135"/>
      <c r="AD3787" s="134"/>
      <c r="AE3787" s="135"/>
      <c r="AF3787" s="135"/>
      <c r="AG3787" s="134"/>
    </row>
    <row r="3788" spans="1:33">
      <c r="A3788" s="144" t="s">
        <v>345</v>
      </c>
      <c r="B3788" s="135" t="s">
        <v>1393</v>
      </c>
      <c r="C3788" s="143">
        <v>-496.41258076394712</v>
      </c>
      <c r="D3788" s="143">
        <v>2482.3036434310516</v>
      </c>
      <c r="E3788" s="142">
        <v>1.3049999999999999</v>
      </c>
      <c r="F3788" s="141">
        <v>2.2650000000000001</v>
      </c>
      <c r="G3788" s="135"/>
      <c r="H3788" s="135"/>
      <c r="I3788" s="134"/>
      <c r="J3788" s="135"/>
      <c r="K3788" s="135"/>
      <c r="L3788" s="134"/>
      <c r="M3788" s="135"/>
      <c r="N3788" s="135"/>
      <c r="O3788" s="134"/>
      <c r="P3788" s="135"/>
      <c r="Q3788" s="135"/>
      <c r="R3788" s="134"/>
      <c r="S3788" s="135"/>
      <c r="T3788" s="135"/>
      <c r="U3788" s="134"/>
      <c r="V3788" s="135"/>
      <c r="W3788" s="135"/>
      <c r="X3788" s="134"/>
      <c r="Y3788" s="135"/>
      <c r="Z3788" s="135"/>
      <c r="AA3788" s="134"/>
      <c r="AB3788" s="135"/>
      <c r="AC3788" s="135"/>
      <c r="AD3788" s="134"/>
      <c r="AE3788" s="135"/>
      <c r="AF3788" s="135"/>
      <c r="AG3788" s="134"/>
    </row>
    <row r="3789" spans="1:33">
      <c r="A3789" s="144" t="s">
        <v>345</v>
      </c>
      <c r="B3789" s="135" t="s">
        <v>1392</v>
      </c>
      <c r="C3789" s="143">
        <v>-496.80318506089588</v>
      </c>
      <c r="D3789" s="143">
        <v>2481.0233943638918</v>
      </c>
      <c r="E3789" s="142">
        <v>1.3360000000000001</v>
      </c>
      <c r="F3789" s="141">
        <v>2.2589999999999999</v>
      </c>
      <c r="G3789" s="135"/>
      <c r="H3789" s="135"/>
      <c r="I3789" s="134"/>
      <c r="J3789" s="135"/>
      <c r="K3789" s="135"/>
      <c r="L3789" s="134"/>
      <c r="M3789" s="135"/>
      <c r="N3789" s="135"/>
      <c r="O3789" s="134"/>
      <c r="P3789" s="135"/>
      <c r="Q3789" s="135"/>
      <c r="R3789" s="134"/>
      <c r="S3789" s="135"/>
      <c r="T3789" s="135"/>
      <c r="U3789" s="134"/>
      <c r="V3789" s="135"/>
      <c r="W3789" s="135"/>
      <c r="X3789" s="134"/>
      <c r="Y3789" s="135"/>
      <c r="Z3789" s="135"/>
      <c r="AA3789" s="134"/>
      <c r="AB3789" s="135"/>
      <c r="AC3789" s="135"/>
      <c r="AD3789" s="134"/>
      <c r="AE3789" s="135"/>
      <c r="AF3789" s="135"/>
      <c r="AG3789" s="134"/>
    </row>
    <row r="3790" spans="1:33">
      <c r="A3790" s="144" t="s">
        <v>345</v>
      </c>
      <c r="B3790" s="135" t="s">
        <v>1391</v>
      </c>
      <c r="C3790" s="143">
        <v>-496.08963439051644</v>
      </c>
      <c r="D3790" s="143">
        <v>2479.0696960708301</v>
      </c>
      <c r="E3790" s="142">
        <v>1.266</v>
      </c>
      <c r="F3790" s="141">
        <v>2.2240000000000002</v>
      </c>
      <c r="G3790" s="135"/>
      <c r="H3790" s="135"/>
      <c r="I3790" s="134"/>
      <c r="J3790" s="135"/>
      <c r="K3790" s="135"/>
      <c r="L3790" s="134"/>
      <c r="M3790" s="135"/>
      <c r="N3790" s="135"/>
      <c r="O3790" s="134"/>
      <c r="P3790" s="135"/>
      <c r="Q3790" s="135"/>
      <c r="R3790" s="134"/>
      <c r="S3790" s="135"/>
      <c r="T3790" s="135"/>
      <c r="U3790" s="134"/>
      <c r="V3790" s="135"/>
      <c r="W3790" s="135"/>
      <c r="X3790" s="134"/>
      <c r="Y3790" s="135"/>
      <c r="Z3790" s="135"/>
      <c r="AA3790" s="134"/>
      <c r="AB3790" s="135"/>
      <c r="AC3790" s="135"/>
      <c r="AD3790" s="134"/>
      <c r="AE3790" s="135"/>
      <c r="AF3790" s="135"/>
      <c r="AG3790" s="134"/>
    </row>
    <row r="3791" spans="1:33">
      <c r="A3791" s="144" t="s">
        <v>345</v>
      </c>
      <c r="B3791" s="135" t="s">
        <v>1390</v>
      </c>
      <c r="C3791" s="143">
        <v>-496.30724921430578</v>
      </c>
      <c r="D3791" s="143">
        <v>2477.7019279888104</v>
      </c>
      <c r="E3791" s="142">
        <v>1.3149999999999999</v>
      </c>
      <c r="F3791" s="141">
        <v>2.2320000000000002</v>
      </c>
      <c r="G3791" s="135"/>
      <c r="H3791" s="135"/>
      <c r="I3791" s="134"/>
      <c r="J3791" s="135"/>
      <c r="K3791" s="135"/>
      <c r="L3791" s="134"/>
      <c r="M3791" s="135"/>
      <c r="N3791" s="135"/>
      <c r="O3791" s="134"/>
      <c r="P3791" s="135"/>
      <c r="Q3791" s="135"/>
      <c r="R3791" s="134"/>
      <c r="S3791" s="135"/>
      <c r="T3791" s="135"/>
      <c r="U3791" s="134"/>
      <c r="V3791" s="135"/>
      <c r="W3791" s="135"/>
      <c r="X3791" s="134"/>
      <c r="Y3791" s="135"/>
      <c r="Z3791" s="135"/>
      <c r="AA3791" s="134"/>
      <c r="AB3791" s="135"/>
      <c r="AC3791" s="135"/>
      <c r="AD3791" s="134"/>
      <c r="AE3791" s="135"/>
      <c r="AF3791" s="135"/>
      <c r="AG3791" s="134"/>
    </row>
    <row r="3792" spans="1:33">
      <c r="A3792" s="144" t="s">
        <v>345</v>
      </c>
      <c r="B3792" s="135" t="s">
        <v>1389</v>
      </c>
      <c r="C3792" s="143">
        <v>-496.6101608225423</v>
      </c>
      <c r="D3792" s="143">
        <v>2475.9139917792049</v>
      </c>
      <c r="E3792" s="142">
        <v>1.26</v>
      </c>
      <c r="F3792" s="141">
        <v>2.2490000000000001</v>
      </c>
      <c r="G3792" s="135"/>
      <c r="H3792" s="135"/>
      <c r="I3792" s="134"/>
      <c r="J3792" s="135"/>
      <c r="K3792" s="135"/>
      <c r="L3792" s="134"/>
      <c r="M3792" s="135"/>
      <c r="N3792" s="135"/>
      <c r="O3792" s="134"/>
      <c r="P3792" s="135"/>
      <c r="Q3792" s="135"/>
      <c r="R3792" s="134"/>
      <c r="S3792" s="135"/>
      <c r="T3792" s="135"/>
      <c r="U3792" s="134"/>
      <c r="V3792" s="135"/>
      <c r="W3792" s="135"/>
      <c r="X3792" s="134"/>
      <c r="Y3792" s="135"/>
      <c r="Z3792" s="135"/>
      <c r="AA3792" s="134"/>
      <c r="AB3792" s="135"/>
      <c r="AC3792" s="135"/>
      <c r="AD3792" s="134"/>
      <c r="AE3792" s="135"/>
      <c r="AF3792" s="135"/>
      <c r="AG3792" s="134"/>
    </row>
    <row r="3793" spans="1:33">
      <c r="A3793" s="144" t="s">
        <v>345</v>
      </c>
      <c r="B3793" s="135" t="s">
        <v>1388</v>
      </c>
      <c r="C3793" s="143">
        <v>-496.08646093474187</v>
      </c>
      <c r="D3793" s="143">
        <v>2474.4137702872799</v>
      </c>
      <c r="E3793" s="142">
        <v>1.2989999999999999</v>
      </c>
      <c r="F3793" s="141">
        <v>2.2429999999999999</v>
      </c>
      <c r="G3793" s="135"/>
      <c r="H3793" s="135"/>
      <c r="I3793" s="134"/>
      <c r="J3793" s="135"/>
      <c r="K3793" s="135"/>
      <c r="L3793" s="134"/>
      <c r="M3793" s="135"/>
      <c r="N3793" s="135"/>
      <c r="O3793" s="134"/>
      <c r="P3793" s="135"/>
      <c r="Q3793" s="135"/>
      <c r="R3793" s="134"/>
      <c r="S3793" s="135"/>
      <c r="T3793" s="135"/>
      <c r="U3793" s="134"/>
      <c r="V3793" s="135"/>
      <c r="W3793" s="135"/>
      <c r="X3793" s="134"/>
      <c r="Y3793" s="135"/>
      <c r="Z3793" s="135"/>
      <c r="AA3793" s="134"/>
      <c r="AB3793" s="135"/>
      <c r="AC3793" s="135"/>
      <c r="AD3793" s="134"/>
      <c r="AE3793" s="135"/>
      <c r="AF3793" s="135"/>
      <c r="AG3793" s="134"/>
    </row>
    <row r="3794" spans="1:33">
      <c r="A3794" s="144" t="s">
        <v>345</v>
      </c>
      <c r="B3794" s="135" t="s">
        <v>1387</v>
      </c>
      <c r="C3794" s="143">
        <v>-496.85595994029586</v>
      </c>
      <c r="D3794" s="143">
        <v>2473.8346162622138</v>
      </c>
      <c r="E3794" s="142">
        <v>1.304</v>
      </c>
      <c r="F3794" s="141">
        <v>2.2309999999999999</v>
      </c>
      <c r="G3794" s="135"/>
      <c r="H3794" s="135"/>
      <c r="I3794" s="134"/>
      <c r="J3794" s="135"/>
      <c r="K3794" s="135"/>
      <c r="L3794" s="134"/>
      <c r="M3794" s="135"/>
      <c r="N3794" s="135"/>
      <c r="O3794" s="134"/>
      <c r="P3794" s="135"/>
      <c r="Q3794" s="135"/>
      <c r="R3794" s="134"/>
      <c r="S3794" s="135"/>
      <c r="T3794" s="135"/>
      <c r="U3794" s="134"/>
      <c r="V3794" s="135"/>
      <c r="W3794" s="135"/>
      <c r="X3794" s="134"/>
      <c r="Y3794" s="135"/>
      <c r="Z3794" s="135"/>
      <c r="AA3794" s="134"/>
      <c r="AB3794" s="135"/>
      <c r="AC3794" s="135"/>
      <c r="AD3794" s="134"/>
      <c r="AE3794" s="135"/>
      <c r="AF3794" s="135"/>
      <c r="AG3794" s="134"/>
    </row>
    <row r="3795" spans="1:33">
      <c r="A3795" s="144" t="s">
        <v>345</v>
      </c>
      <c r="B3795" s="135" t="s">
        <v>1386</v>
      </c>
      <c r="C3795" s="143">
        <v>-496.68647798126858</v>
      </c>
      <c r="D3795" s="143">
        <v>2472.5172555899849</v>
      </c>
      <c r="E3795" s="142">
        <v>1.3029999999999999</v>
      </c>
      <c r="F3795" s="141">
        <v>2.2410000000000001</v>
      </c>
      <c r="G3795" s="135"/>
      <c r="H3795" s="135"/>
      <c r="I3795" s="134"/>
      <c r="J3795" s="135"/>
      <c r="K3795" s="135"/>
      <c r="L3795" s="134"/>
      <c r="M3795" s="135"/>
      <c r="N3795" s="135"/>
      <c r="O3795" s="134"/>
      <c r="P3795" s="135"/>
      <c r="Q3795" s="135"/>
      <c r="R3795" s="134"/>
      <c r="S3795" s="135"/>
      <c r="T3795" s="135"/>
      <c r="U3795" s="134"/>
      <c r="V3795" s="135"/>
      <c r="W3795" s="135"/>
      <c r="X3795" s="134"/>
      <c r="Y3795" s="135"/>
      <c r="Z3795" s="135"/>
      <c r="AA3795" s="134"/>
      <c r="AB3795" s="135"/>
      <c r="AC3795" s="135"/>
      <c r="AD3795" s="134"/>
      <c r="AE3795" s="135"/>
      <c r="AF3795" s="135"/>
      <c r="AG3795" s="134"/>
    </row>
    <row r="3796" spans="1:33">
      <c r="A3796" s="144" t="s">
        <v>345</v>
      </c>
      <c r="B3796" s="135" t="s">
        <v>1385</v>
      </c>
      <c r="C3796" s="143">
        <v>-496.55866635431391</v>
      </c>
      <c r="D3796" s="143">
        <v>2471.583503518249</v>
      </c>
      <c r="E3796" s="142">
        <v>1.2789999999999999</v>
      </c>
      <c r="F3796" s="141">
        <v>2.2330000000000001</v>
      </c>
      <c r="G3796" s="135"/>
      <c r="H3796" s="135"/>
      <c r="I3796" s="134"/>
      <c r="J3796" s="135"/>
      <c r="K3796" s="135"/>
      <c r="L3796" s="134"/>
      <c r="M3796" s="135"/>
      <c r="N3796" s="135"/>
      <c r="O3796" s="134"/>
      <c r="P3796" s="135"/>
      <c r="Q3796" s="135"/>
      <c r="R3796" s="134"/>
      <c r="S3796" s="135"/>
      <c r="T3796" s="135"/>
      <c r="U3796" s="134"/>
      <c r="V3796" s="135"/>
      <c r="W3796" s="135"/>
      <c r="X3796" s="134"/>
      <c r="Y3796" s="135"/>
      <c r="Z3796" s="135"/>
      <c r="AA3796" s="134"/>
      <c r="AB3796" s="135"/>
      <c r="AC3796" s="135"/>
      <c r="AD3796" s="134"/>
      <c r="AE3796" s="135"/>
      <c r="AF3796" s="135"/>
      <c r="AG3796" s="134"/>
    </row>
    <row r="3797" spans="1:33">
      <c r="A3797" s="144" t="s">
        <v>345</v>
      </c>
      <c r="B3797" s="135" t="s">
        <v>1384</v>
      </c>
      <c r="C3797" s="143">
        <v>-496.7128675993809</v>
      </c>
      <c r="D3797" s="143">
        <v>2470.0665648576055</v>
      </c>
      <c r="E3797" s="142">
        <v>1.284</v>
      </c>
      <c r="F3797" s="141">
        <v>2.238</v>
      </c>
      <c r="G3797" s="135"/>
      <c r="H3797" s="135"/>
      <c r="I3797" s="134"/>
      <c r="J3797" s="135"/>
      <c r="K3797" s="135"/>
      <c r="L3797" s="134"/>
      <c r="M3797" s="135"/>
      <c r="N3797" s="135"/>
      <c r="O3797" s="134"/>
      <c r="P3797" s="135"/>
      <c r="Q3797" s="135"/>
      <c r="R3797" s="134"/>
      <c r="S3797" s="135"/>
      <c r="T3797" s="135"/>
      <c r="U3797" s="134"/>
      <c r="V3797" s="135"/>
      <c r="W3797" s="135"/>
      <c r="X3797" s="134"/>
      <c r="Y3797" s="135"/>
      <c r="Z3797" s="135"/>
      <c r="AA3797" s="134"/>
      <c r="AB3797" s="135"/>
      <c r="AC3797" s="135"/>
      <c r="AD3797" s="134"/>
      <c r="AE3797" s="135"/>
      <c r="AF3797" s="135"/>
      <c r="AG3797" s="134"/>
    </row>
    <row r="3798" spans="1:33">
      <c r="A3798" s="144" t="s">
        <v>345</v>
      </c>
      <c r="B3798" s="135" t="s">
        <v>1383</v>
      </c>
      <c r="C3798" s="143">
        <v>-496.83165187455705</v>
      </c>
      <c r="D3798" s="143">
        <v>2469.8323177777129</v>
      </c>
      <c r="E3798" s="142">
        <v>1.28</v>
      </c>
      <c r="F3798" s="141">
        <v>2.2360000000000002</v>
      </c>
      <c r="G3798" s="135"/>
      <c r="H3798" s="135"/>
      <c r="I3798" s="134"/>
      <c r="J3798" s="135"/>
      <c r="K3798" s="135"/>
      <c r="L3798" s="134"/>
      <c r="M3798" s="135"/>
      <c r="N3798" s="135"/>
      <c r="O3798" s="134"/>
      <c r="P3798" s="135"/>
      <c r="Q3798" s="135"/>
      <c r="R3798" s="134"/>
      <c r="S3798" s="135"/>
      <c r="T3798" s="135"/>
      <c r="U3798" s="134"/>
      <c r="V3798" s="135"/>
      <c r="W3798" s="135"/>
      <c r="X3798" s="134"/>
      <c r="Y3798" s="135"/>
      <c r="Z3798" s="135"/>
      <c r="AA3798" s="134"/>
      <c r="AB3798" s="135"/>
      <c r="AC3798" s="135"/>
      <c r="AD3798" s="134"/>
      <c r="AE3798" s="135"/>
      <c r="AF3798" s="135"/>
      <c r="AG3798" s="134"/>
    </row>
    <row r="3799" spans="1:33">
      <c r="A3799" s="144" t="s">
        <v>345</v>
      </c>
      <c r="B3799" s="135" t="s">
        <v>1382</v>
      </c>
      <c r="C3799" s="143">
        <v>-495.90114873157199</v>
      </c>
      <c r="D3799" s="143">
        <v>2468.0003008557051</v>
      </c>
      <c r="E3799" s="142">
        <v>1.2929999999999999</v>
      </c>
      <c r="F3799" s="141">
        <v>2.2469999999999999</v>
      </c>
      <c r="G3799" s="135"/>
      <c r="H3799" s="135"/>
      <c r="I3799" s="134"/>
      <c r="J3799" s="135"/>
      <c r="K3799" s="135"/>
      <c r="L3799" s="134"/>
      <c r="M3799" s="135"/>
      <c r="N3799" s="135"/>
      <c r="O3799" s="134"/>
      <c r="P3799" s="135"/>
      <c r="Q3799" s="135"/>
      <c r="R3799" s="134"/>
      <c r="S3799" s="135"/>
      <c r="T3799" s="135"/>
      <c r="U3799" s="134"/>
      <c r="V3799" s="135"/>
      <c r="W3799" s="135"/>
      <c r="X3799" s="134"/>
      <c r="Y3799" s="135"/>
      <c r="Z3799" s="135"/>
      <c r="AA3799" s="134"/>
      <c r="AB3799" s="135"/>
      <c r="AC3799" s="135"/>
      <c r="AD3799" s="134"/>
      <c r="AE3799" s="135"/>
      <c r="AF3799" s="135"/>
      <c r="AG3799" s="134"/>
    </row>
    <row r="3800" spans="1:33">
      <c r="A3800" s="144" t="s">
        <v>345</v>
      </c>
      <c r="B3800" s="135" t="s">
        <v>1381</v>
      </c>
      <c r="C3800" s="143">
        <v>-496.14453951807684</v>
      </c>
      <c r="D3800" s="143">
        <v>2467.887621105609</v>
      </c>
      <c r="E3800" s="142">
        <v>1.3120000000000001</v>
      </c>
      <c r="F3800" s="141">
        <v>2.2320000000000002</v>
      </c>
      <c r="G3800" s="135"/>
      <c r="H3800" s="135"/>
      <c r="I3800" s="134"/>
      <c r="J3800" s="135"/>
      <c r="K3800" s="135"/>
      <c r="L3800" s="134"/>
      <c r="M3800" s="135"/>
      <c r="N3800" s="135"/>
      <c r="O3800" s="134"/>
      <c r="P3800" s="135"/>
      <c r="Q3800" s="135"/>
      <c r="R3800" s="134"/>
      <c r="S3800" s="135"/>
      <c r="T3800" s="135"/>
      <c r="U3800" s="134"/>
      <c r="V3800" s="135"/>
      <c r="W3800" s="135"/>
      <c r="X3800" s="134"/>
      <c r="Y3800" s="135"/>
      <c r="Z3800" s="135"/>
      <c r="AA3800" s="134"/>
      <c r="AB3800" s="135"/>
      <c r="AC3800" s="135"/>
      <c r="AD3800" s="134"/>
      <c r="AE3800" s="135"/>
      <c r="AF3800" s="135"/>
      <c r="AG3800" s="134"/>
    </row>
    <row r="3801" spans="1:33">
      <c r="A3801" s="144" t="s">
        <v>345</v>
      </c>
      <c r="B3801" s="135" t="s">
        <v>1380</v>
      </c>
      <c r="C3801" s="143">
        <v>-496.74102456449589</v>
      </c>
      <c r="D3801" s="143">
        <v>2466.5773262861053</v>
      </c>
      <c r="E3801" s="142">
        <v>1.3029999999999999</v>
      </c>
      <c r="F3801" s="141">
        <v>2.2570000000000001</v>
      </c>
      <c r="G3801" s="135"/>
      <c r="H3801" s="135"/>
      <c r="I3801" s="134"/>
      <c r="J3801" s="135"/>
      <c r="K3801" s="135"/>
      <c r="L3801" s="134"/>
      <c r="M3801" s="135"/>
      <c r="N3801" s="135"/>
      <c r="O3801" s="134"/>
      <c r="P3801" s="135"/>
      <c r="Q3801" s="135"/>
      <c r="R3801" s="134"/>
      <c r="S3801" s="135"/>
      <c r="T3801" s="135"/>
      <c r="U3801" s="134"/>
      <c r="V3801" s="135"/>
      <c r="W3801" s="135"/>
      <c r="X3801" s="134"/>
      <c r="Y3801" s="135"/>
      <c r="Z3801" s="135"/>
      <c r="AA3801" s="134"/>
      <c r="AB3801" s="135"/>
      <c r="AC3801" s="135"/>
      <c r="AD3801" s="134"/>
      <c r="AE3801" s="135"/>
      <c r="AF3801" s="135"/>
      <c r="AG3801" s="134"/>
    </row>
    <row r="3802" spans="1:33">
      <c r="A3802" s="144" t="s">
        <v>345</v>
      </c>
      <c r="B3802" s="135" t="s">
        <v>1379</v>
      </c>
      <c r="C3802" s="143">
        <v>-496.83068480329672</v>
      </c>
      <c r="D3802" s="143">
        <v>2464.5920856230819</v>
      </c>
      <c r="E3802" s="142">
        <v>1.272</v>
      </c>
      <c r="F3802" s="141">
        <v>2.2410000000000001</v>
      </c>
      <c r="G3802" s="135"/>
      <c r="H3802" s="135"/>
      <c r="I3802" s="134"/>
      <c r="J3802" s="135"/>
      <c r="K3802" s="135"/>
      <c r="L3802" s="134"/>
      <c r="M3802" s="135"/>
      <c r="N3802" s="135"/>
      <c r="O3802" s="134"/>
      <c r="P3802" s="135"/>
      <c r="Q3802" s="135"/>
      <c r="R3802" s="134"/>
      <c r="S3802" s="135"/>
      <c r="T3802" s="135"/>
      <c r="U3802" s="134"/>
      <c r="V3802" s="135"/>
      <c r="W3802" s="135"/>
      <c r="X3802" s="134"/>
      <c r="Y3802" s="135"/>
      <c r="Z3802" s="135"/>
      <c r="AA3802" s="134"/>
      <c r="AB3802" s="135"/>
      <c r="AC3802" s="135"/>
      <c r="AD3802" s="134"/>
      <c r="AE3802" s="135"/>
      <c r="AF3802" s="135"/>
      <c r="AG3802" s="134"/>
    </row>
    <row r="3803" spans="1:33">
      <c r="A3803" s="144" t="s">
        <v>345</v>
      </c>
      <c r="B3803" s="135" t="s">
        <v>1378</v>
      </c>
      <c r="C3803" s="143">
        <v>-496.87374431242449</v>
      </c>
      <c r="D3803" s="143">
        <v>2463.4237172044086</v>
      </c>
      <c r="E3803" s="142">
        <v>1.286</v>
      </c>
      <c r="F3803" s="141">
        <v>2.2509999999999999</v>
      </c>
      <c r="G3803" s="135"/>
      <c r="H3803" s="135"/>
      <c r="I3803" s="134"/>
      <c r="J3803" s="135"/>
      <c r="K3803" s="135"/>
      <c r="L3803" s="134"/>
      <c r="M3803" s="135"/>
      <c r="N3803" s="135"/>
      <c r="O3803" s="134"/>
      <c r="P3803" s="135"/>
      <c r="Q3803" s="135"/>
      <c r="R3803" s="134"/>
      <c r="S3803" s="135"/>
      <c r="T3803" s="135"/>
      <c r="U3803" s="134"/>
      <c r="V3803" s="135"/>
      <c r="W3803" s="135"/>
      <c r="X3803" s="134"/>
      <c r="Y3803" s="135"/>
      <c r="Z3803" s="135"/>
      <c r="AA3803" s="134"/>
      <c r="AB3803" s="135"/>
      <c r="AC3803" s="135"/>
      <c r="AD3803" s="134"/>
      <c r="AE3803" s="135"/>
      <c r="AF3803" s="135"/>
      <c r="AG3803" s="134"/>
    </row>
    <row r="3804" spans="1:33">
      <c r="A3804" s="144" t="s">
        <v>345</v>
      </c>
      <c r="B3804" s="135" t="s">
        <v>1377</v>
      </c>
      <c r="C3804" s="143">
        <v>-495.90002159608991</v>
      </c>
      <c r="D3804" s="143">
        <v>2463.2936751935799</v>
      </c>
      <c r="E3804" s="142">
        <v>1.276</v>
      </c>
      <c r="F3804" s="141">
        <v>2.2440000000000002</v>
      </c>
      <c r="G3804" s="135"/>
      <c r="H3804" s="135"/>
      <c r="I3804" s="134"/>
      <c r="J3804" s="135"/>
      <c r="K3804" s="135"/>
      <c r="L3804" s="134"/>
      <c r="M3804" s="135"/>
      <c r="N3804" s="135"/>
      <c r="O3804" s="134"/>
      <c r="P3804" s="135"/>
      <c r="Q3804" s="135"/>
      <c r="R3804" s="134"/>
      <c r="S3804" s="135"/>
      <c r="T3804" s="135"/>
      <c r="U3804" s="134"/>
      <c r="V3804" s="135"/>
      <c r="W3804" s="135"/>
      <c r="X3804" s="134"/>
      <c r="Y3804" s="135"/>
      <c r="Z3804" s="135"/>
      <c r="AA3804" s="134"/>
      <c r="AB3804" s="135"/>
      <c r="AC3804" s="135"/>
      <c r="AD3804" s="134"/>
      <c r="AE3804" s="135"/>
      <c r="AF3804" s="135"/>
      <c r="AG3804" s="134"/>
    </row>
    <row r="3805" spans="1:33">
      <c r="A3805" s="144" t="s">
        <v>345</v>
      </c>
      <c r="B3805" s="135" t="s">
        <v>1376</v>
      </c>
      <c r="C3805" s="143">
        <v>-496.70164955812533</v>
      </c>
      <c r="D3805" s="143">
        <v>2461.7843411562449</v>
      </c>
      <c r="E3805" s="142">
        <v>1.276</v>
      </c>
      <c r="F3805" s="141">
        <v>2.2530000000000001</v>
      </c>
      <c r="G3805" s="135"/>
      <c r="H3805" s="135"/>
      <c r="I3805" s="134"/>
      <c r="J3805" s="135"/>
      <c r="K3805" s="135"/>
      <c r="L3805" s="134"/>
      <c r="M3805" s="135"/>
      <c r="N3805" s="135"/>
      <c r="O3805" s="134"/>
      <c r="P3805" s="135"/>
      <c r="Q3805" s="135"/>
      <c r="R3805" s="134"/>
      <c r="S3805" s="135"/>
      <c r="T3805" s="135"/>
      <c r="U3805" s="134"/>
      <c r="V3805" s="135"/>
      <c r="W3805" s="135"/>
      <c r="X3805" s="134"/>
      <c r="Y3805" s="135"/>
      <c r="Z3805" s="135"/>
      <c r="AA3805" s="134"/>
      <c r="AB3805" s="135"/>
      <c r="AC3805" s="135"/>
      <c r="AD3805" s="134"/>
      <c r="AE3805" s="135"/>
      <c r="AF3805" s="135"/>
      <c r="AG3805" s="134"/>
    </row>
    <row r="3806" spans="1:33">
      <c r="A3806" s="144" t="s">
        <v>345</v>
      </c>
      <c r="B3806" s="135" t="s">
        <v>1375</v>
      </c>
      <c r="C3806" s="143">
        <v>-496.78349932496144</v>
      </c>
      <c r="D3806" s="143">
        <v>2460.6134784516794</v>
      </c>
      <c r="E3806" s="142">
        <v>1.298</v>
      </c>
      <c r="F3806" s="141">
        <v>2.2570000000000001</v>
      </c>
      <c r="G3806" s="135"/>
      <c r="H3806" s="135"/>
      <c r="I3806" s="134"/>
      <c r="J3806" s="135"/>
      <c r="K3806" s="135"/>
      <c r="L3806" s="134"/>
      <c r="M3806" s="135"/>
      <c r="N3806" s="135"/>
      <c r="O3806" s="134"/>
      <c r="P3806" s="135"/>
      <c r="Q3806" s="135"/>
      <c r="R3806" s="134"/>
      <c r="S3806" s="135"/>
      <c r="T3806" s="135"/>
      <c r="U3806" s="134"/>
      <c r="V3806" s="135"/>
      <c r="W3806" s="135"/>
      <c r="X3806" s="134"/>
      <c r="Y3806" s="135"/>
      <c r="Z3806" s="135"/>
      <c r="AA3806" s="134"/>
      <c r="AB3806" s="135"/>
      <c r="AC3806" s="135"/>
      <c r="AD3806" s="134"/>
      <c r="AE3806" s="135"/>
      <c r="AF3806" s="135"/>
      <c r="AG3806" s="134"/>
    </row>
    <row r="3807" spans="1:33">
      <c r="A3807" s="144" t="s">
        <v>345</v>
      </c>
      <c r="B3807" s="135" t="s">
        <v>1374</v>
      </c>
      <c r="C3807" s="143">
        <v>-495.90219752453521</v>
      </c>
      <c r="D3807" s="143">
        <v>2460.3948987721924</v>
      </c>
      <c r="E3807" s="142">
        <v>1.272</v>
      </c>
      <c r="F3807" s="141">
        <v>2.2469999999999999</v>
      </c>
      <c r="G3807" s="135"/>
      <c r="H3807" s="135"/>
      <c r="I3807" s="134"/>
      <c r="J3807" s="135"/>
      <c r="K3807" s="135"/>
      <c r="L3807" s="134"/>
      <c r="M3807" s="135"/>
      <c r="N3807" s="135"/>
      <c r="O3807" s="134"/>
      <c r="P3807" s="135"/>
      <c r="Q3807" s="135"/>
      <c r="R3807" s="134"/>
      <c r="S3807" s="135"/>
      <c r="T3807" s="135"/>
      <c r="U3807" s="134"/>
      <c r="V3807" s="135"/>
      <c r="W3807" s="135"/>
      <c r="X3807" s="134"/>
      <c r="Y3807" s="135"/>
      <c r="Z3807" s="135"/>
      <c r="AA3807" s="134"/>
      <c r="AB3807" s="135"/>
      <c r="AC3807" s="135"/>
      <c r="AD3807" s="134"/>
      <c r="AE3807" s="135"/>
      <c r="AF3807" s="135"/>
      <c r="AG3807" s="134"/>
    </row>
    <row r="3808" spans="1:33">
      <c r="A3808" s="144" t="s">
        <v>345</v>
      </c>
      <c r="B3808" s="135" t="s">
        <v>1373</v>
      </c>
      <c r="C3808" s="143">
        <v>-496.86219372475387</v>
      </c>
      <c r="D3808" s="143">
        <v>2459.6950310380425</v>
      </c>
      <c r="E3808" s="142">
        <v>1.2909999999999999</v>
      </c>
      <c r="F3808" s="141">
        <v>2.2410000000000001</v>
      </c>
      <c r="G3808" s="135"/>
      <c r="H3808" s="135"/>
      <c r="I3808" s="134"/>
      <c r="J3808" s="135"/>
      <c r="K3808" s="135"/>
      <c r="L3808" s="134"/>
      <c r="M3808" s="135"/>
      <c r="N3808" s="135"/>
      <c r="O3808" s="134"/>
      <c r="P3808" s="135"/>
      <c r="Q3808" s="135"/>
      <c r="R3808" s="134"/>
      <c r="S3808" s="135"/>
      <c r="T3808" s="135"/>
      <c r="U3808" s="134"/>
      <c r="V3808" s="135"/>
      <c r="W3808" s="135"/>
      <c r="X3808" s="134"/>
      <c r="Y3808" s="135"/>
      <c r="Z3808" s="135"/>
      <c r="AA3808" s="134"/>
      <c r="AB3808" s="135"/>
      <c r="AC3808" s="135"/>
      <c r="AD3808" s="134"/>
      <c r="AE3808" s="135"/>
      <c r="AF3808" s="135"/>
      <c r="AG3808" s="134"/>
    </row>
    <row r="3809" spans="1:33">
      <c r="A3809" s="144" t="s">
        <v>345</v>
      </c>
      <c r="B3809" s="135" t="s">
        <v>1372</v>
      </c>
      <c r="C3809" s="143">
        <v>-496.64133011284929</v>
      </c>
      <c r="D3809" s="143">
        <v>2459.6143560768032</v>
      </c>
      <c r="E3809" s="142">
        <v>1.296</v>
      </c>
      <c r="F3809" s="141">
        <v>2.246</v>
      </c>
      <c r="G3809" s="135"/>
      <c r="H3809" s="135"/>
      <c r="I3809" s="134"/>
      <c r="J3809" s="135"/>
      <c r="K3809" s="135"/>
      <c r="L3809" s="134"/>
      <c r="M3809" s="135"/>
      <c r="N3809" s="135"/>
      <c r="O3809" s="134"/>
      <c r="P3809" s="135"/>
      <c r="Q3809" s="135"/>
      <c r="R3809" s="134"/>
      <c r="S3809" s="135"/>
      <c r="T3809" s="135"/>
      <c r="U3809" s="134"/>
      <c r="V3809" s="135"/>
      <c r="W3809" s="135"/>
      <c r="X3809" s="134"/>
      <c r="Y3809" s="135"/>
      <c r="Z3809" s="135"/>
      <c r="AA3809" s="134"/>
      <c r="AB3809" s="135"/>
      <c r="AC3809" s="135"/>
      <c r="AD3809" s="134"/>
      <c r="AE3809" s="135"/>
      <c r="AF3809" s="135"/>
      <c r="AG3809" s="134"/>
    </row>
    <row r="3810" spans="1:33">
      <c r="A3810" s="144" t="s">
        <v>345</v>
      </c>
      <c r="B3810" s="135" t="s">
        <v>1371</v>
      </c>
      <c r="C3810" s="143">
        <v>-496.8694194967926</v>
      </c>
      <c r="D3810" s="143">
        <v>2457.898391920869</v>
      </c>
      <c r="E3810" s="142">
        <v>1.2749999999999999</v>
      </c>
      <c r="F3810" s="141">
        <v>2.2450000000000001</v>
      </c>
      <c r="G3810" s="135"/>
      <c r="H3810" s="135"/>
      <c r="I3810" s="134"/>
      <c r="J3810" s="135"/>
      <c r="K3810" s="135"/>
      <c r="L3810" s="134"/>
      <c r="M3810" s="135"/>
      <c r="N3810" s="135"/>
      <c r="O3810" s="134"/>
      <c r="P3810" s="135"/>
      <c r="Q3810" s="135"/>
      <c r="R3810" s="134"/>
      <c r="S3810" s="135"/>
      <c r="T3810" s="135"/>
      <c r="U3810" s="134"/>
      <c r="V3810" s="135"/>
      <c r="W3810" s="135"/>
      <c r="X3810" s="134"/>
      <c r="Y3810" s="135"/>
      <c r="Z3810" s="135"/>
      <c r="AA3810" s="134"/>
      <c r="AB3810" s="135"/>
      <c r="AC3810" s="135"/>
      <c r="AD3810" s="134"/>
      <c r="AE3810" s="135"/>
      <c r="AF3810" s="135"/>
      <c r="AG3810" s="134"/>
    </row>
    <row r="3811" spans="1:33">
      <c r="A3811" s="144" t="s">
        <v>345</v>
      </c>
      <c r="B3811" s="135" t="s">
        <v>1370</v>
      </c>
      <c r="C3811" s="143">
        <v>-496.62284337565097</v>
      </c>
      <c r="D3811" s="143">
        <v>2456.4705964604664</v>
      </c>
      <c r="E3811" s="142">
        <v>1.256</v>
      </c>
      <c r="F3811" s="141">
        <v>2.2610000000000001</v>
      </c>
      <c r="G3811" s="135"/>
      <c r="H3811" s="135"/>
      <c r="I3811" s="134"/>
      <c r="J3811" s="135"/>
      <c r="K3811" s="135"/>
      <c r="L3811" s="134"/>
      <c r="M3811" s="135"/>
      <c r="N3811" s="135"/>
      <c r="O3811" s="134"/>
      <c r="P3811" s="135"/>
      <c r="Q3811" s="135"/>
      <c r="R3811" s="134"/>
      <c r="S3811" s="135"/>
      <c r="T3811" s="135"/>
      <c r="U3811" s="134"/>
      <c r="V3811" s="135"/>
      <c r="W3811" s="135"/>
      <c r="X3811" s="134"/>
      <c r="Y3811" s="135"/>
      <c r="Z3811" s="135"/>
      <c r="AA3811" s="134"/>
      <c r="AB3811" s="135"/>
      <c r="AC3811" s="135"/>
      <c r="AD3811" s="134"/>
      <c r="AE3811" s="135"/>
      <c r="AF3811" s="135"/>
      <c r="AG3811" s="134"/>
    </row>
    <row r="3812" spans="1:33">
      <c r="A3812" s="144" t="s">
        <v>345</v>
      </c>
      <c r="B3812" s="135" t="s">
        <v>1369</v>
      </c>
      <c r="C3812" s="143">
        <v>-496.64392295076999</v>
      </c>
      <c r="D3812" s="143">
        <v>2455.9538507888592</v>
      </c>
      <c r="E3812" s="142">
        <v>1.284</v>
      </c>
      <c r="F3812" s="141">
        <v>2.2440000000000002</v>
      </c>
      <c r="G3812" s="135"/>
      <c r="H3812" s="135"/>
      <c r="I3812" s="134"/>
      <c r="J3812" s="135"/>
      <c r="K3812" s="135"/>
      <c r="L3812" s="134"/>
      <c r="M3812" s="135"/>
      <c r="N3812" s="135"/>
      <c r="O3812" s="134"/>
      <c r="P3812" s="135"/>
      <c r="Q3812" s="135"/>
      <c r="R3812" s="134"/>
      <c r="S3812" s="135"/>
      <c r="T3812" s="135"/>
      <c r="U3812" s="134"/>
      <c r="V3812" s="135"/>
      <c r="W3812" s="135"/>
      <c r="X3812" s="134"/>
      <c r="Y3812" s="135"/>
      <c r="Z3812" s="135"/>
      <c r="AA3812" s="134"/>
      <c r="AB3812" s="135"/>
      <c r="AC3812" s="135"/>
      <c r="AD3812" s="134"/>
      <c r="AE3812" s="135"/>
      <c r="AF3812" s="135"/>
      <c r="AG3812" s="134"/>
    </row>
    <row r="3813" spans="1:33">
      <c r="A3813" s="144" t="s">
        <v>345</v>
      </c>
      <c r="B3813" s="135" t="s">
        <v>1368</v>
      </c>
      <c r="C3813" s="143">
        <v>-496.29044078861591</v>
      </c>
      <c r="D3813" s="143">
        <v>2455.1372354676155</v>
      </c>
      <c r="E3813" s="142">
        <v>1.2949999999999999</v>
      </c>
      <c r="F3813" s="141">
        <v>2.2530000000000001</v>
      </c>
      <c r="G3813" s="135"/>
      <c r="H3813" s="135"/>
      <c r="I3813" s="134"/>
      <c r="J3813" s="135"/>
      <c r="K3813" s="135"/>
      <c r="L3813" s="134"/>
      <c r="M3813" s="135"/>
      <c r="N3813" s="135"/>
      <c r="O3813" s="134"/>
      <c r="P3813" s="135"/>
      <c r="Q3813" s="135"/>
      <c r="R3813" s="134"/>
      <c r="S3813" s="135"/>
      <c r="T3813" s="135"/>
      <c r="U3813" s="134"/>
      <c r="V3813" s="135"/>
      <c r="W3813" s="135"/>
      <c r="X3813" s="134"/>
      <c r="Y3813" s="135"/>
      <c r="Z3813" s="135"/>
      <c r="AA3813" s="134"/>
      <c r="AB3813" s="135"/>
      <c r="AC3813" s="135"/>
      <c r="AD3813" s="134"/>
      <c r="AE3813" s="135"/>
      <c r="AF3813" s="135"/>
      <c r="AG3813" s="134"/>
    </row>
    <row r="3814" spans="1:33">
      <c r="A3814" s="144" t="s">
        <v>345</v>
      </c>
      <c r="B3814" s="135" t="s">
        <v>1367</v>
      </c>
      <c r="C3814" s="143">
        <v>-495.96164883394493</v>
      </c>
      <c r="D3814" s="143">
        <v>2454.1338889766835</v>
      </c>
      <c r="E3814" s="142">
        <v>1.2609999999999999</v>
      </c>
      <c r="F3814" s="141">
        <v>2.2389999999999999</v>
      </c>
      <c r="G3814" s="135"/>
      <c r="H3814" s="135"/>
      <c r="I3814" s="134"/>
      <c r="J3814" s="135"/>
      <c r="K3814" s="135"/>
      <c r="L3814" s="134"/>
      <c r="M3814" s="135"/>
      <c r="N3814" s="135"/>
      <c r="O3814" s="134"/>
      <c r="P3814" s="135"/>
      <c r="Q3814" s="135"/>
      <c r="R3814" s="134"/>
      <c r="S3814" s="135"/>
      <c r="T3814" s="135"/>
      <c r="U3814" s="134"/>
      <c r="V3814" s="135"/>
      <c r="W3814" s="135"/>
      <c r="X3814" s="134"/>
      <c r="Y3814" s="135"/>
      <c r="Z3814" s="135"/>
      <c r="AA3814" s="134"/>
      <c r="AB3814" s="135"/>
      <c r="AC3814" s="135"/>
      <c r="AD3814" s="134"/>
      <c r="AE3814" s="135"/>
      <c r="AF3814" s="135"/>
      <c r="AG3814" s="134"/>
    </row>
    <row r="3815" spans="1:33">
      <c r="A3815" s="144" t="s">
        <v>345</v>
      </c>
      <c r="B3815" s="135" t="s">
        <v>1366</v>
      </c>
      <c r="C3815" s="143">
        <v>-496.59012498771853</v>
      </c>
      <c r="D3815" s="143">
        <v>2452.9419078819142</v>
      </c>
      <c r="E3815" s="142">
        <v>1.3129999999999999</v>
      </c>
      <c r="F3815" s="141">
        <v>2.2370000000000001</v>
      </c>
      <c r="G3815" s="135"/>
      <c r="H3815" s="135"/>
      <c r="I3815" s="134"/>
      <c r="J3815" s="135"/>
      <c r="K3815" s="135"/>
      <c r="L3815" s="134"/>
      <c r="M3815" s="135"/>
      <c r="N3815" s="135"/>
      <c r="O3815" s="134"/>
      <c r="P3815" s="135"/>
      <c r="Q3815" s="135"/>
      <c r="R3815" s="134"/>
      <c r="S3815" s="135"/>
      <c r="T3815" s="135"/>
      <c r="U3815" s="134"/>
      <c r="V3815" s="135"/>
      <c r="W3815" s="135"/>
      <c r="X3815" s="134"/>
      <c r="Y3815" s="135"/>
      <c r="Z3815" s="135"/>
      <c r="AA3815" s="134"/>
      <c r="AB3815" s="135"/>
      <c r="AC3815" s="135"/>
      <c r="AD3815" s="134"/>
      <c r="AE3815" s="135"/>
      <c r="AF3815" s="135"/>
      <c r="AG3815" s="134"/>
    </row>
    <row r="3816" spans="1:33">
      <c r="A3816" s="144" t="s">
        <v>345</v>
      </c>
      <c r="B3816" s="135" t="s">
        <v>1365</v>
      </c>
      <c r="C3816" s="143">
        <v>-496.62866265157948</v>
      </c>
      <c r="D3816" s="143">
        <v>2451.1046342450181</v>
      </c>
      <c r="E3816" s="142">
        <v>1.298</v>
      </c>
      <c r="F3816" s="141">
        <v>2.2599999999999998</v>
      </c>
      <c r="G3816" s="135"/>
      <c r="H3816" s="135"/>
      <c r="I3816" s="134"/>
      <c r="J3816" s="135"/>
      <c r="K3816" s="135"/>
      <c r="L3816" s="134"/>
      <c r="M3816" s="135"/>
      <c r="N3816" s="135"/>
      <c r="O3816" s="134"/>
      <c r="P3816" s="135"/>
      <c r="Q3816" s="135"/>
      <c r="R3816" s="134"/>
      <c r="S3816" s="135"/>
      <c r="T3816" s="135"/>
      <c r="U3816" s="134"/>
      <c r="V3816" s="135"/>
      <c r="W3816" s="135"/>
      <c r="X3816" s="134"/>
      <c r="Y3816" s="135"/>
      <c r="Z3816" s="135"/>
      <c r="AA3816" s="134"/>
      <c r="AB3816" s="135"/>
      <c r="AC3816" s="135"/>
      <c r="AD3816" s="134"/>
      <c r="AE3816" s="135"/>
      <c r="AF3816" s="135"/>
      <c r="AG3816" s="134"/>
    </row>
    <row r="3817" spans="1:33">
      <c r="A3817" s="144" t="s">
        <v>345</v>
      </c>
      <c r="B3817" s="135" t="s">
        <v>1364</v>
      </c>
      <c r="C3817" s="143">
        <v>-496.75897556040195</v>
      </c>
      <c r="D3817" s="143">
        <v>2451.0527350314765</v>
      </c>
      <c r="E3817" s="142">
        <v>1.3109999999999999</v>
      </c>
      <c r="F3817" s="141">
        <v>2.2480000000000002</v>
      </c>
      <c r="G3817" s="135"/>
      <c r="H3817" s="135"/>
      <c r="I3817" s="134"/>
      <c r="J3817" s="135"/>
      <c r="K3817" s="135"/>
      <c r="L3817" s="134"/>
      <c r="M3817" s="135"/>
      <c r="N3817" s="135"/>
      <c r="O3817" s="134"/>
      <c r="P3817" s="135"/>
      <c r="Q3817" s="135"/>
      <c r="R3817" s="134"/>
      <c r="S3817" s="135"/>
      <c r="T3817" s="135"/>
      <c r="U3817" s="134"/>
      <c r="V3817" s="135"/>
      <c r="W3817" s="135"/>
      <c r="X3817" s="134"/>
      <c r="Y3817" s="135"/>
      <c r="Z3817" s="135"/>
      <c r="AA3817" s="134"/>
      <c r="AB3817" s="135"/>
      <c r="AC3817" s="135"/>
      <c r="AD3817" s="134"/>
      <c r="AE3817" s="135"/>
      <c r="AF3817" s="135"/>
      <c r="AG3817" s="134"/>
    </row>
    <row r="3818" spans="1:33">
      <c r="A3818" s="144" t="s">
        <v>345</v>
      </c>
      <c r="B3818" s="135" t="s">
        <v>1363</v>
      </c>
      <c r="C3818" s="143">
        <v>-496.84902091394156</v>
      </c>
      <c r="D3818" s="143">
        <v>2450.8544581523174</v>
      </c>
      <c r="E3818" s="142">
        <v>1.306</v>
      </c>
      <c r="F3818" s="141">
        <v>2.2490000000000001</v>
      </c>
      <c r="G3818" s="135"/>
      <c r="H3818" s="135"/>
      <c r="I3818" s="134"/>
      <c r="J3818" s="135"/>
      <c r="K3818" s="135"/>
      <c r="L3818" s="134"/>
      <c r="M3818" s="135"/>
      <c r="N3818" s="135"/>
      <c r="O3818" s="134"/>
      <c r="P3818" s="135"/>
      <c r="Q3818" s="135"/>
      <c r="R3818" s="134"/>
      <c r="S3818" s="135"/>
      <c r="T3818" s="135"/>
      <c r="U3818" s="134"/>
      <c r="V3818" s="135"/>
      <c r="W3818" s="135"/>
      <c r="X3818" s="134"/>
      <c r="Y3818" s="135"/>
      <c r="Z3818" s="135"/>
      <c r="AA3818" s="134"/>
      <c r="AB3818" s="135"/>
      <c r="AC3818" s="135"/>
      <c r="AD3818" s="134"/>
      <c r="AE3818" s="135"/>
      <c r="AF3818" s="135"/>
      <c r="AG3818" s="134"/>
    </row>
    <row r="3819" spans="1:33">
      <c r="A3819" s="144" t="s">
        <v>345</v>
      </c>
      <c r="B3819" s="135" t="s">
        <v>1362</v>
      </c>
      <c r="C3819" s="143">
        <v>-496.22827323731588</v>
      </c>
      <c r="D3819" s="143">
        <v>2450.6618164194219</v>
      </c>
      <c r="E3819" s="142">
        <v>1.286</v>
      </c>
      <c r="F3819" s="141">
        <v>2.2530000000000001</v>
      </c>
      <c r="G3819" s="135"/>
      <c r="H3819" s="135"/>
      <c r="I3819" s="134"/>
      <c r="J3819" s="135"/>
      <c r="K3819" s="135"/>
      <c r="L3819" s="134"/>
      <c r="M3819" s="135"/>
      <c r="N3819" s="135"/>
      <c r="O3819" s="134"/>
      <c r="P3819" s="135"/>
      <c r="Q3819" s="135"/>
      <c r="R3819" s="134"/>
      <c r="S3819" s="135"/>
      <c r="T3819" s="135"/>
      <c r="U3819" s="134"/>
      <c r="V3819" s="135"/>
      <c r="W3819" s="135"/>
      <c r="X3819" s="134"/>
      <c r="Y3819" s="135"/>
      <c r="Z3819" s="135"/>
      <c r="AA3819" s="134"/>
      <c r="AB3819" s="135"/>
      <c r="AC3819" s="135"/>
      <c r="AD3819" s="134"/>
      <c r="AE3819" s="135"/>
      <c r="AF3819" s="135"/>
      <c r="AG3819" s="134"/>
    </row>
    <row r="3820" spans="1:33">
      <c r="A3820" s="144" t="s">
        <v>345</v>
      </c>
      <c r="B3820" s="135" t="s">
        <v>1361</v>
      </c>
      <c r="C3820" s="143">
        <v>-496.79744458723377</v>
      </c>
      <c r="D3820" s="143">
        <v>2449.7288610074679</v>
      </c>
      <c r="E3820" s="142">
        <v>1.292</v>
      </c>
      <c r="F3820" s="141">
        <v>2.2650000000000001</v>
      </c>
      <c r="G3820" s="135"/>
      <c r="H3820" s="135"/>
      <c r="I3820" s="134"/>
      <c r="J3820" s="135"/>
      <c r="K3820" s="135"/>
      <c r="L3820" s="134"/>
      <c r="M3820" s="135"/>
      <c r="N3820" s="135"/>
      <c r="O3820" s="134"/>
      <c r="P3820" s="135"/>
      <c r="Q3820" s="135"/>
      <c r="R3820" s="134"/>
      <c r="S3820" s="135"/>
      <c r="T3820" s="135"/>
      <c r="U3820" s="134"/>
      <c r="V3820" s="135"/>
      <c r="W3820" s="135"/>
      <c r="X3820" s="134"/>
      <c r="Y3820" s="135"/>
      <c r="Z3820" s="135"/>
      <c r="AA3820" s="134"/>
      <c r="AB3820" s="135"/>
      <c r="AC3820" s="135"/>
      <c r="AD3820" s="134"/>
      <c r="AE3820" s="135"/>
      <c r="AF3820" s="135"/>
      <c r="AG3820" s="134"/>
    </row>
    <row r="3821" spans="1:33">
      <c r="A3821" s="144" t="s">
        <v>345</v>
      </c>
      <c r="B3821" s="135" t="s">
        <v>1360</v>
      </c>
      <c r="C3821" s="143">
        <v>-496.82531747527355</v>
      </c>
      <c r="D3821" s="143">
        <v>2448.6240436725657</v>
      </c>
      <c r="E3821" s="142">
        <v>1.2709999999999999</v>
      </c>
      <c r="F3821" s="141">
        <v>2.2490000000000001</v>
      </c>
      <c r="G3821" s="135"/>
      <c r="H3821" s="135"/>
      <c r="I3821" s="134"/>
      <c r="J3821" s="135"/>
      <c r="K3821" s="135"/>
      <c r="L3821" s="134"/>
      <c r="M3821" s="135"/>
      <c r="N3821" s="135"/>
      <c r="O3821" s="134"/>
      <c r="P3821" s="135"/>
      <c r="Q3821" s="135"/>
      <c r="R3821" s="134"/>
      <c r="S3821" s="135"/>
      <c r="T3821" s="135"/>
      <c r="U3821" s="134"/>
      <c r="V3821" s="135"/>
      <c r="W3821" s="135"/>
      <c r="X3821" s="134"/>
      <c r="Y3821" s="135"/>
      <c r="Z3821" s="135"/>
      <c r="AA3821" s="134"/>
      <c r="AB3821" s="135"/>
      <c r="AC3821" s="135"/>
      <c r="AD3821" s="134"/>
      <c r="AE3821" s="135"/>
      <c r="AF3821" s="135"/>
      <c r="AG3821" s="134"/>
    </row>
    <row r="3822" spans="1:33">
      <c r="A3822" s="144" t="s">
        <v>345</v>
      </c>
      <c r="B3822" s="135" t="s">
        <v>1359</v>
      </c>
      <c r="C3822" s="143">
        <v>-496.14759327454118</v>
      </c>
      <c r="D3822" s="143">
        <v>2448.004842293949</v>
      </c>
      <c r="E3822" s="142">
        <v>1.2789999999999999</v>
      </c>
      <c r="F3822" s="141">
        <v>2.25</v>
      </c>
      <c r="G3822" s="135"/>
      <c r="H3822" s="135"/>
      <c r="I3822" s="134"/>
      <c r="J3822" s="135"/>
      <c r="K3822" s="135"/>
      <c r="L3822" s="134"/>
      <c r="M3822" s="135"/>
      <c r="N3822" s="135"/>
      <c r="O3822" s="134"/>
      <c r="P3822" s="135"/>
      <c r="Q3822" s="135"/>
      <c r="R3822" s="134"/>
      <c r="S3822" s="135"/>
      <c r="T3822" s="135"/>
      <c r="U3822" s="134"/>
      <c r="V3822" s="135"/>
      <c r="W3822" s="135"/>
      <c r="X3822" s="134"/>
      <c r="Y3822" s="135"/>
      <c r="Z3822" s="135"/>
      <c r="AA3822" s="134"/>
      <c r="AB3822" s="135"/>
      <c r="AC3822" s="135"/>
      <c r="AD3822" s="134"/>
      <c r="AE3822" s="135"/>
      <c r="AF3822" s="135"/>
      <c r="AG3822" s="134"/>
    </row>
    <row r="3823" spans="1:33">
      <c r="A3823" s="144" t="s">
        <v>345</v>
      </c>
      <c r="B3823" s="135" t="s">
        <v>1358</v>
      </c>
      <c r="C3823" s="143">
        <v>-496.38784304976326</v>
      </c>
      <c r="D3823" s="143">
        <v>2446.9964518878805</v>
      </c>
      <c r="E3823" s="142">
        <v>1.3049999999999999</v>
      </c>
      <c r="F3823" s="141">
        <v>2.2639999999999998</v>
      </c>
      <c r="G3823" s="135"/>
      <c r="H3823" s="135"/>
      <c r="I3823" s="134"/>
      <c r="J3823" s="135"/>
      <c r="K3823" s="135"/>
      <c r="L3823" s="134"/>
      <c r="M3823" s="135"/>
      <c r="N3823" s="135"/>
      <c r="O3823" s="134"/>
      <c r="P3823" s="135"/>
      <c r="Q3823" s="135"/>
      <c r="R3823" s="134"/>
      <c r="S3823" s="135"/>
      <c r="T3823" s="135"/>
      <c r="U3823" s="134"/>
      <c r="V3823" s="135"/>
      <c r="W3823" s="135"/>
      <c r="X3823" s="134"/>
      <c r="Y3823" s="135"/>
      <c r="Z3823" s="135"/>
      <c r="AA3823" s="134"/>
      <c r="AB3823" s="135"/>
      <c r="AC3823" s="135"/>
      <c r="AD3823" s="134"/>
      <c r="AE3823" s="135"/>
      <c r="AF3823" s="135"/>
      <c r="AG3823" s="134"/>
    </row>
    <row r="3824" spans="1:33">
      <c r="A3824" s="144" t="s">
        <v>345</v>
      </c>
      <c r="B3824" s="135" t="s">
        <v>1357</v>
      </c>
      <c r="C3824" s="143">
        <v>-496.49189301874475</v>
      </c>
      <c r="D3824" s="143">
        <v>2445.8211102747468</v>
      </c>
      <c r="E3824" s="142">
        <v>1.3180000000000001</v>
      </c>
      <c r="F3824" s="141">
        <v>2.242</v>
      </c>
      <c r="G3824" s="135"/>
      <c r="H3824" s="135"/>
      <c r="I3824" s="134"/>
      <c r="J3824" s="135"/>
      <c r="K3824" s="135"/>
      <c r="L3824" s="134"/>
      <c r="M3824" s="135"/>
      <c r="N3824" s="135"/>
      <c r="O3824" s="134"/>
      <c r="P3824" s="135"/>
      <c r="Q3824" s="135"/>
      <c r="R3824" s="134"/>
      <c r="S3824" s="135"/>
      <c r="T3824" s="135"/>
      <c r="U3824" s="134"/>
      <c r="V3824" s="135"/>
      <c r="W3824" s="135"/>
      <c r="X3824" s="134"/>
      <c r="Y3824" s="135"/>
      <c r="Z3824" s="135"/>
      <c r="AA3824" s="134"/>
      <c r="AB3824" s="135"/>
      <c r="AC3824" s="135"/>
      <c r="AD3824" s="134"/>
      <c r="AE3824" s="135"/>
      <c r="AF3824" s="135"/>
      <c r="AG3824" s="134"/>
    </row>
    <row r="3825" spans="1:33">
      <c r="A3825" s="144" t="s">
        <v>345</v>
      </c>
      <c r="B3825" s="135" t="s">
        <v>1356</v>
      </c>
      <c r="C3825" s="143">
        <v>-496.67145968325792</v>
      </c>
      <c r="D3825" s="143">
        <v>2444.2427110852641</v>
      </c>
      <c r="E3825" s="142">
        <v>1.274</v>
      </c>
      <c r="F3825" s="141">
        <v>2.2410000000000001</v>
      </c>
      <c r="G3825" s="135"/>
      <c r="H3825" s="135"/>
      <c r="I3825" s="134"/>
      <c r="J3825" s="135"/>
      <c r="K3825" s="135"/>
      <c r="L3825" s="134"/>
      <c r="M3825" s="135"/>
      <c r="N3825" s="135"/>
      <c r="O3825" s="134"/>
      <c r="P3825" s="135"/>
      <c r="Q3825" s="135"/>
      <c r="R3825" s="134"/>
      <c r="S3825" s="135"/>
      <c r="T3825" s="135"/>
      <c r="U3825" s="134"/>
      <c r="V3825" s="135"/>
      <c r="W3825" s="135"/>
      <c r="X3825" s="134"/>
      <c r="Y3825" s="135"/>
      <c r="Z3825" s="135"/>
      <c r="AA3825" s="134"/>
      <c r="AB3825" s="135"/>
      <c r="AC3825" s="135"/>
      <c r="AD3825" s="134"/>
      <c r="AE3825" s="135"/>
      <c r="AF3825" s="135"/>
      <c r="AG3825" s="134"/>
    </row>
    <row r="3826" spans="1:33">
      <c r="A3826" s="144" t="s">
        <v>345</v>
      </c>
      <c r="B3826" s="135" t="s">
        <v>1355</v>
      </c>
      <c r="C3826" s="143">
        <v>-496.16405138130426</v>
      </c>
      <c r="D3826" s="143">
        <v>2443.4209814495753</v>
      </c>
      <c r="E3826" s="142">
        <v>1.3080000000000001</v>
      </c>
      <c r="F3826" s="141">
        <v>2.2519999999999998</v>
      </c>
      <c r="G3826" s="135"/>
      <c r="H3826" s="135"/>
      <c r="I3826" s="134"/>
      <c r="J3826" s="135"/>
      <c r="K3826" s="135"/>
      <c r="L3826" s="134"/>
      <c r="M3826" s="135"/>
      <c r="N3826" s="135"/>
      <c r="O3826" s="134"/>
      <c r="P3826" s="135"/>
      <c r="Q3826" s="135"/>
      <c r="R3826" s="134"/>
      <c r="S3826" s="135"/>
      <c r="T3826" s="135"/>
      <c r="U3826" s="134"/>
      <c r="V3826" s="135"/>
      <c r="W3826" s="135"/>
      <c r="X3826" s="134"/>
      <c r="Y3826" s="135"/>
      <c r="Z3826" s="135"/>
      <c r="AA3826" s="134"/>
      <c r="AB3826" s="135"/>
      <c r="AC3826" s="135"/>
      <c r="AD3826" s="134"/>
      <c r="AE3826" s="135"/>
      <c r="AF3826" s="135"/>
      <c r="AG3826" s="134"/>
    </row>
    <row r="3827" spans="1:33">
      <c r="A3827" s="144" t="s">
        <v>345</v>
      </c>
      <c r="B3827" s="135" t="s">
        <v>1354</v>
      </c>
      <c r="C3827" s="143">
        <v>-495.96388596054715</v>
      </c>
      <c r="D3827" s="143">
        <v>2442.3340915383806</v>
      </c>
      <c r="E3827" s="142">
        <v>1.284</v>
      </c>
      <c r="F3827" s="141">
        <v>2.2530000000000001</v>
      </c>
      <c r="G3827" s="135"/>
      <c r="H3827" s="135"/>
      <c r="I3827" s="134"/>
      <c r="J3827" s="135"/>
      <c r="K3827" s="135"/>
      <c r="L3827" s="134"/>
      <c r="M3827" s="135"/>
      <c r="N3827" s="135"/>
      <c r="O3827" s="134"/>
      <c r="P3827" s="135"/>
      <c r="Q3827" s="135"/>
      <c r="R3827" s="134"/>
      <c r="S3827" s="135"/>
      <c r="T3827" s="135"/>
      <c r="U3827" s="134"/>
      <c r="V3827" s="135"/>
      <c r="W3827" s="135"/>
      <c r="X3827" s="134"/>
      <c r="Y3827" s="135"/>
      <c r="Z3827" s="135"/>
      <c r="AA3827" s="134"/>
      <c r="AB3827" s="135"/>
      <c r="AC3827" s="135"/>
      <c r="AD3827" s="134"/>
      <c r="AE3827" s="135"/>
      <c r="AF3827" s="135"/>
      <c r="AG3827" s="134"/>
    </row>
    <row r="3828" spans="1:33">
      <c r="A3828" s="144" t="s">
        <v>345</v>
      </c>
      <c r="B3828" s="135" t="s">
        <v>1353</v>
      </c>
      <c r="C3828" s="143">
        <v>-496.33224139914444</v>
      </c>
      <c r="D3828" s="143">
        <v>2441.3234344874459</v>
      </c>
      <c r="E3828" s="142">
        <v>1.3069999999999999</v>
      </c>
      <c r="F3828" s="141">
        <v>2.246</v>
      </c>
      <c r="G3828" s="135"/>
      <c r="H3828" s="135"/>
      <c r="I3828" s="134"/>
      <c r="J3828" s="135"/>
      <c r="K3828" s="135"/>
      <c r="L3828" s="134"/>
      <c r="M3828" s="135"/>
      <c r="N3828" s="135"/>
      <c r="O3828" s="134"/>
      <c r="P3828" s="135"/>
      <c r="Q3828" s="135"/>
      <c r="R3828" s="134"/>
      <c r="S3828" s="135"/>
      <c r="T3828" s="135"/>
      <c r="U3828" s="134"/>
      <c r="V3828" s="135"/>
      <c r="W3828" s="135"/>
      <c r="X3828" s="134"/>
      <c r="Y3828" s="135"/>
      <c r="Z3828" s="135"/>
      <c r="AA3828" s="134"/>
      <c r="AB3828" s="135"/>
      <c r="AC3828" s="135"/>
      <c r="AD3828" s="134"/>
      <c r="AE3828" s="135"/>
      <c r="AF3828" s="135"/>
      <c r="AG3828" s="134"/>
    </row>
    <row r="3829" spans="1:33">
      <c r="A3829" s="144" t="s">
        <v>345</v>
      </c>
      <c r="B3829" s="135" t="s">
        <v>1352</v>
      </c>
      <c r="C3829" s="143">
        <v>-496.56602543369667</v>
      </c>
      <c r="D3829" s="143">
        <v>2441.2277998793811</v>
      </c>
      <c r="E3829" s="142">
        <v>1.3029999999999999</v>
      </c>
      <c r="F3829" s="141">
        <v>2.2509999999999999</v>
      </c>
      <c r="G3829" s="135"/>
      <c r="H3829" s="135"/>
      <c r="I3829" s="134"/>
      <c r="J3829" s="135"/>
      <c r="K3829" s="135"/>
      <c r="L3829" s="134"/>
      <c r="M3829" s="135"/>
      <c r="N3829" s="135"/>
      <c r="O3829" s="134"/>
      <c r="P3829" s="135"/>
      <c r="Q3829" s="135"/>
      <c r="R3829" s="134"/>
      <c r="S3829" s="135"/>
      <c r="T3829" s="135"/>
      <c r="U3829" s="134"/>
      <c r="V3829" s="135"/>
      <c r="W3829" s="135"/>
      <c r="X3829" s="134"/>
      <c r="Y3829" s="135"/>
      <c r="Z3829" s="135"/>
      <c r="AA3829" s="134"/>
      <c r="AB3829" s="135"/>
      <c r="AC3829" s="135"/>
      <c r="AD3829" s="134"/>
      <c r="AE3829" s="135"/>
      <c r="AF3829" s="135"/>
      <c r="AG3829" s="134"/>
    </row>
    <row r="3830" spans="1:33">
      <c r="A3830" s="144" t="s">
        <v>345</v>
      </c>
      <c r="B3830" s="135" t="s">
        <v>1351</v>
      </c>
      <c r="C3830" s="143">
        <v>-496.36128177032697</v>
      </c>
      <c r="D3830" s="143">
        <v>2440.2171919054463</v>
      </c>
      <c r="E3830" s="142">
        <v>1.286</v>
      </c>
      <c r="F3830" s="141">
        <v>2.2490000000000001</v>
      </c>
      <c r="G3830" s="135"/>
      <c r="H3830" s="135"/>
      <c r="I3830" s="134"/>
      <c r="J3830" s="135"/>
      <c r="K3830" s="135"/>
      <c r="L3830" s="134"/>
      <c r="M3830" s="135"/>
      <c r="N3830" s="135"/>
      <c r="O3830" s="134"/>
      <c r="P3830" s="135"/>
      <c r="Q3830" s="135"/>
      <c r="R3830" s="134"/>
      <c r="S3830" s="135"/>
      <c r="T3830" s="135"/>
      <c r="U3830" s="134"/>
      <c r="V3830" s="135"/>
      <c r="W3830" s="135"/>
      <c r="X3830" s="134"/>
      <c r="Y3830" s="135"/>
      <c r="Z3830" s="135"/>
      <c r="AA3830" s="134"/>
      <c r="AB3830" s="135"/>
      <c r="AC3830" s="135"/>
      <c r="AD3830" s="134"/>
      <c r="AE3830" s="135"/>
      <c r="AF3830" s="135"/>
      <c r="AG3830" s="134"/>
    </row>
    <row r="3831" spans="1:33">
      <c r="A3831" s="144" t="s">
        <v>345</v>
      </c>
      <c r="B3831" s="135" t="s">
        <v>1350</v>
      </c>
      <c r="C3831" s="143">
        <v>-496.80967206254195</v>
      </c>
      <c r="D3831" s="143">
        <v>2438.8772634507568</v>
      </c>
      <c r="E3831" s="142">
        <v>1.278</v>
      </c>
      <c r="F3831" s="141">
        <v>2.2450000000000001</v>
      </c>
      <c r="G3831" s="135"/>
      <c r="H3831" s="135"/>
      <c r="I3831" s="134"/>
      <c r="J3831" s="135"/>
      <c r="K3831" s="135"/>
      <c r="L3831" s="134"/>
      <c r="M3831" s="135"/>
      <c r="N3831" s="135"/>
      <c r="O3831" s="134"/>
      <c r="P3831" s="135"/>
      <c r="Q3831" s="135"/>
      <c r="R3831" s="134"/>
      <c r="S3831" s="135"/>
      <c r="T3831" s="135"/>
      <c r="U3831" s="134"/>
      <c r="V3831" s="135"/>
      <c r="W3831" s="135"/>
      <c r="X3831" s="134"/>
      <c r="Y3831" s="135"/>
      <c r="Z3831" s="135"/>
      <c r="AA3831" s="134"/>
      <c r="AB3831" s="135"/>
      <c r="AC3831" s="135"/>
      <c r="AD3831" s="134"/>
      <c r="AE3831" s="135"/>
      <c r="AF3831" s="135"/>
      <c r="AG3831" s="134"/>
    </row>
    <row r="3832" spans="1:33">
      <c r="A3832" s="144" t="s">
        <v>345</v>
      </c>
      <c r="B3832" s="135" t="s">
        <v>1349</v>
      </c>
      <c r="C3832" s="143">
        <v>-496.36720482583542</v>
      </c>
      <c r="D3832" s="143">
        <v>2437.2973807113158</v>
      </c>
      <c r="E3832" s="142">
        <v>1.3029999999999999</v>
      </c>
      <c r="F3832" s="141">
        <v>2.2389999999999999</v>
      </c>
      <c r="G3832" s="135"/>
      <c r="H3832" s="135"/>
      <c r="I3832" s="134"/>
      <c r="J3832" s="135"/>
      <c r="K3832" s="135"/>
      <c r="L3832" s="134"/>
      <c r="M3832" s="135"/>
      <c r="N3832" s="135"/>
      <c r="O3832" s="134"/>
      <c r="P3832" s="135"/>
      <c r="Q3832" s="135"/>
      <c r="R3832" s="134"/>
      <c r="S3832" s="135"/>
      <c r="T3832" s="135"/>
      <c r="U3832" s="134"/>
      <c r="V3832" s="135"/>
      <c r="W3832" s="135"/>
      <c r="X3832" s="134"/>
      <c r="Y3832" s="135"/>
      <c r="Z3832" s="135"/>
      <c r="AA3832" s="134"/>
      <c r="AB3832" s="135"/>
      <c r="AC3832" s="135"/>
      <c r="AD3832" s="134"/>
      <c r="AE3832" s="135"/>
      <c r="AF3832" s="135"/>
      <c r="AG3832" s="134"/>
    </row>
    <row r="3833" spans="1:33">
      <c r="A3833" s="144" t="s">
        <v>345</v>
      </c>
      <c r="B3833" s="135" t="s">
        <v>1348</v>
      </c>
      <c r="C3833" s="143">
        <v>-496.3440715294908</v>
      </c>
      <c r="D3833" s="143">
        <v>2435.3396754155742</v>
      </c>
      <c r="E3833" s="142">
        <v>1.2929999999999999</v>
      </c>
      <c r="F3833" s="141">
        <v>2.254</v>
      </c>
      <c r="G3833" s="135"/>
      <c r="H3833" s="135"/>
      <c r="I3833" s="134"/>
      <c r="J3833" s="135"/>
      <c r="K3833" s="135"/>
      <c r="L3833" s="134"/>
      <c r="M3833" s="135"/>
      <c r="N3833" s="135"/>
      <c r="O3833" s="134"/>
      <c r="P3833" s="135"/>
      <c r="Q3833" s="135"/>
      <c r="R3833" s="134"/>
      <c r="S3833" s="135"/>
      <c r="T3833" s="135"/>
      <c r="U3833" s="134"/>
      <c r="V3833" s="135"/>
      <c r="W3833" s="135"/>
      <c r="X3833" s="134"/>
      <c r="Y3833" s="135"/>
      <c r="Z3833" s="135"/>
      <c r="AA3833" s="134"/>
      <c r="AB3833" s="135"/>
      <c r="AC3833" s="135"/>
      <c r="AD3833" s="134"/>
      <c r="AE3833" s="135"/>
      <c r="AF3833" s="135"/>
      <c r="AG3833" s="134"/>
    </row>
    <row r="3834" spans="1:33">
      <c r="A3834" s="144" t="s">
        <v>345</v>
      </c>
      <c r="B3834" s="135" t="s">
        <v>1347</v>
      </c>
      <c r="C3834" s="143">
        <v>-496.33447089005233</v>
      </c>
      <c r="D3834" s="143">
        <v>2433.6908401274186</v>
      </c>
      <c r="E3834" s="142">
        <v>1.284</v>
      </c>
      <c r="F3834" s="141">
        <v>2.262</v>
      </c>
      <c r="G3834" s="135"/>
      <c r="H3834" s="135"/>
      <c r="I3834" s="134"/>
      <c r="J3834" s="135"/>
      <c r="K3834" s="135"/>
      <c r="L3834" s="134"/>
      <c r="M3834" s="135"/>
      <c r="N3834" s="135"/>
      <c r="O3834" s="134"/>
      <c r="P3834" s="135"/>
      <c r="Q3834" s="135"/>
      <c r="R3834" s="134"/>
      <c r="S3834" s="135"/>
      <c r="T3834" s="135"/>
      <c r="U3834" s="134"/>
      <c r="V3834" s="135"/>
      <c r="W3834" s="135"/>
      <c r="X3834" s="134"/>
      <c r="Y3834" s="135"/>
      <c r="Z3834" s="135"/>
      <c r="AA3834" s="134"/>
      <c r="AB3834" s="135"/>
      <c r="AC3834" s="135"/>
      <c r="AD3834" s="134"/>
      <c r="AE3834" s="135"/>
      <c r="AF3834" s="135"/>
      <c r="AG3834" s="134"/>
    </row>
    <row r="3835" spans="1:33">
      <c r="A3835" s="144" t="s">
        <v>345</v>
      </c>
      <c r="B3835" s="135" t="s">
        <v>1346</v>
      </c>
      <c r="C3835" s="143">
        <v>-496.82853840999951</v>
      </c>
      <c r="D3835" s="143">
        <v>2432.0586608430845</v>
      </c>
      <c r="E3835" s="142">
        <v>1.286</v>
      </c>
      <c r="F3835" s="141">
        <v>2.2589999999999999</v>
      </c>
      <c r="G3835" s="135"/>
      <c r="H3835" s="135"/>
      <c r="I3835" s="134"/>
      <c r="J3835" s="135"/>
      <c r="K3835" s="135"/>
      <c r="L3835" s="134"/>
      <c r="M3835" s="135"/>
      <c r="N3835" s="135"/>
      <c r="O3835" s="134"/>
      <c r="P3835" s="135"/>
      <c r="Q3835" s="135"/>
      <c r="R3835" s="134"/>
      <c r="S3835" s="135"/>
      <c r="T3835" s="135"/>
      <c r="U3835" s="134"/>
      <c r="V3835" s="135"/>
      <c r="W3835" s="135"/>
      <c r="X3835" s="134"/>
      <c r="Y3835" s="135"/>
      <c r="Z3835" s="135"/>
      <c r="AA3835" s="134"/>
      <c r="AB3835" s="135"/>
      <c r="AC3835" s="135"/>
      <c r="AD3835" s="134"/>
      <c r="AE3835" s="135"/>
      <c r="AF3835" s="135"/>
      <c r="AG3835" s="134"/>
    </row>
    <row r="3836" spans="1:33">
      <c r="A3836" s="144" t="s">
        <v>345</v>
      </c>
      <c r="B3836" s="135" t="s">
        <v>1345</v>
      </c>
      <c r="C3836" s="143">
        <v>-496.39475383468846</v>
      </c>
      <c r="D3836" s="143">
        <v>2431.5100175156049</v>
      </c>
      <c r="E3836" s="142">
        <v>1.276</v>
      </c>
      <c r="F3836" s="141">
        <v>2.2629999999999999</v>
      </c>
      <c r="G3836" s="135"/>
      <c r="H3836" s="135"/>
      <c r="I3836" s="134"/>
      <c r="J3836" s="135"/>
      <c r="K3836" s="135"/>
      <c r="L3836" s="134"/>
      <c r="M3836" s="135"/>
      <c r="N3836" s="135"/>
      <c r="O3836" s="134"/>
      <c r="P3836" s="135"/>
      <c r="Q3836" s="135"/>
      <c r="R3836" s="134"/>
      <c r="S3836" s="135"/>
      <c r="T3836" s="135"/>
      <c r="U3836" s="134"/>
      <c r="V3836" s="135"/>
      <c r="W3836" s="135"/>
      <c r="X3836" s="134"/>
      <c r="Y3836" s="135"/>
      <c r="Z3836" s="135"/>
      <c r="AA3836" s="134"/>
      <c r="AB3836" s="135"/>
      <c r="AC3836" s="135"/>
      <c r="AD3836" s="134"/>
      <c r="AE3836" s="135"/>
      <c r="AF3836" s="135"/>
      <c r="AG3836" s="134"/>
    </row>
    <row r="3837" spans="1:33">
      <c r="A3837" s="144" t="s">
        <v>345</v>
      </c>
      <c r="B3837" s="135" t="s">
        <v>1344</v>
      </c>
      <c r="C3837" s="143">
        <v>-496.30741332987066</v>
      </c>
      <c r="D3837" s="143">
        <v>2430.3254766602563</v>
      </c>
      <c r="E3837" s="142">
        <v>1.29</v>
      </c>
      <c r="F3837" s="141">
        <v>2.2559999999999998</v>
      </c>
      <c r="G3837" s="135"/>
      <c r="H3837" s="135"/>
      <c r="I3837" s="134"/>
      <c r="J3837" s="135"/>
      <c r="K3837" s="135"/>
      <c r="L3837" s="134"/>
      <c r="M3837" s="135"/>
      <c r="N3837" s="135"/>
      <c r="O3837" s="134"/>
      <c r="P3837" s="135"/>
      <c r="Q3837" s="135"/>
      <c r="R3837" s="134"/>
      <c r="S3837" s="135"/>
      <c r="T3837" s="135"/>
      <c r="U3837" s="134"/>
      <c r="V3837" s="135"/>
      <c r="W3837" s="135"/>
      <c r="X3837" s="134"/>
      <c r="Y3837" s="135"/>
      <c r="Z3837" s="135"/>
      <c r="AA3837" s="134"/>
      <c r="AB3837" s="135"/>
      <c r="AC3837" s="135"/>
      <c r="AD3837" s="134"/>
      <c r="AE3837" s="135"/>
      <c r="AF3837" s="135"/>
      <c r="AG3837" s="134"/>
    </row>
    <row r="3838" spans="1:33">
      <c r="A3838" s="144" t="s">
        <v>345</v>
      </c>
      <c r="B3838" s="135" t="s">
        <v>1343</v>
      </c>
      <c r="C3838" s="143">
        <v>-496.58694528332086</v>
      </c>
      <c r="D3838" s="143">
        <v>2429.6376571232704</v>
      </c>
      <c r="E3838" s="142">
        <v>1.294</v>
      </c>
      <c r="F3838" s="141">
        <v>2.2719999999999998</v>
      </c>
      <c r="G3838" s="135"/>
      <c r="H3838" s="135"/>
      <c r="I3838" s="134"/>
      <c r="J3838" s="135"/>
      <c r="K3838" s="135"/>
      <c r="L3838" s="134"/>
      <c r="M3838" s="135"/>
      <c r="N3838" s="135"/>
      <c r="O3838" s="134"/>
      <c r="P3838" s="135"/>
      <c r="Q3838" s="135"/>
      <c r="R3838" s="134"/>
      <c r="S3838" s="135"/>
      <c r="T3838" s="135"/>
      <c r="U3838" s="134"/>
      <c r="V3838" s="135"/>
      <c r="W3838" s="135"/>
      <c r="X3838" s="134"/>
      <c r="Y3838" s="135"/>
      <c r="Z3838" s="135"/>
      <c r="AA3838" s="134"/>
      <c r="AB3838" s="135"/>
      <c r="AC3838" s="135"/>
      <c r="AD3838" s="134"/>
      <c r="AE3838" s="135"/>
      <c r="AF3838" s="135"/>
      <c r="AG3838" s="134"/>
    </row>
    <row r="3839" spans="1:33">
      <c r="A3839" s="144" t="s">
        <v>345</v>
      </c>
      <c r="B3839" s="135" t="s">
        <v>1342</v>
      </c>
      <c r="C3839" s="143">
        <v>-496.09249061722278</v>
      </c>
      <c r="D3839" s="143">
        <v>2428.3413456852613</v>
      </c>
      <c r="E3839" s="142">
        <v>1.294</v>
      </c>
      <c r="F3839" s="141">
        <v>2.2589999999999999</v>
      </c>
      <c r="G3839" s="135"/>
      <c r="H3839" s="135"/>
      <c r="I3839" s="134"/>
      <c r="J3839" s="135"/>
      <c r="K3839" s="135"/>
      <c r="L3839" s="134"/>
      <c r="M3839" s="135"/>
      <c r="N3839" s="135"/>
      <c r="O3839" s="134"/>
      <c r="P3839" s="135"/>
      <c r="Q3839" s="135"/>
      <c r="R3839" s="134"/>
      <c r="S3839" s="135"/>
      <c r="T3839" s="135"/>
      <c r="U3839" s="134"/>
      <c r="V3839" s="135"/>
      <c r="W3839" s="135"/>
      <c r="X3839" s="134"/>
      <c r="Y3839" s="135"/>
      <c r="Z3839" s="135"/>
      <c r="AA3839" s="134"/>
      <c r="AB3839" s="135"/>
      <c r="AC3839" s="135"/>
      <c r="AD3839" s="134"/>
      <c r="AE3839" s="135"/>
      <c r="AF3839" s="135"/>
      <c r="AG3839" s="134"/>
    </row>
    <row r="3840" spans="1:33">
      <c r="A3840" s="144" t="s">
        <v>345</v>
      </c>
      <c r="B3840" s="135" t="s">
        <v>1341</v>
      </c>
      <c r="C3840" s="143">
        <v>-496.53459909378034</v>
      </c>
      <c r="D3840" s="143">
        <v>2427.5535205069468</v>
      </c>
      <c r="E3840" s="142">
        <v>1.296</v>
      </c>
      <c r="F3840" s="141">
        <v>2.2730000000000001</v>
      </c>
      <c r="G3840" s="135"/>
      <c r="H3840" s="135"/>
      <c r="I3840" s="134"/>
      <c r="J3840" s="135"/>
      <c r="K3840" s="135"/>
      <c r="L3840" s="134"/>
      <c r="M3840" s="135"/>
      <c r="N3840" s="135"/>
      <c r="O3840" s="134"/>
      <c r="P3840" s="135"/>
      <c r="Q3840" s="135"/>
      <c r="R3840" s="134"/>
      <c r="S3840" s="135"/>
      <c r="T3840" s="135"/>
      <c r="U3840" s="134"/>
      <c r="V3840" s="135"/>
      <c r="W3840" s="135"/>
      <c r="X3840" s="134"/>
      <c r="Y3840" s="135"/>
      <c r="Z3840" s="135"/>
      <c r="AA3840" s="134"/>
      <c r="AB3840" s="135"/>
      <c r="AC3840" s="135"/>
      <c r="AD3840" s="134"/>
      <c r="AE3840" s="135"/>
      <c r="AF3840" s="135"/>
      <c r="AG3840" s="134"/>
    </row>
    <row r="3841" spans="1:33">
      <c r="A3841" s="144" t="s">
        <v>345</v>
      </c>
      <c r="B3841" s="135" t="s">
        <v>1340</v>
      </c>
      <c r="C3841" s="143">
        <v>-496.39510636083401</v>
      </c>
      <c r="D3841" s="143">
        <v>2427.4123895444495</v>
      </c>
      <c r="E3841" s="142">
        <v>1.2969999999999999</v>
      </c>
      <c r="F3841" s="141">
        <v>2.2440000000000002</v>
      </c>
      <c r="G3841" s="135"/>
      <c r="H3841" s="135"/>
      <c r="I3841" s="134"/>
      <c r="J3841" s="135"/>
      <c r="K3841" s="135"/>
      <c r="L3841" s="134"/>
      <c r="M3841" s="135"/>
      <c r="N3841" s="135"/>
      <c r="O3841" s="134"/>
      <c r="P3841" s="135"/>
      <c r="Q3841" s="135"/>
      <c r="R3841" s="134"/>
      <c r="S3841" s="135"/>
      <c r="T3841" s="135"/>
      <c r="U3841" s="134"/>
      <c r="V3841" s="135"/>
      <c r="W3841" s="135"/>
      <c r="X3841" s="134"/>
      <c r="Y3841" s="135"/>
      <c r="Z3841" s="135"/>
      <c r="AA3841" s="134"/>
      <c r="AB3841" s="135"/>
      <c r="AC3841" s="135"/>
      <c r="AD3841" s="134"/>
      <c r="AE3841" s="135"/>
      <c r="AF3841" s="135"/>
      <c r="AG3841" s="134"/>
    </row>
    <row r="3842" spans="1:33">
      <c r="A3842" s="144" t="s">
        <v>345</v>
      </c>
      <c r="B3842" s="135" t="s">
        <v>1339</v>
      </c>
      <c r="C3842" s="143">
        <v>-496.87956608945319</v>
      </c>
      <c r="D3842" s="143">
        <v>2426.3906946066541</v>
      </c>
      <c r="E3842" s="142">
        <v>1.286</v>
      </c>
      <c r="F3842" s="141">
        <v>2.2480000000000002</v>
      </c>
      <c r="G3842" s="135"/>
      <c r="H3842" s="135"/>
      <c r="I3842" s="134"/>
      <c r="J3842" s="135"/>
      <c r="K3842" s="135"/>
      <c r="L3842" s="134"/>
      <c r="M3842" s="135"/>
      <c r="N3842" s="135"/>
      <c r="O3842" s="134"/>
      <c r="P3842" s="135"/>
      <c r="Q3842" s="135"/>
      <c r="R3842" s="134"/>
      <c r="S3842" s="135"/>
      <c r="T3842" s="135"/>
      <c r="U3842" s="134"/>
      <c r="V3842" s="135"/>
      <c r="W3842" s="135"/>
      <c r="X3842" s="134"/>
      <c r="Y3842" s="135"/>
      <c r="Z3842" s="135"/>
      <c r="AA3842" s="134"/>
      <c r="AB3842" s="135"/>
      <c r="AC3842" s="135"/>
      <c r="AD3842" s="134"/>
      <c r="AE3842" s="135"/>
      <c r="AF3842" s="135"/>
      <c r="AG3842" s="134"/>
    </row>
    <row r="3843" spans="1:33">
      <c r="A3843" s="144" t="s">
        <v>345</v>
      </c>
      <c r="B3843" s="135" t="s">
        <v>1338</v>
      </c>
      <c r="C3843" s="143">
        <v>-495.98652237652402</v>
      </c>
      <c r="D3843" s="143">
        <v>2425.1710132060857</v>
      </c>
      <c r="E3843" s="142">
        <v>1.304</v>
      </c>
      <c r="F3843" s="141">
        <v>2.2490000000000001</v>
      </c>
      <c r="G3843" s="135"/>
      <c r="H3843" s="135"/>
      <c r="I3843" s="134"/>
      <c r="J3843" s="135"/>
      <c r="K3843" s="135"/>
      <c r="L3843" s="134"/>
      <c r="M3843" s="135"/>
      <c r="N3843" s="135"/>
      <c r="O3843" s="134"/>
      <c r="P3843" s="135"/>
      <c r="Q3843" s="135"/>
      <c r="R3843" s="134"/>
      <c r="S3843" s="135"/>
      <c r="T3843" s="135"/>
      <c r="U3843" s="134"/>
      <c r="V3843" s="135"/>
      <c r="W3843" s="135"/>
      <c r="X3843" s="134"/>
      <c r="Y3843" s="135"/>
      <c r="Z3843" s="135"/>
      <c r="AA3843" s="134"/>
      <c r="AB3843" s="135"/>
      <c r="AC3843" s="135"/>
      <c r="AD3843" s="134"/>
      <c r="AE3843" s="135"/>
      <c r="AF3843" s="135"/>
      <c r="AG3843" s="134"/>
    </row>
    <row r="3844" spans="1:33">
      <c r="A3844" s="144" t="s">
        <v>345</v>
      </c>
      <c r="B3844" s="135" t="s">
        <v>1337</v>
      </c>
      <c r="C3844" s="143">
        <v>-496.64803280075415</v>
      </c>
      <c r="D3844" s="143">
        <v>2423.7639734907116</v>
      </c>
      <c r="E3844" s="142">
        <v>1.2849999999999999</v>
      </c>
      <c r="F3844" s="141">
        <v>2.2450000000000001</v>
      </c>
      <c r="G3844" s="135"/>
      <c r="H3844" s="135"/>
      <c r="I3844" s="134"/>
      <c r="J3844" s="135"/>
      <c r="K3844" s="135"/>
      <c r="L3844" s="134"/>
      <c r="M3844" s="135"/>
      <c r="N3844" s="135"/>
      <c r="O3844" s="134"/>
      <c r="P3844" s="135"/>
      <c r="Q3844" s="135"/>
      <c r="R3844" s="134"/>
      <c r="S3844" s="135"/>
      <c r="T3844" s="135"/>
      <c r="U3844" s="134"/>
      <c r="V3844" s="135"/>
      <c r="W3844" s="135"/>
      <c r="X3844" s="134"/>
      <c r="Y3844" s="135"/>
      <c r="Z3844" s="135"/>
      <c r="AA3844" s="134"/>
      <c r="AB3844" s="135"/>
      <c r="AC3844" s="135"/>
      <c r="AD3844" s="134"/>
      <c r="AE3844" s="135"/>
      <c r="AF3844" s="135"/>
      <c r="AG3844" s="134"/>
    </row>
    <row r="3845" spans="1:33">
      <c r="A3845" s="144" t="s">
        <v>345</v>
      </c>
      <c r="B3845" s="135" t="s">
        <v>1336</v>
      </c>
      <c r="C3845" s="143">
        <v>-496.15470827287669</v>
      </c>
      <c r="D3845" s="143">
        <v>2422.4553023779386</v>
      </c>
      <c r="E3845" s="142">
        <v>1.3009999999999999</v>
      </c>
      <c r="F3845" s="141">
        <v>2.262</v>
      </c>
      <c r="G3845" s="135"/>
      <c r="H3845" s="135"/>
      <c r="I3845" s="134"/>
      <c r="J3845" s="135"/>
      <c r="K3845" s="135"/>
      <c r="L3845" s="134"/>
      <c r="M3845" s="135"/>
      <c r="N3845" s="135"/>
      <c r="O3845" s="134"/>
      <c r="P3845" s="135"/>
      <c r="Q3845" s="135"/>
      <c r="R3845" s="134"/>
      <c r="S3845" s="135"/>
      <c r="T3845" s="135"/>
      <c r="U3845" s="134"/>
      <c r="V3845" s="135"/>
      <c r="W3845" s="135"/>
      <c r="X3845" s="134"/>
      <c r="Y3845" s="135"/>
      <c r="Z3845" s="135"/>
      <c r="AA3845" s="134"/>
      <c r="AB3845" s="135"/>
      <c r="AC3845" s="135"/>
      <c r="AD3845" s="134"/>
      <c r="AE3845" s="135"/>
      <c r="AF3845" s="135"/>
      <c r="AG3845" s="134"/>
    </row>
    <row r="3846" spans="1:33">
      <c r="A3846" s="144" t="s">
        <v>345</v>
      </c>
      <c r="B3846" s="135" t="s">
        <v>1335</v>
      </c>
      <c r="C3846" s="143">
        <v>-496.55720146447038</v>
      </c>
      <c r="D3846" s="143">
        <v>2422.4102179359893</v>
      </c>
      <c r="E3846" s="142">
        <v>1.323</v>
      </c>
      <c r="F3846" s="141">
        <v>2.2480000000000002</v>
      </c>
      <c r="G3846" s="135"/>
      <c r="H3846" s="135"/>
      <c r="I3846" s="134"/>
      <c r="J3846" s="135"/>
      <c r="K3846" s="135"/>
      <c r="L3846" s="134"/>
      <c r="M3846" s="135"/>
      <c r="N3846" s="135"/>
      <c r="O3846" s="134"/>
      <c r="P3846" s="135"/>
      <c r="Q3846" s="135"/>
      <c r="R3846" s="134"/>
      <c r="S3846" s="135"/>
      <c r="T3846" s="135"/>
      <c r="U3846" s="134"/>
      <c r="V3846" s="135"/>
      <c r="W3846" s="135"/>
      <c r="X3846" s="134"/>
      <c r="Y3846" s="135"/>
      <c r="Z3846" s="135"/>
      <c r="AA3846" s="134"/>
      <c r="AB3846" s="135"/>
      <c r="AC3846" s="135"/>
      <c r="AD3846" s="134"/>
      <c r="AE3846" s="135"/>
      <c r="AF3846" s="135"/>
      <c r="AG3846" s="134"/>
    </row>
    <row r="3847" spans="1:33">
      <c r="A3847" s="144" t="s">
        <v>345</v>
      </c>
      <c r="B3847" s="135" t="s">
        <v>1334</v>
      </c>
      <c r="C3847" s="143">
        <v>-496.1320351084803</v>
      </c>
      <c r="D3847" s="143">
        <v>2420.4217227786762</v>
      </c>
      <c r="E3847" s="142">
        <v>1.294</v>
      </c>
      <c r="F3847" s="141">
        <v>2.2530000000000001</v>
      </c>
      <c r="G3847" s="135"/>
      <c r="H3847" s="135"/>
      <c r="I3847" s="134"/>
      <c r="J3847" s="135"/>
      <c r="K3847" s="135"/>
      <c r="L3847" s="134"/>
      <c r="M3847" s="135"/>
      <c r="N3847" s="135"/>
      <c r="O3847" s="134"/>
      <c r="P3847" s="135"/>
      <c r="Q3847" s="135"/>
      <c r="R3847" s="134"/>
      <c r="S3847" s="135"/>
      <c r="T3847" s="135"/>
      <c r="U3847" s="134"/>
      <c r="V3847" s="135"/>
      <c r="W3847" s="135"/>
      <c r="X3847" s="134"/>
      <c r="Y3847" s="135"/>
      <c r="Z3847" s="135"/>
      <c r="AA3847" s="134"/>
      <c r="AB3847" s="135"/>
      <c r="AC3847" s="135"/>
      <c r="AD3847" s="134"/>
      <c r="AE3847" s="135"/>
      <c r="AF3847" s="135"/>
      <c r="AG3847" s="134"/>
    </row>
    <row r="3848" spans="1:33">
      <c r="A3848" s="144" t="s">
        <v>345</v>
      </c>
      <c r="B3848" s="135" t="s">
        <v>1333</v>
      </c>
      <c r="C3848" s="143">
        <v>-496.13310758360029</v>
      </c>
      <c r="D3848" s="143">
        <v>2419.65551124894</v>
      </c>
      <c r="E3848" s="142">
        <v>1.3120000000000001</v>
      </c>
      <c r="F3848" s="141">
        <v>2.254</v>
      </c>
      <c r="G3848" s="135"/>
      <c r="H3848" s="135"/>
      <c r="I3848" s="134"/>
      <c r="J3848" s="135"/>
      <c r="K3848" s="135"/>
      <c r="L3848" s="134"/>
      <c r="M3848" s="135"/>
      <c r="N3848" s="135"/>
      <c r="O3848" s="134"/>
      <c r="P3848" s="135"/>
      <c r="Q3848" s="135"/>
      <c r="R3848" s="134"/>
      <c r="S3848" s="135"/>
      <c r="T3848" s="135"/>
      <c r="U3848" s="134"/>
      <c r="V3848" s="135"/>
      <c r="W3848" s="135"/>
      <c r="X3848" s="134"/>
      <c r="Y3848" s="135"/>
      <c r="Z3848" s="135"/>
      <c r="AA3848" s="134"/>
      <c r="AB3848" s="135"/>
      <c r="AC3848" s="135"/>
      <c r="AD3848" s="134"/>
      <c r="AE3848" s="135"/>
      <c r="AF3848" s="135"/>
      <c r="AG3848" s="134"/>
    </row>
    <row r="3849" spans="1:33">
      <c r="A3849" s="144" t="s">
        <v>345</v>
      </c>
      <c r="B3849" s="135" t="s">
        <v>1332</v>
      </c>
      <c r="C3849" s="143">
        <v>-495.94714553870216</v>
      </c>
      <c r="D3849" s="143">
        <v>2417.7068336267148</v>
      </c>
      <c r="E3849" s="142">
        <v>1.304</v>
      </c>
      <c r="F3849" s="141">
        <v>2.2480000000000002</v>
      </c>
      <c r="G3849" s="135"/>
      <c r="H3849" s="135"/>
      <c r="I3849" s="134"/>
      <c r="J3849" s="135"/>
      <c r="K3849" s="135"/>
      <c r="L3849" s="134"/>
      <c r="M3849" s="135"/>
      <c r="N3849" s="135"/>
      <c r="O3849" s="134"/>
      <c r="P3849" s="135"/>
      <c r="Q3849" s="135"/>
      <c r="R3849" s="134"/>
      <c r="S3849" s="135"/>
      <c r="T3849" s="135"/>
      <c r="U3849" s="134"/>
      <c r="V3849" s="135"/>
      <c r="W3849" s="135"/>
      <c r="X3849" s="134"/>
      <c r="Y3849" s="135"/>
      <c r="Z3849" s="135"/>
      <c r="AA3849" s="134"/>
      <c r="AB3849" s="135"/>
      <c r="AC3849" s="135"/>
      <c r="AD3849" s="134"/>
      <c r="AE3849" s="135"/>
      <c r="AF3849" s="135"/>
      <c r="AG3849" s="134"/>
    </row>
    <row r="3850" spans="1:33">
      <c r="A3850" s="144" t="s">
        <v>345</v>
      </c>
      <c r="B3850" s="135" t="s">
        <v>1331</v>
      </c>
      <c r="C3850" s="143">
        <v>-496.06304687061697</v>
      </c>
      <c r="D3850" s="143">
        <v>2416.9503296210005</v>
      </c>
      <c r="E3850" s="142">
        <v>1.329</v>
      </c>
      <c r="F3850" s="141">
        <v>2.274</v>
      </c>
      <c r="G3850" s="135"/>
      <c r="H3850" s="135"/>
      <c r="I3850" s="134"/>
      <c r="J3850" s="135"/>
      <c r="K3850" s="135"/>
      <c r="L3850" s="134"/>
      <c r="M3850" s="135"/>
      <c r="N3850" s="135"/>
      <c r="O3850" s="134"/>
      <c r="P3850" s="135"/>
      <c r="Q3850" s="135"/>
      <c r="R3850" s="134"/>
      <c r="S3850" s="135"/>
      <c r="T3850" s="135"/>
      <c r="U3850" s="134"/>
      <c r="V3850" s="135"/>
      <c r="W3850" s="135"/>
      <c r="X3850" s="134"/>
      <c r="Y3850" s="135"/>
      <c r="Z3850" s="135"/>
      <c r="AA3850" s="134"/>
      <c r="AB3850" s="135"/>
      <c r="AC3850" s="135"/>
      <c r="AD3850" s="134"/>
      <c r="AE3850" s="135"/>
      <c r="AF3850" s="135"/>
      <c r="AG3850" s="134"/>
    </row>
    <row r="3851" spans="1:33">
      <c r="A3851" s="144" t="s">
        <v>345</v>
      </c>
      <c r="B3851" s="135" t="s">
        <v>1330</v>
      </c>
      <c r="C3851" s="143">
        <v>-496.19400714569912</v>
      </c>
      <c r="D3851" s="143">
        <v>2415.5350883492224</v>
      </c>
      <c r="E3851" s="142">
        <v>1.32</v>
      </c>
      <c r="F3851" s="141">
        <v>2.238</v>
      </c>
      <c r="G3851" s="135"/>
      <c r="H3851" s="135"/>
      <c r="I3851" s="134"/>
      <c r="J3851" s="135"/>
      <c r="K3851" s="135"/>
      <c r="L3851" s="134"/>
      <c r="M3851" s="135"/>
      <c r="N3851" s="135"/>
      <c r="O3851" s="134"/>
      <c r="P3851" s="135"/>
      <c r="Q3851" s="135"/>
      <c r="R3851" s="134"/>
      <c r="S3851" s="135"/>
      <c r="T3851" s="135"/>
      <c r="U3851" s="134"/>
      <c r="V3851" s="135"/>
      <c r="W3851" s="135"/>
      <c r="X3851" s="134"/>
      <c r="Y3851" s="135"/>
      <c r="Z3851" s="135"/>
      <c r="AA3851" s="134"/>
      <c r="AB3851" s="135"/>
      <c r="AC3851" s="135"/>
      <c r="AD3851" s="134"/>
      <c r="AE3851" s="135"/>
      <c r="AF3851" s="135"/>
      <c r="AG3851" s="134"/>
    </row>
    <row r="3852" spans="1:33">
      <c r="A3852" s="144" t="s">
        <v>345</v>
      </c>
      <c r="B3852" s="135" t="s">
        <v>1329</v>
      </c>
      <c r="C3852" s="143">
        <v>-496.35071137726146</v>
      </c>
      <c r="D3852" s="143">
        <v>2415.1255762752826</v>
      </c>
      <c r="E3852" s="142">
        <v>1.2989999999999999</v>
      </c>
      <c r="F3852" s="141">
        <v>2.2610000000000001</v>
      </c>
      <c r="G3852" s="135"/>
      <c r="H3852" s="135"/>
      <c r="I3852" s="134"/>
      <c r="J3852" s="135"/>
      <c r="K3852" s="135"/>
      <c r="L3852" s="134"/>
      <c r="M3852" s="135"/>
      <c r="N3852" s="135"/>
      <c r="O3852" s="134"/>
      <c r="P3852" s="135"/>
      <c r="Q3852" s="135"/>
      <c r="R3852" s="134"/>
      <c r="S3852" s="135"/>
      <c r="T3852" s="135"/>
      <c r="U3852" s="134"/>
      <c r="V3852" s="135"/>
      <c r="W3852" s="135"/>
      <c r="X3852" s="134"/>
      <c r="Y3852" s="135"/>
      <c r="Z3852" s="135"/>
      <c r="AA3852" s="134"/>
      <c r="AB3852" s="135"/>
      <c r="AC3852" s="135"/>
      <c r="AD3852" s="134"/>
      <c r="AE3852" s="135"/>
      <c r="AF3852" s="135"/>
      <c r="AG3852" s="134"/>
    </row>
    <row r="3853" spans="1:33">
      <c r="A3853" s="144" t="s">
        <v>345</v>
      </c>
      <c r="B3853" s="135" t="s">
        <v>1328</v>
      </c>
      <c r="C3853" s="143">
        <v>-496.35220716044267</v>
      </c>
      <c r="D3853" s="143">
        <v>2413.1808019797231</v>
      </c>
      <c r="E3853" s="142">
        <v>1.2909999999999999</v>
      </c>
      <c r="F3853" s="141">
        <v>2.2639999999999998</v>
      </c>
      <c r="G3853" s="135"/>
      <c r="H3853" s="135"/>
      <c r="I3853" s="134"/>
      <c r="J3853" s="135"/>
      <c r="K3853" s="135"/>
      <c r="L3853" s="134"/>
      <c r="M3853" s="135"/>
      <c r="N3853" s="135"/>
      <c r="O3853" s="134"/>
      <c r="P3853" s="135"/>
      <c r="Q3853" s="135"/>
      <c r="R3853" s="134"/>
      <c r="S3853" s="135"/>
      <c r="T3853" s="135"/>
      <c r="U3853" s="134"/>
      <c r="V3853" s="135"/>
      <c r="W3853" s="135"/>
      <c r="X3853" s="134"/>
      <c r="Y3853" s="135"/>
      <c r="Z3853" s="135"/>
      <c r="AA3853" s="134"/>
      <c r="AB3853" s="135"/>
      <c r="AC3853" s="135"/>
      <c r="AD3853" s="134"/>
      <c r="AE3853" s="135"/>
      <c r="AF3853" s="135"/>
      <c r="AG3853" s="134"/>
    </row>
    <row r="3854" spans="1:33">
      <c r="A3854" s="144" t="s">
        <v>345</v>
      </c>
      <c r="B3854" s="135" t="s">
        <v>1327</v>
      </c>
      <c r="C3854" s="143">
        <v>-496.42128791137657</v>
      </c>
      <c r="D3854" s="143">
        <v>2411.9569176335081</v>
      </c>
      <c r="E3854" s="142">
        <v>1.304</v>
      </c>
      <c r="F3854" s="141">
        <v>2.2639999999999998</v>
      </c>
      <c r="G3854" s="135"/>
      <c r="H3854" s="135"/>
      <c r="I3854" s="134"/>
      <c r="J3854" s="135"/>
      <c r="K3854" s="135"/>
      <c r="L3854" s="134"/>
      <c r="M3854" s="135"/>
      <c r="N3854" s="135"/>
      <c r="O3854" s="134"/>
      <c r="P3854" s="135"/>
      <c r="Q3854" s="135"/>
      <c r="R3854" s="134"/>
      <c r="S3854" s="135"/>
      <c r="T3854" s="135"/>
      <c r="U3854" s="134"/>
      <c r="V3854" s="135"/>
      <c r="W3854" s="135"/>
      <c r="X3854" s="134"/>
      <c r="Y3854" s="135"/>
      <c r="Z3854" s="135"/>
      <c r="AA3854" s="134"/>
      <c r="AB3854" s="135"/>
      <c r="AC3854" s="135"/>
      <c r="AD3854" s="134"/>
      <c r="AE3854" s="135"/>
      <c r="AF3854" s="135"/>
      <c r="AG3854" s="134"/>
    </row>
    <row r="3855" spans="1:33">
      <c r="A3855" s="144" t="s">
        <v>345</v>
      </c>
      <c r="B3855" s="135" t="s">
        <v>1326</v>
      </c>
      <c r="C3855" s="143">
        <v>-496.28833095848989</v>
      </c>
      <c r="D3855" s="143">
        <v>2411.5008059477</v>
      </c>
      <c r="E3855" s="142">
        <v>1.3009999999999999</v>
      </c>
      <c r="F3855" s="141">
        <v>2.2639999999999998</v>
      </c>
      <c r="G3855" s="135"/>
      <c r="H3855" s="135"/>
      <c r="I3855" s="134"/>
      <c r="J3855" s="135"/>
      <c r="K3855" s="135"/>
      <c r="L3855" s="134"/>
      <c r="M3855" s="135"/>
      <c r="N3855" s="135"/>
      <c r="O3855" s="134"/>
      <c r="P3855" s="135"/>
      <c r="Q3855" s="135"/>
      <c r="R3855" s="134"/>
      <c r="S3855" s="135"/>
      <c r="T3855" s="135"/>
      <c r="U3855" s="134"/>
      <c r="V3855" s="135"/>
      <c r="W3855" s="135"/>
      <c r="X3855" s="134"/>
      <c r="Y3855" s="135"/>
      <c r="Z3855" s="135"/>
      <c r="AA3855" s="134"/>
      <c r="AB3855" s="135"/>
      <c r="AC3855" s="135"/>
      <c r="AD3855" s="134"/>
      <c r="AE3855" s="135"/>
      <c r="AF3855" s="135"/>
      <c r="AG3855" s="134"/>
    </row>
    <row r="3856" spans="1:33">
      <c r="A3856" s="144" t="s">
        <v>345</v>
      </c>
      <c r="B3856" s="135" t="s">
        <v>1325</v>
      </c>
      <c r="C3856" s="143">
        <v>-496.6765286556095</v>
      </c>
      <c r="D3856" s="143">
        <v>2410.1710037707126</v>
      </c>
      <c r="E3856" s="142">
        <v>1.3380000000000001</v>
      </c>
      <c r="F3856" s="141">
        <v>2.254</v>
      </c>
      <c r="G3856" s="135"/>
      <c r="H3856" s="135"/>
      <c r="I3856" s="134"/>
      <c r="J3856" s="135"/>
      <c r="K3856" s="135"/>
      <c r="L3856" s="134"/>
      <c r="M3856" s="135"/>
      <c r="N3856" s="135"/>
      <c r="O3856" s="134"/>
      <c r="P3856" s="135"/>
      <c r="Q3856" s="135"/>
      <c r="R3856" s="134"/>
      <c r="S3856" s="135"/>
      <c r="T3856" s="135"/>
      <c r="U3856" s="134"/>
      <c r="V3856" s="135"/>
      <c r="W3856" s="135"/>
      <c r="X3856" s="134"/>
      <c r="Y3856" s="135"/>
      <c r="Z3856" s="135"/>
      <c r="AA3856" s="134"/>
      <c r="AB3856" s="135"/>
      <c r="AC3856" s="135"/>
      <c r="AD3856" s="134"/>
      <c r="AE3856" s="135"/>
      <c r="AF3856" s="135"/>
      <c r="AG3856" s="134"/>
    </row>
    <row r="3857" spans="1:33">
      <c r="A3857" s="144" t="s">
        <v>345</v>
      </c>
      <c r="B3857" s="135" t="s">
        <v>1324</v>
      </c>
      <c r="C3857" s="143">
        <v>-496.65353085435646</v>
      </c>
      <c r="D3857" s="143">
        <v>2409.8445803467253</v>
      </c>
      <c r="E3857" s="142">
        <v>1.294</v>
      </c>
      <c r="F3857" s="141">
        <v>2.262</v>
      </c>
      <c r="G3857" s="135"/>
      <c r="H3857" s="135"/>
      <c r="I3857" s="134"/>
      <c r="J3857" s="135"/>
      <c r="K3857" s="135"/>
      <c r="L3857" s="134"/>
      <c r="M3857" s="135"/>
      <c r="N3857" s="135"/>
      <c r="O3857" s="134"/>
      <c r="P3857" s="135"/>
      <c r="Q3857" s="135"/>
      <c r="R3857" s="134"/>
      <c r="S3857" s="135"/>
      <c r="T3857" s="135"/>
      <c r="U3857" s="134"/>
      <c r="V3857" s="135"/>
      <c r="W3857" s="135"/>
      <c r="X3857" s="134"/>
      <c r="Y3857" s="135"/>
      <c r="Z3857" s="135"/>
      <c r="AA3857" s="134"/>
      <c r="AB3857" s="135"/>
      <c r="AC3857" s="135"/>
      <c r="AD3857" s="134"/>
      <c r="AE3857" s="135"/>
      <c r="AF3857" s="135"/>
      <c r="AG3857" s="134"/>
    </row>
    <row r="3858" spans="1:33">
      <c r="A3858" s="144" t="s">
        <v>345</v>
      </c>
      <c r="B3858" s="135" t="s">
        <v>1323</v>
      </c>
      <c r="C3858" s="143">
        <v>-496.0426832031722</v>
      </c>
      <c r="D3858" s="143">
        <v>2408.5450342229187</v>
      </c>
      <c r="E3858" s="142">
        <v>1.288</v>
      </c>
      <c r="F3858" s="141">
        <v>2.2469999999999999</v>
      </c>
      <c r="G3858" s="135"/>
      <c r="H3858" s="135"/>
      <c r="I3858" s="134"/>
      <c r="J3858" s="135"/>
      <c r="K3858" s="135"/>
      <c r="L3858" s="134"/>
      <c r="M3858" s="135"/>
      <c r="N3858" s="135"/>
      <c r="O3858" s="134"/>
      <c r="P3858" s="135"/>
      <c r="Q3858" s="135"/>
      <c r="R3858" s="134"/>
      <c r="S3858" s="135"/>
      <c r="T3858" s="135"/>
      <c r="U3858" s="134"/>
      <c r="V3858" s="135"/>
      <c r="W3858" s="135"/>
      <c r="X3858" s="134"/>
      <c r="Y3858" s="135"/>
      <c r="Z3858" s="135"/>
      <c r="AA3858" s="134"/>
      <c r="AB3858" s="135"/>
      <c r="AC3858" s="135"/>
      <c r="AD3858" s="134"/>
      <c r="AE3858" s="135"/>
      <c r="AF3858" s="135"/>
      <c r="AG3858" s="134"/>
    </row>
    <row r="3859" spans="1:33">
      <c r="A3859" s="144" t="s">
        <v>345</v>
      </c>
      <c r="B3859" s="135" t="s">
        <v>1322</v>
      </c>
      <c r="C3859" s="143">
        <v>-496.40992202749544</v>
      </c>
      <c r="D3859" s="143">
        <v>2406.8656205362299</v>
      </c>
      <c r="E3859" s="142">
        <v>1.294</v>
      </c>
      <c r="F3859" s="141">
        <v>2.2490000000000001</v>
      </c>
      <c r="G3859" s="135"/>
      <c r="H3859" s="135"/>
      <c r="I3859" s="134"/>
      <c r="J3859" s="135"/>
      <c r="K3859" s="135"/>
      <c r="L3859" s="134"/>
      <c r="M3859" s="135"/>
      <c r="N3859" s="135"/>
      <c r="O3859" s="134"/>
      <c r="P3859" s="135"/>
      <c r="Q3859" s="135"/>
      <c r="R3859" s="134"/>
      <c r="S3859" s="135"/>
      <c r="T3859" s="135"/>
      <c r="U3859" s="134"/>
      <c r="V3859" s="135"/>
      <c r="W3859" s="135"/>
      <c r="X3859" s="134"/>
      <c r="Y3859" s="135"/>
      <c r="Z3859" s="135"/>
      <c r="AA3859" s="134"/>
      <c r="AB3859" s="135"/>
      <c r="AC3859" s="135"/>
      <c r="AD3859" s="134"/>
      <c r="AE3859" s="135"/>
      <c r="AF3859" s="135"/>
      <c r="AG3859" s="134"/>
    </row>
    <row r="3860" spans="1:33">
      <c r="A3860" s="144" t="s">
        <v>345</v>
      </c>
      <c r="B3860" s="135" t="s">
        <v>1321</v>
      </c>
      <c r="C3860" s="143">
        <v>-496.85648188775224</v>
      </c>
      <c r="D3860" s="143">
        <v>2405.862115590925</v>
      </c>
      <c r="E3860" s="142">
        <v>1.304</v>
      </c>
      <c r="F3860" s="141">
        <v>2.278</v>
      </c>
      <c r="G3860" s="135"/>
      <c r="H3860" s="135"/>
      <c r="I3860" s="134"/>
      <c r="J3860" s="135"/>
      <c r="K3860" s="135"/>
      <c r="L3860" s="134"/>
      <c r="M3860" s="135"/>
      <c r="N3860" s="135"/>
      <c r="O3860" s="134"/>
      <c r="P3860" s="135"/>
      <c r="Q3860" s="135"/>
      <c r="R3860" s="134"/>
      <c r="S3860" s="135"/>
      <c r="T3860" s="135"/>
      <c r="U3860" s="134"/>
      <c r="V3860" s="135"/>
      <c r="W3860" s="135"/>
      <c r="X3860" s="134"/>
      <c r="Y3860" s="135"/>
      <c r="Z3860" s="135"/>
      <c r="AA3860" s="134"/>
      <c r="AB3860" s="135"/>
      <c r="AC3860" s="135"/>
      <c r="AD3860" s="134"/>
      <c r="AE3860" s="135"/>
      <c r="AF3860" s="135"/>
      <c r="AG3860" s="134"/>
    </row>
    <row r="3861" spans="1:33">
      <c r="A3861" s="144" t="s">
        <v>345</v>
      </c>
      <c r="B3861" s="135" t="s">
        <v>1320</v>
      </c>
      <c r="C3861" s="143">
        <v>-496.24280996167329</v>
      </c>
      <c r="D3861" s="143">
        <v>2403.9909220770742</v>
      </c>
      <c r="E3861" s="142">
        <v>1.3340000000000001</v>
      </c>
      <c r="F3861" s="141">
        <v>2.2690000000000001</v>
      </c>
      <c r="G3861" s="135"/>
      <c r="H3861" s="135"/>
      <c r="I3861" s="134"/>
      <c r="J3861" s="135"/>
      <c r="K3861" s="135"/>
      <c r="L3861" s="134"/>
      <c r="M3861" s="135"/>
      <c r="N3861" s="135"/>
      <c r="O3861" s="134"/>
      <c r="P3861" s="135"/>
      <c r="Q3861" s="135"/>
      <c r="R3861" s="134"/>
      <c r="S3861" s="135"/>
      <c r="T3861" s="135"/>
      <c r="U3861" s="134"/>
      <c r="V3861" s="135"/>
      <c r="W3861" s="135"/>
      <c r="X3861" s="134"/>
      <c r="Y3861" s="135"/>
      <c r="Z3861" s="135"/>
      <c r="AA3861" s="134"/>
      <c r="AB3861" s="135"/>
      <c r="AC3861" s="135"/>
      <c r="AD3861" s="134"/>
      <c r="AE3861" s="135"/>
      <c r="AF3861" s="135"/>
      <c r="AG3861" s="134"/>
    </row>
    <row r="3862" spans="1:33">
      <c r="A3862" s="144" t="s">
        <v>345</v>
      </c>
      <c r="B3862" s="135" t="s">
        <v>1319</v>
      </c>
      <c r="C3862" s="143">
        <v>-495.93586813785782</v>
      </c>
      <c r="D3862" s="143">
        <v>2402.7603691691907</v>
      </c>
      <c r="E3862" s="142">
        <v>1.321</v>
      </c>
      <c r="F3862" s="141">
        <v>2.2599999999999998</v>
      </c>
      <c r="G3862" s="135"/>
      <c r="H3862" s="135"/>
      <c r="I3862" s="134"/>
      <c r="J3862" s="135"/>
      <c r="K3862" s="135"/>
      <c r="L3862" s="134"/>
      <c r="M3862" s="135"/>
      <c r="N3862" s="135"/>
      <c r="O3862" s="134"/>
      <c r="P3862" s="135"/>
      <c r="Q3862" s="135"/>
      <c r="R3862" s="134"/>
      <c r="S3862" s="135"/>
      <c r="T3862" s="135"/>
      <c r="U3862" s="134"/>
      <c r="V3862" s="135"/>
      <c r="W3862" s="135"/>
      <c r="X3862" s="134"/>
      <c r="Y3862" s="135"/>
      <c r="Z3862" s="135"/>
      <c r="AA3862" s="134"/>
      <c r="AB3862" s="135"/>
      <c r="AC3862" s="135"/>
      <c r="AD3862" s="134"/>
      <c r="AE3862" s="135"/>
      <c r="AF3862" s="135"/>
      <c r="AG3862" s="134"/>
    </row>
    <row r="3863" spans="1:33">
      <c r="A3863" s="144" t="s">
        <v>345</v>
      </c>
      <c r="B3863" s="135" t="s">
        <v>1318</v>
      </c>
      <c r="C3863" s="143">
        <v>-496.72070971111623</v>
      </c>
      <c r="D3863" s="143">
        <v>2402.3863972142808</v>
      </c>
      <c r="E3863" s="142">
        <v>1.3260000000000001</v>
      </c>
      <c r="F3863" s="141">
        <v>2.2639999999999998</v>
      </c>
      <c r="G3863" s="135"/>
      <c r="H3863" s="135"/>
      <c r="I3863" s="134"/>
      <c r="J3863" s="135"/>
      <c r="K3863" s="135"/>
      <c r="L3863" s="134"/>
      <c r="M3863" s="135"/>
      <c r="N3863" s="135"/>
      <c r="O3863" s="134"/>
      <c r="P3863" s="135"/>
      <c r="Q3863" s="135"/>
      <c r="R3863" s="134"/>
      <c r="S3863" s="135"/>
      <c r="T3863" s="135"/>
      <c r="U3863" s="134"/>
      <c r="V3863" s="135"/>
      <c r="W3863" s="135"/>
      <c r="X3863" s="134"/>
      <c r="Y3863" s="135"/>
      <c r="Z3863" s="135"/>
      <c r="AA3863" s="134"/>
      <c r="AB3863" s="135"/>
      <c r="AC3863" s="135"/>
      <c r="AD3863" s="134"/>
      <c r="AE3863" s="135"/>
      <c r="AF3863" s="135"/>
      <c r="AG3863" s="134"/>
    </row>
    <row r="3864" spans="1:33">
      <c r="A3864" s="144" t="s">
        <v>345</v>
      </c>
      <c r="B3864" s="135" t="s">
        <v>1317</v>
      </c>
      <c r="C3864" s="143">
        <v>-496.21856694296599</v>
      </c>
      <c r="D3864" s="143">
        <v>2400.9590594579486</v>
      </c>
      <c r="E3864" s="142">
        <v>1.3140000000000001</v>
      </c>
      <c r="F3864" s="141">
        <v>2.2589999999999999</v>
      </c>
      <c r="G3864" s="135"/>
      <c r="H3864" s="135"/>
      <c r="I3864" s="134"/>
      <c r="J3864" s="135"/>
      <c r="K3864" s="135"/>
      <c r="L3864" s="134"/>
      <c r="M3864" s="135"/>
      <c r="N3864" s="135"/>
      <c r="O3864" s="134"/>
      <c r="P3864" s="135"/>
      <c r="Q3864" s="135"/>
      <c r="R3864" s="134"/>
      <c r="S3864" s="135"/>
      <c r="T3864" s="135"/>
      <c r="U3864" s="134"/>
      <c r="V3864" s="135"/>
      <c r="W3864" s="135"/>
      <c r="X3864" s="134"/>
      <c r="Y3864" s="135"/>
      <c r="Z3864" s="135"/>
      <c r="AA3864" s="134"/>
      <c r="AB3864" s="135"/>
      <c r="AC3864" s="135"/>
      <c r="AD3864" s="134"/>
      <c r="AE3864" s="135"/>
      <c r="AF3864" s="135"/>
      <c r="AG3864" s="134"/>
    </row>
    <row r="3865" spans="1:33">
      <c r="A3865" s="144" t="s">
        <v>345</v>
      </c>
      <c r="B3865" s="135" t="s">
        <v>1316</v>
      </c>
      <c r="C3865" s="143">
        <v>-496.44281785436158</v>
      </c>
      <c r="D3865" s="143">
        <v>2399.4928112694661</v>
      </c>
      <c r="E3865" s="142">
        <v>1.3149999999999999</v>
      </c>
      <c r="F3865" s="141">
        <v>2.2610000000000001</v>
      </c>
      <c r="G3865" s="135"/>
      <c r="H3865" s="135"/>
      <c r="I3865" s="134"/>
      <c r="J3865" s="135"/>
      <c r="K3865" s="135"/>
      <c r="L3865" s="134"/>
      <c r="M3865" s="135"/>
      <c r="N3865" s="135"/>
      <c r="O3865" s="134"/>
      <c r="P3865" s="135"/>
      <c r="Q3865" s="135"/>
      <c r="R3865" s="134"/>
      <c r="S3865" s="135"/>
      <c r="T3865" s="135"/>
      <c r="U3865" s="134"/>
      <c r="V3865" s="135"/>
      <c r="W3865" s="135"/>
      <c r="X3865" s="134"/>
      <c r="Y3865" s="135"/>
      <c r="Z3865" s="135"/>
      <c r="AA3865" s="134"/>
      <c r="AB3865" s="135"/>
      <c r="AC3865" s="135"/>
      <c r="AD3865" s="134"/>
      <c r="AE3865" s="135"/>
      <c r="AF3865" s="135"/>
      <c r="AG3865" s="134"/>
    </row>
    <row r="3866" spans="1:33">
      <c r="A3866" s="144" t="s">
        <v>345</v>
      </c>
      <c r="B3866" s="135" t="s">
        <v>1315</v>
      </c>
      <c r="C3866" s="143">
        <v>-496.27349550464868</v>
      </c>
      <c r="D3866" s="143">
        <v>2398.8149750282928</v>
      </c>
      <c r="E3866" s="142">
        <v>1.3029999999999999</v>
      </c>
      <c r="F3866" s="141">
        <v>2.25</v>
      </c>
      <c r="G3866" s="135"/>
      <c r="H3866" s="135"/>
      <c r="I3866" s="134"/>
      <c r="J3866" s="135"/>
      <c r="K3866" s="135"/>
      <c r="L3866" s="134"/>
      <c r="M3866" s="135"/>
      <c r="N3866" s="135"/>
      <c r="O3866" s="134"/>
      <c r="P3866" s="135"/>
      <c r="Q3866" s="135"/>
      <c r="R3866" s="134"/>
      <c r="S3866" s="135"/>
      <c r="T3866" s="135"/>
      <c r="U3866" s="134"/>
      <c r="V3866" s="135"/>
      <c r="W3866" s="135"/>
      <c r="X3866" s="134"/>
      <c r="Y3866" s="135"/>
      <c r="Z3866" s="135"/>
      <c r="AA3866" s="134"/>
      <c r="AB3866" s="135"/>
      <c r="AC3866" s="135"/>
      <c r="AD3866" s="134"/>
      <c r="AE3866" s="135"/>
      <c r="AF3866" s="135"/>
      <c r="AG3866" s="134"/>
    </row>
    <row r="3867" spans="1:33">
      <c r="A3867" s="144" t="s">
        <v>345</v>
      </c>
      <c r="B3867" s="135" t="s">
        <v>1314</v>
      </c>
      <c r="C3867" s="143">
        <v>-496.0086945011227</v>
      </c>
      <c r="D3867" s="143">
        <v>2398.4815942314826</v>
      </c>
      <c r="E3867" s="142">
        <v>1.2989999999999999</v>
      </c>
      <c r="F3867" s="141">
        <v>2.266</v>
      </c>
      <c r="G3867" s="135"/>
      <c r="H3867" s="135"/>
      <c r="I3867" s="134"/>
      <c r="J3867" s="135"/>
      <c r="K3867" s="135"/>
      <c r="L3867" s="134"/>
      <c r="M3867" s="135"/>
      <c r="N3867" s="135"/>
      <c r="O3867" s="134"/>
      <c r="P3867" s="135"/>
      <c r="Q3867" s="135"/>
      <c r="R3867" s="134"/>
      <c r="S3867" s="135"/>
      <c r="T3867" s="135"/>
      <c r="U3867" s="134"/>
      <c r="V3867" s="135"/>
      <c r="W3867" s="135"/>
      <c r="X3867" s="134"/>
      <c r="Y3867" s="135"/>
      <c r="Z3867" s="135"/>
      <c r="AA3867" s="134"/>
      <c r="AB3867" s="135"/>
      <c r="AC3867" s="135"/>
      <c r="AD3867" s="134"/>
      <c r="AE3867" s="135"/>
      <c r="AF3867" s="135"/>
      <c r="AG3867" s="134"/>
    </row>
    <row r="3868" spans="1:33">
      <c r="A3868" s="144" t="s">
        <v>345</v>
      </c>
      <c r="B3868" s="135" t="s">
        <v>1313</v>
      </c>
      <c r="C3868" s="143">
        <v>-496.11563662871299</v>
      </c>
      <c r="D3868" s="143">
        <v>2396.6430450770795</v>
      </c>
      <c r="E3868" s="142">
        <v>1.3149999999999999</v>
      </c>
      <c r="F3868" s="141">
        <v>2.2709999999999999</v>
      </c>
      <c r="G3868" s="135"/>
      <c r="H3868" s="135"/>
      <c r="I3868" s="134"/>
      <c r="J3868" s="135"/>
      <c r="K3868" s="135"/>
      <c r="L3868" s="134"/>
      <c r="M3868" s="135"/>
      <c r="N3868" s="135"/>
      <c r="O3868" s="134"/>
      <c r="P3868" s="135"/>
      <c r="Q3868" s="135"/>
      <c r="R3868" s="134"/>
      <c r="S3868" s="135"/>
      <c r="T3868" s="135"/>
      <c r="U3868" s="134"/>
      <c r="V3868" s="135"/>
      <c r="W3868" s="135"/>
      <c r="X3868" s="134"/>
      <c r="Y3868" s="135"/>
      <c r="Z3868" s="135"/>
      <c r="AA3868" s="134"/>
      <c r="AB3868" s="135"/>
      <c r="AC3868" s="135"/>
      <c r="AD3868" s="134"/>
      <c r="AE3868" s="135"/>
      <c r="AF3868" s="135"/>
      <c r="AG3868" s="134"/>
    </row>
    <row r="3869" spans="1:33">
      <c r="A3869" s="144" t="s">
        <v>345</v>
      </c>
      <c r="B3869" s="135" t="s">
        <v>1312</v>
      </c>
      <c r="C3869" s="143">
        <v>-496.44791135577424</v>
      </c>
      <c r="D3869" s="143">
        <v>2394.8129160330709</v>
      </c>
      <c r="E3869" s="142">
        <v>1.2909999999999999</v>
      </c>
      <c r="F3869" s="141">
        <v>2.2559999999999998</v>
      </c>
      <c r="G3869" s="135"/>
      <c r="H3869" s="135"/>
      <c r="I3869" s="134"/>
      <c r="J3869" s="135"/>
      <c r="K3869" s="135"/>
      <c r="L3869" s="134"/>
      <c r="M3869" s="135"/>
      <c r="N3869" s="135"/>
      <c r="O3869" s="134"/>
      <c r="P3869" s="135"/>
      <c r="Q3869" s="135"/>
      <c r="R3869" s="134"/>
      <c r="S3869" s="135"/>
      <c r="T3869" s="135"/>
      <c r="U3869" s="134"/>
      <c r="V3869" s="135"/>
      <c r="W3869" s="135"/>
      <c r="X3869" s="134"/>
      <c r="Y3869" s="135"/>
      <c r="Z3869" s="135"/>
      <c r="AA3869" s="134"/>
      <c r="AB3869" s="135"/>
      <c r="AC3869" s="135"/>
      <c r="AD3869" s="134"/>
      <c r="AE3869" s="135"/>
      <c r="AF3869" s="135"/>
      <c r="AG3869" s="134"/>
    </row>
    <row r="3870" spans="1:33">
      <c r="A3870" s="144" t="s">
        <v>345</v>
      </c>
      <c r="B3870" s="135" t="s">
        <v>1311</v>
      </c>
      <c r="C3870" s="143">
        <v>-496.20499476798392</v>
      </c>
      <c r="D3870" s="143">
        <v>2392.9975335234863</v>
      </c>
      <c r="E3870" s="142">
        <v>1.2929999999999999</v>
      </c>
      <c r="F3870" s="141">
        <v>2.2429999999999999</v>
      </c>
      <c r="G3870" s="135"/>
      <c r="H3870" s="135"/>
      <c r="I3870" s="134"/>
      <c r="J3870" s="135"/>
      <c r="K3870" s="135"/>
      <c r="L3870" s="134"/>
      <c r="M3870" s="135"/>
      <c r="N3870" s="135"/>
      <c r="O3870" s="134"/>
      <c r="P3870" s="135"/>
      <c r="Q3870" s="135"/>
      <c r="R3870" s="134"/>
      <c r="S3870" s="135"/>
      <c r="T3870" s="135"/>
      <c r="U3870" s="134"/>
      <c r="V3870" s="135"/>
      <c r="W3870" s="135"/>
      <c r="X3870" s="134"/>
      <c r="Y3870" s="135"/>
      <c r="Z3870" s="135"/>
      <c r="AA3870" s="134"/>
      <c r="AB3870" s="135"/>
      <c r="AC3870" s="135"/>
      <c r="AD3870" s="134"/>
      <c r="AE3870" s="135"/>
      <c r="AF3870" s="135"/>
      <c r="AG3870" s="134"/>
    </row>
    <row r="3871" spans="1:33">
      <c r="A3871" s="144" t="s">
        <v>345</v>
      </c>
      <c r="B3871" s="135" t="s">
        <v>1310</v>
      </c>
      <c r="C3871" s="143">
        <v>-496.76288649708528</v>
      </c>
      <c r="D3871" s="143">
        <v>2392.7310935851078</v>
      </c>
      <c r="E3871" s="142">
        <v>1.2889999999999999</v>
      </c>
      <c r="F3871" s="141">
        <v>2.2829999999999999</v>
      </c>
      <c r="G3871" s="135"/>
      <c r="H3871" s="135"/>
      <c r="I3871" s="134"/>
      <c r="J3871" s="135"/>
      <c r="K3871" s="135"/>
      <c r="L3871" s="134"/>
      <c r="M3871" s="135"/>
      <c r="N3871" s="135"/>
      <c r="O3871" s="134"/>
      <c r="P3871" s="135"/>
      <c r="Q3871" s="135"/>
      <c r="R3871" s="134"/>
      <c r="S3871" s="135"/>
      <c r="T3871" s="135"/>
      <c r="U3871" s="134"/>
      <c r="V3871" s="135"/>
      <c r="W3871" s="135"/>
      <c r="X3871" s="134"/>
      <c r="Y3871" s="135"/>
      <c r="Z3871" s="135"/>
      <c r="AA3871" s="134"/>
      <c r="AB3871" s="135"/>
      <c r="AC3871" s="135"/>
      <c r="AD3871" s="134"/>
      <c r="AE3871" s="135"/>
      <c r="AF3871" s="135"/>
      <c r="AG3871" s="134"/>
    </row>
    <row r="3872" spans="1:33">
      <c r="A3872" s="144" t="s">
        <v>345</v>
      </c>
      <c r="B3872" s="135" t="s">
        <v>1309</v>
      </c>
      <c r="C3872" s="143">
        <v>-496.73809286972374</v>
      </c>
      <c r="D3872" s="143">
        <v>2391.5320494225948</v>
      </c>
      <c r="E3872" s="142">
        <v>1.2929999999999999</v>
      </c>
      <c r="F3872" s="141">
        <v>2.2599999999999998</v>
      </c>
      <c r="G3872" s="135"/>
      <c r="H3872" s="135"/>
      <c r="I3872" s="134"/>
      <c r="J3872" s="135"/>
      <c r="K3872" s="135"/>
      <c r="L3872" s="134"/>
      <c r="M3872" s="135"/>
      <c r="N3872" s="135"/>
      <c r="O3872" s="134"/>
      <c r="P3872" s="135"/>
      <c r="Q3872" s="135"/>
      <c r="R3872" s="134"/>
      <c r="S3872" s="135"/>
      <c r="T3872" s="135"/>
      <c r="U3872" s="134"/>
      <c r="V3872" s="135"/>
      <c r="W3872" s="135"/>
      <c r="X3872" s="134"/>
      <c r="Y3872" s="135"/>
      <c r="Z3872" s="135"/>
      <c r="AA3872" s="134"/>
      <c r="AB3872" s="135"/>
      <c r="AC3872" s="135"/>
      <c r="AD3872" s="134"/>
      <c r="AE3872" s="135"/>
      <c r="AF3872" s="135"/>
      <c r="AG3872" s="134"/>
    </row>
    <row r="3873" spans="1:33">
      <c r="A3873" s="144" t="s">
        <v>345</v>
      </c>
      <c r="B3873" s="135" t="s">
        <v>1308</v>
      </c>
      <c r="C3873" s="143">
        <v>-496.12369772650544</v>
      </c>
      <c r="D3873" s="143">
        <v>2390.8900950938951</v>
      </c>
      <c r="E3873" s="142">
        <v>1.2889999999999999</v>
      </c>
      <c r="F3873" s="141">
        <v>2.2719999999999998</v>
      </c>
      <c r="G3873" s="135"/>
      <c r="H3873" s="135"/>
      <c r="I3873" s="134"/>
      <c r="J3873" s="135"/>
      <c r="K3873" s="135"/>
      <c r="L3873" s="134"/>
      <c r="M3873" s="135"/>
      <c r="N3873" s="135"/>
      <c r="O3873" s="134"/>
      <c r="P3873" s="135"/>
      <c r="Q3873" s="135"/>
      <c r="R3873" s="134"/>
      <c r="S3873" s="135"/>
      <c r="T3873" s="135"/>
      <c r="U3873" s="134"/>
      <c r="V3873" s="135"/>
      <c r="W3873" s="135"/>
      <c r="X3873" s="134"/>
      <c r="Y3873" s="135"/>
      <c r="Z3873" s="135"/>
      <c r="AA3873" s="134"/>
      <c r="AB3873" s="135"/>
      <c r="AC3873" s="135"/>
      <c r="AD3873" s="134"/>
      <c r="AE3873" s="135"/>
      <c r="AF3873" s="135"/>
      <c r="AG3873" s="134"/>
    </row>
    <row r="3874" spans="1:33">
      <c r="A3874" s="144" t="s">
        <v>345</v>
      </c>
      <c r="B3874" s="135" t="s">
        <v>1307</v>
      </c>
      <c r="C3874" s="143">
        <v>-496.47211280145518</v>
      </c>
      <c r="D3874" s="143">
        <v>2390.4887083054123</v>
      </c>
      <c r="E3874" s="142">
        <v>1.321</v>
      </c>
      <c r="F3874" s="141">
        <v>2.2629999999999999</v>
      </c>
      <c r="G3874" s="135"/>
      <c r="H3874" s="135"/>
      <c r="I3874" s="134"/>
      <c r="J3874" s="135"/>
      <c r="K3874" s="135"/>
      <c r="L3874" s="134"/>
      <c r="M3874" s="135"/>
      <c r="N3874" s="135"/>
      <c r="O3874" s="134"/>
      <c r="P3874" s="135"/>
      <c r="Q3874" s="135"/>
      <c r="R3874" s="134"/>
      <c r="S3874" s="135"/>
      <c r="T3874" s="135"/>
      <c r="U3874" s="134"/>
      <c r="V3874" s="135"/>
      <c r="W3874" s="135"/>
      <c r="X3874" s="134"/>
      <c r="Y3874" s="135"/>
      <c r="Z3874" s="135"/>
      <c r="AA3874" s="134"/>
      <c r="AB3874" s="135"/>
      <c r="AC3874" s="135"/>
      <c r="AD3874" s="134"/>
      <c r="AE3874" s="135"/>
      <c r="AF3874" s="135"/>
      <c r="AG3874" s="134"/>
    </row>
    <row r="3875" spans="1:33">
      <c r="A3875" s="144" t="s">
        <v>345</v>
      </c>
      <c r="B3875" s="135" t="s">
        <v>1306</v>
      </c>
      <c r="C3875" s="143">
        <v>-496.53748306973324</v>
      </c>
      <c r="D3875" s="143">
        <v>2389.1415394848491</v>
      </c>
      <c r="E3875" s="142">
        <v>1.284</v>
      </c>
      <c r="F3875" s="141">
        <v>2.2570000000000001</v>
      </c>
      <c r="G3875" s="135"/>
      <c r="H3875" s="135"/>
      <c r="I3875" s="134"/>
      <c r="J3875" s="135"/>
      <c r="K3875" s="135"/>
      <c r="L3875" s="134"/>
      <c r="M3875" s="135"/>
      <c r="N3875" s="135"/>
      <c r="O3875" s="134"/>
      <c r="P3875" s="135"/>
      <c r="Q3875" s="135"/>
      <c r="R3875" s="134"/>
      <c r="S3875" s="135"/>
      <c r="T3875" s="135"/>
      <c r="U3875" s="134"/>
      <c r="V3875" s="135"/>
      <c r="W3875" s="135"/>
      <c r="X3875" s="134"/>
      <c r="Y3875" s="135"/>
      <c r="Z3875" s="135"/>
      <c r="AA3875" s="134"/>
      <c r="AB3875" s="135"/>
      <c r="AC3875" s="135"/>
      <c r="AD3875" s="134"/>
      <c r="AE3875" s="135"/>
      <c r="AF3875" s="135"/>
      <c r="AG3875" s="134"/>
    </row>
    <row r="3876" spans="1:33">
      <c r="A3876" s="144" t="s">
        <v>345</v>
      </c>
      <c r="B3876" s="135" t="s">
        <v>1305</v>
      </c>
      <c r="C3876" s="143">
        <v>-496.6541277117243</v>
      </c>
      <c r="D3876" s="143">
        <v>2387.1910972712553</v>
      </c>
      <c r="E3876" s="142">
        <v>1.3089999999999999</v>
      </c>
      <c r="F3876" s="141">
        <v>2.2690000000000001</v>
      </c>
      <c r="G3876" s="135"/>
      <c r="H3876" s="135"/>
      <c r="I3876" s="134"/>
      <c r="J3876" s="135"/>
      <c r="K3876" s="135"/>
      <c r="L3876" s="134"/>
      <c r="M3876" s="135"/>
      <c r="N3876" s="135"/>
      <c r="O3876" s="134"/>
      <c r="P3876" s="135"/>
      <c r="Q3876" s="135"/>
      <c r="R3876" s="134"/>
      <c r="S3876" s="135"/>
      <c r="T3876" s="135"/>
      <c r="U3876" s="134"/>
      <c r="V3876" s="135"/>
      <c r="W3876" s="135"/>
      <c r="X3876" s="134"/>
      <c r="Y3876" s="135"/>
      <c r="Z3876" s="135"/>
      <c r="AA3876" s="134"/>
      <c r="AB3876" s="135"/>
      <c r="AC3876" s="135"/>
      <c r="AD3876" s="134"/>
      <c r="AE3876" s="135"/>
      <c r="AF3876" s="135"/>
      <c r="AG3876" s="134"/>
    </row>
    <row r="3877" spans="1:33">
      <c r="A3877" s="144" t="s">
        <v>345</v>
      </c>
      <c r="B3877" s="135" t="s">
        <v>1304</v>
      </c>
      <c r="C3877" s="143">
        <v>-496.70367124014098</v>
      </c>
      <c r="D3877" s="143">
        <v>2386.0859205764946</v>
      </c>
      <c r="E3877" s="142">
        <v>1.3049999999999999</v>
      </c>
      <c r="F3877" s="141">
        <v>2.2469999999999999</v>
      </c>
      <c r="G3877" s="135"/>
      <c r="H3877" s="135"/>
      <c r="I3877" s="134"/>
      <c r="J3877" s="135"/>
      <c r="K3877" s="135"/>
      <c r="L3877" s="134"/>
      <c r="M3877" s="135"/>
      <c r="N3877" s="135"/>
      <c r="O3877" s="134"/>
      <c r="P3877" s="135"/>
      <c r="Q3877" s="135"/>
      <c r="R3877" s="134"/>
      <c r="S3877" s="135"/>
      <c r="T3877" s="135"/>
      <c r="U3877" s="134"/>
      <c r="V3877" s="135"/>
      <c r="W3877" s="135"/>
      <c r="X3877" s="134"/>
      <c r="Y3877" s="135"/>
      <c r="Z3877" s="135"/>
      <c r="AA3877" s="134"/>
      <c r="AB3877" s="135"/>
      <c r="AC3877" s="135"/>
      <c r="AD3877" s="134"/>
      <c r="AE3877" s="135"/>
      <c r="AF3877" s="135"/>
      <c r="AG3877" s="134"/>
    </row>
    <row r="3878" spans="1:33">
      <c r="A3878" s="144" t="s">
        <v>345</v>
      </c>
      <c r="B3878" s="135" t="s">
        <v>1303</v>
      </c>
      <c r="C3878" s="143">
        <v>-496.82384479263669</v>
      </c>
      <c r="D3878" s="143">
        <v>2384.1579468715281</v>
      </c>
      <c r="E3878" s="142">
        <v>1.302</v>
      </c>
      <c r="F3878" s="141">
        <v>2.266</v>
      </c>
      <c r="G3878" s="135"/>
      <c r="H3878" s="135"/>
      <c r="I3878" s="134"/>
      <c r="J3878" s="135"/>
      <c r="K3878" s="135"/>
      <c r="L3878" s="134"/>
      <c r="M3878" s="135"/>
      <c r="N3878" s="135"/>
      <c r="O3878" s="134"/>
      <c r="P3878" s="135"/>
      <c r="Q3878" s="135"/>
      <c r="R3878" s="134"/>
      <c r="S3878" s="135"/>
      <c r="T3878" s="135"/>
      <c r="U3878" s="134"/>
      <c r="V3878" s="135"/>
      <c r="W3878" s="135"/>
      <c r="X3878" s="134"/>
      <c r="Y3878" s="135"/>
      <c r="Z3878" s="135"/>
      <c r="AA3878" s="134"/>
      <c r="AB3878" s="135"/>
      <c r="AC3878" s="135"/>
      <c r="AD3878" s="134"/>
      <c r="AE3878" s="135"/>
      <c r="AF3878" s="135"/>
      <c r="AG3878" s="134"/>
    </row>
    <row r="3879" spans="1:33">
      <c r="A3879" s="144" t="s">
        <v>345</v>
      </c>
      <c r="B3879" s="135" t="s">
        <v>1302</v>
      </c>
      <c r="C3879" s="143">
        <v>-496.86507408852503</v>
      </c>
      <c r="D3879" s="143">
        <v>2382.6263711751499</v>
      </c>
      <c r="E3879" s="142">
        <v>1.298</v>
      </c>
      <c r="F3879" s="141">
        <v>2.2690000000000001</v>
      </c>
      <c r="G3879" s="135"/>
      <c r="H3879" s="135"/>
      <c r="I3879" s="134"/>
      <c r="J3879" s="135"/>
      <c r="K3879" s="135"/>
      <c r="L3879" s="134"/>
      <c r="M3879" s="135"/>
      <c r="N3879" s="135"/>
      <c r="O3879" s="134"/>
      <c r="P3879" s="135"/>
      <c r="Q3879" s="135"/>
      <c r="R3879" s="134"/>
      <c r="S3879" s="135"/>
      <c r="T3879" s="135"/>
      <c r="U3879" s="134"/>
      <c r="V3879" s="135"/>
      <c r="W3879" s="135"/>
      <c r="X3879" s="134"/>
      <c r="Y3879" s="135"/>
      <c r="Z3879" s="135"/>
      <c r="AA3879" s="134"/>
      <c r="AB3879" s="135"/>
      <c r="AC3879" s="135"/>
      <c r="AD3879" s="134"/>
      <c r="AE3879" s="135"/>
      <c r="AF3879" s="135"/>
      <c r="AG3879" s="134"/>
    </row>
    <row r="3880" spans="1:33">
      <c r="A3880" s="144" t="s">
        <v>345</v>
      </c>
      <c r="B3880" s="135" t="s">
        <v>1301</v>
      </c>
      <c r="C3880" s="143">
        <v>-496.32809343152195</v>
      </c>
      <c r="D3880" s="143">
        <v>2382.1197637635137</v>
      </c>
      <c r="E3880" s="142">
        <v>1.3129999999999999</v>
      </c>
      <c r="F3880" s="141">
        <v>2.2749999999999999</v>
      </c>
      <c r="G3880" s="135"/>
      <c r="H3880" s="135"/>
      <c r="I3880" s="134"/>
      <c r="J3880" s="135"/>
      <c r="K3880" s="135"/>
      <c r="L3880" s="134"/>
      <c r="M3880" s="135"/>
      <c r="N3880" s="135"/>
      <c r="O3880" s="134"/>
      <c r="P3880" s="135"/>
      <c r="Q3880" s="135"/>
      <c r="R3880" s="134"/>
      <c r="S3880" s="135"/>
      <c r="T3880" s="135"/>
      <c r="U3880" s="134"/>
      <c r="V3880" s="135"/>
      <c r="W3880" s="135"/>
      <c r="X3880" s="134"/>
      <c r="Y3880" s="135"/>
      <c r="Z3880" s="135"/>
      <c r="AA3880" s="134"/>
      <c r="AB3880" s="135"/>
      <c r="AC3880" s="135"/>
      <c r="AD3880" s="134"/>
      <c r="AE3880" s="135"/>
      <c r="AF3880" s="135"/>
      <c r="AG3880" s="134"/>
    </row>
    <row r="3881" spans="1:33">
      <c r="A3881" s="144" t="s">
        <v>345</v>
      </c>
      <c r="B3881" s="135" t="s">
        <v>1300</v>
      </c>
      <c r="C3881" s="143">
        <v>-496.56672097165574</v>
      </c>
      <c r="D3881" s="143">
        <v>2380.8627636542192</v>
      </c>
      <c r="E3881" s="142">
        <v>1.306</v>
      </c>
      <c r="F3881" s="141">
        <v>2.2629999999999999</v>
      </c>
      <c r="G3881" s="135"/>
      <c r="H3881" s="135"/>
      <c r="I3881" s="134"/>
      <c r="J3881" s="135"/>
      <c r="K3881" s="135"/>
      <c r="L3881" s="134"/>
      <c r="M3881" s="135"/>
      <c r="N3881" s="135"/>
      <c r="O3881" s="134"/>
      <c r="P3881" s="135"/>
      <c r="Q3881" s="135"/>
      <c r="R3881" s="134"/>
      <c r="S3881" s="135"/>
      <c r="T3881" s="135"/>
      <c r="U3881" s="134"/>
      <c r="V3881" s="135"/>
      <c r="W3881" s="135"/>
      <c r="X3881" s="134"/>
      <c r="Y3881" s="135"/>
      <c r="Z3881" s="135"/>
      <c r="AA3881" s="134"/>
      <c r="AB3881" s="135"/>
      <c r="AC3881" s="135"/>
      <c r="AD3881" s="134"/>
      <c r="AE3881" s="135"/>
      <c r="AF3881" s="135"/>
      <c r="AG3881" s="134"/>
    </row>
    <row r="3882" spans="1:33">
      <c r="A3882" s="144" t="s">
        <v>345</v>
      </c>
      <c r="B3882" s="135" t="s">
        <v>1299</v>
      </c>
      <c r="C3882" s="143">
        <v>-496.2766964452095</v>
      </c>
      <c r="D3882" s="143">
        <v>2379.3648883256242</v>
      </c>
      <c r="E3882" s="142">
        <v>1.321</v>
      </c>
      <c r="F3882" s="141">
        <v>2.2770000000000001</v>
      </c>
      <c r="G3882" s="135"/>
      <c r="H3882" s="135"/>
      <c r="I3882" s="134"/>
      <c r="J3882" s="135"/>
      <c r="K3882" s="135"/>
      <c r="L3882" s="134"/>
      <c r="M3882" s="135"/>
      <c r="N3882" s="135"/>
      <c r="O3882" s="134"/>
      <c r="P3882" s="135"/>
      <c r="Q3882" s="135"/>
      <c r="R3882" s="134"/>
      <c r="S3882" s="135"/>
      <c r="T3882" s="135"/>
      <c r="U3882" s="134"/>
      <c r="V3882" s="135"/>
      <c r="W3882" s="135"/>
      <c r="X3882" s="134"/>
      <c r="Y3882" s="135"/>
      <c r="Z3882" s="135"/>
      <c r="AA3882" s="134"/>
      <c r="AB3882" s="135"/>
      <c r="AC3882" s="135"/>
      <c r="AD3882" s="134"/>
      <c r="AE3882" s="135"/>
      <c r="AF3882" s="135"/>
      <c r="AG3882" s="134"/>
    </row>
    <row r="3883" spans="1:33">
      <c r="A3883" s="144" t="s">
        <v>345</v>
      </c>
      <c r="B3883" s="135" t="s">
        <v>1298</v>
      </c>
      <c r="C3883" s="143">
        <v>-496.2863932834498</v>
      </c>
      <c r="D3883" s="143">
        <v>2379.2847039476665</v>
      </c>
      <c r="E3883" s="142">
        <v>1.321</v>
      </c>
      <c r="F3883" s="141">
        <v>2.274</v>
      </c>
      <c r="G3883" s="135"/>
      <c r="H3883" s="135"/>
      <c r="I3883" s="134"/>
      <c r="J3883" s="135"/>
      <c r="K3883" s="135"/>
      <c r="L3883" s="134"/>
      <c r="M3883" s="135"/>
      <c r="N3883" s="135"/>
      <c r="O3883" s="134"/>
      <c r="P3883" s="135"/>
      <c r="Q3883" s="135"/>
      <c r="R3883" s="134"/>
      <c r="S3883" s="135"/>
      <c r="T3883" s="135"/>
      <c r="U3883" s="134"/>
      <c r="V3883" s="135"/>
      <c r="W3883" s="135"/>
      <c r="X3883" s="134"/>
      <c r="Y3883" s="135"/>
      <c r="Z3883" s="135"/>
      <c r="AA3883" s="134"/>
      <c r="AB3883" s="135"/>
      <c r="AC3883" s="135"/>
      <c r="AD3883" s="134"/>
      <c r="AE3883" s="135"/>
      <c r="AF3883" s="135"/>
      <c r="AG3883" s="134"/>
    </row>
    <row r="3884" spans="1:33">
      <c r="A3884" s="144" t="s">
        <v>345</v>
      </c>
      <c r="B3884" s="135" t="s">
        <v>1297</v>
      </c>
      <c r="C3884" s="143">
        <v>-496.75939603601273</v>
      </c>
      <c r="D3884" s="143">
        <v>2377.7472796269076</v>
      </c>
      <c r="E3884" s="142">
        <v>1.29</v>
      </c>
      <c r="F3884" s="141">
        <v>2.246</v>
      </c>
      <c r="G3884" s="135"/>
      <c r="H3884" s="135"/>
      <c r="I3884" s="134"/>
      <c r="J3884" s="135"/>
      <c r="K3884" s="135"/>
      <c r="L3884" s="134"/>
      <c r="M3884" s="135"/>
      <c r="N3884" s="135"/>
      <c r="O3884" s="134"/>
      <c r="P3884" s="135"/>
      <c r="Q3884" s="135"/>
      <c r="R3884" s="134"/>
      <c r="S3884" s="135"/>
      <c r="T3884" s="135"/>
      <c r="U3884" s="134"/>
      <c r="V3884" s="135"/>
      <c r="W3884" s="135"/>
      <c r="X3884" s="134"/>
      <c r="Y3884" s="135"/>
      <c r="Z3884" s="135"/>
      <c r="AA3884" s="134"/>
      <c r="AB3884" s="135"/>
      <c r="AC3884" s="135"/>
      <c r="AD3884" s="134"/>
      <c r="AE3884" s="135"/>
      <c r="AF3884" s="135"/>
      <c r="AG3884" s="134"/>
    </row>
    <row r="3885" spans="1:33">
      <c r="A3885" s="144" t="s">
        <v>345</v>
      </c>
      <c r="B3885" s="135" t="s">
        <v>1296</v>
      </c>
      <c r="C3885" s="143">
        <v>-496.6157483428351</v>
      </c>
      <c r="D3885" s="143">
        <v>2376.024892339738</v>
      </c>
      <c r="E3885" s="142">
        <v>1.31</v>
      </c>
      <c r="F3885" s="141">
        <v>2.2759999999999998</v>
      </c>
      <c r="G3885" s="135"/>
      <c r="H3885" s="135"/>
      <c r="I3885" s="134"/>
      <c r="J3885" s="135"/>
      <c r="K3885" s="135"/>
      <c r="L3885" s="134"/>
      <c r="M3885" s="135"/>
      <c r="N3885" s="135"/>
      <c r="O3885" s="134"/>
      <c r="P3885" s="135"/>
      <c r="Q3885" s="135"/>
      <c r="R3885" s="134"/>
      <c r="S3885" s="135"/>
      <c r="T3885" s="135"/>
      <c r="U3885" s="134"/>
      <c r="V3885" s="135"/>
      <c r="W3885" s="135"/>
      <c r="X3885" s="134"/>
      <c r="Y3885" s="135"/>
      <c r="Z3885" s="135"/>
      <c r="AA3885" s="134"/>
      <c r="AB3885" s="135"/>
      <c r="AC3885" s="135"/>
      <c r="AD3885" s="134"/>
      <c r="AE3885" s="135"/>
      <c r="AF3885" s="135"/>
      <c r="AG3885" s="134"/>
    </row>
    <row r="3886" spans="1:33">
      <c r="A3886" s="144" t="s">
        <v>345</v>
      </c>
      <c r="B3886" s="135" t="s">
        <v>1295</v>
      </c>
      <c r="C3886" s="143">
        <v>-496.53461235921407</v>
      </c>
      <c r="D3886" s="143">
        <v>2375.4196153385997</v>
      </c>
      <c r="E3886" s="142">
        <v>1.266</v>
      </c>
      <c r="F3886" s="141">
        <v>2.262</v>
      </c>
      <c r="G3886" s="135"/>
      <c r="H3886" s="135"/>
      <c r="I3886" s="134"/>
      <c r="J3886" s="135"/>
      <c r="K3886" s="135"/>
      <c r="L3886" s="134"/>
      <c r="M3886" s="135"/>
      <c r="N3886" s="135"/>
      <c r="O3886" s="134"/>
      <c r="P3886" s="135"/>
      <c r="Q3886" s="135"/>
      <c r="R3886" s="134"/>
      <c r="S3886" s="135"/>
      <c r="T3886" s="135"/>
      <c r="U3886" s="134"/>
      <c r="V3886" s="135"/>
      <c r="W3886" s="135"/>
      <c r="X3886" s="134"/>
      <c r="Y3886" s="135"/>
      <c r="Z3886" s="135"/>
      <c r="AA3886" s="134"/>
      <c r="AB3886" s="135"/>
      <c r="AC3886" s="135"/>
      <c r="AD3886" s="134"/>
      <c r="AE3886" s="135"/>
      <c r="AF3886" s="135"/>
      <c r="AG3886" s="134"/>
    </row>
    <row r="3887" spans="1:33">
      <c r="A3887" s="144" t="s">
        <v>345</v>
      </c>
      <c r="B3887" s="135" t="s">
        <v>1294</v>
      </c>
      <c r="C3887" s="143">
        <v>-496.31843607030618</v>
      </c>
      <c r="D3887" s="143">
        <v>2375.1147595348193</v>
      </c>
      <c r="E3887" s="142">
        <v>1.2769999999999999</v>
      </c>
      <c r="F3887" s="141">
        <v>2.278</v>
      </c>
      <c r="G3887" s="135"/>
      <c r="H3887" s="135"/>
      <c r="I3887" s="134"/>
      <c r="J3887" s="135"/>
      <c r="K3887" s="135"/>
      <c r="L3887" s="134"/>
      <c r="M3887" s="135"/>
      <c r="N3887" s="135"/>
      <c r="O3887" s="134"/>
      <c r="P3887" s="135"/>
      <c r="Q3887" s="135"/>
      <c r="R3887" s="134"/>
      <c r="S3887" s="135"/>
      <c r="T3887" s="135"/>
      <c r="U3887" s="134"/>
      <c r="V3887" s="135"/>
      <c r="W3887" s="135"/>
      <c r="X3887" s="134"/>
      <c r="Y3887" s="135"/>
      <c r="Z3887" s="135"/>
      <c r="AA3887" s="134"/>
      <c r="AB3887" s="135"/>
      <c r="AC3887" s="135"/>
      <c r="AD3887" s="134"/>
      <c r="AE3887" s="135"/>
      <c r="AF3887" s="135"/>
      <c r="AG3887" s="134"/>
    </row>
    <row r="3888" spans="1:33">
      <c r="A3888" s="144" t="s">
        <v>345</v>
      </c>
      <c r="B3888" s="135" t="s">
        <v>1293</v>
      </c>
      <c r="C3888" s="143">
        <v>-496.72876324364063</v>
      </c>
      <c r="D3888" s="143">
        <v>2373.7562739693012</v>
      </c>
      <c r="E3888" s="142">
        <v>1.2909999999999999</v>
      </c>
      <c r="F3888" s="141">
        <v>2.2749999999999999</v>
      </c>
      <c r="G3888" s="135"/>
      <c r="H3888" s="135"/>
      <c r="I3888" s="134"/>
      <c r="J3888" s="135"/>
      <c r="K3888" s="135"/>
      <c r="L3888" s="134"/>
      <c r="M3888" s="135"/>
      <c r="N3888" s="135"/>
      <c r="O3888" s="134"/>
      <c r="P3888" s="135"/>
      <c r="Q3888" s="135"/>
      <c r="R3888" s="134"/>
      <c r="S3888" s="135"/>
      <c r="T3888" s="135"/>
      <c r="U3888" s="134"/>
      <c r="V3888" s="135"/>
      <c r="W3888" s="135"/>
      <c r="X3888" s="134"/>
      <c r="Y3888" s="135"/>
      <c r="Z3888" s="135"/>
      <c r="AA3888" s="134"/>
      <c r="AB3888" s="135"/>
      <c r="AC3888" s="135"/>
      <c r="AD3888" s="134"/>
      <c r="AE3888" s="135"/>
      <c r="AF3888" s="135"/>
      <c r="AG3888" s="134"/>
    </row>
    <row r="3889" spans="1:33">
      <c r="A3889" s="144" t="s">
        <v>345</v>
      </c>
      <c r="B3889" s="135" t="s">
        <v>1292</v>
      </c>
      <c r="C3889" s="143">
        <v>-496.7367529123689</v>
      </c>
      <c r="D3889" s="143">
        <v>2373.4916728773842</v>
      </c>
      <c r="E3889" s="142">
        <v>1.31</v>
      </c>
      <c r="F3889" s="141">
        <v>2.258</v>
      </c>
      <c r="G3889" s="135"/>
      <c r="H3889" s="135"/>
      <c r="I3889" s="134"/>
      <c r="J3889" s="135"/>
      <c r="K3889" s="135"/>
      <c r="L3889" s="134"/>
      <c r="M3889" s="135"/>
      <c r="N3889" s="135"/>
      <c r="O3889" s="134"/>
      <c r="P3889" s="135"/>
      <c r="Q3889" s="135"/>
      <c r="R3889" s="134"/>
      <c r="S3889" s="135"/>
      <c r="T3889" s="135"/>
      <c r="U3889" s="134"/>
      <c r="V3889" s="135"/>
      <c r="W3889" s="135"/>
      <c r="X3889" s="134"/>
      <c r="Y3889" s="135"/>
      <c r="Z3889" s="135"/>
      <c r="AA3889" s="134"/>
      <c r="AB3889" s="135"/>
      <c r="AC3889" s="135"/>
      <c r="AD3889" s="134"/>
      <c r="AE3889" s="135"/>
      <c r="AF3889" s="135"/>
      <c r="AG3889" s="134"/>
    </row>
    <row r="3890" spans="1:33">
      <c r="A3890" s="144" t="s">
        <v>345</v>
      </c>
      <c r="B3890" s="135" t="s">
        <v>1291</v>
      </c>
      <c r="C3890" s="143">
        <v>-496.69479279305273</v>
      </c>
      <c r="D3890" s="143">
        <v>2372.5088158903895</v>
      </c>
      <c r="E3890" s="142">
        <v>1.304</v>
      </c>
      <c r="F3890" s="141">
        <v>2.254</v>
      </c>
      <c r="G3890" s="135"/>
      <c r="H3890" s="135"/>
      <c r="I3890" s="134"/>
      <c r="J3890" s="135"/>
      <c r="K3890" s="135"/>
      <c r="L3890" s="134"/>
      <c r="M3890" s="135"/>
      <c r="N3890" s="135"/>
      <c r="O3890" s="134"/>
      <c r="P3890" s="135"/>
      <c r="Q3890" s="135"/>
      <c r="R3890" s="134"/>
      <c r="S3890" s="135"/>
      <c r="T3890" s="135"/>
      <c r="U3890" s="134"/>
      <c r="V3890" s="135"/>
      <c r="W3890" s="135"/>
      <c r="X3890" s="134"/>
      <c r="Y3890" s="135"/>
      <c r="Z3890" s="135"/>
      <c r="AA3890" s="134"/>
      <c r="AB3890" s="135"/>
      <c r="AC3890" s="135"/>
      <c r="AD3890" s="134"/>
      <c r="AE3890" s="135"/>
      <c r="AF3890" s="135"/>
      <c r="AG3890" s="134"/>
    </row>
    <row r="3891" spans="1:33">
      <c r="A3891" s="144" t="s">
        <v>345</v>
      </c>
      <c r="B3891" s="135" t="s">
        <v>1290</v>
      </c>
      <c r="C3891" s="143">
        <v>-496.40626390953651</v>
      </c>
      <c r="D3891" s="143">
        <v>2372.0657386721241</v>
      </c>
      <c r="E3891" s="142">
        <v>1.302</v>
      </c>
      <c r="F3891" s="141">
        <v>2.2400000000000002</v>
      </c>
      <c r="G3891" s="135"/>
      <c r="H3891" s="135"/>
      <c r="I3891" s="134"/>
      <c r="J3891" s="135"/>
      <c r="K3891" s="135"/>
      <c r="L3891" s="134"/>
      <c r="M3891" s="135"/>
      <c r="N3891" s="135"/>
      <c r="O3891" s="134"/>
      <c r="P3891" s="135"/>
      <c r="Q3891" s="135"/>
      <c r="R3891" s="134"/>
      <c r="S3891" s="135"/>
      <c r="T3891" s="135"/>
      <c r="U3891" s="134"/>
      <c r="V3891" s="135"/>
      <c r="W3891" s="135"/>
      <c r="X3891" s="134"/>
      <c r="Y3891" s="135"/>
      <c r="Z3891" s="135"/>
      <c r="AA3891" s="134"/>
      <c r="AB3891" s="135"/>
      <c r="AC3891" s="135"/>
      <c r="AD3891" s="134"/>
      <c r="AE3891" s="135"/>
      <c r="AF3891" s="135"/>
      <c r="AG3891" s="134"/>
    </row>
    <row r="3892" spans="1:33">
      <c r="A3892" s="144" t="s">
        <v>345</v>
      </c>
      <c r="B3892" s="135" t="s">
        <v>1289</v>
      </c>
      <c r="C3892" s="143">
        <v>-496.04788736311866</v>
      </c>
      <c r="D3892" s="143">
        <v>2371.0055735295982</v>
      </c>
      <c r="E3892" s="142">
        <v>1.3080000000000001</v>
      </c>
      <c r="F3892" s="141">
        <v>2.2770000000000001</v>
      </c>
      <c r="G3892" s="135"/>
      <c r="H3892" s="135"/>
      <c r="I3892" s="134"/>
      <c r="J3892" s="135"/>
      <c r="K3892" s="135"/>
      <c r="L3892" s="134"/>
      <c r="M3892" s="135"/>
      <c r="N3892" s="135"/>
      <c r="O3892" s="134"/>
      <c r="P3892" s="135"/>
      <c r="Q3892" s="135"/>
      <c r="R3892" s="134"/>
      <c r="S3892" s="135"/>
      <c r="T3892" s="135"/>
      <c r="U3892" s="134"/>
      <c r="V3892" s="135"/>
      <c r="W3892" s="135"/>
      <c r="X3892" s="134"/>
      <c r="Y3892" s="135"/>
      <c r="Z3892" s="135"/>
      <c r="AA3892" s="134"/>
      <c r="AB3892" s="135"/>
      <c r="AC3892" s="135"/>
      <c r="AD3892" s="134"/>
      <c r="AE3892" s="135"/>
      <c r="AF3892" s="135"/>
      <c r="AG3892" s="134"/>
    </row>
    <row r="3893" spans="1:33">
      <c r="A3893" s="144" t="s">
        <v>345</v>
      </c>
      <c r="B3893" s="135" t="s">
        <v>1288</v>
      </c>
      <c r="C3893" s="143">
        <v>-495.90395673970727</v>
      </c>
      <c r="D3893" s="143">
        <v>2370.4116661915978</v>
      </c>
      <c r="E3893" s="142">
        <v>1.321</v>
      </c>
      <c r="F3893" s="141">
        <v>2.2559999999999998</v>
      </c>
      <c r="G3893" s="135"/>
      <c r="H3893" s="135"/>
      <c r="I3893" s="134"/>
      <c r="J3893" s="135"/>
      <c r="K3893" s="135"/>
      <c r="L3893" s="134"/>
      <c r="M3893" s="135"/>
      <c r="N3893" s="135"/>
      <c r="O3893" s="134"/>
      <c r="P3893" s="135"/>
      <c r="Q3893" s="135"/>
      <c r="R3893" s="134"/>
      <c r="S3893" s="135"/>
      <c r="T3893" s="135"/>
      <c r="U3893" s="134"/>
      <c r="V3893" s="135"/>
      <c r="W3893" s="135"/>
      <c r="X3893" s="134"/>
      <c r="Y3893" s="135"/>
      <c r="Z3893" s="135"/>
      <c r="AA3893" s="134"/>
      <c r="AB3893" s="135"/>
      <c r="AC3893" s="135"/>
      <c r="AD3893" s="134"/>
      <c r="AE3893" s="135"/>
      <c r="AF3893" s="135"/>
      <c r="AG3893" s="134"/>
    </row>
    <row r="3894" spans="1:33">
      <c r="A3894" s="144" t="s">
        <v>345</v>
      </c>
      <c r="B3894" s="135" t="s">
        <v>1287</v>
      </c>
      <c r="C3894" s="143">
        <v>-496.70659175163388</v>
      </c>
      <c r="D3894" s="143">
        <v>2369.8710990152927</v>
      </c>
      <c r="E3894" s="142">
        <v>1.3180000000000001</v>
      </c>
      <c r="F3894" s="141">
        <v>2.258</v>
      </c>
      <c r="G3894" s="135"/>
      <c r="H3894" s="135"/>
      <c r="I3894" s="134"/>
      <c r="J3894" s="135"/>
      <c r="K3894" s="135"/>
      <c r="L3894" s="134"/>
      <c r="M3894" s="135"/>
      <c r="N3894" s="135"/>
      <c r="O3894" s="134"/>
      <c r="P3894" s="135"/>
      <c r="Q3894" s="135"/>
      <c r="R3894" s="134"/>
      <c r="S3894" s="135"/>
      <c r="T3894" s="135"/>
      <c r="U3894" s="134"/>
      <c r="V3894" s="135"/>
      <c r="W3894" s="135"/>
      <c r="X3894" s="134"/>
      <c r="Y3894" s="135"/>
      <c r="Z3894" s="135"/>
      <c r="AA3894" s="134"/>
      <c r="AB3894" s="135"/>
      <c r="AC3894" s="135"/>
      <c r="AD3894" s="134"/>
      <c r="AE3894" s="135"/>
      <c r="AF3894" s="135"/>
      <c r="AG3894" s="134"/>
    </row>
    <row r="3895" spans="1:33">
      <c r="A3895" s="144" t="s">
        <v>345</v>
      </c>
      <c r="B3895" s="135" t="s">
        <v>1286</v>
      </c>
      <c r="C3895" s="143">
        <v>-496.83391887707756</v>
      </c>
      <c r="D3895" s="143">
        <v>2368.3457527539858</v>
      </c>
      <c r="E3895" s="142">
        <v>1.31</v>
      </c>
      <c r="F3895" s="141">
        <v>2.2490000000000001</v>
      </c>
      <c r="G3895" s="135"/>
      <c r="H3895" s="135"/>
      <c r="I3895" s="134"/>
      <c r="J3895" s="135"/>
      <c r="K3895" s="135"/>
      <c r="L3895" s="134"/>
      <c r="M3895" s="135"/>
      <c r="N3895" s="135"/>
      <c r="O3895" s="134"/>
      <c r="P3895" s="135"/>
      <c r="Q3895" s="135"/>
      <c r="R3895" s="134"/>
      <c r="S3895" s="135"/>
      <c r="T3895" s="135"/>
      <c r="U3895" s="134"/>
      <c r="V3895" s="135"/>
      <c r="W3895" s="135"/>
      <c r="X3895" s="134"/>
      <c r="Y3895" s="135"/>
      <c r="Z3895" s="135"/>
      <c r="AA3895" s="134"/>
      <c r="AB3895" s="135"/>
      <c r="AC3895" s="135"/>
      <c r="AD3895" s="134"/>
      <c r="AE3895" s="135"/>
      <c r="AF3895" s="135"/>
      <c r="AG3895" s="134"/>
    </row>
    <row r="3896" spans="1:33">
      <c r="A3896" s="144" t="s">
        <v>345</v>
      </c>
      <c r="B3896" s="135" t="s">
        <v>1285</v>
      </c>
      <c r="C3896" s="143">
        <v>-496.18115135598623</v>
      </c>
      <c r="D3896" s="143">
        <v>2367.6630755730289</v>
      </c>
      <c r="E3896" s="142">
        <v>1.3089999999999999</v>
      </c>
      <c r="F3896" s="141">
        <v>2.274</v>
      </c>
      <c r="G3896" s="135"/>
      <c r="H3896" s="135"/>
      <c r="I3896" s="134"/>
      <c r="J3896" s="135"/>
      <c r="K3896" s="135"/>
      <c r="L3896" s="134"/>
      <c r="M3896" s="135"/>
      <c r="N3896" s="135"/>
      <c r="O3896" s="134"/>
      <c r="P3896" s="135"/>
      <c r="Q3896" s="135"/>
      <c r="R3896" s="134"/>
      <c r="S3896" s="135"/>
      <c r="T3896" s="135"/>
      <c r="U3896" s="134"/>
      <c r="V3896" s="135"/>
      <c r="W3896" s="135"/>
      <c r="X3896" s="134"/>
      <c r="Y3896" s="135"/>
      <c r="Z3896" s="135"/>
      <c r="AA3896" s="134"/>
      <c r="AB3896" s="135"/>
      <c r="AC3896" s="135"/>
      <c r="AD3896" s="134"/>
      <c r="AE3896" s="135"/>
      <c r="AF3896" s="135"/>
      <c r="AG3896" s="134"/>
    </row>
    <row r="3897" spans="1:33">
      <c r="A3897" s="144" t="s">
        <v>345</v>
      </c>
      <c r="B3897" s="135" t="s">
        <v>1284</v>
      </c>
      <c r="C3897" s="143">
        <v>-496.52649990394201</v>
      </c>
      <c r="D3897" s="143">
        <v>2367.5252877673279</v>
      </c>
      <c r="E3897" s="142">
        <v>1.294</v>
      </c>
      <c r="F3897" s="141">
        <v>2.2480000000000002</v>
      </c>
      <c r="G3897" s="135"/>
      <c r="H3897" s="135"/>
      <c r="I3897" s="134"/>
      <c r="J3897" s="135"/>
      <c r="K3897" s="135"/>
      <c r="L3897" s="134"/>
      <c r="M3897" s="135"/>
      <c r="N3897" s="135"/>
      <c r="O3897" s="134"/>
      <c r="P3897" s="135"/>
      <c r="Q3897" s="135"/>
      <c r="R3897" s="134"/>
      <c r="S3897" s="135"/>
      <c r="T3897" s="135"/>
      <c r="U3897" s="134"/>
      <c r="V3897" s="135"/>
      <c r="W3897" s="135"/>
      <c r="X3897" s="134"/>
      <c r="Y3897" s="135"/>
      <c r="Z3897" s="135"/>
      <c r="AA3897" s="134"/>
      <c r="AB3897" s="135"/>
      <c r="AC3897" s="135"/>
      <c r="AD3897" s="134"/>
      <c r="AE3897" s="135"/>
      <c r="AF3897" s="135"/>
      <c r="AG3897" s="134"/>
    </row>
    <row r="3898" spans="1:33">
      <c r="A3898" s="144" t="s">
        <v>345</v>
      </c>
      <c r="B3898" s="135" t="s">
        <v>1283</v>
      </c>
      <c r="C3898" s="143">
        <v>-496.34738937677952</v>
      </c>
      <c r="D3898" s="143">
        <v>2365.6798030676482</v>
      </c>
      <c r="E3898" s="142">
        <v>1.268</v>
      </c>
      <c r="F3898" s="141">
        <v>2.2690000000000001</v>
      </c>
      <c r="G3898" s="135"/>
      <c r="H3898" s="135"/>
      <c r="I3898" s="134"/>
      <c r="J3898" s="135"/>
      <c r="K3898" s="135"/>
      <c r="L3898" s="134"/>
      <c r="M3898" s="135"/>
      <c r="N3898" s="135"/>
      <c r="O3898" s="134"/>
      <c r="P3898" s="135"/>
      <c r="Q3898" s="135"/>
      <c r="R3898" s="134"/>
      <c r="S3898" s="135"/>
      <c r="T3898" s="135"/>
      <c r="U3898" s="134"/>
      <c r="V3898" s="135"/>
      <c r="W3898" s="135"/>
      <c r="X3898" s="134"/>
      <c r="Y3898" s="135"/>
      <c r="Z3898" s="135"/>
      <c r="AA3898" s="134"/>
      <c r="AB3898" s="135"/>
      <c r="AC3898" s="135"/>
      <c r="AD3898" s="134"/>
      <c r="AE3898" s="135"/>
      <c r="AF3898" s="135"/>
      <c r="AG3898" s="134"/>
    </row>
    <row r="3899" spans="1:33">
      <c r="A3899" s="144" t="s">
        <v>345</v>
      </c>
      <c r="B3899" s="135" t="s">
        <v>1282</v>
      </c>
      <c r="C3899" s="143">
        <v>-496.71513206692197</v>
      </c>
      <c r="D3899" s="143">
        <v>2364.637851870275</v>
      </c>
      <c r="E3899" s="142">
        <v>1.2889999999999999</v>
      </c>
      <c r="F3899" s="141">
        <v>2.2610000000000001</v>
      </c>
      <c r="G3899" s="135"/>
      <c r="H3899" s="135"/>
      <c r="I3899" s="134"/>
      <c r="J3899" s="135"/>
      <c r="K3899" s="135"/>
      <c r="L3899" s="134"/>
      <c r="M3899" s="135"/>
      <c r="N3899" s="135"/>
      <c r="O3899" s="134"/>
      <c r="P3899" s="135"/>
      <c r="Q3899" s="135"/>
      <c r="R3899" s="134"/>
      <c r="S3899" s="135"/>
      <c r="T3899" s="135"/>
      <c r="U3899" s="134"/>
      <c r="V3899" s="135"/>
      <c r="W3899" s="135"/>
      <c r="X3899" s="134"/>
      <c r="Y3899" s="135"/>
      <c r="Z3899" s="135"/>
      <c r="AA3899" s="134"/>
      <c r="AB3899" s="135"/>
      <c r="AC3899" s="135"/>
      <c r="AD3899" s="134"/>
      <c r="AE3899" s="135"/>
      <c r="AF3899" s="135"/>
      <c r="AG3899" s="134"/>
    </row>
    <row r="3900" spans="1:33">
      <c r="A3900" s="144" t="s">
        <v>345</v>
      </c>
      <c r="B3900" s="135" t="s">
        <v>1281</v>
      </c>
      <c r="C3900" s="143">
        <v>-496.67314044992082</v>
      </c>
      <c r="D3900" s="143">
        <v>2362.7347944680509</v>
      </c>
      <c r="E3900" s="142">
        <v>1.3149999999999999</v>
      </c>
      <c r="F3900" s="141">
        <v>2.2559999999999998</v>
      </c>
      <c r="G3900" s="135"/>
      <c r="H3900" s="135"/>
      <c r="I3900" s="134"/>
      <c r="J3900" s="135"/>
      <c r="K3900" s="135"/>
      <c r="L3900" s="134"/>
      <c r="M3900" s="135"/>
      <c r="N3900" s="135"/>
      <c r="O3900" s="134"/>
      <c r="P3900" s="135"/>
      <c r="Q3900" s="135"/>
      <c r="R3900" s="134"/>
      <c r="S3900" s="135"/>
      <c r="T3900" s="135"/>
      <c r="U3900" s="134"/>
      <c r="V3900" s="135"/>
      <c r="W3900" s="135"/>
      <c r="X3900" s="134"/>
      <c r="Y3900" s="135"/>
      <c r="Z3900" s="135"/>
      <c r="AA3900" s="134"/>
      <c r="AB3900" s="135"/>
      <c r="AC3900" s="135"/>
      <c r="AD3900" s="134"/>
      <c r="AE3900" s="135"/>
      <c r="AF3900" s="135"/>
      <c r="AG3900" s="134"/>
    </row>
    <row r="3901" spans="1:33">
      <c r="A3901" s="144" t="s">
        <v>345</v>
      </c>
      <c r="B3901" s="135" t="s">
        <v>1280</v>
      </c>
      <c r="C3901" s="143">
        <v>-496.86778289265254</v>
      </c>
      <c r="D3901" s="143">
        <v>2362.3562538890433</v>
      </c>
      <c r="E3901" s="142">
        <v>1.296</v>
      </c>
      <c r="F3901" s="141">
        <v>2.2759999999999998</v>
      </c>
      <c r="G3901" s="135"/>
      <c r="H3901" s="135"/>
      <c r="I3901" s="134"/>
      <c r="J3901" s="135"/>
      <c r="K3901" s="135"/>
      <c r="L3901" s="134"/>
      <c r="M3901" s="135"/>
      <c r="N3901" s="135"/>
      <c r="O3901" s="134"/>
      <c r="P3901" s="135"/>
      <c r="Q3901" s="135"/>
      <c r="R3901" s="134"/>
      <c r="S3901" s="135"/>
      <c r="T3901" s="135"/>
      <c r="U3901" s="134"/>
      <c r="V3901" s="135"/>
      <c r="W3901" s="135"/>
      <c r="X3901" s="134"/>
      <c r="Y3901" s="135"/>
      <c r="Z3901" s="135"/>
      <c r="AA3901" s="134"/>
      <c r="AB3901" s="135"/>
      <c r="AC3901" s="135"/>
      <c r="AD3901" s="134"/>
      <c r="AE3901" s="135"/>
      <c r="AF3901" s="135"/>
      <c r="AG3901" s="134"/>
    </row>
    <row r="3902" spans="1:33">
      <c r="A3902" s="144" t="s">
        <v>345</v>
      </c>
      <c r="B3902" s="135" t="s">
        <v>1279</v>
      </c>
      <c r="C3902" s="143">
        <v>-496.73031137560292</v>
      </c>
      <c r="D3902" s="143">
        <v>2361.2722595789396</v>
      </c>
      <c r="E3902" s="142">
        <v>1.319</v>
      </c>
      <c r="F3902" s="141">
        <v>2.2669999999999999</v>
      </c>
      <c r="G3902" s="135"/>
      <c r="H3902" s="135"/>
      <c r="I3902" s="134"/>
      <c r="J3902" s="135"/>
      <c r="K3902" s="135"/>
      <c r="L3902" s="134"/>
      <c r="M3902" s="135"/>
      <c r="N3902" s="135"/>
      <c r="O3902" s="134"/>
      <c r="P3902" s="135"/>
      <c r="Q3902" s="135"/>
      <c r="R3902" s="134"/>
      <c r="S3902" s="135"/>
      <c r="T3902" s="135"/>
      <c r="U3902" s="134"/>
      <c r="V3902" s="135"/>
      <c r="W3902" s="135"/>
      <c r="X3902" s="134"/>
      <c r="Y3902" s="135"/>
      <c r="Z3902" s="135"/>
      <c r="AA3902" s="134"/>
      <c r="AB3902" s="135"/>
      <c r="AC3902" s="135"/>
      <c r="AD3902" s="134"/>
      <c r="AE3902" s="135"/>
      <c r="AF3902" s="135"/>
      <c r="AG3902" s="134"/>
    </row>
    <row r="3903" spans="1:33">
      <c r="A3903" s="144" t="s">
        <v>345</v>
      </c>
      <c r="B3903" s="135" t="s">
        <v>1278</v>
      </c>
      <c r="C3903" s="143">
        <v>-495.94420518122854</v>
      </c>
      <c r="D3903" s="143">
        <v>2360.6352926378845</v>
      </c>
      <c r="E3903" s="142">
        <v>1.286</v>
      </c>
      <c r="F3903" s="141">
        <v>2.2629999999999999</v>
      </c>
      <c r="G3903" s="135"/>
      <c r="H3903" s="135"/>
      <c r="I3903" s="134"/>
      <c r="J3903" s="135"/>
      <c r="K3903" s="135"/>
      <c r="L3903" s="134"/>
      <c r="M3903" s="135"/>
      <c r="N3903" s="135"/>
      <c r="O3903" s="134"/>
      <c r="P3903" s="135"/>
      <c r="Q3903" s="135"/>
      <c r="R3903" s="134"/>
      <c r="S3903" s="135"/>
      <c r="T3903" s="135"/>
      <c r="U3903" s="134"/>
      <c r="V3903" s="135"/>
      <c r="W3903" s="135"/>
      <c r="X3903" s="134"/>
      <c r="Y3903" s="135"/>
      <c r="Z3903" s="135"/>
      <c r="AA3903" s="134"/>
      <c r="AB3903" s="135"/>
      <c r="AC3903" s="135"/>
      <c r="AD3903" s="134"/>
      <c r="AE3903" s="135"/>
      <c r="AF3903" s="135"/>
      <c r="AG3903" s="134"/>
    </row>
    <row r="3904" spans="1:33">
      <c r="A3904" s="144" t="s">
        <v>345</v>
      </c>
      <c r="B3904" s="135" t="s">
        <v>1277</v>
      </c>
      <c r="C3904" s="143">
        <v>-495.91882051743727</v>
      </c>
      <c r="D3904" s="143">
        <v>2360.4473080879661</v>
      </c>
      <c r="E3904" s="142">
        <v>1.3180000000000001</v>
      </c>
      <c r="F3904" s="141">
        <v>2.266</v>
      </c>
      <c r="G3904" s="135"/>
      <c r="H3904" s="135"/>
      <c r="I3904" s="134"/>
      <c r="J3904" s="135"/>
      <c r="K3904" s="135"/>
      <c r="L3904" s="134"/>
      <c r="M3904" s="135"/>
      <c r="N3904" s="135"/>
      <c r="O3904" s="134"/>
      <c r="P3904" s="135"/>
      <c r="Q3904" s="135"/>
      <c r="R3904" s="134"/>
      <c r="S3904" s="135"/>
      <c r="T3904" s="135"/>
      <c r="U3904" s="134"/>
      <c r="V3904" s="135"/>
      <c r="W3904" s="135"/>
      <c r="X3904" s="134"/>
      <c r="Y3904" s="135"/>
      <c r="Z3904" s="135"/>
      <c r="AA3904" s="134"/>
      <c r="AB3904" s="135"/>
      <c r="AC3904" s="135"/>
      <c r="AD3904" s="134"/>
      <c r="AE3904" s="135"/>
      <c r="AF3904" s="135"/>
      <c r="AG3904" s="134"/>
    </row>
    <row r="3905" spans="1:33">
      <c r="A3905" s="144" t="s">
        <v>345</v>
      </c>
      <c r="B3905" s="135" t="s">
        <v>1276</v>
      </c>
      <c r="C3905" s="143">
        <v>-496.10581090497772</v>
      </c>
      <c r="D3905" s="143">
        <v>2360.4322796094466</v>
      </c>
      <c r="E3905" s="142">
        <v>1.2869999999999999</v>
      </c>
      <c r="F3905" s="141">
        <v>2.2719999999999998</v>
      </c>
      <c r="G3905" s="135"/>
      <c r="H3905" s="135"/>
      <c r="I3905" s="134"/>
      <c r="J3905" s="135"/>
      <c r="K3905" s="135"/>
      <c r="L3905" s="134"/>
      <c r="M3905" s="135"/>
      <c r="N3905" s="135"/>
      <c r="O3905" s="134"/>
      <c r="P3905" s="135"/>
      <c r="Q3905" s="135"/>
      <c r="R3905" s="134"/>
      <c r="S3905" s="135"/>
      <c r="T3905" s="135"/>
      <c r="U3905" s="134"/>
      <c r="V3905" s="135"/>
      <c r="W3905" s="135"/>
      <c r="X3905" s="134"/>
      <c r="Y3905" s="135"/>
      <c r="Z3905" s="135"/>
      <c r="AA3905" s="134"/>
      <c r="AB3905" s="135"/>
      <c r="AC3905" s="135"/>
      <c r="AD3905" s="134"/>
      <c r="AE3905" s="135"/>
      <c r="AF3905" s="135"/>
      <c r="AG3905" s="134"/>
    </row>
    <row r="3906" spans="1:33">
      <c r="A3906" s="144" t="s">
        <v>345</v>
      </c>
      <c r="B3906" s="135" t="s">
        <v>1275</v>
      </c>
      <c r="C3906" s="143">
        <v>-496.47269397097227</v>
      </c>
      <c r="D3906" s="143">
        <v>2360.0947250991671</v>
      </c>
      <c r="E3906" s="142">
        <v>1.323</v>
      </c>
      <c r="F3906" s="141">
        <v>2.258</v>
      </c>
      <c r="G3906" s="135"/>
      <c r="H3906" s="135"/>
      <c r="I3906" s="134"/>
      <c r="J3906" s="135"/>
      <c r="K3906" s="135"/>
      <c r="L3906" s="134"/>
      <c r="M3906" s="135"/>
      <c r="N3906" s="135"/>
      <c r="O3906" s="134"/>
      <c r="P3906" s="135"/>
      <c r="Q3906" s="135"/>
      <c r="R3906" s="134"/>
      <c r="S3906" s="135"/>
      <c r="T3906" s="135"/>
      <c r="U3906" s="134"/>
      <c r="V3906" s="135"/>
      <c r="W3906" s="135"/>
      <c r="X3906" s="134"/>
      <c r="Y3906" s="135"/>
      <c r="Z3906" s="135"/>
      <c r="AA3906" s="134"/>
      <c r="AB3906" s="135"/>
      <c r="AC3906" s="135"/>
      <c r="AD3906" s="134"/>
      <c r="AE3906" s="135"/>
      <c r="AF3906" s="135"/>
      <c r="AG3906" s="134"/>
    </row>
    <row r="3907" spans="1:33">
      <c r="A3907" s="144" t="s">
        <v>345</v>
      </c>
      <c r="B3907" s="135" t="s">
        <v>1274</v>
      </c>
      <c r="C3907" s="143">
        <v>-496.4830791111641</v>
      </c>
      <c r="D3907" s="143">
        <v>2358.8830705821829</v>
      </c>
      <c r="E3907" s="142">
        <v>1.3140000000000001</v>
      </c>
      <c r="F3907" s="141">
        <v>2.2639999999999998</v>
      </c>
      <c r="G3907" s="135"/>
      <c r="H3907" s="135"/>
      <c r="I3907" s="134"/>
      <c r="J3907" s="135"/>
      <c r="K3907" s="135"/>
      <c r="L3907" s="134"/>
      <c r="M3907" s="135"/>
      <c r="N3907" s="135"/>
      <c r="O3907" s="134"/>
      <c r="P3907" s="135"/>
      <c r="Q3907" s="135"/>
      <c r="R3907" s="134"/>
      <c r="S3907" s="135"/>
      <c r="T3907" s="135"/>
      <c r="U3907" s="134"/>
      <c r="V3907" s="135"/>
      <c r="W3907" s="135"/>
      <c r="X3907" s="134"/>
      <c r="Y3907" s="135"/>
      <c r="Z3907" s="135"/>
      <c r="AA3907" s="134"/>
      <c r="AB3907" s="135"/>
      <c r="AC3907" s="135"/>
      <c r="AD3907" s="134"/>
      <c r="AE3907" s="135"/>
      <c r="AF3907" s="135"/>
      <c r="AG3907" s="134"/>
    </row>
    <row r="3908" spans="1:33">
      <c r="A3908" s="144" t="s">
        <v>345</v>
      </c>
      <c r="B3908" s="135" t="s">
        <v>1273</v>
      </c>
      <c r="C3908" s="143">
        <v>-496.72290562507879</v>
      </c>
      <c r="D3908" s="143">
        <v>2357.7411931091697</v>
      </c>
      <c r="E3908" s="142">
        <v>1.292</v>
      </c>
      <c r="F3908" s="141">
        <v>2.258</v>
      </c>
      <c r="G3908" s="135"/>
      <c r="H3908" s="135"/>
      <c r="I3908" s="134"/>
      <c r="J3908" s="135"/>
      <c r="K3908" s="135"/>
      <c r="L3908" s="134"/>
      <c r="M3908" s="135"/>
      <c r="N3908" s="135"/>
      <c r="O3908" s="134"/>
      <c r="P3908" s="135"/>
      <c r="Q3908" s="135"/>
      <c r="R3908" s="134"/>
      <c r="S3908" s="135"/>
      <c r="T3908" s="135"/>
      <c r="U3908" s="134"/>
      <c r="V3908" s="135"/>
      <c r="W3908" s="135"/>
      <c r="X3908" s="134"/>
      <c r="Y3908" s="135"/>
      <c r="Z3908" s="135"/>
      <c r="AA3908" s="134"/>
      <c r="AB3908" s="135"/>
      <c r="AC3908" s="135"/>
      <c r="AD3908" s="134"/>
      <c r="AE3908" s="135"/>
      <c r="AF3908" s="135"/>
      <c r="AG3908" s="134"/>
    </row>
    <row r="3909" spans="1:33">
      <c r="A3909" s="144" t="s">
        <v>345</v>
      </c>
      <c r="B3909" s="135" t="s">
        <v>1272</v>
      </c>
      <c r="C3909" s="143">
        <v>-496.87965748717778</v>
      </c>
      <c r="D3909" s="143">
        <v>2357.198594178436</v>
      </c>
      <c r="E3909" s="142">
        <v>1.321</v>
      </c>
      <c r="F3909" s="141">
        <v>2.2810000000000001</v>
      </c>
      <c r="G3909" s="135"/>
      <c r="H3909" s="135"/>
      <c r="I3909" s="134"/>
      <c r="J3909" s="135"/>
      <c r="K3909" s="135"/>
      <c r="L3909" s="134"/>
      <c r="M3909" s="135"/>
      <c r="N3909" s="135"/>
      <c r="O3909" s="134"/>
      <c r="P3909" s="135"/>
      <c r="Q3909" s="135"/>
      <c r="R3909" s="134"/>
      <c r="S3909" s="135"/>
      <c r="T3909" s="135"/>
      <c r="U3909" s="134"/>
      <c r="V3909" s="135"/>
      <c r="W3909" s="135"/>
      <c r="X3909" s="134"/>
      <c r="Y3909" s="135"/>
      <c r="Z3909" s="135"/>
      <c r="AA3909" s="134"/>
      <c r="AB3909" s="135"/>
      <c r="AC3909" s="135"/>
      <c r="AD3909" s="134"/>
      <c r="AE3909" s="135"/>
      <c r="AF3909" s="135"/>
      <c r="AG3909" s="134"/>
    </row>
    <row r="3910" spans="1:33">
      <c r="A3910" s="144" t="s">
        <v>345</v>
      </c>
      <c r="B3910" s="135" t="s">
        <v>1271</v>
      </c>
      <c r="C3910" s="143">
        <v>-496.46254326085449</v>
      </c>
      <c r="D3910" s="143">
        <v>2355.2791095965422</v>
      </c>
      <c r="E3910" s="142">
        <v>1.2829999999999999</v>
      </c>
      <c r="F3910" s="141">
        <v>2.2730000000000001</v>
      </c>
      <c r="G3910" s="135"/>
      <c r="H3910" s="135"/>
      <c r="I3910" s="134"/>
      <c r="J3910" s="135"/>
      <c r="K3910" s="135"/>
      <c r="L3910" s="134"/>
      <c r="M3910" s="135"/>
      <c r="N3910" s="135"/>
      <c r="O3910" s="134"/>
      <c r="P3910" s="135"/>
      <c r="Q3910" s="135"/>
      <c r="R3910" s="134"/>
      <c r="S3910" s="135"/>
      <c r="T3910" s="135"/>
      <c r="U3910" s="134"/>
      <c r="V3910" s="135"/>
      <c r="W3910" s="135"/>
      <c r="X3910" s="134"/>
      <c r="Y3910" s="135"/>
      <c r="Z3910" s="135"/>
      <c r="AA3910" s="134"/>
      <c r="AB3910" s="135"/>
      <c r="AC3910" s="135"/>
      <c r="AD3910" s="134"/>
      <c r="AE3910" s="135"/>
      <c r="AF3910" s="135"/>
      <c r="AG3910" s="134"/>
    </row>
    <row r="3911" spans="1:33">
      <c r="A3911" s="144" t="s">
        <v>345</v>
      </c>
      <c r="B3911" s="135" t="s">
        <v>1270</v>
      </c>
      <c r="C3911" s="143">
        <v>-496.67712113620155</v>
      </c>
      <c r="D3911" s="143">
        <v>2354.5258966463111</v>
      </c>
      <c r="E3911" s="142">
        <v>1.3049999999999999</v>
      </c>
      <c r="F3911" s="141">
        <v>2.2810000000000001</v>
      </c>
      <c r="G3911" s="135"/>
      <c r="H3911" s="135"/>
      <c r="I3911" s="134"/>
      <c r="J3911" s="135"/>
      <c r="K3911" s="135"/>
      <c r="L3911" s="134"/>
      <c r="M3911" s="135"/>
      <c r="N3911" s="135"/>
      <c r="O3911" s="134"/>
      <c r="P3911" s="135"/>
      <c r="Q3911" s="135"/>
      <c r="R3911" s="134"/>
      <c r="S3911" s="135"/>
      <c r="T3911" s="135"/>
      <c r="U3911" s="134"/>
      <c r="V3911" s="135"/>
      <c r="W3911" s="135"/>
      <c r="X3911" s="134"/>
      <c r="Y3911" s="135"/>
      <c r="Z3911" s="135"/>
      <c r="AA3911" s="134"/>
      <c r="AB3911" s="135"/>
      <c r="AC3911" s="135"/>
      <c r="AD3911" s="134"/>
      <c r="AE3911" s="135"/>
      <c r="AF3911" s="135"/>
      <c r="AG3911" s="134"/>
    </row>
    <row r="3912" spans="1:33">
      <c r="A3912" s="144" t="s">
        <v>345</v>
      </c>
      <c r="B3912" s="135" t="s">
        <v>1269</v>
      </c>
      <c r="C3912" s="143">
        <v>-496.25535610087098</v>
      </c>
      <c r="D3912" s="143">
        <v>2352.605818366867</v>
      </c>
      <c r="E3912" s="142">
        <v>1.2669999999999999</v>
      </c>
      <c r="F3912" s="141">
        <v>2.2690000000000001</v>
      </c>
      <c r="G3912" s="135"/>
      <c r="H3912" s="135"/>
      <c r="I3912" s="134"/>
      <c r="J3912" s="135"/>
      <c r="K3912" s="135"/>
      <c r="L3912" s="134"/>
      <c r="M3912" s="135"/>
      <c r="N3912" s="135"/>
      <c r="O3912" s="134"/>
      <c r="P3912" s="135"/>
      <c r="Q3912" s="135"/>
      <c r="R3912" s="134"/>
      <c r="S3912" s="135"/>
      <c r="T3912" s="135"/>
      <c r="U3912" s="134"/>
      <c r="V3912" s="135"/>
      <c r="W3912" s="135"/>
      <c r="X3912" s="134"/>
      <c r="Y3912" s="135"/>
      <c r="Z3912" s="135"/>
      <c r="AA3912" s="134"/>
      <c r="AB3912" s="135"/>
      <c r="AC3912" s="135"/>
      <c r="AD3912" s="134"/>
      <c r="AE3912" s="135"/>
      <c r="AF3912" s="135"/>
      <c r="AG3912" s="134"/>
    </row>
    <row r="3913" spans="1:33">
      <c r="A3913" s="144" t="s">
        <v>345</v>
      </c>
      <c r="B3913" s="135" t="s">
        <v>1268</v>
      </c>
      <c r="C3913" s="143">
        <v>-496.41875184388334</v>
      </c>
      <c r="D3913" s="143">
        <v>2352.3691698605603</v>
      </c>
      <c r="E3913" s="142">
        <v>1.3149999999999999</v>
      </c>
      <c r="F3913" s="141">
        <v>2.2639999999999998</v>
      </c>
      <c r="G3913" s="135"/>
      <c r="H3913" s="135"/>
      <c r="I3913" s="134"/>
      <c r="J3913" s="135"/>
      <c r="K3913" s="135"/>
      <c r="L3913" s="134"/>
      <c r="M3913" s="135"/>
      <c r="N3913" s="135"/>
      <c r="O3913" s="134"/>
      <c r="P3913" s="135"/>
      <c r="Q3913" s="135"/>
      <c r="R3913" s="134"/>
      <c r="S3913" s="135"/>
      <c r="T3913" s="135"/>
      <c r="U3913" s="134"/>
      <c r="V3913" s="135"/>
      <c r="W3913" s="135"/>
      <c r="X3913" s="134"/>
      <c r="Y3913" s="135"/>
      <c r="Z3913" s="135"/>
      <c r="AA3913" s="134"/>
      <c r="AB3913" s="135"/>
      <c r="AC3913" s="135"/>
      <c r="AD3913" s="134"/>
      <c r="AE3913" s="135"/>
      <c r="AF3913" s="135"/>
      <c r="AG3913" s="134"/>
    </row>
    <row r="3914" spans="1:33">
      <c r="A3914" s="144" t="s">
        <v>345</v>
      </c>
      <c r="B3914" s="135" t="s">
        <v>1267</v>
      </c>
      <c r="C3914" s="143">
        <v>-496.3871795220158</v>
      </c>
      <c r="D3914" s="143">
        <v>2351.0503880890064</v>
      </c>
      <c r="E3914" s="142">
        <v>1.3029999999999999</v>
      </c>
      <c r="F3914" s="141">
        <v>2.2599999999999998</v>
      </c>
      <c r="G3914" s="135"/>
      <c r="H3914" s="135"/>
      <c r="I3914" s="134"/>
      <c r="J3914" s="135"/>
      <c r="K3914" s="135"/>
      <c r="L3914" s="134"/>
      <c r="M3914" s="135"/>
      <c r="N3914" s="135"/>
      <c r="O3914" s="134"/>
      <c r="P3914" s="135"/>
      <c r="Q3914" s="135"/>
      <c r="R3914" s="134"/>
      <c r="S3914" s="135"/>
      <c r="T3914" s="135"/>
      <c r="U3914" s="134"/>
      <c r="V3914" s="135"/>
      <c r="W3914" s="135"/>
      <c r="X3914" s="134"/>
      <c r="Y3914" s="135"/>
      <c r="Z3914" s="135"/>
      <c r="AA3914" s="134"/>
      <c r="AB3914" s="135"/>
      <c r="AC3914" s="135"/>
      <c r="AD3914" s="134"/>
      <c r="AE3914" s="135"/>
      <c r="AF3914" s="135"/>
      <c r="AG3914" s="134"/>
    </row>
    <row r="3915" spans="1:33">
      <c r="A3915" s="144" t="s">
        <v>345</v>
      </c>
      <c r="B3915" s="135" t="s">
        <v>1266</v>
      </c>
      <c r="C3915" s="143">
        <v>-496.33481217651689</v>
      </c>
      <c r="D3915" s="143">
        <v>2350.6604765129773</v>
      </c>
      <c r="E3915" s="142">
        <v>1.3069999999999999</v>
      </c>
      <c r="F3915" s="141">
        <v>2.2629999999999999</v>
      </c>
      <c r="G3915" s="135"/>
      <c r="H3915" s="135"/>
      <c r="I3915" s="134"/>
      <c r="J3915" s="135"/>
      <c r="K3915" s="135"/>
      <c r="L3915" s="134"/>
      <c r="M3915" s="135"/>
      <c r="N3915" s="135"/>
      <c r="O3915" s="134"/>
      <c r="P3915" s="135"/>
      <c r="Q3915" s="135"/>
      <c r="R3915" s="134"/>
      <c r="S3915" s="135"/>
      <c r="T3915" s="135"/>
      <c r="U3915" s="134"/>
      <c r="V3915" s="135"/>
      <c r="W3915" s="135"/>
      <c r="X3915" s="134"/>
      <c r="Y3915" s="135"/>
      <c r="Z3915" s="135"/>
      <c r="AA3915" s="134"/>
      <c r="AB3915" s="135"/>
      <c r="AC3915" s="135"/>
      <c r="AD3915" s="134"/>
      <c r="AE3915" s="135"/>
      <c r="AF3915" s="135"/>
      <c r="AG3915" s="134"/>
    </row>
    <row r="3916" spans="1:33">
      <c r="A3916" s="144" t="s">
        <v>345</v>
      </c>
      <c r="B3916" s="135" t="s">
        <v>1265</v>
      </c>
      <c r="C3916" s="143">
        <v>-496.26156524287649</v>
      </c>
      <c r="D3916" s="143">
        <v>2349.9441640922469</v>
      </c>
      <c r="E3916" s="142">
        <v>1.298</v>
      </c>
      <c r="F3916" s="141">
        <v>2.2450000000000001</v>
      </c>
      <c r="G3916" s="135"/>
      <c r="H3916" s="135"/>
      <c r="I3916" s="134"/>
      <c r="J3916" s="135"/>
      <c r="K3916" s="135"/>
      <c r="L3916" s="134"/>
      <c r="M3916" s="135"/>
      <c r="N3916" s="135"/>
      <c r="O3916" s="134"/>
      <c r="P3916" s="135"/>
      <c r="Q3916" s="135"/>
      <c r="R3916" s="134"/>
      <c r="S3916" s="135"/>
      <c r="T3916" s="135"/>
      <c r="U3916" s="134"/>
      <c r="V3916" s="135"/>
      <c r="W3916" s="135"/>
      <c r="X3916" s="134"/>
      <c r="Y3916" s="135"/>
      <c r="Z3916" s="135"/>
      <c r="AA3916" s="134"/>
      <c r="AB3916" s="135"/>
      <c r="AC3916" s="135"/>
      <c r="AD3916" s="134"/>
      <c r="AE3916" s="135"/>
      <c r="AF3916" s="135"/>
      <c r="AG3916" s="134"/>
    </row>
    <row r="3917" spans="1:33">
      <c r="A3917" s="144" t="s">
        <v>345</v>
      </c>
      <c r="B3917" s="135" t="s">
        <v>1264</v>
      </c>
      <c r="C3917" s="143">
        <v>-496.85704892023665</v>
      </c>
      <c r="D3917" s="143">
        <v>2348.0398257268112</v>
      </c>
      <c r="E3917" s="142">
        <v>1.3160000000000001</v>
      </c>
      <c r="F3917" s="141">
        <v>2.2610000000000001</v>
      </c>
      <c r="G3917" s="135"/>
      <c r="H3917" s="135"/>
      <c r="I3917" s="134"/>
      <c r="J3917" s="135"/>
      <c r="K3917" s="135"/>
      <c r="L3917" s="134"/>
      <c r="M3917" s="135"/>
      <c r="N3917" s="135"/>
      <c r="O3917" s="134"/>
      <c r="P3917" s="135"/>
      <c r="Q3917" s="135"/>
      <c r="R3917" s="134"/>
      <c r="S3917" s="135"/>
      <c r="T3917" s="135"/>
      <c r="U3917" s="134"/>
      <c r="V3917" s="135"/>
      <c r="W3917" s="135"/>
      <c r="X3917" s="134"/>
      <c r="Y3917" s="135"/>
      <c r="Z3917" s="135"/>
      <c r="AA3917" s="134"/>
      <c r="AB3917" s="135"/>
      <c r="AC3917" s="135"/>
      <c r="AD3917" s="134"/>
      <c r="AE3917" s="135"/>
      <c r="AF3917" s="135"/>
      <c r="AG3917" s="134"/>
    </row>
    <row r="3918" spans="1:33">
      <c r="A3918" s="144" t="s">
        <v>345</v>
      </c>
      <c r="B3918" s="135" t="s">
        <v>1263</v>
      </c>
      <c r="C3918" s="143">
        <v>-496.41754916162904</v>
      </c>
      <c r="D3918" s="143">
        <v>2347.9616060749499</v>
      </c>
      <c r="E3918" s="142">
        <v>1.298</v>
      </c>
      <c r="F3918" s="141">
        <v>2.2349999999999999</v>
      </c>
      <c r="G3918" s="135"/>
      <c r="H3918" s="135"/>
      <c r="I3918" s="134"/>
      <c r="J3918" s="135"/>
      <c r="K3918" s="135"/>
      <c r="L3918" s="134"/>
      <c r="M3918" s="135"/>
      <c r="N3918" s="135"/>
      <c r="O3918" s="134"/>
      <c r="P3918" s="135"/>
      <c r="Q3918" s="135"/>
      <c r="R3918" s="134"/>
      <c r="S3918" s="135"/>
      <c r="T3918" s="135"/>
      <c r="U3918" s="134"/>
      <c r="V3918" s="135"/>
      <c r="W3918" s="135"/>
      <c r="X3918" s="134"/>
      <c r="Y3918" s="135"/>
      <c r="Z3918" s="135"/>
      <c r="AA3918" s="134"/>
      <c r="AB3918" s="135"/>
      <c r="AC3918" s="135"/>
      <c r="AD3918" s="134"/>
      <c r="AE3918" s="135"/>
      <c r="AF3918" s="135"/>
      <c r="AG3918" s="134"/>
    </row>
    <row r="3919" spans="1:33">
      <c r="A3919" s="144" t="s">
        <v>345</v>
      </c>
      <c r="B3919" s="135" t="s">
        <v>1262</v>
      </c>
      <c r="C3919" s="143">
        <v>-496.11382010917129</v>
      </c>
      <c r="D3919" s="143">
        <v>2346.5543393423213</v>
      </c>
      <c r="E3919" s="142">
        <v>1.3</v>
      </c>
      <c r="F3919" s="141">
        <v>2.2589999999999999</v>
      </c>
      <c r="G3919" s="135"/>
      <c r="H3919" s="135"/>
      <c r="I3919" s="134"/>
      <c r="J3919" s="135"/>
      <c r="K3919" s="135"/>
      <c r="L3919" s="134"/>
      <c r="M3919" s="135"/>
      <c r="N3919" s="135"/>
      <c r="O3919" s="134"/>
      <c r="P3919" s="135"/>
      <c r="Q3919" s="135"/>
      <c r="R3919" s="134"/>
      <c r="S3919" s="135"/>
      <c r="T3919" s="135"/>
      <c r="U3919" s="134"/>
      <c r="V3919" s="135"/>
      <c r="W3919" s="135"/>
      <c r="X3919" s="134"/>
      <c r="Y3919" s="135"/>
      <c r="Z3919" s="135"/>
      <c r="AA3919" s="134"/>
      <c r="AB3919" s="135"/>
      <c r="AC3919" s="135"/>
      <c r="AD3919" s="134"/>
      <c r="AE3919" s="135"/>
      <c r="AF3919" s="135"/>
      <c r="AG3919" s="134"/>
    </row>
    <row r="3920" spans="1:33">
      <c r="A3920" s="144" t="s">
        <v>345</v>
      </c>
      <c r="B3920" s="135" t="s">
        <v>1261</v>
      </c>
      <c r="C3920" s="143">
        <v>-496.26129168731848</v>
      </c>
      <c r="D3920" s="143">
        <v>2344.6405715784958</v>
      </c>
      <c r="E3920" s="142">
        <v>1.3129999999999999</v>
      </c>
      <c r="F3920" s="141">
        <v>2.2530000000000001</v>
      </c>
      <c r="G3920" s="135"/>
      <c r="H3920" s="135"/>
      <c r="I3920" s="134"/>
      <c r="J3920" s="135"/>
      <c r="K3920" s="135"/>
      <c r="L3920" s="134"/>
      <c r="M3920" s="135"/>
      <c r="N3920" s="135"/>
      <c r="O3920" s="134"/>
      <c r="P3920" s="135"/>
      <c r="Q3920" s="135"/>
      <c r="R3920" s="134"/>
      <c r="S3920" s="135"/>
      <c r="T3920" s="135"/>
      <c r="U3920" s="134"/>
      <c r="V3920" s="135"/>
      <c r="W3920" s="135"/>
      <c r="X3920" s="134"/>
      <c r="Y3920" s="135"/>
      <c r="Z3920" s="135"/>
      <c r="AA3920" s="134"/>
      <c r="AB3920" s="135"/>
      <c r="AC3920" s="135"/>
      <c r="AD3920" s="134"/>
      <c r="AE3920" s="135"/>
      <c r="AF3920" s="135"/>
      <c r="AG3920" s="134"/>
    </row>
    <row r="3921" spans="1:33">
      <c r="A3921" s="144" t="s">
        <v>345</v>
      </c>
      <c r="B3921" s="135" t="s">
        <v>1260</v>
      </c>
      <c r="C3921" s="143">
        <v>-496.6104936034248</v>
      </c>
      <c r="D3921" s="143">
        <v>2343.3944837865965</v>
      </c>
      <c r="E3921" s="142">
        <v>1.3120000000000001</v>
      </c>
      <c r="F3921" s="141">
        <v>2.2559999999999998</v>
      </c>
      <c r="G3921" s="135"/>
      <c r="H3921" s="135"/>
      <c r="I3921" s="134"/>
      <c r="J3921" s="135"/>
      <c r="K3921" s="135"/>
      <c r="L3921" s="134"/>
      <c r="M3921" s="135"/>
      <c r="N3921" s="135"/>
      <c r="O3921" s="134"/>
      <c r="P3921" s="135"/>
      <c r="Q3921" s="135"/>
      <c r="R3921" s="134"/>
      <c r="S3921" s="135"/>
      <c r="T3921" s="135"/>
      <c r="U3921" s="134"/>
      <c r="V3921" s="135"/>
      <c r="W3921" s="135"/>
      <c r="X3921" s="134"/>
      <c r="Y3921" s="135"/>
      <c r="Z3921" s="135"/>
      <c r="AA3921" s="134"/>
      <c r="AB3921" s="135"/>
      <c r="AC3921" s="135"/>
      <c r="AD3921" s="134"/>
      <c r="AE3921" s="135"/>
      <c r="AF3921" s="135"/>
      <c r="AG3921" s="134"/>
    </row>
    <row r="3922" spans="1:33">
      <c r="A3922" s="144" t="s">
        <v>345</v>
      </c>
      <c r="B3922" s="135" t="s">
        <v>1259</v>
      </c>
      <c r="C3922" s="143">
        <v>-496.61350759214088</v>
      </c>
      <c r="D3922" s="143">
        <v>2341.9685893581554</v>
      </c>
      <c r="E3922" s="142">
        <v>1.325</v>
      </c>
      <c r="F3922" s="141">
        <v>2.266</v>
      </c>
      <c r="G3922" s="135"/>
      <c r="H3922" s="135"/>
      <c r="I3922" s="134"/>
      <c r="J3922" s="135"/>
      <c r="K3922" s="135"/>
      <c r="L3922" s="134"/>
      <c r="M3922" s="135"/>
      <c r="N3922" s="135"/>
      <c r="O3922" s="134"/>
      <c r="P3922" s="135"/>
      <c r="Q3922" s="135"/>
      <c r="R3922" s="134"/>
      <c r="S3922" s="135"/>
      <c r="T3922" s="135"/>
      <c r="U3922" s="134"/>
      <c r="V3922" s="135"/>
      <c r="W3922" s="135"/>
      <c r="X3922" s="134"/>
      <c r="Y3922" s="135"/>
      <c r="Z3922" s="135"/>
      <c r="AA3922" s="134"/>
      <c r="AB3922" s="135"/>
      <c r="AC3922" s="135"/>
      <c r="AD3922" s="134"/>
      <c r="AE3922" s="135"/>
      <c r="AF3922" s="135"/>
      <c r="AG3922" s="134"/>
    </row>
    <row r="3923" spans="1:33">
      <c r="A3923" s="144" t="s">
        <v>345</v>
      </c>
      <c r="B3923" s="135" t="s">
        <v>1258</v>
      </c>
      <c r="C3923" s="143">
        <v>-496.44487711791737</v>
      </c>
      <c r="D3923" s="143">
        <v>2340.0803540447628</v>
      </c>
      <c r="E3923" s="142">
        <v>1.3029999999999999</v>
      </c>
      <c r="F3923" s="141">
        <v>2.274</v>
      </c>
      <c r="G3923" s="135"/>
      <c r="H3923" s="135"/>
      <c r="I3923" s="134"/>
      <c r="J3923" s="135"/>
      <c r="K3923" s="135"/>
      <c r="L3923" s="134"/>
      <c r="M3923" s="135"/>
      <c r="N3923" s="135"/>
      <c r="O3923" s="134"/>
      <c r="P3923" s="135"/>
      <c r="Q3923" s="135"/>
      <c r="R3923" s="134"/>
      <c r="S3923" s="135"/>
      <c r="T3923" s="135"/>
      <c r="U3923" s="134"/>
      <c r="V3923" s="135"/>
      <c r="W3923" s="135"/>
      <c r="X3923" s="134"/>
      <c r="Y3923" s="135"/>
      <c r="Z3923" s="135"/>
      <c r="AA3923" s="134"/>
      <c r="AB3923" s="135"/>
      <c r="AC3923" s="135"/>
      <c r="AD3923" s="134"/>
      <c r="AE3923" s="135"/>
      <c r="AF3923" s="135"/>
      <c r="AG3923" s="134"/>
    </row>
    <row r="3924" spans="1:33">
      <c r="A3924" s="144" t="s">
        <v>345</v>
      </c>
      <c r="B3924" s="135" t="s">
        <v>1257</v>
      </c>
      <c r="C3924" s="143">
        <v>-496.38903715244561</v>
      </c>
      <c r="D3924" s="143">
        <v>2339.0454400929571</v>
      </c>
      <c r="E3924" s="142">
        <v>1.3180000000000001</v>
      </c>
      <c r="F3924" s="141">
        <v>2.2690000000000001</v>
      </c>
      <c r="G3924" s="135"/>
      <c r="H3924" s="135"/>
      <c r="I3924" s="134"/>
      <c r="J3924" s="135"/>
      <c r="K3924" s="135"/>
      <c r="L3924" s="134"/>
      <c r="M3924" s="135"/>
      <c r="N3924" s="135"/>
      <c r="O3924" s="134"/>
      <c r="P3924" s="135"/>
      <c r="Q3924" s="135"/>
      <c r="R3924" s="134"/>
      <c r="S3924" s="135"/>
      <c r="T3924" s="135"/>
      <c r="U3924" s="134"/>
      <c r="V3924" s="135"/>
      <c r="W3924" s="135"/>
      <c r="X3924" s="134"/>
      <c r="Y3924" s="135"/>
      <c r="Z3924" s="135"/>
      <c r="AA3924" s="134"/>
      <c r="AB3924" s="135"/>
      <c r="AC3924" s="135"/>
      <c r="AD3924" s="134"/>
      <c r="AE3924" s="135"/>
      <c r="AF3924" s="135"/>
      <c r="AG3924" s="134"/>
    </row>
    <row r="3925" spans="1:33">
      <c r="A3925" s="144" t="s">
        <v>345</v>
      </c>
      <c r="B3925" s="135" t="s">
        <v>1256</v>
      </c>
      <c r="C3925" s="143">
        <v>-496.64962723089167</v>
      </c>
      <c r="D3925" s="143">
        <v>2337.5106454953489</v>
      </c>
      <c r="E3925" s="142">
        <v>1.2909999999999999</v>
      </c>
      <c r="F3925" s="141">
        <v>2.2440000000000002</v>
      </c>
      <c r="G3925" s="135"/>
      <c r="H3925" s="135"/>
      <c r="I3925" s="134"/>
      <c r="J3925" s="135"/>
      <c r="K3925" s="135"/>
      <c r="L3925" s="134"/>
      <c r="M3925" s="135"/>
      <c r="N3925" s="135"/>
      <c r="O3925" s="134"/>
      <c r="P3925" s="135"/>
      <c r="Q3925" s="135"/>
      <c r="R3925" s="134"/>
      <c r="S3925" s="135"/>
      <c r="T3925" s="135"/>
      <c r="U3925" s="134"/>
      <c r="V3925" s="135"/>
      <c r="W3925" s="135"/>
      <c r="X3925" s="134"/>
      <c r="Y3925" s="135"/>
      <c r="Z3925" s="135"/>
      <c r="AA3925" s="134"/>
      <c r="AB3925" s="135"/>
      <c r="AC3925" s="135"/>
      <c r="AD3925" s="134"/>
      <c r="AE3925" s="135"/>
      <c r="AF3925" s="135"/>
      <c r="AG3925" s="134"/>
    </row>
    <row r="3926" spans="1:33">
      <c r="A3926" s="144" t="s">
        <v>345</v>
      </c>
      <c r="B3926" s="135" t="s">
        <v>1255</v>
      </c>
      <c r="C3926" s="143">
        <v>-496.45482640435472</v>
      </c>
      <c r="D3926" s="143">
        <v>2336.8439777591775</v>
      </c>
      <c r="E3926" s="142">
        <v>1.3160000000000001</v>
      </c>
      <c r="F3926" s="141">
        <v>2.2429999999999999</v>
      </c>
      <c r="G3926" s="135"/>
      <c r="H3926" s="135"/>
      <c r="I3926" s="134"/>
      <c r="J3926" s="135"/>
      <c r="K3926" s="135"/>
      <c r="L3926" s="134"/>
      <c r="M3926" s="135"/>
      <c r="N3926" s="135"/>
      <c r="O3926" s="134"/>
      <c r="P3926" s="135"/>
      <c r="Q3926" s="135"/>
      <c r="R3926" s="134"/>
      <c r="S3926" s="135"/>
      <c r="T3926" s="135"/>
      <c r="U3926" s="134"/>
      <c r="V3926" s="135"/>
      <c r="W3926" s="135"/>
      <c r="X3926" s="134"/>
      <c r="Y3926" s="135"/>
      <c r="Z3926" s="135"/>
      <c r="AA3926" s="134"/>
      <c r="AB3926" s="135"/>
      <c r="AC3926" s="135"/>
      <c r="AD3926" s="134"/>
      <c r="AE3926" s="135"/>
      <c r="AF3926" s="135"/>
      <c r="AG3926" s="134"/>
    </row>
    <row r="3927" spans="1:33">
      <c r="A3927" s="144" t="s">
        <v>345</v>
      </c>
      <c r="B3927" s="135" t="s">
        <v>1254</v>
      </c>
      <c r="C3927" s="143">
        <v>-496.2008036456325</v>
      </c>
      <c r="D3927" s="143">
        <v>2335.3375534340034</v>
      </c>
      <c r="E3927" s="142">
        <v>1.321</v>
      </c>
      <c r="F3927" s="141">
        <v>2.2559999999999998</v>
      </c>
      <c r="G3927" s="135"/>
      <c r="H3927" s="135"/>
      <c r="I3927" s="134"/>
      <c r="J3927" s="135"/>
      <c r="K3927" s="135"/>
      <c r="L3927" s="134"/>
      <c r="M3927" s="135"/>
      <c r="N3927" s="135"/>
      <c r="O3927" s="134"/>
      <c r="P3927" s="135"/>
      <c r="Q3927" s="135"/>
      <c r="R3927" s="134"/>
      <c r="S3927" s="135"/>
      <c r="T3927" s="135"/>
      <c r="U3927" s="134"/>
      <c r="V3927" s="135"/>
      <c r="W3927" s="135"/>
      <c r="X3927" s="134"/>
      <c r="Y3927" s="135"/>
      <c r="Z3927" s="135"/>
      <c r="AA3927" s="134"/>
      <c r="AB3927" s="135"/>
      <c r="AC3927" s="135"/>
      <c r="AD3927" s="134"/>
      <c r="AE3927" s="135"/>
      <c r="AF3927" s="135"/>
      <c r="AG3927" s="134"/>
    </row>
    <row r="3928" spans="1:33">
      <c r="A3928" s="144" t="s">
        <v>345</v>
      </c>
      <c r="B3928" s="135" t="s">
        <v>1253</v>
      </c>
      <c r="C3928" s="143">
        <v>-496.00185624386296</v>
      </c>
      <c r="D3928" s="143">
        <v>2334.8787887822859</v>
      </c>
      <c r="E3928" s="142">
        <v>1.3120000000000001</v>
      </c>
      <c r="F3928" s="141">
        <v>2.2559999999999998</v>
      </c>
      <c r="G3928" s="135"/>
      <c r="H3928" s="135"/>
      <c r="I3928" s="134"/>
      <c r="J3928" s="135"/>
      <c r="K3928" s="135"/>
      <c r="L3928" s="134"/>
      <c r="M3928" s="135"/>
      <c r="N3928" s="135"/>
      <c r="O3928" s="134"/>
      <c r="P3928" s="135"/>
      <c r="Q3928" s="135"/>
      <c r="R3928" s="134"/>
      <c r="S3928" s="135"/>
      <c r="T3928" s="135"/>
      <c r="U3928" s="134"/>
      <c r="V3928" s="135"/>
      <c r="W3928" s="135"/>
      <c r="X3928" s="134"/>
      <c r="Y3928" s="135"/>
      <c r="Z3928" s="135"/>
      <c r="AA3928" s="134"/>
      <c r="AB3928" s="135"/>
      <c r="AC3928" s="135"/>
      <c r="AD3928" s="134"/>
      <c r="AE3928" s="135"/>
      <c r="AF3928" s="135"/>
      <c r="AG3928" s="134"/>
    </row>
    <row r="3929" spans="1:33">
      <c r="A3929" s="144" t="s">
        <v>345</v>
      </c>
      <c r="B3929" s="135" t="s">
        <v>1252</v>
      </c>
      <c r="C3929" s="143">
        <v>-496.80229898642398</v>
      </c>
      <c r="D3929" s="143">
        <v>2333.1981465979079</v>
      </c>
      <c r="E3929" s="142">
        <v>1.304</v>
      </c>
      <c r="F3929" s="141">
        <v>2.2589999999999999</v>
      </c>
      <c r="G3929" s="135"/>
      <c r="H3929" s="135"/>
      <c r="I3929" s="134"/>
      <c r="J3929" s="135"/>
      <c r="K3929" s="135"/>
      <c r="L3929" s="134"/>
      <c r="M3929" s="135"/>
      <c r="N3929" s="135"/>
      <c r="O3929" s="134"/>
      <c r="P3929" s="135"/>
      <c r="Q3929" s="135"/>
      <c r="R3929" s="134"/>
      <c r="S3929" s="135"/>
      <c r="T3929" s="135"/>
      <c r="U3929" s="134"/>
      <c r="V3929" s="135"/>
      <c r="W3929" s="135"/>
      <c r="X3929" s="134"/>
      <c r="Y3929" s="135"/>
      <c r="Z3929" s="135"/>
      <c r="AA3929" s="134"/>
      <c r="AB3929" s="135"/>
      <c r="AC3929" s="135"/>
      <c r="AD3929" s="134"/>
      <c r="AE3929" s="135"/>
      <c r="AF3929" s="135"/>
      <c r="AG3929" s="134"/>
    </row>
    <row r="3930" spans="1:33">
      <c r="A3930" s="144" t="s">
        <v>345</v>
      </c>
      <c r="B3930" s="135" t="s">
        <v>1251</v>
      </c>
      <c r="C3930" s="143">
        <v>-496.36867479413678</v>
      </c>
      <c r="D3930" s="143">
        <v>2332.1482361872427</v>
      </c>
      <c r="E3930" s="142">
        <v>1.302</v>
      </c>
      <c r="F3930" s="141">
        <v>2.2679999999999998</v>
      </c>
      <c r="G3930" s="135"/>
      <c r="H3930" s="135"/>
      <c r="I3930" s="134"/>
      <c r="J3930" s="135"/>
      <c r="K3930" s="135"/>
      <c r="L3930" s="134"/>
      <c r="M3930" s="135"/>
      <c r="N3930" s="135"/>
      <c r="O3930" s="134"/>
      <c r="P3930" s="135"/>
      <c r="Q3930" s="135"/>
      <c r="R3930" s="134"/>
      <c r="S3930" s="135"/>
      <c r="T3930" s="135"/>
      <c r="U3930" s="134"/>
      <c r="V3930" s="135"/>
      <c r="W3930" s="135"/>
      <c r="X3930" s="134"/>
      <c r="Y3930" s="135"/>
      <c r="Z3930" s="135"/>
      <c r="AA3930" s="134"/>
      <c r="AB3930" s="135"/>
      <c r="AC3930" s="135"/>
      <c r="AD3930" s="134"/>
      <c r="AE3930" s="135"/>
      <c r="AF3930" s="135"/>
      <c r="AG3930" s="134"/>
    </row>
    <row r="3931" spans="1:33">
      <c r="A3931" s="144" t="s">
        <v>345</v>
      </c>
      <c r="B3931" s="135" t="s">
        <v>1250</v>
      </c>
      <c r="C3931" s="143">
        <v>-496.59853335781952</v>
      </c>
      <c r="D3931" s="143">
        <v>2332.0575625302295</v>
      </c>
      <c r="E3931" s="142">
        <v>1.3160000000000001</v>
      </c>
      <c r="F3931" s="141">
        <v>2.2679999999999998</v>
      </c>
      <c r="G3931" s="135"/>
      <c r="H3931" s="135"/>
      <c r="I3931" s="134"/>
      <c r="J3931" s="135"/>
      <c r="K3931" s="135"/>
      <c r="L3931" s="134"/>
      <c r="M3931" s="135"/>
      <c r="N3931" s="135"/>
      <c r="O3931" s="134"/>
      <c r="P3931" s="135"/>
      <c r="Q3931" s="135"/>
      <c r="R3931" s="134"/>
      <c r="S3931" s="135"/>
      <c r="T3931" s="135"/>
      <c r="U3931" s="134"/>
      <c r="V3931" s="135"/>
      <c r="W3931" s="135"/>
      <c r="X3931" s="134"/>
      <c r="Y3931" s="135"/>
      <c r="Z3931" s="135"/>
      <c r="AA3931" s="134"/>
      <c r="AB3931" s="135"/>
      <c r="AC3931" s="135"/>
      <c r="AD3931" s="134"/>
      <c r="AE3931" s="135"/>
      <c r="AF3931" s="135"/>
      <c r="AG3931" s="134"/>
    </row>
    <row r="3932" spans="1:33">
      <c r="A3932" s="144" t="s">
        <v>345</v>
      </c>
      <c r="B3932" s="135" t="s">
        <v>1249</v>
      </c>
      <c r="C3932" s="143">
        <v>-496.67811086902088</v>
      </c>
      <c r="D3932" s="143">
        <v>2330.6205458754685</v>
      </c>
      <c r="E3932" s="142">
        <v>1.3080000000000001</v>
      </c>
      <c r="F3932" s="141">
        <v>2.2549999999999999</v>
      </c>
      <c r="G3932" s="135"/>
      <c r="H3932" s="135"/>
      <c r="I3932" s="134"/>
      <c r="J3932" s="135"/>
      <c r="K3932" s="135"/>
      <c r="L3932" s="134"/>
      <c r="M3932" s="135"/>
      <c r="N3932" s="135"/>
      <c r="O3932" s="134"/>
      <c r="P3932" s="135"/>
      <c r="Q3932" s="135"/>
      <c r="R3932" s="134"/>
      <c r="S3932" s="135"/>
      <c r="T3932" s="135"/>
      <c r="U3932" s="134"/>
      <c r="V3932" s="135"/>
      <c r="W3932" s="135"/>
      <c r="X3932" s="134"/>
      <c r="Y3932" s="135"/>
      <c r="Z3932" s="135"/>
      <c r="AA3932" s="134"/>
      <c r="AB3932" s="135"/>
      <c r="AC3932" s="135"/>
      <c r="AD3932" s="134"/>
      <c r="AE3932" s="135"/>
      <c r="AF3932" s="135"/>
      <c r="AG3932" s="134"/>
    </row>
    <row r="3933" spans="1:33">
      <c r="A3933" s="144" t="s">
        <v>345</v>
      </c>
      <c r="B3933" s="135" t="s">
        <v>1248</v>
      </c>
      <c r="C3933" s="143">
        <v>-496.80327464481752</v>
      </c>
      <c r="D3933" s="143">
        <v>2330.0213735670927</v>
      </c>
      <c r="E3933" s="142">
        <v>1.3180000000000001</v>
      </c>
      <c r="F3933" s="141">
        <v>2.254</v>
      </c>
      <c r="G3933" s="135"/>
      <c r="H3933" s="135"/>
      <c r="I3933" s="134"/>
      <c r="J3933" s="135"/>
      <c r="K3933" s="135"/>
      <c r="L3933" s="134"/>
      <c r="M3933" s="135"/>
      <c r="N3933" s="135"/>
      <c r="O3933" s="134"/>
      <c r="P3933" s="135"/>
      <c r="Q3933" s="135"/>
      <c r="R3933" s="134"/>
      <c r="S3933" s="135"/>
      <c r="T3933" s="135"/>
      <c r="U3933" s="134"/>
      <c r="V3933" s="135"/>
      <c r="W3933" s="135"/>
      <c r="X3933" s="134"/>
      <c r="Y3933" s="135"/>
      <c r="Z3933" s="135"/>
      <c r="AA3933" s="134"/>
      <c r="AB3933" s="135"/>
      <c r="AC3933" s="135"/>
      <c r="AD3933" s="134"/>
      <c r="AE3933" s="135"/>
      <c r="AF3933" s="135"/>
      <c r="AG3933" s="134"/>
    </row>
    <row r="3934" spans="1:33">
      <c r="A3934" s="144" t="s">
        <v>345</v>
      </c>
      <c r="B3934" s="135" t="s">
        <v>1247</v>
      </c>
      <c r="C3934" s="143">
        <v>-496.1984169474938</v>
      </c>
      <c r="D3934" s="143">
        <v>2328.3028051376782</v>
      </c>
      <c r="E3934" s="142">
        <v>1.3069999999999999</v>
      </c>
      <c r="F3934" s="141">
        <v>2.266</v>
      </c>
      <c r="G3934" s="135"/>
      <c r="H3934" s="135"/>
      <c r="I3934" s="134"/>
      <c r="J3934" s="135"/>
      <c r="K3934" s="135"/>
      <c r="L3934" s="134"/>
      <c r="M3934" s="135"/>
      <c r="N3934" s="135"/>
      <c r="O3934" s="134"/>
      <c r="P3934" s="135"/>
      <c r="Q3934" s="135"/>
      <c r="R3934" s="134"/>
      <c r="S3934" s="135"/>
      <c r="T3934" s="135"/>
      <c r="U3934" s="134"/>
      <c r="V3934" s="135"/>
      <c r="W3934" s="135"/>
      <c r="X3934" s="134"/>
      <c r="Y3934" s="135"/>
      <c r="Z3934" s="135"/>
      <c r="AA3934" s="134"/>
      <c r="AB3934" s="135"/>
      <c r="AC3934" s="135"/>
      <c r="AD3934" s="134"/>
      <c r="AE3934" s="135"/>
      <c r="AF3934" s="135"/>
      <c r="AG3934" s="134"/>
    </row>
    <row r="3935" spans="1:33">
      <c r="A3935" s="144" t="s">
        <v>345</v>
      </c>
      <c r="B3935" s="135" t="s">
        <v>1246</v>
      </c>
      <c r="C3935" s="143">
        <v>-496.76028202452704</v>
      </c>
      <c r="D3935" s="143">
        <v>2327.9178981705527</v>
      </c>
      <c r="E3935" s="142">
        <v>1.3089999999999999</v>
      </c>
      <c r="F3935" s="141">
        <v>2.266</v>
      </c>
      <c r="G3935" s="135"/>
      <c r="H3935" s="135"/>
      <c r="I3935" s="134"/>
      <c r="J3935" s="135"/>
      <c r="K3935" s="135"/>
      <c r="L3935" s="134"/>
      <c r="M3935" s="135"/>
      <c r="N3935" s="135"/>
      <c r="O3935" s="134"/>
      <c r="P3935" s="135"/>
      <c r="Q3935" s="135"/>
      <c r="R3935" s="134"/>
      <c r="S3935" s="135"/>
      <c r="T3935" s="135"/>
      <c r="U3935" s="134"/>
      <c r="V3935" s="135"/>
      <c r="W3935" s="135"/>
      <c r="X3935" s="134"/>
      <c r="Y3935" s="135"/>
      <c r="Z3935" s="135"/>
      <c r="AA3935" s="134"/>
      <c r="AB3935" s="135"/>
      <c r="AC3935" s="135"/>
      <c r="AD3935" s="134"/>
      <c r="AE3935" s="135"/>
      <c r="AF3935" s="135"/>
      <c r="AG3935" s="134"/>
    </row>
    <row r="3936" spans="1:33">
      <c r="A3936" s="144" t="s">
        <v>345</v>
      </c>
      <c r="B3936" s="135" t="s">
        <v>1245</v>
      </c>
      <c r="C3936" s="143">
        <v>-495.91958124019163</v>
      </c>
      <c r="D3936" s="143">
        <v>2326.8626892229713</v>
      </c>
      <c r="E3936" s="142">
        <v>1.321</v>
      </c>
      <c r="F3936" s="141">
        <v>2.2679999999999998</v>
      </c>
      <c r="G3936" s="135"/>
      <c r="H3936" s="135"/>
      <c r="I3936" s="134"/>
      <c r="J3936" s="135"/>
      <c r="K3936" s="135"/>
      <c r="L3936" s="134"/>
      <c r="M3936" s="135"/>
      <c r="N3936" s="135"/>
      <c r="O3936" s="134"/>
      <c r="P3936" s="135"/>
      <c r="Q3936" s="135"/>
      <c r="R3936" s="134"/>
      <c r="S3936" s="135"/>
      <c r="T3936" s="135"/>
      <c r="U3936" s="134"/>
      <c r="V3936" s="135"/>
      <c r="W3936" s="135"/>
      <c r="X3936" s="134"/>
      <c r="Y3936" s="135"/>
      <c r="Z3936" s="135"/>
      <c r="AA3936" s="134"/>
      <c r="AB3936" s="135"/>
      <c r="AC3936" s="135"/>
      <c r="AD3936" s="134"/>
      <c r="AE3936" s="135"/>
      <c r="AF3936" s="135"/>
      <c r="AG3936" s="134"/>
    </row>
    <row r="3937" spans="1:33">
      <c r="A3937" s="144" t="s">
        <v>345</v>
      </c>
      <c r="B3937" s="135" t="s">
        <v>1244</v>
      </c>
      <c r="C3937" s="143">
        <v>-496.34490063291867</v>
      </c>
      <c r="D3937" s="143">
        <v>2326.3859430495386</v>
      </c>
      <c r="E3937" s="142">
        <v>1.3180000000000001</v>
      </c>
      <c r="F3937" s="141">
        <v>2.2810000000000001</v>
      </c>
      <c r="G3937" s="135"/>
      <c r="H3937" s="135"/>
      <c r="I3937" s="134"/>
      <c r="J3937" s="135"/>
      <c r="K3937" s="135"/>
      <c r="L3937" s="134"/>
      <c r="M3937" s="135"/>
      <c r="N3937" s="135"/>
      <c r="O3937" s="134"/>
      <c r="P3937" s="135"/>
      <c r="Q3937" s="135"/>
      <c r="R3937" s="134"/>
      <c r="S3937" s="135"/>
      <c r="T3937" s="135"/>
      <c r="U3937" s="134"/>
      <c r="V3937" s="135"/>
      <c r="W3937" s="135"/>
      <c r="X3937" s="134"/>
      <c r="Y3937" s="135"/>
      <c r="Z3937" s="135"/>
      <c r="AA3937" s="134"/>
      <c r="AB3937" s="135"/>
      <c r="AC3937" s="135"/>
      <c r="AD3937" s="134"/>
      <c r="AE3937" s="135"/>
      <c r="AF3937" s="135"/>
      <c r="AG3937" s="134"/>
    </row>
    <row r="3938" spans="1:33">
      <c r="A3938" s="144" t="s">
        <v>345</v>
      </c>
      <c r="B3938" s="135" t="s">
        <v>1243</v>
      </c>
      <c r="C3938" s="143">
        <v>-496.03888487824861</v>
      </c>
      <c r="D3938" s="143">
        <v>2326.2317903880321</v>
      </c>
      <c r="E3938" s="142">
        <v>1.3360000000000001</v>
      </c>
      <c r="F3938" s="141">
        <v>2.2639999999999998</v>
      </c>
      <c r="G3938" s="135"/>
      <c r="H3938" s="135"/>
      <c r="I3938" s="134"/>
      <c r="J3938" s="135"/>
      <c r="K3938" s="135"/>
      <c r="L3938" s="134"/>
      <c r="M3938" s="135"/>
      <c r="N3938" s="135"/>
      <c r="O3938" s="134"/>
      <c r="P3938" s="135"/>
      <c r="Q3938" s="135"/>
      <c r="R3938" s="134"/>
      <c r="S3938" s="135"/>
      <c r="T3938" s="135"/>
      <c r="U3938" s="134"/>
      <c r="V3938" s="135"/>
      <c r="W3938" s="135"/>
      <c r="X3938" s="134"/>
      <c r="Y3938" s="135"/>
      <c r="Z3938" s="135"/>
      <c r="AA3938" s="134"/>
      <c r="AB3938" s="135"/>
      <c r="AC3938" s="135"/>
      <c r="AD3938" s="134"/>
      <c r="AE3938" s="135"/>
      <c r="AF3938" s="135"/>
      <c r="AG3938" s="134"/>
    </row>
    <row r="3939" spans="1:33">
      <c r="A3939" s="144" t="s">
        <v>345</v>
      </c>
      <c r="B3939" s="135" t="s">
        <v>1242</v>
      </c>
      <c r="C3939" s="143">
        <v>-496.50436184923677</v>
      </c>
      <c r="D3939" s="143">
        <v>2325.3154040191039</v>
      </c>
      <c r="E3939" s="142">
        <v>1.331</v>
      </c>
      <c r="F3939" s="141">
        <v>2.262</v>
      </c>
      <c r="G3939" s="135"/>
      <c r="H3939" s="135"/>
      <c r="I3939" s="134"/>
      <c r="J3939" s="135"/>
      <c r="K3939" s="135"/>
      <c r="L3939" s="134"/>
      <c r="M3939" s="135"/>
      <c r="N3939" s="135"/>
      <c r="O3939" s="134"/>
      <c r="P3939" s="135"/>
      <c r="Q3939" s="135"/>
      <c r="R3939" s="134"/>
      <c r="S3939" s="135"/>
      <c r="T3939" s="135"/>
      <c r="U3939" s="134"/>
      <c r="V3939" s="135"/>
      <c r="W3939" s="135"/>
      <c r="X3939" s="134"/>
      <c r="Y3939" s="135"/>
      <c r="Z3939" s="135"/>
      <c r="AA3939" s="134"/>
      <c r="AB3939" s="135"/>
      <c r="AC3939" s="135"/>
      <c r="AD3939" s="134"/>
      <c r="AE3939" s="135"/>
      <c r="AF3939" s="135"/>
      <c r="AG3939" s="134"/>
    </row>
    <row r="3940" spans="1:33">
      <c r="A3940" s="144" t="s">
        <v>345</v>
      </c>
      <c r="B3940" s="135" t="s">
        <v>1241</v>
      </c>
      <c r="C3940" s="143">
        <v>-496.45907553047175</v>
      </c>
      <c r="D3940" s="143">
        <v>2324.0275132274064</v>
      </c>
      <c r="E3940" s="142">
        <v>1.3340000000000001</v>
      </c>
      <c r="F3940" s="141">
        <v>2.2679999999999998</v>
      </c>
      <c r="G3940" s="135"/>
      <c r="H3940" s="135"/>
      <c r="I3940" s="134"/>
      <c r="J3940" s="135"/>
      <c r="K3940" s="135"/>
      <c r="L3940" s="134"/>
      <c r="M3940" s="135"/>
      <c r="N3940" s="135"/>
      <c r="O3940" s="134"/>
      <c r="P3940" s="135"/>
      <c r="Q3940" s="135"/>
      <c r="R3940" s="134"/>
      <c r="S3940" s="135"/>
      <c r="T3940" s="135"/>
      <c r="U3940" s="134"/>
      <c r="V3940" s="135"/>
      <c r="W3940" s="135"/>
      <c r="X3940" s="134"/>
      <c r="Y3940" s="135"/>
      <c r="Z3940" s="135"/>
      <c r="AA3940" s="134"/>
      <c r="AB3940" s="135"/>
      <c r="AC3940" s="135"/>
      <c r="AD3940" s="134"/>
      <c r="AE3940" s="135"/>
      <c r="AF3940" s="135"/>
      <c r="AG3940" s="134"/>
    </row>
    <row r="3941" spans="1:33">
      <c r="A3941" s="144" t="s">
        <v>345</v>
      </c>
      <c r="B3941" s="135" t="s">
        <v>1240</v>
      </c>
      <c r="C3941" s="143">
        <v>-496.76047642077754</v>
      </c>
      <c r="D3941" s="143">
        <v>2322.7658604460648</v>
      </c>
      <c r="E3941" s="142">
        <v>1.2849999999999999</v>
      </c>
      <c r="F3941" s="141">
        <v>2.2360000000000002</v>
      </c>
      <c r="G3941" s="135"/>
      <c r="H3941" s="135"/>
      <c r="I3941" s="134"/>
      <c r="J3941" s="135"/>
      <c r="K3941" s="135"/>
      <c r="L3941" s="134"/>
      <c r="M3941" s="135"/>
      <c r="N3941" s="135"/>
      <c r="O3941" s="134"/>
      <c r="P3941" s="135"/>
      <c r="Q3941" s="135"/>
      <c r="R3941" s="134"/>
      <c r="S3941" s="135"/>
      <c r="T3941" s="135"/>
      <c r="U3941" s="134"/>
      <c r="V3941" s="135"/>
      <c r="W3941" s="135"/>
      <c r="X3941" s="134"/>
      <c r="Y3941" s="135"/>
      <c r="Z3941" s="135"/>
      <c r="AA3941" s="134"/>
      <c r="AB3941" s="135"/>
      <c r="AC3941" s="135"/>
      <c r="AD3941" s="134"/>
      <c r="AE3941" s="135"/>
      <c r="AF3941" s="135"/>
      <c r="AG3941" s="134"/>
    </row>
    <row r="3942" spans="1:33">
      <c r="A3942" s="144" t="s">
        <v>345</v>
      </c>
      <c r="B3942" s="135" t="s">
        <v>1239</v>
      </c>
      <c r="C3942" s="143">
        <v>-496.64022711082526</v>
      </c>
      <c r="D3942" s="143">
        <v>2321.9089616639667</v>
      </c>
      <c r="E3942" s="142">
        <v>1.333</v>
      </c>
      <c r="F3942" s="141">
        <v>2.254</v>
      </c>
      <c r="G3942" s="135"/>
      <c r="H3942" s="135"/>
      <c r="I3942" s="134"/>
      <c r="J3942" s="135"/>
      <c r="K3942" s="135"/>
      <c r="L3942" s="134"/>
      <c r="M3942" s="135"/>
      <c r="N3942" s="135"/>
      <c r="O3942" s="134"/>
      <c r="P3942" s="135"/>
      <c r="Q3942" s="135"/>
      <c r="R3942" s="134"/>
      <c r="S3942" s="135"/>
      <c r="T3942" s="135"/>
      <c r="U3942" s="134"/>
      <c r="V3942" s="135"/>
      <c r="W3942" s="135"/>
      <c r="X3942" s="134"/>
      <c r="Y3942" s="135"/>
      <c r="Z3942" s="135"/>
      <c r="AA3942" s="134"/>
      <c r="AB3942" s="135"/>
      <c r="AC3942" s="135"/>
      <c r="AD3942" s="134"/>
      <c r="AE3942" s="135"/>
      <c r="AF3942" s="135"/>
      <c r="AG3942" s="134"/>
    </row>
    <row r="3943" spans="1:33">
      <c r="A3943" s="144" t="s">
        <v>345</v>
      </c>
      <c r="B3943" s="135" t="s">
        <v>1238</v>
      </c>
      <c r="C3943" s="143">
        <v>-496.16223339531871</v>
      </c>
      <c r="D3943" s="143">
        <v>2321.1464750176729</v>
      </c>
      <c r="E3943" s="142">
        <v>1.3140000000000001</v>
      </c>
      <c r="F3943" s="141">
        <v>2.2799999999999998</v>
      </c>
      <c r="G3943" s="135"/>
      <c r="H3943" s="135"/>
      <c r="I3943" s="134"/>
      <c r="J3943" s="135"/>
      <c r="K3943" s="135"/>
      <c r="L3943" s="134"/>
      <c r="M3943" s="135"/>
      <c r="N3943" s="135"/>
      <c r="O3943" s="134"/>
      <c r="P3943" s="135"/>
      <c r="Q3943" s="135"/>
      <c r="R3943" s="134"/>
      <c r="S3943" s="135"/>
      <c r="T3943" s="135"/>
      <c r="U3943" s="134"/>
      <c r="V3943" s="135"/>
      <c r="W3943" s="135"/>
      <c r="X3943" s="134"/>
      <c r="Y3943" s="135"/>
      <c r="Z3943" s="135"/>
      <c r="AA3943" s="134"/>
      <c r="AB3943" s="135"/>
      <c r="AC3943" s="135"/>
      <c r="AD3943" s="134"/>
      <c r="AE3943" s="135"/>
      <c r="AF3943" s="135"/>
      <c r="AG3943" s="134"/>
    </row>
    <row r="3944" spans="1:33">
      <c r="A3944" s="144" t="s">
        <v>345</v>
      </c>
      <c r="B3944" s="135" t="s">
        <v>1237</v>
      </c>
      <c r="C3944" s="143">
        <v>-496.55354766514574</v>
      </c>
      <c r="D3944" s="143">
        <v>2319.4313292324932</v>
      </c>
      <c r="E3944" s="142">
        <v>1.306</v>
      </c>
      <c r="F3944" s="141">
        <v>2.2559999999999998</v>
      </c>
      <c r="G3944" s="135"/>
      <c r="H3944" s="135"/>
      <c r="I3944" s="134"/>
      <c r="J3944" s="135"/>
      <c r="K3944" s="135"/>
      <c r="L3944" s="134"/>
      <c r="M3944" s="135"/>
      <c r="N3944" s="135"/>
      <c r="O3944" s="134"/>
      <c r="P3944" s="135"/>
      <c r="Q3944" s="135"/>
      <c r="R3944" s="134"/>
      <c r="S3944" s="135"/>
      <c r="T3944" s="135"/>
      <c r="U3944" s="134"/>
      <c r="V3944" s="135"/>
      <c r="W3944" s="135"/>
      <c r="X3944" s="134"/>
      <c r="Y3944" s="135"/>
      <c r="Z3944" s="135"/>
      <c r="AA3944" s="134"/>
      <c r="AB3944" s="135"/>
      <c r="AC3944" s="135"/>
      <c r="AD3944" s="134"/>
      <c r="AE3944" s="135"/>
      <c r="AF3944" s="135"/>
      <c r="AG3944" s="134"/>
    </row>
    <row r="3945" spans="1:33">
      <c r="A3945" s="144" t="s">
        <v>345</v>
      </c>
      <c r="B3945" s="135" t="s">
        <v>1236</v>
      </c>
      <c r="C3945" s="143">
        <v>-495.91150198469586</v>
      </c>
      <c r="D3945" s="143">
        <v>2318.7023719439048</v>
      </c>
      <c r="E3945" s="142">
        <v>1.3160000000000001</v>
      </c>
      <c r="F3945" s="141">
        <v>2.2589999999999999</v>
      </c>
      <c r="G3945" s="135"/>
      <c r="H3945" s="135"/>
      <c r="I3945" s="134"/>
      <c r="J3945" s="135"/>
      <c r="K3945" s="135"/>
      <c r="L3945" s="134"/>
      <c r="M3945" s="135"/>
      <c r="N3945" s="135"/>
      <c r="O3945" s="134"/>
      <c r="P3945" s="135"/>
      <c r="Q3945" s="135"/>
      <c r="R3945" s="134"/>
      <c r="S3945" s="135"/>
      <c r="T3945" s="135"/>
      <c r="U3945" s="134"/>
      <c r="V3945" s="135"/>
      <c r="W3945" s="135"/>
      <c r="X3945" s="134"/>
      <c r="Y3945" s="135"/>
      <c r="Z3945" s="135"/>
      <c r="AA3945" s="134"/>
      <c r="AB3945" s="135"/>
      <c r="AC3945" s="135"/>
      <c r="AD3945" s="134"/>
      <c r="AE3945" s="135"/>
      <c r="AF3945" s="135"/>
      <c r="AG3945" s="134"/>
    </row>
    <row r="3946" spans="1:33">
      <c r="A3946" s="144" t="s">
        <v>345</v>
      </c>
      <c r="B3946" s="135" t="s">
        <v>1235</v>
      </c>
      <c r="C3946" s="143">
        <v>-496.230582678963</v>
      </c>
      <c r="D3946" s="143">
        <v>2317.0286863909009</v>
      </c>
      <c r="E3946" s="142">
        <v>1.2949999999999999</v>
      </c>
      <c r="F3946" s="141">
        <v>2.286</v>
      </c>
      <c r="G3946" s="135"/>
      <c r="H3946" s="135"/>
      <c r="I3946" s="134"/>
      <c r="J3946" s="135"/>
      <c r="K3946" s="135"/>
      <c r="L3946" s="134"/>
      <c r="M3946" s="135"/>
      <c r="N3946" s="135"/>
      <c r="O3946" s="134"/>
      <c r="P3946" s="135"/>
      <c r="Q3946" s="135"/>
      <c r="R3946" s="134"/>
      <c r="S3946" s="135"/>
      <c r="T3946" s="135"/>
      <c r="U3946" s="134"/>
      <c r="V3946" s="135"/>
      <c r="W3946" s="135"/>
      <c r="X3946" s="134"/>
      <c r="Y3946" s="135"/>
      <c r="Z3946" s="135"/>
      <c r="AA3946" s="134"/>
      <c r="AB3946" s="135"/>
      <c r="AC3946" s="135"/>
      <c r="AD3946" s="134"/>
      <c r="AE3946" s="135"/>
      <c r="AF3946" s="135"/>
      <c r="AG3946" s="134"/>
    </row>
    <row r="3947" spans="1:33">
      <c r="A3947" s="144" t="s">
        <v>345</v>
      </c>
      <c r="B3947" s="135" t="s">
        <v>1234</v>
      </c>
      <c r="C3947" s="143">
        <v>-496.46688835956201</v>
      </c>
      <c r="D3947" s="143">
        <v>2316.5373448149444</v>
      </c>
      <c r="E3947" s="142">
        <v>1.3080000000000001</v>
      </c>
      <c r="F3947" s="141">
        <v>2.27</v>
      </c>
      <c r="G3947" s="135"/>
      <c r="H3947" s="135"/>
      <c r="I3947" s="134"/>
      <c r="J3947" s="135"/>
      <c r="K3947" s="135"/>
      <c r="L3947" s="134"/>
      <c r="M3947" s="135"/>
      <c r="N3947" s="135"/>
      <c r="O3947" s="134"/>
      <c r="P3947" s="135"/>
      <c r="Q3947" s="135"/>
      <c r="R3947" s="134"/>
      <c r="S3947" s="135"/>
      <c r="T3947" s="135"/>
      <c r="U3947" s="134"/>
      <c r="V3947" s="135"/>
      <c r="W3947" s="135"/>
      <c r="X3947" s="134"/>
      <c r="Y3947" s="135"/>
      <c r="Z3947" s="135"/>
      <c r="AA3947" s="134"/>
      <c r="AB3947" s="135"/>
      <c r="AC3947" s="135"/>
      <c r="AD3947" s="134"/>
      <c r="AE3947" s="135"/>
      <c r="AF3947" s="135"/>
      <c r="AG3947" s="134"/>
    </row>
    <row r="3948" spans="1:33">
      <c r="A3948" s="144" t="s">
        <v>345</v>
      </c>
      <c r="B3948" s="135" t="s">
        <v>1233</v>
      </c>
      <c r="C3948" s="143">
        <v>-496.24416179519733</v>
      </c>
      <c r="D3948" s="143">
        <v>2315.8775583902279</v>
      </c>
      <c r="E3948" s="142">
        <v>1.321</v>
      </c>
      <c r="F3948" s="141">
        <v>2.258</v>
      </c>
      <c r="G3948" s="135"/>
      <c r="H3948" s="135"/>
      <c r="I3948" s="134"/>
      <c r="J3948" s="135"/>
      <c r="K3948" s="135"/>
      <c r="L3948" s="134"/>
      <c r="M3948" s="135"/>
      <c r="N3948" s="135"/>
      <c r="O3948" s="134"/>
      <c r="P3948" s="135"/>
      <c r="Q3948" s="135"/>
      <c r="R3948" s="134"/>
      <c r="S3948" s="135"/>
      <c r="T3948" s="135"/>
      <c r="U3948" s="134"/>
      <c r="V3948" s="135"/>
      <c r="W3948" s="135"/>
      <c r="X3948" s="134"/>
      <c r="Y3948" s="135"/>
      <c r="Z3948" s="135"/>
      <c r="AA3948" s="134"/>
      <c r="AB3948" s="135"/>
      <c r="AC3948" s="135"/>
      <c r="AD3948" s="134"/>
      <c r="AE3948" s="135"/>
      <c r="AF3948" s="135"/>
      <c r="AG3948" s="134"/>
    </row>
    <row r="3949" spans="1:33">
      <c r="A3949" s="144" t="s">
        <v>345</v>
      </c>
      <c r="B3949" s="135" t="s">
        <v>1232</v>
      </c>
      <c r="C3949" s="143">
        <v>-496.63116650748776</v>
      </c>
      <c r="D3949" s="143">
        <v>2314.6597730017165</v>
      </c>
      <c r="E3949" s="142">
        <v>1.367</v>
      </c>
      <c r="F3949" s="141">
        <v>2.2839999999999998</v>
      </c>
      <c r="G3949" s="135"/>
      <c r="H3949" s="135"/>
      <c r="I3949" s="134"/>
      <c r="J3949" s="135"/>
      <c r="K3949" s="135"/>
      <c r="L3949" s="134"/>
      <c r="M3949" s="135"/>
      <c r="N3949" s="135"/>
      <c r="O3949" s="134"/>
      <c r="P3949" s="135"/>
      <c r="Q3949" s="135"/>
      <c r="R3949" s="134"/>
      <c r="S3949" s="135"/>
      <c r="T3949" s="135"/>
      <c r="U3949" s="134"/>
      <c r="V3949" s="135"/>
      <c r="W3949" s="135"/>
      <c r="X3949" s="134"/>
      <c r="Y3949" s="135"/>
      <c r="Z3949" s="135"/>
      <c r="AA3949" s="134"/>
      <c r="AB3949" s="135"/>
      <c r="AC3949" s="135"/>
      <c r="AD3949" s="134"/>
      <c r="AE3949" s="135"/>
      <c r="AF3949" s="135"/>
      <c r="AG3949" s="134"/>
    </row>
    <row r="3950" spans="1:33">
      <c r="A3950" s="144" t="s">
        <v>345</v>
      </c>
      <c r="B3950" s="135" t="s">
        <v>1231</v>
      </c>
      <c r="C3950" s="143">
        <v>-496.36854067170805</v>
      </c>
      <c r="D3950" s="143">
        <v>2312.8893709812951</v>
      </c>
      <c r="E3950" s="142">
        <v>1.3540000000000001</v>
      </c>
      <c r="F3950" s="141">
        <v>2.2970000000000002</v>
      </c>
      <c r="G3950" s="135"/>
      <c r="H3950" s="135"/>
      <c r="I3950" s="134"/>
      <c r="J3950" s="135"/>
      <c r="K3950" s="135"/>
      <c r="L3950" s="134"/>
      <c r="M3950" s="135"/>
      <c r="N3950" s="135"/>
      <c r="O3950" s="134"/>
      <c r="P3950" s="135"/>
      <c r="Q3950" s="135"/>
      <c r="R3950" s="134"/>
      <c r="S3950" s="135"/>
      <c r="T3950" s="135"/>
      <c r="U3950" s="134"/>
      <c r="V3950" s="135"/>
      <c r="W3950" s="135"/>
      <c r="X3950" s="134"/>
      <c r="Y3950" s="135"/>
      <c r="Z3950" s="135"/>
      <c r="AA3950" s="134"/>
      <c r="AB3950" s="135"/>
      <c r="AC3950" s="135"/>
      <c r="AD3950" s="134"/>
      <c r="AE3950" s="135"/>
      <c r="AF3950" s="135"/>
      <c r="AG3950" s="134"/>
    </row>
    <row r="3951" spans="1:33">
      <c r="A3951" s="144" t="s">
        <v>345</v>
      </c>
      <c r="B3951" s="135" t="s">
        <v>1230</v>
      </c>
      <c r="C3951" s="143">
        <v>-496.42635302070192</v>
      </c>
      <c r="D3951" s="143">
        <v>2311.7743514288782</v>
      </c>
      <c r="E3951" s="142">
        <v>1.325</v>
      </c>
      <c r="F3951" s="141">
        <v>2.2749999999999999</v>
      </c>
      <c r="G3951" s="135"/>
      <c r="H3951" s="135"/>
      <c r="I3951" s="134"/>
      <c r="J3951" s="135"/>
      <c r="K3951" s="135"/>
      <c r="L3951" s="134"/>
      <c r="M3951" s="135"/>
      <c r="N3951" s="135"/>
      <c r="O3951" s="134"/>
      <c r="P3951" s="135"/>
      <c r="Q3951" s="135"/>
      <c r="R3951" s="134"/>
      <c r="S3951" s="135"/>
      <c r="T3951" s="135"/>
      <c r="U3951" s="134"/>
      <c r="V3951" s="135"/>
      <c r="W3951" s="135"/>
      <c r="X3951" s="134"/>
      <c r="Y3951" s="135"/>
      <c r="Z3951" s="135"/>
      <c r="AA3951" s="134"/>
      <c r="AB3951" s="135"/>
      <c r="AC3951" s="135"/>
      <c r="AD3951" s="134"/>
      <c r="AE3951" s="135"/>
      <c r="AF3951" s="135"/>
      <c r="AG3951" s="134"/>
    </row>
    <row r="3952" spans="1:33">
      <c r="A3952" s="144" t="s">
        <v>345</v>
      </c>
      <c r="B3952" s="135" t="s">
        <v>1229</v>
      </c>
      <c r="C3952" s="143">
        <v>-495.929625351499</v>
      </c>
      <c r="D3952" s="143">
        <v>2310.8379173549306</v>
      </c>
      <c r="E3952" s="142">
        <v>1.3140000000000001</v>
      </c>
      <c r="F3952" s="141">
        <v>2.298</v>
      </c>
      <c r="G3952" s="135"/>
      <c r="H3952" s="135"/>
      <c r="I3952" s="134"/>
      <c r="J3952" s="135"/>
      <c r="K3952" s="135"/>
      <c r="L3952" s="134"/>
      <c r="M3952" s="135"/>
      <c r="N3952" s="135"/>
      <c r="O3952" s="134"/>
      <c r="P3952" s="135"/>
      <c r="Q3952" s="135"/>
      <c r="R3952" s="134"/>
      <c r="S3952" s="135"/>
      <c r="T3952" s="135"/>
      <c r="U3952" s="134"/>
      <c r="V3952" s="135"/>
      <c r="W3952" s="135"/>
      <c r="X3952" s="134"/>
      <c r="Y3952" s="135"/>
      <c r="Z3952" s="135"/>
      <c r="AA3952" s="134"/>
      <c r="AB3952" s="135"/>
      <c r="AC3952" s="135"/>
      <c r="AD3952" s="134"/>
      <c r="AE3952" s="135"/>
      <c r="AF3952" s="135"/>
      <c r="AG3952" s="134"/>
    </row>
    <row r="3953" spans="1:33">
      <c r="A3953" s="144" t="s">
        <v>345</v>
      </c>
      <c r="B3953" s="135" t="s">
        <v>1228</v>
      </c>
      <c r="C3953" s="143">
        <v>-495.93218613028864</v>
      </c>
      <c r="D3953" s="143">
        <v>2309.5103450215838</v>
      </c>
      <c r="E3953" s="142">
        <v>1.333</v>
      </c>
      <c r="F3953" s="141">
        <v>2.2749999999999999</v>
      </c>
      <c r="G3953" s="135"/>
      <c r="H3953" s="135"/>
      <c r="I3953" s="134"/>
      <c r="J3953" s="135"/>
      <c r="K3953" s="135"/>
      <c r="L3953" s="134"/>
      <c r="M3953" s="135"/>
      <c r="N3953" s="135"/>
      <c r="O3953" s="134"/>
      <c r="P3953" s="135"/>
      <c r="Q3953" s="135"/>
      <c r="R3953" s="134"/>
      <c r="S3953" s="135"/>
      <c r="T3953" s="135"/>
      <c r="U3953" s="134"/>
      <c r="V3953" s="135"/>
      <c r="W3953" s="135"/>
      <c r="X3953" s="134"/>
      <c r="Y3953" s="135"/>
      <c r="Z3953" s="135"/>
      <c r="AA3953" s="134"/>
      <c r="AB3953" s="135"/>
      <c r="AC3953" s="135"/>
      <c r="AD3953" s="134"/>
      <c r="AE3953" s="135"/>
      <c r="AF3953" s="135"/>
      <c r="AG3953" s="134"/>
    </row>
    <row r="3954" spans="1:33">
      <c r="A3954" s="144" t="s">
        <v>345</v>
      </c>
      <c r="B3954" s="135" t="s">
        <v>1227</v>
      </c>
      <c r="C3954" s="143">
        <v>-496.49762600459877</v>
      </c>
      <c r="D3954" s="143">
        <v>2307.683271061735</v>
      </c>
      <c r="E3954" s="142">
        <v>1.3340000000000001</v>
      </c>
      <c r="F3954" s="141">
        <v>2.3029999999999999</v>
      </c>
      <c r="G3954" s="135"/>
      <c r="H3954" s="135"/>
      <c r="I3954" s="134"/>
      <c r="J3954" s="135"/>
      <c r="K3954" s="135"/>
      <c r="L3954" s="134"/>
      <c r="M3954" s="135"/>
      <c r="N3954" s="135"/>
      <c r="O3954" s="134"/>
      <c r="P3954" s="135"/>
      <c r="Q3954" s="135"/>
      <c r="R3954" s="134"/>
      <c r="S3954" s="135"/>
      <c r="T3954" s="135"/>
      <c r="U3954" s="134"/>
      <c r="V3954" s="135"/>
      <c r="W3954" s="135"/>
      <c r="X3954" s="134"/>
      <c r="Y3954" s="135"/>
      <c r="Z3954" s="135"/>
      <c r="AA3954" s="134"/>
      <c r="AB3954" s="135"/>
      <c r="AC3954" s="135"/>
      <c r="AD3954" s="134"/>
      <c r="AE3954" s="135"/>
      <c r="AF3954" s="135"/>
      <c r="AG3954" s="134"/>
    </row>
    <row r="3955" spans="1:33">
      <c r="A3955" s="144" t="s">
        <v>345</v>
      </c>
      <c r="B3955" s="135" t="s">
        <v>1226</v>
      </c>
      <c r="C3955" s="143">
        <v>-496.09542691536075</v>
      </c>
      <c r="D3955" s="143">
        <v>2307.2120785259035</v>
      </c>
      <c r="E3955" s="142">
        <v>1.3360000000000001</v>
      </c>
      <c r="F3955" s="141">
        <v>2.2930000000000001</v>
      </c>
      <c r="G3955" s="135"/>
      <c r="H3955" s="135"/>
      <c r="I3955" s="134"/>
      <c r="J3955" s="135"/>
      <c r="K3955" s="135"/>
      <c r="L3955" s="134"/>
      <c r="M3955" s="135"/>
      <c r="N3955" s="135"/>
      <c r="O3955" s="134"/>
      <c r="P3955" s="135"/>
      <c r="Q3955" s="135"/>
      <c r="R3955" s="134"/>
      <c r="S3955" s="135"/>
      <c r="T3955" s="135"/>
      <c r="U3955" s="134"/>
      <c r="V3955" s="135"/>
      <c r="W3955" s="135"/>
      <c r="X3955" s="134"/>
      <c r="Y3955" s="135"/>
      <c r="Z3955" s="135"/>
      <c r="AA3955" s="134"/>
      <c r="AB3955" s="135"/>
      <c r="AC3955" s="135"/>
      <c r="AD3955" s="134"/>
      <c r="AE3955" s="135"/>
      <c r="AF3955" s="135"/>
      <c r="AG3955" s="134"/>
    </row>
    <row r="3956" spans="1:33">
      <c r="A3956" s="144" t="s">
        <v>345</v>
      </c>
      <c r="B3956" s="135" t="s">
        <v>1225</v>
      </c>
      <c r="C3956" s="143">
        <v>-496.39596243676607</v>
      </c>
      <c r="D3956" s="143">
        <v>2305.6386151340953</v>
      </c>
      <c r="E3956" s="142">
        <v>1.3460000000000001</v>
      </c>
      <c r="F3956" s="141">
        <v>2.278</v>
      </c>
      <c r="G3956" s="135"/>
      <c r="H3956" s="135"/>
      <c r="I3956" s="134"/>
      <c r="J3956" s="135"/>
      <c r="K3956" s="135"/>
      <c r="L3956" s="134"/>
      <c r="M3956" s="135"/>
      <c r="N3956" s="135"/>
      <c r="O3956" s="134"/>
      <c r="P3956" s="135"/>
      <c r="Q3956" s="135"/>
      <c r="R3956" s="134"/>
      <c r="S3956" s="135"/>
      <c r="T3956" s="135"/>
      <c r="U3956" s="134"/>
      <c r="V3956" s="135"/>
      <c r="W3956" s="135"/>
      <c r="X3956" s="134"/>
      <c r="Y3956" s="135"/>
      <c r="Z3956" s="135"/>
      <c r="AA3956" s="134"/>
      <c r="AB3956" s="135"/>
      <c r="AC3956" s="135"/>
      <c r="AD3956" s="134"/>
      <c r="AE3956" s="135"/>
      <c r="AF3956" s="135"/>
      <c r="AG3956" s="134"/>
    </row>
    <row r="3957" spans="1:33">
      <c r="A3957" s="144" t="s">
        <v>345</v>
      </c>
      <c r="B3957" s="135" t="s">
        <v>1224</v>
      </c>
      <c r="C3957" s="143">
        <v>-496.19036591142549</v>
      </c>
      <c r="D3957" s="143">
        <v>2305.4924275264971</v>
      </c>
      <c r="E3957" s="142">
        <v>1.3089999999999999</v>
      </c>
      <c r="F3957" s="141">
        <v>2.2949999999999999</v>
      </c>
      <c r="G3957" s="135"/>
      <c r="H3957" s="135"/>
      <c r="I3957" s="134"/>
      <c r="J3957" s="135"/>
      <c r="K3957" s="135"/>
      <c r="L3957" s="134"/>
      <c r="M3957" s="135"/>
      <c r="N3957" s="135"/>
      <c r="O3957" s="134"/>
      <c r="P3957" s="135"/>
      <c r="Q3957" s="135"/>
      <c r="R3957" s="134"/>
      <c r="S3957" s="135"/>
      <c r="T3957" s="135"/>
      <c r="U3957" s="134"/>
      <c r="V3957" s="135"/>
      <c r="W3957" s="135"/>
      <c r="X3957" s="134"/>
      <c r="Y3957" s="135"/>
      <c r="Z3957" s="135"/>
      <c r="AA3957" s="134"/>
      <c r="AB3957" s="135"/>
      <c r="AC3957" s="135"/>
      <c r="AD3957" s="134"/>
      <c r="AE3957" s="135"/>
      <c r="AF3957" s="135"/>
      <c r="AG3957" s="134"/>
    </row>
    <row r="3958" spans="1:33">
      <c r="A3958" s="144" t="s">
        <v>345</v>
      </c>
      <c r="B3958" s="135" t="s">
        <v>1223</v>
      </c>
      <c r="C3958" s="143">
        <v>-496.08144328962794</v>
      </c>
      <c r="D3958" s="143">
        <v>2304.626968454917</v>
      </c>
      <c r="E3958" s="142">
        <v>1.3220000000000001</v>
      </c>
      <c r="F3958" s="141">
        <v>2.2839999999999998</v>
      </c>
      <c r="G3958" s="135"/>
      <c r="H3958" s="135"/>
      <c r="I3958" s="134"/>
      <c r="J3958" s="135"/>
      <c r="K3958" s="135"/>
      <c r="L3958" s="134"/>
      <c r="M3958" s="135"/>
      <c r="N3958" s="135"/>
      <c r="O3958" s="134"/>
      <c r="P3958" s="135"/>
      <c r="Q3958" s="135"/>
      <c r="R3958" s="134"/>
      <c r="S3958" s="135"/>
      <c r="T3958" s="135"/>
      <c r="U3958" s="134"/>
      <c r="V3958" s="135"/>
      <c r="W3958" s="135"/>
      <c r="X3958" s="134"/>
      <c r="Y3958" s="135"/>
      <c r="Z3958" s="135"/>
      <c r="AA3958" s="134"/>
      <c r="AB3958" s="135"/>
      <c r="AC3958" s="135"/>
      <c r="AD3958" s="134"/>
      <c r="AE3958" s="135"/>
      <c r="AF3958" s="135"/>
      <c r="AG3958" s="134"/>
    </row>
    <row r="3959" spans="1:33">
      <c r="A3959" s="144" t="s">
        <v>345</v>
      </c>
      <c r="B3959" s="135" t="s">
        <v>1222</v>
      </c>
      <c r="C3959" s="143">
        <v>-496.29007331669931</v>
      </c>
      <c r="D3959" s="143">
        <v>2303.2966962535193</v>
      </c>
      <c r="E3959" s="142">
        <v>1.3029999999999999</v>
      </c>
      <c r="F3959" s="141">
        <v>2.254</v>
      </c>
      <c r="G3959" s="135"/>
      <c r="H3959" s="135"/>
      <c r="I3959" s="134"/>
      <c r="J3959" s="135"/>
      <c r="K3959" s="135"/>
      <c r="L3959" s="134"/>
      <c r="M3959" s="135"/>
      <c r="N3959" s="135"/>
      <c r="O3959" s="134"/>
      <c r="P3959" s="135"/>
      <c r="Q3959" s="135"/>
      <c r="R3959" s="134"/>
      <c r="S3959" s="135"/>
      <c r="T3959" s="135"/>
      <c r="U3959" s="134"/>
      <c r="V3959" s="135"/>
      <c r="W3959" s="135"/>
      <c r="X3959" s="134"/>
      <c r="Y3959" s="135"/>
      <c r="Z3959" s="135"/>
      <c r="AA3959" s="134"/>
      <c r="AB3959" s="135"/>
      <c r="AC3959" s="135"/>
      <c r="AD3959" s="134"/>
      <c r="AE3959" s="135"/>
      <c r="AF3959" s="135"/>
      <c r="AG3959" s="134"/>
    </row>
    <row r="3960" spans="1:33">
      <c r="A3960" s="144" t="s">
        <v>345</v>
      </c>
      <c r="B3960" s="135" t="s">
        <v>1221</v>
      </c>
      <c r="C3960" s="143">
        <v>-496.40613962776382</v>
      </c>
      <c r="D3960" s="143">
        <v>2302.6914489660562</v>
      </c>
      <c r="E3960" s="142">
        <v>1.298</v>
      </c>
      <c r="F3960" s="141">
        <v>2.274</v>
      </c>
      <c r="G3960" s="135"/>
      <c r="H3960" s="135"/>
      <c r="I3960" s="134"/>
      <c r="J3960" s="135"/>
      <c r="K3960" s="135"/>
      <c r="L3960" s="134"/>
      <c r="M3960" s="135"/>
      <c r="N3960" s="135"/>
      <c r="O3960" s="134"/>
      <c r="P3960" s="135"/>
      <c r="Q3960" s="135"/>
      <c r="R3960" s="134"/>
      <c r="S3960" s="135"/>
      <c r="T3960" s="135"/>
      <c r="U3960" s="134"/>
      <c r="V3960" s="135"/>
      <c r="W3960" s="135"/>
      <c r="X3960" s="134"/>
      <c r="Y3960" s="135"/>
      <c r="Z3960" s="135"/>
      <c r="AA3960" s="134"/>
      <c r="AB3960" s="135"/>
      <c r="AC3960" s="135"/>
      <c r="AD3960" s="134"/>
      <c r="AE3960" s="135"/>
      <c r="AF3960" s="135"/>
      <c r="AG3960" s="134"/>
    </row>
    <row r="3961" spans="1:33">
      <c r="A3961" s="144" t="s">
        <v>345</v>
      </c>
      <c r="B3961" s="135" t="s">
        <v>1220</v>
      </c>
      <c r="C3961" s="143">
        <v>-496.77730176886655</v>
      </c>
      <c r="D3961" s="143">
        <v>2301.2912817065335</v>
      </c>
      <c r="E3961" s="142">
        <v>1.3029999999999999</v>
      </c>
      <c r="F3961" s="141">
        <v>2.2879999999999998</v>
      </c>
      <c r="G3961" s="135"/>
      <c r="H3961" s="135"/>
      <c r="I3961" s="134"/>
      <c r="J3961" s="135"/>
      <c r="K3961" s="135"/>
      <c r="L3961" s="134"/>
      <c r="M3961" s="135"/>
      <c r="N3961" s="135"/>
      <c r="O3961" s="134"/>
      <c r="P3961" s="135"/>
      <c r="Q3961" s="135"/>
      <c r="R3961" s="134"/>
      <c r="S3961" s="135"/>
      <c r="T3961" s="135"/>
      <c r="U3961" s="134"/>
      <c r="V3961" s="135"/>
      <c r="W3961" s="135"/>
      <c r="X3961" s="134"/>
      <c r="Y3961" s="135"/>
      <c r="Z3961" s="135"/>
      <c r="AA3961" s="134"/>
      <c r="AB3961" s="135"/>
      <c r="AC3961" s="135"/>
      <c r="AD3961" s="134"/>
      <c r="AE3961" s="135"/>
      <c r="AF3961" s="135"/>
      <c r="AG3961" s="134"/>
    </row>
    <row r="3962" spans="1:33">
      <c r="A3962" s="144" t="s">
        <v>345</v>
      </c>
      <c r="B3962" s="135" t="s">
        <v>1219</v>
      </c>
      <c r="C3962" s="143">
        <v>-496.60945880809192</v>
      </c>
      <c r="D3962" s="143">
        <v>2300.1827471645856</v>
      </c>
      <c r="E3962" s="142">
        <v>1.329</v>
      </c>
      <c r="F3962" s="141">
        <v>2.278</v>
      </c>
      <c r="G3962" s="135"/>
      <c r="H3962" s="135"/>
      <c r="I3962" s="134"/>
      <c r="J3962" s="135"/>
      <c r="K3962" s="135"/>
      <c r="L3962" s="134"/>
      <c r="M3962" s="135"/>
      <c r="N3962" s="135"/>
      <c r="O3962" s="134"/>
      <c r="P3962" s="135"/>
      <c r="Q3962" s="135"/>
      <c r="R3962" s="134"/>
      <c r="S3962" s="135"/>
      <c r="T3962" s="135"/>
      <c r="U3962" s="134"/>
      <c r="V3962" s="135"/>
      <c r="W3962" s="135"/>
      <c r="X3962" s="134"/>
      <c r="Y3962" s="135"/>
      <c r="Z3962" s="135"/>
      <c r="AA3962" s="134"/>
      <c r="AB3962" s="135"/>
      <c r="AC3962" s="135"/>
      <c r="AD3962" s="134"/>
      <c r="AE3962" s="135"/>
      <c r="AF3962" s="135"/>
      <c r="AG3962" s="134"/>
    </row>
    <row r="3963" spans="1:33">
      <c r="A3963" s="144" t="s">
        <v>345</v>
      </c>
      <c r="B3963" s="135" t="s">
        <v>1218</v>
      </c>
      <c r="C3963" s="143">
        <v>-496.37445256844455</v>
      </c>
      <c r="D3963" s="143">
        <v>2298.1994514741232</v>
      </c>
      <c r="E3963" s="142">
        <v>1.321</v>
      </c>
      <c r="F3963" s="141">
        <v>2.29</v>
      </c>
      <c r="G3963" s="135"/>
      <c r="H3963" s="135"/>
      <c r="I3963" s="134"/>
      <c r="J3963" s="135"/>
      <c r="K3963" s="135"/>
      <c r="L3963" s="134"/>
      <c r="M3963" s="135"/>
      <c r="N3963" s="135"/>
      <c r="O3963" s="134"/>
      <c r="P3963" s="135"/>
      <c r="Q3963" s="135"/>
      <c r="R3963" s="134"/>
      <c r="S3963" s="135"/>
      <c r="T3963" s="135"/>
      <c r="U3963" s="134"/>
      <c r="V3963" s="135"/>
      <c r="W3963" s="135"/>
      <c r="X3963" s="134"/>
      <c r="Y3963" s="135"/>
      <c r="Z3963" s="135"/>
      <c r="AA3963" s="134"/>
      <c r="AB3963" s="135"/>
      <c r="AC3963" s="135"/>
      <c r="AD3963" s="134"/>
      <c r="AE3963" s="135"/>
      <c r="AF3963" s="135"/>
      <c r="AG3963" s="134"/>
    </row>
    <row r="3964" spans="1:33">
      <c r="A3964" s="144" t="s">
        <v>345</v>
      </c>
      <c r="B3964" s="135" t="s">
        <v>1217</v>
      </c>
      <c r="C3964" s="143">
        <v>-496.45616388308594</v>
      </c>
      <c r="D3964" s="143">
        <v>2296.265725225081</v>
      </c>
      <c r="E3964" s="142">
        <v>1.32</v>
      </c>
      <c r="F3964" s="141">
        <v>2.2639999999999998</v>
      </c>
      <c r="G3964" s="135"/>
      <c r="H3964" s="135"/>
      <c r="I3964" s="134"/>
      <c r="J3964" s="135"/>
      <c r="K3964" s="135"/>
      <c r="L3964" s="134"/>
      <c r="M3964" s="135"/>
      <c r="N3964" s="135"/>
      <c r="O3964" s="134"/>
      <c r="P3964" s="135"/>
      <c r="Q3964" s="135"/>
      <c r="R3964" s="134"/>
      <c r="S3964" s="135"/>
      <c r="T3964" s="135"/>
      <c r="U3964" s="134"/>
      <c r="V3964" s="135"/>
      <c r="W3964" s="135"/>
      <c r="X3964" s="134"/>
      <c r="Y3964" s="135"/>
      <c r="Z3964" s="135"/>
      <c r="AA3964" s="134"/>
      <c r="AB3964" s="135"/>
      <c r="AC3964" s="135"/>
      <c r="AD3964" s="134"/>
      <c r="AE3964" s="135"/>
      <c r="AF3964" s="135"/>
      <c r="AG3964" s="134"/>
    </row>
    <row r="3965" spans="1:33">
      <c r="A3965" s="144" t="s">
        <v>345</v>
      </c>
      <c r="B3965" s="135" t="s">
        <v>1216</v>
      </c>
      <c r="C3965" s="143">
        <v>-495.9047298855653</v>
      </c>
      <c r="D3965" s="143">
        <v>2294.4110918070628</v>
      </c>
      <c r="E3965" s="142">
        <v>1.3240000000000001</v>
      </c>
      <c r="F3965" s="141">
        <v>2.2810000000000001</v>
      </c>
      <c r="G3965" s="135"/>
      <c r="H3965" s="135"/>
      <c r="I3965" s="134"/>
      <c r="J3965" s="135"/>
      <c r="K3965" s="135"/>
      <c r="L3965" s="134"/>
      <c r="M3965" s="135"/>
      <c r="N3965" s="135"/>
      <c r="O3965" s="134"/>
      <c r="P3965" s="135"/>
      <c r="Q3965" s="135"/>
      <c r="R3965" s="134"/>
      <c r="S3965" s="135"/>
      <c r="T3965" s="135"/>
      <c r="U3965" s="134"/>
      <c r="V3965" s="135"/>
      <c r="W3965" s="135"/>
      <c r="X3965" s="134"/>
      <c r="Y3965" s="135"/>
      <c r="Z3965" s="135"/>
      <c r="AA3965" s="134"/>
      <c r="AB3965" s="135"/>
      <c r="AC3965" s="135"/>
      <c r="AD3965" s="134"/>
      <c r="AE3965" s="135"/>
      <c r="AF3965" s="135"/>
      <c r="AG3965" s="134"/>
    </row>
    <row r="3966" spans="1:33">
      <c r="A3966" s="144" t="s">
        <v>345</v>
      </c>
      <c r="B3966" s="135" t="s">
        <v>1215</v>
      </c>
      <c r="C3966" s="143">
        <v>-496.4847077559964</v>
      </c>
      <c r="D3966" s="143">
        <v>2293.2591634399596</v>
      </c>
      <c r="E3966" s="142">
        <v>1.31</v>
      </c>
      <c r="F3966" s="141">
        <v>2.2789999999999999</v>
      </c>
      <c r="G3966" s="135"/>
      <c r="H3966" s="135"/>
      <c r="I3966" s="134"/>
      <c r="J3966" s="135"/>
      <c r="K3966" s="135"/>
      <c r="L3966" s="134"/>
      <c r="M3966" s="135"/>
      <c r="N3966" s="135"/>
      <c r="O3966" s="134"/>
      <c r="P3966" s="135"/>
      <c r="Q3966" s="135"/>
      <c r="R3966" s="134"/>
      <c r="S3966" s="135"/>
      <c r="T3966" s="135"/>
      <c r="U3966" s="134"/>
      <c r="V3966" s="135"/>
      <c r="W3966" s="135"/>
      <c r="X3966" s="134"/>
      <c r="Y3966" s="135"/>
      <c r="Z3966" s="135"/>
      <c r="AA3966" s="134"/>
      <c r="AB3966" s="135"/>
      <c r="AC3966" s="135"/>
      <c r="AD3966" s="134"/>
      <c r="AE3966" s="135"/>
      <c r="AF3966" s="135"/>
      <c r="AG3966" s="134"/>
    </row>
    <row r="3967" spans="1:33">
      <c r="A3967" s="144" t="s">
        <v>345</v>
      </c>
      <c r="B3967" s="135" t="s">
        <v>1214</v>
      </c>
      <c r="C3967" s="143">
        <v>-496.04142121492896</v>
      </c>
      <c r="D3967" s="143">
        <v>2292.1555208084405</v>
      </c>
      <c r="E3967" s="142">
        <v>1.323</v>
      </c>
      <c r="F3967" s="141">
        <v>2.266</v>
      </c>
      <c r="G3967" s="135"/>
      <c r="H3967" s="135"/>
      <c r="I3967" s="134"/>
      <c r="J3967" s="135"/>
      <c r="K3967" s="135"/>
      <c r="L3967" s="134"/>
      <c r="M3967" s="135"/>
      <c r="N3967" s="135"/>
      <c r="O3967" s="134"/>
      <c r="P3967" s="135"/>
      <c r="Q3967" s="135"/>
      <c r="R3967" s="134"/>
      <c r="S3967" s="135"/>
      <c r="T3967" s="135"/>
      <c r="U3967" s="134"/>
      <c r="V3967" s="135"/>
      <c r="W3967" s="135"/>
      <c r="X3967" s="134"/>
      <c r="Y3967" s="135"/>
      <c r="Z3967" s="135"/>
      <c r="AA3967" s="134"/>
      <c r="AB3967" s="135"/>
      <c r="AC3967" s="135"/>
      <c r="AD3967" s="134"/>
      <c r="AE3967" s="135"/>
      <c r="AF3967" s="135"/>
      <c r="AG3967" s="134"/>
    </row>
    <row r="3968" spans="1:33">
      <c r="A3968" s="144" t="s">
        <v>345</v>
      </c>
      <c r="B3968" s="135" t="s">
        <v>1213</v>
      </c>
      <c r="C3968" s="143">
        <v>-496.03644916648619</v>
      </c>
      <c r="D3968" s="143">
        <v>2291.6510338949083</v>
      </c>
      <c r="E3968" s="142">
        <v>1.329</v>
      </c>
      <c r="F3968" s="141">
        <v>2.2589999999999999</v>
      </c>
      <c r="G3968" s="135"/>
      <c r="H3968" s="135"/>
      <c r="I3968" s="134"/>
      <c r="J3968" s="135"/>
      <c r="K3968" s="135"/>
      <c r="L3968" s="134"/>
      <c r="M3968" s="135"/>
      <c r="N3968" s="135"/>
      <c r="O3968" s="134"/>
      <c r="P3968" s="135"/>
      <c r="Q3968" s="135"/>
      <c r="R3968" s="134"/>
      <c r="S3968" s="135"/>
      <c r="T3968" s="135"/>
      <c r="U3968" s="134"/>
      <c r="V3968" s="135"/>
      <c r="W3968" s="135"/>
      <c r="X3968" s="134"/>
      <c r="Y3968" s="135"/>
      <c r="Z3968" s="135"/>
      <c r="AA3968" s="134"/>
      <c r="AB3968" s="135"/>
      <c r="AC3968" s="135"/>
      <c r="AD3968" s="134"/>
      <c r="AE3968" s="135"/>
      <c r="AF3968" s="135"/>
      <c r="AG3968" s="134"/>
    </row>
    <row r="3969" spans="1:33">
      <c r="A3969" s="144" t="s">
        <v>345</v>
      </c>
      <c r="B3969" s="135" t="s">
        <v>1212</v>
      </c>
      <c r="C3969" s="143">
        <v>-495.91016758552695</v>
      </c>
      <c r="D3969" s="143">
        <v>2290.0054591838907</v>
      </c>
      <c r="E3969" s="142">
        <v>1.321</v>
      </c>
      <c r="F3969" s="141">
        <v>2.266</v>
      </c>
      <c r="G3969" s="135"/>
      <c r="H3969" s="135"/>
      <c r="I3969" s="134"/>
      <c r="J3969" s="135"/>
      <c r="K3969" s="135"/>
      <c r="L3969" s="134"/>
      <c r="M3969" s="135"/>
      <c r="N3969" s="135"/>
      <c r="O3969" s="134"/>
      <c r="P3969" s="135"/>
      <c r="Q3969" s="135"/>
      <c r="R3969" s="134"/>
      <c r="S3969" s="135"/>
      <c r="T3969" s="135"/>
      <c r="U3969" s="134"/>
      <c r="V3969" s="135"/>
      <c r="W3969" s="135"/>
      <c r="X3969" s="134"/>
      <c r="Y3969" s="135"/>
      <c r="Z3969" s="135"/>
      <c r="AA3969" s="134"/>
      <c r="AB3969" s="135"/>
      <c r="AC3969" s="135"/>
      <c r="AD3969" s="134"/>
      <c r="AE3969" s="135"/>
      <c r="AF3969" s="135"/>
      <c r="AG3969" s="134"/>
    </row>
    <row r="3970" spans="1:33">
      <c r="A3970" s="144" t="s">
        <v>345</v>
      </c>
      <c r="B3970" s="135" t="s">
        <v>1211</v>
      </c>
      <c r="C3970" s="143">
        <v>-496.13367116648999</v>
      </c>
      <c r="D3970" s="143">
        <v>2288.7545424032523</v>
      </c>
      <c r="E3970" s="142">
        <v>1.361</v>
      </c>
      <c r="F3970" s="141">
        <v>2.2629999999999999</v>
      </c>
      <c r="G3970" s="135"/>
      <c r="H3970" s="135"/>
      <c r="I3970" s="134"/>
      <c r="J3970" s="135"/>
      <c r="K3970" s="135"/>
      <c r="L3970" s="134"/>
      <c r="M3970" s="135"/>
      <c r="N3970" s="135"/>
      <c r="O3970" s="134"/>
      <c r="P3970" s="135"/>
      <c r="Q3970" s="135"/>
      <c r="R3970" s="134"/>
      <c r="S3970" s="135"/>
      <c r="T3970" s="135"/>
      <c r="U3970" s="134"/>
      <c r="V3970" s="135"/>
      <c r="W3970" s="135"/>
      <c r="X3970" s="134"/>
      <c r="Y3970" s="135"/>
      <c r="Z3970" s="135"/>
      <c r="AA3970" s="134"/>
      <c r="AB3970" s="135"/>
      <c r="AC3970" s="135"/>
      <c r="AD3970" s="134"/>
      <c r="AE3970" s="135"/>
      <c r="AF3970" s="135"/>
      <c r="AG3970" s="134"/>
    </row>
    <row r="3971" spans="1:33">
      <c r="A3971" s="144" t="s">
        <v>345</v>
      </c>
      <c r="B3971" s="135" t="s">
        <v>1210</v>
      </c>
      <c r="C3971" s="143">
        <v>-496.20724692248109</v>
      </c>
      <c r="D3971" s="143">
        <v>2288.3801455275093</v>
      </c>
      <c r="E3971" s="142">
        <v>1.306</v>
      </c>
      <c r="F3971" s="141">
        <v>2.2570000000000001</v>
      </c>
      <c r="G3971" s="135"/>
      <c r="H3971" s="135"/>
      <c r="I3971" s="134"/>
      <c r="J3971" s="135"/>
      <c r="K3971" s="135"/>
      <c r="L3971" s="134"/>
      <c r="M3971" s="135"/>
      <c r="N3971" s="135"/>
      <c r="O3971" s="134"/>
      <c r="P3971" s="135"/>
      <c r="Q3971" s="135"/>
      <c r="R3971" s="134"/>
      <c r="S3971" s="135"/>
      <c r="T3971" s="135"/>
      <c r="U3971" s="134"/>
      <c r="V3971" s="135"/>
      <c r="W3971" s="135"/>
      <c r="X3971" s="134"/>
      <c r="Y3971" s="135"/>
      <c r="Z3971" s="135"/>
      <c r="AA3971" s="134"/>
      <c r="AB3971" s="135"/>
      <c r="AC3971" s="135"/>
      <c r="AD3971" s="134"/>
      <c r="AE3971" s="135"/>
      <c r="AF3971" s="135"/>
      <c r="AG3971" s="134"/>
    </row>
    <row r="3972" spans="1:33">
      <c r="A3972" s="144" t="s">
        <v>345</v>
      </c>
      <c r="B3972" s="135" t="s">
        <v>1209</v>
      </c>
      <c r="C3972" s="143">
        <v>-496.45258744085822</v>
      </c>
      <c r="D3972" s="143">
        <v>2287.365500745113</v>
      </c>
      <c r="E3972" s="142">
        <v>1.2889999999999999</v>
      </c>
      <c r="F3972" s="141">
        <v>2.2610000000000001</v>
      </c>
      <c r="G3972" s="135"/>
      <c r="H3972" s="135"/>
      <c r="I3972" s="134"/>
      <c r="J3972" s="135"/>
      <c r="K3972" s="135"/>
      <c r="L3972" s="134"/>
      <c r="M3972" s="135"/>
      <c r="N3972" s="135"/>
      <c r="O3972" s="134"/>
      <c r="P3972" s="135"/>
      <c r="Q3972" s="135"/>
      <c r="R3972" s="134"/>
      <c r="S3972" s="135"/>
      <c r="T3972" s="135"/>
      <c r="U3972" s="134"/>
      <c r="V3972" s="135"/>
      <c r="W3972" s="135"/>
      <c r="X3972" s="134"/>
      <c r="Y3972" s="135"/>
      <c r="Z3972" s="135"/>
      <c r="AA3972" s="134"/>
      <c r="AB3972" s="135"/>
      <c r="AC3972" s="135"/>
      <c r="AD3972" s="134"/>
      <c r="AE3972" s="135"/>
      <c r="AF3972" s="135"/>
      <c r="AG3972" s="134"/>
    </row>
    <row r="3973" spans="1:33">
      <c r="A3973" s="144" t="s">
        <v>345</v>
      </c>
      <c r="B3973" s="135" t="s">
        <v>1208</v>
      </c>
      <c r="C3973" s="143">
        <v>-496.53257177826356</v>
      </c>
      <c r="D3973" s="143">
        <v>2286.2979436009623</v>
      </c>
      <c r="E3973" s="142">
        <v>1.2809999999999999</v>
      </c>
      <c r="F3973" s="141">
        <v>2.2610000000000001</v>
      </c>
      <c r="G3973" s="135"/>
      <c r="H3973" s="135"/>
      <c r="I3973" s="134"/>
      <c r="J3973" s="135"/>
      <c r="K3973" s="135"/>
      <c r="L3973" s="134"/>
      <c r="M3973" s="135"/>
      <c r="N3973" s="135"/>
      <c r="O3973" s="134"/>
      <c r="P3973" s="135"/>
      <c r="Q3973" s="135"/>
      <c r="R3973" s="134"/>
      <c r="S3973" s="135"/>
      <c r="T3973" s="135"/>
      <c r="U3973" s="134"/>
      <c r="V3973" s="135"/>
      <c r="W3973" s="135"/>
      <c r="X3973" s="134"/>
      <c r="Y3973" s="135"/>
      <c r="Z3973" s="135"/>
      <c r="AA3973" s="134"/>
      <c r="AB3973" s="135"/>
      <c r="AC3973" s="135"/>
      <c r="AD3973" s="134"/>
      <c r="AE3973" s="135"/>
      <c r="AF3973" s="135"/>
      <c r="AG3973" s="134"/>
    </row>
    <row r="3974" spans="1:33">
      <c r="A3974" s="144" t="s">
        <v>345</v>
      </c>
      <c r="B3974" s="135" t="s">
        <v>1207</v>
      </c>
      <c r="C3974" s="143">
        <v>-496.32702664732267</v>
      </c>
      <c r="D3974" s="143">
        <v>2285.4622388291073</v>
      </c>
      <c r="E3974" s="142">
        <v>1.2849999999999999</v>
      </c>
      <c r="F3974" s="141">
        <v>2.246</v>
      </c>
      <c r="G3974" s="135"/>
      <c r="H3974" s="135"/>
      <c r="I3974" s="134"/>
      <c r="J3974" s="135"/>
      <c r="K3974" s="135"/>
      <c r="L3974" s="134"/>
      <c r="M3974" s="135"/>
      <c r="N3974" s="135"/>
      <c r="O3974" s="134"/>
      <c r="P3974" s="135"/>
      <c r="Q3974" s="135"/>
      <c r="R3974" s="134"/>
      <c r="S3974" s="135"/>
      <c r="T3974" s="135"/>
      <c r="U3974" s="134"/>
      <c r="V3974" s="135"/>
      <c r="W3974" s="135"/>
      <c r="X3974" s="134"/>
      <c r="Y3974" s="135"/>
      <c r="Z3974" s="135"/>
      <c r="AA3974" s="134"/>
      <c r="AB3974" s="135"/>
      <c r="AC3974" s="135"/>
      <c r="AD3974" s="134"/>
      <c r="AE3974" s="135"/>
      <c r="AF3974" s="135"/>
      <c r="AG3974" s="134"/>
    </row>
    <row r="3975" spans="1:33">
      <c r="A3975" s="144" t="s">
        <v>345</v>
      </c>
      <c r="B3975" s="135" t="s">
        <v>1206</v>
      </c>
      <c r="C3975" s="143">
        <v>-496.11977811975424</v>
      </c>
      <c r="D3975" s="143">
        <v>2283.5103350556524</v>
      </c>
      <c r="E3975" s="142">
        <v>1.3140000000000001</v>
      </c>
      <c r="F3975" s="141">
        <v>2.2450000000000001</v>
      </c>
      <c r="G3975" s="135"/>
      <c r="H3975" s="135"/>
      <c r="I3975" s="134"/>
      <c r="J3975" s="135"/>
      <c r="K3975" s="135"/>
      <c r="L3975" s="134"/>
      <c r="M3975" s="135"/>
      <c r="N3975" s="135"/>
      <c r="O3975" s="134"/>
      <c r="P3975" s="135"/>
      <c r="Q3975" s="135"/>
      <c r="R3975" s="134"/>
      <c r="S3975" s="135"/>
      <c r="T3975" s="135"/>
      <c r="U3975" s="134"/>
      <c r="V3975" s="135"/>
      <c r="W3975" s="135"/>
      <c r="X3975" s="134"/>
      <c r="Y3975" s="135"/>
      <c r="Z3975" s="135"/>
      <c r="AA3975" s="134"/>
      <c r="AB3975" s="135"/>
      <c r="AC3975" s="135"/>
      <c r="AD3975" s="134"/>
      <c r="AE3975" s="135"/>
      <c r="AF3975" s="135"/>
      <c r="AG3975" s="134"/>
    </row>
    <row r="3976" spans="1:33">
      <c r="A3976" s="144" t="s">
        <v>345</v>
      </c>
      <c r="B3976" s="135" t="s">
        <v>1205</v>
      </c>
      <c r="C3976" s="143">
        <v>-496.8870777778161</v>
      </c>
      <c r="D3976" s="143">
        <v>2283.0664174716671</v>
      </c>
      <c r="E3976" s="142">
        <v>1.3160000000000001</v>
      </c>
      <c r="F3976" s="141">
        <v>2.246</v>
      </c>
      <c r="G3976" s="135"/>
      <c r="H3976" s="135"/>
      <c r="I3976" s="134"/>
      <c r="J3976" s="135"/>
      <c r="K3976" s="135"/>
      <c r="L3976" s="134"/>
      <c r="M3976" s="135"/>
      <c r="N3976" s="135"/>
      <c r="O3976" s="134"/>
      <c r="P3976" s="135"/>
      <c r="Q3976" s="135"/>
      <c r="R3976" s="134"/>
      <c r="S3976" s="135"/>
      <c r="T3976" s="135"/>
      <c r="U3976" s="134"/>
      <c r="V3976" s="135"/>
      <c r="W3976" s="135"/>
      <c r="X3976" s="134"/>
      <c r="Y3976" s="135"/>
      <c r="Z3976" s="135"/>
      <c r="AA3976" s="134"/>
      <c r="AB3976" s="135"/>
      <c r="AC3976" s="135"/>
      <c r="AD3976" s="134"/>
      <c r="AE3976" s="135"/>
      <c r="AF3976" s="135"/>
      <c r="AG3976" s="134"/>
    </row>
    <row r="3977" spans="1:33">
      <c r="A3977" s="144" t="s">
        <v>345</v>
      </c>
      <c r="B3977" s="135" t="s">
        <v>1204</v>
      </c>
      <c r="C3977" s="143">
        <v>-495.98104786495168</v>
      </c>
      <c r="D3977" s="143">
        <v>2282.8477404279956</v>
      </c>
      <c r="E3977" s="142">
        <v>1.296</v>
      </c>
      <c r="F3977" s="141">
        <v>2.2480000000000002</v>
      </c>
      <c r="G3977" s="135"/>
      <c r="H3977" s="135"/>
      <c r="I3977" s="134"/>
      <c r="J3977" s="135"/>
      <c r="K3977" s="135"/>
      <c r="L3977" s="134"/>
      <c r="M3977" s="135"/>
      <c r="N3977" s="135"/>
      <c r="O3977" s="134"/>
      <c r="P3977" s="135"/>
      <c r="Q3977" s="135"/>
      <c r="R3977" s="134"/>
      <c r="S3977" s="135"/>
      <c r="T3977" s="135"/>
      <c r="U3977" s="134"/>
      <c r="V3977" s="135"/>
      <c r="W3977" s="135"/>
      <c r="X3977" s="134"/>
      <c r="Y3977" s="135"/>
      <c r="Z3977" s="135"/>
      <c r="AA3977" s="134"/>
      <c r="AB3977" s="135"/>
      <c r="AC3977" s="135"/>
      <c r="AD3977" s="134"/>
      <c r="AE3977" s="135"/>
      <c r="AF3977" s="135"/>
      <c r="AG3977" s="134"/>
    </row>
    <row r="3978" spans="1:33">
      <c r="A3978" s="144" t="s">
        <v>345</v>
      </c>
      <c r="B3978" s="135" t="s">
        <v>1203</v>
      </c>
      <c r="C3978" s="143">
        <v>-496.02287057881085</v>
      </c>
      <c r="D3978" s="143">
        <v>2281.1346036573004</v>
      </c>
      <c r="E3978" s="142">
        <v>1.321</v>
      </c>
      <c r="F3978" s="141">
        <v>2.2679999999999998</v>
      </c>
      <c r="G3978" s="135"/>
      <c r="H3978" s="135"/>
      <c r="I3978" s="134"/>
      <c r="J3978" s="135"/>
      <c r="K3978" s="135"/>
      <c r="L3978" s="134"/>
      <c r="M3978" s="135"/>
      <c r="N3978" s="135"/>
      <c r="O3978" s="134"/>
      <c r="P3978" s="135"/>
      <c r="Q3978" s="135"/>
      <c r="R3978" s="134"/>
      <c r="S3978" s="135"/>
      <c r="T3978" s="135"/>
      <c r="U3978" s="134"/>
      <c r="V3978" s="135"/>
      <c r="W3978" s="135"/>
      <c r="X3978" s="134"/>
      <c r="Y3978" s="135"/>
      <c r="Z3978" s="135"/>
      <c r="AA3978" s="134"/>
      <c r="AB3978" s="135"/>
      <c r="AC3978" s="135"/>
      <c r="AD3978" s="134"/>
      <c r="AE3978" s="135"/>
      <c r="AF3978" s="135"/>
      <c r="AG3978" s="134"/>
    </row>
    <row r="3979" spans="1:33">
      <c r="A3979" s="144" t="s">
        <v>345</v>
      </c>
      <c r="B3979" s="135" t="s">
        <v>1202</v>
      </c>
      <c r="C3979" s="143">
        <v>-496.17203596841802</v>
      </c>
      <c r="D3979" s="143">
        <v>2280.6970267611327</v>
      </c>
      <c r="E3979" s="142">
        <v>1.327</v>
      </c>
      <c r="F3979" s="141">
        <v>2.2589999999999999</v>
      </c>
      <c r="G3979" s="135"/>
      <c r="H3979" s="135"/>
      <c r="I3979" s="134"/>
      <c r="J3979" s="135"/>
      <c r="K3979" s="135"/>
      <c r="L3979" s="134"/>
      <c r="M3979" s="135"/>
      <c r="N3979" s="135"/>
      <c r="O3979" s="134"/>
      <c r="P3979" s="135"/>
      <c r="Q3979" s="135"/>
      <c r="R3979" s="134"/>
      <c r="S3979" s="135"/>
      <c r="T3979" s="135"/>
      <c r="U3979" s="134"/>
      <c r="V3979" s="135"/>
      <c r="W3979" s="135"/>
      <c r="X3979" s="134"/>
      <c r="Y3979" s="135"/>
      <c r="Z3979" s="135"/>
      <c r="AA3979" s="134"/>
      <c r="AB3979" s="135"/>
      <c r="AC3979" s="135"/>
      <c r="AD3979" s="134"/>
      <c r="AE3979" s="135"/>
      <c r="AF3979" s="135"/>
      <c r="AG3979" s="134"/>
    </row>
    <row r="3980" spans="1:33">
      <c r="A3980" s="144" t="s">
        <v>345</v>
      </c>
      <c r="B3980" s="135" t="s">
        <v>1201</v>
      </c>
      <c r="C3980" s="143">
        <v>-496.04881571100077</v>
      </c>
      <c r="D3980" s="143">
        <v>2278.9509346256345</v>
      </c>
      <c r="E3980" s="142">
        <v>1.3089999999999999</v>
      </c>
      <c r="F3980" s="141">
        <v>2.258</v>
      </c>
      <c r="G3980" s="135"/>
      <c r="H3980" s="135"/>
      <c r="I3980" s="134"/>
      <c r="J3980" s="135"/>
      <c r="K3980" s="135"/>
      <c r="L3980" s="134"/>
      <c r="M3980" s="135"/>
      <c r="N3980" s="135"/>
      <c r="O3980" s="134"/>
      <c r="P3980" s="135"/>
      <c r="Q3980" s="135"/>
      <c r="R3980" s="134"/>
      <c r="S3980" s="135"/>
      <c r="T3980" s="135"/>
      <c r="U3980" s="134"/>
      <c r="V3980" s="135"/>
      <c r="W3980" s="135"/>
      <c r="X3980" s="134"/>
      <c r="Y3980" s="135"/>
      <c r="Z3980" s="135"/>
      <c r="AA3980" s="134"/>
      <c r="AB3980" s="135"/>
      <c r="AC3980" s="135"/>
      <c r="AD3980" s="134"/>
      <c r="AE3980" s="135"/>
      <c r="AF3980" s="135"/>
      <c r="AG3980" s="134"/>
    </row>
    <row r="3981" spans="1:33">
      <c r="A3981" s="144" t="s">
        <v>345</v>
      </c>
      <c r="B3981" s="135" t="s">
        <v>1200</v>
      </c>
      <c r="C3981" s="143">
        <v>-496.85742402989695</v>
      </c>
      <c r="D3981" s="143">
        <v>2278.8532869240275</v>
      </c>
      <c r="E3981" s="142">
        <v>1.3140000000000001</v>
      </c>
      <c r="F3981" s="141">
        <v>2.2669999999999999</v>
      </c>
      <c r="G3981" s="135"/>
      <c r="H3981" s="135"/>
      <c r="I3981" s="134"/>
      <c r="J3981" s="135"/>
      <c r="K3981" s="135"/>
      <c r="L3981" s="134"/>
      <c r="M3981" s="135"/>
      <c r="N3981" s="135"/>
      <c r="O3981" s="134"/>
      <c r="P3981" s="135"/>
      <c r="Q3981" s="135"/>
      <c r="R3981" s="134"/>
      <c r="S3981" s="135"/>
      <c r="T3981" s="135"/>
      <c r="U3981" s="134"/>
      <c r="V3981" s="135"/>
      <c r="W3981" s="135"/>
      <c r="X3981" s="134"/>
      <c r="Y3981" s="135"/>
      <c r="Z3981" s="135"/>
      <c r="AA3981" s="134"/>
      <c r="AB3981" s="135"/>
      <c r="AC3981" s="135"/>
      <c r="AD3981" s="134"/>
      <c r="AE3981" s="135"/>
      <c r="AF3981" s="135"/>
      <c r="AG3981" s="134"/>
    </row>
    <row r="3982" spans="1:33">
      <c r="A3982" s="144" t="s">
        <v>345</v>
      </c>
      <c r="B3982" s="135" t="s">
        <v>1199</v>
      </c>
      <c r="C3982" s="143">
        <v>-496.02414962229494</v>
      </c>
      <c r="D3982" s="143">
        <v>2278.8311303558994</v>
      </c>
      <c r="E3982" s="142">
        <v>1.3029999999999999</v>
      </c>
      <c r="F3982" s="141">
        <v>2.2650000000000001</v>
      </c>
      <c r="G3982" s="135"/>
      <c r="H3982" s="135"/>
      <c r="I3982" s="134"/>
      <c r="J3982" s="135"/>
      <c r="K3982" s="135"/>
      <c r="L3982" s="134"/>
      <c r="M3982" s="135"/>
      <c r="N3982" s="135"/>
      <c r="O3982" s="134"/>
      <c r="P3982" s="135"/>
      <c r="Q3982" s="135"/>
      <c r="R3982" s="134"/>
      <c r="S3982" s="135"/>
      <c r="T3982" s="135"/>
      <c r="U3982" s="134"/>
      <c r="V3982" s="135"/>
      <c r="W3982" s="135"/>
      <c r="X3982" s="134"/>
      <c r="Y3982" s="135"/>
      <c r="Z3982" s="135"/>
      <c r="AA3982" s="134"/>
      <c r="AB3982" s="135"/>
      <c r="AC3982" s="135"/>
      <c r="AD3982" s="134"/>
      <c r="AE3982" s="135"/>
      <c r="AF3982" s="135"/>
      <c r="AG3982" s="134"/>
    </row>
    <row r="3983" spans="1:33">
      <c r="A3983" s="144" t="s">
        <v>345</v>
      </c>
      <c r="B3983" s="135" t="s">
        <v>1198</v>
      </c>
      <c r="C3983" s="143">
        <v>-496.38673614916559</v>
      </c>
      <c r="D3983" s="143">
        <v>2278.2847429429407</v>
      </c>
      <c r="E3983" s="142">
        <v>1.331</v>
      </c>
      <c r="F3983" s="141">
        <v>2.262</v>
      </c>
      <c r="G3983" s="135"/>
      <c r="H3983" s="135"/>
      <c r="I3983" s="134"/>
      <c r="J3983" s="135"/>
      <c r="K3983" s="135"/>
      <c r="L3983" s="134"/>
      <c r="M3983" s="135"/>
      <c r="N3983" s="135"/>
      <c r="O3983" s="134"/>
      <c r="P3983" s="135"/>
      <c r="Q3983" s="135"/>
      <c r="R3983" s="134"/>
      <c r="S3983" s="135"/>
      <c r="T3983" s="135"/>
      <c r="U3983" s="134"/>
      <c r="V3983" s="135"/>
      <c r="W3983" s="135"/>
      <c r="X3983" s="134"/>
      <c r="Y3983" s="135"/>
      <c r="Z3983" s="135"/>
      <c r="AA3983" s="134"/>
      <c r="AB3983" s="135"/>
      <c r="AC3983" s="135"/>
      <c r="AD3983" s="134"/>
      <c r="AE3983" s="135"/>
      <c r="AF3983" s="135"/>
      <c r="AG3983" s="134"/>
    </row>
    <row r="3984" spans="1:33">
      <c r="A3984" s="144" t="s">
        <v>345</v>
      </c>
      <c r="B3984" s="135" t="s">
        <v>1197</v>
      </c>
      <c r="C3984" s="143">
        <v>-496.12431985648942</v>
      </c>
      <c r="D3984" s="143">
        <v>2276.4688600537238</v>
      </c>
      <c r="E3984" s="142">
        <v>1.331</v>
      </c>
      <c r="F3984" s="141">
        <v>2.2610000000000001</v>
      </c>
      <c r="G3984" s="135"/>
      <c r="H3984" s="135"/>
      <c r="I3984" s="134"/>
      <c r="J3984" s="135"/>
      <c r="K3984" s="135"/>
      <c r="L3984" s="134"/>
      <c r="M3984" s="135"/>
      <c r="N3984" s="135"/>
      <c r="O3984" s="134"/>
      <c r="P3984" s="135"/>
      <c r="Q3984" s="135"/>
      <c r="R3984" s="134"/>
      <c r="S3984" s="135"/>
      <c r="T3984" s="135"/>
      <c r="U3984" s="134"/>
      <c r="V3984" s="135"/>
      <c r="W3984" s="135"/>
      <c r="X3984" s="134"/>
      <c r="Y3984" s="135"/>
      <c r="Z3984" s="135"/>
      <c r="AA3984" s="134"/>
      <c r="AB3984" s="135"/>
      <c r="AC3984" s="135"/>
      <c r="AD3984" s="134"/>
      <c r="AE3984" s="135"/>
      <c r="AF3984" s="135"/>
      <c r="AG3984" s="134"/>
    </row>
    <row r="3985" spans="1:33">
      <c r="A3985" s="144" t="s">
        <v>345</v>
      </c>
      <c r="B3985" s="135" t="s">
        <v>1196</v>
      </c>
      <c r="C3985" s="143">
        <v>-496.39304514967625</v>
      </c>
      <c r="D3985" s="143">
        <v>2274.7921701402297</v>
      </c>
      <c r="E3985" s="142">
        <v>1.3180000000000001</v>
      </c>
      <c r="F3985" s="141">
        <v>2.242</v>
      </c>
      <c r="G3985" s="135"/>
      <c r="H3985" s="135"/>
      <c r="I3985" s="134"/>
      <c r="J3985" s="135"/>
      <c r="K3985" s="135"/>
      <c r="L3985" s="134"/>
      <c r="M3985" s="135"/>
      <c r="N3985" s="135"/>
      <c r="O3985" s="134"/>
      <c r="P3985" s="135"/>
      <c r="Q3985" s="135"/>
      <c r="R3985" s="134"/>
      <c r="S3985" s="135"/>
      <c r="T3985" s="135"/>
      <c r="U3985" s="134"/>
      <c r="V3985" s="135"/>
      <c r="W3985" s="135"/>
      <c r="X3985" s="134"/>
      <c r="Y3985" s="135"/>
      <c r="Z3985" s="135"/>
      <c r="AA3985" s="134"/>
      <c r="AB3985" s="135"/>
      <c r="AC3985" s="135"/>
      <c r="AD3985" s="134"/>
      <c r="AE3985" s="135"/>
      <c r="AF3985" s="135"/>
      <c r="AG3985" s="134"/>
    </row>
    <row r="3986" spans="1:33">
      <c r="A3986" s="144" t="s">
        <v>345</v>
      </c>
      <c r="B3986" s="135" t="s">
        <v>1195</v>
      </c>
      <c r="C3986" s="143">
        <v>-496.8822247101952</v>
      </c>
      <c r="D3986" s="143">
        <v>2272.9506838855118</v>
      </c>
      <c r="E3986" s="142">
        <v>1.331</v>
      </c>
      <c r="F3986" s="141">
        <v>2.2789999999999999</v>
      </c>
      <c r="G3986" s="135"/>
      <c r="H3986" s="135"/>
      <c r="I3986" s="134"/>
      <c r="J3986" s="135"/>
      <c r="K3986" s="135"/>
      <c r="L3986" s="134"/>
      <c r="M3986" s="135"/>
      <c r="N3986" s="135"/>
      <c r="O3986" s="134"/>
      <c r="P3986" s="135"/>
      <c r="Q3986" s="135"/>
      <c r="R3986" s="134"/>
      <c r="S3986" s="135"/>
      <c r="T3986" s="135"/>
      <c r="U3986" s="134"/>
      <c r="V3986" s="135"/>
      <c r="W3986" s="135"/>
      <c r="X3986" s="134"/>
      <c r="Y3986" s="135"/>
      <c r="Z3986" s="135"/>
      <c r="AA3986" s="134"/>
      <c r="AB3986" s="135"/>
      <c r="AC3986" s="135"/>
      <c r="AD3986" s="134"/>
      <c r="AE3986" s="135"/>
      <c r="AF3986" s="135"/>
      <c r="AG3986" s="134"/>
    </row>
    <row r="3987" spans="1:33">
      <c r="A3987" s="144" t="s">
        <v>345</v>
      </c>
      <c r="B3987" s="135" t="s">
        <v>1194</v>
      </c>
      <c r="C3987" s="143">
        <v>-495.95957843836504</v>
      </c>
      <c r="D3987" s="143">
        <v>2272.9071301833555</v>
      </c>
      <c r="E3987" s="142">
        <v>1.3340000000000001</v>
      </c>
      <c r="F3987" s="141">
        <v>2.254</v>
      </c>
      <c r="G3987" s="135"/>
      <c r="H3987" s="135"/>
      <c r="I3987" s="134"/>
      <c r="J3987" s="135"/>
      <c r="K3987" s="135"/>
      <c r="L3987" s="134"/>
      <c r="M3987" s="135"/>
      <c r="N3987" s="135"/>
      <c r="O3987" s="134"/>
      <c r="P3987" s="135"/>
      <c r="Q3987" s="135"/>
      <c r="R3987" s="134"/>
      <c r="S3987" s="135"/>
      <c r="T3987" s="135"/>
      <c r="U3987" s="134"/>
      <c r="V3987" s="135"/>
      <c r="W3987" s="135"/>
      <c r="X3987" s="134"/>
      <c r="Y3987" s="135"/>
      <c r="Z3987" s="135"/>
      <c r="AA3987" s="134"/>
      <c r="AB3987" s="135"/>
      <c r="AC3987" s="135"/>
      <c r="AD3987" s="134"/>
      <c r="AE3987" s="135"/>
      <c r="AF3987" s="135"/>
      <c r="AG3987" s="134"/>
    </row>
    <row r="3988" spans="1:33">
      <c r="A3988" s="144" t="s">
        <v>345</v>
      </c>
      <c r="B3988" s="135" t="s">
        <v>1193</v>
      </c>
      <c r="C3988" s="143">
        <v>-496.32058955204872</v>
      </c>
      <c r="D3988" s="143">
        <v>2272.1015294544627</v>
      </c>
      <c r="E3988" s="142">
        <v>1.321</v>
      </c>
      <c r="F3988" s="141">
        <v>2.2669999999999999</v>
      </c>
      <c r="G3988" s="135"/>
      <c r="H3988" s="135"/>
      <c r="I3988" s="134"/>
      <c r="J3988" s="135"/>
      <c r="K3988" s="135"/>
      <c r="L3988" s="134"/>
      <c r="M3988" s="135"/>
      <c r="N3988" s="135"/>
      <c r="O3988" s="134"/>
      <c r="P3988" s="135"/>
      <c r="Q3988" s="135"/>
      <c r="R3988" s="134"/>
      <c r="S3988" s="135"/>
      <c r="T3988" s="135"/>
      <c r="U3988" s="134"/>
      <c r="V3988" s="135"/>
      <c r="W3988" s="135"/>
      <c r="X3988" s="134"/>
      <c r="Y3988" s="135"/>
      <c r="Z3988" s="135"/>
      <c r="AA3988" s="134"/>
      <c r="AB3988" s="135"/>
      <c r="AC3988" s="135"/>
      <c r="AD3988" s="134"/>
      <c r="AE3988" s="135"/>
      <c r="AF3988" s="135"/>
      <c r="AG3988" s="134"/>
    </row>
    <row r="3989" spans="1:33">
      <c r="A3989" s="144" t="s">
        <v>345</v>
      </c>
      <c r="B3989" s="135" t="s">
        <v>1192</v>
      </c>
      <c r="C3989" s="143">
        <v>-496.06214127154192</v>
      </c>
      <c r="D3989" s="143">
        <v>2271.3908685458809</v>
      </c>
      <c r="E3989" s="142">
        <v>1.333</v>
      </c>
      <c r="F3989" s="141">
        <v>2.266</v>
      </c>
      <c r="G3989" s="135"/>
      <c r="H3989" s="135"/>
      <c r="I3989" s="134"/>
      <c r="J3989" s="135"/>
      <c r="K3989" s="135"/>
      <c r="L3989" s="134"/>
      <c r="M3989" s="135"/>
      <c r="N3989" s="135"/>
      <c r="O3989" s="134"/>
      <c r="P3989" s="135"/>
      <c r="Q3989" s="135"/>
      <c r="R3989" s="134"/>
      <c r="S3989" s="135"/>
      <c r="T3989" s="135"/>
      <c r="U3989" s="134"/>
      <c r="V3989" s="135"/>
      <c r="W3989" s="135"/>
      <c r="X3989" s="134"/>
      <c r="Y3989" s="135"/>
      <c r="Z3989" s="135"/>
      <c r="AA3989" s="134"/>
      <c r="AB3989" s="135"/>
      <c r="AC3989" s="135"/>
      <c r="AD3989" s="134"/>
      <c r="AE3989" s="135"/>
      <c r="AF3989" s="135"/>
      <c r="AG3989" s="134"/>
    </row>
    <row r="3990" spans="1:33">
      <c r="A3990" s="144" t="s">
        <v>345</v>
      </c>
      <c r="B3990" s="135" t="s">
        <v>1191</v>
      </c>
      <c r="C3990" s="143">
        <v>-496.80408362778809</v>
      </c>
      <c r="D3990" s="143">
        <v>2270.0023757313279</v>
      </c>
      <c r="E3990" s="142">
        <v>1.3160000000000001</v>
      </c>
      <c r="F3990" s="141">
        <v>2.278</v>
      </c>
      <c r="G3990" s="135"/>
      <c r="H3990" s="135"/>
      <c r="I3990" s="134"/>
      <c r="J3990" s="135"/>
      <c r="K3990" s="135"/>
      <c r="L3990" s="134"/>
      <c r="M3990" s="135"/>
      <c r="N3990" s="135"/>
      <c r="O3990" s="134"/>
      <c r="P3990" s="135"/>
      <c r="Q3990" s="135"/>
      <c r="R3990" s="134"/>
      <c r="S3990" s="135"/>
      <c r="T3990" s="135"/>
      <c r="U3990" s="134"/>
      <c r="V3990" s="135"/>
      <c r="W3990" s="135"/>
      <c r="X3990" s="134"/>
      <c r="Y3990" s="135"/>
      <c r="Z3990" s="135"/>
      <c r="AA3990" s="134"/>
      <c r="AB3990" s="135"/>
      <c r="AC3990" s="135"/>
      <c r="AD3990" s="134"/>
      <c r="AE3990" s="135"/>
      <c r="AF3990" s="135"/>
      <c r="AG3990" s="134"/>
    </row>
    <row r="3991" spans="1:33">
      <c r="A3991" s="144" t="s">
        <v>345</v>
      </c>
      <c r="B3991" s="135" t="s">
        <v>1190</v>
      </c>
      <c r="C3991" s="143">
        <v>-496.58373308048698</v>
      </c>
      <c r="D3991" s="143">
        <v>2269.2009361555806</v>
      </c>
      <c r="E3991" s="142">
        <v>1.302</v>
      </c>
      <c r="F3991" s="141">
        <v>2.2669999999999999</v>
      </c>
      <c r="G3991" s="135"/>
      <c r="H3991" s="135"/>
      <c r="I3991" s="134"/>
      <c r="J3991" s="135"/>
      <c r="K3991" s="135"/>
      <c r="L3991" s="134"/>
      <c r="M3991" s="135"/>
      <c r="N3991" s="135"/>
      <c r="O3991" s="134"/>
      <c r="P3991" s="135"/>
      <c r="Q3991" s="135"/>
      <c r="R3991" s="134"/>
      <c r="S3991" s="135"/>
      <c r="T3991" s="135"/>
      <c r="U3991" s="134"/>
      <c r="V3991" s="135"/>
      <c r="W3991" s="135"/>
      <c r="X3991" s="134"/>
      <c r="Y3991" s="135"/>
      <c r="Z3991" s="135"/>
      <c r="AA3991" s="134"/>
      <c r="AB3991" s="135"/>
      <c r="AC3991" s="135"/>
      <c r="AD3991" s="134"/>
      <c r="AE3991" s="135"/>
      <c r="AF3991" s="135"/>
      <c r="AG3991" s="134"/>
    </row>
    <row r="3992" spans="1:33">
      <c r="A3992" s="144" t="s">
        <v>345</v>
      </c>
      <c r="B3992" s="135" t="s">
        <v>1189</v>
      </c>
      <c r="C3992" s="143">
        <v>-495.9110652760636</v>
      </c>
      <c r="D3992" s="143">
        <v>2267.4536780955832</v>
      </c>
      <c r="E3992" s="142">
        <v>1.2969999999999999</v>
      </c>
      <c r="F3992" s="141">
        <v>2.278</v>
      </c>
      <c r="G3992" s="135"/>
      <c r="H3992" s="135"/>
      <c r="I3992" s="134"/>
      <c r="J3992" s="135"/>
      <c r="K3992" s="135"/>
      <c r="L3992" s="134"/>
      <c r="M3992" s="135"/>
      <c r="N3992" s="135"/>
      <c r="O3992" s="134"/>
      <c r="P3992" s="135"/>
      <c r="Q3992" s="135"/>
      <c r="R3992" s="134"/>
      <c r="S3992" s="135"/>
      <c r="T3992" s="135"/>
      <c r="U3992" s="134"/>
      <c r="V3992" s="135"/>
      <c r="W3992" s="135"/>
      <c r="X3992" s="134"/>
      <c r="Y3992" s="135"/>
      <c r="Z3992" s="135"/>
      <c r="AA3992" s="134"/>
      <c r="AB3992" s="135"/>
      <c r="AC3992" s="135"/>
      <c r="AD3992" s="134"/>
      <c r="AE3992" s="135"/>
      <c r="AF3992" s="135"/>
      <c r="AG3992" s="134"/>
    </row>
    <row r="3993" spans="1:33">
      <c r="A3993" s="144" t="s">
        <v>345</v>
      </c>
      <c r="B3993" s="135" t="s">
        <v>1188</v>
      </c>
      <c r="C3993" s="143">
        <v>-496.58831676152084</v>
      </c>
      <c r="D3993" s="143">
        <v>2266.240225281746</v>
      </c>
      <c r="E3993" s="142">
        <v>1.333</v>
      </c>
      <c r="F3993" s="141">
        <v>2.254</v>
      </c>
      <c r="G3993" s="135"/>
      <c r="H3993" s="135"/>
      <c r="I3993" s="134"/>
      <c r="J3993" s="135"/>
      <c r="K3993" s="135"/>
      <c r="L3993" s="134"/>
      <c r="M3993" s="135"/>
      <c r="N3993" s="135"/>
      <c r="O3993" s="134"/>
      <c r="P3993" s="135"/>
      <c r="Q3993" s="135"/>
      <c r="R3993" s="134"/>
      <c r="S3993" s="135"/>
      <c r="T3993" s="135"/>
      <c r="U3993" s="134"/>
      <c r="V3993" s="135"/>
      <c r="W3993" s="135"/>
      <c r="X3993" s="134"/>
      <c r="Y3993" s="135"/>
      <c r="Z3993" s="135"/>
      <c r="AA3993" s="134"/>
      <c r="AB3993" s="135"/>
      <c r="AC3993" s="135"/>
      <c r="AD3993" s="134"/>
      <c r="AE3993" s="135"/>
      <c r="AF3993" s="135"/>
      <c r="AG3993" s="134"/>
    </row>
    <row r="3994" spans="1:33">
      <c r="A3994" s="144" t="s">
        <v>345</v>
      </c>
      <c r="B3994" s="135" t="s">
        <v>1187</v>
      </c>
      <c r="C3994" s="143">
        <v>-496.66686550994734</v>
      </c>
      <c r="D3994" s="143">
        <v>2265.2197358760168</v>
      </c>
      <c r="E3994" s="142">
        <v>1.3009999999999999</v>
      </c>
      <c r="F3994" s="141">
        <v>2.2669999999999999</v>
      </c>
      <c r="G3994" s="135"/>
      <c r="H3994" s="135"/>
      <c r="I3994" s="134"/>
      <c r="J3994" s="135"/>
      <c r="K3994" s="135"/>
      <c r="L3994" s="134"/>
      <c r="M3994" s="135"/>
      <c r="N3994" s="135"/>
      <c r="O3994" s="134"/>
      <c r="P3994" s="135"/>
      <c r="Q3994" s="135"/>
      <c r="R3994" s="134"/>
      <c r="S3994" s="135"/>
      <c r="T3994" s="135"/>
      <c r="U3994" s="134"/>
      <c r="V3994" s="135"/>
      <c r="W3994" s="135"/>
      <c r="X3994" s="134"/>
      <c r="Y3994" s="135"/>
      <c r="Z3994" s="135"/>
      <c r="AA3994" s="134"/>
      <c r="AB3994" s="135"/>
      <c r="AC3994" s="135"/>
      <c r="AD3994" s="134"/>
      <c r="AE3994" s="135"/>
      <c r="AF3994" s="135"/>
      <c r="AG3994" s="134"/>
    </row>
    <row r="3995" spans="1:33">
      <c r="A3995" s="144" t="s">
        <v>345</v>
      </c>
      <c r="B3995" s="135" t="s">
        <v>1186</v>
      </c>
      <c r="C3995" s="143">
        <v>-496.77565684378072</v>
      </c>
      <c r="D3995" s="143">
        <v>2263.6456135699141</v>
      </c>
      <c r="E3995" s="142">
        <v>1.3089999999999999</v>
      </c>
      <c r="F3995" s="141">
        <v>2.262</v>
      </c>
      <c r="G3995" s="135"/>
      <c r="H3995" s="135"/>
      <c r="I3995" s="134"/>
      <c r="J3995" s="135"/>
      <c r="K3995" s="135"/>
      <c r="L3995" s="134"/>
      <c r="M3995" s="135"/>
      <c r="N3995" s="135"/>
      <c r="O3995" s="134"/>
      <c r="P3995" s="135"/>
      <c r="Q3995" s="135"/>
      <c r="R3995" s="134"/>
      <c r="S3995" s="135"/>
      <c r="T3995" s="135"/>
      <c r="U3995" s="134"/>
      <c r="V3995" s="135"/>
      <c r="W3995" s="135"/>
      <c r="X3995" s="134"/>
      <c r="Y3995" s="135"/>
      <c r="Z3995" s="135"/>
      <c r="AA3995" s="134"/>
      <c r="AB3995" s="135"/>
      <c r="AC3995" s="135"/>
      <c r="AD3995" s="134"/>
      <c r="AE3995" s="135"/>
      <c r="AF3995" s="135"/>
      <c r="AG3995" s="134"/>
    </row>
    <row r="3996" spans="1:33">
      <c r="A3996" s="144" t="s">
        <v>345</v>
      </c>
      <c r="B3996" s="135" t="s">
        <v>1185</v>
      </c>
      <c r="C3996" s="143">
        <v>-495.90586254723485</v>
      </c>
      <c r="D3996" s="143">
        <v>2263.4168452095018</v>
      </c>
      <c r="E3996" s="142">
        <v>1.302</v>
      </c>
      <c r="F3996" s="141">
        <v>2.2599999999999998</v>
      </c>
      <c r="G3996" s="135"/>
      <c r="H3996" s="135"/>
      <c r="I3996" s="134"/>
      <c r="J3996" s="135"/>
      <c r="K3996" s="135"/>
      <c r="L3996" s="134"/>
      <c r="M3996" s="135"/>
      <c r="N3996" s="135"/>
      <c r="O3996" s="134"/>
      <c r="P3996" s="135"/>
      <c r="Q3996" s="135"/>
      <c r="R3996" s="134"/>
      <c r="S3996" s="135"/>
      <c r="T3996" s="135"/>
      <c r="U3996" s="134"/>
      <c r="V3996" s="135"/>
      <c r="W3996" s="135"/>
      <c r="X3996" s="134"/>
      <c r="Y3996" s="135"/>
      <c r="Z3996" s="135"/>
      <c r="AA3996" s="134"/>
      <c r="AB3996" s="135"/>
      <c r="AC3996" s="135"/>
      <c r="AD3996" s="134"/>
      <c r="AE3996" s="135"/>
      <c r="AF3996" s="135"/>
      <c r="AG3996" s="134"/>
    </row>
    <row r="3997" spans="1:33">
      <c r="A3997" s="144" t="s">
        <v>345</v>
      </c>
      <c r="B3997" s="135" t="s">
        <v>1184</v>
      </c>
      <c r="C3997" s="143">
        <v>-496.40897699154453</v>
      </c>
      <c r="D3997" s="143">
        <v>2261.7174469540578</v>
      </c>
      <c r="E3997" s="142">
        <v>1.3160000000000001</v>
      </c>
      <c r="F3997" s="141">
        <v>2.2690000000000001</v>
      </c>
      <c r="G3997" s="135"/>
      <c r="H3997" s="135"/>
      <c r="I3997" s="134"/>
      <c r="J3997" s="135"/>
      <c r="K3997" s="135"/>
      <c r="L3997" s="134"/>
      <c r="M3997" s="135"/>
      <c r="N3997" s="135"/>
      <c r="O3997" s="134"/>
      <c r="P3997" s="135"/>
      <c r="Q3997" s="135"/>
      <c r="R3997" s="134"/>
      <c r="S3997" s="135"/>
      <c r="T3997" s="135"/>
      <c r="U3997" s="134"/>
      <c r="V3997" s="135"/>
      <c r="W3997" s="135"/>
      <c r="X3997" s="134"/>
      <c r="Y3997" s="135"/>
      <c r="Z3997" s="135"/>
      <c r="AA3997" s="134"/>
      <c r="AB3997" s="135"/>
      <c r="AC3997" s="135"/>
      <c r="AD3997" s="134"/>
      <c r="AE3997" s="135"/>
      <c r="AF3997" s="135"/>
      <c r="AG3997" s="134"/>
    </row>
    <row r="3998" spans="1:33">
      <c r="A3998" s="144" t="s">
        <v>345</v>
      </c>
      <c r="B3998" s="135" t="s">
        <v>1183</v>
      </c>
      <c r="C3998" s="143">
        <v>-496.26423093572436</v>
      </c>
      <c r="D3998" s="143">
        <v>2260.2682848599843</v>
      </c>
      <c r="E3998" s="142">
        <v>1.3320000000000001</v>
      </c>
      <c r="F3998" s="141">
        <v>2.254</v>
      </c>
      <c r="G3998" s="135"/>
      <c r="H3998" s="135"/>
      <c r="I3998" s="134"/>
      <c r="J3998" s="135"/>
      <c r="K3998" s="135"/>
      <c r="L3998" s="134"/>
      <c r="M3998" s="135"/>
      <c r="N3998" s="135"/>
      <c r="O3998" s="134"/>
      <c r="P3998" s="135"/>
      <c r="Q3998" s="135"/>
      <c r="R3998" s="134"/>
      <c r="S3998" s="135"/>
      <c r="T3998" s="135"/>
      <c r="U3998" s="134"/>
      <c r="V3998" s="135"/>
      <c r="W3998" s="135"/>
      <c r="X3998" s="134"/>
      <c r="Y3998" s="135"/>
      <c r="Z3998" s="135"/>
      <c r="AA3998" s="134"/>
      <c r="AB3998" s="135"/>
      <c r="AC3998" s="135"/>
      <c r="AD3998" s="134"/>
      <c r="AE3998" s="135"/>
      <c r="AF3998" s="135"/>
      <c r="AG3998" s="134"/>
    </row>
    <row r="3999" spans="1:33">
      <c r="A3999" s="144" t="s">
        <v>345</v>
      </c>
      <c r="B3999" s="135" t="s">
        <v>1182</v>
      </c>
      <c r="C3999" s="143">
        <v>-496.19421614775234</v>
      </c>
      <c r="D3999" s="143">
        <v>2258.7205265026701</v>
      </c>
      <c r="E3999" s="142">
        <v>1.3029999999999999</v>
      </c>
      <c r="F3999" s="141">
        <v>2.2509999999999999</v>
      </c>
      <c r="G3999" s="135"/>
      <c r="H3999" s="135"/>
      <c r="I3999" s="134"/>
      <c r="J3999" s="135"/>
      <c r="K3999" s="135"/>
      <c r="L3999" s="134"/>
      <c r="M3999" s="135"/>
      <c r="N3999" s="135"/>
      <c r="O3999" s="134"/>
      <c r="P3999" s="135"/>
      <c r="Q3999" s="135"/>
      <c r="R3999" s="134"/>
      <c r="S3999" s="135"/>
      <c r="T3999" s="135"/>
      <c r="U3999" s="134"/>
      <c r="V3999" s="135"/>
      <c r="W3999" s="135"/>
      <c r="X3999" s="134"/>
      <c r="Y3999" s="135"/>
      <c r="Z3999" s="135"/>
      <c r="AA3999" s="134"/>
      <c r="AB3999" s="135"/>
      <c r="AC3999" s="135"/>
      <c r="AD3999" s="134"/>
      <c r="AE3999" s="135"/>
      <c r="AF3999" s="135"/>
      <c r="AG3999" s="134"/>
    </row>
    <row r="4000" spans="1:33">
      <c r="A4000" s="144" t="s">
        <v>345</v>
      </c>
      <c r="B4000" s="135" t="s">
        <v>1181</v>
      </c>
      <c r="C4000" s="143">
        <v>-495.92377681856175</v>
      </c>
      <c r="D4000" s="143">
        <v>2257.519503671374</v>
      </c>
      <c r="E4000" s="142">
        <v>1.288</v>
      </c>
      <c r="F4000" s="141">
        <v>2.246</v>
      </c>
      <c r="G4000" s="135"/>
      <c r="H4000" s="135"/>
      <c r="I4000" s="134"/>
      <c r="J4000" s="135"/>
      <c r="K4000" s="135"/>
      <c r="L4000" s="134"/>
      <c r="M4000" s="135"/>
      <c r="N4000" s="135"/>
      <c r="O4000" s="134"/>
      <c r="P4000" s="135"/>
      <c r="Q4000" s="135"/>
      <c r="R4000" s="134"/>
      <c r="S4000" s="135"/>
      <c r="T4000" s="135"/>
      <c r="U4000" s="134"/>
      <c r="V4000" s="135"/>
      <c r="W4000" s="135"/>
      <c r="X4000" s="134"/>
      <c r="Y4000" s="135"/>
      <c r="Z4000" s="135"/>
      <c r="AA4000" s="134"/>
      <c r="AB4000" s="135"/>
      <c r="AC4000" s="135"/>
      <c r="AD4000" s="134"/>
      <c r="AE4000" s="135"/>
      <c r="AF4000" s="135"/>
      <c r="AG4000" s="134"/>
    </row>
    <row r="4001" spans="1:33">
      <c r="A4001" s="144" t="s">
        <v>345</v>
      </c>
      <c r="B4001" s="135" t="s">
        <v>1180</v>
      </c>
      <c r="C4001" s="143">
        <v>-496.09182880666725</v>
      </c>
      <c r="D4001" s="143">
        <v>2255.7431939485832</v>
      </c>
      <c r="E4001" s="142">
        <v>1.3</v>
      </c>
      <c r="F4001" s="141">
        <v>2.246</v>
      </c>
      <c r="G4001" s="135"/>
      <c r="H4001" s="135"/>
      <c r="I4001" s="134"/>
      <c r="J4001" s="135"/>
      <c r="K4001" s="135"/>
      <c r="L4001" s="134"/>
      <c r="M4001" s="135"/>
      <c r="N4001" s="135"/>
      <c r="O4001" s="134"/>
      <c r="P4001" s="135"/>
      <c r="Q4001" s="135"/>
      <c r="R4001" s="134"/>
      <c r="S4001" s="135"/>
      <c r="T4001" s="135"/>
      <c r="U4001" s="134"/>
      <c r="V4001" s="135"/>
      <c r="W4001" s="135"/>
      <c r="X4001" s="134"/>
      <c r="Y4001" s="135"/>
      <c r="Z4001" s="135"/>
      <c r="AA4001" s="134"/>
      <c r="AB4001" s="135"/>
      <c r="AC4001" s="135"/>
      <c r="AD4001" s="134"/>
      <c r="AE4001" s="135"/>
      <c r="AF4001" s="135"/>
      <c r="AG4001" s="134"/>
    </row>
    <row r="4002" spans="1:33">
      <c r="A4002" s="144" t="s">
        <v>345</v>
      </c>
      <c r="B4002" s="135" t="s">
        <v>1179</v>
      </c>
      <c r="C4002" s="143">
        <v>-496.3968774255307</v>
      </c>
      <c r="D4002" s="143">
        <v>2254.6100179261298</v>
      </c>
      <c r="E4002" s="142">
        <v>1.3420000000000001</v>
      </c>
      <c r="F4002" s="141">
        <v>2.2509999999999999</v>
      </c>
      <c r="G4002" s="135"/>
      <c r="H4002" s="135"/>
      <c r="I4002" s="134"/>
      <c r="J4002" s="135"/>
      <c r="K4002" s="135"/>
      <c r="L4002" s="134"/>
      <c r="M4002" s="135"/>
      <c r="N4002" s="135"/>
      <c r="O4002" s="134"/>
      <c r="P4002" s="135"/>
      <c r="Q4002" s="135"/>
      <c r="R4002" s="134"/>
      <c r="S4002" s="135"/>
      <c r="T4002" s="135"/>
      <c r="U4002" s="134"/>
      <c r="V4002" s="135"/>
      <c r="W4002" s="135"/>
      <c r="X4002" s="134"/>
      <c r="Y4002" s="135"/>
      <c r="Z4002" s="135"/>
      <c r="AA4002" s="134"/>
      <c r="AB4002" s="135"/>
      <c r="AC4002" s="135"/>
      <c r="AD4002" s="134"/>
      <c r="AE4002" s="135"/>
      <c r="AF4002" s="135"/>
      <c r="AG4002" s="134"/>
    </row>
    <row r="4003" spans="1:33">
      <c r="A4003" s="144" t="s">
        <v>345</v>
      </c>
      <c r="B4003" s="135" t="s">
        <v>1178</v>
      </c>
      <c r="C4003" s="143">
        <v>-496.37011334040363</v>
      </c>
      <c r="D4003" s="143">
        <v>2253.9390588393612</v>
      </c>
      <c r="E4003" s="142">
        <v>1.2969999999999999</v>
      </c>
      <c r="F4003" s="141">
        <v>2.254</v>
      </c>
      <c r="G4003" s="135"/>
      <c r="H4003" s="135"/>
      <c r="I4003" s="134"/>
      <c r="J4003" s="135"/>
      <c r="K4003" s="135"/>
      <c r="L4003" s="134"/>
      <c r="M4003" s="135"/>
      <c r="N4003" s="135"/>
      <c r="O4003" s="134"/>
      <c r="P4003" s="135"/>
      <c r="Q4003" s="135"/>
      <c r="R4003" s="134"/>
      <c r="S4003" s="135"/>
      <c r="T4003" s="135"/>
      <c r="U4003" s="134"/>
      <c r="V4003" s="135"/>
      <c r="W4003" s="135"/>
      <c r="X4003" s="134"/>
      <c r="Y4003" s="135"/>
      <c r="Z4003" s="135"/>
      <c r="AA4003" s="134"/>
      <c r="AB4003" s="135"/>
      <c r="AC4003" s="135"/>
      <c r="AD4003" s="134"/>
      <c r="AE4003" s="135"/>
      <c r="AF4003" s="135"/>
      <c r="AG4003" s="134"/>
    </row>
    <row r="4004" spans="1:33">
      <c r="A4004" s="144" t="s">
        <v>345</v>
      </c>
      <c r="B4004" s="135" t="s">
        <v>1177</v>
      </c>
      <c r="C4004" s="143">
        <v>-496.83767980168625</v>
      </c>
      <c r="D4004" s="143">
        <v>2252.4440449445115</v>
      </c>
      <c r="E4004" s="142">
        <v>1.3029999999999999</v>
      </c>
      <c r="F4004" s="141">
        <v>2.254</v>
      </c>
      <c r="G4004" s="135"/>
      <c r="H4004" s="135"/>
      <c r="I4004" s="134"/>
      <c r="J4004" s="135"/>
      <c r="K4004" s="135"/>
      <c r="L4004" s="134"/>
      <c r="M4004" s="135"/>
      <c r="N4004" s="135"/>
      <c r="O4004" s="134"/>
      <c r="P4004" s="135"/>
      <c r="Q4004" s="135"/>
      <c r="R4004" s="134"/>
      <c r="S4004" s="135"/>
      <c r="T4004" s="135"/>
      <c r="U4004" s="134"/>
      <c r="V4004" s="135"/>
      <c r="W4004" s="135"/>
      <c r="X4004" s="134"/>
      <c r="Y4004" s="135"/>
      <c r="Z4004" s="135"/>
      <c r="AA4004" s="134"/>
      <c r="AB4004" s="135"/>
      <c r="AC4004" s="135"/>
      <c r="AD4004" s="134"/>
      <c r="AE4004" s="135"/>
      <c r="AF4004" s="135"/>
      <c r="AG4004" s="134"/>
    </row>
    <row r="4005" spans="1:33">
      <c r="A4005" s="144" t="s">
        <v>345</v>
      </c>
      <c r="B4005" s="135" t="s">
        <v>1176</v>
      </c>
      <c r="C4005" s="143">
        <v>-496.15729646000079</v>
      </c>
      <c r="D4005" s="143">
        <v>2251.7695494247478</v>
      </c>
      <c r="E4005" s="142">
        <v>1.286</v>
      </c>
      <c r="F4005" s="141">
        <v>2.246</v>
      </c>
      <c r="G4005" s="135"/>
      <c r="H4005" s="135"/>
      <c r="I4005" s="134"/>
      <c r="J4005" s="135"/>
      <c r="K4005" s="135"/>
      <c r="L4005" s="134"/>
      <c r="M4005" s="135"/>
      <c r="N4005" s="135"/>
      <c r="O4005" s="134"/>
      <c r="P4005" s="135"/>
      <c r="Q4005" s="135"/>
      <c r="R4005" s="134"/>
      <c r="S4005" s="135"/>
      <c r="T4005" s="135"/>
      <c r="U4005" s="134"/>
      <c r="V4005" s="135"/>
      <c r="W4005" s="135"/>
      <c r="X4005" s="134"/>
      <c r="Y4005" s="135"/>
      <c r="Z4005" s="135"/>
      <c r="AA4005" s="134"/>
      <c r="AB4005" s="135"/>
      <c r="AC4005" s="135"/>
      <c r="AD4005" s="134"/>
      <c r="AE4005" s="135"/>
      <c r="AF4005" s="135"/>
      <c r="AG4005" s="134"/>
    </row>
    <row r="4006" spans="1:33">
      <c r="A4006" s="144" t="s">
        <v>345</v>
      </c>
      <c r="B4006" s="135" t="s">
        <v>1175</v>
      </c>
      <c r="C4006" s="143">
        <v>-496.14189962663846</v>
      </c>
      <c r="D4006" s="143">
        <v>2250.4871707975772</v>
      </c>
      <c r="E4006" s="142">
        <v>1.302</v>
      </c>
      <c r="F4006" s="141">
        <v>2.2389999999999999</v>
      </c>
      <c r="G4006" s="135"/>
      <c r="H4006" s="135"/>
      <c r="I4006" s="134"/>
      <c r="J4006" s="135"/>
      <c r="K4006" s="135"/>
      <c r="L4006" s="134"/>
      <c r="M4006" s="135"/>
      <c r="N4006" s="135"/>
      <c r="O4006" s="134"/>
      <c r="P4006" s="135"/>
      <c r="Q4006" s="135"/>
      <c r="R4006" s="134"/>
      <c r="S4006" s="135"/>
      <c r="T4006" s="135"/>
      <c r="U4006" s="134"/>
      <c r="V4006" s="135"/>
      <c r="W4006" s="135"/>
      <c r="X4006" s="134"/>
      <c r="Y4006" s="135"/>
      <c r="Z4006" s="135"/>
      <c r="AA4006" s="134"/>
      <c r="AB4006" s="135"/>
      <c r="AC4006" s="135"/>
      <c r="AD4006" s="134"/>
      <c r="AE4006" s="135"/>
      <c r="AF4006" s="135"/>
      <c r="AG4006" s="134"/>
    </row>
    <row r="4007" spans="1:33">
      <c r="A4007" s="144" t="s">
        <v>345</v>
      </c>
      <c r="B4007" s="135" t="s">
        <v>1174</v>
      </c>
      <c r="C4007" s="143">
        <v>-496.43329914549599</v>
      </c>
      <c r="D4007" s="143">
        <v>2250.4828441864556</v>
      </c>
      <c r="E4007" s="142">
        <v>1.304</v>
      </c>
      <c r="F4007" s="141">
        <v>2.2610000000000001</v>
      </c>
      <c r="G4007" s="135"/>
      <c r="H4007" s="135"/>
      <c r="I4007" s="134"/>
      <c r="J4007" s="135"/>
      <c r="K4007" s="135"/>
      <c r="L4007" s="134"/>
      <c r="M4007" s="135"/>
      <c r="N4007" s="135"/>
      <c r="O4007" s="134"/>
      <c r="P4007" s="135"/>
      <c r="Q4007" s="135"/>
      <c r="R4007" s="134"/>
      <c r="S4007" s="135"/>
      <c r="T4007" s="135"/>
      <c r="U4007" s="134"/>
      <c r="V4007" s="135"/>
      <c r="W4007" s="135"/>
      <c r="X4007" s="134"/>
      <c r="Y4007" s="135"/>
      <c r="Z4007" s="135"/>
      <c r="AA4007" s="134"/>
      <c r="AB4007" s="135"/>
      <c r="AC4007" s="135"/>
      <c r="AD4007" s="134"/>
      <c r="AE4007" s="135"/>
      <c r="AF4007" s="135"/>
      <c r="AG4007" s="134"/>
    </row>
    <row r="4008" spans="1:33">
      <c r="A4008" s="144" t="s">
        <v>345</v>
      </c>
      <c r="B4008" s="135" t="s">
        <v>1173</v>
      </c>
      <c r="C4008" s="143">
        <v>-496.63713166464316</v>
      </c>
      <c r="D4008" s="143">
        <v>2249.3614964249718</v>
      </c>
      <c r="E4008" s="142">
        <v>1.276</v>
      </c>
      <c r="F4008" s="141">
        <v>2.266</v>
      </c>
      <c r="G4008" s="135"/>
      <c r="H4008" s="135"/>
      <c r="I4008" s="134"/>
      <c r="J4008" s="135"/>
      <c r="K4008" s="135"/>
      <c r="L4008" s="134"/>
      <c r="M4008" s="135"/>
      <c r="N4008" s="135"/>
      <c r="O4008" s="134"/>
      <c r="P4008" s="135"/>
      <c r="Q4008" s="135"/>
      <c r="R4008" s="134"/>
      <c r="S4008" s="135"/>
      <c r="T4008" s="135"/>
      <c r="U4008" s="134"/>
      <c r="V4008" s="135"/>
      <c r="W4008" s="135"/>
      <c r="X4008" s="134"/>
      <c r="Y4008" s="135"/>
      <c r="Z4008" s="135"/>
      <c r="AA4008" s="134"/>
      <c r="AB4008" s="135"/>
      <c r="AC4008" s="135"/>
      <c r="AD4008" s="134"/>
      <c r="AE4008" s="135"/>
      <c r="AF4008" s="135"/>
      <c r="AG4008" s="134"/>
    </row>
    <row r="4009" spans="1:33">
      <c r="A4009" s="144" t="s">
        <v>345</v>
      </c>
      <c r="B4009" s="135" t="s">
        <v>1172</v>
      </c>
      <c r="C4009" s="143">
        <v>-496.04803282402349</v>
      </c>
      <c r="D4009" s="143">
        <v>2248.3772849669103</v>
      </c>
      <c r="E4009" s="142">
        <v>1.3009999999999999</v>
      </c>
      <c r="F4009" s="141">
        <v>2.2679999999999998</v>
      </c>
      <c r="G4009" s="135"/>
      <c r="H4009" s="135"/>
      <c r="I4009" s="134"/>
      <c r="J4009" s="135"/>
      <c r="K4009" s="135"/>
      <c r="L4009" s="134"/>
      <c r="M4009" s="135"/>
      <c r="N4009" s="135"/>
      <c r="O4009" s="134"/>
      <c r="P4009" s="135"/>
      <c r="Q4009" s="135"/>
      <c r="R4009" s="134"/>
      <c r="S4009" s="135"/>
      <c r="T4009" s="135"/>
      <c r="U4009" s="134"/>
      <c r="V4009" s="135"/>
      <c r="W4009" s="135"/>
      <c r="X4009" s="134"/>
      <c r="Y4009" s="135"/>
      <c r="Z4009" s="135"/>
      <c r="AA4009" s="134"/>
      <c r="AB4009" s="135"/>
      <c r="AC4009" s="135"/>
      <c r="AD4009" s="134"/>
      <c r="AE4009" s="135"/>
      <c r="AF4009" s="135"/>
      <c r="AG4009" s="134"/>
    </row>
    <row r="4010" spans="1:33">
      <c r="A4010" s="144" t="s">
        <v>345</v>
      </c>
      <c r="B4010" s="135" t="s">
        <v>1171</v>
      </c>
      <c r="C4010" s="143">
        <v>-496.22982613795409</v>
      </c>
      <c r="D4010" s="143">
        <v>2248.0614673318696</v>
      </c>
      <c r="E4010" s="142">
        <v>1.3009999999999999</v>
      </c>
      <c r="F4010" s="141">
        <v>2.2440000000000002</v>
      </c>
      <c r="G4010" s="135"/>
      <c r="H4010" s="135"/>
      <c r="I4010" s="134"/>
      <c r="J4010" s="135"/>
      <c r="K4010" s="135"/>
      <c r="L4010" s="134"/>
      <c r="M4010" s="135"/>
      <c r="N4010" s="135"/>
      <c r="O4010" s="134"/>
      <c r="P4010" s="135"/>
      <c r="Q4010" s="135"/>
      <c r="R4010" s="134"/>
      <c r="S4010" s="135"/>
      <c r="T4010" s="135"/>
      <c r="U4010" s="134"/>
      <c r="V4010" s="135"/>
      <c r="W4010" s="135"/>
      <c r="X4010" s="134"/>
      <c r="Y4010" s="135"/>
      <c r="Z4010" s="135"/>
      <c r="AA4010" s="134"/>
      <c r="AB4010" s="135"/>
      <c r="AC4010" s="135"/>
      <c r="AD4010" s="134"/>
      <c r="AE4010" s="135"/>
      <c r="AF4010" s="135"/>
      <c r="AG4010" s="134"/>
    </row>
    <row r="4011" spans="1:33">
      <c r="A4011" s="144" t="s">
        <v>345</v>
      </c>
      <c r="B4011" s="135" t="s">
        <v>1170</v>
      </c>
      <c r="C4011" s="143">
        <v>-496.67501326247105</v>
      </c>
      <c r="D4011" s="143">
        <v>2247.7309222242166</v>
      </c>
      <c r="E4011" s="142">
        <v>0.99399999999999999</v>
      </c>
      <c r="F4011" s="141">
        <v>2.008</v>
      </c>
      <c r="G4011" s="135"/>
      <c r="H4011" s="135"/>
      <c r="I4011" s="134"/>
      <c r="J4011" s="135"/>
      <c r="K4011" s="135"/>
      <c r="L4011" s="134"/>
      <c r="M4011" s="135"/>
      <c r="N4011" s="135"/>
      <c r="O4011" s="134"/>
      <c r="P4011" s="135"/>
      <c r="Q4011" s="135"/>
      <c r="R4011" s="134"/>
      <c r="S4011" s="135"/>
      <c r="T4011" s="135"/>
      <c r="U4011" s="134"/>
      <c r="V4011" s="135"/>
      <c r="W4011" s="135"/>
      <c r="X4011" s="134"/>
      <c r="Y4011" s="135"/>
      <c r="Z4011" s="135"/>
      <c r="AA4011" s="134"/>
      <c r="AB4011" s="135"/>
      <c r="AC4011" s="135"/>
      <c r="AD4011" s="134"/>
      <c r="AE4011" s="135"/>
      <c r="AF4011" s="135"/>
      <c r="AG4011" s="134"/>
    </row>
    <row r="4012" spans="1:33">
      <c r="A4012" s="144" t="s">
        <v>345</v>
      </c>
      <c r="B4012" s="135" t="s">
        <v>1169</v>
      </c>
      <c r="C4012" s="143">
        <v>-496.21286193676184</v>
      </c>
      <c r="D4012" s="143">
        <v>2245.8923353375408</v>
      </c>
      <c r="E4012" s="142">
        <v>1.0620000000000001</v>
      </c>
      <c r="F4012" s="141">
        <v>2.0329999999999999</v>
      </c>
      <c r="G4012" s="135"/>
      <c r="H4012" s="135"/>
      <c r="I4012" s="134"/>
      <c r="J4012" s="135"/>
      <c r="K4012" s="135"/>
      <c r="L4012" s="134"/>
      <c r="M4012" s="135"/>
      <c r="N4012" s="135"/>
      <c r="O4012" s="134"/>
      <c r="P4012" s="135"/>
      <c r="Q4012" s="135"/>
      <c r="R4012" s="134"/>
      <c r="S4012" s="135"/>
      <c r="T4012" s="135"/>
      <c r="U4012" s="134"/>
      <c r="V4012" s="135"/>
      <c r="W4012" s="135"/>
      <c r="X4012" s="134"/>
      <c r="Y4012" s="135"/>
      <c r="Z4012" s="135"/>
      <c r="AA4012" s="134"/>
      <c r="AB4012" s="135"/>
      <c r="AC4012" s="135"/>
      <c r="AD4012" s="134"/>
      <c r="AE4012" s="135"/>
      <c r="AF4012" s="135"/>
      <c r="AG4012" s="134"/>
    </row>
    <row r="4013" spans="1:33">
      <c r="A4013" s="144" t="s">
        <v>345</v>
      </c>
      <c r="B4013" s="135" t="s">
        <v>1168</v>
      </c>
      <c r="C4013" s="143">
        <v>-496.57038376237858</v>
      </c>
      <c r="D4013" s="143">
        <v>2244.1252564087499</v>
      </c>
      <c r="E4013" s="142">
        <v>1.018</v>
      </c>
      <c r="F4013" s="141">
        <v>2.0150000000000001</v>
      </c>
      <c r="G4013" s="135"/>
      <c r="H4013" s="135"/>
      <c r="I4013" s="134"/>
      <c r="J4013" s="135"/>
      <c r="K4013" s="135"/>
      <c r="L4013" s="134"/>
      <c r="M4013" s="135"/>
      <c r="N4013" s="135"/>
      <c r="O4013" s="134"/>
      <c r="P4013" s="135"/>
      <c r="Q4013" s="135"/>
      <c r="R4013" s="134"/>
      <c r="S4013" s="135"/>
      <c r="T4013" s="135"/>
      <c r="U4013" s="134"/>
      <c r="V4013" s="135"/>
      <c r="W4013" s="135"/>
      <c r="X4013" s="134"/>
      <c r="Y4013" s="135"/>
      <c r="Z4013" s="135"/>
      <c r="AA4013" s="134"/>
      <c r="AB4013" s="135"/>
      <c r="AC4013" s="135"/>
      <c r="AD4013" s="134"/>
      <c r="AE4013" s="135"/>
      <c r="AF4013" s="135"/>
      <c r="AG4013" s="134"/>
    </row>
    <row r="4014" spans="1:33">
      <c r="A4014" s="144" t="s">
        <v>345</v>
      </c>
      <c r="B4014" s="135" t="s">
        <v>1167</v>
      </c>
      <c r="C4014" s="143">
        <v>-496.32255587319906</v>
      </c>
      <c r="D4014" s="143">
        <v>2243.6624067932598</v>
      </c>
      <c r="E4014" s="142">
        <v>0.80300000000000005</v>
      </c>
      <c r="F4014" s="141">
        <v>1.8779999999999999</v>
      </c>
      <c r="G4014" s="135"/>
      <c r="H4014" s="135"/>
      <c r="I4014" s="134"/>
      <c r="J4014" s="135"/>
      <c r="K4014" s="135"/>
      <c r="L4014" s="134"/>
      <c r="M4014" s="135"/>
      <c r="N4014" s="135"/>
      <c r="O4014" s="134"/>
      <c r="P4014" s="135"/>
      <c r="Q4014" s="135"/>
      <c r="R4014" s="134"/>
      <c r="S4014" s="135"/>
      <c r="T4014" s="135"/>
      <c r="U4014" s="134"/>
      <c r="V4014" s="135"/>
      <c r="W4014" s="135"/>
      <c r="X4014" s="134"/>
      <c r="Y4014" s="135"/>
      <c r="Z4014" s="135"/>
      <c r="AA4014" s="134"/>
      <c r="AB4014" s="135"/>
      <c r="AC4014" s="135"/>
      <c r="AD4014" s="134"/>
      <c r="AE4014" s="135"/>
      <c r="AF4014" s="135"/>
      <c r="AG4014" s="134"/>
    </row>
    <row r="4015" spans="1:33">
      <c r="A4015" s="144" t="s">
        <v>345</v>
      </c>
      <c r="B4015" s="135" t="s">
        <v>1166</v>
      </c>
      <c r="C4015" s="143">
        <v>-496.00042767049854</v>
      </c>
      <c r="D4015" s="143">
        <v>2242.9929901869341</v>
      </c>
      <c r="E4015" s="142">
        <v>0.71799999999999997</v>
      </c>
      <c r="F4015" s="141">
        <v>1.732</v>
      </c>
      <c r="G4015" s="135"/>
      <c r="H4015" s="135"/>
      <c r="I4015" s="134"/>
      <c r="J4015" s="135"/>
      <c r="K4015" s="135"/>
      <c r="L4015" s="134"/>
      <c r="M4015" s="135"/>
      <c r="N4015" s="135"/>
      <c r="O4015" s="134"/>
      <c r="P4015" s="135"/>
      <c r="Q4015" s="135"/>
      <c r="R4015" s="134"/>
      <c r="S4015" s="135"/>
      <c r="T4015" s="135"/>
      <c r="U4015" s="134"/>
      <c r="V4015" s="135"/>
      <c r="W4015" s="135"/>
      <c r="X4015" s="134"/>
      <c r="Y4015" s="135"/>
      <c r="Z4015" s="135"/>
      <c r="AA4015" s="134"/>
      <c r="AB4015" s="135"/>
      <c r="AC4015" s="135"/>
      <c r="AD4015" s="134"/>
      <c r="AE4015" s="135"/>
      <c r="AF4015" s="135"/>
      <c r="AG4015" s="134"/>
    </row>
    <row r="4016" spans="1:33">
      <c r="A4016" s="144" t="s">
        <v>345</v>
      </c>
      <c r="B4016" s="135" t="s">
        <v>1165</v>
      </c>
      <c r="C4016" s="143">
        <v>-496.84098013704994</v>
      </c>
      <c r="D4016" s="143">
        <v>2242.3641509806275</v>
      </c>
      <c r="E4016" s="142">
        <v>0.71599999999999997</v>
      </c>
      <c r="F4016" s="141">
        <v>1.7729999999999999</v>
      </c>
      <c r="G4016" s="135"/>
      <c r="H4016" s="135"/>
      <c r="I4016" s="134"/>
      <c r="J4016" s="135"/>
      <c r="K4016" s="135"/>
      <c r="L4016" s="134"/>
      <c r="M4016" s="135"/>
      <c r="N4016" s="135"/>
      <c r="O4016" s="134"/>
      <c r="P4016" s="135"/>
      <c r="Q4016" s="135"/>
      <c r="R4016" s="134"/>
      <c r="S4016" s="135"/>
      <c r="T4016" s="135"/>
      <c r="U4016" s="134"/>
      <c r="V4016" s="135"/>
      <c r="W4016" s="135"/>
      <c r="X4016" s="134"/>
      <c r="Y4016" s="135"/>
      <c r="Z4016" s="135"/>
      <c r="AA4016" s="134"/>
      <c r="AB4016" s="135"/>
      <c r="AC4016" s="135"/>
      <c r="AD4016" s="134"/>
      <c r="AE4016" s="135"/>
      <c r="AF4016" s="135"/>
      <c r="AG4016" s="134"/>
    </row>
    <row r="4017" spans="1:33">
      <c r="A4017" s="144" t="s">
        <v>345</v>
      </c>
      <c r="B4017" s="135" t="s">
        <v>1164</v>
      </c>
      <c r="C4017" s="143">
        <v>-496.01796514192904</v>
      </c>
      <c r="D4017" s="143">
        <v>2242.0752259407313</v>
      </c>
      <c r="E4017" s="142">
        <v>0.81699999999999995</v>
      </c>
      <c r="F4017" s="141">
        <v>1.849</v>
      </c>
      <c r="G4017" s="135"/>
      <c r="H4017" s="135"/>
      <c r="I4017" s="134"/>
      <c r="J4017" s="135"/>
      <c r="K4017" s="135"/>
      <c r="L4017" s="134"/>
      <c r="M4017" s="135"/>
      <c r="N4017" s="135"/>
      <c r="O4017" s="134"/>
      <c r="P4017" s="135"/>
      <c r="Q4017" s="135"/>
      <c r="R4017" s="134"/>
      <c r="S4017" s="135"/>
      <c r="T4017" s="135"/>
      <c r="U4017" s="134"/>
      <c r="V4017" s="135"/>
      <c r="W4017" s="135"/>
      <c r="X4017" s="134"/>
      <c r="Y4017" s="135"/>
      <c r="Z4017" s="135"/>
      <c r="AA4017" s="134"/>
      <c r="AB4017" s="135"/>
      <c r="AC4017" s="135"/>
      <c r="AD4017" s="134"/>
      <c r="AE4017" s="135"/>
      <c r="AF4017" s="135"/>
      <c r="AG4017" s="134"/>
    </row>
    <row r="4018" spans="1:33">
      <c r="A4018" s="144" t="s">
        <v>345</v>
      </c>
      <c r="B4018" s="135" t="s">
        <v>1163</v>
      </c>
      <c r="C4018" s="143">
        <v>-495.9151567852079</v>
      </c>
      <c r="D4018" s="143">
        <v>2240.0895553939367</v>
      </c>
      <c r="E4018" s="142">
        <v>0.86499999999999999</v>
      </c>
      <c r="F4018" s="141">
        <v>1.857</v>
      </c>
      <c r="G4018" s="135"/>
      <c r="H4018" s="135"/>
      <c r="I4018" s="134"/>
      <c r="J4018" s="135"/>
      <c r="K4018" s="135"/>
      <c r="L4018" s="134"/>
      <c r="M4018" s="135"/>
      <c r="N4018" s="135"/>
      <c r="O4018" s="134"/>
      <c r="P4018" s="135"/>
      <c r="Q4018" s="135"/>
      <c r="R4018" s="134"/>
      <c r="S4018" s="135"/>
      <c r="T4018" s="135"/>
      <c r="U4018" s="134"/>
      <c r="V4018" s="135"/>
      <c r="W4018" s="135"/>
      <c r="X4018" s="134"/>
      <c r="Y4018" s="135"/>
      <c r="Z4018" s="135"/>
      <c r="AA4018" s="134"/>
      <c r="AB4018" s="135"/>
      <c r="AC4018" s="135"/>
      <c r="AD4018" s="134"/>
      <c r="AE4018" s="135"/>
      <c r="AF4018" s="135"/>
      <c r="AG4018" s="134"/>
    </row>
    <row r="4019" spans="1:33">
      <c r="A4019" s="144" t="s">
        <v>345</v>
      </c>
      <c r="B4019" s="135" t="s">
        <v>1162</v>
      </c>
      <c r="C4019" s="143">
        <v>-496.35785385415892</v>
      </c>
      <c r="D4019" s="143">
        <v>2238.535287663391</v>
      </c>
      <c r="E4019" s="142">
        <v>0.90200000000000002</v>
      </c>
      <c r="F4019" s="141">
        <v>1.905</v>
      </c>
      <c r="G4019" s="135"/>
      <c r="H4019" s="135"/>
      <c r="I4019" s="134"/>
      <c r="J4019" s="135"/>
      <c r="K4019" s="135"/>
      <c r="L4019" s="134"/>
      <c r="M4019" s="135"/>
      <c r="N4019" s="135"/>
      <c r="O4019" s="134"/>
      <c r="P4019" s="135"/>
      <c r="Q4019" s="135"/>
      <c r="R4019" s="134"/>
      <c r="S4019" s="135"/>
      <c r="T4019" s="135"/>
      <c r="U4019" s="134"/>
      <c r="V4019" s="135"/>
      <c r="W4019" s="135"/>
      <c r="X4019" s="134"/>
      <c r="Y4019" s="135"/>
      <c r="Z4019" s="135"/>
      <c r="AA4019" s="134"/>
      <c r="AB4019" s="135"/>
      <c r="AC4019" s="135"/>
      <c r="AD4019" s="134"/>
      <c r="AE4019" s="135"/>
      <c r="AF4019" s="135"/>
      <c r="AG4019" s="134"/>
    </row>
    <row r="4020" spans="1:33">
      <c r="A4020" s="144" t="s">
        <v>345</v>
      </c>
      <c r="B4020" s="135" t="s">
        <v>1161</v>
      </c>
      <c r="C4020" s="143">
        <v>-496.65182547611101</v>
      </c>
      <c r="D4020" s="143">
        <v>2237.7860595765105</v>
      </c>
      <c r="E4020" s="142">
        <v>0.95499999999999996</v>
      </c>
      <c r="F4020" s="141">
        <v>1.9450000000000001</v>
      </c>
      <c r="G4020" s="135"/>
      <c r="H4020" s="135"/>
      <c r="I4020" s="134"/>
      <c r="J4020" s="135"/>
      <c r="K4020" s="135"/>
      <c r="L4020" s="134"/>
      <c r="M4020" s="135"/>
      <c r="N4020" s="135"/>
      <c r="O4020" s="134"/>
      <c r="P4020" s="135"/>
      <c r="Q4020" s="135"/>
      <c r="R4020" s="134"/>
      <c r="S4020" s="135"/>
      <c r="T4020" s="135"/>
      <c r="U4020" s="134"/>
      <c r="V4020" s="135"/>
      <c r="W4020" s="135"/>
      <c r="X4020" s="134"/>
      <c r="Y4020" s="135"/>
      <c r="Z4020" s="135"/>
      <c r="AA4020" s="134"/>
      <c r="AB4020" s="135"/>
      <c r="AC4020" s="135"/>
      <c r="AD4020" s="134"/>
      <c r="AE4020" s="135"/>
      <c r="AF4020" s="135"/>
      <c r="AG4020" s="134"/>
    </row>
    <row r="4021" spans="1:33">
      <c r="A4021" s="144" t="s">
        <v>345</v>
      </c>
      <c r="B4021" s="135" t="s">
        <v>1160</v>
      </c>
      <c r="C4021" s="143">
        <v>-496.39503613253493</v>
      </c>
      <c r="D4021" s="143">
        <v>2236.8732374263454</v>
      </c>
      <c r="E4021" s="142">
        <v>1.0620000000000001</v>
      </c>
      <c r="F4021" s="141">
        <v>2.0049999999999999</v>
      </c>
      <c r="G4021" s="135"/>
      <c r="H4021" s="135"/>
      <c r="I4021" s="134"/>
      <c r="J4021" s="135"/>
      <c r="K4021" s="135"/>
      <c r="L4021" s="134"/>
      <c r="M4021" s="135"/>
      <c r="N4021" s="135"/>
      <c r="O4021" s="134"/>
      <c r="P4021" s="135"/>
      <c r="Q4021" s="135"/>
      <c r="R4021" s="134"/>
      <c r="S4021" s="135"/>
      <c r="T4021" s="135"/>
      <c r="U4021" s="134"/>
      <c r="V4021" s="135"/>
      <c r="W4021" s="135"/>
      <c r="X4021" s="134"/>
      <c r="Y4021" s="135"/>
      <c r="Z4021" s="135"/>
      <c r="AA4021" s="134"/>
      <c r="AB4021" s="135"/>
      <c r="AC4021" s="135"/>
      <c r="AD4021" s="134"/>
      <c r="AE4021" s="135"/>
      <c r="AF4021" s="135"/>
      <c r="AG4021" s="134"/>
    </row>
    <row r="4022" spans="1:33">
      <c r="A4022" s="144" t="s">
        <v>345</v>
      </c>
      <c r="B4022" s="135" t="s">
        <v>1159</v>
      </c>
      <c r="C4022" s="143">
        <v>-496.33787067289546</v>
      </c>
      <c r="D4022" s="143">
        <v>2236.1342233617365</v>
      </c>
      <c r="E4022" s="142">
        <v>1.1220000000000001</v>
      </c>
      <c r="F4022" s="141">
        <v>2.06</v>
      </c>
      <c r="G4022" s="135"/>
      <c r="H4022" s="135"/>
      <c r="I4022" s="134"/>
      <c r="J4022" s="135"/>
      <c r="K4022" s="135"/>
      <c r="L4022" s="134"/>
      <c r="M4022" s="135"/>
      <c r="N4022" s="135"/>
      <c r="O4022" s="134"/>
      <c r="P4022" s="135"/>
      <c r="Q4022" s="135"/>
      <c r="R4022" s="134"/>
      <c r="S4022" s="135"/>
      <c r="T4022" s="135"/>
      <c r="U4022" s="134"/>
      <c r="V4022" s="135"/>
      <c r="W4022" s="135"/>
      <c r="X4022" s="134"/>
      <c r="Y4022" s="135"/>
      <c r="Z4022" s="135"/>
      <c r="AA4022" s="134"/>
      <c r="AB4022" s="135"/>
      <c r="AC4022" s="135"/>
      <c r="AD4022" s="134"/>
      <c r="AE4022" s="135"/>
      <c r="AF4022" s="135"/>
      <c r="AG4022" s="134"/>
    </row>
    <row r="4023" spans="1:33">
      <c r="A4023" s="144" t="s">
        <v>345</v>
      </c>
      <c r="B4023" s="135" t="s">
        <v>1158</v>
      </c>
      <c r="C4023" s="143">
        <v>-496.49289960427274</v>
      </c>
      <c r="D4023" s="143">
        <v>2235.3230587248186</v>
      </c>
      <c r="E4023" s="142">
        <v>1.095</v>
      </c>
      <c r="F4023" s="141">
        <v>2.1110000000000002</v>
      </c>
      <c r="G4023" s="135"/>
      <c r="H4023" s="135"/>
      <c r="I4023" s="134"/>
      <c r="J4023" s="135"/>
      <c r="K4023" s="135"/>
      <c r="L4023" s="134"/>
      <c r="M4023" s="135"/>
      <c r="N4023" s="135"/>
      <c r="O4023" s="134"/>
      <c r="P4023" s="135"/>
      <c r="Q4023" s="135"/>
      <c r="R4023" s="134"/>
      <c r="S4023" s="135"/>
      <c r="T4023" s="135"/>
      <c r="U4023" s="134"/>
      <c r="V4023" s="135"/>
      <c r="W4023" s="135"/>
      <c r="X4023" s="134"/>
      <c r="Y4023" s="135"/>
      <c r="Z4023" s="135"/>
      <c r="AA4023" s="134"/>
      <c r="AB4023" s="135"/>
      <c r="AC4023" s="135"/>
      <c r="AD4023" s="134"/>
      <c r="AE4023" s="135"/>
      <c r="AF4023" s="135"/>
      <c r="AG4023" s="134"/>
    </row>
    <row r="4024" spans="1:33">
      <c r="A4024" s="144" t="s">
        <v>345</v>
      </c>
      <c r="B4024" s="135" t="s">
        <v>1157</v>
      </c>
      <c r="C4024" s="143">
        <v>-496.76608754767267</v>
      </c>
      <c r="D4024" s="143">
        <v>2234.1747335325758</v>
      </c>
      <c r="E4024" s="142">
        <v>1.2270000000000001</v>
      </c>
      <c r="F4024" s="141">
        <v>2.1509999999999998</v>
      </c>
      <c r="G4024" s="135"/>
      <c r="H4024" s="135"/>
      <c r="I4024" s="134"/>
      <c r="J4024" s="135"/>
      <c r="K4024" s="135"/>
      <c r="L4024" s="134"/>
      <c r="M4024" s="135"/>
      <c r="N4024" s="135"/>
      <c r="O4024" s="134"/>
      <c r="P4024" s="135"/>
      <c r="Q4024" s="135"/>
      <c r="R4024" s="134"/>
      <c r="S4024" s="135"/>
      <c r="T4024" s="135"/>
      <c r="U4024" s="134"/>
      <c r="V4024" s="135"/>
      <c r="W4024" s="135"/>
      <c r="X4024" s="134"/>
      <c r="Y4024" s="135"/>
      <c r="Z4024" s="135"/>
      <c r="AA4024" s="134"/>
      <c r="AB4024" s="135"/>
      <c r="AC4024" s="135"/>
      <c r="AD4024" s="134"/>
      <c r="AE4024" s="135"/>
      <c r="AF4024" s="135"/>
      <c r="AG4024" s="134"/>
    </row>
    <row r="4025" spans="1:33">
      <c r="A4025" s="144" t="s">
        <v>345</v>
      </c>
      <c r="B4025" s="135" t="s">
        <v>1156</v>
      </c>
      <c r="C4025" s="143">
        <v>-496.08302110393544</v>
      </c>
      <c r="D4025" s="143">
        <v>2232.2959844623279</v>
      </c>
      <c r="E4025" s="142">
        <v>1.2529999999999999</v>
      </c>
      <c r="F4025" s="141">
        <v>2.177</v>
      </c>
      <c r="G4025" s="135"/>
      <c r="H4025" s="135"/>
      <c r="I4025" s="134"/>
      <c r="J4025" s="135"/>
      <c r="K4025" s="135"/>
      <c r="L4025" s="134"/>
      <c r="M4025" s="135"/>
      <c r="N4025" s="135"/>
      <c r="O4025" s="134"/>
      <c r="P4025" s="135"/>
      <c r="Q4025" s="135"/>
      <c r="R4025" s="134"/>
      <c r="S4025" s="135"/>
      <c r="T4025" s="135"/>
      <c r="U4025" s="134"/>
      <c r="V4025" s="135"/>
      <c r="W4025" s="135"/>
      <c r="X4025" s="134"/>
      <c r="Y4025" s="135"/>
      <c r="Z4025" s="135"/>
      <c r="AA4025" s="134"/>
      <c r="AB4025" s="135"/>
      <c r="AC4025" s="135"/>
      <c r="AD4025" s="134"/>
      <c r="AE4025" s="135"/>
      <c r="AF4025" s="135"/>
      <c r="AG4025" s="134"/>
    </row>
    <row r="4026" spans="1:33">
      <c r="A4026" s="144" t="s">
        <v>345</v>
      </c>
      <c r="B4026" s="135" t="s">
        <v>1155</v>
      </c>
      <c r="C4026" s="143">
        <v>-496.30102497601086</v>
      </c>
      <c r="D4026" s="143">
        <v>2232.1925717149034</v>
      </c>
      <c r="E4026" s="142">
        <v>1.2330000000000001</v>
      </c>
      <c r="F4026" s="141">
        <v>2.1890000000000001</v>
      </c>
      <c r="G4026" s="135"/>
      <c r="H4026" s="135"/>
      <c r="I4026" s="134"/>
      <c r="J4026" s="135"/>
      <c r="K4026" s="135"/>
      <c r="L4026" s="134"/>
      <c r="M4026" s="135"/>
      <c r="N4026" s="135"/>
      <c r="O4026" s="134"/>
      <c r="P4026" s="135"/>
      <c r="Q4026" s="135"/>
      <c r="R4026" s="134"/>
      <c r="S4026" s="135"/>
      <c r="T4026" s="135"/>
      <c r="U4026" s="134"/>
      <c r="V4026" s="135"/>
      <c r="W4026" s="135"/>
      <c r="X4026" s="134"/>
      <c r="Y4026" s="135"/>
      <c r="Z4026" s="135"/>
      <c r="AA4026" s="134"/>
      <c r="AB4026" s="135"/>
      <c r="AC4026" s="135"/>
      <c r="AD4026" s="134"/>
      <c r="AE4026" s="135"/>
      <c r="AF4026" s="135"/>
      <c r="AG4026" s="134"/>
    </row>
    <row r="4027" spans="1:33">
      <c r="A4027" s="144" t="s">
        <v>345</v>
      </c>
      <c r="B4027" s="135" t="s">
        <v>1154</v>
      </c>
      <c r="C4027" s="143">
        <v>-496.45326998699727</v>
      </c>
      <c r="D4027" s="143">
        <v>2230.7744504344641</v>
      </c>
      <c r="E4027" s="142">
        <v>1.286</v>
      </c>
      <c r="F4027" s="141">
        <v>2.226</v>
      </c>
      <c r="G4027" s="135"/>
      <c r="H4027" s="135"/>
      <c r="I4027" s="134"/>
      <c r="J4027" s="135"/>
      <c r="K4027" s="135"/>
      <c r="L4027" s="134"/>
      <c r="M4027" s="135"/>
      <c r="N4027" s="135"/>
      <c r="O4027" s="134"/>
      <c r="P4027" s="135"/>
      <c r="Q4027" s="135"/>
      <c r="R4027" s="134"/>
      <c r="S4027" s="135"/>
      <c r="T4027" s="135"/>
      <c r="U4027" s="134"/>
      <c r="V4027" s="135"/>
      <c r="W4027" s="135"/>
      <c r="X4027" s="134"/>
      <c r="Y4027" s="135"/>
      <c r="Z4027" s="135"/>
      <c r="AA4027" s="134"/>
      <c r="AB4027" s="135"/>
      <c r="AC4027" s="135"/>
      <c r="AD4027" s="134"/>
      <c r="AE4027" s="135"/>
      <c r="AF4027" s="135"/>
      <c r="AG4027" s="134"/>
    </row>
    <row r="4028" spans="1:33">
      <c r="A4028" s="144" t="s">
        <v>345</v>
      </c>
      <c r="B4028" s="135" t="s">
        <v>1153</v>
      </c>
      <c r="C4028" s="143">
        <v>-496.27254973726394</v>
      </c>
      <c r="D4028" s="143">
        <v>2229.8053938243797</v>
      </c>
      <c r="E4028" s="142">
        <v>1.2749999999999999</v>
      </c>
      <c r="F4028" s="141">
        <v>2.2410000000000001</v>
      </c>
      <c r="G4028" s="135"/>
      <c r="H4028" s="135"/>
      <c r="I4028" s="134"/>
      <c r="J4028" s="135"/>
      <c r="K4028" s="135"/>
      <c r="L4028" s="134"/>
      <c r="M4028" s="135"/>
      <c r="N4028" s="135"/>
      <c r="O4028" s="134"/>
      <c r="P4028" s="135"/>
      <c r="Q4028" s="135"/>
      <c r="R4028" s="134"/>
      <c r="S4028" s="135"/>
      <c r="T4028" s="135"/>
      <c r="U4028" s="134"/>
      <c r="V4028" s="135"/>
      <c r="W4028" s="135"/>
      <c r="X4028" s="134"/>
      <c r="Y4028" s="135"/>
      <c r="Z4028" s="135"/>
      <c r="AA4028" s="134"/>
      <c r="AB4028" s="135"/>
      <c r="AC4028" s="135"/>
      <c r="AD4028" s="134"/>
      <c r="AE4028" s="135"/>
      <c r="AF4028" s="135"/>
      <c r="AG4028" s="134"/>
    </row>
    <row r="4029" spans="1:33">
      <c r="A4029" s="144" t="s">
        <v>345</v>
      </c>
      <c r="B4029" s="135" t="s">
        <v>1152</v>
      </c>
      <c r="C4029" s="143">
        <v>-496.23558236203746</v>
      </c>
      <c r="D4029" s="143">
        <v>2228.0591083166828</v>
      </c>
      <c r="E4029" s="142">
        <v>1.272</v>
      </c>
      <c r="F4029" s="141">
        <v>2.2170000000000001</v>
      </c>
      <c r="G4029" s="135"/>
      <c r="H4029" s="135"/>
      <c r="I4029" s="134"/>
      <c r="J4029" s="135"/>
      <c r="K4029" s="135"/>
      <c r="L4029" s="134"/>
      <c r="M4029" s="135"/>
      <c r="N4029" s="135"/>
      <c r="O4029" s="134"/>
      <c r="P4029" s="135"/>
      <c r="Q4029" s="135"/>
      <c r="R4029" s="134"/>
      <c r="S4029" s="135"/>
      <c r="T4029" s="135"/>
      <c r="U4029" s="134"/>
      <c r="V4029" s="135"/>
      <c r="W4029" s="135"/>
      <c r="X4029" s="134"/>
      <c r="Y4029" s="135"/>
      <c r="Z4029" s="135"/>
      <c r="AA4029" s="134"/>
      <c r="AB4029" s="135"/>
      <c r="AC4029" s="135"/>
      <c r="AD4029" s="134"/>
      <c r="AE4029" s="135"/>
      <c r="AF4029" s="135"/>
      <c r="AG4029" s="134"/>
    </row>
    <row r="4030" spans="1:33">
      <c r="A4030" s="144" t="s">
        <v>345</v>
      </c>
      <c r="B4030" s="135" t="s">
        <v>1151</v>
      </c>
      <c r="C4030" s="143">
        <v>-496.31240790735393</v>
      </c>
      <c r="D4030" s="143">
        <v>2226.4706689615118</v>
      </c>
      <c r="E4030" s="142">
        <v>1.2629999999999999</v>
      </c>
      <c r="F4030" s="141">
        <v>2.246</v>
      </c>
      <c r="G4030" s="135"/>
      <c r="H4030" s="135"/>
      <c r="I4030" s="134"/>
      <c r="J4030" s="135"/>
      <c r="K4030" s="135"/>
      <c r="L4030" s="134"/>
      <c r="M4030" s="135"/>
      <c r="N4030" s="135"/>
      <c r="O4030" s="134"/>
      <c r="P4030" s="135"/>
      <c r="Q4030" s="135"/>
      <c r="R4030" s="134"/>
      <c r="S4030" s="135"/>
      <c r="T4030" s="135"/>
      <c r="U4030" s="134"/>
      <c r="V4030" s="135"/>
      <c r="W4030" s="135"/>
      <c r="X4030" s="134"/>
      <c r="Y4030" s="135"/>
      <c r="Z4030" s="135"/>
      <c r="AA4030" s="134"/>
      <c r="AB4030" s="135"/>
      <c r="AC4030" s="135"/>
      <c r="AD4030" s="134"/>
      <c r="AE4030" s="135"/>
      <c r="AF4030" s="135"/>
      <c r="AG4030" s="134"/>
    </row>
    <row r="4031" spans="1:33">
      <c r="A4031" s="144" t="s">
        <v>345</v>
      </c>
      <c r="B4031" s="135" t="s">
        <v>1150</v>
      </c>
      <c r="C4031" s="143">
        <v>-496.3093860929061</v>
      </c>
      <c r="D4031" s="143">
        <v>2225.9665213892363</v>
      </c>
      <c r="E4031" s="142">
        <v>1.3120000000000001</v>
      </c>
      <c r="F4031" s="141">
        <v>2.2450000000000001</v>
      </c>
      <c r="G4031" s="135"/>
      <c r="H4031" s="135"/>
      <c r="I4031" s="134"/>
      <c r="J4031" s="135"/>
      <c r="K4031" s="135"/>
      <c r="L4031" s="134"/>
      <c r="M4031" s="135"/>
      <c r="N4031" s="135"/>
      <c r="O4031" s="134"/>
      <c r="P4031" s="135"/>
      <c r="Q4031" s="135"/>
      <c r="R4031" s="134"/>
      <c r="S4031" s="135"/>
      <c r="T4031" s="135"/>
      <c r="U4031" s="134"/>
      <c r="V4031" s="135"/>
      <c r="W4031" s="135"/>
      <c r="X4031" s="134"/>
      <c r="Y4031" s="135"/>
      <c r="Z4031" s="135"/>
      <c r="AA4031" s="134"/>
      <c r="AB4031" s="135"/>
      <c r="AC4031" s="135"/>
      <c r="AD4031" s="134"/>
      <c r="AE4031" s="135"/>
      <c r="AF4031" s="135"/>
      <c r="AG4031" s="134"/>
    </row>
    <row r="4032" spans="1:33">
      <c r="A4032" s="144" t="s">
        <v>345</v>
      </c>
      <c r="B4032" s="135" t="s">
        <v>1149</v>
      </c>
      <c r="C4032" s="143">
        <v>-496.8206863617666</v>
      </c>
      <c r="D4032" s="143">
        <v>2224.6767719251229</v>
      </c>
      <c r="E4032" s="142">
        <v>1.2949999999999999</v>
      </c>
      <c r="F4032" s="141">
        <v>2.2400000000000002</v>
      </c>
      <c r="G4032" s="135"/>
      <c r="H4032" s="135"/>
      <c r="I4032" s="134"/>
      <c r="J4032" s="135"/>
      <c r="K4032" s="135"/>
      <c r="L4032" s="134"/>
      <c r="M4032" s="135"/>
      <c r="N4032" s="135"/>
      <c r="O4032" s="134"/>
      <c r="P4032" s="135"/>
      <c r="Q4032" s="135"/>
      <c r="R4032" s="134"/>
      <c r="S4032" s="135"/>
      <c r="T4032" s="135"/>
      <c r="U4032" s="134"/>
      <c r="V4032" s="135"/>
      <c r="W4032" s="135"/>
      <c r="X4032" s="134"/>
      <c r="Y4032" s="135"/>
      <c r="Z4032" s="135"/>
      <c r="AA4032" s="134"/>
      <c r="AB4032" s="135"/>
      <c r="AC4032" s="135"/>
      <c r="AD4032" s="134"/>
      <c r="AE4032" s="135"/>
      <c r="AF4032" s="135"/>
      <c r="AG4032" s="134"/>
    </row>
    <row r="4033" spans="1:33">
      <c r="A4033" s="144" t="s">
        <v>345</v>
      </c>
      <c r="B4033" s="135" t="s">
        <v>1148</v>
      </c>
      <c r="C4033" s="143">
        <v>-496.26214853974375</v>
      </c>
      <c r="D4033" s="143">
        <v>2223.7484219021226</v>
      </c>
      <c r="E4033" s="142">
        <v>1.288</v>
      </c>
      <c r="F4033" s="141">
        <v>2.2349999999999999</v>
      </c>
      <c r="G4033" s="135"/>
      <c r="H4033" s="135"/>
      <c r="I4033" s="134"/>
      <c r="J4033" s="135"/>
      <c r="K4033" s="135"/>
      <c r="L4033" s="134"/>
      <c r="M4033" s="135"/>
      <c r="N4033" s="135"/>
      <c r="O4033" s="134"/>
      <c r="P4033" s="135"/>
      <c r="Q4033" s="135"/>
      <c r="R4033" s="134"/>
      <c r="S4033" s="135"/>
      <c r="T4033" s="135"/>
      <c r="U4033" s="134"/>
      <c r="V4033" s="135"/>
      <c r="W4033" s="135"/>
      <c r="X4033" s="134"/>
      <c r="Y4033" s="135"/>
      <c r="Z4033" s="135"/>
      <c r="AA4033" s="134"/>
      <c r="AB4033" s="135"/>
      <c r="AC4033" s="135"/>
      <c r="AD4033" s="134"/>
      <c r="AE4033" s="135"/>
      <c r="AF4033" s="135"/>
      <c r="AG4033" s="134"/>
    </row>
    <row r="4034" spans="1:33">
      <c r="A4034" s="144" t="s">
        <v>345</v>
      </c>
      <c r="B4034" s="135" t="s">
        <v>1147</v>
      </c>
      <c r="C4034" s="143">
        <v>-496.59927805361247</v>
      </c>
      <c r="D4034" s="143">
        <v>2223.6667375166694</v>
      </c>
      <c r="E4034" s="142">
        <v>1.2909999999999999</v>
      </c>
      <c r="F4034" s="141">
        <v>2.2389999999999999</v>
      </c>
      <c r="G4034" s="135"/>
      <c r="H4034" s="135"/>
      <c r="I4034" s="134"/>
      <c r="J4034" s="135"/>
      <c r="K4034" s="135"/>
      <c r="L4034" s="134"/>
      <c r="M4034" s="135"/>
      <c r="N4034" s="135"/>
      <c r="O4034" s="134"/>
      <c r="P4034" s="135"/>
      <c r="Q4034" s="135"/>
      <c r="R4034" s="134"/>
      <c r="S4034" s="135"/>
      <c r="T4034" s="135"/>
      <c r="U4034" s="134"/>
      <c r="V4034" s="135"/>
      <c r="W4034" s="135"/>
      <c r="X4034" s="134"/>
      <c r="Y4034" s="135"/>
      <c r="Z4034" s="135"/>
      <c r="AA4034" s="134"/>
      <c r="AB4034" s="135"/>
      <c r="AC4034" s="135"/>
      <c r="AD4034" s="134"/>
      <c r="AE4034" s="135"/>
      <c r="AF4034" s="135"/>
      <c r="AG4034" s="134"/>
    </row>
    <row r="4035" spans="1:33">
      <c r="A4035" s="144" t="s">
        <v>345</v>
      </c>
      <c r="B4035" s="135" t="s">
        <v>1146</v>
      </c>
      <c r="C4035" s="143">
        <v>-496.03845706015892</v>
      </c>
      <c r="D4035" s="143">
        <v>2223.017840301623</v>
      </c>
      <c r="E4035" s="142">
        <v>1.3149999999999999</v>
      </c>
      <c r="F4035" s="141">
        <v>2.2440000000000002</v>
      </c>
      <c r="G4035" s="135"/>
      <c r="H4035" s="135"/>
      <c r="I4035" s="134"/>
      <c r="J4035" s="135"/>
      <c r="K4035" s="135"/>
      <c r="L4035" s="134"/>
      <c r="M4035" s="135"/>
      <c r="N4035" s="135"/>
      <c r="O4035" s="134"/>
      <c r="P4035" s="135"/>
      <c r="Q4035" s="135"/>
      <c r="R4035" s="134"/>
      <c r="S4035" s="135"/>
      <c r="T4035" s="135"/>
      <c r="U4035" s="134"/>
      <c r="V4035" s="135"/>
      <c r="W4035" s="135"/>
      <c r="X4035" s="134"/>
      <c r="Y4035" s="135"/>
      <c r="Z4035" s="135"/>
      <c r="AA4035" s="134"/>
      <c r="AB4035" s="135"/>
      <c r="AC4035" s="135"/>
      <c r="AD4035" s="134"/>
      <c r="AE4035" s="135"/>
      <c r="AF4035" s="135"/>
      <c r="AG4035" s="134"/>
    </row>
    <row r="4036" spans="1:33">
      <c r="A4036" s="144" t="s">
        <v>345</v>
      </c>
      <c r="B4036" s="135" t="s">
        <v>1145</v>
      </c>
      <c r="C4036" s="143">
        <v>-496.13540042409306</v>
      </c>
      <c r="D4036" s="143">
        <v>2222.8181686531912</v>
      </c>
      <c r="E4036" s="142">
        <v>1.298</v>
      </c>
      <c r="F4036" s="141">
        <v>2.2480000000000002</v>
      </c>
      <c r="G4036" s="135"/>
      <c r="H4036" s="135"/>
      <c r="I4036" s="134"/>
      <c r="J4036" s="135"/>
      <c r="K4036" s="135"/>
      <c r="L4036" s="134"/>
      <c r="M4036" s="135"/>
      <c r="N4036" s="135"/>
      <c r="O4036" s="134"/>
      <c r="P4036" s="135"/>
      <c r="Q4036" s="135"/>
      <c r="R4036" s="134"/>
      <c r="S4036" s="135"/>
      <c r="T4036" s="135"/>
      <c r="U4036" s="134"/>
      <c r="V4036" s="135"/>
      <c r="W4036" s="135"/>
      <c r="X4036" s="134"/>
      <c r="Y4036" s="135"/>
      <c r="Z4036" s="135"/>
      <c r="AA4036" s="134"/>
      <c r="AB4036" s="135"/>
      <c r="AC4036" s="135"/>
      <c r="AD4036" s="134"/>
      <c r="AE4036" s="135"/>
      <c r="AF4036" s="135"/>
      <c r="AG4036" s="134"/>
    </row>
    <row r="4037" spans="1:33">
      <c r="A4037" s="144" t="s">
        <v>345</v>
      </c>
      <c r="B4037" s="135" t="s">
        <v>1144</v>
      </c>
      <c r="C4037" s="143">
        <v>-496.1678715526819</v>
      </c>
      <c r="D4037" s="143">
        <v>2222.7010961514243</v>
      </c>
      <c r="E4037" s="142">
        <v>1.2729999999999999</v>
      </c>
      <c r="F4037" s="141">
        <v>2.2309999999999999</v>
      </c>
      <c r="G4037" s="135"/>
      <c r="H4037" s="135"/>
      <c r="I4037" s="134"/>
      <c r="J4037" s="135"/>
      <c r="K4037" s="135"/>
      <c r="L4037" s="134"/>
      <c r="M4037" s="135"/>
      <c r="N4037" s="135"/>
      <c r="O4037" s="134"/>
      <c r="P4037" s="135"/>
      <c r="Q4037" s="135"/>
      <c r="R4037" s="134"/>
      <c r="S4037" s="135"/>
      <c r="T4037" s="135"/>
      <c r="U4037" s="134"/>
      <c r="V4037" s="135"/>
      <c r="W4037" s="135"/>
      <c r="X4037" s="134"/>
      <c r="Y4037" s="135"/>
      <c r="Z4037" s="135"/>
      <c r="AA4037" s="134"/>
      <c r="AB4037" s="135"/>
      <c r="AC4037" s="135"/>
      <c r="AD4037" s="134"/>
      <c r="AE4037" s="135"/>
      <c r="AF4037" s="135"/>
      <c r="AG4037" s="134"/>
    </row>
    <row r="4038" spans="1:33">
      <c r="A4038" s="144" t="s">
        <v>345</v>
      </c>
      <c r="B4038" s="135" t="s">
        <v>1143</v>
      </c>
      <c r="C4038" s="143">
        <v>-496.77014249644202</v>
      </c>
      <c r="D4038" s="143">
        <v>2220.9659436739244</v>
      </c>
      <c r="E4038" s="142">
        <v>1.31</v>
      </c>
      <c r="F4038" s="141">
        <v>2.2290000000000001</v>
      </c>
      <c r="G4038" s="135"/>
      <c r="H4038" s="135"/>
      <c r="I4038" s="134"/>
      <c r="J4038" s="135"/>
      <c r="K4038" s="135"/>
      <c r="L4038" s="134"/>
      <c r="M4038" s="135"/>
      <c r="N4038" s="135"/>
      <c r="O4038" s="134"/>
      <c r="P4038" s="135"/>
      <c r="Q4038" s="135"/>
      <c r="R4038" s="134"/>
      <c r="S4038" s="135"/>
      <c r="T4038" s="135"/>
      <c r="U4038" s="134"/>
      <c r="V4038" s="135"/>
      <c r="W4038" s="135"/>
      <c r="X4038" s="134"/>
      <c r="Y4038" s="135"/>
      <c r="Z4038" s="135"/>
      <c r="AA4038" s="134"/>
      <c r="AB4038" s="135"/>
      <c r="AC4038" s="135"/>
      <c r="AD4038" s="134"/>
      <c r="AE4038" s="135"/>
      <c r="AF4038" s="135"/>
      <c r="AG4038" s="134"/>
    </row>
    <row r="4039" spans="1:33">
      <c r="A4039" s="144" t="s">
        <v>345</v>
      </c>
      <c r="B4039" s="135" t="s">
        <v>1142</v>
      </c>
      <c r="C4039" s="143">
        <v>-495.92706915072455</v>
      </c>
      <c r="D4039" s="143">
        <v>2219.6679881101045</v>
      </c>
      <c r="E4039" s="142">
        <v>1.3109999999999999</v>
      </c>
      <c r="F4039" s="141">
        <v>2.2650000000000001</v>
      </c>
      <c r="G4039" s="135"/>
      <c r="H4039" s="135"/>
      <c r="I4039" s="134"/>
      <c r="J4039" s="135"/>
      <c r="K4039" s="135"/>
      <c r="L4039" s="134"/>
      <c r="M4039" s="135"/>
      <c r="N4039" s="135"/>
      <c r="O4039" s="134"/>
      <c r="P4039" s="135"/>
      <c r="Q4039" s="135"/>
      <c r="R4039" s="134"/>
      <c r="S4039" s="135"/>
      <c r="T4039" s="135"/>
      <c r="U4039" s="134"/>
      <c r="V4039" s="135"/>
      <c r="W4039" s="135"/>
      <c r="X4039" s="134"/>
      <c r="Y4039" s="135"/>
      <c r="Z4039" s="135"/>
      <c r="AA4039" s="134"/>
      <c r="AB4039" s="135"/>
      <c r="AC4039" s="135"/>
      <c r="AD4039" s="134"/>
      <c r="AE4039" s="135"/>
      <c r="AF4039" s="135"/>
      <c r="AG4039" s="134"/>
    </row>
    <row r="4040" spans="1:33">
      <c r="A4040" s="144" t="s">
        <v>345</v>
      </c>
      <c r="B4040" s="135" t="s">
        <v>1141</v>
      </c>
      <c r="C4040" s="143">
        <v>-496.74562400393012</v>
      </c>
      <c r="D4040" s="143">
        <v>2219.1576703004357</v>
      </c>
      <c r="E4040" s="142">
        <v>1.266</v>
      </c>
      <c r="F4040" s="141">
        <v>2.254</v>
      </c>
      <c r="G4040" s="135"/>
      <c r="H4040" s="135"/>
      <c r="I4040" s="134"/>
      <c r="J4040" s="135"/>
      <c r="K4040" s="135"/>
      <c r="L4040" s="134"/>
      <c r="M4040" s="135"/>
      <c r="N4040" s="135"/>
      <c r="O4040" s="134"/>
      <c r="P4040" s="135"/>
      <c r="Q4040" s="135"/>
      <c r="R4040" s="134"/>
      <c r="S4040" s="135"/>
      <c r="T4040" s="135"/>
      <c r="U4040" s="134"/>
      <c r="V4040" s="135"/>
      <c r="W4040" s="135"/>
      <c r="X4040" s="134"/>
      <c r="Y4040" s="135"/>
      <c r="Z4040" s="135"/>
      <c r="AA4040" s="134"/>
      <c r="AB4040" s="135"/>
      <c r="AC4040" s="135"/>
      <c r="AD4040" s="134"/>
      <c r="AE4040" s="135"/>
      <c r="AF4040" s="135"/>
      <c r="AG4040" s="134"/>
    </row>
    <row r="4041" spans="1:33">
      <c r="A4041" s="144" t="s">
        <v>345</v>
      </c>
      <c r="B4041" s="135" t="s">
        <v>1140</v>
      </c>
      <c r="C4041" s="143">
        <v>-496.54862384950638</v>
      </c>
      <c r="D4041" s="143">
        <v>2218.1842203967581</v>
      </c>
      <c r="E4041" s="142">
        <v>1.298</v>
      </c>
      <c r="F4041" s="141">
        <v>2.2480000000000002</v>
      </c>
      <c r="G4041" s="135"/>
      <c r="H4041" s="135"/>
      <c r="I4041" s="134"/>
      <c r="J4041" s="135"/>
      <c r="K4041" s="135"/>
      <c r="L4041" s="134"/>
      <c r="M4041" s="135"/>
      <c r="N4041" s="135"/>
      <c r="O4041" s="134"/>
      <c r="P4041" s="135"/>
      <c r="Q4041" s="135"/>
      <c r="R4041" s="134"/>
      <c r="S4041" s="135"/>
      <c r="T4041" s="135"/>
      <c r="U4041" s="134"/>
      <c r="V4041" s="135"/>
      <c r="W4041" s="135"/>
      <c r="X4041" s="134"/>
      <c r="Y4041" s="135"/>
      <c r="Z4041" s="135"/>
      <c r="AA4041" s="134"/>
      <c r="AB4041" s="135"/>
      <c r="AC4041" s="135"/>
      <c r="AD4041" s="134"/>
      <c r="AE4041" s="135"/>
      <c r="AF4041" s="135"/>
      <c r="AG4041" s="134"/>
    </row>
    <row r="4042" spans="1:33">
      <c r="A4042" s="144" t="s">
        <v>345</v>
      </c>
      <c r="B4042" s="135" t="s">
        <v>1139</v>
      </c>
      <c r="C4042" s="143">
        <v>-496.48344317141681</v>
      </c>
      <c r="D4042" s="143">
        <v>2217.0037567648965</v>
      </c>
      <c r="E4042" s="142">
        <v>1.2909999999999999</v>
      </c>
      <c r="F4042" s="141">
        <v>2.2639999999999998</v>
      </c>
      <c r="G4042" s="135"/>
      <c r="H4042" s="135"/>
      <c r="I4042" s="134"/>
      <c r="J4042" s="135"/>
      <c r="K4042" s="135"/>
      <c r="L4042" s="134"/>
      <c r="M4042" s="135"/>
      <c r="N4042" s="135"/>
      <c r="O4042" s="134"/>
      <c r="P4042" s="135"/>
      <c r="Q4042" s="135"/>
      <c r="R4042" s="134"/>
      <c r="S4042" s="135"/>
      <c r="T4042" s="135"/>
      <c r="U4042" s="134"/>
      <c r="V4042" s="135"/>
      <c r="W4042" s="135"/>
      <c r="X4042" s="134"/>
      <c r="Y4042" s="135"/>
      <c r="Z4042" s="135"/>
      <c r="AA4042" s="134"/>
      <c r="AB4042" s="135"/>
      <c r="AC4042" s="135"/>
      <c r="AD4042" s="134"/>
      <c r="AE4042" s="135"/>
      <c r="AF4042" s="135"/>
      <c r="AG4042" s="134"/>
    </row>
    <row r="4043" spans="1:33">
      <c r="A4043" s="144" t="s">
        <v>345</v>
      </c>
      <c r="B4043" s="135" t="s">
        <v>1138</v>
      </c>
      <c r="C4043" s="143">
        <v>-496.38652896008279</v>
      </c>
      <c r="D4043" s="143">
        <v>2216.5805168062921</v>
      </c>
      <c r="E4043" s="142">
        <v>1.2849999999999999</v>
      </c>
      <c r="F4043" s="141">
        <v>2.2570000000000001</v>
      </c>
      <c r="G4043" s="135"/>
      <c r="H4043" s="135"/>
      <c r="I4043" s="134"/>
      <c r="J4043" s="135"/>
      <c r="K4043" s="135"/>
      <c r="L4043" s="134"/>
      <c r="M4043" s="135"/>
      <c r="N4043" s="135"/>
      <c r="O4043" s="134"/>
      <c r="P4043" s="135"/>
      <c r="Q4043" s="135"/>
      <c r="R4043" s="134"/>
      <c r="S4043" s="135"/>
      <c r="T4043" s="135"/>
      <c r="U4043" s="134"/>
      <c r="V4043" s="135"/>
      <c r="W4043" s="135"/>
      <c r="X4043" s="134"/>
      <c r="Y4043" s="135"/>
      <c r="Z4043" s="135"/>
      <c r="AA4043" s="134"/>
      <c r="AB4043" s="135"/>
      <c r="AC4043" s="135"/>
      <c r="AD4043" s="134"/>
      <c r="AE4043" s="135"/>
      <c r="AF4043" s="135"/>
      <c r="AG4043" s="134"/>
    </row>
    <row r="4044" spans="1:33">
      <c r="A4044" s="144" t="s">
        <v>345</v>
      </c>
      <c r="B4044" s="135" t="s">
        <v>1137</v>
      </c>
      <c r="C4044" s="143">
        <v>-496.66419446982638</v>
      </c>
      <c r="D4044" s="143">
        <v>2216.3851667476765</v>
      </c>
      <c r="E4044" s="142">
        <v>1.282</v>
      </c>
      <c r="F4044" s="141">
        <v>2.2400000000000002</v>
      </c>
      <c r="G4044" s="135"/>
      <c r="H4044" s="135"/>
      <c r="I4044" s="134"/>
      <c r="J4044" s="135"/>
      <c r="K4044" s="135"/>
      <c r="L4044" s="134"/>
      <c r="M4044" s="135"/>
      <c r="N4044" s="135"/>
      <c r="O4044" s="134"/>
      <c r="P4044" s="135"/>
      <c r="Q4044" s="135"/>
      <c r="R4044" s="134"/>
      <c r="S4044" s="135"/>
      <c r="T4044" s="135"/>
      <c r="U4044" s="134"/>
      <c r="V4044" s="135"/>
      <c r="W4044" s="135"/>
      <c r="X4044" s="134"/>
      <c r="Y4044" s="135"/>
      <c r="Z4044" s="135"/>
      <c r="AA4044" s="134"/>
      <c r="AB4044" s="135"/>
      <c r="AC4044" s="135"/>
      <c r="AD4044" s="134"/>
      <c r="AE4044" s="135"/>
      <c r="AF4044" s="135"/>
      <c r="AG4044" s="134"/>
    </row>
    <row r="4045" spans="1:33">
      <c r="A4045" s="144" t="s">
        <v>345</v>
      </c>
      <c r="B4045" s="135" t="s">
        <v>1136</v>
      </c>
      <c r="C4045" s="143">
        <v>-496.50818613119731</v>
      </c>
      <c r="D4045" s="143">
        <v>2215.586705057407</v>
      </c>
      <c r="E4045" s="142">
        <v>1.2789999999999999</v>
      </c>
      <c r="F4045" s="141">
        <v>2.2429999999999999</v>
      </c>
      <c r="G4045" s="135"/>
      <c r="H4045" s="135"/>
      <c r="I4045" s="134"/>
      <c r="J4045" s="135"/>
      <c r="K4045" s="135"/>
      <c r="L4045" s="134"/>
      <c r="M4045" s="135"/>
      <c r="N4045" s="135"/>
      <c r="O4045" s="134"/>
      <c r="P4045" s="135"/>
      <c r="Q4045" s="135"/>
      <c r="R4045" s="134"/>
      <c r="S4045" s="135"/>
      <c r="T4045" s="135"/>
      <c r="U4045" s="134"/>
      <c r="V4045" s="135"/>
      <c r="W4045" s="135"/>
      <c r="X4045" s="134"/>
      <c r="Y4045" s="135"/>
      <c r="Z4045" s="135"/>
      <c r="AA4045" s="134"/>
      <c r="AB4045" s="135"/>
      <c r="AC4045" s="135"/>
      <c r="AD4045" s="134"/>
      <c r="AE4045" s="135"/>
      <c r="AF4045" s="135"/>
      <c r="AG4045" s="134"/>
    </row>
    <row r="4046" spans="1:33">
      <c r="A4046" s="144" t="s">
        <v>345</v>
      </c>
      <c r="B4046" s="135" t="s">
        <v>1135</v>
      </c>
      <c r="C4046" s="143">
        <v>-496.66341871317815</v>
      </c>
      <c r="D4046" s="143">
        <v>2214.7929675742007</v>
      </c>
      <c r="E4046" s="142">
        <v>1.3149999999999999</v>
      </c>
      <c r="F4046" s="141">
        <v>2.238</v>
      </c>
      <c r="G4046" s="135"/>
      <c r="H4046" s="135"/>
      <c r="I4046" s="134"/>
      <c r="J4046" s="135"/>
      <c r="K4046" s="135"/>
      <c r="L4046" s="134"/>
      <c r="M4046" s="135"/>
      <c r="N4046" s="135"/>
      <c r="O4046" s="134"/>
      <c r="P4046" s="135"/>
      <c r="Q4046" s="135"/>
      <c r="R4046" s="134"/>
      <c r="S4046" s="135"/>
      <c r="T4046" s="135"/>
      <c r="U4046" s="134"/>
      <c r="V4046" s="135"/>
      <c r="W4046" s="135"/>
      <c r="X4046" s="134"/>
      <c r="Y4046" s="135"/>
      <c r="Z4046" s="135"/>
      <c r="AA4046" s="134"/>
      <c r="AB4046" s="135"/>
      <c r="AC4046" s="135"/>
      <c r="AD4046" s="134"/>
      <c r="AE4046" s="135"/>
      <c r="AF4046" s="135"/>
      <c r="AG4046" s="134"/>
    </row>
    <row r="4047" spans="1:33">
      <c r="A4047" s="144" t="s">
        <v>345</v>
      </c>
      <c r="B4047" s="135" t="s">
        <v>1134</v>
      </c>
      <c r="C4047" s="143">
        <v>-496.50766879306821</v>
      </c>
      <c r="D4047" s="143">
        <v>2213.8178185105785</v>
      </c>
      <c r="E4047" s="142">
        <v>1.278</v>
      </c>
      <c r="F4047" s="141">
        <v>2.266</v>
      </c>
      <c r="G4047" s="135"/>
      <c r="H4047" s="135"/>
      <c r="I4047" s="134"/>
      <c r="J4047" s="135"/>
      <c r="K4047" s="135"/>
      <c r="L4047" s="134"/>
      <c r="M4047" s="135"/>
      <c r="N4047" s="135"/>
      <c r="O4047" s="134"/>
      <c r="P4047" s="135"/>
      <c r="Q4047" s="135"/>
      <c r="R4047" s="134"/>
      <c r="S4047" s="135"/>
      <c r="T4047" s="135"/>
      <c r="U4047" s="134"/>
      <c r="V4047" s="135"/>
      <c r="W4047" s="135"/>
      <c r="X4047" s="134"/>
      <c r="Y4047" s="135"/>
      <c r="Z4047" s="135"/>
      <c r="AA4047" s="134"/>
      <c r="AB4047" s="135"/>
      <c r="AC4047" s="135"/>
      <c r="AD4047" s="134"/>
      <c r="AE4047" s="135"/>
      <c r="AF4047" s="135"/>
      <c r="AG4047" s="134"/>
    </row>
    <row r="4048" spans="1:33">
      <c r="A4048" s="144" t="s">
        <v>345</v>
      </c>
      <c r="B4048" s="135" t="s">
        <v>1133</v>
      </c>
      <c r="C4048" s="143">
        <v>-495.98798083598359</v>
      </c>
      <c r="D4048" s="143">
        <v>2212.753771962422</v>
      </c>
      <c r="E4048" s="142">
        <v>1.327</v>
      </c>
      <c r="F4048" s="141">
        <v>2.254</v>
      </c>
      <c r="G4048" s="135"/>
      <c r="H4048" s="135"/>
      <c r="I4048" s="134"/>
      <c r="J4048" s="135"/>
      <c r="K4048" s="135"/>
      <c r="L4048" s="134"/>
      <c r="M4048" s="135"/>
      <c r="N4048" s="135"/>
      <c r="O4048" s="134"/>
      <c r="P4048" s="135"/>
      <c r="Q4048" s="135"/>
      <c r="R4048" s="134"/>
      <c r="S4048" s="135"/>
      <c r="T4048" s="135"/>
      <c r="U4048" s="134"/>
      <c r="V4048" s="135"/>
      <c r="W4048" s="135"/>
      <c r="X4048" s="134"/>
      <c r="Y4048" s="135"/>
      <c r="Z4048" s="135"/>
      <c r="AA4048" s="134"/>
      <c r="AB4048" s="135"/>
      <c r="AC4048" s="135"/>
      <c r="AD4048" s="134"/>
      <c r="AE4048" s="135"/>
      <c r="AF4048" s="135"/>
      <c r="AG4048" s="134"/>
    </row>
    <row r="4049" spans="1:33">
      <c r="A4049" s="144" t="s">
        <v>345</v>
      </c>
      <c r="B4049" s="135" t="s">
        <v>1132</v>
      </c>
      <c r="C4049" s="143">
        <v>-496.19393457903294</v>
      </c>
      <c r="D4049" s="143">
        <v>2211.9723461449207</v>
      </c>
      <c r="E4049" s="142">
        <v>1.2989999999999999</v>
      </c>
      <c r="F4049" s="141">
        <v>2.2559999999999998</v>
      </c>
      <c r="G4049" s="135"/>
      <c r="H4049" s="135"/>
      <c r="I4049" s="134"/>
      <c r="J4049" s="135"/>
      <c r="K4049" s="135"/>
      <c r="L4049" s="134"/>
      <c r="M4049" s="135"/>
      <c r="N4049" s="135"/>
      <c r="O4049" s="134"/>
      <c r="P4049" s="135"/>
      <c r="Q4049" s="135"/>
      <c r="R4049" s="134"/>
      <c r="S4049" s="135"/>
      <c r="T4049" s="135"/>
      <c r="U4049" s="134"/>
      <c r="V4049" s="135"/>
      <c r="W4049" s="135"/>
      <c r="X4049" s="134"/>
      <c r="Y4049" s="135"/>
      <c r="Z4049" s="135"/>
      <c r="AA4049" s="134"/>
      <c r="AB4049" s="135"/>
      <c r="AC4049" s="135"/>
      <c r="AD4049" s="134"/>
      <c r="AE4049" s="135"/>
      <c r="AF4049" s="135"/>
      <c r="AG4049" s="134"/>
    </row>
    <row r="4050" spans="1:33">
      <c r="A4050" s="144" t="s">
        <v>345</v>
      </c>
      <c r="B4050" s="135" t="s">
        <v>1131</v>
      </c>
      <c r="C4050" s="143">
        <v>-496.27290600745374</v>
      </c>
      <c r="D4050" s="143">
        <v>2210.2496437101236</v>
      </c>
      <c r="E4050" s="142">
        <v>1.3109999999999999</v>
      </c>
      <c r="F4050" s="141">
        <v>2.258</v>
      </c>
      <c r="G4050" s="135"/>
      <c r="H4050" s="135"/>
      <c r="I4050" s="134"/>
      <c r="J4050" s="135"/>
      <c r="K4050" s="135"/>
      <c r="L4050" s="134"/>
      <c r="M4050" s="135"/>
      <c r="N4050" s="135"/>
      <c r="O4050" s="134"/>
      <c r="P4050" s="135"/>
      <c r="Q4050" s="135"/>
      <c r="R4050" s="134"/>
      <c r="S4050" s="135"/>
      <c r="T4050" s="135"/>
      <c r="U4050" s="134"/>
      <c r="V4050" s="135"/>
      <c r="W4050" s="135"/>
      <c r="X4050" s="134"/>
      <c r="Y4050" s="135"/>
      <c r="Z4050" s="135"/>
      <c r="AA4050" s="134"/>
      <c r="AB4050" s="135"/>
      <c r="AC4050" s="135"/>
      <c r="AD4050" s="134"/>
      <c r="AE4050" s="135"/>
      <c r="AF4050" s="135"/>
      <c r="AG4050" s="134"/>
    </row>
    <row r="4051" spans="1:33">
      <c r="A4051" s="144" t="s">
        <v>345</v>
      </c>
      <c r="B4051" s="135" t="s">
        <v>1130</v>
      </c>
      <c r="C4051" s="143">
        <v>-496.81307389172918</v>
      </c>
      <c r="D4051" s="143">
        <v>2209.3462937289119</v>
      </c>
      <c r="E4051" s="142">
        <v>1.32</v>
      </c>
      <c r="F4051" s="141">
        <v>2.2589999999999999</v>
      </c>
      <c r="G4051" s="135"/>
      <c r="H4051" s="135"/>
      <c r="I4051" s="134"/>
      <c r="J4051" s="135"/>
      <c r="K4051" s="135"/>
      <c r="L4051" s="134"/>
      <c r="M4051" s="135"/>
      <c r="N4051" s="135"/>
      <c r="O4051" s="134"/>
      <c r="P4051" s="135"/>
      <c r="Q4051" s="135"/>
      <c r="R4051" s="134"/>
      <c r="S4051" s="135"/>
      <c r="T4051" s="135"/>
      <c r="U4051" s="134"/>
      <c r="V4051" s="135"/>
      <c r="W4051" s="135"/>
      <c r="X4051" s="134"/>
      <c r="Y4051" s="135"/>
      <c r="Z4051" s="135"/>
      <c r="AA4051" s="134"/>
      <c r="AB4051" s="135"/>
      <c r="AC4051" s="135"/>
      <c r="AD4051" s="134"/>
      <c r="AE4051" s="135"/>
      <c r="AF4051" s="135"/>
      <c r="AG4051" s="134"/>
    </row>
    <row r="4052" spans="1:33">
      <c r="A4052" s="144" t="s">
        <v>345</v>
      </c>
      <c r="B4052" s="135" t="s">
        <v>1129</v>
      </c>
      <c r="C4052" s="143">
        <v>-496.2517652946587</v>
      </c>
      <c r="D4052" s="143">
        <v>2207.7823218206613</v>
      </c>
      <c r="E4052" s="142">
        <v>1.3109999999999999</v>
      </c>
      <c r="F4052" s="141">
        <v>2.2719999999999998</v>
      </c>
      <c r="G4052" s="135"/>
      <c r="H4052" s="135"/>
      <c r="I4052" s="134"/>
      <c r="J4052" s="135"/>
      <c r="K4052" s="135"/>
      <c r="L4052" s="134"/>
      <c r="M4052" s="135"/>
      <c r="N4052" s="135"/>
      <c r="O4052" s="134"/>
      <c r="P4052" s="135"/>
      <c r="Q4052" s="135"/>
      <c r="R4052" s="134"/>
      <c r="S4052" s="135"/>
      <c r="T4052" s="135"/>
      <c r="U4052" s="134"/>
      <c r="V4052" s="135"/>
      <c r="W4052" s="135"/>
      <c r="X4052" s="134"/>
      <c r="Y4052" s="135"/>
      <c r="Z4052" s="135"/>
      <c r="AA4052" s="134"/>
      <c r="AB4052" s="135"/>
      <c r="AC4052" s="135"/>
      <c r="AD4052" s="134"/>
      <c r="AE4052" s="135"/>
      <c r="AF4052" s="135"/>
      <c r="AG4052" s="134"/>
    </row>
    <row r="4053" spans="1:33">
      <c r="A4053" s="144" t="s">
        <v>345</v>
      </c>
      <c r="B4053" s="135" t="s">
        <v>1128</v>
      </c>
      <c r="C4053" s="143">
        <v>-496.84075238600218</v>
      </c>
      <c r="D4053" s="143">
        <v>2206.6706583348241</v>
      </c>
      <c r="E4053" s="142">
        <v>1.3140000000000001</v>
      </c>
      <c r="F4053" s="141">
        <v>2.266</v>
      </c>
      <c r="G4053" s="135"/>
      <c r="H4053" s="135"/>
      <c r="I4053" s="134"/>
      <c r="J4053" s="135"/>
      <c r="K4053" s="135"/>
      <c r="L4053" s="134"/>
      <c r="M4053" s="135"/>
      <c r="N4053" s="135"/>
      <c r="O4053" s="134"/>
      <c r="P4053" s="135"/>
      <c r="Q4053" s="135"/>
      <c r="R4053" s="134"/>
      <c r="S4053" s="135"/>
      <c r="T4053" s="135"/>
      <c r="U4053" s="134"/>
      <c r="V4053" s="135"/>
      <c r="W4053" s="135"/>
      <c r="X4053" s="134"/>
      <c r="Y4053" s="135"/>
      <c r="Z4053" s="135"/>
      <c r="AA4053" s="134"/>
      <c r="AB4053" s="135"/>
      <c r="AC4053" s="135"/>
      <c r="AD4053" s="134"/>
      <c r="AE4053" s="135"/>
      <c r="AF4053" s="135"/>
      <c r="AG4053" s="134"/>
    </row>
    <row r="4054" spans="1:33">
      <c r="A4054" s="144" t="s">
        <v>345</v>
      </c>
      <c r="B4054" s="135" t="s">
        <v>1127</v>
      </c>
      <c r="C4054" s="143">
        <v>-496.11307137636936</v>
      </c>
      <c r="D4054" s="143">
        <v>2204.7929971562558</v>
      </c>
      <c r="E4054" s="142">
        <v>1.331</v>
      </c>
      <c r="F4054" s="141">
        <v>2.2730000000000001</v>
      </c>
      <c r="G4054" s="135"/>
      <c r="H4054" s="135"/>
      <c r="I4054" s="134"/>
      <c r="J4054" s="135"/>
      <c r="K4054" s="135"/>
      <c r="L4054" s="134"/>
      <c r="M4054" s="135"/>
      <c r="N4054" s="135"/>
      <c r="O4054" s="134"/>
      <c r="P4054" s="135"/>
      <c r="Q4054" s="135"/>
      <c r="R4054" s="134"/>
      <c r="S4054" s="135"/>
      <c r="T4054" s="135"/>
      <c r="U4054" s="134"/>
      <c r="V4054" s="135"/>
      <c r="W4054" s="135"/>
      <c r="X4054" s="134"/>
      <c r="Y4054" s="135"/>
      <c r="Z4054" s="135"/>
      <c r="AA4054" s="134"/>
      <c r="AB4054" s="135"/>
      <c r="AC4054" s="135"/>
      <c r="AD4054" s="134"/>
      <c r="AE4054" s="135"/>
      <c r="AF4054" s="135"/>
      <c r="AG4054" s="134"/>
    </row>
    <row r="4055" spans="1:33">
      <c r="A4055" s="144" t="s">
        <v>345</v>
      </c>
      <c r="B4055" s="135" t="s">
        <v>1126</v>
      </c>
      <c r="C4055" s="143">
        <v>-496.51892505346939</v>
      </c>
      <c r="D4055" s="143">
        <v>2202.8503974966807</v>
      </c>
      <c r="E4055" s="142">
        <v>1.325</v>
      </c>
      <c r="F4055" s="141">
        <v>2.2570000000000001</v>
      </c>
      <c r="G4055" s="135"/>
      <c r="H4055" s="135"/>
      <c r="I4055" s="134"/>
      <c r="J4055" s="135"/>
      <c r="K4055" s="135"/>
      <c r="L4055" s="134"/>
      <c r="M4055" s="135"/>
      <c r="N4055" s="135"/>
      <c r="O4055" s="134"/>
      <c r="P4055" s="135"/>
      <c r="Q4055" s="135"/>
      <c r="R4055" s="134"/>
      <c r="S4055" s="135"/>
      <c r="T4055" s="135"/>
      <c r="U4055" s="134"/>
      <c r="V4055" s="135"/>
      <c r="W4055" s="135"/>
      <c r="X4055" s="134"/>
      <c r="Y4055" s="135"/>
      <c r="Z4055" s="135"/>
      <c r="AA4055" s="134"/>
      <c r="AB4055" s="135"/>
      <c r="AC4055" s="135"/>
      <c r="AD4055" s="134"/>
      <c r="AE4055" s="135"/>
      <c r="AF4055" s="135"/>
      <c r="AG4055" s="134"/>
    </row>
    <row r="4056" spans="1:33">
      <c r="A4056" s="144" t="s">
        <v>345</v>
      </c>
      <c r="B4056" s="135" t="s">
        <v>1125</v>
      </c>
      <c r="C4056" s="143">
        <v>-496.71866073427657</v>
      </c>
      <c r="D4056" s="143">
        <v>2201.543623403008</v>
      </c>
      <c r="E4056" s="142">
        <v>1.3160000000000001</v>
      </c>
      <c r="F4056" s="141">
        <v>2.2690000000000001</v>
      </c>
      <c r="G4056" s="135"/>
      <c r="H4056" s="135"/>
      <c r="I4056" s="134"/>
      <c r="J4056" s="135"/>
      <c r="K4056" s="135"/>
      <c r="L4056" s="134"/>
      <c r="M4056" s="135"/>
      <c r="N4056" s="135"/>
      <c r="O4056" s="134"/>
      <c r="P4056" s="135"/>
      <c r="Q4056" s="135"/>
      <c r="R4056" s="134"/>
      <c r="S4056" s="135"/>
      <c r="T4056" s="135"/>
      <c r="U4056" s="134"/>
      <c r="V4056" s="135"/>
      <c r="W4056" s="135"/>
      <c r="X4056" s="134"/>
      <c r="Y4056" s="135"/>
      <c r="Z4056" s="135"/>
      <c r="AA4056" s="134"/>
      <c r="AB4056" s="135"/>
      <c r="AC4056" s="135"/>
      <c r="AD4056" s="134"/>
      <c r="AE4056" s="135"/>
      <c r="AF4056" s="135"/>
      <c r="AG4056" s="134"/>
    </row>
    <row r="4057" spans="1:33">
      <c r="A4057" s="144" t="s">
        <v>345</v>
      </c>
      <c r="B4057" s="135" t="s">
        <v>1124</v>
      </c>
      <c r="C4057" s="143">
        <v>-496.88680989858551</v>
      </c>
      <c r="D4057" s="143">
        <v>2201.2802983002425</v>
      </c>
      <c r="E4057" s="142">
        <v>1.34</v>
      </c>
      <c r="F4057" s="141">
        <v>2.2690000000000001</v>
      </c>
      <c r="G4057" s="135"/>
      <c r="H4057" s="135"/>
      <c r="I4057" s="134"/>
      <c r="J4057" s="135"/>
      <c r="K4057" s="135"/>
      <c r="L4057" s="134"/>
      <c r="M4057" s="135"/>
      <c r="N4057" s="135"/>
      <c r="O4057" s="134"/>
      <c r="P4057" s="135"/>
      <c r="Q4057" s="135"/>
      <c r="R4057" s="134"/>
      <c r="S4057" s="135"/>
      <c r="T4057" s="135"/>
      <c r="U4057" s="134"/>
      <c r="V4057" s="135"/>
      <c r="W4057" s="135"/>
      <c r="X4057" s="134"/>
      <c r="Y4057" s="135"/>
      <c r="Z4057" s="135"/>
      <c r="AA4057" s="134"/>
      <c r="AB4057" s="135"/>
      <c r="AC4057" s="135"/>
      <c r="AD4057" s="134"/>
      <c r="AE4057" s="135"/>
      <c r="AF4057" s="135"/>
      <c r="AG4057" s="134"/>
    </row>
    <row r="4058" spans="1:33">
      <c r="A4058" s="144" t="s">
        <v>345</v>
      </c>
      <c r="B4058" s="135" t="s">
        <v>1123</v>
      </c>
      <c r="C4058" s="143">
        <v>-496.30309487209695</v>
      </c>
      <c r="D4058" s="143">
        <v>2200.0077412773039</v>
      </c>
      <c r="E4058" s="142">
        <v>1.325</v>
      </c>
      <c r="F4058" s="141">
        <v>2.2759999999999998</v>
      </c>
      <c r="G4058" s="135"/>
      <c r="H4058" s="135"/>
      <c r="I4058" s="134"/>
      <c r="J4058" s="135"/>
      <c r="K4058" s="135"/>
      <c r="L4058" s="134"/>
      <c r="M4058" s="135"/>
      <c r="N4058" s="135"/>
      <c r="O4058" s="134"/>
      <c r="P4058" s="135"/>
      <c r="Q4058" s="135"/>
      <c r="R4058" s="134"/>
      <c r="S4058" s="135"/>
      <c r="T4058" s="135"/>
      <c r="U4058" s="134"/>
      <c r="V4058" s="135"/>
      <c r="W4058" s="135"/>
      <c r="X4058" s="134"/>
      <c r="Y4058" s="135"/>
      <c r="Z4058" s="135"/>
      <c r="AA4058" s="134"/>
      <c r="AB4058" s="135"/>
      <c r="AC4058" s="135"/>
      <c r="AD4058" s="134"/>
      <c r="AE4058" s="135"/>
      <c r="AF4058" s="135"/>
      <c r="AG4058" s="134"/>
    </row>
    <row r="4059" spans="1:33">
      <c r="A4059" s="144" t="s">
        <v>345</v>
      </c>
      <c r="B4059" s="135" t="s">
        <v>1122</v>
      </c>
      <c r="C4059" s="143">
        <v>-496.78977650784253</v>
      </c>
      <c r="D4059" s="143">
        <v>2198.726980615505</v>
      </c>
      <c r="E4059" s="142">
        <v>1.298</v>
      </c>
      <c r="F4059" s="141">
        <v>2.2799999999999998</v>
      </c>
      <c r="G4059" s="135"/>
      <c r="H4059" s="135"/>
      <c r="I4059" s="134"/>
      <c r="J4059" s="135"/>
      <c r="K4059" s="135"/>
      <c r="L4059" s="134"/>
      <c r="M4059" s="135"/>
      <c r="N4059" s="135"/>
      <c r="O4059" s="134"/>
      <c r="P4059" s="135"/>
      <c r="Q4059" s="135"/>
      <c r="R4059" s="134"/>
      <c r="S4059" s="135"/>
      <c r="T4059" s="135"/>
      <c r="U4059" s="134"/>
      <c r="V4059" s="135"/>
      <c r="W4059" s="135"/>
      <c r="X4059" s="134"/>
      <c r="Y4059" s="135"/>
      <c r="Z4059" s="135"/>
      <c r="AA4059" s="134"/>
      <c r="AB4059" s="135"/>
      <c r="AC4059" s="135"/>
      <c r="AD4059" s="134"/>
      <c r="AE4059" s="135"/>
      <c r="AF4059" s="135"/>
      <c r="AG4059" s="134"/>
    </row>
    <row r="4060" spans="1:33">
      <c r="A4060" s="144" t="s">
        <v>345</v>
      </c>
      <c r="B4060" s="135" t="s">
        <v>1121</v>
      </c>
      <c r="C4060" s="143">
        <v>-495.93137701559908</v>
      </c>
      <c r="D4060" s="143">
        <v>2198.2360417857799</v>
      </c>
      <c r="E4060" s="142">
        <v>1.339</v>
      </c>
      <c r="F4060" s="141">
        <v>2.274</v>
      </c>
      <c r="G4060" s="135"/>
      <c r="H4060" s="135"/>
      <c r="I4060" s="134"/>
      <c r="J4060" s="135"/>
      <c r="K4060" s="135"/>
      <c r="L4060" s="134"/>
      <c r="M4060" s="135"/>
      <c r="N4060" s="135"/>
      <c r="O4060" s="134"/>
      <c r="P4060" s="135"/>
      <c r="Q4060" s="135"/>
      <c r="R4060" s="134"/>
      <c r="S4060" s="135"/>
      <c r="T4060" s="135"/>
      <c r="U4060" s="134"/>
      <c r="V4060" s="135"/>
      <c r="W4060" s="135"/>
      <c r="X4060" s="134"/>
      <c r="Y4060" s="135"/>
      <c r="Z4060" s="135"/>
      <c r="AA4060" s="134"/>
      <c r="AB4060" s="135"/>
      <c r="AC4060" s="135"/>
      <c r="AD4060" s="134"/>
      <c r="AE4060" s="135"/>
      <c r="AF4060" s="135"/>
      <c r="AG4060" s="134"/>
    </row>
    <row r="4061" spans="1:33">
      <c r="A4061" s="144" t="s">
        <v>345</v>
      </c>
      <c r="B4061" s="135" t="s">
        <v>1120</v>
      </c>
      <c r="C4061" s="143">
        <v>-496.18117526714235</v>
      </c>
      <c r="D4061" s="143">
        <v>2196.7961841060278</v>
      </c>
      <c r="E4061" s="142">
        <v>1.3069999999999999</v>
      </c>
      <c r="F4061" s="141">
        <v>2.2930000000000001</v>
      </c>
      <c r="G4061" s="135"/>
      <c r="H4061" s="135"/>
      <c r="I4061" s="134"/>
      <c r="J4061" s="135"/>
      <c r="K4061" s="135"/>
      <c r="L4061" s="134"/>
      <c r="M4061" s="135"/>
      <c r="N4061" s="135"/>
      <c r="O4061" s="134"/>
      <c r="P4061" s="135"/>
      <c r="Q4061" s="135"/>
      <c r="R4061" s="134"/>
      <c r="S4061" s="135"/>
      <c r="T4061" s="135"/>
      <c r="U4061" s="134"/>
      <c r="V4061" s="135"/>
      <c r="W4061" s="135"/>
      <c r="X4061" s="134"/>
      <c r="Y4061" s="135"/>
      <c r="Z4061" s="135"/>
      <c r="AA4061" s="134"/>
      <c r="AB4061" s="135"/>
      <c r="AC4061" s="135"/>
      <c r="AD4061" s="134"/>
      <c r="AE4061" s="135"/>
      <c r="AF4061" s="135"/>
      <c r="AG4061" s="134"/>
    </row>
    <row r="4062" spans="1:33">
      <c r="A4062" s="144" t="s">
        <v>345</v>
      </c>
      <c r="B4062" s="135" t="s">
        <v>1119</v>
      </c>
      <c r="C4062" s="143">
        <v>-496.46486110787424</v>
      </c>
      <c r="D4062" s="143">
        <v>2196.157292502322</v>
      </c>
      <c r="E4062" s="142">
        <v>1.3320000000000001</v>
      </c>
      <c r="F4062" s="141">
        <v>2.2749999999999999</v>
      </c>
      <c r="G4062" s="135"/>
      <c r="H4062" s="135"/>
      <c r="I4062" s="134"/>
      <c r="J4062" s="135"/>
      <c r="K4062" s="135"/>
      <c r="L4062" s="134"/>
      <c r="M4062" s="135"/>
      <c r="N4062" s="135"/>
      <c r="O4062" s="134"/>
      <c r="P4062" s="135"/>
      <c r="Q4062" s="135"/>
      <c r="R4062" s="134"/>
      <c r="S4062" s="135"/>
      <c r="T4062" s="135"/>
      <c r="U4062" s="134"/>
      <c r="V4062" s="135"/>
      <c r="W4062" s="135"/>
      <c r="X4062" s="134"/>
      <c r="Y4062" s="135"/>
      <c r="Z4062" s="135"/>
      <c r="AA4062" s="134"/>
      <c r="AB4062" s="135"/>
      <c r="AC4062" s="135"/>
      <c r="AD4062" s="134"/>
      <c r="AE4062" s="135"/>
      <c r="AF4062" s="135"/>
      <c r="AG4062" s="134"/>
    </row>
    <row r="4063" spans="1:33">
      <c r="A4063" s="144" t="s">
        <v>345</v>
      </c>
      <c r="B4063" s="135" t="s">
        <v>1118</v>
      </c>
      <c r="C4063" s="143">
        <v>-496.74054338307928</v>
      </c>
      <c r="D4063" s="143">
        <v>2194.8926634757659</v>
      </c>
      <c r="E4063" s="142">
        <v>1.296</v>
      </c>
      <c r="F4063" s="141">
        <v>2.2829999999999999</v>
      </c>
      <c r="G4063" s="135"/>
      <c r="H4063" s="135"/>
      <c r="I4063" s="134"/>
      <c r="J4063" s="135"/>
      <c r="K4063" s="135"/>
      <c r="L4063" s="134"/>
      <c r="M4063" s="135"/>
      <c r="N4063" s="135"/>
      <c r="O4063" s="134"/>
      <c r="P4063" s="135"/>
      <c r="Q4063" s="135"/>
      <c r="R4063" s="134"/>
      <c r="S4063" s="135"/>
      <c r="T4063" s="135"/>
      <c r="U4063" s="134"/>
      <c r="V4063" s="135"/>
      <c r="W4063" s="135"/>
      <c r="X4063" s="134"/>
      <c r="Y4063" s="135"/>
      <c r="Z4063" s="135"/>
      <c r="AA4063" s="134"/>
      <c r="AB4063" s="135"/>
      <c r="AC4063" s="135"/>
      <c r="AD4063" s="134"/>
      <c r="AE4063" s="135"/>
      <c r="AF4063" s="135"/>
      <c r="AG4063" s="134"/>
    </row>
    <row r="4064" spans="1:33">
      <c r="A4064" s="144" t="s">
        <v>345</v>
      </c>
      <c r="B4064" s="135" t="s">
        <v>1117</v>
      </c>
      <c r="C4064" s="143">
        <v>-496.01202877129981</v>
      </c>
      <c r="D4064" s="143">
        <v>2193.2006072890313</v>
      </c>
      <c r="E4064" s="142">
        <v>1.339</v>
      </c>
      <c r="F4064" s="141">
        <v>2.286</v>
      </c>
      <c r="G4064" s="135"/>
      <c r="H4064" s="135"/>
      <c r="I4064" s="134"/>
      <c r="J4064" s="135"/>
      <c r="K4064" s="135"/>
      <c r="L4064" s="134"/>
      <c r="M4064" s="135"/>
      <c r="N4064" s="135"/>
      <c r="O4064" s="134"/>
      <c r="P4064" s="135"/>
      <c r="Q4064" s="135"/>
      <c r="R4064" s="134"/>
      <c r="S4064" s="135"/>
      <c r="T4064" s="135"/>
      <c r="U4064" s="134"/>
      <c r="V4064" s="135"/>
      <c r="W4064" s="135"/>
      <c r="X4064" s="134"/>
      <c r="Y4064" s="135"/>
      <c r="Z4064" s="135"/>
      <c r="AA4064" s="134"/>
      <c r="AB4064" s="135"/>
      <c r="AC4064" s="135"/>
      <c r="AD4064" s="134"/>
      <c r="AE4064" s="135"/>
      <c r="AF4064" s="135"/>
      <c r="AG4064" s="134"/>
    </row>
    <row r="4065" spans="1:33">
      <c r="A4065" s="144" t="s">
        <v>345</v>
      </c>
      <c r="B4065" s="135" t="s">
        <v>1116</v>
      </c>
      <c r="C4065" s="143">
        <v>-496.8890910002998</v>
      </c>
      <c r="D4065" s="143">
        <v>2191.7609555929121</v>
      </c>
      <c r="E4065" s="142">
        <v>1.331</v>
      </c>
      <c r="F4065" s="141">
        <v>2.286</v>
      </c>
      <c r="G4065" s="135"/>
      <c r="H4065" s="135"/>
      <c r="I4065" s="134"/>
      <c r="J4065" s="135"/>
      <c r="K4065" s="135"/>
      <c r="L4065" s="134"/>
      <c r="M4065" s="135"/>
      <c r="N4065" s="135"/>
      <c r="O4065" s="134"/>
      <c r="P4065" s="135"/>
      <c r="Q4065" s="135"/>
      <c r="R4065" s="134"/>
      <c r="S4065" s="135"/>
      <c r="T4065" s="135"/>
      <c r="U4065" s="134"/>
      <c r="V4065" s="135"/>
      <c r="W4065" s="135"/>
      <c r="X4065" s="134"/>
      <c r="Y4065" s="135"/>
      <c r="Z4065" s="135"/>
      <c r="AA4065" s="134"/>
      <c r="AB4065" s="135"/>
      <c r="AC4065" s="135"/>
      <c r="AD4065" s="134"/>
      <c r="AE4065" s="135"/>
      <c r="AF4065" s="135"/>
      <c r="AG4065" s="134"/>
    </row>
    <row r="4066" spans="1:33">
      <c r="A4066" s="144" t="s">
        <v>345</v>
      </c>
      <c r="B4066" s="135" t="s">
        <v>1115</v>
      </c>
      <c r="C4066" s="143">
        <v>-496.44951586268155</v>
      </c>
      <c r="D4066" s="143">
        <v>2191.2147882920817</v>
      </c>
      <c r="E4066" s="142">
        <v>1.3320000000000001</v>
      </c>
      <c r="F4066" s="141">
        <v>2.27</v>
      </c>
      <c r="G4066" s="135"/>
      <c r="H4066" s="135"/>
      <c r="I4066" s="134"/>
      <c r="J4066" s="135"/>
      <c r="K4066" s="135"/>
      <c r="L4066" s="134"/>
      <c r="M4066" s="135"/>
      <c r="N4066" s="135"/>
      <c r="O4066" s="134"/>
      <c r="P4066" s="135"/>
      <c r="Q4066" s="135"/>
      <c r="R4066" s="134"/>
      <c r="S4066" s="135"/>
      <c r="T4066" s="135"/>
      <c r="U4066" s="134"/>
      <c r="V4066" s="135"/>
      <c r="W4066" s="135"/>
      <c r="X4066" s="134"/>
      <c r="Y4066" s="135"/>
      <c r="Z4066" s="135"/>
      <c r="AA4066" s="134"/>
      <c r="AB4066" s="135"/>
      <c r="AC4066" s="135"/>
      <c r="AD4066" s="134"/>
      <c r="AE4066" s="135"/>
      <c r="AF4066" s="135"/>
      <c r="AG4066" s="134"/>
    </row>
    <row r="4067" spans="1:33">
      <c r="A4067" s="144" t="s">
        <v>345</v>
      </c>
      <c r="B4067" s="135" t="s">
        <v>1114</v>
      </c>
      <c r="C4067" s="143">
        <v>-496.77418344113977</v>
      </c>
      <c r="D4067" s="143">
        <v>2190.0188449371062</v>
      </c>
      <c r="E4067" s="142">
        <v>1.3440000000000001</v>
      </c>
      <c r="F4067" s="141">
        <v>2.29</v>
      </c>
      <c r="G4067" s="135"/>
      <c r="H4067" s="135"/>
      <c r="I4067" s="134"/>
      <c r="J4067" s="135"/>
      <c r="K4067" s="135"/>
      <c r="L4067" s="134"/>
      <c r="M4067" s="135"/>
      <c r="N4067" s="135"/>
      <c r="O4067" s="134"/>
      <c r="P4067" s="135"/>
      <c r="Q4067" s="135"/>
      <c r="R4067" s="134"/>
      <c r="S4067" s="135"/>
      <c r="T4067" s="135"/>
      <c r="U4067" s="134"/>
      <c r="V4067" s="135"/>
      <c r="W4067" s="135"/>
      <c r="X4067" s="134"/>
      <c r="Y4067" s="135"/>
      <c r="Z4067" s="135"/>
      <c r="AA4067" s="134"/>
      <c r="AB4067" s="135"/>
      <c r="AC4067" s="135"/>
      <c r="AD4067" s="134"/>
      <c r="AE4067" s="135"/>
      <c r="AF4067" s="135"/>
      <c r="AG4067" s="134"/>
    </row>
    <row r="4068" spans="1:33">
      <c r="A4068" s="144" t="s">
        <v>345</v>
      </c>
      <c r="B4068" s="135" t="s">
        <v>1113</v>
      </c>
      <c r="C4068" s="143">
        <v>-496.63267127437786</v>
      </c>
      <c r="D4068" s="143">
        <v>2188.2910124825103</v>
      </c>
      <c r="E4068" s="142">
        <v>1.3280000000000001</v>
      </c>
      <c r="F4068" s="141">
        <v>2.2810000000000001</v>
      </c>
      <c r="G4068" s="135"/>
      <c r="H4068" s="135"/>
      <c r="I4068" s="134"/>
      <c r="J4068" s="135"/>
      <c r="K4068" s="135"/>
      <c r="L4068" s="134"/>
      <c r="M4068" s="135"/>
      <c r="N4068" s="135"/>
      <c r="O4068" s="134"/>
      <c r="P4068" s="135"/>
      <c r="Q4068" s="135"/>
      <c r="R4068" s="134"/>
      <c r="S4068" s="135"/>
      <c r="T4068" s="135"/>
      <c r="U4068" s="134"/>
      <c r="V4068" s="135"/>
      <c r="W4068" s="135"/>
      <c r="X4068" s="134"/>
      <c r="Y4068" s="135"/>
      <c r="Z4068" s="135"/>
      <c r="AA4068" s="134"/>
      <c r="AB4068" s="135"/>
      <c r="AC4068" s="135"/>
      <c r="AD4068" s="134"/>
      <c r="AE4068" s="135"/>
      <c r="AF4068" s="135"/>
      <c r="AG4068" s="134"/>
    </row>
    <row r="4069" spans="1:33">
      <c r="A4069" s="144" t="s">
        <v>345</v>
      </c>
      <c r="B4069" s="135" t="s">
        <v>1112</v>
      </c>
      <c r="C4069" s="143">
        <v>-496.17999189887655</v>
      </c>
      <c r="D4069" s="143">
        <v>2187.9026430924741</v>
      </c>
      <c r="E4069" s="142">
        <v>1.351</v>
      </c>
      <c r="F4069" s="141">
        <v>2.266</v>
      </c>
      <c r="G4069" s="135"/>
      <c r="H4069" s="135"/>
      <c r="I4069" s="134"/>
      <c r="J4069" s="135"/>
      <c r="K4069" s="135"/>
      <c r="L4069" s="134"/>
      <c r="M4069" s="135"/>
      <c r="N4069" s="135"/>
      <c r="O4069" s="134"/>
      <c r="P4069" s="135"/>
      <c r="Q4069" s="135"/>
      <c r="R4069" s="134"/>
      <c r="S4069" s="135"/>
      <c r="T4069" s="135"/>
      <c r="U4069" s="134"/>
      <c r="V4069" s="135"/>
      <c r="W4069" s="135"/>
      <c r="X4069" s="134"/>
      <c r="Y4069" s="135"/>
      <c r="Z4069" s="135"/>
      <c r="AA4069" s="134"/>
      <c r="AB4069" s="135"/>
      <c r="AC4069" s="135"/>
      <c r="AD4069" s="134"/>
      <c r="AE4069" s="135"/>
      <c r="AF4069" s="135"/>
      <c r="AG4069" s="134"/>
    </row>
    <row r="4070" spans="1:33">
      <c r="A4070" s="144" t="s">
        <v>345</v>
      </c>
      <c r="B4070" s="135" t="s">
        <v>1111</v>
      </c>
      <c r="C4070" s="143">
        <v>-496.08150057716512</v>
      </c>
      <c r="D4070" s="143">
        <v>2186.7293208234591</v>
      </c>
      <c r="E4070" s="142">
        <v>1.357</v>
      </c>
      <c r="F4070" s="141">
        <v>2.2759999999999998</v>
      </c>
      <c r="G4070" s="135"/>
      <c r="H4070" s="135"/>
      <c r="I4070" s="134"/>
      <c r="J4070" s="135"/>
      <c r="K4070" s="135"/>
      <c r="L4070" s="134"/>
      <c r="M4070" s="135"/>
      <c r="N4070" s="135"/>
      <c r="O4070" s="134"/>
      <c r="P4070" s="135"/>
      <c r="Q4070" s="135"/>
      <c r="R4070" s="134"/>
      <c r="S4070" s="135"/>
      <c r="T4070" s="135"/>
      <c r="U4070" s="134"/>
      <c r="V4070" s="135"/>
      <c r="W4070" s="135"/>
      <c r="X4070" s="134"/>
      <c r="Y4070" s="135"/>
      <c r="Z4070" s="135"/>
      <c r="AA4070" s="134"/>
      <c r="AB4070" s="135"/>
      <c r="AC4070" s="135"/>
      <c r="AD4070" s="134"/>
      <c r="AE4070" s="135"/>
      <c r="AF4070" s="135"/>
      <c r="AG4070" s="134"/>
    </row>
    <row r="4071" spans="1:33">
      <c r="A4071" s="144" t="s">
        <v>345</v>
      </c>
      <c r="B4071" s="135" t="s">
        <v>1110</v>
      </c>
      <c r="C4071" s="143">
        <v>-496.45702045866881</v>
      </c>
      <c r="D4071" s="143">
        <v>2185.6015142610613</v>
      </c>
      <c r="E4071" s="142">
        <v>1.343</v>
      </c>
      <c r="F4071" s="141">
        <v>2.298</v>
      </c>
      <c r="G4071" s="135"/>
      <c r="H4071" s="135"/>
      <c r="I4071" s="134"/>
      <c r="J4071" s="135"/>
      <c r="K4071" s="135"/>
      <c r="L4071" s="134"/>
      <c r="M4071" s="135"/>
      <c r="N4071" s="135"/>
      <c r="O4071" s="134"/>
      <c r="P4071" s="135"/>
      <c r="Q4071" s="135"/>
      <c r="R4071" s="134"/>
      <c r="S4071" s="135"/>
      <c r="T4071" s="135"/>
      <c r="U4071" s="134"/>
      <c r="V4071" s="135"/>
      <c r="W4071" s="135"/>
      <c r="X4071" s="134"/>
      <c r="Y4071" s="135"/>
      <c r="Z4071" s="135"/>
      <c r="AA4071" s="134"/>
      <c r="AB4071" s="135"/>
      <c r="AC4071" s="135"/>
      <c r="AD4071" s="134"/>
      <c r="AE4071" s="135"/>
      <c r="AF4071" s="135"/>
      <c r="AG4071" s="134"/>
    </row>
    <row r="4072" spans="1:33">
      <c r="A4072" s="144" t="s">
        <v>345</v>
      </c>
      <c r="B4072" s="135" t="s">
        <v>1109</v>
      </c>
      <c r="C4072" s="143">
        <v>-495.95465031722443</v>
      </c>
      <c r="D4072" s="143">
        <v>2183.7953980651637</v>
      </c>
      <c r="E4072" s="142">
        <v>1.351</v>
      </c>
      <c r="F4072" s="141">
        <v>2.2789999999999999</v>
      </c>
      <c r="G4072" s="135"/>
      <c r="H4072" s="135"/>
      <c r="I4072" s="134"/>
      <c r="J4072" s="135"/>
      <c r="K4072" s="135"/>
      <c r="L4072" s="134"/>
      <c r="M4072" s="135"/>
      <c r="N4072" s="135"/>
      <c r="O4072" s="134"/>
      <c r="P4072" s="135"/>
      <c r="Q4072" s="135"/>
      <c r="R4072" s="134"/>
      <c r="S4072" s="135"/>
      <c r="T4072" s="135"/>
      <c r="U4072" s="134"/>
      <c r="V4072" s="135"/>
      <c r="W4072" s="135"/>
      <c r="X4072" s="134"/>
      <c r="Y4072" s="135"/>
      <c r="Z4072" s="135"/>
      <c r="AA4072" s="134"/>
      <c r="AB4072" s="135"/>
      <c r="AC4072" s="135"/>
      <c r="AD4072" s="134"/>
      <c r="AE4072" s="135"/>
      <c r="AF4072" s="135"/>
      <c r="AG4072" s="134"/>
    </row>
    <row r="4073" spans="1:33">
      <c r="A4073" s="144" t="s">
        <v>345</v>
      </c>
      <c r="B4073" s="135" t="s">
        <v>1108</v>
      </c>
      <c r="C4073" s="143">
        <v>-496.58926468521537</v>
      </c>
      <c r="D4073" s="143">
        <v>2183.0633453381552</v>
      </c>
      <c r="E4073" s="142">
        <v>1.3340000000000001</v>
      </c>
      <c r="F4073" s="141">
        <v>2.2759999999999998</v>
      </c>
      <c r="G4073" s="135"/>
      <c r="H4073" s="135"/>
      <c r="I4073" s="134"/>
      <c r="J4073" s="135"/>
      <c r="K4073" s="135"/>
      <c r="L4073" s="134"/>
      <c r="M4073" s="135"/>
      <c r="N4073" s="135"/>
      <c r="O4073" s="134"/>
      <c r="P4073" s="135"/>
      <c r="Q4073" s="135"/>
      <c r="R4073" s="134"/>
      <c r="S4073" s="135"/>
      <c r="T4073" s="135"/>
      <c r="U4073" s="134"/>
      <c r="V4073" s="135"/>
      <c r="W4073" s="135"/>
      <c r="X4073" s="134"/>
      <c r="Y4073" s="135"/>
      <c r="Z4073" s="135"/>
      <c r="AA4073" s="134"/>
      <c r="AB4073" s="135"/>
      <c r="AC4073" s="135"/>
      <c r="AD4073" s="134"/>
      <c r="AE4073" s="135"/>
      <c r="AF4073" s="135"/>
      <c r="AG4073" s="134"/>
    </row>
    <row r="4074" spans="1:33">
      <c r="A4074" s="144" t="s">
        <v>345</v>
      </c>
      <c r="B4074" s="135" t="s">
        <v>1107</v>
      </c>
      <c r="C4074" s="143">
        <v>-495.98523574065212</v>
      </c>
      <c r="D4074" s="143">
        <v>2182.7137880421487</v>
      </c>
      <c r="E4074" s="142">
        <v>1.3180000000000001</v>
      </c>
      <c r="F4074" s="141">
        <v>2.2770000000000001</v>
      </c>
      <c r="G4074" s="135"/>
      <c r="H4074" s="135"/>
      <c r="I4074" s="134"/>
      <c r="J4074" s="135"/>
      <c r="K4074" s="135"/>
      <c r="L4074" s="134"/>
      <c r="M4074" s="135"/>
      <c r="N4074" s="135"/>
      <c r="O4074" s="134"/>
      <c r="P4074" s="135"/>
      <c r="Q4074" s="135"/>
      <c r="R4074" s="134"/>
      <c r="S4074" s="135"/>
      <c r="T4074" s="135"/>
      <c r="U4074" s="134"/>
      <c r="V4074" s="135"/>
      <c r="W4074" s="135"/>
      <c r="X4074" s="134"/>
      <c r="Y4074" s="135"/>
      <c r="Z4074" s="135"/>
      <c r="AA4074" s="134"/>
      <c r="AB4074" s="135"/>
      <c r="AC4074" s="135"/>
      <c r="AD4074" s="134"/>
      <c r="AE4074" s="135"/>
      <c r="AF4074" s="135"/>
      <c r="AG4074" s="134"/>
    </row>
    <row r="4075" spans="1:33">
      <c r="A4075" s="144" t="s">
        <v>345</v>
      </c>
      <c r="B4075" s="135" t="s">
        <v>1106</v>
      </c>
      <c r="C4075" s="143">
        <v>-496.04240252810752</v>
      </c>
      <c r="D4075" s="143">
        <v>2182.6859764609121</v>
      </c>
      <c r="E4075" s="142">
        <v>1.3169999999999999</v>
      </c>
      <c r="F4075" s="141">
        <v>2.2839999999999998</v>
      </c>
      <c r="G4075" s="135"/>
      <c r="H4075" s="135"/>
      <c r="I4075" s="134"/>
      <c r="J4075" s="135"/>
      <c r="K4075" s="135"/>
      <c r="L4075" s="134"/>
      <c r="M4075" s="135"/>
      <c r="N4075" s="135"/>
      <c r="O4075" s="134"/>
      <c r="P4075" s="135"/>
      <c r="Q4075" s="135"/>
      <c r="R4075" s="134"/>
      <c r="S4075" s="135"/>
      <c r="T4075" s="135"/>
      <c r="U4075" s="134"/>
      <c r="V4075" s="135"/>
      <c r="W4075" s="135"/>
      <c r="X4075" s="134"/>
      <c r="Y4075" s="135"/>
      <c r="Z4075" s="135"/>
      <c r="AA4075" s="134"/>
      <c r="AB4075" s="135"/>
      <c r="AC4075" s="135"/>
      <c r="AD4075" s="134"/>
      <c r="AE4075" s="135"/>
      <c r="AF4075" s="135"/>
      <c r="AG4075" s="134"/>
    </row>
    <row r="4076" spans="1:33">
      <c r="A4076" s="144" t="s">
        <v>345</v>
      </c>
      <c r="B4076" s="135" t="s">
        <v>1105</v>
      </c>
      <c r="C4076" s="143">
        <v>-496.03086074116754</v>
      </c>
      <c r="D4076" s="143">
        <v>2181.265851851917</v>
      </c>
      <c r="E4076" s="142">
        <v>1.3080000000000001</v>
      </c>
      <c r="F4076" s="141">
        <v>2.2890000000000001</v>
      </c>
      <c r="G4076" s="135"/>
      <c r="H4076" s="135"/>
      <c r="I4076" s="134"/>
      <c r="J4076" s="135"/>
      <c r="K4076" s="135"/>
      <c r="L4076" s="134"/>
      <c r="M4076" s="135"/>
      <c r="N4076" s="135"/>
      <c r="O4076" s="134"/>
      <c r="P4076" s="135"/>
      <c r="Q4076" s="135"/>
      <c r="R4076" s="134"/>
      <c r="S4076" s="135"/>
      <c r="T4076" s="135"/>
      <c r="U4076" s="134"/>
      <c r="V4076" s="135"/>
      <c r="W4076" s="135"/>
      <c r="X4076" s="134"/>
      <c r="Y4076" s="135"/>
      <c r="Z4076" s="135"/>
      <c r="AA4076" s="134"/>
      <c r="AB4076" s="135"/>
      <c r="AC4076" s="135"/>
      <c r="AD4076" s="134"/>
      <c r="AE4076" s="135"/>
      <c r="AF4076" s="135"/>
      <c r="AG4076" s="134"/>
    </row>
    <row r="4077" spans="1:33">
      <c r="A4077" s="144" t="s">
        <v>345</v>
      </c>
      <c r="B4077" s="135" t="s">
        <v>1104</v>
      </c>
      <c r="C4077" s="143">
        <v>-496.70904989981284</v>
      </c>
      <c r="D4077" s="143">
        <v>2180.6735239898285</v>
      </c>
      <c r="E4077" s="142">
        <v>1.331</v>
      </c>
      <c r="F4077" s="141">
        <v>2.2930000000000001</v>
      </c>
      <c r="G4077" s="135"/>
      <c r="H4077" s="135"/>
      <c r="I4077" s="134"/>
      <c r="J4077" s="135"/>
      <c r="K4077" s="135"/>
      <c r="L4077" s="134"/>
      <c r="M4077" s="135"/>
      <c r="N4077" s="135"/>
      <c r="O4077" s="134"/>
      <c r="P4077" s="135"/>
      <c r="Q4077" s="135"/>
      <c r="R4077" s="134"/>
      <c r="S4077" s="135"/>
      <c r="T4077" s="135"/>
      <c r="U4077" s="134"/>
      <c r="V4077" s="135"/>
      <c r="W4077" s="135"/>
      <c r="X4077" s="134"/>
      <c r="Y4077" s="135"/>
      <c r="Z4077" s="135"/>
      <c r="AA4077" s="134"/>
      <c r="AB4077" s="135"/>
      <c r="AC4077" s="135"/>
      <c r="AD4077" s="134"/>
      <c r="AE4077" s="135"/>
      <c r="AF4077" s="135"/>
      <c r="AG4077" s="134"/>
    </row>
    <row r="4078" spans="1:33">
      <c r="A4078" s="144" t="s">
        <v>345</v>
      </c>
      <c r="B4078" s="135" t="s">
        <v>1103</v>
      </c>
      <c r="C4078" s="143">
        <v>-496.53297788808214</v>
      </c>
      <c r="D4078" s="143">
        <v>2180.21220655865</v>
      </c>
      <c r="E4078" s="142">
        <v>1.319</v>
      </c>
      <c r="F4078" s="141">
        <v>2.2909999999999999</v>
      </c>
      <c r="G4078" s="135"/>
      <c r="H4078" s="135"/>
      <c r="I4078" s="134"/>
      <c r="J4078" s="135"/>
      <c r="K4078" s="135"/>
      <c r="L4078" s="134"/>
      <c r="M4078" s="135"/>
      <c r="N4078" s="135"/>
      <c r="O4078" s="134"/>
      <c r="P4078" s="135"/>
      <c r="Q4078" s="135"/>
      <c r="R4078" s="134"/>
      <c r="S4078" s="135"/>
      <c r="T4078" s="135"/>
      <c r="U4078" s="134"/>
      <c r="V4078" s="135"/>
      <c r="W4078" s="135"/>
      <c r="X4078" s="134"/>
      <c r="Y4078" s="135"/>
      <c r="Z4078" s="135"/>
      <c r="AA4078" s="134"/>
      <c r="AB4078" s="135"/>
      <c r="AC4078" s="135"/>
      <c r="AD4078" s="134"/>
      <c r="AE4078" s="135"/>
      <c r="AF4078" s="135"/>
      <c r="AG4078" s="134"/>
    </row>
    <row r="4079" spans="1:33">
      <c r="A4079" s="144" t="s">
        <v>345</v>
      </c>
      <c r="B4079" s="135" t="s">
        <v>1102</v>
      </c>
      <c r="C4079" s="143">
        <v>-496.54223076830795</v>
      </c>
      <c r="D4079" s="143">
        <v>2179.3538412006396</v>
      </c>
      <c r="E4079" s="142">
        <v>1.3029999999999999</v>
      </c>
      <c r="F4079" s="141">
        <v>2.286</v>
      </c>
      <c r="G4079" s="135"/>
      <c r="H4079" s="135"/>
      <c r="I4079" s="134"/>
      <c r="J4079" s="135"/>
      <c r="K4079" s="135"/>
      <c r="L4079" s="134"/>
      <c r="M4079" s="135"/>
      <c r="N4079" s="135"/>
      <c r="O4079" s="134"/>
      <c r="P4079" s="135"/>
      <c r="Q4079" s="135"/>
      <c r="R4079" s="134"/>
      <c r="S4079" s="135"/>
      <c r="T4079" s="135"/>
      <c r="U4079" s="134"/>
      <c r="V4079" s="135"/>
      <c r="W4079" s="135"/>
      <c r="X4079" s="134"/>
      <c r="Y4079" s="135"/>
      <c r="Z4079" s="135"/>
      <c r="AA4079" s="134"/>
      <c r="AB4079" s="135"/>
      <c r="AC4079" s="135"/>
      <c r="AD4079" s="134"/>
      <c r="AE4079" s="135"/>
      <c r="AF4079" s="135"/>
      <c r="AG4079" s="134"/>
    </row>
    <row r="4080" spans="1:33">
      <c r="A4080" s="144" t="s">
        <v>345</v>
      </c>
      <c r="B4080" s="135" t="s">
        <v>1101</v>
      </c>
      <c r="C4080" s="143">
        <v>-496.82470106332499</v>
      </c>
      <c r="D4080" s="143">
        <v>2177.3937455084401</v>
      </c>
      <c r="E4080" s="142">
        <v>1.296</v>
      </c>
      <c r="F4080" s="141">
        <v>2.2610000000000001</v>
      </c>
      <c r="G4080" s="135"/>
      <c r="H4080" s="135"/>
      <c r="I4080" s="134"/>
      <c r="J4080" s="135"/>
      <c r="K4080" s="135"/>
      <c r="L4080" s="134"/>
      <c r="M4080" s="135"/>
      <c r="N4080" s="135"/>
      <c r="O4080" s="134"/>
      <c r="P4080" s="135"/>
      <c r="Q4080" s="135"/>
      <c r="R4080" s="134"/>
      <c r="S4080" s="135"/>
      <c r="T4080" s="135"/>
      <c r="U4080" s="134"/>
      <c r="V4080" s="135"/>
      <c r="W4080" s="135"/>
      <c r="X4080" s="134"/>
      <c r="Y4080" s="135"/>
      <c r="Z4080" s="135"/>
      <c r="AA4080" s="134"/>
      <c r="AB4080" s="135"/>
      <c r="AC4080" s="135"/>
      <c r="AD4080" s="134"/>
      <c r="AE4080" s="135"/>
      <c r="AF4080" s="135"/>
      <c r="AG4080" s="134"/>
    </row>
    <row r="4081" spans="1:33">
      <c r="A4081" s="144" t="s">
        <v>345</v>
      </c>
      <c r="B4081" s="135" t="s">
        <v>1100</v>
      </c>
      <c r="C4081" s="143">
        <v>-496.21813787382678</v>
      </c>
      <c r="D4081" s="143">
        <v>2176.8251083020555</v>
      </c>
      <c r="E4081" s="142">
        <v>1.3380000000000001</v>
      </c>
      <c r="F4081" s="141">
        <v>2.2509999999999999</v>
      </c>
      <c r="G4081" s="135"/>
      <c r="H4081" s="135"/>
      <c r="I4081" s="134"/>
      <c r="J4081" s="135"/>
      <c r="K4081" s="135"/>
      <c r="L4081" s="134"/>
      <c r="M4081" s="135"/>
      <c r="N4081" s="135"/>
      <c r="O4081" s="134"/>
      <c r="P4081" s="135"/>
      <c r="Q4081" s="135"/>
      <c r="R4081" s="134"/>
      <c r="S4081" s="135"/>
      <c r="T4081" s="135"/>
      <c r="U4081" s="134"/>
      <c r="V4081" s="135"/>
      <c r="W4081" s="135"/>
      <c r="X4081" s="134"/>
      <c r="Y4081" s="135"/>
      <c r="Z4081" s="135"/>
      <c r="AA4081" s="134"/>
      <c r="AB4081" s="135"/>
      <c r="AC4081" s="135"/>
      <c r="AD4081" s="134"/>
      <c r="AE4081" s="135"/>
      <c r="AF4081" s="135"/>
      <c r="AG4081" s="134"/>
    </row>
    <row r="4082" spans="1:33">
      <c r="A4082" s="144" t="s">
        <v>345</v>
      </c>
      <c r="B4082" s="135" t="s">
        <v>1099</v>
      </c>
      <c r="C4082" s="143">
        <v>-496.76078523451014</v>
      </c>
      <c r="D4082" s="143">
        <v>2176.1119715411596</v>
      </c>
      <c r="E4082" s="142">
        <v>1.3240000000000001</v>
      </c>
      <c r="F4082" s="141">
        <v>2.2690000000000001</v>
      </c>
      <c r="G4082" s="135"/>
      <c r="H4082" s="135"/>
      <c r="I4082" s="134"/>
      <c r="J4082" s="135"/>
      <c r="K4082" s="135"/>
      <c r="L4082" s="134"/>
      <c r="M4082" s="135"/>
      <c r="N4082" s="135"/>
      <c r="O4082" s="134"/>
      <c r="P4082" s="135"/>
      <c r="Q4082" s="135"/>
      <c r="R4082" s="134"/>
      <c r="S4082" s="135"/>
      <c r="T4082" s="135"/>
      <c r="U4082" s="134"/>
      <c r="V4082" s="135"/>
      <c r="W4082" s="135"/>
      <c r="X4082" s="134"/>
      <c r="Y4082" s="135"/>
      <c r="Z4082" s="135"/>
      <c r="AA4082" s="134"/>
      <c r="AB4082" s="135"/>
      <c r="AC4082" s="135"/>
      <c r="AD4082" s="134"/>
      <c r="AE4082" s="135"/>
      <c r="AF4082" s="135"/>
      <c r="AG4082" s="134"/>
    </row>
    <row r="4083" spans="1:33">
      <c r="A4083" s="144" t="s">
        <v>345</v>
      </c>
      <c r="B4083" s="135" t="s">
        <v>1098</v>
      </c>
      <c r="C4083" s="143">
        <v>-496.03510935459735</v>
      </c>
      <c r="D4083" s="143">
        <v>2175.5030190868479</v>
      </c>
      <c r="E4083" s="142">
        <v>1.2709999999999999</v>
      </c>
      <c r="F4083" s="141">
        <v>2.2629999999999999</v>
      </c>
      <c r="G4083" s="135"/>
      <c r="H4083" s="135"/>
      <c r="I4083" s="134"/>
      <c r="J4083" s="135"/>
      <c r="K4083" s="135"/>
      <c r="L4083" s="134"/>
      <c r="M4083" s="135"/>
      <c r="N4083" s="135"/>
      <c r="O4083" s="134"/>
      <c r="P4083" s="135"/>
      <c r="Q4083" s="135"/>
      <c r="R4083" s="134"/>
      <c r="S4083" s="135"/>
      <c r="T4083" s="135"/>
      <c r="U4083" s="134"/>
      <c r="V4083" s="135"/>
      <c r="W4083" s="135"/>
      <c r="X4083" s="134"/>
      <c r="Y4083" s="135"/>
      <c r="Z4083" s="135"/>
      <c r="AA4083" s="134"/>
      <c r="AB4083" s="135"/>
      <c r="AC4083" s="135"/>
      <c r="AD4083" s="134"/>
      <c r="AE4083" s="135"/>
      <c r="AF4083" s="135"/>
      <c r="AG4083" s="134"/>
    </row>
    <row r="4084" spans="1:33">
      <c r="A4084" s="144" t="s">
        <v>345</v>
      </c>
      <c r="B4084" s="135" t="s">
        <v>1097</v>
      </c>
      <c r="C4084" s="143">
        <v>-496.89862349879627</v>
      </c>
      <c r="D4084" s="143">
        <v>2174.3020061573648</v>
      </c>
      <c r="E4084" s="142">
        <v>1.319</v>
      </c>
      <c r="F4084" s="141">
        <v>2.274</v>
      </c>
      <c r="G4084" s="135"/>
      <c r="H4084" s="135"/>
      <c r="I4084" s="134"/>
      <c r="J4084" s="135"/>
      <c r="K4084" s="135"/>
      <c r="L4084" s="134"/>
      <c r="M4084" s="135"/>
      <c r="N4084" s="135"/>
      <c r="O4084" s="134"/>
      <c r="P4084" s="135"/>
      <c r="Q4084" s="135"/>
      <c r="R4084" s="134"/>
      <c r="S4084" s="135"/>
      <c r="T4084" s="135"/>
      <c r="U4084" s="134"/>
      <c r="V4084" s="135"/>
      <c r="W4084" s="135"/>
      <c r="X4084" s="134"/>
      <c r="Y4084" s="135"/>
      <c r="Z4084" s="135"/>
      <c r="AA4084" s="134"/>
      <c r="AB4084" s="135"/>
      <c r="AC4084" s="135"/>
      <c r="AD4084" s="134"/>
      <c r="AE4084" s="135"/>
      <c r="AF4084" s="135"/>
      <c r="AG4084" s="134"/>
    </row>
    <row r="4085" spans="1:33">
      <c r="A4085" s="144" t="s">
        <v>345</v>
      </c>
      <c r="B4085" s="135" t="s">
        <v>1096</v>
      </c>
      <c r="C4085" s="143">
        <v>-495.9191638927129</v>
      </c>
      <c r="D4085" s="143">
        <v>2173.4538268062679</v>
      </c>
      <c r="E4085" s="142">
        <v>1.3280000000000001</v>
      </c>
      <c r="F4085" s="141">
        <v>2.2690000000000001</v>
      </c>
      <c r="G4085" s="135"/>
      <c r="H4085" s="135"/>
      <c r="I4085" s="134"/>
      <c r="J4085" s="135"/>
      <c r="K4085" s="135"/>
      <c r="L4085" s="134"/>
      <c r="M4085" s="135"/>
      <c r="N4085" s="135"/>
      <c r="O4085" s="134"/>
      <c r="P4085" s="135"/>
      <c r="Q4085" s="135"/>
      <c r="R4085" s="134"/>
      <c r="S4085" s="135"/>
      <c r="T4085" s="135"/>
      <c r="U4085" s="134"/>
      <c r="V4085" s="135"/>
      <c r="W4085" s="135"/>
      <c r="X4085" s="134"/>
      <c r="Y4085" s="135"/>
      <c r="Z4085" s="135"/>
      <c r="AA4085" s="134"/>
      <c r="AB4085" s="135"/>
      <c r="AC4085" s="135"/>
      <c r="AD4085" s="134"/>
      <c r="AE4085" s="135"/>
      <c r="AF4085" s="135"/>
      <c r="AG4085" s="134"/>
    </row>
    <row r="4086" spans="1:33">
      <c r="A4086" s="144" t="s">
        <v>345</v>
      </c>
      <c r="B4086" s="135" t="s">
        <v>1095</v>
      </c>
      <c r="C4086" s="143">
        <v>-496.37125106523376</v>
      </c>
      <c r="D4086" s="143">
        <v>2171.4961403556918</v>
      </c>
      <c r="E4086" s="142">
        <v>1.327</v>
      </c>
      <c r="F4086" s="141">
        <v>2.2610000000000001</v>
      </c>
      <c r="G4086" s="135"/>
      <c r="H4086" s="135"/>
      <c r="I4086" s="134"/>
      <c r="J4086" s="135"/>
      <c r="K4086" s="135"/>
      <c r="L4086" s="134"/>
      <c r="M4086" s="135"/>
      <c r="N4086" s="135"/>
      <c r="O4086" s="134"/>
      <c r="P4086" s="135"/>
      <c r="Q4086" s="135"/>
      <c r="R4086" s="134"/>
      <c r="S4086" s="135"/>
      <c r="T4086" s="135"/>
      <c r="U4086" s="134"/>
      <c r="V4086" s="135"/>
      <c r="W4086" s="135"/>
      <c r="X4086" s="134"/>
      <c r="Y4086" s="135"/>
      <c r="Z4086" s="135"/>
      <c r="AA4086" s="134"/>
      <c r="AB4086" s="135"/>
      <c r="AC4086" s="135"/>
      <c r="AD4086" s="134"/>
      <c r="AE4086" s="135"/>
      <c r="AF4086" s="135"/>
      <c r="AG4086" s="134"/>
    </row>
    <row r="4087" spans="1:33">
      <c r="A4087" s="144" t="s">
        <v>345</v>
      </c>
      <c r="B4087" s="135" t="s">
        <v>1094</v>
      </c>
      <c r="C4087" s="143">
        <v>-496.35700056851823</v>
      </c>
      <c r="D4087" s="143">
        <v>2170.5676496852011</v>
      </c>
      <c r="E4087" s="142">
        <v>1.331</v>
      </c>
      <c r="F4087" s="141">
        <v>2.258</v>
      </c>
      <c r="G4087" s="135"/>
      <c r="H4087" s="135"/>
      <c r="I4087" s="134"/>
      <c r="J4087" s="135"/>
      <c r="K4087" s="135"/>
      <c r="L4087" s="134"/>
      <c r="M4087" s="135"/>
      <c r="N4087" s="135"/>
      <c r="O4087" s="134"/>
      <c r="P4087" s="135"/>
      <c r="Q4087" s="135"/>
      <c r="R4087" s="134"/>
      <c r="S4087" s="135"/>
      <c r="T4087" s="135"/>
      <c r="U4087" s="134"/>
      <c r="V4087" s="135"/>
      <c r="W4087" s="135"/>
      <c r="X4087" s="134"/>
      <c r="Y4087" s="135"/>
      <c r="Z4087" s="135"/>
      <c r="AA4087" s="134"/>
      <c r="AB4087" s="135"/>
      <c r="AC4087" s="135"/>
      <c r="AD4087" s="134"/>
      <c r="AE4087" s="135"/>
      <c r="AF4087" s="135"/>
      <c r="AG4087" s="134"/>
    </row>
    <row r="4088" spans="1:33">
      <c r="A4088" s="144" t="s">
        <v>345</v>
      </c>
      <c r="B4088" s="135" t="s">
        <v>1093</v>
      </c>
      <c r="C4088" s="143">
        <v>-496.03563845036246</v>
      </c>
      <c r="D4088" s="143">
        <v>2169.4801795875269</v>
      </c>
      <c r="E4088" s="142">
        <v>1.323</v>
      </c>
      <c r="F4088" s="141">
        <v>2.274</v>
      </c>
      <c r="G4088" s="135"/>
      <c r="H4088" s="135"/>
      <c r="I4088" s="134"/>
      <c r="J4088" s="135"/>
      <c r="K4088" s="135"/>
      <c r="L4088" s="134"/>
      <c r="M4088" s="135"/>
      <c r="N4088" s="135"/>
      <c r="O4088" s="134"/>
      <c r="P4088" s="135"/>
      <c r="Q4088" s="135"/>
      <c r="R4088" s="134"/>
      <c r="S4088" s="135"/>
      <c r="T4088" s="135"/>
      <c r="U4088" s="134"/>
      <c r="V4088" s="135"/>
      <c r="W4088" s="135"/>
      <c r="X4088" s="134"/>
      <c r="Y4088" s="135"/>
      <c r="Z4088" s="135"/>
      <c r="AA4088" s="134"/>
      <c r="AB4088" s="135"/>
      <c r="AC4088" s="135"/>
      <c r="AD4088" s="134"/>
      <c r="AE4088" s="135"/>
      <c r="AF4088" s="135"/>
      <c r="AG4088" s="134"/>
    </row>
    <row r="4089" spans="1:33">
      <c r="A4089" s="144" t="s">
        <v>345</v>
      </c>
      <c r="B4089" s="135" t="s">
        <v>1092</v>
      </c>
      <c r="C4089" s="143">
        <v>-496.57583591165798</v>
      </c>
      <c r="D4089" s="143">
        <v>2167.8371180185482</v>
      </c>
      <c r="E4089" s="142">
        <v>1.337</v>
      </c>
      <c r="F4089" s="141">
        <v>2.2519999999999998</v>
      </c>
      <c r="G4089" s="135"/>
      <c r="H4089" s="135"/>
      <c r="I4089" s="134"/>
      <c r="J4089" s="135"/>
      <c r="K4089" s="135"/>
      <c r="L4089" s="134"/>
      <c r="M4089" s="135"/>
      <c r="N4089" s="135"/>
      <c r="O4089" s="134"/>
      <c r="P4089" s="135"/>
      <c r="Q4089" s="135"/>
      <c r="R4089" s="134"/>
      <c r="S4089" s="135"/>
      <c r="T4089" s="135"/>
      <c r="U4089" s="134"/>
      <c r="V4089" s="135"/>
      <c r="W4089" s="135"/>
      <c r="X4089" s="134"/>
      <c r="Y4089" s="135"/>
      <c r="Z4089" s="135"/>
      <c r="AA4089" s="134"/>
      <c r="AB4089" s="135"/>
      <c r="AC4089" s="135"/>
      <c r="AD4089" s="134"/>
      <c r="AE4089" s="135"/>
      <c r="AF4089" s="135"/>
      <c r="AG4089" s="134"/>
    </row>
    <row r="4090" spans="1:33">
      <c r="A4090" s="144" t="s">
        <v>345</v>
      </c>
      <c r="B4090" s="135" t="s">
        <v>1091</v>
      </c>
      <c r="C4090" s="143">
        <v>-496.19275101017109</v>
      </c>
      <c r="D4090" s="143">
        <v>2166.3917028782544</v>
      </c>
      <c r="E4090" s="142">
        <v>1.327</v>
      </c>
      <c r="F4090" s="141">
        <v>2.2690000000000001</v>
      </c>
      <c r="G4090" s="135"/>
      <c r="H4090" s="135"/>
      <c r="I4090" s="134"/>
      <c r="J4090" s="135"/>
      <c r="K4090" s="135"/>
      <c r="L4090" s="134"/>
      <c r="M4090" s="135"/>
      <c r="N4090" s="135"/>
      <c r="O4090" s="134"/>
      <c r="P4090" s="135"/>
      <c r="Q4090" s="135"/>
      <c r="R4090" s="134"/>
      <c r="S4090" s="135"/>
      <c r="T4090" s="135"/>
      <c r="U4090" s="134"/>
      <c r="V4090" s="135"/>
      <c r="W4090" s="135"/>
      <c r="X4090" s="134"/>
      <c r="Y4090" s="135"/>
      <c r="Z4090" s="135"/>
      <c r="AA4090" s="134"/>
      <c r="AB4090" s="135"/>
      <c r="AC4090" s="135"/>
      <c r="AD4090" s="134"/>
      <c r="AE4090" s="135"/>
      <c r="AF4090" s="135"/>
      <c r="AG4090" s="134"/>
    </row>
    <row r="4091" spans="1:33">
      <c r="A4091" s="144" t="s">
        <v>345</v>
      </c>
      <c r="B4091" s="135" t="s">
        <v>1090</v>
      </c>
      <c r="C4091" s="143">
        <v>-496.34485993094967</v>
      </c>
      <c r="D4091" s="143">
        <v>2165.0729226750441</v>
      </c>
      <c r="E4091" s="142">
        <v>1.32</v>
      </c>
      <c r="F4091" s="141">
        <v>2.2610000000000001</v>
      </c>
      <c r="G4091" s="135"/>
      <c r="H4091" s="135"/>
      <c r="I4091" s="134"/>
      <c r="J4091" s="135"/>
      <c r="K4091" s="135"/>
      <c r="L4091" s="134"/>
      <c r="M4091" s="135"/>
      <c r="N4091" s="135"/>
      <c r="O4091" s="134"/>
      <c r="P4091" s="135"/>
      <c r="Q4091" s="135"/>
      <c r="R4091" s="134"/>
      <c r="S4091" s="135"/>
      <c r="T4091" s="135"/>
      <c r="U4091" s="134"/>
      <c r="V4091" s="135"/>
      <c r="W4091" s="135"/>
      <c r="X4091" s="134"/>
      <c r="Y4091" s="135"/>
      <c r="Z4091" s="135"/>
      <c r="AA4091" s="134"/>
      <c r="AB4091" s="135"/>
      <c r="AC4091" s="135"/>
      <c r="AD4091" s="134"/>
      <c r="AE4091" s="135"/>
      <c r="AF4091" s="135"/>
      <c r="AG4091" s="134"/>
    </row>
    <row r="4092" spans="1:33">
      <c r="A4092" s="144" t="s">
        <v>345</v>
      </c>
      <c r="B4092" s="135" t="s">
        <v>1089</v>
      </c>
      <c r="C4092" s="143">
        <v>-496.31238021064286</v>
      </c>
      <c r="D4092" s="143">
        <v>2163.7577986328224</v>
      </c>
      <c r="E4092" s="142">
        <v>1.3149999999999999</v>
      </c>
      <c r="F4092" s="141">
        <v>2.2509999999999999</v>
      </c>
      <c r="G4092" s="135"/>
      <c r="H4092" s="135"/>
      <c r="I4092" s="134"/>
      <c r="J4092" s="135"/>
      <c r="K4092" s="135"/>
      <c r="L4092" s="134"/>
      <c r="M4092" s="135"/>
      <c r="N4092" s="135"/>
      <c r="O4092" s="134"/>
      <c r="P4092" s="135"/>
      <c r="Q4092" s="135"/>
      <c r="R4092" s="134"/>
      <c r="S4092" s="135"/>
      <c r="T4092" s="135"/>
      <c r="U4092" s="134"/>
      <c r="V4092" s="135"/>
      <c r="W4092" s="135"/>
      <c r="X4092" s="134"/>
      <c r="Y4092" s="135"/>
      <c r="Z4092" s="135"/>
      <c r="AA4092" s="134"/>
      <c r="AB4092" s="135"/>
      <c r="AC4092" s="135"/>
      <c r="AD4092" s="134"/>
      <c r="AE4092" s="135"/>
      <c r="AF4092" s="135"/>
      <c r="AG4092" s="134"/>
    </row>
    <row r="4093" spans="1:33">
      <c r="A4093" s="144" t="s">
        <v>345</v>
      </c>
      <c r="B4093" s="135" t="s">
        <v>1088</v>
      </c>
      <c r="C4093" s="143">
        <v>-496.20823070363656</v>
      </c>
      <c r="D4093" s="143">
        <v>2162.0621315478083</v>
      </c>
      <c r="E4093" s="142">
        <v>1.3280000000000001</v>
      </c>
      <c r="F4093" s="141">
        <v>2.258</v>
      </c>
      <c r="G4093" s="135"/>
      <c r="H4093" s="135"/>
      <c r="I4093" s="134"/>
      <c r="J4093" s="135"/>
      <c r="K4093" s="135"/>
      <c r="L4093" s="134"/>
      <c r="M4093" s="135"/>
      <c r="N4093" s="135"/>
      <c r="O4093" s="134"/>
      <c r="P4093" s="135"/>
      <c r="Q4093" s="135"/>
      <c r="R4093" s="134"/>
      <c r="S4093" s="135"/>
      <c r="T4093" s="135"/>
      <c r="U4093" s="134"/>
      <c r="V4093" s="135"/>
      <c r="W4093" s="135"/>
      <c r="X4093" s="134"/>
      <c r="Y4093" s="135"/>
      <c r="Z4093" s="135"/>
      <c r="AA4093" s="134"/>
      <c r="AB4093" s="135"/>
      <c r="AC4093" s="135"/>
      <c r="AD4093" s="134"/>
      <c r="AE4093" s="135"/>
      <c r="AF4093" s="135"/>
      <c r="AG4093" s="134"/>
    </row>
    <row r="4094" spans="1:33">
      <c r="A4094" s="144" t="s">
        <v>345</v>
      </c>
      <c r="B4094" s="135" t="s">
        <v>1087</v>
      </c>
      <c r="C4094" s="143">
        <v>-496.81743148539567</v>
      </c>
      <c r="D4094" s="143">
        <v>2160.1260132291131</v>
      </c>
      <c r="E4094" s="142">
        <v>1.3160000000000001</v>
      </c>
      <c r="F4094" s="141">
        <v>2.2730000000000001</v>
      </c>
      <c r="G4094" s="135"/>
      <c r="H4094" s="135"/>
      <c r="I4094" s="134"/>
      <c r="J4094" s="135"/>
      <c r="K4094" s="135"/>
      <c r="L4094" s="134"/>
      <c r="M4094" s="135"/>
      <c r="N4094" s="135"/>
      <c r="O4094" s="134"/>
      <c r="P4094" s="135"/>
      <c r="Q4094" s="135"/>
      <c r="R4094" s="134"/>
      <c r="S4094" s="135"/>
      <c r="T4094" s="135"/>
      <c r="U4094" s="134"/>
      <c r="V4094" s="135"/>
      <c r="W4094" s="135"/>
      <c r="X4094" s="134"/>
      <c r="Y4094" s="135"/>
      <c r="Z4094" s="135"/>
      <c r="AA4094" s="134"/>
      <c r="AB4094" s="135"/>
      <c r="AC4094" s="135"/>
      <c r="AD4094" s="134"/>
      <c r="AE4094" s="135"/>
      <c r="AF4094" s="135"/>
      <c r="AG4094" s="134"/>
    </row>
    <row r="4095" spans="1:33">
      <c r="A4095" s="144" t="s">
        <v>345</v>
      </c>
      <c r="B4095" s="135" t="s">
        <v>1086</v>
      </c>
      <c r="C4095" s="143">
        <v>-496.72389499351419</v>
      </c>
      <c r="D4095" s="143">
        <v>2158.2088492098651</v>
      </c>
      <c r="E4095" s="142">
        <v>1.2889999999999999</v>
      </c>
      <c r="F4095" s="141">
        <v>2.2690000000000001</v>
      </c>
      <c r="G4095" s="135"/>
      <c r="H4095" s="135"/>
      <c r="I4095" s="134"/>
      <c r="J4095" s="135"/>
      <c r="K4095" s="135"/>
      <c r="L4095" s="134"/>
      <c r="M4095" s="135"/>
      <c r="N4095" s="135"/>
      <c r="O4095" s="134"/>
      <c r="P4095" s="135"/>
      <c r="Q4095" s="135"/>
      <c r="R4095" s="134"/>
      <c r="S4095" s="135"/>
      <c r="T4095" s="135"/>
      <c r="U4095" s="134"/>
      <c r="V4095" s="135"/>
      <c r="W4095" s="135"/>
      <c r="X4095" s="134"/>
      <c r="Y4095" s="135"/>
      <c r="Z4095" s="135"/>
      <c r="AA4095" s="134"/>
      <c r="AB4095" s="135"/>
      <c r="AC4095" s="135"/>
      <c r="AD4095" s="134"/>
      <c r="AE4095" s="135"/>
      <c r="AF4095" s="135"/>
      <c r="AG4095" s="134"/>
    </row>
    <row r="4096" spans="1:33">
      <c r="A4096" s="144" t="s">
        <v>345</v>
      </c>
      <c r="B4096" s="135" t="s">
        <v>1085</v>
      </c>
      <c r="C4096" s="143">
        <v>-496.29565294205509</v>
      </c>
      <c r="D4096" s="143">
        <v>2156.4520487429932</v>
      </c>
      <c r="E4096" s="142">
        <v>1.3240000000000001</v>
      </c>
      <c r="F4096" s="141">
        <v>2.2730000000000001</v>
      </c>
      <c r="G4096" s="135"/>
      <c r="H4096" s="135"/>
      <c r="I4096" s="134"/>
      <c r="J4096" s="135"/>
      <c r="K4096" s="135"/>
      <c r="L4096" s="134"/>
      <c r="M4096" s="135"/>
      <c r="N4096" s="135"/>
      <c r="O4096" s="134"/>
      <c r="P4096" s="135"/>
      <c r="Q4096" s="135"/>
      <c r="R4096" s="134"/>
      <c r="S4096" s="135"/>
      <c r="T4096" s="135"/>
      <c r="U4096" s="134"/>
      <c r="V4096" s="135"/>
      <c r="W4096" s="135"/>
      <c r="X4096" s="134"/>
      <c r="Y4096" s="135"/>
      <c r="Z4096" s="135"/>
      <c r="AA4096" s="134"/>
      <c r="AB4096" s="135"/>
      <c r="AC4096" s="135"/>
      <c r="AD4096" s="134"/>
      <c r="AE4096" s="135"/>
      <c r="AF4096" s="135"/>
      <c r="AG4096" s="134"/>
    </row>
    <row r="4097" spans="1:33">
      <c r="A4097" s="144" t="s">
        <v>345</v>
      </c>
      <c r="B4097" s="135" t="s">
        <v>1084</v>
      </c>
      <c r="C4097" s="143">
        <v>-495.99626319914177</v>
      </c>
      <c r="D4097" s="143">
        <v>2155.6120515921702</v>
      </c>
      <c r="E4097" s="142">
        <v>1.3340000000000001</v>
      </c>
      <c r="F4097" s="141">
        <v>2.2610000000000001</v>
      </c>
      <c r="G4097" s="135"/>
      <c r="H4097" s="135"/>
      <c r="I4097" s="134"/>
      <c r="J4097" s="135"/>
      <c r="K4097" s="135"/>
      <c r="L4097" s="134"/>
      <c r="M4097" s="135"/>
      <c r="N4097" s="135"/>
      <c r="O4097" s="134"/>
      <c r="P4097" s="135"/>
      <c r="Q4097" s="135"/>
      <c r="R4097" s="134"/>
      <c r="S4097" s="135"/>
      <c r="T4097" s="135"/>
      <c r="U4097" s="134"/>
      <c r="V4097" s="135"/>
      <c r="W4097" s="135"/>
      <c r="X4097" s="134"/>
      <c r="Y4097" s="135"/>
      <c r="Z4097" s="135"/>
      <c r="AA4097" s="134"/>
      <c r="AB4097" s="135"/>
      <c r="AC4097" s="135"/>
      <c r="AD4097" s="134"/>
      <c r="AE4097" s="135"/>
      <c r="AF4097" s="135"/>
      <c r="AG4097" s="134"/>
    </row>
    <row r="4098" spans="1:33">
      <c r="A4098" s="144" t="s">
        <v>345</v>
      </c>
      <c r="B4098" s="135" t="s">
        <v>1083</v>
      </c>
      <c r="C4098" s="143">
        <v>-496.21559127421847</v>
      </c>
      <c r="D4098" s="143">
        <v>2155.0889000439975</v>
      </c>
      <c r="E4098" s="142">
        <v>1.331</v>
      </c>
      <c r="F4098" s="141">
        <v>2.2639999999999998</v>
      </c>
      <c r="G4098" s="135"/>
      <c r="H4098" s="135"/>
      <c r="I4098" s="134"/>
      <c r="J4098" s="135"/>
      <c r="K4098" s="135"/>
      <c r="L4098" s="134"/>
      <c r="M4098" s="135"/>
      <c r="N4098" s="135"/>
      <c r="O4098" s="134"/>
      <c r="P4098" s="135"/>
      <c r="Q4098" s="135"/>
      <c r="R4098" s="134"/>
      <c r="S4098" s="135"/>
      <c r="T4098" s="135"/>
      <c r="U4098" s="134"/>
      <c r="V4098" s="135"/>
      <c r="W4098" s="135"/>
      <c r="X4098" s="134"/>
      <c r="Y4098" s="135"/>
      <c r="Z4098" s="135"/>
      <c r="AA4098" s="134"/>
      <c r="AB4098" s="135"/>
      <c r="AC4098" s="135"/>
      <c r="AD4098" s="134"/>
      <c r="AE4098" s="135"/>
      <c r="AF4098" s="135"/>
      <c r="AG4098" s="134"/>
    </row>
    <row r="4099" spans="1:33">
      <c r="A4099" s="144" t="s">
        <v>345</v>
      </c>
      <c r="B4099" s="135" t="s">
        <v>1082</v>
      </c>
      <c r="C4099" s="143">
        <v>-496.32726942948665</v>
      </c>
      <c r="D4099" s="143">
        <v>2154.9808750025777</v>
      </c>
      <c r="E4099" s="142">
        <v>1.337</v>
      </c>
      <c r="F4099" s="141">
        <v>2.2549999999999999</v>
      </c>
      <c r="G4099" s="135"/>
      <c r="H4099" s="135"/>
      <c r="I4099" s="134"/>
      <c r="J4099" s="135"/>
      <c r="K4099" s="135"/>
      <c r="L4099" s="134"/>
      <c r="M4099" s="135"/>
      <c r="N4099" s="135"/>
      <c r="O4099" s="134"/>
      <c r="P4099" s="135"/>
      <c r="Q4099" s="135"/>
      <c r="R4099" s="134"/>
      <c r="S4099" s="135"/>
      <c r="T4099" s="135"/>
      <c r="U4099" s="134"/>
      <c r="V4099" s="135"/>
      <c r="W4099" s="135"/>
      <c r="X4099" s="134"/>
      <c r="Y4099" s="135"/>
      <c r="Z4099" s="135"/>
      <c r="AA4099" s="134"/>
      <c r="AB4099" s="135"/>
      <c r="AC4099" s="135"/>
      <c r="AD4099" s="134"/>
      <c r="AE4099" s="135"/>
      <c r="AF4099" s="135"/>
      <c r="AG4099" s="134"/>
    </row>
    <row r="4100" spans="1:33">
      <c r="A4100" s="144" t="s">
        <v>345</v>
      </c>
      <c r="B4100" s="135" t="s">
        <v>1081</v>
      </c>
      <c r="C4100" s="143">
        <v>-495.98933067849123</v>
      </c>
      <c r="D4100" s="143">
        <v>2154.0384383576834</v>
      </c>
      <c r="E4100" s="142">
        <v>1.2729999999999999</v>
      </c>
      <c r="F4100" s="141">
        <v>2.242</v>
      </c>
      <c r="G4100" s="135"/>
      <c r="H4100" s="135"/>
      <c r="I4100" s="134"/>
      <c r="J4100" s="135"/>
      <c r="K4100" s="135"/>
      <c r="L4100" s="134"/>
      <c r="M4100" s="135"/>
      <c r="N4100" s="135"/>
      <c r="O4100" s="134"/>
      <c r="P4100" s="135"/>
      <c r="Q4100" s="135"/>
      <c r="R4100" s="134"/>
      <c r="S4100" s="135"/>
      <c r="T4100" s="135"/>
      <c r="U4100" s="134"/>
      <c r="V4100" s="135"/>
      <c r="W4100" s="135"/>
      <c r="X4100" s="134"/>
      <c r="Y4100" s="135"/>
      <c r="Z4100" s="135"/>
      <c r="AA4100" s="134"/>
      <c r="AB4100" s="135"/>
      <c r="AC4100" s="135"/>
      <c r="AD4100" s="134"/>
      <c r="AE4100" s="135"/>
      <c r="AF4100" s="135"/>
      <c r="AG4100" s="134"/>
    </row>
    <row r="4101" spans="1:33">
      <c r="A4101" s="144" t="s">
        <v>345</v>
      </c>
      <c r="B4101" s="135" t="s">
        <v>1080</v>
      </c>
      <c r="C4101" s="143">
        <v>-496.86729303079056</v>
      </c>
      <c r="D4101" s="143">
        <v>2153.8214288517979</v>
      </c>
      <c r="E4101" s="142">
        <v>1.234</v>
      </c>
      <c r="F4101" s="141">
        <v>2.2109999999999999</v>
      </c>
      <c r="G4101" s="135"/>
      <c r="H4101" s="135"/>
      <c r="I4101" s="134"/>
      <c r="J4101" s="135"/>
      <c r="K4101" s="135"/>
      <c r="L4101" s="134"/>
      <c r="M4101" s="135"/>
      <c r="N4101" s="135"/>
      <c r="O4101" s="134"/>
      <c r="P4101" s="135"/>
      <c r="Q4101" s="135"/>
      <c r="R4101" s="134"/>
      <c r="S4101" s="135"/>
      <c r="T4101" s="135"/>
      <c r="U4101" s="134"/>
      <c r="V4101" s="135"/>
      <c r="W4101" s="135"/>
      <c r="X4101" s="134"/>
      <c r="Y4101" s="135"/>
      <c r="Z4101" s="135"/>
      <c r="AA4101" s="134"/>
      <c r="AB4101" s="135"/>
      <c r="AC4101" s="135"/>
      <c r="AD4101" s="134"/>
      <c r="AE4101" s="135"/>
      <c r="AF4101" s="135"/>
      <c r="AG4101" s="134"/>
    </row>
    <row r="4102" spans="1:33">
      <c r="A4102" s="144" t="s">
        <v>345</v>
      </c>
      <c r="B4102" s="135" t="s">
        <v>1079</v>
      </c>
      <c r="C4102" s="143">
        <v>-496.6446077186979</v>
      </c>
      <c r="D4102" s="143">
        <v>2152.5872690042161</v>
      </c>
      <c r="E4102" s="142">
        <v>1.248</v>
      </c>
      <c r="F4102" s="141">
        <v>2.214</v>
      </c>
      <c r="G4102" s="135"/>
      <c r="H4102" s="135"/>
      <c r="I4102" s="134"/>
      <c r="J4102" s="135"/>
      <c r="K4102" s="135"/>
      <c r="L4102" s="134"/>
      <c r="M4102" s="135"/>
      <c r="N4102" s="135"/>
      <c r="O4102" s="134"/>
      <c r="P4102" s="135"/>
      <c r="Q4102" s="135"/>
      <c r="R4102" s="134"/>
      <c r="S4102" s="135"/>
      <c r="T4102" s="135"/>
      <c r="U4102" s="134"/>
      <c r="V4102" s="135"/>
      <c r="W4102" s="135"/>
      <c r="X4102" s="134"/>
      <c r="Y4102" s="135"/>
      <c r="Z4102" s="135"/>
      <c r="AA4102" s="134"/>
      <c r="AB4102" s="135"/>
      <c r="AC4102" s="135"/>
      <c r="AD4102" s="134"/>
      <c r="AE4102" s="135"/>
      <c r="AF4102" s="135"/>
      <c r="AG4102" s="134"/>
    </row>
    <row r="4103" spans="1:33">
      <c r="A4103" s="144" t="s">
        <v>345</v>
      </c>
      <c r="B4103" s="135" t="s">
        <v>1078</v>
      </c>
      <c r="C4103" s="143">
        <v>-496.33761072647491</v>
      </c>
      <c r="D4103" s="143">
        <v>2151.1996691745539</v>
      </c>
      <c r="E4103" s="142">
        <v>1.2749999999999999</v>
      </c>
      <c r="F4103" s="141">
        <v>2.2040000000000002</v>
      </c>
      <c r="G4103" s="135"/>
      <c r="H4103" s="135"/>
      <c r="I4103" s="134"/>
      <c r="J4103" s="135"/>
      <c r="K4103" s="135"/>
      <c r="L4103" s="134"/>
      <c r="M4103" s="135"/>
      <c r="N4103" s="135"/>
      <c r="O4103" s="134"/>
      <c r="P4103" s="135"/>
      <c r="Q4103" s="135"/>
      <c r="R4103" s="134"/>
      <c r="S4103" s="135"/>
      <c r="T4103" s="135"/>
      <c r="U4103" s="134"/>
      <c r="V4103" s="135"/>
      <c r="W4103" s="135"/>
      <c r="X4103" s="134"/>
      <c r="Y4103" s="135"/>
      <c r="Z4103" s="135"/>
      <c r="AA4103" s="134"/>
      <c r="AB4103" s="135"/>
      <c r="AC4103" s="135"/>
      <c r="AD4103" s="134"/>
      <c r="AE4103" s="135"/>
      <c r="AF4103" s="135"/>
      <c r="AG4103" s="134"/>
    </row>
    <row r="4104" spans="1:33">
      <c r="A4104" s="144" t="s">
        <v>345</v>
      </c>
      <c r="B4104" s="135" t="s">
        <v>1077</v>
      </c>
      <c r="C4104" s="143">
        <v>-496.28364388434983</v>
      </c>
      <c r="D4104" s="143">
        <v>2149.4853661183806</v>
      </c>
      <c r="E4104" s="142">
        <v>1.236</v>
      </c>
      <c r="F4104" s="141">
        <v>2.2040000000000002</v>
      </c>
      <c r="G4104" s="135"/>
      <c r="H4104" s="135"/>
      <c r="I4104" s="134"/>
      <c r="J4104" s="135"/>
      <c r="K4104" s="135"/>
      <c r="L4104" s="134"/>
      <c r="M4104" s="135"/>
      <c r="N4104" s="135"/>
      <c r="O4104" s="134"/>
      <c r="P4104" s="135"/>
      <c r="Q4104" s="135"/>
      <c r="R4104" s="134"/>
      <c r="S4104" s="135"/>
      <c r="T4104" s="135"/>
      <c r="U4104" s="134"/>
      <c r="V4104" s="135"/>
      <c r="W4104" s="135"/>
      <c r="X4104" s="134"/>
      <c r="Y4104" s="135"/>
      <c r="Z4104" s="135"/>
      <c r="AA4104" s="134"/>
      <c r="AB4104" s="135"/>
      <c r="AC4104" s="135"/>
      <c r="AD4104" s="134"/>
      <c r="AE4104" s="135"/>
      <c r="AF4104" s="135"/>
      <c r="AG4104" s="134"/>
    </row>
    <row r="4105" spans="1:33">
      <c r="A4105" s="144" t="s">
        <v>345</v>
      </c>
      <c r="B4105" s="135" t="s">
        <v>1076</v>
      </c>
      <c r="C4105" s="143">
        <v>-496.35492911672475</v>
      </c>
      <c r="D4105" s="143">
        <v>2149.4351762710253</v>
      </c>
      <c r="E4105" s="142">
        <v>1.266</v>
      </c>
      <c r="F4105" s="141">
        <v>2.21</v>
      </c>
      <c r="G4105" s="135"/>
      <c r="H4105" s="135"/>
      <c r="I4105" s="134"/>
      <c r="J4105" s="135"/>
      <c r="K4105" s="135"/>
      <c r="L4105" s="134"/>
      <c r="M4105" s="135"/>
      <c r="N4105" s="135"/>
      <c r="O4105" s="134"/>
      <c r="P4105" s="135"/>
      <c r="Q4105" s="135"/>
      <c r="R4105" s="134"/>
      <c r="S4105" s="135"/>
      <c r="T4105" s="135"/>
      <c r="U4105" s="134"/>
      <c r="V4105" s="135"/>
      <c r="W4105" s="135"/>
      <c r="X4105" s="134"/>
      <c r="Y4105" s="135"/>
      <c r="Z4105" s="135"/>
      <c r="AA4105" s="134"/>
      <c r="AB4105" s="135"/>
      <c r="AC4105" s="135"/>
      <c r="AD4105" s="134"/>
      <c r="AE4105" s="135"/>
      <c r="AF4105" s="135"/>
      <c r="AG4105" s="134"/>
    </row>
    <row r="4106" spans="1:33">
      <c r="A4106" s="144" t="s">
        <v>345</v>
      </c>
      <c r="B4106" s="135" t="s">
        <v>1075</v>
      </c>
      <c r="C4106" s="143">
        <v>-496.03234768190362</v>
      </c>
      <c r="D4106" s="143">
        <v>2148.5139027040318</v>
      </c>
      <c r="E4106" s="142">
        <v>1.2390000000000001</v>
      </c>
      <c r="F4106" s="141">
        <v>2.2189999999999999</v>
      </c>
      <c r="G4106" s="135"/>
      <c r="H4106" s="135"/>
      <c r="I4106" s="134"/>
      <c r="J4106" s="135"/>
      <c r="K4106" s="135"/>
      <c r="L4106" s="134"/>
      <c r="M4106" s="135"/>
      <c r="N4106" s="135"/>
      <c r="O4106" s="134"/>
      <c r="P4106" s="135"/>
      <c r="Q4106" s="135"/>
      <c r="R4106" s="134"/>
      <c r="S4106" s="135"/>
      <c r="T4106" s="135"/>
      <c r="U4106" s="134"/>
      <c r="V4106" s="135"/>
      <c r="W4106" s="135"/>
      <c r="X4106" s="134"/>
      <c r="Y4106" s="135"/>
      <c r="Z4106" s="135"/>
      <c r="AA4106" s="134"/>
      <c r="AB4106" s="135"/>
      <c r="AC4106" s="135"/>
      <c r="AD4106" s="134"/>
      <c r="AE4106" s="135"/>
      <c r="AF4106" s="135"/>
      <c r="AG4106" s="134"/>
    </row>
    <row r="4107" spans="1:33">
      <c r="A4107" s="144" t="s">
        <v>345</v>
      </c>
      <c r="B4107" s="135" t="s">
        <v>1074</v>
      </c>
      <c r="C4107" s="143">
        <v>-496.74320884431461</v>
      </c>
      <c r="D4107" s="143">
        <v>2148.2097449295829</v>
      </c>
      <c r="E4107" s="142">
        <v>1.2430000000000001</v>
      </c>
      <c r="F4107" s="141">
        <v>2.202</v>
      </c>
      <c r="G4107" s="135"/>
      <c r="H4107" s="135"/>
      <c r="I4107" s="134"/>
      <c r="J4107" s="135"/>
      <c r="K4107" s="135"/>
      <c r="L4107" s="134"/>
      <c r="M4107" s="135"/>
      <c r="N4107" s="135"/>
      <c r="O4107" s="134"/>
      <c r="P4107" s="135"/>
      <c r="Q4107" s="135"/>
      <c r="R4107" s="134"/>
      <c r="S4107" s="135"/>
      <c r="T4107" s="135"/>
      <c r="U4107" s="134"/>
      <c r="V4107" s="135"/>
      <c r="W4107" s="135"/>
      <c r="X4107" s="134"/>
      <c r="Y4107" s="135"/>
      <c r="Z4107" s="135"/>
      <c r="AA4107" s="134"/>
      <c r="AB4107" s="135"/>
      <c r="AC4107" s="135"/>
      <c r="AD4107" s="134"/>
      <c r="AE4107" s="135"/>
      <c r="AF4107" s="135"/>
      <c r="AG4107" s="134"/>
    </row>
    <row r="4108" spans="1:33">
      <c r="A4108" s="144" t="s">
        <v>345</v>
      </c>
      <c r="B4108" s="135" t="s">
        <v>1073</v>
      </c>
      <c r="C4108" s="143">
        <v>-496.26309395757409</v>
      </c>
      <c r="D4108" s="143">
        <v>2147.4254816173798</v>
      </c>
      <c r="E4108" s="142">
        <v>1.2629999999999999</v>
      </c>
      <c r="F4108" s="141">
        <v>2.2189999999999999</v>
      </c>
      <c r="G4108" s="135"/>
      <c r="H4108" s="135"/>
      <c r="I4108" s="134"/>
      <c r="J4108" s="135"/>
      <c r="K4108" s="135"/>
      <c r="L4108" s="134"/>
      <c r="M4108" s="135"/>
      <c r="N4108" s="135"/>
      <c r="O4108" s="134"/>
      <c r="P4108" s="135"/>
      <c r="Q4108" s="135"/>
      <c r="R4108" s="134"/>
      <c r="S4108" s="135"/>
      <c r="T4108" s="135"/>
      <c r="U4108" s="134"/>
      <c r="V4108" s="135"/>
      <c r="W4108" s="135"/>
      <c r="X4108" s="134"/>
      <c r="Y4108" s="135"/>
      <c r="Z4108" s="135"/>
      <c r="AA4108" s="134"/>
      <c r="AB4108" s="135"/>
      <c r="AC4108" s="135"/>
      <c r="AD4108" s="134"/>
      <c r="AE4108" s="135"/>
      <c r="AF4108" s="135"/>
      <c r="AG4108" s="134"/>
    </row>
    <row r="4109" spans="1:33">
      <c r="A4109" s="144" t="s">
        <v>345</v>
      </c>
      <c r="B4109" s="135" t="s">
        <v>1072</v>
      </c>
      <c r="C4109" s="143">
        <v>-496.28968416545899</v>
      </c>
      <c r="D4109" s="143">
        <v>2145.5108249594518</v>
      </c>
      <c r="E4109" s="142">
        <v>1.2869999999999999</v>
      </c>
      <c r="F4109" s="141">
        <v>2.2160000000000002</v>
      </c>
      <c r="G4109" s="135"/>
      <c r="H4109" s="135"/>
      <c r="I4109" s="134"/>
      <c r="J4109" s="135"/>
      <c r="K4109" s="135"/>
      <c r="L4109" s="134"/>
      <c r="M4109" s="135"/>
      <c r="N4109" s="135"/>
      <c r="O4109" s="134"/>
      <c r="P4109" s="135"/>
      <c r="Q4109" s="135"/>
      <c r="R4109" s="134"/>
      <c r="S4109" s="135"/>
      <c r="T4109" s="135"/>
      <c r="U4109" s="134"/>
      <c r="V4109" s="135"/>
      <c r="W4109" s="135"/>
      <c r="X4109" s="134"/>
      <c r="Y4109" s="135"/>
      <c r="Z4109" s="135"/>
      <c r="AA4109" s="134"/>
      <c r="AB4109" s="135"/>
      <c r="AC4109" s="135"/>
      <c r="AD4109" s="134"/>
      <c r="AE4109" s="135"/>
      <c r="AF4109" s="135"/>
      <c r="AG4109" s="134"/>
    </row>
    <row r="4110" spans="1:33">
      <c r="A4110" s="144" t="s">
        <v>345</v>
      </c>
      <c r="B4110" s="135" t="s">
        <v>1071</v>
      </c>
      <c r="C4110" s="143">
        <v>-496.3524471311664</v>
      </c>
      <c r="D4110" s="143">
        <v>2145.0479197633822</v>
      </c>
      <c r="E4110" s="142">
        <v>1.2609999999999999</v>
      </c>
      <c r="F4110" s="141">
        <v>2.2130000000000001</v>
      </c>
      <c r="G4110" s="135"/>
      <c r="H4110" s="135"/>
      <c r="I4110" s="134"/>
      <c r="J4110" s="135"/>
      <c r="K4110" s="135"/>
      <c r="L4110" s="134"/>
      <c r="M4110" s="135"/>
      <c r="N4110" s="135"/>
      <c r="O4110" s="134"/>
      <c r="P4110" s="135"/>
      <c r="Q4110" s="135"/>
      <c r="R4110" s="134"/>
      <c r="S4110" s="135"/>
      <c r="T4110" s="135"/>
      <c r="U4110" s="134"/>
      <c r="V4110" s="135"/>
      <c r="W4110" s="135"/>
      <c r="X4110" s="134"/>
      <c r="Y4110" s="135"/>
      <c r="Z4110" s="135"/>
      <c r="AA4110" s="134"/>
      <c r="AB4110" s="135"/>
      <c r="AC4110" s="135"/>
      <c r="AD4110" s="134"/>
      <c r="AE4110" s="135"/>
      <c r="AF4110" s="135"/>
      <c r="AG4110" s="134"/>
    </row>
    <row r="4111" spans="1:33">
      <c r="A4111" s="144" t="s">
        <v>345</v>
      </c>
      <c r="B4111" s="135" t="s">
        <v>1070</v>
      </c>
      <c r="C4111" s="143">
        <v>-496.13924099863812</v>
      </c>
      <c r="D4111" s="143">
        <v>2143.7911370593647</v>
      </c>
      <c r="E4111" s="142">
        <v>1.23</v>
      </c>
      <c r="F4111" s="141">
        <v>2.2240000000000002</v>
      </c>
      <c r="G4111" s="135"/>
      <c r="H4111" s="135"/>
      <c r="I4111" s="134"/>
      <c r="J4111" s="135"/>
      <c r="K4111" s="135"/>
      <c r="L4111" s="134"/>
      <c r="M4111" s="135"/>
      <c r="N4111" s="135"/>
      <c r="O4111" s="134"/>
      <c r="P4111" s="135"/>
      <c r="Q4111" s="135"/>
      <c r="R4111" s="134"/>
      <c r="S4111" s="135"/>
      <c r="T4111" s="135"/>
      <c r="U4111" s="134"/>
      <c r="V4111" s="135"/>
      <c r="W4111" s="135"/>
      <c r="X4111" s="134"/>
      <c r="Y4111" s="135"/>
      <c r="Z4111" s="135"/>
      <c r="AA4111" s="134"/>
      <c r="AB4111" s="135"/>
      <c r="AC4111" s="135"/>
      <c r="AD4111" s="134"/>
      <c r="AE4111" s="135"/>
      <c r="AF4111" s="135"/>
      <c r="AG4111" s="134"/>
    </row>
    <row r="4112" spans="1:33">
      <c r="A4112" s="144" t="s">
        <v>345</v>
      </c>
      <c r="B4112" s="135" t="s">
        <v>1069</v>
      </c>
      <c r="C4112" s="143">
        <v>-496.11909500177632</v>
      </c>
      <c r="D4112" s="143">
        <v>2143.3092202978755</v>
      </c>
      <c r="E4112" s="142">
        <v>1.286</v>
      </c>
      <c r="F4112" s="141">
        <v>2.238</v>
      </c>
      <c r="G4112" s="135"/>
      <c r="H4112" s="135"/>
      <c r="I4112" s="134"/>
      <c r="J4112" s="135"/>
      <c r="K4112" s="135"/>
      <c r="L4112" s="134"/>
      <c r="M4112" s="135"/>
      <c r="N4112" s="135"/>
      <c r="O4112" s="134"/>
      <c r="P4112" s="135"/>
      <c r="Q4112" s="135"/>
      <c r="R4112" s="134"/>
      <c r="S4112" s="135"/>
      <c r="T4112" s="135"/>
      <c r="U4112" s="134"/>
      <c r="V4112" s="135"/>
      <c r="W4112" s="135"/>
      <c r="X4112" s="134"/>
      <c r="Y4112" s="135"/>
      <c r="Z4112" s="135"/>
      <c r="AA4112" s="134"/>
      <c r="AB4112" s="135"/>
      <c r="AC4112" s="135"/>
      <c r="AD4112" s="134"/>
      <c r="AE4112" s="135"/>
      <c r="AF4112" s="135"/>
      <c r="AG4112" s="134"/>
    </row>
    <row r="4113" spans="1:33">
      <c r="A4113" s="144" t="s">
        <v>345</v>
      </c>
      <c r="B4113" s="135" t="s">
        <v>1068</v>
      </c>
      <c r="C4113" s="143">
        <v>-495.96644436088013</v>
      </c>
      <c r="D4113" s="143">
        <v>2142.4766112598159</v>
      </c>
      <c r="E4113" s="142">
        <v>1.248</v>
      </c>
      <c r="F4113" s="141">
        <v>2.2290000000000001</v>
      </c>
      <c r="G4113" s="135"/>
      <c r="H4113" s="135"/>
      <c r="I4113" s="134"/>
      <c r="J4113" s="135"/>
      <c r="K4113" s="135"/>
      <c r="L4113" s="134"/>
      <c r="M4113" s="135"/>
      <c r="N4113" s="135"/>
      <c r="O4113" s="134"/>
      <c r="P4113" s="135"/>
      <c r="Q4113" s="135"/>
      <c r="R4113" s="134"/>
      <c r="S4113" s="135"/>
      <c r="T4113" s="135"/>
      <c r="U4113" s="134"/>
      <c r="V4113" s="135"/>
      <c r="W4113" s="135"/>
      <c r="X4113" s="134"/>
      <c r="Y4113" s="135"/>
      <c r="Z4113" s="135"/>
      <c r="AA4113" s="134"/>
      <c r="AB4113" s="135"/>
      <c r="AC4113" s="135"/>
      <c r="AD4113" s="134"/>
      <c r="AE4113" s="135"/>
      <c r="AF4113" s="135"/>
      <c r="AG4113" s="134"/>
    </row>
    <row r="4114" spans="1:33">
      <c r="A4114" s="144" t="s">
        <v>345</v>
      </c>
      <c r="B4114" s="135" t="s">
        <v>1067</v>
      </c>
      <c r="C4114" s="143">
        <v>-496.59441197267449</v>
      </c>
      <c r="D4114" s="143">
        <v>2142.0302732956657</v>
      </c>
      <c r="E4114" s="142">
        <v>1.2789999999999999</v>
      </c>
      <c r="F4114" s="141">
        <v>2.2280000000000002</v>
      </c>
      <c r="G4114" s="135"/>
      <c r="H4114" s="135"/>
      <c r="I4114" s="134"/>
      <c r="J4114" s="135"/>
      <c r="K4114" s="135"/>
      <c r="L4114" s="134"/>
      <c r="M4114" s="135"/>
      <c r="N4114" s="135"/>
      <c r="O4114" s="134"/>
      <c r="P4114" s="135"/>
      <c r="Q4114" s="135"/>
      <c r="R4114" s="134"/>
      <c r="S4114" s="135"/>
      <c r="T4114" s="135"/>
      <c r="U4114" s="134"/>
      <c r="V4114" s="135"/>
      <c r="W4114" s="135"/>
      <c r="X4114" s="134"/>
      <c r="Y4114" s="135"/>
      <c r="Z4114" s="135"/>
      <c r="AA4114" s="134"/>
      <c r="AB4114" s="135"/>
      <c r="AC4114" s="135"/>
      <c r="AD4114" s="134"/>
      <c r="AE4114" s="135"/>
      <c r="AF4114" s="135"/>
      <c r="AG4114" s="134"/>
    </row>
    <row r="4115" spans="1:33">
      <c r="A4115" s="144" t="s">
        <v>345</v>
      </c>
      <c r="B4115" s="135" t="s">
        <v>1066</v>
      </c>
      <c r="C4115" s="143">
        <v>-496.06895588471491</v>
      </c>
      <c r="D4115" s="143">
        <v>2141.122446064529</v>
      </c>
      <c r="E4115" s="142">
        <v>1.2669999999999999</v>
      </c>
      <c r="F4115" s="141">
        <v>2.23</v>
      </c>
      <c r="G4115" s="135"/>
      <c r="H4115" s="135"/>
      <c r="I4115" s="134"/>
      <c r="J4115" s="135"/>
      <c r="K4115" s="135"/>
      <c r="L4115" s="134"/>
      <c r="M4115" s="135"/>
      <c r="N4115" s="135"/>
      <c r="O4115" s="134"/>
      <c r="P4115" s="135"/>
      <c r="Q4115" s="135"/>
      <c r="R4115" s="134"/>
      <c r="S4115" s="135"/>
      <c r="T4115" s="135"/>
      <c r="U4115" s="134"/>
      <c r="V4115" s="135"/>
      <c r="W4115" s="135"/>
      <c r="X4115" s="134"/>
      <c r="Y4115" s="135"/>
      <c r="Z4115" s="135"/>
      <c r="AA4115" s="134"/>
      <c r="AB4115" s="135"/>
      <c r="AC4115" s="135"/>
      <c r="AD4115" s="134"/>
      <c r="AE4115" s="135"/>
      <c r="AF4115" s="135"/>
      <c r="AG4115" s="134"/>
    </row>
    <row r="4116" spans="1:33">
      <c r="A4116" s="144" t="s">
        <v>345</v>
      </c>
      <c r="B4116" s="135" t="s">
        <v>1065</v>
      </c>
      <c r="C4116" s="143">
        <v>-496.65978547517034</v>
      </c>
      <c r="D4116" s="143">
        <v>2139.8655223523733</v>
      </c>
      <c r="E4116" s="142">
        <v>1.284</v>
      </c>
      <c r="F4116" s="141">
        <v>2.2309999999999999</v>
      </c>
      <c r="G4116" s="135"/>
      <c r="H4116" s="135"/>
      <c r="I4116" s="134"/>
      <c r="J4116" s="135"/>
      <c r="K4116" s="135"/>
      <c r="L4116" s="134"/>
      <c r="M4116" s="135"/>
      <c r="N4116" s="135"/>
      <c r="O4116" s="134"/>
      <c r="P4116" s="135"/>
      <c r="Q4116" s="135"/>
      <c r="R4116" s="134"/>
      <c r="S4116" s="135"/>
      <c r="T4116" s="135"/>
      <c r="U4116" s="134"/>
      <c r="V4116" s="135"/>
      <c r="W4116" s="135"/>
      <c r="X4116" s="134"/>
      <c r="Y4116" s="135"/>
      <c r="Z4116" s="135"/>
      <c r="AA4116" s="134"/>
      <c r="AB4116" s="135"/>
      <c r="AC4116" s="135"/>
      <c r="AD4116" s="134"/>
      <c r="AE4116" s="135"/>
      <c r="AF4116" s="135"/>
      <c r="AG4116" s="134"/>
    </row>
    <row r="4117" spans="1:33">
      <c r="A4117" s="144" t="s">
        <v>345</v>
      </c>
      <c r="B4117" s="135" t="s">
        <v>1064</v>
      </c>
      <c r="C4117" s="143">
        <v>-496.60626563762554</v>
      </c>
      <c r="D4117" s="143">
        <v>2138.1600494083882</v>
      </c>
      <c r="E4117" s="142">
        <v>1.2589999999999999</v>
      </c>
      <c r="F4117" s="141">
        <v>2.2109999999999999</v>
      </c>
      <c r="G4117" s="135"/>
      <c r="H4117" s="135"/>
      <c r="I4117" s="134"/>
      <c r="J4117" s="135"/>
      <c r="K4117" s="135"/>
      <c r="L4117" s="134"/>
      <c r="M4117" s="135"/>
      <c r="N4117" s="135"/>
      <c r="O4117" s="134"/>
      <c r="P4117" s="135"/>
      <c r="Q4117" s="135"/>
      <c r="R4117" s="134"/>
      <c r="S4117" s="135"/>
      <c r="T4117" s="135"/>
      <c r="U4117" s="134"/>
      <c r="V4117" s="135"/>
      <c r="W4117" s="135"/>
      <c r="X4117" s="134"/>
      <c r="Y4117" s="135"/>
      <c r="Z4117" s="135"/>
      <c r="AA4117" s="134"/>
      <c r="AB4117" s="135"/>
      <c r="AC4117" s="135"/>
      <c r="AD4117" s="134"/>
      <c r="AE4117" s="135"/>
      <c r="AF4117" s="135"/>
      <c r="AG4117" s="134"/>
    </row>
    <row r="4118" spans="1:33">
      <c r="A4118" s="144" t="s">
        <v>345</v>
      </c>
      <c r="B4118" s="135" t="s">
        <v>1063</v>
      </c>
      <c r="C4118" s="143">
        <v>-496.09802075462198</v>
      </c>
      <c r="D4118" s="143">
        <v>2136.4342240459823</v>
      </c>
      <c r="E4118" s="142">
        <v>1.2609999999999999</v>
      </c>
      <c r="F4118" s="141">
        <v>2.2330000000000001</v>
      </c>
      <c r="G4118" s="135"/>
      <c r="H4118" s="135"/>
      <c r="I4118" s="134"/>
      <c r="J4118" s="135"/>
      <c r="K4118" s="135"/>
      <c r="L4118" s="134"/>
      <c r="M4118" s="135"/>
      <c r="N4118" s="135"/>
      <c r="O4118" s="134"/>
      <c r="P4118" s="135"/>
      <c r="Q4118" s="135"/>
      <c r="R4118" s="134"/>
      <c r="S4118" s="135"/>
      <c r="T4118" s="135"/>
      <c r="U4118" s="134"/>
      <c r="V4118" s="135"/>
      <c r="W4118" s="135"/>
      <c r="X4118" s="134"/>
      <c r="Y4118" s="135"/>
      <c r="Z4118" s="135"/>
      <c r="AA4118" s="134"/>
      <c r="AB4118" s="135"/>
      <c r="AC4118" s="135"/>
      <c r="AD4118" s="134"/>
      <c r="AE4118" s="135"/>
      <c r="AF4118" s="135"/>
      <c r="AG4118" s="134"/>
    </row>
    <row r="4119" spans="1:33">
      <c r="A4119" s="144" t="s">
        <v>345</v>
      </c>
      <c r="B4119" s="135" t="s">
        <v>1062</v>
      </c>
      <c r="C4119" s="143">
        <v>-496.30615237131627</v>
      </c>
      <c r="D4119" s="143">
        <v>2135.3575877530175</v>
      </c>
      <c r="E4119" s="142">
        <v>1.272</v>
      </c>
      <c r="F4119" s="141">
        <v>2.2189999999999999</v>
      </c>
      <c r="G4119" s="135"/>
      <c r="H4119" s="135"/>
      <c r="I4119" s="134"/>
      <c r="J4119" s="135"/>
      <c r="K4119" s="135"/>
      <c r="L4119" s="134"/>
      <c r="M4119" s="135"/>
      <c r="N4119" s="135"/>
      <c r="O4119" s="134"/>
      <c r="P4119" s="135"/>
      <c r="Q4119" s="135"/>
      <c r="R4119" s="134"/>
      <c r="S4119" s="135"/>
      <c r="T4119" s="135"/>
      <c r="U4119" s="134"/>
      <c r="V4119" s="135"/>
      <c r="W4119" s="135"/>
      <c r="X4119" s="134"/>
      <c r="Y4119" s="135"/>
      <c r="Z4119" s="135"/>
      <c r="AA4119" s="134"/>
      <c r="AB4119" s="135"/>
      <c r="AC4119" s="135"/>
      <c r="AD4119" s="134"/>
      <c r="AE4119" s="135"/>
      <c r="AF4119" s="135"/>
      <c r="AG4119" s="134"/>
    </row>
    <row r="4120" spans="1:33">
      <c r="A4120" s="144" t="s">
        <v>345</v>
      </c>
      <c r="B4120" s="135" t="s">
        <v>1061</v>
      </c>
      <c r="C4120" s="143">
        <v>-496.57422342061415</v>
      </c>
      <c r="D4120" s="143">
        <v>2134.9135646677669</v>
      </c>
      <c r="E4120" s="142">
        <v>1.3260000000000001</v>
      </c>
      <c r="F4120" s="141">
        <v>2.2170000000000001</v>
      </c>
      <c r="G4120" s="135"/>
      <c r="H4120" s="135"/>
      <c r="I4120" s="134"/>
      <c r="J4120" s="135"/>
      <c r="K4120" s="135"/>
      <c r="L4120" s="134"/>
      <c r="M4120" s="135"/>
      <c r="N4120" s="135"/>
      <c r="O4120" s="134"/>
      <c r="P4120" s="135"/>
      <c r="Q4120" s="135"/>
      <c r="R4120" s="134"/>
      <c r="S4120" s="135"/>
      <c r="T4120" s="135"/>
      <c r="U4120" s="134"/>
      <c r="V4120" s="135"/>
      <c r="W4120" s="135"/>
      <c r="X4120" s="134"/>
      <c r="Y4120" s="135"/>
      <c r="Z4120" s="135"/>
      <c r="AA4120" s="134"/>
      <c r="AB4120" s="135"/>
      <c r="AC4120" s="135"/>
      <c r="AD4120" s="134"/>
      <c r="AE4120" s="135"/>
      <c r="AF4120" s="135"/>
      <c r="AG4120" s="134"/>
    </row>
    <row r="4121" spans="1:33">
      <c r="A4121" s="144" t="s">
        <v>345</v>
      </c>
      <c r="B4121" s="135" t="s">
        <v>1060</v>
      </c>
      <c r="C4121" s="143">
        <v>-496.23938411710822</v>
      </c>
      <c r="D4121" s="143">
        <v>2134.4272900576184</v>
      </c>
      <c r="E4121" s="142">
        <v>1.3140000000000001</v>
      </c>
      <c r="F4121" s="141">
        <v>2.266</v>
      </c>
      <c r="G4121" s="135"/>
      <c r="H4121" s="135"/>
      <c r="I4121" s="134"/>
      <c r="J4121" s="135"/>
      <c r="K4121" s="135"/>
      <c r="L4121" s="134"/>
      <c r="M4121" s="135"/>
      <c r="N4121" s="135"/>
      <c r="O4121" s="134"/>
      <c r="P4121" s="135"/>
      <c r="Q4121" s="135"/>
      <c r="R4121" s="134"/>
      <c r="S4121" s="135"/>
      <c r="T4121" s="135"/>
      <c r="U4121" s="134"/>
      <c r="V4121" s="135"/>
      <c r="W4121" s="135"/>
      <c r="X4121" s="134"/>
      <c r="Y4121" s="135"/>
      <c r="Z4121" s="135"/>
      <c r="AA4121" s="134"/>
      <c r="AB4121" s="135"/>
      <c r="AC4121" s="135"/>
      <c r="AD4121" s="134"/>
      <c r="AE4121" s="135"/>
      <c r="AF4121" s="135"/>
      <c r="AG4121" s="134"/>
    </row>
    <row r="4122" spans="1:33">
      <c r="A4122" s="144" t="s">
        <v>345</v>
      </c>
      <c r="B4122" s="135" t="s">
        <v>1059</v>
      </c>
      <c r="C4122" s="143">
        <v>-495.91620205988283</v>
      </c>
      <c r="D4122" s="143">
        <v>2133.0754656365075</v>
      </c>
      <c r="E4122" s="142">
        <v>1.306</v>
      </c>
      <c r="F4122" s="141">
        <v>2.274</v>
      </c>
      <c r="G4122" s="135"/>
      <c r="H4122" s="135"/>
      <c r="I4122" s="134"/>
      <c r="J4122" s="135"/>
      <c r="K4122" s="135"/>
      <c r="L4122" s="134"/>
      <c r="M4122" s="135"/>
      <c r="N4122" s="135"/>
      <c r="O4122" s="134"/>
      <c r="P4122" s="135"/>
      <c r="Q4122" s="135"/>
      <c r="R4122" s="134"/>
      <c r="S4122" s="135"/>
      <c r="T4122" s="135"/>
      <c r="U4122" s="134"/>
      <c r="V4122" s="135"/>
      <c r="W4122" s="135"/>
      <c r="X4122" s="134"/>
      <c r="Y4122" s="135"/>
      <c r="Z4122" s="135"/>
      <c r="AA4122" s="134"/>
      <c r="AB4122" s="135"/>
      <c r="AC4122" s="135"/>
      <c r="AD4122" s="134"/>
      <c r="AE4122" s="135"/>
      <c r="AF4122" s="135"/>
      <c r="AG4122" s="134"/>
    </row>
    <row r="4123" spans="1:33">
      <c r="A4123" s="144" t="s">
        <v>345</v>
      </c>
      <c r="B4123" s="135" t="s">
        <v>1058</v>
      </c>
      <c r="C4123" s="143">
        <v>-496.47536615333775</v>
      </c>
      <c r="D4123" s="143">
        <v>2131.947687043812</v>
      </c>
      <c r="E4123" s="142">
        <v>1.323</v>
      </c>
      <c r="F4123" s="141">
        <v>2.2610000000000001</v>
      </c>
      <c r="G4123" s="135"/>
      <c r="H4123" s="135"/>
      <c r="I4123" s="134"/>
      <c r="J4123" s="135"/>
      <c r="K4123" s="135"/>
      <c r="L4123" s="134"/>
      <c r="M4123" s="135"/>
      <c r="N4123" s="135"/>
      <c r="O4123" s="134"/>
      <c r="P4123" s="135"/>
      <c r="Q4123" s="135"/>
      <c r="R4123" s="134"/>
      <c r="S4123" s="135"/>
      <c r="T4123" s="135"/>
      <c r="U4123" s="134"/>
      <c r="V4123" s="135"/>
      <c r="W4123" s="135"/>
      <c r="X4123" s="134"/>
      <c r="Y4123" s="135"/>
      <c r="Z4123" s="135"/>
      <c r="AA4123" s="134"/>
      <c r="AB4123" s="135"/>
      <c r="AC4123" s="135"/>
      <c r="AD4123" s="134"/>
      <c r="AE4123" s="135"/>
      <c r="AF4123" s="135"/>
      <c r="AG4123" s="134"/>
    </row>
    <row r="4124" spans="1:33">
      <c r="A4124" s="144" t="s">
        <v>345</v>
      </c>
      <c r="B4124" s="135" t="s">
        <v>1057</v>
      </c>
      <c r="C4124" s="143">
        <v>-496.78682711805874</v>
      </c>
      <c r="D4124" s="143">
        <v>2130.5361686876931</v>
      </c>
      <c r="E4124" s="142">
        <v>1.3220000000000001</v>
      </c>
      <c r="F4124" s="141">
        <v>2.2690000000000001</v>
      </c>
      <c r="G4124" s="135"/>
      <c r="H4124" s="135"/>
      <c r="I4124" s="134"/>
      <c r="J4124" s="135"/>
      <c r="K4124" s="135"/>
      <c r="L4124" s="134"/>
      <c r="M4124" s="135"/>
      <c r="N4124" s="135"/>
      <c r="O4124" s="134"/>
      <c r="P4124" s="135"/>
      <c r="Q4124" s="135"/>
      <c r="R4124" s="134"/>
      <c r="S4124" s="135"/>
      <c r="T4124" s="135"/>
      <c r="U4124" s="134"/>
      <c r="V4124" s="135"/>
      <c r="W4124" s="135"/>
      <c r="X4124" s="134"/>
      <c r="Y4124" s="135"/>
      <c r="Z4124" s="135"/>
      <c r="AA4124" s="134"/>
      <c r="AB4124" s="135"/>
      <c r="AC4124" s="135"/>
      <c r="AD4124" s="134"/>
      <c r="AE4124" s="135"/>
      <c r="AF4124" s="135"/>
      <c r="AG4124" s="134"/>
    </row>
    <row r="4125" spans="1:33">
      <c r="A4125" s="144" t="s">
        <v>345</v>
      </c>
      <c r="B4125" s="135" t="s">
        <v>1056</v>
      </c>
      <c r="C4125" s="143">
        <v>-496.37837902689313</v>
      </c>
      <c r="D4125" s="143">
        <v>2128.5694193012728</v>
      </c>
      <c r="E4125" s="142">
        <v>1.319</v>
      </c>
      <c r="F4125" s="141">
        <v>2.2839999999999998</v>
      </c>
      <c r="G4125" s="135"/>
      <c r="H4125" s="135"/>
      <c r="I4125" s="134"/>
      <c r="J4125" s="135"/>
      <c r="K4125" s="135"/>
      <c r="L4125" s="134"/>
      <c r="M4125" s="135"/>
      <c r="N4125" s="135"/>
      <c r="O4125" s="134"/>
      <c r="P4125" s="135"/>
      <c r="Q4125" s="135"/>
      <c r="R4125" s="134"/>
      <c r="S4125" s="135"/>
      <c r="T4125" s="135"/>
      <c r="U4125" s="134"/>
      <c r="V4125" s="135"/>
      <c r="W4125" s="135"/>
      <c r="X4125" s="134"/>
      <c r="Y4125" s="135"/>
      <c r="Z4125" s="135"/>
      <c r="AA4125" s="134"/>
      <c r="AB4125" s="135"/>
      <c r="AC4125" s="135"/>
      <c r="AD4125" s="134"/>
      <c r="AE4125" s="135"/>
      <c r="AF4125" s="135"/>
      <c r="AG4125" s="134"/>
    </row>
    <row r="4126" spans="1:33">
      <c r="A4126" s="144" t="s">
        <v>345</v>
      </c>
      <c r="B4126" s="135" t="s">
        <v>1055</v>
      </c>
      <c r="C4126" s="143">
        <v>-496.48379699142333</v>
      </c>
      <c r="D4126" s="143">
        <v>2128.5490026514749</v>
      </c>
      <c r="E4126" s="142">
        <v>1.304</v>
      </c>
      <c r="F4126" s="141">
        <v>2.2829999999999999</v>
      </c>
      <c r="G4126" s="135"/>
      <c r="H4126" s="135"/>
      <c r="I4126" s="134"/>
      <c r="J4126" s="135"/>
      <c r="K4126" s="135"/>
      <c r="L4126" s="134"/>
      <c r="M4126" s="135"/>
      <c r="N4126" s="135"/>
      <c r="O4126" s="134"/>
      <c r="P4126" s="135"/>
      <c r="Q4126" s="135"/>
      <c r="R4126" s="134"/>
      <c r="S4126" s="135"/>
      <c r="T4126" s="135"/>
      <c r="U4126" s="134"/>
      <c r="V4126" s="135"/>
      <c r="W4126" s="135"/>
      <c r="X4126" s="134"/>
      <c r="Y4126" s="135"/>
      <c r="Z4126" s="135"/>
      <c r="AA4126" s="134"/>
      <c r="AB4126" s="135"/>
      <c r="AC4126" s="135"/>
      <c r="AD4126" s="134"/>
      <c r="AE4126" s="135"/>
      <c r="AF4126" s="135"/>
      <c r="AG4126" s="134"/>
    </row>
    <row r="4127" spans="1:33">
      <c r="A4127" s="144" t="s">
        <v>345</v>
      </c>
      <c r="B4127" s="135" t="s">
        <v>1054</v>
      </c>
      <c r="C4127" s="143">
        <v>-496.5917431519826</v>
      </c>
      <c r="D4127" s="143">
        <v>2128.4341670085955</v>
      </c>
      <c r="E4127" s="142">
        <v>1.3360000000000001</v>
      </c>
      <c r="F4127" s="141">
        <v>2.2839999999999998</v>
      </c>
      <c r="G4127" s="135"/>
      <c r="H4127" s="135"/>
      <c r="I4127" s="134"/>
      <c r="J4127" s="135"/>
      <c r="K4127" s="135"/>
      <c r="L4127" s="134"/>
      <c r="M4127" s="135"/>
      <c r="N4127" s="135"/>
      <c r="O4127" s="134"/>
      <c r="P4127" s="135"/>
      <c r="Q4127" s="135"/>
      <c r="R4127" s="134"/>
      <c r="S4127" s="135"/>
      <c r="T4127" s="135"/>
      <c r="U4127" s="134"/>
      <c r="V4127" s="135"/>
      <c r="W4127" s="135"/>
      <c r="X4127" s="134"/>
      <c r="Y4127" s="135"/>
      <c r="Z4127" s="135"/>
      <c r="AA4127" s="134"/>
      <c r="AB4127" s="135"/>
      <c r="AC4127" s="135"/>
      <c r="AD4127" s="134"/>
      <c r="AE4127" s="135"/>
      <c r="AF4127" s="135"/>
      <c r="AG4127" s="134"/>
    </row>
    <row r="4128" spans="1:33">
      <c r="A4128" s="144" t="s">
        <v>345</v>
      </c>
      <c r="B4128" s="135" t="s">
        <v>1053</v>
      </c>
      <c r="C4128" s="143">
        <v>-496.43536157160543</v>
      </c>
      <c r="D4128" s="143">
        <v>2127.3711079729455</v>
      </c>
      <c r="E4128" s="142">
        <v>1.347</v>
      </c>
      <c r="F4128" s="141">
        <v>2.2770000000000001</v>
      </c>
      <c r="G4128" s="135"/>
      <c r="H4128" s="135"/>
      <c r="I4128" s="134"/>
      <c r="J4128" s="135"/>
      <c r="K4128" s="135"/>
      <c r="L4128" s="134"/>
      <c r="M4128" s="135"/>
      <c r="N4128" s="135"/>
      <c r="O4128" s="134"/>
      <c r="P4128" s="135"/>
      <c r="Q4128" s="135"/>
      <c r="R4128" s="134"/>
      <c r="S4128" s="135"/>
      <c r="T4128" s="135"/>
      <c r="U4128" s="134"/>
      <c r="V4128" s="135"/>
      <c r="W4128" s="135"/>
      <c r="X4128" s="134"/>
      <c r="Y4128" s="135"/>
      <c r="Z4128" s="135"/>
      <c r="AA4128" s="134"/>
      <c r="AB4128" s="135"/>
      <c r="AC4128" s="135"/>
      <c r="AD4128" s="134"/>
      <c r="AE4128" s="135"/>
      <c r="AF4128" s="135"/>
      <c r="AG4128" s="134"/>
    </row>
    <row r="4129" spans="1:33">
      <c r="A4129" s="144" t="s">
        <v>345</v>
      </c>
      <c r="B4129" s="135" t="s">
        <v>1052</v>
      </c>
      <c r="C4129" s="143">
        <v>-496.64669395691948</v>
      </c>
      <c r="D4129" s="143">
        <v>2127.0606436591102</v>
      </c>
      <c r="E4129" s="142">
        <v>1.329</v>
      </c>
      <c r="F4129" s="141">
        <v>2.2770000000000001</v>
      </c>
      <c r="G4129" s="135"/>
      <c r="H4129" s="135"/>
      <c r="I4129" s="134"/>
      <c r="J4129" s="135"/>
      <c r="K4129" s="135"/>
      <c r="L4129" s="134"/>
      <c r="M4129" s="135"/>
      <c r="N4129" s="135"/>
      <c r="O4129" s="134"/>
      <c r="P4129" s="135"/>
      <c r="Q4129" s="135"/>
      <c r="R4129" s="134"/>
      <c r="S4129" s="135"/>
      <c r="T4129" s="135"/>
      <c r="U4129" s="134"/>
      <c r="V4129" s="135"/>
      <c r="W4129" s="135"/>
      <c r="X4129" s="134"/>
      <c r="Y4129" s="135"/>
      <c r="Z4129" s="135"/>
      <c r="AA4129" s="134"/>
      <c r="AB4129" s="135"/>
      <c r="AC4129" s="135"/>
      <c r="AD4129" s="134"/>
      <c r="AE4129" s="135"/>
      <c r="AF4129" s="135"/>
      <c r="AG4129" s="134"/>
    </row>
    <row r="4130" spans="1:33">
      <c r="A4130" s="144" t="s">
        <v>345</v>
      </c>
      <c r="B4130" s="135" t="s">
        <v>1051</v>
      </c>
      <c r="C4130" s="143">
        <v>-496.40400706292991</v>
      </c>
      <c r="D4130" s="143">
        <v>2125.7567549990563</v>
      </c>
      <c r="E4130" s="142">
        <v>1.3340000000000001</v>
      </c>
      <c r="F4130" s="141">
        <v>2.2919999999999998</v>
      </c>
      <c r="G4130" s="135"/>
      <c r="H4130" s="135"/>
      <c r="I4130" s="134"/>
      <c r="J4130" s="135"/>
      <c r="K4130" s="135"/>
      <c r="L4130" s="134"/>
      <c r="M4130" s="135"/>
      <c r="N4130" s="135"/>
      <c r="O4130" s="134"/>
      <c r="P4130" s="135"/>
      <c r="Q4130" s="135"/>
      <c r="R4130" s="134"/>
      <c r="S4130" s="135"/>
      <c r="T4130" s="135"/>
      <c r="U4130" s="134"/>
      <c r="V4130" s="135"/>
      <c r="W4130" s="135"/>
      <c r="X4130" s="134"/>
      <c r="Y4130" s="135"/>
      <c r="Z4130" s="135"/>
      <c r="AA4130" s="134"/>
      <c r="AB4130" s="135"/>
      <c r="AC4130" s="135"/>
      <c r="AD4130" s="134"/>
      <c r="AE4130" s="135"/>
      <c r="AF4130" s="135"/>
      <c r="AG4130" s="134"/>
    </row>
    <row r="4131" spans="1:33">
      <c r="A4131" s="144" t="s">
        <v>345</v>
      </c>
      <c r="B4131" s="135" t="s">
        <v>1050</v>
      </c>
      <c r="C4131" s="143">
        <v>-496.02530078637307</v>
      </c>
      <c r="D4131" s="143">
        <v>2125.148879325463</v>
      </c>
      <c r="E4131" s="142">
        <v>1.341</v>
      </c>
      <c r="F4131" s="141">
        <v>2.2839999999999998</v>
      </c>
      <c r="G4131" s="135"/>
      <c r="H4131" s="135"/>
      <c r="I4131" s="134"/>
      <c r="J4131" s="135"/>
      <c r="K4131" s="135"/>
      <c r="L4131" s="134"/>
      <c r="M4131" s="135"/>
      <c r="N4131" s="135"/>
      <c r="O4131" s="134"/>
      <c r="P4131" s="135"/>
      <c r="Q4131" s="135"/>
      <c r="R4131" s="134"/>
      <c r="S4131" s="135"/>
      <c r="T4131" s="135"/>
      <c r="U4131" s="134"/>
      <c r="V4131" s="135"/>
      <c r="W4131" s="135"/>
      <c r="X4131" s="134"/>
      <c r="Y4131" s="135"/>
      <c r="Z4131" s="135"/>
      <c r="AA4131" s="134"/>
      <c r="AB4131" s="135"/>
      <c r="AC4131" s="135"/>
      <c r="AD4131" s="134"/>
      <c r="AE4131" s="135"/>
      <c r="AF4131" s="135"/>
      <c r="AG4131" s="134"/>
    </row>
    <row r="4132" spans="1:33">
      <c r="A4132" s="144" t="s">
        <v>345</v>
      </c>
      <c r="B4132" s="135" t="s">
        <v>1049</v>
      </c>
      <c r="C4132" s="143">
        <v>-496.38030708134551</v>
      </c>
      <c r="D4132" s="143">
        <v>2125.0599232847753</v>
      </c>
      <c r="E4132" s="142">
        <v>1.3420000000000001</v>
      </c>
      <c r="F4132" s="141">
        <v>2.2810000000000001</v>
      </c>
      <c r="G4132" s="135"/>
      <c r="H4132" s="135"/>
      <c r="I4132" s="134"/>
      <c r="J4132" s="135"/>
      <c r="K4132" s="135"/>
      <c r="L4132" s="134"/>
      <c r="M4132" s="135"/>
      <c r="N4132" s="135"/>
      <c r="O4132" s="134"/>
      <c r="P4132" s="135"/>
      <c r="Q4132" s="135"/>
      <c r="R4132" s="134"/>
      <c r="S4132" s="135"/>
      <c r="T4132" s="135"/>
      <c r="U4132" s="134"/>
      <c r="V4132" s="135"/>
      <c r="W4132" s="135"/>
      <c r="X4132" s="134"/>
      <c r="Y4132" s="135"/>
      <c r="Z4132" s="135"/>
      <c r="AA4132" s="134"/>
      <c r="AB4132" s="135"/>
      <c r="AC4132" s="135"/>
      <c r="AD4132" s="134"/>
      <c r="AE4132" s="135"/>
      <c r="AF4132" s="135"/>
      <c r="AG4132" s="134"/>
    </row>
    <row r="4133" spans="1:33">
      <c r="A4133" s="144" t="s">
        <v>345</v>
      </c>
      <c r="B4133" s="135" t="s">
        <v>1048</v>
      </c>
      <c r="C4133" s="143">
        <v>-496.29010773555518</v>
      </c>
      <c r="D4133" s="143">
        <v>2124.8441336086617</v>
      </c>
      <c r="E4133" s="142">
        <v>1.339</v>
      </c>
      <c r="F4133" s="141">
        <v>2.2799999999999998</v>
      </c>
      <c r="G4133" s="135"/>
      <c r="H4133" s="135"/>
      <c r="I4133" s="134"/>
      <c r="J4133" s="135"/>
      <c r="K4133" s="135"/>
      <c r="L4133" s="134"/>
      <c r="M4133" s="135"/>
      <c r="N4133" s="135"/>
      <c r="O4133" s="134"/>
      <c r="P4133" s="135"/>
      <c r="Q4133" s="135"/>
      <c r="R4133" s="134"/>
      <c r="S4133" s="135"/>
      <c r="T4133" s="135"/>
      <c r="U4133" s="134"/>
      <c r="V4133" s="135"/>
      <c r="W4133" s="135"/>
      <c r="X4133" s="134"/>
      <c r="Y4133" s="135"/>
      <c r="Z4133" s="135"/>
      <c r="AA4133" s="134"/>
      <c r="AB4133" s="135"/>
      <c r="AC4133" s="135"/>
      <c r="AD4133" s="134"/>
      <c r="AE4133" s="135"/>
      <c r="AF4133" s="135"/>
      <c r="AG4133" s="134"/>
    </row>
    <row r="4134" spans="1:33">
      <c r="A4134" s="144" t="s">
        <v>345</v>
      </c>
      <c r="B4134" s="135" t="s">
        <v>1047</v>
      </c>
      <c r="C4134" s="143">
        <v>-496.28784554861011</v>
      </c>
      <c r="D4134" s="143">
        <v>2123.4629697042533</v>
      </c>
      <c r="E4134" s="142">
        <v>1.3580000000000001</v>
      </c>
      <c r="F4134" s="141">
        <v>2.2759999999999998</v>
      </c>
      <c r="G4134" s="135"/>
      <c r="H4134" s="135"/>
      <c r="I4134" s="134"/>
      <c r="J4134" s="135"/>
      <c r="K4134" s="135"/>
      <c r="L4134" s="134"/>
      <c r="M4134" s="135"/>
      <c r="N4134" s="135"/>
      <c r="O4134" s="134"/>
      <c r="P4134" s="135"/>
      <c r="Q4134" s="135"/>
      <c r="R4134" s="134"/>
      <c r="S4134" s="135"/>
      <c r="T4134" s="135"/>
      <c r="U4134" s="134"/>
      <c r="V4134" s="135"/>
      <c r="W4134" s="135"/>
      <c r="X4134" s="134"/>
      <c r="Y4134" s="135"/>
      <c r="Z4134" s="135"/>
      <c r="AA4134" s="134"/>
      <c r="AB4134" s="135"/>
      <c r="AC4134" s="135"/>
      <c r="AD4134" s="134"/>
      <c r="AE4134" s="135"/>
      <c r="AF4134" s="135"/>
      <c r="AG4134" s="134"/>
    </row>
    <row r="4135" spans="1:33">
      <c r="A4135" s="144" t="s">
        <v>345</v>
      </c>
      <c r="B4135" s="135" t="s">
        <v>1046</v>
      </c>
      <c r="C4135" s="143">
        <v>-496.36714155564647</v>
      </c>
      <c r="D4135" s="143">
        <v>2122.0943635672697</v>
      </c>
      <c r="E4135" s="142">
        <v>1.373</v>
      </c>
      <c r="F4135" s="141">
        <v>2.2890000000000001</v>
      </c>
      <c r="G4135" s="135"/>
      <c r="H4135" s="135"/>
      <c r="I4135" s="134"/>
      <c r="J4135" s="135"/>
      <c r="K4135" s="135"/>
      <c r="L4135" s="134"/>
      <c r="M4135" s="135"/>
      <c r="N4135" s="135"/>
      <c r="O4135" s="134"/>
      <c r="P4135" s="135"/>
      <c r="Q4135" s="135"/>
      <c r="R4135" s="134"/>
      <c r="S4135" s="135"/>
      <c r="T4135" s="135"/>
      <c r="U4135" s="134"/>
      <c r="V4135" s="135"/>
      <c r="W4135" s="135"/>
      <c r="X4135" s="134"/>
      <c r="Y4135" s="135"/>
      <c r="Z4135" s="135"/>
      <c r="AA4135" s="134"/>
      <c r="AB4135" s="135"/>
      <c r="AC4135" s="135"/>
      <c r="AD4135" s="134"/>
      <c r="AE4135" s="135"/>
      <c r="AF4135" s="135"/>
      <c r="AG4135" s="134"/>
    </row>
    <row r="4136" spans="1:33">
      <c r="A4136" s="144" t="s">
        <v>345</v>
      </c>
      <c r="B4136" s="135" t="s">
        <v>1045</v>
      </c>
      <c r="C4136" s="143">
        <v>-496.04551710124781</v>
      </c>
      <c r="D4136" s="143">
        <v>2121.6521218250541</v>
      </c>
      <c r="E4136" s="142">
        <v>1.3380000000000001</v>
      </c>
      <c r="F4136" s="141">
        <v>2.2930000000000001</v>
      </c>
      <c r="G4136" s="135"/>
      <c r="H4136" s="135"/>
      <c r="I4136" s="134"/>
      <c r="J4136" s="135"/>
      <c r="K4136" s="135"/>
      <c r="L4136" s="134"/>
      <c r="M4136" s="135"/>
      <c r="N4136" s="135"/>
      <c r="O4136" s="134"/>
      <c r="P4136" s="135"/>
      <c r="Q4136" s="135"/>
      <c r="R4136" s="134"/>
      <c r="S4136" s="135"/>
      <c r="T4136" s="135"/>
      <c r="U4136" s="134"/>
      <c r="V4136" s="135"/>
      <c r="W4136" s="135"/>
      <c r="X4136" s="134"/>
      <c r="Y4136" s="135"/>
      <c r="Z4136" s="135"/>
      <c r="AA4136" s="134"/>
      <c r="AB4136" s="135"/>
      <c r="AC4136" s="135"/>
      <c r="AD4136" s="134"/>
      <c r="AE4136" s="135"/>
      <c r="AF4136" s="135"/>
      <c r="AG4136" s="134"/>
    </row>
    <row r="4137" spans="1:33">
      <c r="A4137" s="144" t="s">
        <v>345</v>
      </c>
      <c r="B4137" s="135" t="s">
        <v>1044</v>
      </c>
      <c r="C4137" s="143">
        <v>-496.13479488652581</v>
      </c>
      <c r="D4137" s="143">
        <v>2120.995568052248</v>
      </c>
      <c r="E4137" s="142">
        <v>1.343</v>
      </c>
      <c r="F4137" s="141">
        <v>2.282</v>
      </c>
      <c r="G4137" s="135"/>
      <c r="H4137" s="135"/>
      <c r="I4137" s="134"/>
      <c r="J4137" s="135"/>
      <c r="K4137" s="135"/>
      <c r="L4137" s="134"/>
      <c r="M4137" s="135"/>
      <c r="N4137" s="135"/>
      <c r="O4137" s="134"/>
      <c r="P4137" s="135"/>
      <c r="Q4137" s="135"/>
      <c r="R4137" s="134"/>
      <c r="S4137" s="135"/>
      <c r="T4137" s="135"/>
      <c r="U4137" s="134"/>
      <c r="V4137" s="135"/>
      <c r="W4137" s="135"/>
      <c r="X4137" s="134"/>
      <c r="Y4137" s="135"/>
      <c r="Z4137" s="135"/>
      <c r="AA4137" s="134"/>
      <c r="AB4137" s="135"/>
      <c r="AC4137" s="135"/>
      <c r="AD4137" s="134"/>
      <c r="AE4137" s="135"/>
      <c r="AF4137" s="135"/>
      <c r="AG4137" s="134"/>
    </row>
    <row r="4138" spans="1:33">
      <c r="A4138" s="144" t="s">
        <v>345</v>
      </c>
      <c r="B4138" s="135" t="s">
        <v>1043</v>
      </c>
      <c r="C4138" s="143">
        <v>-496.81779779513568</v>
      </c>
      <c r="D4138" s="143">
        <v>2119.020015441668</v>
      </c>
      <c r="E4138" s="142">
        <v>1.351</v>
      </c>
      <c r="F4138" s="141">
        <v>2.2909999999999999</v>
      </c>
      <c r="G4138" s="135"/>
      <c r="H4138" s="135"/>
      <c r="I4138" s="134"/>
      <c r="J4138" s="135"/>
      <c r="K4138" s="135"/>
      <c r="L4138" s="134"/>
      <c r="M4138" s="135"/>
      <c r="N4138" s="135"/>
      <c r="O4138" s="134"/>
      <c r="P4138" s="135"/>
      <c r="Q4138" s="135"/>
      <c r="R4138" s="134"/>
      <c r="S4138" s="135"/>
      <c r="T4138" s="135"/>
      <c r="U4138" s="134"/>
      <c r="V4138" s="135"/>
      <c r="W4138" s="135"/>
      <c r="X4138" s="134"/>
      <c r="Y4138" s="135"/>
      <c r="Z4138" s="135"/>
      <c r="AA4138" s="134"/>
      <c r="AB4138" s="135"/>
      <c r="AC4138" s="135"/>
      <c r="AD4138" s="134"/>
      <c r="AE4138" s="135"/>
      <c r="AF4138" s="135"/>
      <c r="AG4138" s="134"/>
    </row>
    <row r="4139" spans="1:33">
      <c r="A4139" s="144" t="s">
        <v>345</v>
      </c>
      <c r="B4139" s="135" t="s">
        <v>1042</v>
      </c>
      <c r="C4139" s="143">
        <v>-496.46743110052194</v>
      </c>
      <c r="D4139" s="143">
        <v>2117.5281266596089</v>
      </c>
      <c r="E4139" s="142">
        <v>1.3480000000000001</v>
      </c>
      <c r="F4139" s="141">
        <v>2.2869999999999999</v>
      </c>
      <c r="G4139" s="135"/>
      <c r="H4139" s="135"/>
      <c r="I4139" s="134"/>
      <c r="J4139" s="135"/>
      <c r="K4139" s="135"/>
      <c r="L4139" s="134"/>
      <c r="M4139" s="135"/>
      <c r="N4139" s="135"/>
      <c r="O4139" s="134"/>
      <c r="P4139" s="135"/>
      <c r="Q4139" s="135"/>
      <c r="R4139" s="134"/>
      <c r="S4139" s="135"/>
      <c r="T4139" s="135"/>
      <c r="U4139" s="134"/>
      <c r="V4139" s="135"/>
      <c r="W4139" s="135"/>
      <c r="X4139" s="134"/>
      <c r="Y4139" s="135"/>
      <c r="Z4139" s="135"/>
      <c r="AA4139" s="134"/>
      <c r="AB4139" s="135"/>
      <c r="AC4139" s="135"/>
      <c r="AD4139" s="134"/>
      <c r="AE4139" s="135"/>
      <c r="AF4139" s="135"/>
      <c r="AG4139" s="134"/>
    </row>
    <row r="4140" spans="1:33">
      <c r="A4140" s="144" t="s">
        <v>345</v>
      </c>
      <c r="B4140" s="135" t="s">
        <v>1041</v>
      </c>
      <c r="C4140" s="143">
        <v>-496.01021399509506</v>
      </c>
      <c r="D4140" s="143">
        <v>2115.655011436359</v>
      </c>
      <c r="E4140" s="142">
        <v>1.3180000000000001</v>
      </c>
      <c r="F4140" s="141">
        <v>2.2890000000000001</v>
      </c>
      <c r="G4140" s="135"/>
      <c r="H4140" s="135"/>
      <c r="I4140" s="134"/>
      <c r="J4140" s="135"/>
      <c r="K4140" s="135"/>
      <c r="L4140" s="134"/>
      <c r="M4140" s="135"/>
      <c r="N4140" s="135"/>
      <c r="O4140" s="134"/>
      <c r="P4140" s="135"/>
      <c r="Q4140" s="135"/>
      <c r="R4140" s="134"/>
      <c r="S4140" s="135"/>
      <c r="T4140" s="135"/>
      <c r="U4140" s="134"/>
      <c r="V4140" s="135"/>
      <c r="W4140" s="135"/>
      <c r="X4140" s="134"/>
      <c r="Y4140" s="135"/>
      <c r="Z4140" s="135"/>
      <c r="AA4140" s="134"/>
      <c r="AB4140" s="135"/>
      <c r="AC4140" s="135"/>
      <c r="AD4140" s="134"/>
      <c r="AE4140" s="135"/>
      <c r="AF4140" s="135"/>
      <c r="AG4140" s="134"/>
    </row>
    <row r="4141" spans="1:33">
      <c r="A4141" s="144" t="s">
        <v>345</v>
      </c>
      <c r="B4141" s="135" t="s">
        <v>1040</v>
      </c>
      <c r="C4141" s="143">
        <v>-496.33243435116782</v>
      </c>
      <c r="D4141" s="143">
        <v>2114.2997024965657</v>
      </c>
      <c r="E4141" s="142">
        <v>1.304</v>
      </c>
      <c r="F4141" s="141">
        <v>2.2789999999999999</v>
      </c>
      <c r="G4141" s="135"/>
      <c r="H4141" s="135"/>
      <c r="I4141" s="134"/>
      <c r="J4141" s="135"/>
      <c r="K4141" s="135"/>
      <c r="L4141" s="134"/>
      <c r="M4141" s="135"/>
      <c r="N4141" s="135"/>
      <c r="O4141" s="134"/>
      <c r="P4141" s="135"/>
      <c r="Q4141" s="135"/>
      <c r="R4141" s="134"/>
      <c r="S4141" s="135"/>
      <c r="T4141" s="135"/>
      <c r="U4141" s="134"/>
      <c r="V4141" s="135"/>
      <c r="W4141" s="135"/>
      <c r="X4141" s="134"/>
      <c r="Y4141" s="135"/>
      <c r="Z4141" s="135"/>
      <c r="AA4141" s="134"/>
      <c r="AB4141" s="135"/>
      <c r="AC4141" s="135"/>
      <c r="AD4141" s="134"/>
      <c r="AE4141" s="135"/>
      <c r="AF4141" s="135"/>
      <c r="AG4141" s="134"/>
    </row>
    <row r="4142" spans="1:33">
      <c r="A4142" s="144" t="s">
        <v>345</v>
      </c>
      <c r="B4142" s="135" t="s">
        <v>1039</v>
      </c>
      <c r="C4142" s="143">
        <v>-495.93094943361467</v>
      </c>
      <c r="D4142" s="143">
        <v>2112.6517060243</v>
      </c>
      <c r="E4142" s="142">
        <v>1.2829999999999999</v>
      </c>
      <c r="F4142" s="141">
        <v>2.2669999999999999</v>
      </c>
      <c r="G4142" s="135"/>
      <c r="H4142" s="135"/>
      <c r="I4142" s="134"/>
      <c r="J4142" s="135"/>
      <c r="K4142" s="135"/>
      <c r="L4142" s="134"/>
      <c r="M4142" s="135"/>
      <c r="N4142" s="135"/>
      <c r="O4142" s="134"/>
      <c r="P4142" s="135"/>
      <c r="Q4142" s="135"/>
      <c r="R4142" s="134"/>
      <c r="S4142" s="135"/>
      <c r="T4142" s="135"/>
      <c r="U4142" s="134"/>
      <c r="V4142" s="135"/>
      <c r="W4142" s="135"/>
      <c r="X4142" s="134"/>
      <c r="Y4142" s="135"/>
      <c r="Z4142" s="135"/>
      <c r="AA4142" s="134"/>
      <c r="AB4142" s="135"/>
      <c r="AC4142" s="135"/>
      <c r="AD4142" s="134"/>
      <c r="AE4142" s="135"/>
      <c r="AF4142" s="135"/>
      <c r="AG4142" s="134"/>
    </row>
    <row r="4143" spans="1:33">
      <c r="A4143" s="144" t="s">
        <v>345</v>
      </c>
      <c r="B4143" s="135" t="s">
        <v>1038</v>
      </c>
      <c r="C4143" s="143">
        <v>-496.43556322318562</v>
      </c>
      <c r="D4143" s="143">
        <v>2111.2929958340997</v>
      </c>
      <c r="E4143" s="142">
        <v>1.3080000000000001</v>
      </c>
      <c r="F4143" s="141">
        <v>2.2450000000000001</v>
      </c>
      <c r="G4143" s="135"/>
      <c r="H4143" s="135"/>
      <c r="I4143" s="134"/>
      <c r="J4143" s="135"/>
      <c r="K4143" s="135"/>
      <c r="L4143" s="134"/>
      <c r="M4143" s="135"/>
      <c r="N4143" s="135"/>
      <c r="O4143" s="134"/>
      <c r="P4143" s="135"/>
      <c r="Q4143" s="135"/>
      <c r="R4143" s="134"/>
      <c r="S4143" s="135"/>
      <c r="T4143" s="135"/>
      <c r="U4143" s="134"/>
      <c r="V4143" s="135"/>
      <c r="W4143" s="135"/>
      <c r="X4143" s="134"/>
      <c r="Y4143" s="135"/>
      <c r="Z4143" s="135"/>
      <c r="AA4143" s="134"/>
      <c r="AB4143" s="135"/>
      <c r="AC4143" s="135"/>
      <c r="AD4143" s="134"/>
      <c r="AE4143" s="135"/>
      <c r="AF4143" s="135"/>
      <c r="AG4143" s="134"/>
    </row>
    <row r="4144" spans="1:33">
      <c r="A4144" s="144" t="s">
        <v>345</v>
      </c>
      <c r="B4144" s="135" t="s">
        <v>1037</v>
      </c>
      <c r="C4144" s="143">
        <v>-496.48589800301596</v>
      </c>
      <c r="D4144" s="143">
        <v>2109.4907562839462</v>
      </c>
      <c r="E4144" s="142">
        <v>1.2989999999999999</v>
      </c>
      <c r="F4144" s="141">
        <v>2.2559999999999998</v>
      </c>
      <c r="G4144" s="135"/>
      <c r="H4144" s="135"/>
      <c r="I4144" s="134"/>
      <c r="J4144" s="135"/>
      <c r="K4144" s="135"/>
      <c r="L4144" s="134"/>
      <c r="M4144" s="135"/>
      <c r="N4144" s="135"/>
      <c r="O4144" s="134"/>
      <c r="P4144" s="135"/>
      <c r="Q4144" s="135"/>
      <c r="R4144" s="134"/>
      <c r="S4144" s="135"/>
      <c r="T4144" s="135"/>
      <c r="U4144" s="134"/>
      <c r="V4144" s="135"/>
      <c r="W4144" s="135"/>
      <c r="X4144" s="134"/>
      <c r="Y4144" s="135"/>
      <c r="Z4144" s="135"/>
      <c r="AA4144" s="134"/>
      <c r="AB4144" s="135"/>
      <c r="AC4144" s="135"/>
      <c r="AD4144" s="134"/>
      <c r="AE4144" s="135"/>
      <c r="AF4144" s="135"/>
      <c r="AG4144" s="134"/>
    </row>
    <row r="4145" spans="1:33">
      <c r="A4145" s="144" t="s">
        <v>345</v>
      </c>
      <c r="B4145" s="135" t="s">
        <v>1036</v>
      </c>
      <c r="C4145" s="143">
        <v>-496.40324966783817</v>
      </c>
      <c r="D4145" s="143">
        <v>2109.1096640204614</v>
      </c>
      <c r="E4145" s="142">
        <v>1.3080000000000001</v>
      </c>
      <c r="F4145" s="141">
        <v>2.2360000000000002</v>
      </c>
      <c r="G4145" s="135"/>
      <c r="H4145" s="135"/>
      <c r="I4145" s="134"/>
      <c r="J4145" s="135"/>
      <c r="K4145" s="135"/>
      <c r="L4145" s="134"/>
      <c r="M4145" s="135"/>
      <c r="N4145" s="135"/>
      <c r="O4145" s="134"/>
      <c r="P4145" s="135"/>
      <c r="Q4145" s="135"/>
      <c r="R4145" s="134"/>
      <c r="S4145" s="135"/>
      <c r="T4145" s="135"/>
      <c r="U4145" s="134"/>
      <c r="V4145" s="135"/>
      <c r="W4145" s="135"/>
      <c r="X4145" s="134"/>
      <c r="Y4145" s="135"/>
      <c r="Z4145" s="135"/>
      <c r="AA4145" s="134"/>
      <c r="AB4145" s="135"/>
      <c r="AC4145" s="135"/>
      <c r="AD4145" s="134"/>
      <c r="AE4145" s="135"/>
      <c r="AF4145" s="135"/>
      <c r="AG4145" s="134"/>
    </row>
    <row r="4146" spans="1:33">
      <c r="A4146" s="144" t="s">
        <v>345</v>
      </c>
      <c r="B4146" s="135" t="s">
        <v>1035</v>
      </c>
      <c r="C4146" s="143">
        <v>-496.18812876400494</v>
      </c>
      <c r="D4146" s="143">
        <v>2107.2247095764887</v>
      </c>
      <c r="E4146" s="142">
        <v>1.304</v>
      </c>
      <c r="F4146" s="141">
        <v>2.2629999999999999</v>
      </c>
      <c r="G4146" s="135"/>
      <c r="H4146" s="135"/>
      <c r="I4146" s="134"/>
      <c r="J4146" s="135"/>
      <c r="K4146" s="135"/>
      <c r="L4146" s="134"/>
      <c r="M4146" s="135"/>
      <c r="N4146" s="135"/>
      <c r="O4146" s="134"/>
      <c r="P4146" s="135"/>
      <c r="Q4146" s="135"/>
      <c r="R4146" s="134"/>
      <c r="S4146" s="135"/>
      <c r="T4146" s="135"/>
      <c r="U4146" s="134"/>
      <c r="V4146" s="135"/>
      <c r="W4146" s="135"/>
      <c r="X4146" s="134"/>
      <c r="Y4146" s="135"/>
      <c r="Z4146" s="135"/>
      <c r="AA4146" s="134"/>
      <c r="AB4146" s="135"/>
      <c r="AC4146" s="135"/>
      <c r="AD4146" s="134"/>
      <c r="AE4146" s="135"/>
      <c r="AF4146" s="135"/>
      <c r="AG4146" s="134"/>
    </row>
    <row r="4147" spans="1:33">
      <c r="A4147" s="144" t="s">
        <v>345</v>
      </c>
      <c r="B4147" s="135" t="s">
        <v>1034</v>
      </c>
      <c r="C4147" s="143">
        <v>-496.65009635397155</v>
      </c>
      <c r="D4147" s="143">
        <v>2105.4470061184038</v>
      </c>
      <c r="E4147" s="142">
        <v>1.2929999999999999</v>
      </c>
      <c r="F4147" s="141">
        <v>2.2480000000000002</v>
      </c>
      <c r="G4147" s="135"/>
      <c r="H4147" s="135"/>
      <c r="I4147" s="134"/>
      <c r="J4147" s="135"/>
      <c r="K4147" s="135"/>
      <c r="L4147" s="134"/>
      <c r="M4147" s="135"/>
      <c r="N4147" s="135"/>
      <c r="O4147" s="134"/>
      <c r="P4147" s="135"/>
      <c r="Q4147" s="135"/>
      <c r="R4147" s="134"/>
      <c r="S4147" s="135"/>
      <c r="T4147" s="135"/>
      <c r="U4147" s="134"/>
      <c r="V4147" s="135"/>
      <c r="W4147" s="135"/>
      <c r="X4147" s="134"/>
      <c r="Y4147" s="135"/>
      <c r="Z4147" s="135"/>
      <c r="AA4147" s="134"/>
      <c r="AB4147" s="135"/>
      <c r="AC4147" s="135"/>
      <c r="AD4147" s="134"/>
      <c r="AE4147" s="135"/>
      <c r="AF4147" s="135"/>
      <c r="AG4147" s="134"/>
    </row>
    <row r="4148" spans="1:33">
      <c r="A4148" s="144" t="s">
        <v>345</v>
      </c>
      <c r="B4148" s="135" t="s">
        <v>1033</v>
      </c>
      <c r="C4148" s="143">
        <v>-496.89597617309448</v>
      </c>
      <c r="D4148" s="143">
        <v>2105.1511643881986</v>
      </c>
      <c r="E4148" s="142">
        <v>1.298</v>
      </c>
      <c r="F4148" s="141">
        <v>2.2629999999999999</v>
      </c>
      <c r="G4148" s="135"/>
      <c r="H4148" s="135"/>
      <c r="I4148" s="134"/>
      <c r="J4148" s="135"/>
      <c r="K4148" s="135"/>
      <c r="L4148" s="134"/>
      <c r="M4148" s="135"/>
      <c r="N4148" s="135"/>
      <c r="O4148" s="134"/>
      <c r="P4148" s="135"/>
      <c r="Q4148" s="135"/>
      <c r="R4148" s="134"/>
      <c r="S4148" s="135"/>
      <c r="T4148" s="135"/>
      <c r="U4148" s="134"/>
      <c r="V4148" s="135"/>
      <c r="W4148" s="135"/>
      <c r="X4148" s="134"/>
      <c r="Y4148" s="135"/>
      <c r="Z4148" s="135"/>
      <c r="AA4148" s="134"/>
      <c r="AB4148" s="135"/>
      <c r="AC4148" s="135"/>
      <c r="AD4148" s="134"/>
      <c r="AE4148" s="135"/>
      <c r="AF4148" s="135"/>
      <c r="AG4148" s="134"/>
    </row>
    <row r="4149" spans="1:33">
      <c r="A4149" s="144" t="s">
        <v>345</v>
      </c>
      <c r="B4149" s="135" t="s">
        <v>1032</v>
      </c>
      <c r="C4149" s="143">
        <v>-496.79515358743026</v>
      </c>
      <c r="D4149" s="143">
        <v>2104.7410593797122</v>
      </c>
      <c r="E4149" s="142">
        <v>1.3089999999999999</v>
      </c>
      <c r="F4149" s="141">
        <v>2.2410000000000001</v>
      </c>
      <c r="G4149" s="135"/>
      <c r="H4149" s="135"/>
      <c r="I4149" s="134"/>
      <c r="J4149" s="135"/>
      <c r="K4149" s="135"/>
      <c r="L4149" s="134"/>
      <c r="M4149" s="135"/>
      <c r="N4149" s="135"/>
      <c r="O4149" s="134"/>
      <c r="P4149" s="135"/>
      <c r="Q4149" s="135"/>
      <c r="R4149" s="134"/>
      <c r="S4149" s="135"/>
      <c r="T4149" s="135"/>
      <c r="U4149" s="134"/>
      <c r="V4149" s="135"/>
      <c r="W4149" s="135"/>
      <c r="X4149" s="134"/>
      <c r="Y4149" s="135"/>
      <c r="Z4149" s="135"/>
      <c r="AA4149" s="134"/>
      <c r="AB4149" s="135"/>
      <c r="AC4149" s="135"/>
      <c r="AD4149" s="134"/>
      <c r="AE4149" s="135"/>
      <c r="AF4149" s="135"/>
      <c r="AG4149" s="134"/>
    </row>
    <row r="4150" spans="1:33">
      <c r="A4150" s="144" t="s">
        <v>345</v>
      </c>
      <c r="B4150" s="135" t="s">
        <v>1031</v>
      </c>
      <c r="C4150" s="143">
        <v>-496.28572003486568</v>
      </c>
      <c r="D4150" s="143">
        <v>2104.312266225204</v>
      </c>
      <c r="E4150" s="142">
        <v>1.2929999999999999</v>
      </c>
      <c r="F4150" s="141">
        <v>2.2570000000000001</v>
      </c>
      <c r="G4150" s="135"/>
      <c r="H4150" s="135"/>
      <c r="I4150" s="134"/>
      <c r="J4150" s="135"/>
      <c r="K4150" s="135"/>
      <c r="L4150" s="134"/>
      <c r="M4150" s="135"/>
      <c r="N4150" s="135"/>
      <c r="O4150" s="134"/>
      <c r="P4150" s="135"/>
      <c r="Q4150" s="135"/>
      <c r="R4150" s="134"/>
      <c r="S4150" s="135"/>
      <c r="T4150" s="135"/>
      <c r="U4150" s="134"/>
      <c r="V4150" s="135"/>
      <c r="W4150" s="135"/>
      <c r="X4150" s="134"/>
      <c r="Y4150" s="135"/>
      <c r="Z4150" s="135"/>
      <c r="AA4150" s="134"/>
      <c r="AB4150" s="135"/>
      <c r="AC4150" s="135"/>
      <c r="AD4150" s="134"/>
      <c r="AE4150" s="135"/>
      <c r="AF4150" s="135"/>
      <c r="AG4150" s="134"/>
    </row>
    <row r="4151" spans="1:33">
      <c r="A4151" s="144" t="s">
        <v>345</v>
      </c>
      <c r="B4151" s="135" t="s">
        <v>1030</v>
      </c>
      <c r="C4151" s="143">
        <v>-496.38782480816445</v>
      </c>
      <c r="D4151" s="143">
        <v>2102.6754827274908</v>
      </c>
      <c r="E4151" s="142">
        <v>1.31</v>
      </c>
      <c r="F4151" s="141">
        <v>2.2610000000000001</v>
      </c>
      <c r="G4151" s="135"/>
      <c r="H4151" s="135"/>
      <c r="I4151" s="134"/>
      <c r="J4151" s="135"/>
      <c r="K4151" s="135"/>
      <c r="L4151" s="134"/>
      <c r="M4151" s="135"/>
      <c r="N4151" s="135"/>
      <c r="O4151" s="134"/>
      <c r="P4151" s="135"/>
      <c r="Q4151" s="135"/>
      <c r="R4151" s="134"/>
      <c r="S4151" s="135"/>
      <c r="T4151" s="135"/>
      <c r="U4151" s="134"/>
      <c r="V4151" s="135"/>
      <c r="W4151" s="135"/>
      <c r="X4151" s="134"/>
      <c r="Y4151" s="135"/>
      <c r="Z4151" s="135"/>
      <c r="AA4151" s="134"/>
      <c r="AB4151" s="135"/>
      <c r="AC4151" s="135"/>
      <c r="AD4151" s="134"/>
      <c r="AE4151" s="135"/>
      <c r="AF4151" s="135"/>
      <c r="AG4151" s="134"/>
    </row>
    <row r="4152" spans="1:33">
      <c r="A4152" s="144" t="s">
        <v>345</v>
      </c>
      <c r="B4152" s="135" t="s">
        <v>1029</v>
      </c>
      <c r="C4152" s="143">
        <v>-496.33943877606453</v>
      </c>
      <c r="D4152" s="143">
        <v>2101.0799760034834</v>
      </c>
      <c r="E4152" s="142">
        <v>1.3120000000000001</v>
      </c>
      <c r="F4152" s="141">
        <v>2.2530000000000001</v>
      </c>
      <c r="G4152" s="135"/>
      <c r="H4152" s="135"/>
      <c r="I4152" s="134"/>
      <c r="J4152" s="135"/>
      <c r="K4152" s="135"/>
      <c r="L4152" s="134"/>
      <c r="M4152" s="135"/>
      <c r="N4152" s="135"/>
      <c r="O4152" s="134"/>
      <c r="P4152" s="135"/>
      <c r="Q4152" s="135"/>
      <c r="R4152" s="134"/>
      <c r="S4152" s="135"/>
      <c r="T4152" s="135"/>
      <c r="U4152" s="134"/>
      <c r="V4152" s="135"/>
      <c r="W4152" s="135"/>
      <c r="X4152" s="134"/>
      <c r="Y4152" s="135"/>
      <c r="Z4152" s="135"/>
      <c r="AA4152" s="134"/>
      <c r="AB4152" s="135"/>
      <c r="AC4152" s="135"/>
      <c r="AD4152" s="134"/>
      <c r="AE4152" s="135"/>
      <c r="AF4152" s="135"/>
      <c r="AG4152" s="134"/>
    </row>
    <row r="4153" spans="1:33">
      <c r="A4153" s="144" t="s">
        <v>345</v>
      </c>
      <c r="B4153" s="135" t="s">
        <v>1028</v>
      </c>
      <c r="C4153" s="143">
        <v>-496.6397391790768</v>
      </c>
      <c r="D4153" s="143">
        <v>2100.8412972134979</v>
      </c>
      <c r="E4153" s="142">
        <v>1.3149999999999999</v>
      </c>
      <c r="F4153" s="141">
        <v>2.2410000000000001</v>
      </c>
      <c r="G4153" s="135"/>
      <c r="H4153" s="135"/>
      <c r="I4153" s="134"/>
      <c r="J4153" s="135"/>
      <c r="K4153" s="135"/>
      <c r="L4153" s="134"/>
      <c r="M4153" s="135"/>
      <c r="N4153" s="135"/>
      <c r="O4153" s="134"/>
      <c r="P4153" s="135"/>
      <c r="Q4153" s="135"/>
      <c r="R4153" s="134"/>
      <c r="S4153" s="135"/>
      <c r="T4153" s="135"/>
      <c r="U4153" s="134"/>
      <c r="V4153" s="135"/>
      <c r="W4153" s="135"/>
      <c r="X4153" s="134"/>
      <c r="Y4153" s="135"/>
      <c r="Z4153" s="135"/>
      <c r="AA4153" s="134"/>
      <c r="AB4153" s="135"/>
      <c r="AC4153" s="135"/>
      <c r="AD4153" s="134"/>
      <c r="AE4153" s="135"/>
      <c r="AF4153" s="135"/>
      <c r="AG4153" s="134"/>
    </row>
    <row r="4154" spans="1:33">
      <c r="A4154" s="144" t="s">
        <v>345</v>
      </c>
      <c r="B4154" s="135" t="s">
        <v>1027</v>
      </c>
      <c r="C4154" s="143">
        <v>-496.17901734094153</v>
      </c>
      <c r="D4154" s="143">
        <v>2100.0097240029327</v>
      </c>
      <c r="E4154" s="142">
        <v>1.3160000000000001</v>
      </c>
      <c r="F4154" s="141">
        <v>2.2589999999999999</v>
      </c>
      <c r="G4154" s="135"/>
      <c r="H4154" s="135"/>
      <c r="I4154" s="134"/>
      <c r="J4154" s="135"/>
      <c r="K4154" s="135"/>
      <c r="L4154" s="134"/>
      <c r="M4154" s="135"/>
      <c r="N4154" s="135"/>
      <c r="O4154" s="134"/>
      <c r="P4154" s="135"/>
      <c r="Q4154" s="135"/>
      <c r="R4154" s="134"/>
      <c r="S4154" s="135"/>
      <c r="T4154" s="135"/>
      <c r="U4154" s="134"/>
      <c r="V4154" s="135"/>
      <c r="W4154" s="135"/>
      <c r="X4154" s="134"/>
      <c r="Y4154" s="135"/>
      <c r="Z4154" s="135"/>
      <c r="AA4154" s="134"/>
      <c r="AB4154" s="135"/>
      <c r="AC4154" s="135"/>
      <c r="AD4154" s="134"/>
      <c r="AE4154" s="135"/>
      <c r="AF4154" s="135"/>
      <c r="AG4154" s="134"/>
    </row>
    <row r="4155" spans="1:33">
      <c r="A4155" s="144" t="s">
        <v>345</v>
      </c>
      <c r="B4155" s="135" t="s">
        <v>1026</v>
      </c>
      <c r="C4155" s="143">
        <v>-496.58247343501893</v>
      </c>
      <c r="D4155" s="143">
        <v>2099.6216918762138</v>
      </c>
      <c r="E4155" s="142">
        <v>1.278</v>
      </c>
      <c r="F4155" s="141">
        <v>2.2559999999999998</v>
      </c>
      <c r="G4155" s="135"/>
      <c r="H4155" s="135"/>
      <c r="I4155" s="134"/>
      <c r="J4155" s="135"/>
      <c r="K4155" s="135"/>
      <c r="L4155" s="134"/>
      <c r="M4155" s="135"/>
      <c r="N4155" s="135"/>
      <c r="O4155" s="134"/>
      <c r="P4155" s="135"/>
      <c r="Q4155" s="135"/>
      <c r="R4155" s="134"/>
      <c r="S4155" s="135"/>
      <c r="T4155" s="135"/>
      <c r="U4155" s="134"/>
      <c r="V4155" s="135"/>
      <c r="W4155" s="135"/>
      <c r="X4155" s="134"/>
      <c r="Y4155" s="135"/>
      <c r="Z4155" s="135"/>
      <c r="AA4155" s="134"/>
      <c r="AB4155" s="135"/>
      <c r="AC4155" s="135"/>
      <c r="AD4155" s="134"/>
      <c r="AE4155" s="135"/>
      <c r="AF4155" s="135"/>
      <c r="AG4155" s="134"/>
    </row>
    <row r="4156" spans="1:33">
      <c r="A4156" s="144" t="s">
        <v>345</v>
      </c>
      <c r="B4156" s="135" t="s">
        <v>1025</v>
      </c>
      <c r="C4156" s="143">
        <v>-496.77283589594742</v>
      </c>
      <c r="D4156" s="143">
        <v>2098.1619243942582</v>
      </c>
      <c r="E4156" s="142">
        <v>1.3109999999999999</v>
      </c>
      <c r="F4156" s="141">
        <v>2.258</v>
      </c>
      <c r="G4156" s="135"/>
      <c r="H4156" s="135"/>
      <c r="I4156" s="134"/>
      <c r="J4156" s="135"/>
      <c r="K4156" s="135"/>
      <c r="L4156" s="134"/>
      <c r="M4156" s="135"/>
      <c r="N4156" s="135"/>
      <c r="O4156" s="134"/>
      <c r="P4156" s="135"/>
      <c r="Q4156" s="135"/>
      <c r="R4156" s="134"/>
      <c r="S4156" s="135"/>
      <c r="T4156" s="135"/>
      <c r="U4156" s="134"/>
      <c r="V4156" s="135"/>
      <c r="W4156" s="135"/>
      <c r="X4156" s="134"/>
      <c r="Y4156" s="135"/>
      <c r="Z4156" s="135"/>
      <c r="AA4156" s="134"/>
      <c r="AB4156" s="135"/>
      <c r="AC4156" s="135"/>
      <c r="AD4156" s="134"/>
      <c r="AE4156" s="135"/>
      <c r="AF4156" s="135"/>
      <c r="AG4156" s="134"/>
    </row>
    <row r="4157" spans="1:33">
      <c r="A4157" s="144" t="s">
        <v>345</v>
      </c>
      <c r="B4157" s="135" t="s">
        <v>1024</v>
      </c>
      <c r="C4157" s="143">
        <v>-496.28831311466888</v>
      </c>
      <c r="D4157" s="143">
        <v>2097.097132488359</v>
      </c>
      <c r="E4157" s="142">
        <v>1.3109999999999999</v>
      </c>
      <c r="F4157" s="141">
        <v>2.254</v>
      </c>
      <c r="G4157" s="135"/>
      <c r="H4157" s="135"/>
      <c r="I4157" s="134"/>
      <c r="J4157" s="135"/>
      <c r="K4157" s="135"/>
      <c r="L4157" s="134"/>
      <c r="M4157" s="135"/>
      <c r="N4157" s="135"/>
      <c r="O4157" s="134"/>
      <c r="P4157" s="135"/>
      <c r="Q4157" s="135"/>
      <c r="R4157" s="134"/>
      <c r="S4157" s="135"/>
      <c r="T4157" s="135"/>
      <c r="U4157" s="134"/>
      <c r="V4157" s="135"/>
      <c r="W4157" s="135"/>
      <c r="X4157" s="134"/>
      <c r="Y4157" s="135"/>
      <c r="Z4157" s="135"/>
      <c r="AA4157" s="134"/>
      <c r="AB4157" s="135"/>
      <c r="AC4157" s="135"/>
      <c r="AD4157" s="134"/>
      <c r="AE4157" s="135"/>
      <c r="AF4157" s="135"/>
      <c r="AG4157" s="134"/>
    </row>
    <row r="4158" spans="1:33">
      <c r="A4158" s="144" t="s">
        <v>345</v>
      </c>
      <c r="B4158" s="135" t="s">
        <v>1023</v>
      </c>
      <c r="C4158" s="143">
        <v>-496.57447824209595</v>
      </c>
      <c r="D4158" s="143">
        <v>2096.522358539245</v>
      </c>
      <c r="E4158" s="142">
        <v>1.294</v>
      </c>
      <c r="F4158" s="141">
        <v>2.2709999999999999</v>
      </c>
      <c r="G4158" s="135"/>
      <c r="H4158" s="135"/>
      <c r="I4158" s="134"/>
      <c r="J4158" s="135"/>
      <c r="K4158" s="135"/>
      <c r="L4158" s="134"/>
      <c r="M4158" s="135"/>
      <c r="N4158" s="135"/>
      <c r="O4158" s="134"/>
      <c r="P4158" s="135"/>
      <c r="Q4158" s="135"/>
      <c r="R4158" s="134"/>
      <c r="S4158" s="135"/>
      <c r="T4158" s="135"/>
      <c r="U4158" s="134"/>
      <c r="V4158" s="135"/>
      <c r="W4158" s="135"/>
      <c r="X4158" s="134"/>
      <c r="Y4158" s="135"/>
      <c r="Z4158" s="135"/>
      <c r="AA4158" s="134"/>
      <c r="AB4158" s="135"/>
      <c r="AC4158" s="135"/>
      <c r="AD4158" s="134"/>
      <c r="AE4158" s="135"/>
      <c r="AF4158" s="135"/>
      <c r="AG4158" s="134"/>
    </row>
    <row r="4159" spans="1:33">
      <c r="A4159" s="144" t="s">
        <v>345</v>
      </c>
      <c r="B4159" s="135" t="s">
        <v>1022</v>
      </c>
      <c r="C4159" s="143">
        <v>-496.52196542344257</v>
      </c>
      <c r="D4159" s="143">
        <v>2095.9816664680757</v>
      </c>
      <c r="E4159" s="142">
        <v>1.3149999999999999</v>
      </c>
      <c r="F4159" s="141">
        <v>2.2629999999999999</v>
      </c>
      <c r="G4159" s="135"/>
      <c r="H4159" s="135"/>
      <c r="I4159" s="134"/>
      <c r="J4159" s="135"/>
      <c r="K4159" s="135"/>
      <c r="L4159" s="134"/>
      <c r="M4159" s="135"/>
      <c r="N4159" s="135"/>
      <c r="O4159" s="134"/>
      <c r="P4159" s="135"/>
      <c r="Q4159" s="135"/>
      <c r="R4159" s="134"/>
      <c r="S4159" s="135"/>
      <c r="T4159" s="135"/>
      <c r="U4159" s="134"/>
      <c r="V4159" s="135"/>
      <c r="W4159" s="135"/>
      <c r="X4159" s="134"/>
      <c r="Y4159" s="135"/>
      <c r="Z4159" s="135"/>
      <c r="AA4159" s="134"/>
      <c r="AB4159" s="135"/>
      <c r="AC4159" s="135"/>
      <c r="AD4159" s="134"/>
      <c r="AE4159" s="135"/>
      <c r="AF4159" s="135"/>
      <c r="AG4159" s="134"/>
    </row>
    <row r="4160" spans="1:33">
      <c r="A4160" s="144" t="s">
        <v>345</v>
      </c>
      <c r="B4160" s="135" t="s">
        <v>1021</v>
      </c>
      <c r="C4160" s="143">
        <v>-496.26772538894522</v>
      </c>
      <c r="D4160" s="143">
        <v>2094.6123543350695</v>
      </c>
      <c r="E4160" s="142">
        <v>1.2889999999999999</v>
      </c>
      <c r="F4160" s="141">
        <v>2.2559999999999998</v>
      </c>
      <c r="G4160" s="135"/>
      <c r="H4160" s="135"/>
      <c r="I4160" s="134"/>
      <c r="J4160" s="135"/>
      <c r="K4160" s="135"/>
      <c r="L4160" s="134"/>
      <c r="M4160" s="135"/>
      <c r="N4160" s="135"/>
      <c r="O4160" s="134"/>
      <c r="P4160" s="135"/>
      <c r="Q4160" s="135"/>
      <c r="R4160" s="134"/>
      <c r="S4160" s="135"/>
      <c r="T4160" s="135"/>
      <c r="U4160" s="134"/>
      <c r="V4160" s="135"/>
      <c r="W4160" s="135"/>
      <c r="X4160" s="134"/>
      <c r="Y4160" s="135"/>
      <c r="Z4160" s="135"/>
      <c r="AA4160" s="134"/>
      <c r="AB4160" s="135"/>
      <c r="AC4160" s="135"/>
      <c r="AD4160" s="134"/>
      <c r="AE4160" s="135"/>
      <c r="AF4160" s="135"/>
      <c r="AG4160" s="134"/>
    </row>
    <row r="4161" spans="1:33">
      <c r="A4161" s="144" t="s">
        <v>345</v>
      </c>
      <c r="B4161" s="135" t="s">
        <v>1020</v>
      </c>
      <c r="C4161" s="143">
        <v>-495.94590649638707</v>
      </c>
      <c r="D4161" s="143">
        <v>2094.4668645486017</v>
      </c>
      <c r="E4161" s="142">
        <v>1.3089999999999999</v>
      </c>
      <c r="F4161" s="141">
        <v>2.2509999999999999</v>
      </c>
      <c r="G4161" s="135"/>
      <c r="H4161" s="135"/>
      <c r="I4161" s="134"/>
      <c r="J4161" s="135"/>
      <c r="K4161" s="135"/>
      <c r="L4161" s="134"/>
      <c r="M4161" s="135"/>
      <c r="N4161" s="135"/>
      <c r="O4161" s="134"/>
      <c r="P4161" s="135"/>
      <c r="Q4161" s="135"/>
      <c r="R4161" s="134"/>
      <c r="S4161" s="135"/>
      <c r="T4161" s="135"/>
      <c r="U4161" s="134"/>
      <c r="V4161" s="135"/>
      <c r="W4161" s="135"/>
      <c r="X4161" s="134"/>
      <c r="Y4161" s="135"/>
      <c r="Z4161" s="135"/>
      <c r="AA4161" s="134"/>
      <c r="AB4161" s="135"/>
      <c r="AC4161" s="135"/>
      <c r="AD4161" s="134"/>
      <c r="AE4161" s="135"/>
      <c r="AF4161" s="135"/>
      <c r="AG4161" s="134"/>
    </row>
    <row r="4162" spans="1:33">
      <c r="A4162" s="144" t="s">
        <v>345</v>
      </c>
      <c r="B4162" s="135" t="s">
        <v>1019</v>
      </c>
      <c r="C4162" s="143">
        <v>-496.03108835041724</v>
      </c>
      <c r="D4162" s="143">
        <v>2093.5967629453212</v>
      </c>
      <c r="E4162" s="142">
        <v>1.286</v>
      </c>
      <c r="F4162" s="141">
        <v>2.2440000000000002</v>
      </c>
      <c r="G4162" s="135"/>
      <c r="H4162" s="135"/>
      <c r="I4162" s="134"/>
      <c r="J4162" s="135"/>
      <c r="K4162" s="135"/>
      <c r="L4162" s="134"/>
      <c r="M4162" s="135"/>
      <c r="N4162" s="135"/>
      <c r="O4162" s="134"/>
      <c r="P4162" s="135"/>
      <c r="Q4162" s="135"/>
      <c r="R4162" s="134"/>
      <c r="S4162" s="135"/>
      <c r="T4162" s="135"/>
      <c r="U4162" s="134"/>
      <c r="V4162" s="135"/>
      <c r="W4162" s="135"/>
      <c r="X4162" s="134"/>
      <c r="Y4162" s="135"/>
      <c r="Z4162" s="135"/>
      <c r="AA4162" s="134"/>
      <c r="AB4162" s="135"/>
      <c r="AC4162" s="135"/>
      <c r="AD4162" s="134"/>
      <c r="AE4162" s="135"/>
      <c r="AF4162" s="135"/>
      <c r="AG4162" s="134"/>
    </row>
    <row r="4163" spans="1:33">
      <c r="A4163" s="144" t="s">
        <v>345</v>
      </c>
      <c r="B4163" s="135" t="s">
        <v>1018</v>
      </c>
      <c r="C4163" s="143">
        <v>-496.46255844213448</v>
      </c>
      <c r="D4163" s="143">
        <v>2093.4420516045102</v>
      </c>
      <c r="E4163" s="142">
        <v>1.2829999999999999</v>
      </c>
      <c r="F4163" s="141">
        <v>2.262</v>
      </c>
      <c r="G4163" s="135"/>
      <c r="H4163" s="135"/>
      <c r="I4163" s="134"/>
      <c r="J4163" s="135"/>
      <c r="K4163" s="135"/>
      <c r="L4163" s="134"/>
      <c r="M4163" s="135"/>
      <c r="N4163" s="135"/>
      <c r="O4163" s="134"/>
      <c r="P4163" s="135"/>
      <c r="Q4163" s="135"/>
      <c r="R4163" s="134"/>
      <c r="S4163" s="135"/>
      <c r="T4163" s="135"/>
      <c r="U4163" s="134"/>
      <c r="V4163" s="135"/>
      <c r="W4163" s="135"/>
      <c r="X4163" s="134"/>
      <c r="Y4163" s="135"/>
      <c r="Z4163" s="135"/>
      <c r="AA4163" s="134"/>
      <c r="AB4163" s="135"/>
      <c r="AC4163" s="135"/>
      <c r="AD4163" s="134"/>
      <c r="AE4163" s="135"/>
      <c r="AF4163" s="135"/>
      <c r="AG4163" s="134"/>
    </row>
    <row r="4164" spans="1:33">
      <c r="A4164" s="144" t="s">
        <v>345</v>
      </c>
      <c r="B4164" s="135" t="s">
        <v>1017</v>
      </c>
      <c r="C4164" s="143">
        <v>-496.22183930723173</v>
      </c>
      <c r="D4164" s="143">
        <v>2093.0720680934323</v>
      </c>
      <c r="E4164" s="142">
        <v>1.3109999999999999</v>
      </c>
      <c r="F4164" s="141">
        <v>2.2480000000000002</v>
      </c>
      <c r="G4164" s="135"/>
      <c r="H4164" s="135"/>
      <c r="I4164" s="134"/>
      <c r="J4164" s="135"/>
      <c r="K4164" s="135"/>
      <c r="L4164" s="134"/>
      <c r="M4164" s="135"/>
      <c r="N4164" s="135"/>
      <c r="O4164" s="134"/>
      <c r="P4164" s="135"/>
      <c r="Q4164" s="135"/>
      <c r="R4164" s="134"/>
      <c r="S4164" s="135"/>
      <c r="T4164" s="135"/>
      <c r="U4164" s="134"/>
      <c r="V4164" s="135"/>
      <c r="W4164" s="135"/>
      <c r="X4164" s="134"/>
      <c r="Y4164" s="135"/>
      <c r="Z4164" s="135"/>
      <c r="AA4164" s="134"/>
      <c r="AB4164" s="135"/>
      <c r="AC4164" s="135"/>
      <c r="AD4164" s="134"/>
      <c r="AE4164" s="135"/>
      <c r="AF4164" s="135"/>
      <c r="AG4164" s="134"/>
    </row>
    <row r="4165" spans="1:33">
      <c r="A4165" s="144" t="s">
        <v>345</v>
      </c>
      <c r="B4165" s="135" t="s">
        <v>1016</v>
      </c>
      <c r="C4165" s="143">
        <v>-496.12763772292067</v>
      </c>
      <c r="D4165" s="143">
        <v>2091.6918900376013</v>
      </c>
      <c r="E4165" s="142">
        <v>1.3</v>
      </c>
      <c r="F4165" s="141">
        <v>2.262</v>
      </c>
      <c r="G4165" s="135"/>
      <c r="H4165" s="135"/>
      <c r="I4165" s="134"/>
      <c r="J4165" s="135"/>
      <c r="K4165" s="135"/>
      <c r="L4165" s="134"/>
      <c r="M4165" s="135"/>
      <c r="N4165" s="135"/>
      <c r="O4165" s="134"/>
      <c r="P4165" s="135"/>
      <c r="Q4165" s="135"/>
      <c r="R4165" s="134"/>
      <c r="S4165" s="135"/>
      <c r="T4165" s="135"/>
      <c r="U4165" s="134"/>
      <c r="V4165" s="135"/>
      <c r="W4165" s="135"/>
      <c r="X4165" s="134"/>
      <c r="Y4165" s="135"/>
      <c r="Z4165" s="135"/>
      <c r="AA4165" s="134"/>
      <c r="AB4165" s="135"/>
      <c r="AC4165" s="135"/>
      <c r="AD4165" s="134"/>
      <c r="AE4165" s="135"/>
      <c r="AF4165" s="135"/>
      <c r="AG4165" s="134"/>
    </row>
    <row r="4166" spans="1:33">
      <c r="A4166" s="144" t="s">
        <v>345</v>
      </c>
      <c r="B4166" s="135" t="s">
        <v>1015</v>
      </c>
      <c r="C4166" s="143">
        <v>-496.46241785838339</v>
      </c>
      <c r="D4166" s="143">
        <v>2091.0903060909518</v>
      </c>
      <c r="E4166" s="142">
        <v>1.3169999999999999</v>
      </c>
      <c r="F4166" s="141">
        <v>2.2429999999999999</v>
      </c>
      <c r="G4166" s="135"/>
      <c r="H4166" s="135"/>
      <c r="I4166" s="134"/>
      <c r="J4166" s="135"/>
      <c r="K4166" s="135"/>
      <c r="L4166" s="134"/>
      <c r="M4166" s="135"/>
      <c r="N4166" s="135"/>
      <c r="O4166" s="134"/>
      <c r="P4166" s="135"/>
      <c r="Q4166" s="135"/>
      <c r="R4166" s="134"/>
      <c r="S4166" s="135"/>
      <c r="T4166" s="135"/>
      <c r="U4166" s="134"/>
      <c r="V4166" s="135"/>
      <c r="W4166" s="135"/>
      <c r="X4166" s="134"/>
      <c r="Y4166" s="135"/>
      <c r="Z4166" s="135"/>
      <c r="AA4166" s="134"/>
      <c r="AB4166" s="135"/>
      <c r="AC4166" s="135"/>
      <c r="AD4166" s="134"/>
      <c r="AE4166" s="135"/>
      <c r="AF4166" s="135"/>
      <c r="AG4166" s="134"/>
    </row>
    <row r="4167" spans="1:33">
      <c r="A4167" s="144" t="s">
        <v>345</v>
      </c>
      <c r="B4167" s="135" t="s">
        <v>1014</v>
      </c>
      <c r="C4167" s="143">
        <v>-496.53913057869141</v>
      </c>
      <c r="D4167" s="143">
        <v>2089.1168206176421</v>
      </c>
      <c r="E4167" s="142">
        <v>1.306</v>
      </c>
      <c r="F4167" s="141">
        <v>2.2490000000000001</v>
      </c>
      <c r="G4167" s="135"/>
      <c r="H4167" s="135"/>
      <c r="I4167" s="134"/>
      <c r="J4167" s="135"/>
      <c r="K4167" s="135"/>
      <c r="L4167" s="134"/>
      <c r="M4167" s="135"/>
      <c r="N4167" s="135"/>
      <c r="O4167" s="134"/>
      <c r="P4167" s="135"/>
      <c r="Q4167" s="135"/>
      <c r="R4167" s="134"/>
      <c r="S4167" s="135"/>
      <c r="T4167" s="135"/>
      <c r="U4167" s="134"/>
      <c r="V4167" s="135"/>
      <c r="W4167" s="135"/>
      <c r="X4167" s="134"/>
      <c r="Y4167" s="135"/>
      <c r="Z4167" s="135"/>
      <c r="AA4167" s="134"/>
      <c r="AB4167" s="135"/>
      <c r="AC4167" s="135"/>
      <c r="AD4167" s="134"/>
      <c r="AE4167" s="135"/>
      <c r="AF4167" s="135"/>
      <c r="AG4167" s="134"/>
    </row>
    <row r="4168" spans="1:33">
      <c r="A4168" s="144" t="s">
        <v>345</v>
      </c>
      <c r="B4168" s="135" t="s">
        <v>1013</v>
      </c>
      <c r="C4168" s="143">
        <v>-496.52565311998632</v>
      </c>
      <c r="D4168" s="143">
        <v>2087.3070409076631</v>
      </c>
      <c r="E4168" s="142">
        <v>1.3089999999999999</v>
      </c>
      <c r="F4168" s="141">
        <v>2.266</v>
      </c>
      <c r="G4168" s="135"/>
      <c r="H4168" s="135"/>
      <c r="I4168" s="134"/>
      <c r="J4168" s="135"/>
      <c r="K4168" s="135"/>
      <c r="L4168" s="134"/>
      <c r="M4168" s="135"/>
      <c r="N4168" s="135"/>
      <c r="O4168" s="134"/>
      <c r="P4168" s="135"/>
      <c r="Q4168" s="135"/>
      <c r="R4168" s="134"/>
      <c r="S4168" s="135"/>
      <c r="T4168" s="135"/>
      <c r="U4168" s="134"/>
      <c r="V4168" s="135"/>
      <c r="W4168" s="135"/>
      <c r="X4168" s="134"/>
      <c r="Y4168" s="135"/>
      <c r="Z4168" s="135"/>
      <c r="AA4168" s="134"/>
      <c r="AB4168" s="135"/>
      <c r="AC4168" s="135"/>
      <c r="AD4168" s="134"/>
      <c r="AE4168" s="135"/>
      <c r="AF4168" s="135"/>
      <c r="AG4168" s="134"/>
    </row>
    <row r="4169" spans="1:33">
      <c r="A4169" s="144" t="s">
        <v>345</v>
      </c>
      <c r="B4169" s="135" t="s">
        <v>1012</v>
      </c>
      <c r="C4169" s="143">
        <v>-496.23865957741731</v>
      </c>
      <c r="D4169" s="143">
        <v>2085.3650998594903</v>
      </c>
      <c r="E4169" s="142">
        <v>1.296</v>
      </c>
      <c r="F4169" s="141">
        <v>2.2469999999999999</v>
      </c>
      <c r="G4169" s="135"/>
      <c r="H4169" s="135"/>
      <c r="I4169" s="134"/>
      <c r="J4169" s="135"/>
      <c r="K4169" s="135"/>
      <c r="L4169" s="134"/>
      <c r="M4169" s="135"/>
      <c r="N4169" s="135"/>
      <c r="O4169" s="134"/>
      <c r="P4169" s="135"/>
      <c r="Q4169" s="135"/>
      <c r="R4169" s="134"/>
      <c r="S4169" s="135"/>
      <c r="T4169" s="135"/>
      <c r="U4169" s="134"/>
      <c r="V4169" s="135"/>
      <c r="W4169" s="135"/>
      <c r="X4169" s="134"/>
      <c r="Y4169" s="135"/>
      <c r="Z4169" s="135"/>
      <c r="AA4169" s="134"/>
      <c r="AB4169" s="135"/>
      <c r="AC4169" s="135"/>
      <c r="AD4169" s="134"/>
      <c r="AE4169" s="135"/>
      <c r="AF4169" s="135"/>
      <c r="AG4169" s="134"/>
    </row>
    <row r="4170" spans="1:33">
      <c r="A4170" s="144" t="s">
        <v>345</v>
      </c>
      <c r="B4170" s="135" t="s">
        <v>1011</v>
      </c>
      <c r="C4170" s="143">
        <v>-496.28515102423069</v>
      </c>
      <c r="D4170" s="143">
        <v>2084.218914446164</v>
      </c>
      <c r="E4170" s="142">
        <v>1.2889999999999999</v>
      </c>
      <c r="F4170" s="141">
        <v>2.254</v>
      </c>
      <c r="G4170" s="135"/>
      <c r="H4170" s="135"/>
      <c r="I4170" s="134"/>
      <c r="J4170" s="135"/>
      <c r="K4170" s="135"/>
      <c r="L4170" s="134"/>
      <c r="M4170" s="135"/>
      <c r="N4170" s="135"/>
      <c r="O4170" s="134"/>
      <c r="P4170" s="135"/>
      <c r="Q4170" s="135"/>
      <c r="R4170" s="134"/>
      <c r="S4170" s="135"/>
      <c r="T4170" s="135"/>
      <c r="U4170" s="134"/>
      <c r="V4170" s="135"/>
      <c r="W4170" s="135"/>
      <c r="X4170" s="134"/>
      <c r="Y4170" s="135"/>
      <c r="Z4170" s="135"/>
      <c r="AA4170" s="134"/>
      <c r="AB4170" s="135"/>
      <c r="AC4170" s="135"/>
      <c r="AD4170" s="134"/>
      <c r="AE4170" s="135"/>
      <c r="AF4170" s="135"/>
      <c r="AG4170" s="134"/>
    </row>
    <row r="4171" spans="1:33">
      <c r="A4171" s="144" t="s">
        <v>345</v>
      </c>
      <c r="B4171" s="135" t="s">
        <v>1010</v>
      </c>
      <c r="C4171" s="143">
        <v>-496.75568256738467</v>
      </c>
      <c r="D4171" s="143">
        <v>2082.5851906464968</v>
      </c>
      <c r="E4171" s="142">
        <v>1.286</v>
      </c>
      <c r="F4171" s="141">
        <v>2.246</v>
      </c>
      <c r="G4171" s="135"/>
      <c r="H4171" s="135"/>
      <c r="I4171" s="134"/>
      <c r="J4171" s="135"/>
      <c r="K4171" s="135"/>
      <c r="L4171" s="134"/>
      <c r="M4171" s="135"/>
      <c r="N4171" s="135"/>
      <c r="O4171" s="134"/>
      <c r="P4171" s="135"/>
      <c r="Q4171" s="135"/>
      <c r="R4171" s="134"/>
      <c r="S4171" s="135"/>
      <c r="T4171" s="135"/>
      <c r="U4171" s="134"/>
      <c r="V4171" s="135"/>
      <c r="W4171" s="135"/>
      <c r="X4171" s="134"/>
      <c r="Y4171" s="135"/>
      <c r="Z4171" s="135"/>
      <c r="AA4171" s="134"/>
      <c r="AB4171" s="135"/>
      <c r="AC4171" s="135"/>
      <c r="AD4171" s="134"/>
      <c r="AE4171" s="135"/>
      <c r="AF4171" s="135"/>
      <c r="AG4171" s="134"/>
    </row>
    <row r="4172" spans="1:33">
      <c r="A4172" s="144" t="s">
        <v>345</v>
      </c>
      <c r="B4172" s="135" t="s">
        <v>1009</v>
      </c>
      <c r="C4172" s="143">
        <v>-496.2464947691148</v>
      </c>
      <c r="D4172" s="143">
        <v>2082.1899122667255</v>
      </c>
      <c r="E4172" s="142">
        <v>1.304</v>
      </c>
      <c r="F4172" s="141">
        <v>2.2610000000000001</v>
      </c>
      <c r="G4172" s="135"/>
      <c r="H4172" s="135"/>
      <c r="I4172" s="134"/>
      <c r="J4172" s="135"/>
      <c r="K4172" s="135"/>
      <c r="L4172" s="134"/>
      <c r="M4172" s="135"/>
      <c r="N4172" s="135"/>
      <c r="O4172" s="134"/>
      <c r="P4172" s="135"/>
      <c r="Q4172" s="135"/>
      <c r="R4172" s="134"/>
      <c r="S4172" s="135"/>
      <c r="T4172" s="135"/>
      <c r="U4172" s="134"/>
      <c r="V4172" s="135"/>
      <c r="W4172" s="135"/>
      <c r="X4172" s="134"/>
      <c r="Y4172" s="135"/>
      <c r="Z4172" s="135"/>
      <c r="AA4172" s="134"/>
      <c r="AB4172" s="135"/>
      <c r="AC4172" s="135"/>
      <c r="AD4172" s="134"/>
      <c r="AE4172" s="135"/>
      <c r="AF4172" s="135"/>
      <c r="AG4172" s="134"/>
    </row>
    <row r="4173" spans="1:33">
      <c r="A4173" s="144" t="s">
        <v>345</v>
      </c>
      <c r="B4173" s="135" t="s">
        <v>1008</v>
      </c>
      <c r="C4173" s="143">
        <v>-496.20453350600263</v>
      </c>
      <c r="D4173" s="143">
        <v>2081.1318500829625</v>
      </c>
      <c r="E4173" s="142">
        <v>1.3160000000000001</v>
      </c>
      <c r="F4173" s="141">
        <v>2.2610000000000001</v>
      </c>
      <c r="G4173" s="135"/>
      <c r="H4173" s="135"/>
      <c r="I4173" s="134"/>
      <c r="J4173" s="135"/>
      <c r="K4173" s="135"/>
      <c r="L4173" s="134"/>
      <c r="M4173" s="135"/>
      <c r="N4173" s="135"/>
      <c r="O4173" s="134"/>
      <c r="P4173" s="135"/>
      <c r="Q4173" s="135"/>
      <c r="R4173" s="134"/>
      <c r="S4173" s="135"/>
      <c r="T4173" s="135"/>
      <c r="U4173" s="134"/>
      <c r="V4173" s="135"/>
      <c r="W4173" s="135"/>
      <c r="X4173" s="134"/>
      <c r="Y4173" s="135"/>
      <c r="Z4173" s="135"/>
      <c r="AA4173" s="134"/>
      <c r="AB4173" s="135"/>
      <c r="AC4173" s="135"/>
      <c r="AD4173" s="134"/>
      <c r="AE4173" s="135"/>
      <c r="AF4173" s="135"/>
      <c r="AG4173" s="134"/>
    </row>
    <row r="4174" spans="1:33">
      <c r="A4174" s="144" t="s">
        <v>345</v>
      </c>
      <c r="B4174" s="135" t="s">
        <v>1007</v>
      </c>
      <c r="C4174" s="143">
        <v>-495.98304616865602</v>
      </c>
      <c r="D4174" s="143">
        <v>2080.2396647551986</v>
      </c>
      <c r="E4174" s="142">
        <v>1.2969999999999999</v>
      </c>
      <c r="F4174" s="141">
        <v>2.2629999999999999</v>
      </c>
      <c r="G4174" s="135"/>
      <c r="H4174" s="135"/>
      <c r="I4174" s="134"/>
      <c r="J4174" s="135"/>
      <c r="K4174" s="135"/>
      <c r="L4174" s="134"/>
      <c r="M4174" s="135"/>
      <c r="N4174" s="135"/>
      <c r="O4174" s="134"/>
      <c r="P4174" s="135"/>
      <c r="Q4174" s="135"/>
      <c r="R4174" s="134"/>
      <c r="S4174" s="135"/>
      <c r="T4174" s="135"/>
      <c r="U4174" s="134"/>
      <c r="V4174" s="135"/>
      <c r="W4174" s="135"/>
      <c r="X4174" s="134"/>
      <c r="Y4174" s="135"/>
      <c r="Z4174" s="135"/>
      <c r="AA4174" s="134"/>
      <c r="AB4174" s="135"/>
      <c r="AC4174" s="135"/>
      <c r="AD4174" s="134"/>
      <c r="AE4174" s="135"/>
      <c r="AF4174" s="135"/>
      <c r="AG4174" s="134"/>
    </row>
    <row r="4175" spans="1:33">
      <c r="A4175" s="144" t="s">
        <v>345</v>
      </c>
      <c r="B4175" s="135" t="s">
        <v>1006</v>
      </c>
      <c r="C4175" s="143">
        <v>-496.74191126566586</v>
      </c>
      <c r="D4175" s="143">
        <v>2079.8531269958353</v>
      </c>
      <c r="E4175" s="142">
        <v>1.2989999999999999</v>
      </c>
      <c r="F4175" s="141">
        <v>2.2759999999999998</v>
      </c>
      <c r="G4175" s="135"/>
      <c r="H4175" s="135"/>
      <c r="I4175" s="134"/>
      <c r="J4175" s="135"/>
      <c r="K4175" s="135"/>
      <c r="L4175" s="134"/>
      <c r="M4175" s="135"/>
      <c r="N4175" s="135"/>
      <c r="O4175" s="134"/>
      <c r="P4175" s="135"/>
      <c r="Q4175" s="135"/>
      <c r="R4175" s="134"/>
      <c r="S4175" s="135"/>
      <c r="T4175" s="135"/>
      <c r="U4175" s="134"/>
      <c r="V4175" s="135"/>
      <c r="W4175" s="135"/>
      <c r="X4175" s="134"/>
      <c r="Y4175" s="135"/>
      <c r="Z4175" s="135"/>
      <c r="AA4175" s="134"/>
      <c r="AB4175" s="135"/>
      <c r="AC4175" s="135"/>
      <c r="AD4175" s="134"/>
      <c r="AE4175" s="135"/>
      <c r="AF4175" s="135"/>
      <c r="AG4175" s="134"/>
    </row>
    <row r="4176" spans="1:33">
      <c r="A4176" s="144" t="s">
        <v>345</v>
      </c>
      <c r="B4176" s="135" t="s">
        <v>1005</v>
      </c>
      <c r="C4176" s="143">
        <v>-496.84571425028861</v>
      </c>
      <c r="D4176" s="143">
        <v>2078.7750233758547</v>
      </c>
      <c r="E4176" s="142">
        <v>1.3149999999999999</v>
      </c>
      <c r="F4176" s="141">
        <v>2.2360000000000002</v>
      </c>
      <c r="G4176" s="135"/>
      <c r="H4176" s="135"/>
      <c r="I4176" s="134"/>
      <c r="J4176" s="135"/>
      <c r="K4176" s="135"/>
      <c r="L4176" s="134"/>
      <c r="M4176" s="135"/>
      <c r="N4176" s="135"/>
      <c r="O4176" s="134"/>
      <c r="P4176" s="135"/>
      <c r="Q4176" s="135"/>
      <c r="R4176" s="134"/>
      <c r="S4176" s="135"/>
      <c r="T4176" s="135"/>
      <c r="U4176" s="134"/>
      <c r="V4176" s="135"/>
      <c r="W4176" s="135"/>
      <c r="X4176" s="134"/>
      <c r="Y4176" s="135"/>
      <c r="Z4176" s="135"/>
      <c r="AA4176" s="134"/>
      <c r="AB4176" s="135"/>
      <c r="AC4176" s="135"/>
      <c r="AD4176" s="134"/>
      <c r="AE4176" s="135"/>
      <c r="AF4176" s="135"/>
      <c r="AG4176" s="134"/>
    </row>
    <row r="4177" spans="1:33">
      <c r="A4177" s="144" t="s">
        <v>345</v>
      </c>
      <c r="B4177" s="135" t="s">
        <v>1004</v>
      </c>
      <c r="C4177" s="143">
        <v>-496.20080607395226</v>
      </c>
      <c r="D4177" s="143">
        <v>2076.9676623252672</v>
      </c>
      <c r="E4177" s="142">
        <v>1.3029999999999999</v>
      </c>
      <c r="F4177" s="141">
        <v>2.25</v>
      </c>
      <c r="G4177" s="135"/>
      <c r="H4177" s="135"/>
      <c r="I4177" s="134"/>
      <c r="J4177" s="135"/>
      <c r="K4177" s="135"/>
      <c r="L4177" s="134"/>
      <c r="M4177" s="135"/>
      <c r="N4177" s="135"/>
      <c r="O4177" s="134"/>
      <c r="P4177" s="135"/>
      <c r="Q4177" s="135"/>
      <c r="R4177" s="134"/>
      <c r="S4177" s="135"/>
      <c r="T4177" s="135"/>
      <c r="U4177" s="134"/>
      <c r="V4177" s="135"/>
      <c r="W4177" s="135"/>
      <c r="X4177" s="134"/>
      <c r="Y4177" s="135"/>
      <c r="Z4177" s="135"/>
      <c r="AA4177" s="134"/>
      <c r="AB4177" s="135"/>
      <c r="AC4177" s="135"/>
      <c r="AD4177" s="134"/>
      <c r="AE4177" s="135"/>
      <c r="AF4177" s="135"/>
      <c r="AG4177" s="134"/>
    </row>
    <row r="4178" spans="1:33">
      <c r="A4178" s="144" t="s">
        <v>345</v>
      </c>
      <c r="B4178" s="135" t="s">
        <v>1003</v>
      </c>
      <c r="C4178" s="143">
        <v>-496.57066220241296</v>
      </c>
      <c r="D4178" s="143">
        <v>2076.8221894655371</v>
      </c>
      <c r="E4178" s="142">
        <v>1.3049999999999999</v>
      </c>
      <c r="F4178" s="141">
        <v>2.246</v>
      </c>
      <c r="G4178" s="135"/>
      <c r="H4178" s="135"/>
      <c r="I4178" s="134"/>
      <c r="J4178" s="135"/>
      <c r="K4178" s="135"/>
      <c r="L4178" s="134"/>
      <c r="M4178" s="135"/>
      <c r="N4178" s="135"/>
      <c r="O4178" s="134"/>
      <c r="P4178" s="135"/>
      <c r="Q4178" s="135"/>
      <c r="R4178" s="134"/>
      <c r="S4178" s="135"/>
      <c r="T4178" s="135"/>
      <c r="U4178" s="134"/>
      <c r="V4178" s="135"/>
      <c r="W4178" s="135"/>
      <c r="X4178" s="134"/>
      <c r="Y4178" s="135"/>
      <c r="Z4178" s="135"/>
      <c r="AA4178" s="134"/>
      <c r="AB4178" s="135"/>
      <c r="AC4178" s="135"/>
      <c r="AD4178" s="134"/>
      <c r="AE4178" s="135"/>
      <c r="AF4178" s="135"/>
      <c r="AG4178" s="134"/>
    </row>
    <row r="4179" spans="1:33">
      <c r="A4179" s="144" t="s">
        <v>345</v>
      </c>
      <c r="B4179" s="135" t="s">
        <v>1002</v>
      </c>
      <c r="C4179" s="143">
        <v>-496.448827401899</v>
      </c>
      <c r="D4179" s="143">
        <v>2076.1118402738703</v>
      </c>
      <c r="E4179" s="142">
        <v>1.298</v>
      </c>
      <c r="F4179" s="141">
        <v>2.254</v>
      </c>
      <c r="G4179" s="135"/>
      <c r="H4179" s="135"/>
      <c r="I4179" s="134"/>
      <c r="J4179" s="135"/>
      <c r="K4179" s="135"/>
      <c r="L4179" s="134"/>
      <c r="M4179" s="135"/>
      <c r="N4179" s="135"/>
      <c r="O4179" s="134"/>
      <c r="P4179" s="135"/>
      <c r="Q4179" s="135"/>
      <c r="R4179" s="134"/>
      <c r="S4179" s="135"/>
      <c r="T4179" s="135"/>
      <c r="U4179" s="134"/>
      <c r="V4179" s="135"/>
      <c r="W4179" s="135"/>
      <c r="X4179" s="134"/>
      <c r="Y4179" s="135"/>
      <c r="Z4179" s="135"/>
      <c r="AA4179" s="134"/>
      <c r="AB4179" s="135"/>
      <c r="AC4179" s="135"/>
      <c r="AD4179" s="134"/>
      <c r="AE4179" s="135"/>
      <c r="AF4179" s="135"/>
      <c r="AG4179" s="134"/>
    </row>
    <row r="4180" spans="1:33">
      <c r="A4180" s="144" t="s">
        <v>345</v>
      </c>
      <c r="B4180" s="135" t="s">
        <v>1001</v>
      </c>
      <c r="C4180" s="143">
        <v>-496.52167676727464</v>
      </c>
      <c r="D4180" s="143">
        <v>2075.8232784257193</v>
      </c>
      <c r="E4180" s="142">
        <v>1.3029999999999999</v>
      </c>
      <c r="F4180" s="141">
        <v>2.2509999999999999</v>
      </c>
      <c r="G4180" s="135"/>
      <c r="H4180" s="135"/>
      <c r="I4180" s="134"/>
      <c r="J4180" s="135"/>
      <c r="K4180" s="135"/>
      <c r="L4180" s="134"/>
      <c r="M4180" s="135"/>
      <c r="N4180" s="135"/>
      <c r="O4180" s="134"/>
      <c r="P4180" s="135"/>
      <c r="Q4180" s="135"/>
      <c r="R4180" s="134"/>
      <c r="S4180" s="135"/>
      <c r="T4180" s="135"/>
      <c r="U4180" s="134"/>
      <c r="V4180" s="135"/>
      <c r="W4180" s="135"/>
      <c r="X4180" s="134"/>
      <c r="Y4180" s="135"/>
      <c r="Z4180" s="135"/>
      <c r="AA4180" s="134"/>
      <c r="AB4180" s="135"/>
      <c r="AC4180" s="135"/>
      <c r="AD4180" s="134"/>
      <c r="AE4180" s="135"/>
      <c r="AF4180" s="135"/>
      <c r="AG4180" s="134"/>
    </row>
    <row r="4181" spans="1:33">
      <c r="A4181" s="144" t="s">
        <v>345</v>
      </c>
      <c r="B4181" s="135" t="s">
        <v>1000</v>
      </c>
      <c r="C4181" s="143">
        <v>-496.51646951125156</v>
      </c>
      <c r="D4181" s="143">
        <v>2074.2385066629186</v>
      </c>
      <c r="E4181" s="142">
        <v>1.3149999999999999</v>
      </c>
      <c r="F4181" s="141">
        <v>2.2730000000000001</v>
      </c>
      <c r="G4181" s="135"/>
      <c r="H4181" s="135"/>
      <c r="I4181" s="134"/>
      <c r="J4181" s="135"/>
      <c r="K4181" s="135"/>
      <c r="L4181" s="134"/>
      <c r="M4181" s="135"/>
      <c r="N4181" s="135"/>
      <c r="O4181" s="134"/>
      <c r="P4181" s="135"/>
      <c r="Q4181" s="135"/>
      <c r="R4181" s="134"/>
      <c r="S4181" s="135"/>
      <c r="T4181" s="135"/>
      <c r="U4181" s="134"/>
      <c r="V4181" s="135"/>
      <c r="W4181" s="135"/>
      <c r="X4181" s="134"/>
      <c r="Y4181" s="135"/>
      <c r="Z4181" s="135"/>
      <c r="AA4181" s="134"/>
      <c r="AB4181" s="135"/>
      <c r="AC4181" s="135"/>
      <c r="AD4181" s="134"/>
      <c r="AE4181" s="135"/>
      <c r="AF4181" s="135"/>
      <c r="AG4181" s="134"/>
    </row>
    <row r="4182" spans="1:33">
      <c r="A4182" s="144" t="s">
        <v>345</v>
      </c>
      <c r="B4182" s="135" t="s">
        <v>999</v>
      </c>
      <c r="C4182" s="143">
        <v>-496.80903264021509</v>
      </c>
      <c r="D4182" s="143">
        <v>2073.0308544485151</v>
      </c>
      <c r="E4182" s="142">
        <v>1.329</v>
      </c>
      <c r="F4182" s="141">
        <v>2.2559999999999998</v>
      </c>
      <c r="G4182" s="135"/>
      <c r="H4182" s="135"/>
      <c r="I4182" s="134"/>
      <c r="J4182" s="135"/>
      <c r="K4182" s="135"/>
      <c r="L4182" s="134"/>
      <c r="M4182" s="135"/>
      <c r="N4182" s="135"/>
      <c r="O4182" s="134"/>
      <c r="P4182" s="135"/>
      <c r="Q4182" s="135"/>
      <c r="R4182" s="134"/>
      <c r="S4182" s="135"/>
      <c r="T4182" s="135"/>
      <c r="U4182" s="134"/>
      <c r="V4182" s="135"/>
      <c r="W4182" s="135"/>
      <c r="X4182" s="134"/>
      <c r="Y4182" s="135"/>
      <c r="Z4182" s="135"/>
      <c r="AA4182" s="134"/>
      <c r="AB4182" s="135"/>
      <c r="AC4182" s="135"/>
      <c r="AD4182" s="134"/>
      <c r="AE4182" s="135"/>
      <c r="AF4182" s="135"/>
      <c r="AG4182" s="134"/>
    </row>
    <row r="4183" spans="1:33">
      <c r="A4183" s="144" t="s">
        <v>345</v>
      </c>
      <c r="B4183" s="135" t="s">
        <v>998</v>
      </c>
      <c r="C4183" s="143">
        <v>-496.59962966854397</v>
      </c>
      <c r="D4183" s="143">
        <v>2071.9165448265521</v>
      </c>
      <c r="E4183" s="142">
        <v>1.3109999999999999</v>
      </c>
      <c r="F4183" s="141">
        <v>2.2530000000000001</v>
      </c>
      <c r="G4183" s="135"/>
      <c r="H4183" s="135"/>
      <c r="I4183" s="134"/>
      <c r="J4183" s="135"/>
      <c r="K4183" s="135"/>
      <c r="L4183" s="134"/>
      <c r="M4183" s="135"/>
      <c r="N4183" s="135"/>
      <c r="O4183" s="134"/>
      <c r="P4183" s="135"/>
      <c r="Q4183" s="135"/>
      <c r="R4183" s="134"/>
      <c r="S4183" s="135"/>
      <c r="T4183" s="135"/>
      <c r="U4183" s="134"/>
      <c r="V4183" s="135"/>
      <c r="W4183" s="135"/>
      <c r="X4183" s="134"/>
      <c r="Y4183" s="135"/>
      <c r="Z4183" s="135"/>
      <c r="AA4183" s="134"/>
      <c r="AB4183" s="135"/>
      <c r="AC4183" s="135"/>
      <c r="AD4183" s="134"/>
      <c r="AE4183" s="135"/>
      <c r="AF4183" s="135"/>
      <c r="AG4183" s="134"/>
    </row>
    <row r="4184" spans="1:33">
      <c r="A4184" s="144" t="s">
        <v>345</v>
      </c>
      <c r="B4184" s="135" t="s">
        <v>997</v>
      </c>
      <c r="C4184" s="143">
        <v>-496.61432172734703</v>
      </c>
      <c r="D4184" s="143">
        <v>2070.248759778538</v>
      </c>
      <c r="E4184" s="142">
        <v>1.3029999999999999</v>
      </c>
      <c r="F4184" s="141">
        <v>2.2450000000000001</v>
      </c>
      <c r="G4184" s="135"/>
      <c r="H4184" s="135"/>
      <c r="I4184" s="134"/>
      <c r="J4184" s="135"/>
      <c r="K4184" s="135"/>
      <c r="L4184" s="134"/>
      <c r="M4184" s="135"/>
      <c r="N4184" s="135"/>
      <c r="O4184" s="134"/>
      <c r="P4184" s="135"/>
      <c r="Q4184" s="135"/>
      <c r="R4184" s="134"/>
      <c r="S4184" s="135"/>
      <c r="T4184" s="135"/>
      <c r="U4184" s="134"/>
      <c r="V4184" s="135"/>
      <c r="W4184" s="135"/>
      <c r="X4184" s="134"/>
      <c r="Y4184" s="135"/>
      <c r="Z4184" s="135"/>
      <c r="AA4184" s="134"/>
      <c r="AB4184" s="135"/>
      <c r="AC4184" s="135"/>
      <c r="AD4184" s="134"/>
      <c r="AE4184" s="135"/>
      <c r="AF4184" s="135"/>
      <c r="AG4184" s="134"/>
    </row>
    <row r="4185" spans="1:33">
      <c r="A4185" s="144" t="s">
        <v>345</v>
      </c>
      <c r="B4185" s="135" t="s">
        <v>996</v>
      </c>
      <c r="C4185" s="143">
        <v>-496.26617435460474</v>
      </c>
      <c r="D4185" s="143">
        <v>2069.3727007057882</v>
      </c>
      <c r="E4185" s="142">
        <v>1.2989999999999999</v>
      </c>
      <c r="F4185" s="141">
        <v>2.262</v>
      </c>
      <c r="G4185" s="135"/>
      <c r="H4185" s="135"/>
      <c r="I4185" s="134"/>
      <c r="J4185" s="135"/>
      <c r="K4185" s="135"/>
      <c r="L4185" s="134"/>
      <c r="M4185" s="135"/>
      <c r="N4185" s="135"/>
      <c r="O4185" s="134"/>
      <c r="P4185" s="135"/>
      <c r="Q4185" s="135"/>
      <c r="R4185" s="134"/>
      <c r="S4185" s="135"/>
      <c r="T4185" s="135"/>
      <c r="U4185" s="134"/>
      <c r="V4185" s="135"/>
      <c r="W4185" s="135"/>
      <c r="X4185" s="134"/>
      <c r="Y4185" s="135"/>
      <c r="Z4185" s="135"/>
      <c r="AA4185" s="134"/>
      <c r="AB4185" s="135"/>
      <c r="AC4185" s="135"/>
      <c r="AD4185" s="134"/>
      <c r="AE4185" s="135"/>
      <c r="AF4185" s="135"/>
      <c r="AG4185" s="134"/>
    </row>
    <row r="4186" spans="1:33">
      <c r="A4186" s="144" t="s">
        <v>345</v>
      </c>
      <c r="B4186" s="135" t="s">
        <v>995</v>
      </c>
      <c r="C4186" s="143">
        <v>-496.56685809737286</v>
      </c>
      <c r="D4186" s="143">
        <v>2067.6014282815995</v>
      </c>
      <c r="E4186" s="142">
        <v>1.3260000000000001</v>
      </c>
      <c r="F4186" s="141">
        <v>2.2639999999999998</v>
      </c>
      <c r="G4186" s="135"/>
      <c r="H4186" s="135"/>
      <c r="I4186" s="134"/>
      <c r="J4186" s="135"/>
      <c r="K4186" s="135"/>
      <c r="L4186" s="134"/>
      <c r="M4186" s="135"/>
      <c r="N4186" s="135"/>
      <c r="O4186" s="134"/>
      <c r="P4186" s="135"/>
      <c r="Q4186" s="135"/>
      <c r="R4186" s="134"/>
      <c r="S4186" s="135"/>
      <c r="T4186" s="135"/>
      <c r="U4186" s="134"/>
      <c r="V4186" s="135"/>
      <c r="W4186" s="135"/>
      <c r="X4186" s="134"/>
      <c r="Y4186" s="135"/>
      <c r="Z4186" s="135"/>
      <c r="AA4186" s="134"/>
      <c r="AB4186" s="135"/>
      <c r="AC4186" s="135"/>
      <c r="AD4186" s="134"/>
      <c r="AE4186" s="135"/>
      <c r="AF4186" s="135"/>
      <c r="AG4186" s="134"/>
    </row>
    <row r="4187" spans="1:33">
      <c r="A4187" s="144" t="s">
        <v>345</v>
      </c>
      <c r="B4187" s="135" t="s">
        <v>994</v>
      </c>
      <c r="C4187" s="143">
        <v>-496.02968694390682</v>
      </c>
      <c r="D4187" s="143">
        <v>2066.8543707756635</v>
      </c>
      <c r="E4187" s="142">
        <v>1.3240000000000001</v>
      </c>
      <c r="F4187" s="141">
        <v>2.2679999999999998</v>
      </c>
      <c r="G4187" s="135"/>
      <c r="H4187" s="135"/>
      <c r="I4187" s="134"/>
      <c r="J4187" s="135"/>
      <c r="K4187" s="135"/>
      <c r="L4187" s="134"/>
      <c r="M4187" s="135"/>
      <c r="N4187" s="135"/>
      <c r="O4187" s="134"/>
      <c r="P4187" s="135"/>
      <c r="Q4187" s="135"/>
      <c r="R4187" s="134"/>
      <c r="S4187" s="135"/>
      <c r="T4187" s="135"/>
      <c r="U4187" s="134"/>
      <c r="V4187" s="135"/>
      <c r="W4187" s="135"/>
      <c r="X4187" s="134"/>
      <c r="Y4187" s="135"/>
      <c r="Z4187" s="135"/>
      <c r="AA4187" s="134"/>
      <c r="AB4187" s="135"/>
      <c r="AC4187" s="135"/>
      <c r="AD4187" s="134"/>
      <c r="AE4187" s="135"/>
      <c r="AF4187" s="135"/>
      <c r="AG4187" s="134"/>
    </row>
    <row r="4188" spans="1:33">
      <c r="A4188" s="144" t="s">
        <v>345</v>
      </c>
      <c r="B4188" s="135" t="s">
        <v>993</v>
      </c>
      <c r="C4188" s="143">
        <v>-496.29047569640028</v>
      </c>
      <c r="D4188" s="143">
        <v>2065.2012489174194</v>
      </c>
      <c r="E4188" s="142">
        <v>1.3080000000000001</v>
      </c>
      <c r="F4188" s="141">
        <v>2.2669999999999999</v>
      </c>
      <c r="G4188" s="135"/>
      <c r="H4188" s="135"/>
      <c r="I4188" s="134"/>
      <c r="J4188" s="135"/>
      <c r="K4188" s="135"/>
      <c r="L4188" s="134"/>
      <c r="M4188" s="135"/>
      <c r="N4188" s="135"/>
      <c r="O4188" s="134"/>
      <c r="P4188" s="135"/>
      <c r="Q4188" s="135"/>
      <c r="R4188" s="134"/>
      <c r="S4188" s="135"/>
      <c r="T4188" s="135"/>
      <c r="U4188" s="134"/>
      <c r="V4188" s="135"/>
      <c r="W4188" s="135"/>
      <c r="X4188" s="134"/>
      <c r="Y4188" s="135"/>
      <c r="Z4188" s="135"/>
      <c r="AA4188" s="134"/>
      <c r="AB4188" s="135"/>
      <c r="AC4188" s="135"/>
      <c r="AD4188" s="134"/>
      <c r="AE4188" s="135"/>
      <c r="AF4188" s="135"/>
      <c r="AG4188" s="134"/>
    </row>
    <row r="4189" spans="1:33">
      <c r="A4189" s="144" t="s">
        <v>345</v>
      </c>
      <c r="B4189" s="135" t="s">
        <v>992</v>
      </c>
      <c r="C4189" s="143">
        <v>-496.69982232819967</v>
      </c>
      <c r="D4189" s="143">
        <v>2063.3523852979356</v>
      </c>
      <c r="E4189" s="142">
        <v>1.266</v>
      </c>
      <c r="F4189" s="141">
        <v>2.246</v>
      </c>
      <c r="G4189" s="135"/>
      <c r="H4189" s="135"/>
      <c r="I4189" s="134"/>
      <c r="J4189" s="135"/>
      <c r="K4189" s="135"/>
      <c r="L4189" s="134"/>
      <c r="M4189" s="135"/>
      <c r="N4189" s="135"/>
      <c r="O4189" s="134"/>
      <c r="P4189" s="135"/>
      <c r="Q4189" s="135"/>
      <c r="R4189" s="134"/>
      <c r="S4189" s="135"/>
      <c r="T4189" s="135"/>
      <c r="U4189" s="134"/>
      <c r="V4189" s="135"/>
      <c r="W4189" s="135"/>
      <c r="X4189" s="134"/>
      <c r="Y4189" s="135"/>
      <c r="Z4189" s="135"/>
      <c r="AA4189" s="134"/>
      <c r="AB4189" s="135"/>
      <c r="AC4189" s="135"/>
      <c r="AD4189" s="134"/>
      <c r="AE4189" s="135"/>
      <c r="AF4189" s="135"/>
      <c r="AG4189" s="134"/>
    </row>
    <row r="4190" spans="1:33">
      <c r="A4190" s="144" t="s">
        <v>345</v>
      </c>
      <c r="B4190" s="135" t="s">
        <v>991</v>
      </c>
      <c r="C4190" s="143">
        <v>-496.24474901252296</v>
      </c>
      <c r="D4190" s="143">
        <v>2062.8961684952719</v>
      </c>
      <c r="E4190" s="142">
        <v>1.2949999999999999</v>
      </c>
      <c r="F4190" s="141">
        <v>2.2429999999999999</v>
      </c>
      <c r="G4190" s="135"/>
      <c r="H4190" s="135"/>
      <c r="I4190" s="134"/>
      <c r="J4190" s="135"/>
      <c r="K4190" s="135"/>
      <c r="L4190" s="134"/>
      <c r="M4190" s="135"/>
      <c r="N4190" s="135"/>
      <c r="O4190" s="134"/>
      <c r="P4190" s="135"/>
      <c r="Q4190" s="135"/>
      <c r="R4190" s="134"/>
      <c r="S4190" s="135"/>
      <c r="T4190" s="135"/>
      <c r="U4190" s="134"/>
      <c r="V4190" s="135"/>
      <c r="W4190" s="135"/>
      <c r="X4190" s="134"/>
      <c r="Y4190" s="135"/>
      <c r="Z4190" s="135"/>
      <c r="AA4190" s="134"/>
      <c r="AB4190" s="135"/>
      <c r="AC4190" s="135"/>
      <c r="AD4190" s="134"/>
      <c r="AE4190" s="135"/>
      <c r="AF4190" s="135"/>
      <c r="AG4190" s="134"/>
    </row>
    <row r="4191" spans="1:33">
      <c r="A4191" s="144" t="s">
        <v>345</v>
      </c>
      <c r="B4191" s="135" t="s">
        <v>990</v>
      </c>
      <c r="C4191" s="143">
        <v>-496.84578196855125</v>
      </c>
      <c r="D4191" s="143">
        <v>2062.4688966744716</v>
      </c>
      <c r="E4191" s="142">
        <v>1.3069999999999999</v>
      </c>
      <c r="F4191" s="141">
        <v>2.2759999999999998</v>
      </c>
      <c r="G4191" s="135"/>
      <c r="H4191" s="135"/>
      <c r="I4191" s="134"/>
      <c r="J4191" s="135"/>
      <c r="K4191" s="135"/>
      <c r="L4191" s="134"/>
      <c r="M4191" s="135"/>
      <c r="N4191" s="135"/>
      <c r="O4191" s="134"/>
      <c r="P4191" s="135"/>
      <c r="Q4191" s="135"/>
      <c r="R4191" s="134"/>
      <c r="S4191" s="135"/>
      <c r="T4191" s="135"/>
      <c r="U4191" s="134"/>
      <c r="V4191" s="135"/>
      <c r="W4191" s="135"/>
      <c r="X4191" s="134"/>
      <c r="Y4191" s="135"/>
      <c r="Z4191" s="135"/>
      <c r="AA4191" s="134"/>
      <c r="AB4191" s="135"/>
      <c r="AC4191" s="135"/>
      <c r="AD4191" s="134"/>
      <c r="AE4191" s="135"/>
      <c r="AF4191" s="135"/>
      <c r="AG4191" s="134"/>
    </row>
    <row r="4192" spans="1:33">
      <c r="A4192" s="144" t="s">
        <v>345</v>
      </c>
      <c r="B4192" s="135" t="s">
        <v>989</v>
      </c>
      <c r="C4192" s="143">
        <v>-496.87894476008665</v>
      </c>
      <c r="D4192" s="143">
        <v>2061.4487775982643</v>
      </c>
      <c r="E4192" s="142">
        <v>1.302</v>
      </c>
      <c r="F4192" s="141">
        <v>2.2440000000000002</v>
      </c>
      <c r="G4192" s="135"/>
      <c r="H4192" s="135"/>
      <c r="I4192" s="134"/>
      <c r="J4192" s="135"/>
      <c r="K4192" s="135"/>
      <c r="L4192" s="134"/>
      <c r="M4192" s="135"/>
      <c r="N4192" s="135"/>
      <c r="O4192" s="134"/>
      <c r="P4192" s="135"/>
      <c r="Q4192" s="135"/>
      <c r="R4192" s="134"/>
      <c r="S4192" s="135"/>
      <c r="T4192" s="135"/>
      <c r="U4192" s="134"/>
      <c r="V4192" s="135"/>
      <c r="W4192" s="135"/>
      <c r="X4192" s="134"/>
      <c r="Y4192" s="135"/>
      <c r="Z4192" s="135"/>
      <c r="AA4192" s="134"/>
      <c r="AB4192" s="135"/>
      <c r="AC4192" s="135"/>
      <c r="AD4192" s="134"/>
      <c r="AE4192" s="135"/>
      <c r="AF4192" s="135"/>
      <c r="AG4192" s="134"/>
    </row>
    <row r="4193" spans="1:33">
      <c r="A4193" s="144" t="s">
        <v>345</v>
      </c>
      <c r="B4193" s="135" t="s">
        <v>988</v>
      </c>
      <c r="C4193" s="143">
        <v>-496.54360216387624</v>
      </c>
      <c r="D4193" s="143">
        <v>2059.7412297627311</v>
      </c>
      <c r="E4193" s="142">
        <v>1.292</v>
      </c>
      <c r="F4193" s="141">
        <v>2.2570000000000001</v>
      </c>
      <c r="G4193" s="135"/>
      <c r="H4193" s="135"/>
      <c r="I4193" s="134"/>
      <c r="J4193" s="135"/>
      <c r="K4193" s="135"/>
      <c r="L4193" s="134"/>
      <c r="M4193" s="135"/>
      <c r="N4193" s="135"/>
      <c r="O4193" s="134"/>
      <c r="P4193" s="135"/>
      <c r="Q4193" s="135"/>
      <c r="R4193" s="134"/>
      <c r="S4193" s="135"/>
      <c r="T4193" s="135"/>
      <c r="U4193" s="134"/>
      <c r="V4193" s="135"/>
      <c r="W4193" s="135"/>
      <c r="X4193" s="134"/>
      <c r="Y4193" s="135"/>
      <c r="Z4193" s="135"/>
      <c r="AA4193" s="134"/>
      <c r="AB4193" s="135"/>
      <c r="AC4193" s="135"/>
      <c r="AD4193" s="134"/>
      <c r="AE4193" s="135"/>
      <c r="AF4193" s="135"/>
      <c r="AG4193" s="134"/>
    </row>
    <row r="4194" spans="1:33">
      <c r="A4194" s="144" t="s">
        <v>345</v>
      </c>
      <c r="B4194" s="135" t="s">
        <v>987</v>
      </c>
      <c r="C4194" s="143">
        <v>-496.38464884827675</v>
      </c>
      <c r="D4194" s="143">
        <v>2058.848310106097</v>
      </c>
      <c r="E4194" s="142">
        <v>1.3029999999999999</v>
      </c>
      <c r="F4194" s="141">
        <v>2.2519999999999998</v>
      </c>
      <c r="G4194" s="135"/>
      <c r="H4194" s="135"/>
      <c r="I4194" s="134"/>
      <c r="J4194" s="135"/>
      <c r="K4194" s="135"/>
      <c r="L4194" s="134"/>
      <c r="M4194" s="135"/>
      <c r="N4194" s="135"/>
      <c r="O4194" s="134"/>
      <c r="P4194" s="135"/>
      <c r="Q4194" s="135"/>
      <c r="R4194" s="134"/>
      <c r="S4194" s="135"/>
      <c r="T4194" s="135"/>
      <c r="U4194" s="134"/>
      <c r="V4194" s="135"/>
      <c r="W4194" s="135"/>
      <c r="X4194" s="134"/>
      <c r="Y4194" s="135"/>
      <c r="Z4194" s="135"/>
      <c r="AA4194" s="134"/>
      <c r="AB4194" s="135"/>
      <c r="AC4194" s="135"/>
      <c r="AD4194" s="134"/>
      <c r="AE4194" s="135"/>
      <c r="AF4194" s="135"/>
      <c r="AG4194" s="134"/>
    </row>
    <row r="4195" spans="1:33">
      <c r="A4195" s="144" t="s">
        <v>345</v>
      </c>
      <c r="B4195" s="135" t="s">
        <v>986</v>
      </c>
      <c r="C4195" s="143">
        <v>-496.31406457082892</v>
      </c>
      <c r="D4195" s="143">
        <v>2057.786050597053</v>
      </c>
      <c r="E4195" s="142">
        <v>1.284</v>
      </c>
      <c r="F4195" s="141">
        <v>2.2490000000000001</v>
      </c>
      <c r="G4195" s="135"/>
      <c r="H4195" s="135"/>
      <c r="I4195" s="134"/>
      <c r="J4195" s="135"/>
      <c r="K4195" s="135"/>
      <c r="L4195" s="134"/>
      <c r="M4195" s="135"/>
      <c r="N4195" s="135"/>
      <c r="O4195" s="134"/>
      <c r="P4195" s="135"/>
      <c r="Q4195" s="135"/>
      <c r="R4195" s="134"/>
      <c r="S4195" s="135"/>
      <c r="T4195" s="135"/>
      <c r="U4195" s="134"/>
      <c r="V4195" s="135"/>
      <c r="W4195" s="135"/>
      <c r="X4195" s="134"/>
      <c r="Y4195" s="135"/>
      <c r="Z4195" s="135"/>
      <c r="AA4195" s="134"/>
      <c r="AB4195" s="135"/>
      <c r="AC4195" s="135"/>
      <c r="AD4195" s="134"/>
      <c r="AE4195" s="135"/>
      <c r="AF4195" s="135"/>
      <c r="AG4195" s="134"/>
    </row>
    <row r="4196" spans="1:33">
      <c r="A4196" s="144" t="s">
        <v>345</v>
      </c>
      <c r="B4196" s="135" t="s">
        <v>985</v>
      </c>
      <c r="C4196" s="143">
        <v>-496.33641629193693</v>
      </c>
      <c r="D4196" s="143">
        <v>2056.7071793846208</v>
      </c>
      <c r="E4196" s="142">
        <v>1.26</v>
      </c>
      <c r="F4196" s="141">
        <v>2.2240000000000002</v>
      </c>
      <c r="G4196" s="135"/>
      <c r="H4196" s="135"/>
      <c r="I4196" s="134"/>
      <c r="J4196" s="135"/>
      <c r="K4196" s="135"/>
      <c r="L4196" s="134"/>
      <c r="M4196" s="135"/>
      <c r="N4196" s="135"/>
      <c r="O4196" s="134"/>
      <c r="P4196" s="135"/>
      <c r="Q4196" s="135"/>
      <c r="R4196" s="134"/>
      <c r="S4196" s="135"/>
      <c r="T4196" s="135"/>
      <c r="U4196" s="134"/>
      <c r="V4196" s="135"/>
      <c r="W4196" s="135"/>
      <c r="X4196" s="134"/>
      <c r="Y4196" s="135"/>
      <c r="Z4196" s="135"/>
      <c r="AA4196" s="134"/>
      <c r="AB4196" s="135"/>
      <c r="AC4196" s="135"/>
      <c r="AD4196" s="134"/>
      <c r="AE4196" s="135"/>
      <c r="AF4196" s="135"/>
      <c r="AG4196" s="134"/>
    </row>
    <row r="4197" spans="1:33">
      <c r="A4197" s="144" t="s">
        <v>345</v>
      </c>
      <c r="B4197" s="135" t="s">
        <v>984</v>
      </c>
      <c r="C4197" s="143">
        <v>-496.16448144658062</v>
      </c>
      <c r="D4197" s="143">
        <v>2054.7097377277983</v>
      </c>
      <c r="E4197" s="142">
        <v>1.242</v>
      </c>
      <c r="F4197" s="141">
        <v>2.19</v>
      </c>
      <c r="G4197" s="135"/>
      <c r="H4197" s="135"/>
      <c r="I4197" s="134"/>
      <c r="J4197" s="135"/>
      <c r="K4197" s="135"/>
      <c r="L4197" s="134"/>
      <c r="M4197" s="135"/>
      <c r="N4197" s="135"/>
      <c r="O4197" s="134"/>
      <c r="P4197" s="135"/>
      <c r="Q4197" s="135"/>
      <c r="R4197" s="134"/>
      <c r="S4197" s="135"/>
      <c r="T4197" s="135"/>
      <c r="U4197" s="134"/>
      <c r="V4197" s="135"/>
      <c r="W4197" s="135"/>
      <c r="X4197" s="134"/>
      <c r="Y4197" s="135"/>
      <c r="Z4197" s="135"/>
      <c r="AA4197" s="134"/>
      <c r="AB4197" s="135"/>
      <c r="AC4197" s="135"/>
      <c r="AD4197" s="134"/>
      <c r="AE4197" s="135"/>
      <c r="AF4197" s="135"/>
      <c r="AG4197" s="134"/>
    </row>
    <row r="4198" spans="1:33">
      <c r="A4198" s="144" t="s">
        <v>345</v>
      </c>
      <c r="B4198" s="135" t="s">
        <v>983</v>
      </c>
      <c r="C4198" s="143">
        <v>-496.07499717327454</v>
      </c>
      <c r="D4198" s="143">
        <v>2053.7039606346025</v>
      </c>
      <c r="E4198" s="142">
        <v>1.264</v>
      </c>
      <c r="F4198" s="141">
        <v>2.2029999999999998</v>
      </c>
      <c r="G4198" s="135"/>
      <c r="H4198" s="135"/>
      <c r="I4198" s="134"/>
      <c r="J4198" s="135"/>
      <c r="K4198" s="135"/>
      <c r="L4198" s="134"/>
      <c r="M4198" s="135"/>
      <c r="N4198" s="135"/>
      <c r="O4198" s="134"/>
      <c r="P4198" s="135"/>
      <c r="Q4198" s="135"/>
      <c r="R4198" s="134"/>
      <c r="S4198" s="135"/>
      <c r="T4198" s="135"/>
      <c r="U4198" s="134"/>
      <c r="V4198" s="135"/>
      <c r="W4198" s="135"/>
      <c r="X4198" s="134"/>
      <c r="Y4198" s="135"/>
      <c r="Z4198" s="135"/>
      <c r="AA4198" s="134"/>
      <c r="AB4198" s="135"/>
      <c r="AC4198" s="135"/>
      <c r="AD4198" s="134"/>
      <c r="AE4198" s="135"/>
      <c r="AF4198" s="135"/>
      <c r="AG4198" s="134"/>
    </row>
    <row r="4199" spans="1:33">
      <c r="A4199" s="144" t="s">
        <v>345</v>
      </c>
      <c r="B4199" s="135" t="s">
        <v>982</v>
      </c>
      <c r="C4199" s="143">
        <v>-496.68015727336484</v>
      </c>
      <c r="D4199" s="143">
        <v>2053.5471301658349</v>
      </c>
      <c r="E4199" s="142">
        <v>1.2509999999999999</v>
      </c>
      <c r="F4199" s="141">
        <v>2.1930000000000001</v>
      </c>
      <c r="G4199" s="135"/>
      <c r="H4199" s="135"/>
      <c r="I4199" s="134"/>
      <c r="J4199" s="135"/>
      <c r="K4199" s="135"/>
      <c r="L4199" s="134"/>
      <c r="M4199" s="135"/>
      <c r="N4199" s="135"/>
      <c r="O4199" s="134"/>
      <c r="P4199" s="135"/>
      <c r="Q4199" s="135"/>
      <c r="R4199" s="134"/>
      <c r="S4199" s="135"/>
      <c r="T4199" s="135"/>
      <c r="U4199" s="134"/>
      <c r="V4199" s="135"/>
      <c r="W4199" s="135"/>
      <c r="X4199" s="134"/>
      <c r="Y4199" s="135"/>
      <c r="Z4199" s="135"/>
      <c r="AA4199" s="134"/>
      <c r="AB4199" s="135"/>
      <c r="AC4199" s="135"/>
      <c r="AD4199" s="134"/>
      <c r="AE4199" s="135"/>
      <c r="AF4199" s="135"/>
      <c r="AG4199" s="134"/>
    </row>
    <row r="4200" spans="1:33">
      <c r="A4200" s="144" t="s">
        <v>345</v>
      </c>
      <c r="B4200" s="135" t="s">
        <v>981</v>
      </c>
      <c r="C4200" s="143">
        <v>-496.83348902503525</v>
      </c>
      <c r="D4200" s="143">
        <v>2051.5958439860456</v>
      </c>
      <c r="E4200" s="142">
        <v>1.228</v>
      </c>
      <c r="F4200" s="141">
        <v>2.1859999999999999</v>
      </c>
      <c r="G4200" s="135"/>
      <c r="H4200" s="135"/>
      <c r="I4200" s="134"/>
      <c r="J4200" s="135"/>
      <c r="K4200" s="135"/>
      <c r="L4200" s="134"/>
      <c r="M4200" s="135"/>
      <c r="N4200" s="135"/>
      <c r="O4200" s="134"/>
      <c r="P4200" s="135"/>
      <c r="Q4200" s="135"/>
      <c r="R4200" s="134"/>
      <c r="S4200" s="135"/>
      <c r="T4200" s="135"/>
      <c r="U4200" s="134"/>
      <c r="V4200" s="135"/>
      <c r="W4200" s="135"/>
      <c r="X4200" s="134"/>
      <c r="Y4200" s="135"/>
      <c r="Z4200" s="135"/>
      <c r="AA4200" s="134"/>
      <c r="AB4200" s="135"/>
      <c r="AC4200" s="135"/>
      <c r="AD4200" s="134"/>
      <c r="AE4200" s="135"/>
      <c r="AF4200" s="135"/>
      <c r="AG4200" s="134"/>
    </row>
    <row r="4201" spans="1:33">
      <c r="A4201" s="144" t="s">
        <v>345</v>
      </c>
      <c r="B4201" s="135" t="s">
        <v>980</v>
      </c>
      <c r="C4201" s="143">
        <v>-496.6712238339656</v>
      </c>
      <c r="D4201" s="143">
        <v>2050.6602658138008</v>
      </c>
      <c r="E4201" s="142">
        <v>1.2889999999999999</v>
      </c>
      <c r="F4201" s="141">
        <v>2.1960000000000002</v>
      </c>
      <c r="G4201" s="135"/>
      <c r="H4201" s="135"/>
      <c r="I4201" s="134"/>
      <c r="J4201" s="135"/>
      <c r="K4201" s="135"/>
      <c r="L4201" s="134"/>
      <c r="M4201" s="135"/>
      <c r="N4201" s="135"/>
      <c r="O4201" s="134"/>
      <c r="P4201" s="135"/>
      <c r="Q4201" s="135"/>
      <c r="R4201" s="134"/>
      <c r="S4201" s="135"/>
      <c r="T4201" s="135"/>
      <c r="U4201" s="134"/>
      <c r="V4201" s="135"/>
      <c r="W4201" s="135"/>
      <c r="X4201" s="134"/>
      <c r="Y4201" s="135"/>
      <c r="Z4201" s="135"/>
      <c r="AA4201" s="134"/>
      <c r="AB4201" s="135"/>
      <c r="AC4201" s="135"/>
      <c r="AD4201" s="134"/>
      <c r="AE4201" s="135"/>
      <c r="AF4201" s="135"/>
      <c r="AG4201" s="134"/>
    </row>
    <row r="4202" spans="1:33">
      <c r="A4202" s="144" t="s">
        <v>345</v>
      </c>
      <c r="B4202" s="135" t="s">
        <v>979</v>
      </c>
      <c r="C4202" s="143">
        <v>-496.15103187200538</v>
      </c>
      <c r="D4202" s="143">
        <v>2049.9006042292144</v>
      </c>
      <c r="E4202" s="142">
        <v>1.2509999999999999</v>
      </c>
      <c r="F4202" s="141">
        <v>2.2189999999999999</v>
      </c>
      <c r="G4202" s="135"/>
      <c r="H4202" s="135"/>
      <c r="I4202" s="134"/>
      <c r="J4202" s="135"/>
      <c r="K4202" s="135"/>
      <c r="L4202" s="134"/>
      <c r="M4202" s="135"/>
      <c r="N4202" s="135"/>
      <c r="O4202" s="134"/>
      <c r="P4202" s="135"/>
      <c r="Q4202" s="135"/>
      <c r="R4202" s="134"/>
      <c r="S4202" s="135"/>
      <c r="T4202" s="135"/>
      <c r="U4202" s="134"/>
      <c r="V4202" s="135"/>
      <c r="W4202" s="135"/>
      <c r="X4202" s="134"/>
      <c r="Y4202" s="135"/>
      <c r="Z4202" s="135"/>
      <c r="AA4202" s="134"/>
      <c r="AB4202" s="135"/>
      <c r="AC4202" s="135"/>
      <c r="AD4202" s="134"/>
      <c r="AE4202" s="135"/>
      <c r="AF4202" s="135"/>
      <c r="AG4202" s="134"/>
    </row>
    <row r="4203" spans="1:33">
      <c r="A4203" s="144" t="s">
        <v>345</v>
      </c>
      <c r="B4203" s="135" t="s">
        <v>978</v>
      </c>
      <c r="C4203" s="143">
        <v>-496.7235227566573</v>
      </c>
      <c r="D4203" s="143">
        <v>2048.4269499538568</v>
      </c>
      <c r="E4203" s="142">
        <v>1.266</v>
      </c>
      <c r="F4203" s="141">
        <v>2.2050000000000001</v>
      </c>
      <c r="G4203" s="135"/>
      <c r="H4203" s="135"/>
      <c r="I4203" s="134"/>
      <c r="J4203" s="135"/>
      <c r="K4203" s="135"/>
      <c r="L4203" s="134"/>
      <c r="M4203" s="135"/>
      <c r="N4203" s="135"/>
      <c r="O4203" s="134"/>
      <c r="P4203" s="135"/>
      <c r="Q4203" s="135"/>
      <c r="R4203" s="134"/>
      <c r="S4203" s="135"/>
      <c r="T4203" s="135"/>
      <c r="U4203" s="134"/>
      <c r="V4203" s="135"/>
      <c r="W4203" s="135"/>
      <c r="X4203" s="134"/>
      <c r="Y4203" s="135"/>
      <c r="Z4203" s="135"/>
      <c r="AA4203" s="134"/>
      <c r="AB4203" s="135"/>
      <c r="AC4203" s="135"/>
      <c r="AD4203" s="134"/>
      <c r="AE4203" s="135"/>
      <c r="AF4203" s="135"/>
      <c r="AG4203" s="134"/>
    </row>
    <row r="4204" spans="1:33">
      <c r="A4204" s="144" t="s">
        <v>345</v>
      </c>
      <c r="B4204" s="135" t="s">
        <v>977</v>
      </c>
      <c r="C4204" s="143">
        <v>-496.65670258929703</v>
      </c>
      <c r="D4204" s="143">
        <v>2047.1950010062526</v>
      </c>
      <c r="E4204" s="142">
        <v>1.2430000000000001</v>
      </c>
      <c r="F4204" s="141">
        <v>2.1970000000000001</v>
      </c>
      <c r="G4204" s="135"/>
      <c r="H4204" s="135"/>
      <c r="I4204" s="134"/>
      <c r="J4204" s="135"/>
      <c r="K4204" s="135"/>
      <c r="L4204" s="134"/>
      <c r="M4204" s="135"/>
      <c r="N4204" s="135"/>
      <c r="O4204" s="134"/>
      <c r="P4204" s="135"/>
      <c r="Q4204" s="135"/>
      <c r="R4204" s="134"/>
      <c r="S4204" s="135"/>
      <c r="T4204" s="135"/>
      <c r="U4204" s="134"/>
      <c r="V4204" s="135"/>
      <c r="W4204" s="135"/>
      <c r="X4204" s="134"/>
      <c r="Y4204" s="135"/>
      <c r="Z4204" s="135"/>
      <c r="AA4204" s="134"/>
      <c r="AB4204" s="135"/>
      <c r="AC4204" s="135"/>
      <c r="AD4204" s="134"/>
      <c r="AE4204" s="135"/>
      <c r="AF4204" s="135"/>
      <c r="AG4204" s="134"/>
    </row>
    <row r="4205" spans="1:33">
      <c r="A4205" s="144" t="s">
        <v>345</v>
      </c>
      <c r="B4205" s="135" t="s">
        <v>976</v>
      </c>
      <c r="C4205" s="143">
        <v>-496.06238870828037</v>
      </c>
      <c r="D4205" s="143">
        <v>2046.3575815577008</v>
      </c>
      <c r="E4205" s="142">
        <v>1.25</v>
      </c>
      <c r="F4205" s="141">
        <v>2.1949999999999998</v>
      </c>
      <c r="G4205" s="135"/>
      <c r="H4205" s="135"/>
      <c r="I4205" s="134"/>
      <c r="J4205" s="135"/>
      <c r="K4205" s="135"/>
      <c r="L4205" s="134"/>
      <c r="M4205" s="135"/>
      <c r="N4205" s="135"/>
      <c r="O4205" s="134"/>
      <c r="P4205" s="135"/>
      <c r="Q4205" s="135"/>
      <c r="R4205" s="134"/>
      <c r="S4205" s="135"/>
      <c r="T4205" s="135"/>
      <c r="U4205" s="134"/>
      <c r="V4205" s="135"/>
      <c r="W4205" s="135"/>
      <c r="X4205" s="134"/>
      <c r="Y4205" s="135"/>
      <c r="Z4205" s="135"/>
      <c r="AA4205" s="134"/>
      <c r="AB4205" s="135"/>
      <c r="AC4205" s="135"/>
      <c r="AD4205" s="134"/>
      <c r="AE4205" s="135"/>
      <c r="AF4205" s="135"/>
      <c r="AG4205" s="134"/>
    </row>
    <row r="4206" spans="1:33">
      <c r="A4206" s="144" t="s">
        <v>345</v>
      </c>
      <c r="B4206" s="135" t="s">
        <v>975</v>
      </c>
      <c r="C4206" s="143">
        <v>-496.56781555785795</v>
      </c>
      <c r="D4206" s="143">
        <v>2044.7069794798231</v>
      </c>
      <c r="E4206" s="142">
        <v>1.2589999999999999</v>
      </c>
      <c r="F4206" s="141">
        <v>2.2229999999999999</v>
      </c>
      <c r="G4206" s="135"/>
      <c r="H4206" s="135"/>
      <c r="I4206" s="134"/>
      <c r="J4206" s="135"/>
      <c r="K4206" s="135"/>
      <c r="L4206" s="134"/>
      <c r="M4206" s="135"/>
      <c r="N4206" s="135"/>
      <c r="O4206" s="134"/>
      <c r="P4206" s="135"/>
      <c r="Q4206" s="135"/>
      <c r="R4206" s="134"/>
      <c r="S4206" s="135"/>
      <c r="T4206" s="135"/>
      <c r="U4206" s="134"/>
      <c r="V4206" s="135"/>
      <c r="W4206" s="135"/>
      <c r="X4206" s="134"/>
      <c r="Y4206" s="135"/>
      <c r="Z4206" s="135"/>
      <c r="AA4206" s="134"/>
      <c r="AB4206" s="135"/>
      <c r="AC4206" s="135"/>
      <c r="AD4206" s="134"/>
      <c r="AE4206" s="135"/>
      <c r="AF4206" s="135"/>
      <c r="AG4206" s="134"/>
    </row>
    <row r="4207" spans="1:33">
      <c r="A4207" s="144" t="s">
        <v>345</v>
      </c>
      <c r="B4207" s="135" t="s">
        <v>974</v>
      </c>
      <c r="C4207" s="143">
        <v>-496.00279997380449</v>
      </c>
      <c r="D4207" s="143">
        <v>2043.5153384939533</v>
      </c>
      <c r="E4207" s="142">
        <v>1.256</v>
      </c>
      <c r="F4207" s="141">
        <v>2.2069999999999999</v>
      </c>
      <c r="G4207" s="135"/>
      <c r="H4207" s="135"/>
      <c r="I4207" s="134"/>
      <c r="J4207" s="135"/>
      <c r="K4207" s="135"/>
      <c r="L4207" s="134"/>
      <c r="M4207" s="135"/>
      <c r="N4207" s="135"/>
      <c r="O4207" s="134"/>
      <c r="P4207" s="135"/>
      <c r="Q4207" s="135"/>
      <c r="R4207" s="134"/>
      <c r="S4207" s="135"/>
      <c r="T4207" s="135"/>
      <c r="U4207" s="134"/>
      <c r="V4207" s="135"/>
      <c r="W4207" s="135"/>
      <c r="X4207" s="134"/>
      <c r="Y4207" s="135"/>
      <c r="Z4207" s="135"/>
      <c r="AA4207" s="134"/>
      <c r="AB4207" s="135"/>
      <c r="AC4207" s="135"/>
      <c r="AD4207" s="134"/>
      <c r="AE4207" s="135"/>
      <c r="AF4207" s="135"/>
      <c r="AG4207" s="134"/>
    </row>
    <row r="4208" spans="1:33">
      <c r="A4208" s="144" t="s">
        <v>345</v>
      </c>
      <c r="B4208" s="135" t="s">
        <v>973</v>
      </c>
      <c r="C4208" s="143">
        <v>-496.69814957102807</v>
      </c>
      <c r="D4208" s="143">
        <v>2043.454600824002</v>
      </c>
      <c r="E4208" s="142">
        <v>1.2709999999999999</v>
      </c>
      <c r="F4208" s="141">
        <v>2.206</v>
      </c>
      <c r="G4208" s="135"/>
      <c r="H4208" s="135"/>
      <c r="I4208" s="134"/>
      <c r="J4208" s="135"/>
      <c r="K4208" s="135"/>
      <c r="L4208" s="134"/>
      <c r="M4208" s="135"/>
      <c r="N4208" s="135"/>
      <c r="O4208" s="134"/>
      <c r="P4208" s="135"/>
      <c r="Q4208" s="135"/>
      <c r="R4208" s="134"/>
      <c r="S4208" s="135"/>
      <c r="T4208" s="135"/>
      <c r="U4208" s="134"/>
      <c r="V4208" s="135"/>
      <c r="W4208" s="135"/>
      <c r="X4208" s="134"/>
      <c r="Y4208" s="135"/>
      <c r="Z4208" s="135"/>
      <c r="AA4208" s="134"/>
      <c r="AB4208" s="135"/>
      <c r="AC4208" s="135"/>
      <c r="AD4208" s="134"/>
      <c r="AE4208" s="135"/>
      <c r="AF4208" s="135"/>
      <c r="AG4208" s="134"/>
    </row>
    <row r="4209" spans="1:33">
      <c r="A4209" s="144" t="s">
        <v>345</v>
      </c>
      <c r="B4209" s="135" t="s">
        <v>972</v>
      </c>
      <c r="C4209" s="143">
        <v>-496.08781348039952</v>
      </c>
      <c r="D4209" s="143">
        <v>2043.0888355287209</v>
      </c>
      <c r="E4209" s="142">
        <v>1.24</v>
      </c>
      <c r="F4209" s="141">
        <v>2.198</v>
      </c>
      <c r="G4209" s="135"/>
      <c r="H4209" s="135"/>
      <c r="I4209" s="134"/>
      <c r="J4209" s="135"/>
      <c r="K4209" s="135"/>
      <c r="L4209" s="134"/>
      <c r="M4209" s="135"/>
      <c r="N4209" s="135"/>
      <c r="O4209" s="134"/>
      <c r="P4209" s="135"/>
      <c r="Q4209" s="135"/>
      <c r="R4209" s="134"/>
      <c r="S4209" s="135"/>
      <c r="T4209" s="135"/>
      <c r="U4209" s="134"/>
      <c r="V4209" s="135"/>
      <c r="W4209" s="135"/>
      <c r="X4209" s="134"/>
      <c r="Y4209" s="135"/>
      <c r="Z4209" s="135"/>
      <c r="AA4209" s="134"/>
      <c r="AB4209" s="135"/>
      <c r="AC4209" s="135"/>
      <c r="AD4209" s="134"/>
      <c r="AE4209" s="135"/>
      <c r="AF4209" s="135"/>
      <c r="AG4209" s="134"/>
    </row>
    <row r="4210" spans="1:33">
      <c r="A4210" s="144" t="s">
        <v>345</v>
      </c>
      <c r="B4210" s="135" t="s">
        <v>971</v>
      </c>
      <c r="C4210" s="143">
        <v>-496.63011248578732</v>
      </c>
      <c r="D4210" s="143">
        <v>2041.9861748365338</v>
      </c>
      <c r="E4210" s="142">
        <v>1.226</v>
      </c>
      <c r="F4210" s="141">
        <v>2.214</v>
      </c>
      <c r="G4210" s="135"/>
      <c r="H4210" s="135"/>
      <c r="I4210" s="134"/>
      <c r="J4210" s="135"/>
      <c r="K4210" s="135"/>
      <c r="L4210" s="134"/>
      <c r="M4210" s="135"/>
      <c r="N4210" s="135"/>
      <c r="O4210" s="134"/>
      <c r="P4210" s="135"/>
      <c r="Q4210" s="135"/>
      <c r="R4210" s="134"/>
      <c r="S4210" s="135"/>
      <c r="T4210" s="135"/>
      <c r="U4210" s="134"/>
      <c r="V4210" s="135"/>
      <c r="W4210" s="135"/>
      <c r="X4210" s="134"/>
      <c r="Y4210" s="135"/>
      <c r="Z4210" s="135"/>
      <c r="AA4210" s="134"/>
      <c r="AB4210" s="135"/>
      <c r="AC4210" s="135"/>
      <c r="AD4210" s="134"/>
      <c r="AE4210" s="135"/>
      <c r="AF4210" s="135"/>
      <c r="AG4210" s="134"/>
    </row>
    <row r="4211" spans="1:33">
      <c r="A4211" s="144" t="s">
        <v>345</v>
      </c>
      <c r="B4211" s="135" t="s">
        <v>970</v>
      </c>
      <c r="C4211" s="143">
        <v>-496.74730195450138</v>
      </c>
      <c r="D4211" s="143">
        <v>2041.1409759666153</v>
      </c>
      <c r="E4211" s="142">
        <v>1.302</v>
      </c>
      <c r="F4211" s="141">
        <v>2.246</v>
      </c>
      <c r="G4211" s="135"/>
      <c r="H4211" s="135"/>
      <c r="I4211" s="134"/>
      <c r="J4211" s="135"/>
      <c r="K4211" s="135"/>
      <c r="L4211" s="134"/>
      <c r="M4211" s="135"/>
      <c r="N4211" s="135"/>
      <c r="O4211" s="134"/>
      <c r="P4211" s="135"/>
      <c r="Q4211" s="135"/>
      <c r="R4211" s="134"/>
      <c r="S4211" s="135"/>
      <c r="T4211" s="135"/>
      <c r="U4211" s="134"/>
      <c r="V4211" s="135"/>
      <c r="W4211" s="135"/>
      <c r="X4211" s="134"/>
      <c r="Y4211" s="135"/>
      <c r="Z4211" s="135"/>
      <c r="AA4211" s="134"/>
      <c r="AB4211" s="135"/>
      <c r="AC4211" s="135"/>
      <c r="AD4211" s="134"/>
      <c r="AE4211" s="135"/>
      <c r="AF4211" s="135"/>
      <c r="AG4211" s="134"/>
    </row>
    <row r="4212" spans="1:33">
      <c r="A4212" s="144" t="s">
        <v>345</v>
      </c>
      <c r="B4212" s="135" t="s">
        <v>969</v>
      </c>
      <c r="C4212" s="143">
        <v>-496.7508962491911</v>
      </c>
      <c r="D4212" s="143">
        <v>2039.6500837975952</v>
      </c>
      <c r="E4212" s="142">
        <v>1.335</v>
      </c>
      <c r="F4212" s="141">
        <v>2.2490000000000001</v>
      </c>
      <c r="G4212" s="135"/>
      <c r="H4212" s="135"/>
      <c r="I4212" s="134"/>
      <c r="J4212" s="135"/>
      <c r="K4212" s="135"/>
      <c r="L4212" s="134"/>
      <c r="M4212" s="135"/>
      <c r="N4212" s="135"/>
      <c r="O4212" s="134"/>
      <c r="P4212" s="135"/>
      <c r="Q4212" s="135"/>
      <c r="R4212" s="134"/>
      <c r="S4212" s="135"/>
      <c r="T4212" s="135"/>
      <c r="U4212" s="134"/>
      <c r="V4212" s="135"/>
      <c r="W4212" s="135"/>
      <c r="X4212" s="134"/>
      <c r="Y4212" s="135"/>
      <c r="Z4212" s="135"/>
      <c r="AA4212" s="134"/>
      <c r="AB4212" s="135"/>
      <c r="AC4212" s="135"/>
      <c r="AD4212" s="134"/>
      <c r="AE4212" s="135"/>
      <c r="AF4212" s="135"/>
      <c r="AG4212" s="134"/>
    </row>
    <row r="4213" spans="1:33">
      <c r="A4213" s="144" t="s">
        <v>345</v>
      </c>
      <c r="B4213" s="135" t="s">
        <v>968</v>
      </c>
      <c r="C4213" s="143">
        <v>-496.88899782135087</v>
      </c>
      <c r="D4213" s="143">
        <v>2039.4606400082105</v>
      </c>
      <c r="E4213" s="142">
        <v>1.3029999999999999</v>
      </c>
      <c r="F4213" s="141">
        <v>2.2530000000000001</v>
      </c>
      <c r="G4213" s="135"/>
      <c r="H4213" s="135"/>
      <c r="I4213" s="134"/>
      <c r="J4213" s="135"/>
      <c r="K4213" s="135"/>
      <c r="L4213" s="134"/>
      <c r="M4213" s="135"/>
      <c r="N4213" s="135"/>
      <c r="O4213" s="134"/>
      <c r="P4213" s="135"/>
      <c r="Q4213" s="135"/>
      <c r="R4213" s="134"/>
      <c r="S4213" s="135"/>
      <c r="T4213" s="135"/>
      <c r="U4213" s="134"/>
      <c r="V4213" s="135"/>
      <c r="W4213" s="135"/>
      <c r="X4213" s="134"/>
      <c r="Y4213" s="135"/>
      <c r="Z4213" s="135"/>
      <c r="AA4213" s="134"/>
      <c r="AB4213" s="135"/>
      <c r="AC4213" s="135"/>
      <c r="AD4213" s="134"/>
      <c r="AE4213" s="135"/>
      <c r="AF4213" s="135"/>
      <c r="AG4213" s="134"/>
    </row>
    <row r="4214" spans="1:33">
      <c r="A4214" s="144" t="s">
        <v>345</v>
      </c>
      <c r="B4214" s="135" t="s">
        <v>967</v>
      </c>
      <c r="C4214" s="143">
        <v>-496.34106042370485</v>
      </c>
      <c r="D4214" s="143">
        <v>2038.5077756947921</v>
      </c>
      <c r="E4214" s="142">
        <v>1.284</v>
      </c>
      <c r="F4214" s="141">
        <v>2.2530000000000001</v>
      </c>
      <c r="G4214" s="135"/>
      <c r="H4214" s="135"/>
      <c r="I4214" s="134"/>
      <c r="J4214" s="135"/>
      <c r="K4214" s="135"/>
      <c r="L4214" s="134"/>
      <c r="M4214" s="135"/>
      <c r="N4214" s="135"/>
      <c r="O4214" s="134"/>
      <c r="P4214" s="135"/>
      <c r="Q4214" s="135"/>
      <c r="R4214" s="134"/>
      <c r="S4214" s="135"/>
      <c r="T4214" s="135"/>
      <c r="U4214" s="134"/>
      <c r="V4214" s="135"/>
      <c r="W4214" s="135"/>
      <c r="X4214" s="134"/>
      <c r="Y4214" s="135"/>
      <c r="Z4214" s="135"/>
      <c r="AA4214" s="134"/>
      <c r="AB4214" s="135"/>
      <c r="AC4214" s="135"/>
      <c r="AD4214" s="134"/>
      <c r="AE4214" s="135"/>
      <c r="AF4214" s="135"/>
      <c r="AG4214" s="134"/>
    </row>
    <row r="4215" spans="1:33">
      <c r="A4215" s="144" t="s">
        <v>345</v>
      </c>
      <c r="B4215" s="135" t="s">
        <v>966</v>
      </c>
      <c r="C4215" s="143">
        <v>-496.08406876760682</v>
      </c>
      <c r="D4215" s="143">
        <v>2038.1407207754473</v>
      </c>
      <c r="E4215" s="142">
        <v>1.3109999999999999</v>
      </c>
      <c r="F4215" s="141">
        <v>2.262</v>
      </c>
      <c r="G4215" s="135"/>
      <c r="H4215" s="135"/>
      <c r="I4215" s="134"/>
      <c r="J4215" s="135"/>
      <c r="K4215" s="135"/>
      <c r="L4215" s="134"/>
      <c r="M4215" s="135"/>
      <c r="N4215" s="135"/>
      <c r="O4215" s="134"/>
      <c r="P4215" s="135"/>
      <c r="Q4215" s="135"/>
      <c r="R4215" s="134"/>
      <c r="S4215" s="135"/>
      <c r="T4215" s="135"/>
      <c r="U4215" s="134"/>
      <c r="V4215" s="135"/>
      <c r="W4215" s="135"/>
      <c r="X4215" s="134"/>
      <c r="Y4215" s="135"/>
      <c r="Z4215" s="135"/>
      <c r="AA4215" s="134"/>
      <c r="AB4215" s="135"/>
      <c r="AC4215" s="135"/>
      <c r="AD4215" s="134"/>
      <c r="AE4215" s="135"/>
      <c r="AF4215" s="135"/>
      <c r="AG4215" s="134"/>
    </row>
    <row r="4216" spans="1:33">
      <c r="A4216" s="144" t="s">
        <v>345</v>
      </c>
      <c r="B4216" s="135" t="s">
        <v>965</v>
      </c>
      <c r="C4216" s="143">
        <v>-496.73094948617671</v>
      </c>
      <c r="D4216" s="143">
        <v>2037.4608478862499</v>
      </c>
      <c r="E4216" s="142">
        <v>1.294</v>
      </c>
      <c r="F4216" s="141">
        <v>2.258</v>
      </c>
      <c r="G4216" s="135"/>
      <c r="H4216" s="135"/>
      <c r="I4216" s="134"/>
      <c r="J4216" s="135"/>
      <c r="K4216" s="135"/>
      <c r="L4216" s="134"/>
      <c r="M4216" s="135"/>
      <c r="N4216" s="135"/>
      <c r="O4216" s="134"/>
      <c r="P4216" s="135"/>
      <c r="Q4216" s="135"/>
      <c r="R4216" s="134"/>
      <c r="S4216" s="135"/>
      <c r="T4216" s="135"/>
      <c r="U4216" s="134"/>
      <c r="V4216" s="135"/>
      <c r="W4216" s="135"/>
      <c r="X4216" s="134"/>
      <c r="Y4216" s="135"/>
      <c r="Z4216" s="135"/>
      <c r="AA4216" s="134"/>
      <c r="AB4216" s="135"/>
      <c r="AC4216" s="135"/>
      <c r="AD4216" s="134"/>
      <c r="AE4216" s="135"/>
      <c r="AF4216" s="135"/>
      <c r="AG4216" s="134"/>
    </row>
    <row r="4217" spans="1:33">
      <c r="A4217" s="144" t="s">
        <v>345</v>
      </c>
      <c r="B4217" s="135" t="s">
        <v>964</v>
      </c>
      <c r="C4217" s="143">
        <v>-496.33074938024362</v>
      </c>
      <c r="D4217" s="143">
        <v>2036.4694045609401</v>
      </c>
      <c r="E4217" s="142">
        <v>1.2989999999999999</v>
      </c>
      <c r="F4217" s="141">
        <v>2.2570000000000001</v>
      </c>
      <c r="G4217" s="135"/>
      <c r="H4217" s="135"/>
      <c r="I4217" s="134"/>
      <c r="J4217" s="135"/>
      <c r="K4217" s="135"/>
      <c r="L4217" s="134"/>
      <c r="M4217" s="135"/>
      <c r="N4217" s="135"/>
      <c r="O4217" s="134"/>
      <c r="P4217" s="135"/>
      <c r="Q4217" s="135"/>
      <c r="R4217" s="134"/>
      <c r="S4217" s="135"/>
      <c r="T4217" s="135"/>
      <c r="U4217" s="134"/>
      <c r="V4217" s="135"/>
      <c r="W4217" s="135"/>
      <c r="X4217" s="134"/>
      <c r="Y4217" s="135"/>
      <c r="Z4217" s="135"/>
      <c r="AA4217" s="134"/>
      <c r="AB4217" s="135"/>
      <c r="AC4217" s="135"/>
      <c r="AD4217" s="134"/>
      <c r="AE4217" s="135"/>
      <c r="AF4217" s="135"/>
      <c r="AG4217" s="134"/>
    </row>
    <row r="4218" spans="1:33">
      <c r="A4218" s="144" t="s">
        <v>345</v>
      </c>
      <c r="B4218" s="135" t="s">
        <v>963</v>
      </c>
      <c r="C4218" s="143">
        <v>-496.64100103598554</v>
      </c>
      <c r="D4218" s="143">
        <v>2035.7163440995535</v>
      </c>
      <c r="E4218" s="142">
        <v>1.3260000000000001</v>
      </c>
      <c r="F4218" s="141">
        <v>2.2589999999999999</v>
      </c>
      <c r="G4218" s="135"/>
      <c r="H4218" s="135"/>
      <c r="I4218" s="134"/>
      <c r="J4218" s="135"/>
      <c r="K4218" s="135"/>
      <c r="L4218" s="134"/>
      <c r="M4218" s="135"/>
      <c r="N4218" s="135"/>
      <c r="O4218" s="134"/>
      <c r="P4218" s="135"/>
      <c r="Q4218" s="135"/>
      <c r="R4218" s="134"/>
      <c r="S4218" s="135"/>
      <c r="T4218" s="135"/>
      <c r="U4218" s="134"/>
      <c r="V4218" s="135"/>
      <c r="W4218" s="135"/>
      <c r="X4218" s="134"/>
      <c r="Y4218" s="135"/>
      <c r="Z4218" s="135"/>
      <c r="AA4218" s="134"/>
      <c r="AB4218" s="135"/>
      <c r="AC4218" s="135"/>
      <c r="AD4218" s="134"/>
      <c r="AE4218" s="135"/>
      <c r="AF4218" s="135"/>
      <c r="AG4218" s="134"/>
    </row>
    <row r="4219" spans="1:33">
      <c r="A4219" s="144" t="s">
        <v>345</v>
      </c>
      <c r="B4219" s="135" t="s">
        <v>962</v>
      </c>
      <c r="C4219" s="143">
        <v>-495.9264681463406</v>
      </c>
      <c r="D4219" s="143">
        <v>2033.8575738552804</v>
      </c>
      <c r="E4219" s="142">
        <v>1.323</v>
      </c>
      <c r="F4219" s="141">
        <v>2.2719999999999998</v>
      </c>
      <c r="G4219" s="135"/>
      <c r="H4219" s="135"/>
      <c r="I4219" s="134"/>
      <c r="J4219" s="135"/>
      <c r="K4219" s="135"/>
      <c r="L4219" s="134"/>
      <c r="M4219" s="135"/>
      <c r="N4219" s="135"/>
      <c r="O4219" s="134"/>
      <c r="P4219" s="135"/>
      <c r="Q4219" s="135"/>
      <c r="R4219" s="134"/>
      <c r="S4219" s="135"/>
      <c r="T4219" s="135"/>
      <c r="U4219" s="134"/>
      <c r="V4219" s="135"/>
      <c r="W4219" s="135"/>
      <c r="X4219" s="134"/>
      <c r="Y4219" s="135"/>
      <c r="Z4219" s="135"/>
      <c r="AA4219" s="134"/>
      <c r="AB4219" s="135"/>
      <c r="AC4219" s="135"/>
      <c r="AD4219" s="134"/>
      <c r="AE4219" s="135"/>
      <c r="AF4219" s="135"/>
      <c r="AG4219" s="134"/>
    </row>
    <row r="4220" spans="1:33">
      <c r="A4220" s="144" t="s">
        <v>345</v>
      </c>
      <c r="B4220" s="135" t="s">
        <v>961</v>
      </c>
      <c r="C4220" s="143">
        <v>-496.54764671264587</v>
      </c>
      <c r="D4220" s="143">
        <v>2032.4736949252535</v>
      </c>
      <c r="E4220" s="142">
        <v>1.3169999999999999</v>
      </c>
      <c r="F4220" s="141">
        <v>2.266</v>
      </c>
      <c r="G4220" s="135"/>
      <c r="H4220" s="135"/>
      <c r="I4220" s="134"/>
      <c r="J4220" s="135"/>
      <c r="K4220" s="135"/>
      <c r="L4220" s="134"/>
      <c r="M4220" s="135"/>
      <c r="N4220" s="135"/>
      <c r="O4220" s="134"/>
      <c r="P4220" s="135"/>
      <c r="Q4220" s="135"/>
      <c r="R4220" s="134"/>
      <c r="S4220" s="135"/>
      <c r="T4220" s="135"/>
      <c r="U4220" s="134"/>
      <c r="V4220" s="135"/>
      <c r="W4220" s="135"/>
      <c r="X4220" s="134"/>
      <c r="Y4220" s="135"/>
      <c r="Z4220" s="135"/>
      <c r="AA4220" s="134"/>
      <c r="AB4220" s="135"/>
      <c r="AC4220" s="135"/>
      <c r="AD4220" s="134"/>
      <c r="AE4220" s="135"/>
      <c r="AF4220" s="135"/>
      <c r="AG4220" s="134"/>
    </row>
    <row r="4221" spans="1:33">
      <c r="A4221" s="144" t="s">
        <v>345</v>
      </c>
      <c r="B4221" s="135" t="s">
        <v>960</v>
      </c>
      <c r="C4221" s="143">
        <v>-495.98255335053136</v>
      </c>
      <c r="D4221" s="143">
        <v>2032.1214645862669</v>
      </c>
      <c r="E4221" s="142">
        <v>1.3120000000000001</v>
      </c>
      <c r="F4221" s="141">
        <v>2.266</v>
      </c>
      <c r="G4221" s="135"/>
      <c r="H4221" s="135"/>
      <c r="I4221" s="134"/>
      <c r="J4221" s="135"/>
      <c r="K4221" s="135"/>
      <c r="L4221" s="134"/>
      <c r="M4221" s="135"/>
      <c r="N4221" s="135"/>
      <c r="O4221" s="134"/>
      <c r="P4221" s="135"/>
      <c r="Q4221" s="135"/>
      <c r="R4221" s="134"/>
      <c r="S4221" s="135"/>
      <c r="T4221" s="135"/>
      <c r="U4221" s="134"/>
      <c r="V4221" s="135"/>
      <c r="W4221" s="135"/>
      <c r="X4221" s="134"/>
      <c r="Y4221" s="135"/>
      <c r="Z4221" s="135"/>
      <c r="AA4221" s="134"/>
      <c r="AB4221" s="135"/>
      <c r="AC4221" s="135"/>
      <c r="AD4221" s="134"/>
      <c r="AE4221" s="135"/>
      <c r="AF4221" s="135"/>
      <c r="AG4221" s="134"/>
    </row>
    <row r="4222" spans="1:33">
      <c r="A4222" s="144" t="s">
        <v>345</v>
      </c>
      <c r="B4222" s="135" t="s">
        <v>959</v>
      </c>
      <c r="C4222" s="143">
        <v>-496.5294930728968</v>
      </c>
      <c r="D4222" s="143">
        <v>2031.7141672223247</v>
      </c>
      <c r="E4222" s="142">
        <v>1.3120000000000001</v>
      </c>
      <c r="F4222" s="141">
        <v>2.2810000000000001</v>
      </c>
      <c r="G4222" s="135"/>
      <c r="H4222" s="135"/>
      <c r="I4222" s="134"/>
      <c r="J4222" s="135"/>
      <c r="K4222" s="135"/>
      <c r="L4222" s="134"/>
      <c r="M4222" s="135"/>
      <c r="N4222" s="135"/>
      <c r="O4222" s="134"/>
      <c r="P4222" s="135"/>
      <c r="Q4222" s="135"/>
      <c r="R4222" s="134"/>
      <c r="S4222" s="135"/>
      <c r="T4222" s="135"/>
      <c r="U4222" s="134"/>
      <c r="V4222" s="135"/>
      <c r="W4222" s="135"/>
      <c r="X4222" s="134"/>
      <c r="Y4222" s="135"/>
      <c r="Z4222" s="135"/>
      <c r="AA4222" s="134"/>
      <c r="AB4222" s="135"/>
      <c r="AC4222" s="135"/>
      <c r="AD4222" s="134"/>
      <c r="AE4222" s="135"/>
      <c r="AF4222" s="135"/>
      <c r="AG4222" s="134"/>
    </row>
    <row r="4223" spans="1:33">
      <c r="A4223" s="144" t="s">
        <v>345</v>
      </c>
      <c r="B4223" s="135" t="s">
        <v>958</v>
      </c>
      <c r="C4223" s="143">
        <v>-496.42290762498612</v>
      </c>
      <c r="D4223" s="143">
        <v>2030.0988876167291</v>
      </c>
      <c r="E4223" s="142">
        <v>1.3029999999999999</v>
      </c>
      <c r="F4223" s="141">
        <v>2.2610000000000001</v>
      </c>
      <c r="G4223" s="135"/>
      <c r="H4223" s="135"/>
      <c r="I4223" s="134"/>
      <c r="J4223" s="135"/>
      <c r="K4223" s="135"/>
      <c r="L4223" s="134"/>
      <c r="M4223" s="135"/>
      <c r="N4223" s="135"/>
      <c r="O4223" s="134"/>
      <c r="P4223" s="135"/>
      <c r="Q4223" s="135"/>
      <c r="R4223" s="134"/>
      <c r="S4223" s="135"/>
      <c r="T4223" s="135"/>
      <c r="U4223" s="134"/>
      <c r="V4223" s="135"/>
      <c r="W4223" s="135"/>
      <c r="X4223" s="134"/>
      <c r="Y4223" s="135"/>
      <c r="Z4223" s="135"/>
      <c r="AA4223" s="134"/>
      <c r="AB4223" s="135"/>
      <c r="AC4223" s="135"/>
      <c r="AD4223" s="134"/>
      <c r="AE4223" s="135"/>
      <c r="AF4223" s="135"/>
      <c r="AG4223" s="134"/>
    </row>
    <row r="4224" spans="1:33">
      <c r="A4224" s="144" t="s">
        <v>345</v>
      </c>
      <c r="B4224" s="135" t="s">
        <v>957</v>
      </c>
      <c r="C4224" s="143">
        <v>-496.36688758565805</v>
      </c>
      <c r="D4224" s="143">
        <v>2030.0446484828888</v>
      </c>
      <c r="E4224" s="142">
        <v>1.294</v>
      </c>
      <c r="F4224" s="141">
        <v>2.262</v>
      </c>
      <c r="G4224" s="135"/>
      <c r="H4224" s="135"/>
      <c r="I4224" s="134"/>
      <c r="J4224" s="135"/>
      <c r="K4224" s="135"/>
      <c r="L4224" s="134"/>
      <c r="M4224" s="135"/>
      <c r="N4224" s="135"/>
      <c r="O4224" s="134"/>
      <c r="P4224" s="135"/>
      <c r="Q4224" s="135"/>
      <c r="R4224" s="134"/>
      <c r="S4224" s="135"/>
      <c r="T4224" s="135"/>
      <c r="U4224" s="134"/>
      <c r="V4224" s="135"/>
      <c r="W4224" s="135"/>
      <c r="X4224" s="134"/>
      <c r="Y4224" s="135"/>
      <c r="Z4224" s="135"/>
      <c r="AA4224" s="134"/>
      <c r="AB4224" s="135"/>
      <c r="AC4224" s="135"/>
      <c r="AD4224" s="134"/>
      <c r="AE4224" s="135"/>
      <c r="AF4224" s="135"/>
      <c r="AG4224" s="134"/>
    </row>
    <row r="4225" spans="1:33">
      <c r="A4225" s="144" t="s">
        <v>345</v>
      </c>
      <c r="B4225" s="135" t="s">
        <v>956</v>
      </c>
      <c r="C4225" s="143">
        <v>-496.26318971446108</v>
      </c>
      <c r="D4225" s="143">
        <v>2029.1412697216995</v>
      </c>
      <c r="E4225" s="142">
        <v>1.329</v>
      </c>
      <c r="F4225" s="141">
        <v>2.2589999999999999</v>
      </c>
      <c r="G4225" s="135"/>
      <c r="H4225" s="135"/>
      <c r="I4225" s="134"/>
      <c r="J4225" s="135"/>
      <c r="K4225" s="135"/>
      <c r="L4225" s="134"/>
      <c r="M4225" s="135"/>
      <c r="N4225" s="135"/>
      <c r="O4225" s="134"/>
      <c r="P4225" s="135"/>
      <c r="Q4225" s="135"/>
      <c r="R4225" s="134"/>
      <c r="S4225" s="135"/>
      <c r="T4225" s="135"/>
      <c r="U4225" s="134"/>
      <c r="V4225" s="135"/>
      <c r="W4225" s="135"/>
      <c r="X4225" s="134"/>
      <c r="Y4225" s="135"/>
      <c r="Z4225" s="135"/>
      <c r="AA4225" s="134"/>
      <c r="AB4225" s="135"/>
      <c r="AC4225" s="135"/>
      <c r="AD4225" s="134"/>
      <c r="AE4225" s="135"/>
      <c r="AF4225" s="135"/>
      <c r="AG4225" s="134"/>
    </row>
    <row r="4226" spans="1:33">
      <c r="A4226" s="144" t="s">
        <v>345</v>
      </c>
      <c r="B4226" s="135" t="s">
        <v>955</v>
      </c>
      <c r="C4226" s="143">
        <v>-495.98273391750649</v>
      </c>
      <c r="D4226" s="143">
        <v>2029.0605014387991</v>
      </c>
      <c r="E4226" s="142">
        <v>1.3280000000000001</v>
      </c>
      <c r="F4226" s="141">
        <v>2.2490000000000001</v>
      </c>
      <c r="G4226" s="135"/>
      <c r="H4226" s="135"/>
      <c r="I4226" s="134"/>
      <c r="J4226" s="135"/>
      <c r="K4226" s="135"/>
      <c r="L4226" s="134"/>
      <c r="M4226" s="135"/>
      <c r="N4226" s="135"/>
      <c r="O4226" s="134"/>
      <c r="P4226" s="135"/>
      <c r="Q4226" s="135"/>
      <c r="R4226" s="134"/>
      <c r="S4226" s="135"/>
      <c r="T4226" s="135"/>
      <c r="U4226" s="134"/>
      <c r="V4226" s="135"/>
      <c r="W4226" s="135"/>
      <c r="X4226" s="134"/>
      <c r="Y4226" s="135"/>
      <c r="Z4226" s="135"/>
      <c r="AA4226" s="134"/>
      <c r="AB4226" s="135"/>
      <c r="AC4226" s="135"/>
      <c r="AD4226" s="134"/>
      <c r="AE4226" s="135"/>
      <c r="AF4226" s="135"/>
      <c r="AG4226" s="134"/>
    </row>
    <row r="4227" spans="1:33">
      <c r="A4227" s="144" t="s">
        <v>345</v>
      </c>
      <c r="B4227" s="135" t="s">
        <v>954</v>
      </c>
      <c r="C4227" s="143">
        <v>-495.93252905727041</v>
      </c>
      <c r="D4227" s="143">
        <v>2028.6478063093425</v>
      </c>
      <c r="E4227" s="142">
        <v>1.296</v>
      </c>
      <c r="F4227" s="141">
        <v>2.2679999999999998</v>
      </c>
      <c r="G4227" s="135"/>
      <c r="H4227" s="135"/>
      <c r="I4227" s="134"/>
      <c r="J4227" s="135"/>
      <c r="K4227" s="135"/>
      <c r="L4227" s="134"/>
      <c r="M4227" s="135"/>
      <c r="N4227" s="135"/>
      <c r="O4227" s="134"/>
      <c r="P4227" s="135"/>
      <c r="Q4227" s="135"/>
      <c r="R4227" s="134"/>
      <c r="S4227" s="135"/>
      <c r="T4227" s="135"/>
      <c r="U4227" s="134"/>
      <c r="V4227" s="135"/>
      <c r="W4227" s="135"/>
      <c r="X4227" s="134"/>
      <c r="Y4227" s="135"/>
      <c r="Z4227" s="135"/>
      <c r="AA4227" s="134"/>
      <c r="AB4227" s="135"/>
      <c r="AC4227" s="135"/>
      <c r="AD4227" s="134"/>
      <c r="AE4227" s="135"/>
      <c r="AF4227" s="135"/>
      <c r="AG4227" s="134"/>
    </row>
    <row r="4228" spans="1:33">
      <c r="A4228" s="144" t="s">
        <v>345</v>
      </c>
      <c r="B4228" s="135" t="s">
        <v>953</v>
      </c>
      <c r="C4228" s="143">
        <v>-496.52019039712678</v>
      </c>
      <c r="D4228" s="143">
        <v>2027.2937706917392</v>
      </c>
      <c r="E4228" s="142">
        <v>1.3280000000000001</v>
      </c>
      <c r="F4228" s="141">
        <v>2.254</v>
      </c>
      <c r="G4228" s="135"/>
      <c r="H4228" s="135"/>
      <c r="I4228" s="134"/>
      <c r="J4228" s="135"/>
      <c r="K4228" s="135"/>
      <c r="L4228" s="134"/>
      <c r="M4228" s="135"/>
      <c r="N4228" s="135"/>
      <c r="O4228" s="134"/>
      <c r="P4228" s="135"/>
      <c r="Q4228" s="135"/>
      <c r="R4228" s="134"/>
      <c r="S4228" s="135"/>
      <c r="T4228" s="135"/>
      <c r="U4228" s="134"/>
      <c r="V4228" s="135"/>
      <c r="W4228" s="135"/>
      <c r="X4228" s="134"/>
      <c r="Y4228" s="135"/>
      <c r="Z4228" s="135"/>
      <c r="AA4228" s="134"/>
      <c r="AB4228" s="135"/>
      <c r="AC4228" s="135"/>
      <c r="AD4228" s="134"/>
      <c r="AE4228" s="135"/>
      <c r="AF4228" s="135"/>
      <c r="AG4228" s="134"/>
    </row>
    <row r="4229" spans="1:33">
      <c r="A4229" s="144" t="s">
        <v>345</v>
      </c>
      <c r="B4229" s="135" t="s">
        <v>952</v>
      </c>
      <c r="C4229" s="143">
        <v>-496.74451646304817</v>
      </c>
      <c r="D4229" s="143">
        <v>2025.5801736430644</v>
      </c>
      <c r="E4229" s="142">
        <v>1.3180000000000001</v>
      </c>
      <c r="F4229" s="141">
        <v>2.2490000000000001</v>
      </c>
      <c r="G4229" s="135"/>
      <c r="H4229" s="135"/>
      <c r="I4229" s="134"/>
      <c r="J4229" s="135"/>
      <c r="K4229" s="135"/>
      <c r="L4229" s="134"/>
      <c r="M4229" s="135"/>
      <c r="N4229" s="135"/>
      <c r="O4229" s="134"/>
      <c r="P4229" s="135"/>
      <c r="Q4229" s="135"/>
      <c r="R4229" s="134"/>
      <c r="S4229" s="135"/>
      <c r="T4229" s="135"/>
      <c r="U4229" s="134"/>
      <c r="V4229" s="135"/>
      <c r="W4229" s="135"/>
      <c r="X4229" s="134"/>
      <c r="Y4229" s="135"/>
      <c r="Z4229" s="135"/>
      <c r="AA4229" s="134"/>
      <c r="AB4229" s="135"/>
      <c r="AC4229" s="135"/>
      <c r="AD4229" s="134"/>
      <c r="AE4229" s="135"/>
      <c r="AF4229" s="135"/>
      <c r="AG4229" s="134"/>
    </row>
    <row r="4230" spans="1:33">
      <c r="A4230" s="144" t="s">
        <v>345</v>
      </c>
      <c r="B4230" s="135" t="s">
        <v>951</v>
      </c>
      <c r="C4230" s="143">
        <v>-496.38278817047672</v>
      </c>
      <c r="D4230" s="143">
        <v>2024.5983637841134</v>
      </c>
      <c r="E4230" s="142">
        <v>1.306</v>
      </c>
      <c r="F4230" s="141">
        <v>2.2509999999999999</v>
      </c>
      <c r="G4230" s="135"/>
      <c r="H4230" s="135"/>
      <c r="I4230" s="134"/>
      <c r="J4230" s="135"/>
      <c r="K4230" s="135"/>
      <c r="L4230" s="134"/>
      <c r="M4230" s="135"/>
      <c r="N4230" s="135"/>
      <c r="O4230" s="134"/>
      <c r="P4230" s="135"/>
      <c r="Q4230" s="135"/>
      <c r="R4230" s="134"/>
      <c r="S4230" s="135"/>
      <c r="T4230" s="135"/>
      <c r="U4230" s="134"/>
      <c r="V4230" s="135"/>
      <c r="W4230" s="135"/>
      <c r="X4230" s="134"/>
      <c r="Y4230" s="135"/>
      <c r="Z4230" s="135"/>
      <c r="AA4230" s="134"/>
      <c r="AB4230" s="135"/>
      <c r="AC4230" s="135"/>
      <c r="AD4230" s="134"/>
      <c r="AE4230" s="135"/>
      <c r="AF4230" s="135"/>
      <c r="AG4230" s="134"/>
    </row>
    <row r="4231" spans="1:33">
      <c r="A4231" s="144" t="s">
        <v>345</v>
      </c>
      <c r="B4231" s="135" t="s">
        <v>950</v>
      </c>
      <c r="C4231" s="143">
        <v>-496.77918002113063</v>
      </c>
      <c r="D4231" s="143">
        <v>2024.005483467439</v>
      </c>
      <c r="E4231" s="142">
        <v>1.3029999999999999</v>
      </c>
      <c r="F4231" s="141">
        <v>2.2509999999999999</v>
      </c>
      <c r="G4231" s="135"/>
      <c r="H4231" s="135"/>
      <c r="I4231" s="134"/>
      <c r="J4231" s="135"/>
      <c r="K4231" s="135"/>
      <c r="L4231" s="134"/>
      <c r="M4231" s="135"/>
      <c r="N4231" s="135"/>
      <c r="O4231" s="134"/>
      <c r="P4231" s="135"/>
      <c r="Q4231" s="135"/>
      <c r="R4231" s="134"/>
      <c r="S4231" s="135"/>
      <c r="T4231" s="135"/>
      <c r="U4231" s="134"/>
      <c r="V4231" s="135"/>
      <c r="W4231" s="135"/>
      <c r="X4231" s="134"/>
      <c r="Y4231" s="135"/>
      <c r="Z4231" s="135"/>
      <c r="AA4231" s="134"/>
      <c r="AB4231" s="135"/>
      <c r="AC4231" s="135"/>
      <c r="AD4231" s="134"/>
      <c r="AE4231" s="135"/>
      <c r="AF4231" s="135"/>
      <c r="AG4231" s="134"/>
    </row>
    <row r="4232" spans="1:33">
      <c r="A4232" s="144" t="s">
        <v>345</v>
      </c>
      <c r="B4232" s="135" t="s">
        <v>949</v>
      </c>
      <c r="C4232" s="143">
        <v>-496.47864978806086</v>
      </c>
      <c r="D4232" s="143">
        <v>2022.9800964131641</v>
      </c>
      <c r="E4232" s="142">
        <v>1.3080000000000001</v>
      </c>
      <c r="F4232" s="141">
        <v>2.254</v>
      </c>
      <c r="G4232" s="135"/>
      <c r="H4232" s="135"/>
      <c r="I4232" s="134"/>
      <c r="J4232" s="135"/>
      <c r="K4232" s="135"/>
      <c r="L4232" s="134"/>
      <c r="M4232" s="135"/>
      <c r="N4232" s="135"/>
      <c r="O4232" s="134"/>
      <c r="P4232" s="135"/>
      <c r="Q4232" s="135"/>
      <c r="R4232" s="134"/>
      <c r="S4232" s="135"/>
      <c r="T4232" s="135"/>
      <c r="U4232" s="134"/>
      <c r="V4232" s="135"/>
      <c r="W4232" s="135"/>
      <c r="X4232" s="134"/>
      <c r="Y4232" s="135"/>
      <c r="Z4232" s="135"/>
      <c r="AA4232" s="134"/>
      <c r="AB4232" s="135"/>
      <c r="AC4232" s="135"/>
      <c r="AD4232" s="134"/>
      <c r="AE4232" s="135"/>
      <c r="AF4232" s="135"/>
      <c r="AG4232" s="134"/>
    </row>
    <row r="4233" spans="1:33">
      <c r="A4233" s="144" t="s">
        <v>345</v>
      </c>
      <c r="B4233" s="135" t="s">
        <v>948</v>
      </c>
      <c r="C4233" s="143">
        <v>-496.62175990957854</v>
      </c>
      <c r="D4233" s="143">
        <v>2021.2838481664216</v>
      </c>
      <c r="E4233" s="142">
        <v>1.329</v>
      </c>
      <c r="F4233" s="141">
        <v>2.2690000000000001</v>
      </c>
      <c r="G4233" s="135"/>
      <c r="H4233" s="135"/>
      <c r="I4233" s="134"/>
      <c r="J4233" s="135"/>
      <c r="K4233" s="135"/>
      <c r="L4233" s="134"/>
      <c r="M4233" s="135"/>
      <c r="N4233" s="135"/>
      <c r="O4233" s="134"/>
      <c r="P4233" s="135"/>
      <c r="Q4233" s="135"/>
      <c r="R4233" s="134"/>
      <c r="S4233" s="135"/>
      <c r="T4233" s="135"/>
      <c r="U4233" s="134"/>
      <c r="V4233" s="135"/>
      <c r="W4233" s="135"/>
      <c r="X4233" s="134"/>
      <c r="Y4233" s="135"/>
      <c r="Z4233" s="135"/>
      <c r="AA4233" s="134"/>
      <c r="AB4233" s="135"/>
      <c r="AC4233" s="135"/>
      <c r="AD4233" s="134"/>
      <c r="AE4233" s="135"/>
      <c r="AF4233" s="135"/>
      <c r="AG4233" s="134"/>
    </row>
    <row r="4234" spans="1:33">
      <c r="A4234" s="144" t="s">
        <v>345</v>
      </c>
      <c r="B4234" s="135" t="s">
        <v>947</v>
      </c>
      <c r="C4234" s="143">
        <v>-496.86336578246625</v>
      </c>
      <c r="D4234" s="143">
        <v>2020.276941885397</v>
      </c>
      <c r="E4234" s="142">
        <v>1.3129999999999999</v>
      </c>
      <c r="F4234" s="141">
        <v>2.2559999999999998</v>
      </c>
      <c r="G4234" s="135"/>
      <c r="H4234" s="135"/>
      <c r="I4234" s="134"/>
      <c r="J4234" s="135"/>
      <c r="K4234" s="135"/>
      <c r="L4234" s="134"/>
      <c r="M4234" s="135"/>
      <c r="N4234" s="135"/>
      <c r="O4234" s="134"/>
      <c r="P4234" s="135"/>
      <c r="Q4234" s="135"/>
      <c r="R4234" s="134"/>
      <c r="S4234" s="135"/>
      <c r="T4234" s="135"/>
      <c r="U4234" s="134"/>
      <c r="V4234" s="135"/>
      <c r="W4234" s="135"/>
      <c r="X4234" s="134"/>
      <c r="Y4234" s="135"/>
      <c r="Z4234" s="135"/>
      <c r="AA4234" s="134"/>
      <c r="AB4234" s="135"/>
      <c r="AC4234" s="135"/>
      <c r="AD4234" s="134"/>
      <c r="AE4234" s="135"/>
      <c r="AF4234" s="135"/>
      <c r="AG4234" s="134"/>
    </row>
    <row r="4235" spans="1:33">
      <c r="A4235" s="144" t="s">
        <v>345</v>
      </c>
      <c r="B4235" s="135" t="s">
        <v>946</v>
      </c>
      <c r="C4235" s="143">
        <v>-496.1613794370549</v>
      </c>
      <c r="D4235" s="143">
        <v>2018.3240707829477</v>
      </c>
      <c r="E4235" s="142">
        <v>1.3080000000000001</v>
      </c>
      <c r="F4235" s="141">
        <v>2.2519999999999998</v>
      </c>
      <c r="G4235" s="135"/>
      <c r="H4235" s="135"/>
      <c r="I4235" s="134"/>
      <c r="J4235" s="135"/>
      <c r="K4235" s="135"/>
      <c r="L4235" s="134"/>
      <c r="M4235" s="135"/>
      <c r="N4235" s="135"/>
      <c r="O4235" s="134"/>
      <c r="P4235" s="135"/>
      <c r="Q4235" s="135"/>
      <c r="R4235" s="134"/>
      <c r="S4235" s="135"/>
      <c r="T4235" s="135"/>
      <c r="U4235" s="134"/>
      <c r="V4235" s="135"/>
      <c r="W4235" s="135"/>
      <c r="X4235" s="134"/>
      <c r="Y4235" s="135"/>
      <c r="Z4235" s="135"/>
      <c r="AA4235" s="134"/>
      <c r="AB4235" s="135"/>
      <c r="AC4235" s="135"/>
      <c r="AD4235" s="134"/>
      <c r="AE4235" s="135"/>
      <c r="AF4235" s="135"/>
      <c r="AG4235" s="134"/>
    </row>
    <row r="4236" spans="1:33">
      <c r="A4236" s="144" t="s">
        <v>345</v>
      </c>
      <c r="B4236" s="135" t="s">
        <v>945</v>
      </c>
      <c r="C4236" s="143">
        <v>-496.89637237104859</v>
      </c>
      <c r="D4236" s="143">
        <v>2016.7370864671407</v>
      </c>
      <c r="E4236" s="142">
        <v>1.333</v>
      </c>
      <c r="F4236" s="141">
        <v>2.2530000000000001</v>
      </c>
      <c r="G4236" s="135"/>
      <c r="H4236" s="135"/>
      <c r="I4236" s="134"/>
      <c r="J4236" s="135"/>
      <c r="K4236" s="135"/>
      <c r="L4236" s="134"/>
      <c r="M4236" s="135"/>
      <c r="N4236" s="135"/>
      <c r="O4236" s="134"/>
      <c r="P4236" s="135"/>
      <c r="Q4236" s="135"/>
      <c r="R4236" s="134"/>
      <c r="S4236" s="135"/>
      <c r="T4236" s="135"/>
      <c r="U4236" s="134"/>
      <c r="V4236" s="135"/>
      <c r="W4236" s="135"/>
      <c r="X4236" s="134"/>
      <c r="Y4236" s="135"/>
      <c r="Z4236" s="135"/>
      <c r="AA4236" s="134"/>
      <c r="AB4236" s="135"/>
      <c r="AC4236" s="135"/>
      <c r="AD4236" s="134"/>
      <c r="AE4236" s="135"/>
      <c r="AF4236" s="135"/>
      <c r="AG4236" s="134"/>
    </row>
    <row r="4237" spans="1:33">
      <c r="A4237" s="144" t="s">
        <v>345</v>
      </c>
      <c r="B4237" s="135" t="s">
        <v>944</v>
      </c>
      <c r="C4237" s="143">
        <v>-496.54167403590179</v>
      </c>
      <c r="D4237" s="143">
        <v>2015.9412497689702</v>
      </c>
      <c r="E4237" s="142">
        <v>1.31</v>
      </c>
      <c r="F4237" s="141">
        <v>2.25</v>
      </c>
      <c r="G4237" s="135"/>
      <c r="H4237" s="135"/>
      <c r="I4237" s="134"/>
      <c r="J4237" s="135"/>
      <c r="K4237" s="135"/>
      <c r="L4237" s="134"/>
      <c r="M4237" s="135"/>
      <c r="N4237" s="135"/>
      <c r="O4237" s="134"/>
      <c r="P4237" s="135"/>
      <c r="Q4237" s="135"/>
      <c r="R4237" s="134"/>
      <c r="S4237" s="135"/>
      <c r="T4237" s="135"/>
      <c r="U4237" s="134"/>
      <c r="V4237" s="135"/>
      <c r="W4237" s="135"/>
      <c r="X4237" s="134"/>
      <c r="Y4237" s="135"/>
      <c r="Z4237" s="135"/>
      <c r="AA4237" s="134"/>
      <c r="AB4237" s="135"/>
      <c r="AC4237" s="135"/>
      <c r="AD4237" s="134"/>
      <c r="AE4237" s="135"/>
      <c r="AF4237" s="135"/>
      <c r="AG4237" s="134"/>
    </row>
    <row r="4238" spans="1:33">
      <c r="A4238" s="144" t="s">
        <v>345</v>
      </c>
      <c r="B4238" s="135" t="s">
        <v>943</v>
      </c>
      <c r="C4238" s="143">
        <v>-496.11123446920499</v>
      </c>
      <c r="D4238" s="143">
        <v>2014.1733669500043</v>
      </c>
      <c r="E4238" s="142">
        <v>1.329</v>
      </c>
      <c r="F4238" s="141">
        <v>2.2530000000000001</v>
      </c>
      <c r="G4238" s="135"/>
      <c r="H4238" s="135"/>
      <c r="I4238" s="134"/>
      <c r="J4238" s="135"/>
      <c r="K4238" s="135"/>
      <c r="L4238" s="134"/>
      <c r="M4238" s="135"/>
      <c r="N4238" s="135"/>
      <c r="O4238" s="134"/>
      <c r="P4238" s="135"/>
      <c r="Q4238" s="135"/>
      <c r="R4238" s="134"/>
      <c r="S4238" s="135"/>
      <c r="T4238" s="135"/>
      <c r="U4238" s="134"/>
      <c r="V4238" s="135"/>
      <c r="W4238" s="135"/>
      <c r="X4238" s="134"/>
      <c r="Y4238" s="135"/>
      <c r="Z4238" s="135"/>
      <c r="AA4238" s="134"/>
      <c r="AB4238" s="135"/>
      <c r="AC4238" s="135"/>
      <c r="AD4238" s="134"/>
      <c r="AE4238" s="135"/>
      <c r="AF4238" s="135"/>
      <c r="AG4238" s="134"/>
    </row>
    <row r="4239" spans="1:33">
      <c r="A4239" s="144" t="s">
        <v>345</v>
      </c>
      <c r="B4239" s="135" t="s">
        <v>942</v>
      </c>
      <c r="C4239" s="143">
        <v>-496.31064645440011</v>
      </c>
      <c r="D4239" s="143">
        <v>2012.9658782807694</v>
      </c>
      <c r="E4239" s="142">
        <v>1.323</v>
      </c>
      <c r="F4239" s="141">
        <v>2.25</v>
      </c>
      <c r="G4239" s="135"/>
      <c r="H4239" s="135"/>
      <c r="I4239" s="134"/>
      <c r="J4239" s="135"/>
      <c r="K4239" s="135"/>
      <c r="L4239" s="134"/>
      <c r="M4239" s="135"/>
      <c r="N4239" s="135"/>
      <c r="O4239" s="134"/>
      <c r="P4239" s="135"/>
      <c r="Q4239" s="135"/>
      <c r="R4239" s="134"/>
      <c r="S4239" s="135"/>
      <c r="T4239" s="135"/>
      <c r="U4239" s="134"/>
      <c r="V4239" s="135"/>
      <c r="W4239" s="135"/>
      <c r="X4239" s="134"/>
      <c r="Y4239" s="135"/>
      <c r="Z4239" s="135"/>
      <c r="AA4239" s="134"/>
      <c r="AB4239" s="135"/>
      <c r="AC4239" s="135"/>
      <c r="AD4239" s="134"/>
      <c r="AE4239" s="135"/>
      <c r="AF4239" s="135"/>
      <c r="AG4239" s="134"/>
    </row>
    <row r="4240" spans="1:33">
      <c r="A4240" s="144" t="s">
        <v>345</v>
      </c>
      <c r="B4240" s="135" t="s">
        <v>941</v>
      </c>
      <c r="C4240" s="143">
        <v>-496.60578439819852</v>
      </c>
      <c r="D4240" s="143">
        <v>2010.9996137423541</v>
      </c>
      <c r="E4240" s="142">
        <v>1.3160000000000001</v>
      </c>
      <c r="F4240" s="141">
        <v>2.246</v>
      </c>
      <c r="G4240" s="135"/>
      <c r="H4240" s="135"/>
      <c r="I4240" s="134"/>
      <c r="J4240" s="135"/>
      <c r="K4240" s="135"/>
      <c r="L4240" s="134"/>
      <c r="M4240" s="135"/>
      <c r="N4240" s="135"/>
      <c r="O4240" s="134"/>
      <c r="P4240" s="135"/>
      <c r="Q4240" s="135"/>
      <c r="R4240" s="134"/>
      <c r="S4240" s="135"/>
      <c r="T4240" s="135"/>
      <c r="U4240" s="134"/>
      <c r="V4240" s="135"/>
      <c r="W4240" s="135"/>
      <c r="X4240" s="134"/>
      <c r="Y4240" s="135"/>
      <c r="Z4240" s="135"/>
      <c r="AA4240" s="134"/>
      <c r="AB4240" s="135"/>
      <c r="AC4240" s="135"/>
      <c r="AD4240" s="134"/>
      <c r="AE4240" s="135"/>
      <c r="AF4240" s="135"/>
      <c r="AG4240" s="134"/>
    </row>
    <row r="4241" spans="1:33">
      <c r="A4241" s="144" t="s">
        <v>345</v>
      </c>
      <c r="B4241" s="135" t="s">
        <v>940</v>
      </c>
      <c r="C4241" s="143">
        <v>-496.19806582717587</v>
      </c>
      <c r="D4241" s="143">
        <v>2010.5878329468312</v>
      </c>
      <c r="E4241" s="142">
        <v>1.2989999999999999</v>
      </c>
      <c r="F4241" s="141">
        <v>2.2480000000000002</v>
      </c>
      <c r="G4241" s="135"/>
      <c r="H4241" s="135"/>
      <c r="I4241" s="134"/>
      <c r="J4241" s="135"/>
      <c r="K4241" s="135"/>
      <c r="L4241" s="134"/>
      <c r="M4241" s="135"/>
      <c r="N4241" s="135"/>
      <c r="O4241" s="134"/>
      <c r="P4241" s="135"/>
      <c r="Q4241" s="135"/>
      <c r="R4241" s="134"/>
      <c r="S4241" s="135"/>
      <c r="T4241" s="135"/>
      <c r="U4241" s="134"/>
      <c r="V4241" s="135"/>
      <c r="W4241" s="135"/>
      <c r="X4241" s="134"/>
      <c r="Y4241" s="135"/>
      <c r="Z4241" s="135"/>
      <c r="AA4241" s="134"/>
      <c r="AB4241" s="135"/>
      <c r="AC4241" s="135"/>
      <c r="AD4241" s="134"/>
      <c r="AE4241" s="135"/>
      <c r="AF4241" s="135"/>
      <c r="AG4241" s="134"/>
    </row>
    <row r="4242" spans="1:33">
      <c r="A4242" s="144" t="s">
        <v>345</v>
      </c>
      <c r="B4242" s="135" t="s">
        <v>939</v>
      </c>
      <c r="C4242" s="143">
        <v>-495.93212989269085</v>
      </c>
      <c r="D4242" s="143">
        <v>2009.6748238684577</v>
      </c>
      <c r="E4242" s="142">
        <v>1.3089999999999999</v>
      </c>
      <c r="F4242" s="141">
        <v>2.2530000000000001</v>
      </c>
      <c r="G4242" s="135"/>
      <c r="H4242" s="135"/>
      <c r="I4242" s="134"/>
      <c r="J4242" s="135"/>
      <c r="K4242" s="135"/>
      <c r="L4242" s="134"/>
      <c r="M4242" s="135"/>
      <c r="N4242" s="135"/>
      <c r="O4242" s="134"/>
      <c r="P4242" s="135"/>
      <c r="Q4242" s="135"/>
      <c r="R4242" s="134"/>
      <c r="S4242" s="135"/>
      <c r="T4242" s="135"/>
      <c r="U4242" s="134"/>
      <c r="V4242" s="135"/>
      <c r="W4242" s="135"/>
      <c r="X4242" s="134"/>
      <c r="Y4242" s="135"/>
      <c r="Z4242" s="135"/>
      <c r="AA4242" s="134"/>
      <c r="AB4242" s="135"/>
      <c r="AC4242" s="135"/>
      <c r="AD4242" s="134"/>
      <c r="AE4242" s="135"/>
      <c r="AF4242" s="135"/>
      <c r="AG4242" s="134"/>
    </row>
    <row r="4243" spans="1:33">
      <c r="A4243" s="144" t="s">
        <v>345</v>
      </c>
      <c r="B4243" s="135" t="s">
        <v>938</v>
      </c>
      <c r="C4243" s="143">
        <v>-496.75074816225504</v>
      </c>
      <c r="D4243" s="143">
        <v>2009.0456620124805</v>
      </c>
      <c r="E4243" s="142">
        <v>1.284</v>
      </c>
      <c r="F4243" s="141">
        <v>2.2440000000000002</v>
      </c>
      <c r="G4243" s="135"/>
      <c r="H4243" s="135"/>
      <c r="I4243" s="134"/>
      <c r="J4243" s="135"/>
      <c r="K4243" s="135"/>
      <c r="L4243" s="134"/>
      <c r="M4243" s="135"/>
      <c r="N4243" s="135"/>
      <c r="O4243" s="134"/>
      <c r="P4243" s="135"/>
      <c r="Q4243" s="135"/>
      <c r="R4243" s="134"/>
      <c r="S4243" s="135"/>
      <c r="T4243" s="135"/>
      <c r="U4243" s="134"/>
      <c r="V4243" s="135"/>
      <c r="W4243" s="135"/>
      <c r="X4243" s="134"/>
      <c r="Y4243" s="135"/>
      <c r="Z4243" s="135"/>
      <c r="AA4243" s="134"/>
      <c r="AB4243" s="135"/>
      <c r="AC4243" s="135"/>
      <c r="AD4243" s="134"/>
      <c r="AE4243" s="135"/>
      <c r="AF4243" s="135"/>
      <c r="AG4243" s="134"/>
    </row>
    <row r="4244" spans="1:33">
      <c r="A4244" s="144" t="s">
        <v>345</v>
      </c>
      <c r="B4244" s="135" t="s">
        <v>937</v>
      </c>
      <c r="C4244" s="143">
        <v>-496.81963157257775</v>
      </c>
      <c r="D4244" s="143">
        <v>2008.6426852284369</v>
      </c>
      <c r="E4244" s="142">
        <v>1.3109999999999999</v>
      </c>
      <c r="F4244" s="141">
        <v>2.2440000000000002</v>
      </c>
      <c r="G4244" s="135"/>
      <c r="H4244" s="135"/>
      <c r="I4244" s="134"/>
      <c r="J4244" s="135"/>
      <c r="K4244" s="135"/>
      <c r="L4244" s="134"/>
      <c r="M4244" s="135"/>
      <c r="N4244" s="135"/>
      <c r="O4244" s="134"/>
      <c r="P4244" s="135"/>
      <c r="Q4244" s="135"/>
      <c r="R4244" s="134"/>
      <c r="S4244" s="135"/>
      <c r="T4244" s="135"/>
      <c r="U4244" s="134"/>
      <c r="V4244" s="135"/>
      <c r="W4244" s="135"/>
      <c r="X4244" s="134"/>
      <c r="Y4244" s="135"/>
      <c r="Z4244" s="135"/>
      <c r="AA4244" s="134"/>
      <c r="AB4244" s="135"/>
      <c r="AC4244" s="135"/>
      <c r="AD4244" s="134"/>
      <c r="AE4244" s="135"/>
      <c r="AF4244" s="135"/>
      <c r="AG4244" s="134"/>
    </row>
    <row r="4245" spans="1:33">
      <c r="A4245" s="144" t="s">
        <v>345</v>
      </c>
      <c r="B4245" s="135" t="s">
        <v>936</v>
      </c>
      <c r="C4245" s="143">
        <v>-496.76413986040257</v>
      </c>
      <c r="D4245" s="143">
        <v>2007.0033832865295</v>
      </c>
      <c r="E4245" s="142">
        <v>1.3109999999999999</v>
      </c>
      <c r="F4245" s="141">
        <v>2.266</v>
      </c>
      <c r="G4245" s="135"/>
      <c r="H4245" s="135"/>
      <c r="I4245" s="134"/>
      <c r="J4245" s="135"/>
      <c r="K4245" s="135"/>
      <c r="L4245" s="134"/>
      <c r="M4245" s="135"/>
      <c r="N4245" s="135"/>
      <c r="O4245" s="134"/>
      <c r="P4245" s="135"/>
      <c r="Q4245" s="135"/>
      <c r="R4245" s="134"/>
      <c r="S4245" s="135"/>
      <c r="T4245" s="135"/>
      <c r="U4245" s="134"/>
      <c r="V4245" s="135"/>
      <c r="W4245" s="135"/>
      <c r="X4245" s="134"/>
      <c r="Y4245" s="135"/>
      <c r="Z4245" s="135"/>
      <c r="AA4245" s="134"/>
      <c r="AB4245" s="135"/>
      <c r="AC4245" s="135"/>
      <c r="AD4245" s="134"/>
      <c r="AE4245" s="135"/>
      <c r="AF4245" s="135"/>
      <c r="AG4245" s="134"/>
    </row>
    <row r="4246" spans="1:33">
      <c r="A4246" s="144" t="s">
        <v>345</v>
      </c>
      <c r="B4246" s="135" t="s">
        <v>935</v>
      </c>
      <c r="C4246" s="143">
        <v>-496.80170343368553</v>
      </c>
      <c r="D4246" s="143">
        <v>2006.533465737647</v>
      </c>
      <c r="E4246" s="142">
        <v>1.2989999999999999</v>
      </c>
      <c r="F4246" s="141">
        <v>2.2469999999999999</v>
      </c>
      <c r="G4246" s="135"/>
      <c r="H4246" s="135"/>
      <c r="I4246" s="134"/>
      <c r="J4246" s="135"/>
      <c r="K4246" s="135"/>
      <c r="L4246" s="134"/>
      <c r="M4246" s="135"/>
      <c r="N4246" s="135"/>
      <c r="O4246" s="134"/>
      <c r="P4246" s="135"/>
      <c r="Q4246" s="135"/>
      <c r="R4246" s="134"/>
      <c r="S4246" s="135"/>
      <c r="T4246" s="135"/>
      <c r="U4246" s="134"/>
      <c r="V4246" s="135"/>
      <c r="W4246" s="135"/>
      <c r="X4246" s="134"/>
      <c r="Y4246" s="135"/>
      <c r="Z4246" s="135"/>
      <c r="AA4246" s="134"/>
      <c r="AB4246" s="135"/>
      <c r="AC4246" s="135"/>
      <c r="AD4246" s="134"/>
      <c r="AE4246" s="135"/>
      <c r="AF4246" s="135"/>
      <c r="AG4246" s="134"/>
    </row>
    <row r="4247" spans="1:33">
      <c r="A4247" s="144" t="s">
        <v>345</v>
      </c>
      <c r="B4247" s="135" t="s">
        <v>934</v>
      </c>
      <c r="C4247" s="143">
        <v>-496.62767088832834</v>
      </c>
      <c r="D4247" s="143">
        <v>2005.79825387812</v>
      </c>
      <c r="E4247" s="142">
        <v>1.302</v>
      </c>
      <c r="F4247" s="141">
        <v>2.2559999999999998</v>
      </c>
      <c r="G4247" s="135"/>
      <c r="H4247" s="135"/>
      <c r="I4247" s="134"/>
      <c r="J4247" s="135"/>
      <c r="K4247" s="135"/>
      <c r="L4247" s="134"/>
      <c r="M4247" s="135"/>
      <c r="N4247" s="135"/>
      <c r="O4247" s="134"/>
      <c r="P4247" s="135"/>
      <c r="Q4247" s="135"/>
      <c r="R4247" s="134"/>
      <c r="S4247" s="135"/>
      <c r="T4247" s="135"/>
      <c r="U4247" s="134"/>
      <c r="V4247" s="135"/>
      <c r="W4247" s="135"/>
      <c r="X4247" s="134"/>
      <c r="Y4247" s="135"/>
      <c r="Z4247" s="135"/>
      <c r="AA4247" s="134"/>
      <c r="AB4247" s="135"/>
      <c r="AC4247" s="135"/>
      <c r="AD4247" s="134"/>
      <c r="AE4247" s="135"/>
      <c r="AF4247" s="135"/>
      <c r="AG4247" s="134"/>
    </row>
    <row r="4248" spans="1:33">
      <c r="A4248" s="144" t="s">
        <v>345</v>
      </c>
      <c r="B4248" s="135" t="s">
        <v>933</v>
      </c>
      <c r="C4248" s="143">
        <v>-496.46685888569732</v>
      </c>
      <c r="D4248" s="143">
        <v>2004.0294099093239</v>
      </c>
      <c r="E4248" s="142">
        <v>1.335</v>
      </c>
      <c r="F4248" s="141">
        <v>2.2610000000000001</v>
      </c>
      <c r="G4248" s="135"/>
      <c r="H4248" s="135"/>
      <c r="I4248" s="134"/>
      <c r="J4248" s="135"/>
      <c r="K4248" s="135"/>
      <c r="L4248" s="134"/>
      <c r="M4248" s="135"/>
      <c r="N4248" s="135"/>
      <c r="O4248" s="134"/>
      <c r="P4248" s="135"/>
      <c r="Q4248" s="135"/>
      <c r="R4248" s="134"/>
      <c r="S4248" s="135"/>
      <c r="T4248" s="135"/>
      <c r="U4248" s="134"/>
      <c r="V4248" s="135"/>
      <c r="W4248" s="135"/>
      <c r="X4248" s="134"/>
      <c r="Y4248" s="135"/>
      <c r="Z4248" s="135"/>
      <c r="AA4248" s="134"/>
      <c r="AB4248" s="135"/>
      <c r="AC4248" s="135"/>
      <c r="AD4248" s="134"/>
      <c r="AE4248" s="135"/>
      <c r="AF4248" s="135"/>
      <c r="AG4248" s="134"/>
    </row>
    <row r="4249" spans="1:33">
      <c r="A4249" s="144" t="s">
        <v>345</v>
      </c>
      <c r="B4249" s="135" t="s">
        <v>932</v>
      </c>
      <c r="C4249" s="143">
        <v>-496.23702347151504</v>
      </c>
      <c r="D4249" s="143">
        <v>2003.84639981839</v>
      </c>
      <c r="E4249" s="142">
        <v>1.3340000000000001</v>
      </c>
      <c r="F4249" s="141">
        <v>2.2559999999999998</v>
      </c>
      <c r="G4249" s="135"/>
      <c r="H4249" s="135"/>
      <c r="I4249" s="134"/>
      <c r="J4249" s="135"/>
      <c r="K4249" s="135"/>
      <c r="L4249" s="134"/>
      <c r="M4249" s="135"/>
      <c r="N4249" s="135"/>
      <c r="O4249" s="134"/>
      <c r="P4249" s="135"/>
      <c r="Q4249" s="135"/>
      <c r="R4249" s="134"/>
      <c r="S4249" s="135"/>
      <c r="T4249" s="135"/>
      <c r="U4249" s="134"/>
      <c r="V4249" s="135"/>
      <c r="W4249" s="135"/>
      <c r="X4249" s="134"/>
      <c r="Y4249" s="135"/>
      <c r="Z4249" s="135"/>
      <c r="AA4249" s="134"/>
      <c r="AB4249" s="135"/>
      <c r="AC4249" s="135"/>
      <c r="AD4249" s="134"/>
      <c r="AE4249" s="135"/>
      <c r="AF4249" s="135"/>
      <c r="AG4249" s="134"/>
    </row>
    <row r="4250" spans="1:33">
      <c r="A4250" s="144" t="s">
        <v>345</v>
      </c>
      <c r="B4250" s="135" t="s">
        <v>931</v>
      </c>
      <c r="C4250" s="143">
        <v>-496.36149399102266</v>
      </c>
      <c r="D4250" s="143">
        <v>2002.8929149574685</v>
      </c>
      <c r="E4250" s="142">
        <v>1.302</v>
      </c>
      <c r="F4250" s="141">
        <v>2.258</v>
      </c>
      <c r="G4250" s="135"/>
      <c r="H4250" s="135"/>
      <c r="I4250" s="134"/>
      <c r="J4250" s="135"/>
      <c r="K4250" s="135"/>
      <c r="L4250" s="134"/>
      <c r="M4250" s="135"/>
      <c r="N4250" s="135"/>
      <c r="O4250" s="134"/>
      <c r="P4250" s="135"/>
      <c r="Q4250" s="135"/>
      <c r="R4250" s="134"/>
      <c r="S4250" s="135"/>
      <c r="T4250" s="135"/>
      <c r="U4250" s="134"/>
      <c r="V4250" s="135"/>
      <c r="W4250" s="135"/>
      <c r="X4250" s="134"/>
      <c r="Y4250" s="135"/>
      <c r="Z4250" s="135"/>
      <c r="AA4250" s="134"/>
      <c r="AB4250" s="135"/>
      <c r="AC4250" s="135"/>
      <c r="AD4250" s="134"/>
      <c r="AE4250" s="135"/>
      <c r="AF4250" s="135"/>
      <c r="AG4250" s="134"/>
    </row>
    <row r="4251" spans="1:33">
      <c r="A4251" s="144" t="s">
        <v>345</v>
      </c>
      <c r="B4251" s="135" t="s">
        <v>930</v>
      </c>
      <c r="C4251" s="143">
        <v>-496.77698375654217</v>
      </c>
      <c r="D4251" s="143">
        <v>2002.0946708107715</v>
      </c>
      <c r="E4251" s="142">
        <v>1.319</v>
      </c>
      <c r="F4251" s="141">
        <v>2.2639999999999998</v>
      </c>
      <c r="G4251" s="135"/>
      <c r="H4251" s="135"/>
      <c r="I4251" s="134"/>
      <c r="J4251" s="135"/>
      <c r="K4251" s="135"/>
      <c r="L4251" s="134"/>
      <c r="M4251" s="135"/>
      <c r="N4251" s="135"/>
      <c r="O4251" s="134"/>
      <c r="P4251" s="135"/>
      <c r="Q4251" s="135"/>
      <c r="R4251" s="134"/>
      <c r="S4251" s="135"/>
      <c r="T4251" s="135"/>
      <c r="U4251" s="134"/>
      <c r="V4251" s="135"/>
      <c r="W4251" s="135"/>
      <c r="X4251" s="134"/>
      <c r="Y4251" s="135"/>
      <c r="Z4251" s="135"/>
      <c r="AA4251" s="134"/>
      <c r="AB4251" s="135"/>
      <c r="AC4251" s="135"/>
      <c r="AD4251" s="134"/>
      <c r="AE4251" s="135"/>
      <c r="AF4251" s="135"/>
      <c r="AG4251" s="134"/>
    </row>
    <row r="4252" spans="1:33">
      <c r="A4252" s="144" t="s">
        <v>345</v>
      </c>
      <c r="B4252" s="135" t="s">
        <v>929</v>
      </c>
      <c r="C4252" s="143">
        <v>-496.47952800416346</v>
      </c>
      <c r="D4252" s="143">
        <v>2001.0451784571567</v>
      </c>
      <c r="E4252" s="142">
        <v>1.31</v>
      </c>
      <c r="F4252" s="141">
        <v>2.2610000000000001</v>
      </c>
      <c r="G4252" s="135"/>
      <c r="H4252" s="135"/>
      <c r="I4252" s="134"/>
      <c r="J4252" s="135"/>
      <c r="K4252" s="135"/>
      <c r="L4252" s="134"/>
      <c r="M4252" s="135"/>
      <c r="N4252" s="135"/>
      <c r="O4252" s="134"/>
      <c r="P4252" s="135"/>
      <c r="Q4252" s="135"/>
      <c r="R4252" s="134"/>
      <c r="S4252" s="135"/>
      <c r="T4252" s="135"/>
      <c r="U4252" s="134"/>
      <c r="V4252" s="135"/>
      <c r="W4252" s="135"/>
      <c r="X4252" s="134"/>
      <c r="Y4252" s="135"/>
      <c r="Z4252" s="135"/>
      <c r="AA4252" s="134"/>
      <c r="AB4252" s="135"/>
      <c r="AC4252" s="135"/>
      <c r="AD4252" s="134"/>
      <c r="AE4252" s="135"/>
      <c r="AF4252" s="135"/>
      <c r="AG4252" s="134"/>
    </row>
    <row r="4253" spans="1:33">
      <c r="A4253" s="144" t="s">
        <v>345</v>
      </c>
      <c r="B4253" s="135" t="s">
        <v>928</v>
      </c>
      <c r="C4253" s="143">
        <v>-496.2909336547163</v>
      </c>
      <c r="D4253" s="143">
        <v>1999.6302148496977</v>
      </c>
      <c r="E4253" s="142">
        <v>1.3080000000000001</v>
      </c>
      <c r="F4253" s="141">
        <v>2.254</v>
      </c>
      <c r="G4253" s="135"/>
      <c r="H4253" s="135"/>
      <c r="I4253" s="134"/>
      <c r="J4253" s="135"/>
      <c r="K4253" s="135"/>
      <c r="L4253" s="134"/>
      <c r="M4253" s="135"/>
      <c r="N4253" s="135"/>
      <c r="O4253" s="134"/>
      <c r="P4253" s="135"/>
      <c r="Q4253" s="135"/>
      <c r="R4253" s="134"/>
      <c r="S4253" s="135"/>
      <c r="T4253" s="135"/>
      <c r="U4253" s="134"/>
      <c r="V4253" s="135"/>
      <c r="W4253" s="135"/>
      <c r="X4253" s="134"/>
      <c r="Y4253" s="135"/>
      <c r="Z4253" s="135"/>
      <c r="AA4253" s="134"/>
      <c r="AB4253" s="135"/>
      <c r="AC4253" s="135"/>
      <c r="AD4253" s="134"/>
      <c r="AE4253" s="135"/>
      <c r="AF4253" s="135"/>
      <c r="AG4253" s="134"/>
    </row>
    <row r="4254" spans="1:33">
      <c r="A4254" s="144" t="s">
        <v>345</v>
      </c>
      <c r="B4254" s="135" t="s">
        <v>927</v>
      </c>
      <c r="C4254" s="143">
        <v>-496.53266541257551</v>
      </c>
      <c r="D4254" s="143">
        <v>1997.8534419241105</v>
      </c>
      <c r="E4254" s="142">
        <v>1.321</v>
      </c>
      <c r="F4254" s="141">
        <v>2.2589999999999999</v>
      </c>
      <c r="G4254" s="135"/>
      <c r="H4254" s="135"/>
      <c r="I4254" s="134"/>
      <c r="J4254" s="135"/>
      <c r="K4254" s="135"/>
      <c r="L4254" s="134"/>
      <c r="M4254" s="135"/>
      <c r="N4254" s="135"/>
      <c r="O4254" s="134"/>
      <c r="P4254" s="135"/>
      <c r="Q4254" s="135"/>
      <c r="R4254" s="134"/>
      <c r="S4254" s="135"/>
      <c r="T4254" s="135"/>
      <c r="U4254" s="134"/>
      <c r="V4254" s="135"/>
      <c r="W4254" s="135"/>
      <c r="X4254" s="134"/>
      <c r="Y4254" s="135"/>
      <c r="Z4254" s="135"/>
      <c r="AA4254" s="134"/>
      <c r="AB4254" s="135"/>
      <c r="AC4254" s="135"/>
      <c r="AD4254" s="134"/>
      <c r="AE4254" s="135"/>
      <c r="AF4254" s="135"/>
      <c r="AG4254" s="134"/>
    </row>
    <row r="4255" spans="1:33">
      <c r="A4255" s="144" t="s">
        <v>345</v>
      </c>
      <c r="B4255" s="135" t="s">
        <v>926</v>
      </c>
      <c r="C4255" s="143">
        <v>-496.85376156138403</v>
      </c>
      <c r="D4255" s="143">
        <v>1996.5310416760449</v>
      </c>
      <c r="E4255" s="142">
        <v>1.3140000000000001</v>
      </c>
      <c r="F4255" s="141">
        <v>2.262</v>
      </c>
      <c r="G4255" s="135"/>
      <c r="H4255" s="135"/>
      <c r="I4255" s="134"/>
      <c r="J4255" s="135"/>
      <c r="K4255" s="135"/>
      <c r="L4255" s="134"/>
      <c r="M4255" s="135"/>
      <c r="N4255" s="135"/>
      <c r="O4255" s="134"/>
      <c r="P4255" s="135"/>
      <c r="Q4255" s="135"/>
      <c r="R4255" s="134"/>
      <c r="S4255" s="135"/>
      <c r="T4255" s="135"/>
      <c r="U4255" s="134"/>
      <c r="V4255" s="135"/>
      <c r="W4255" s="135"/>
      <c r="X4255" s="134"/>
      <c r="Y4255" s="135"/>
      <c r="Z4255" s="135"/>
      <c r="AA4255" s="134"/>
      <c r="AB4255" s="135"/>
      <c r="AC4255" s="135"/>
      <c r="AD4255" s="134"/>
      <c r="AE4255" s="135"/>
      <c r="AF4255" s="135"/>
      <c r="AG4255" s="134"/>
    </row>
    <row r="4256" spans="1:33">
      <c r="A4256" s="144" t="s">
        <v>345</v>
      </c>
      <c r="B4256" s="135" t="s">
        <v>925</v>
      </c>
      <c r="C4256" s="143">
        <v>-496.64584376895078</v>
      </c>
      <c r="D4256" s="143">
        <v>1995.2530999306837</v>
      </c>
      <c r="E4256" s="142">
        <v>1.3160000000000001</v>
      </c>
      <c r="F4256" s="141">
        <v>2.2490000000000001</v>
      </c>
      <c r="G4256" s="135"/>
      <c r="H4256" s="135"/>
      <c r="I4256" s="134"/>
      <c r="J4256" s="135"/>
      <c r="K4256" s="135"/>
      <c r="L4256" s="134"/>
      <c r="M4256" s="135"/>
      <c r="N4256" s="135"/>
      <c r="O4256" s="134"/>
      <c r="P4256" s="135"/>
      <c r="Q4256" s="135"/>
      <c r="R4256" s="134"/>
      <c r="S4256" s="135"/>
      <c r="T4256" s="135"/>
      <c r="U4256" s="134"/>
      <c r="V4256" s="135"/>
      <c r="W4256" s="135"/>
      <c r="X4256" s="134"/>
      <c r="Y4256" s="135"/>
      <c r="Z4256" s="135"/>
      <c r="AA4256" s="134"/>
      <c r="AB4256" s="135"/>
      <c r="AC4256" s="135"/>
      <c r="AD4256" s="134"/>
      <c r="AE4256" s="135"/>
      <c r="AF4256" s="135"/>
      <c r="AG4256" s="134"/>
    </row>
    <row r="4257" spans="1:33">
      <c r="A4257" s="144" t="s">
        <v>345</v>
      </c>
      <c r="B4257" s="135" t="s">
        <v>924</v>
      </c>
      <c r="C4257" s="143">
        <v>-496.45229080821258</v>
      </c>
      <c r="D4257" s="143">
        <v>1994.3173695807013</v>
      </c>
      <c r="E4257" s="142">
        <v>1.337</v>
      </c>
      <c r="F4257" s="141">
        <v>2.2589999999999999</v>
      </c>
      <c r="G4257" s="135"/>
      <c r="H4257" s="135"/>
      <c r="I4257" s="134"/>
      <c r="J4257" s="135"/>
      <c r="K4257" s="135"/>
      <c r="L4257" s="134"/>
      <c r="M4257" s="135"/>
      <c r="N4257" s="135"/>
      <c r="O4257" s="134"/>
      <c r="P4257" s="135"/>
      <c r="Q4257" s="135"/>
      <c r="R4257" s="134"/>
      <c r="S4257" s="135"/>
      <c r="T4257" s="135"/>
      <c r="U4257" s="134"/>
      <c r="V4257" s="135"/>
      <c r="W4257" s="135"/>
      <c r="X4257" s="134"/>
      <c r="Y4257" s="135"/>
      <c r="Z4257" s="135"/>
      <c r="AA4257" s="134"/>
      <c r="AB4257" s="135"/>
      <c r="AC4257" s="135"/>
      <c r="AD4257" s="134"/>
      <c r="AE4257" s="135"/>
      <c r="AF4257" s="135"/>
      <c r="AG4257" s="134"/>
    </row>
    <row r="4258" spans="1:33">
      <c r="A4258" s="144" t="s">
        <v>345</v>
      </c>
      <c r="B4258" s="135" t="s">
        <v>923</v>
      </c>
      <c r="C4258" s="143">
        <v>-496.07709990581657</v>
      </c>
      <c r="D4258" s="143">
        <v>1992.8665263997211</v>
      </c>
      <c r="E4258" s="142">
        <v>1.33</v>
      </c>
      <c r="F4258" s="141">
        <v>2.2589999999999999</v>
      </c>
      <c r="G4258" s="135"/>
      <c r="H4258" s="135"/>
      <c r="I4258" s="134"/>
      <c r="J4258" s="135"/>
      <c r="K4258" s="135"/>
      <c r="L4258" s="134"/>
      <c r="M4258" s="135"/>
      <c r="N4258" s="135"/>
      <c r="O4258" s="134"/>
      <c r="P4258" s="135"/>
      <c r="Q4258" s="135"/>
      <c r="R4258" s="134"/>
      <c r="S4258" s="135"/>
      <c r="T4258" s="135"/>
      <c r="U4258" s="134"/>
      <c r="V4258" s="135"/>
      <c r="W4258" s="135"/>
      <c r="X4258" s="134"/>
      <c r="Y4258" s="135"/>
      <c r="Z4258" s="135"/>
      <c r="AA4258" s="134"/>
      <c r="AB4258" s="135"/>
      <c r="AC4258" s="135"/>
      <c r="AD4258" s="134"/>
      <c r="AE4258" s="135"/>
      <c r="AF4258" s="135"/>
      <c r="AG4258" s="134"/>
    </row>
    <row r="4259" spans="1:33">
      <c r="A4259" s="144" t="s">
        <v>345</v>
      </c>
      <c r="B4259" s="135" t="s">
        <v>922</v>
      </c>
      <c r="C4259" s="143">
        <v>-496.8381218962997</v>
      </c>
      <c r="D4259" s="143">
        <v>1992.0476519235933</v>
      </c>
      <c r="E4259" s="142">
        <v>1.3169999999999999</v>
      </c>
      <c r="F4259" s="141">
        <v>2.258</v>
      </c>
      <c r="G4259" s="135"/>
      <c r="H4259" s="135"/>
      <c r="I4259" s="134"/>
      <c r="J4259" s="135"/>
      <c r="K4259" s="135"/>
      <c r="L4259" s="134"/>
      <c r="M4259" s="135"/>
      <c r="N4259" s="135"/>
      <c r="O4259" s="134"/>
      <c r="P4259" s="135"/>
      <c r="Q4259" s="135"/>
      <c r="R4259" s="134"/>
      <c r="S4259" s="135"/>
      <c r="T4259" s="135"/>
      <c r="U4259" s="134"/>
      <c r="V4259" s="135"/>
      <c r="W4259" s="135"/>
      <c r="X4259" s="134"/>
      <c r="Y4259" s="135"/>
      <c r="Z4259" s="135"/>
      <c r="AA4259" s="134"/>
      <c r="AB4259" s="135"/>
      <c r="AC4259" s="135"/>
      <c r="AD4259" s="134"/>
      <c r="AE4259" s="135"/>
      <c r="AF4259" s="135"/>
      <c r="AG4259" s="134"/>
    </row>
    <row r="4260" spans="1:33">
      <c r="A4260" s="144" t="s">
        <v>345</v>
      </c>
      <c r="B4260" s="135" t="s">
        <v>921</v>
      </c>
      <c r="C4260" s="143">
        <v>-495.92460440621238</v>
      </c>
      <c r="D4260" s="143">
        <v>1990.5217713370632</v>
      </c>
      <c r="E4260" s="142">
        <v>1.319</v>
      </c>
      <c r="F4260" s="141">
        <v>2.2450000000000001</v>
      </c>
      <c r="G4260" s="135"/>
      <c r="H4260" s="135"/>
      <c r="I4260" s="134"/>
      <c r="J4260" s="135"/>
      <c r="K4260" s="135"/>
      <c r="L4260" s="134"/>
      <c r="M4260" s="135"/>
      <c r="N4260" s="135"/>
      <c r="O4260" s="134"/>
      <c r="P4260" s="135"/>
      <c r="Q4260" s="135"/>
      <c r="R4260" s="134"/>
      <c r="S4260" s="135"/>
      <c r="T4260" s="135"/>
      <c r="U4260" s="134"/>
      <c r="V4260" s="135"/>
      <c r="W4260" s="135"/>
      <c r="X4260" s="134"/>
      <c r="Y4260" s="135"/>
      <c r="Z4260" s="135"/>
      <c r="AA4260" s="134"/>
      <c r="AB4260" s="135"/>
      <c r="AC4260" s="135"/>
      <c r="AD4260" s="134"/>
      <c r="AE4260" s="135"/>
      <c r="AF4260" s="135"/>
      <c r="AG4260" s="134"/>
    </row>
    <row r="4261" spans="1:33">
      <c r="A4261" s="144" t="s">
        <v>345</v>
      </c>
      <c r="B4261" s="135" t="s">
        <v>920</v>
      </c>
      <c r="C4261" s="143">
        <v>-496.73220343528675</v>
      </c>
      <c r="D4261" s="143">
        <v>1990.3687695064382</v>
      </c>
      <c r="E4261" s="142">
        <v>1.325</v>
      </c>
      <c r="F4261" s="141">
        <v>2.274</v>
      </c>
      <c r="G4261" s="135"/>
      <c r="H4261" s="135"/>
      <c r="I4261" s="134"/>
      <c r="J4261" s="135"/>
      <c r="K4261" s="135"/>
      <c r="L4261" s="134"/>
      <c r="M4261" s="135"/>
      <c r="N4261" s="135"/>
      <c r="O4261" s="134"/>
      <c r="P4261" s="135"/>
      <c r="Q4261" s="135"/>
      <c r="R4261" s="134"/>
      <c r="S4261" s="135"/>
      <c r="T4261" s="135"/>
      <c r="U4261" s="134"/>
      <c r="V4261" s="135"/>
      <c r="W4261" s="135"/>
      <c r="X4261" s="134"/>
      <c r="Y4261" s="135"/>
      <c r="Z4261" s="135"/>
      <c r="AA4261" s="134"/>
      <c r="AB4261" s="135"/>
      <c r="AC4261" s="135"/>
      <c r="AD4261" s="134"/>
      <c r="AE4261" s="135"/>
      <c r="AF4261" s="135"/>
      <c r="AG4261" s="134"/>
    </row>
    <row r="4262" spans="1:33">
      <c r="A4262" s="144" t="s">
        <v>345</v>
      </c>
      <c r="B4262" s="135" t="s">
        <v>919</v>
      </c>
      <c r="C4262" s="143">
        <v>-496.78291420298314</v>
      </c>
      <c r="D4262" s="143">
        <v>1989.8359114517284</v>
      </c>
      <c r="E4262" s="142">
        <v>1.3109999999999999</v>
      </c>
      <c r="F4262" s="141">
        <v>2.2629999999999999</v>
      </c>
      <c r="G4262" s="135"/>
      <c r="H4262" s="135"/>
      <c r="I4262" s="134"/>
      <c r="J4262" s="135"/>
      <c r="K4262" s="135"/>
      <c r="L4262" s="134"/>
      <c r="M4262" s="135"/>
      <c r="N4262" s="135"/>
      <c r="O4262" s="134"/>
      <c r="P4262" s="135"/>
      <c r="Q4262" s="135"/>
      <c r="R4262" s="134"/>
      <c r="S4262" s="135"/>
      <c r="T4262" s="135"/>
      <c r="U4262" s="134"/>
      <c r="V4262" s="135"/>
      <c r="W4262" s="135"/>
      <c r="X4262" s="134"/>
      <c r="Y4262" s="135"/>
      <c r="Z4262" s="135"/>
      <c r="AA4262" s="134"/>
      <c r="AB4262" s="135"/>
      <c r="AC4262" s="135"/>
      <c r="AD4262" s="134"/>
      <c r="AE4262" s="135"/>
      <c r="AF4262" s="135"/>
      <c r="AG4262" s="134"/>
    </row>
    <row r="4263" spans="1:33">
      <c r="A4263" s="144" t="s">
        <v>345</v>
      </c>
      <c r="B4263" s="135" t="s">
        <v>918</v>
      </c>
      <c r="C4263" s="143">
        <v>-496.44773965108635</v>
      </c>
      <c r="D4263" s="143">
        <v>1987.9660128928383</v>
      </c>
      <c r="E4263" s="142">
        <v>1.3049999999999999</v>
      </c>
      <c r="F4263" s="141">
        <v>2.2530000000000001</v>
      </c>
      <c r="G4263" s="135"/>
      <c r="H4263" s="135"/>
      <c r="I4263" s="134"/>
      <c r="J4263" s="135"/>
      <c r="K4263" s="135"/>
      <c r="L4263" s="134"/>
      <c r="M4263" s="135"/>
      <c r="N4263" s="135"/>
      <c r="O4263" s="134"/>
      <c r="P4263" s="135"/>
      <c r="Q4263" s="135"/>
      <c r="R4263" s="134"/>
      <c r="S4263" s="135"/>
      <c r="T4263" s="135"/>
      <c r="U4263" s="134"/>
      <c r="V4263" s="135"/>
      <c r="W4263" s="135"/>
      <c r="X4263" s="134"/>
      <c r="Y4263" s="135"/>
      <c r="Z4263" s="135"/>
      <c r="AA4263" s="134"/>
      <c r="AB4263" s="135"/>
      <c r="AC4263" s="135"/>
      <c r="AD4263" s="134"/>
      <c r="AE4263" s="135"/>
      <c r="AF4263" s="135"/>
      <c r="AG4263" s="134"/>
    </row>
    <row r="4264" spans="1:33">
      <c r="A4264" s="144" t="s">
        <v>345</v>
      </c>
      <c r="B4264" s="135" t="s">
        <v>917</v>
      </c>
      <c r="C4264" s="143">
        <v>-496.67540013158424</v>
      </c>
      <c r="D4264" s="143">
        <v>1987.6715741194848</v>
      </c>
      <c r="E4264" s="142">
        <v>1.3089999999999999</v>
      </c>
      <c r="F4264" s="141">
        <v>2.258</v>
      </c>
      <c r="G4264" s="135"/>
      <c r="H4264" s="135"/>
      <c r="I4264" s="134"/>
      <c r="J4264" s="135"/>
      <c r="K4264" s="135"/>
      <c r="L4264" s="134"/>
      <c r="M4264" s="135"/>
      <c r="N4264" s="135"/>
      <c r="O4264" s="134"/>
      <c r="P4264" s="135"/>
      <c r="Q4264" s="135"/>
      <c r="R4264" s="134"/>
      <c r="S4264" s="135"/>
      <c r="T4264" s="135"/>
      <c r="U4264" s="134"/>
      <c r="V4264" s="135"/>
      <c r="W4264" s="135"/>
      <c r="X4264" s="134"/>
      <c r="Y4264" s="135"/>
      <c r="Z4264" s="135"/>
      <c r="AA4264" s="134"/>
      <c r="AB4264" s="135"/>
      <c r="AC4264" s="135"/>
      <c r="AD4264" s="134"/>
      <c r="AE4264" s="135"/>
      <c r="AF4264" s="135"/>
      <c r="AG4264" s="134"/>
    </row>
    <row r="4265" spans="1:33">
      <c r="A4265" s="144" t="s">
        <v>345</v>
      </c>
      <c r="B4265" s="135" t="s">
        <v>916</v>
      </c>
      <c r="C4265" s="143">
        <v>-496.16071228688293</v>
      </c>
      <c r="D4265" s="143">
        <v>1985.88751065818</v>
      </c>
      <c r="E4265" s="142">
        <v>1.278</v>
      </c>
      <c r="F4265" s="141">
        <v>2.2559999999999998</v>
      </c>
      <c r="G4265" s="135"/>
      <c r="H4265" s="135"/>
      <c r="I4265" s="134"/>
      <c r="J4265" s="135"/>
      <c r="K4265" s="135"/>
      <c r="L4265" s="134"/>
      <c r="M4265" s="135"/>
      <c r="N4265" s="135"/>
      <c r="O4265" s="134"/>
      <c r="P4265" s="135"/>
      <c r="Q4265" s="135"/>
      <c r="R4265" s="134"/>
      <c r="S4265" s="135"/>
      <c r="T4265" s="135"/>
      <c r="U4265" s="134"/>
      <c r="V4265" s="135"/>
      <c r="W4265" s="135"/>
      <c r="X4265" s="134"/>
      <c r="Y4265" s="135"/>
      <c r="Z4265" s="135"/>
      <c r="AA4265" s="134"/>
      <c r="AB4265" s="135"/>
      <c r="AC4265" s="135"/>
      <c r="AD4265" s="134"/>
      <c r="AE4265" s="135"/>
      <c r="AF4265" s="135"/>
      <c r="AG4265" s="134"/>
    </row>
    <row r="4266" spans="1:33">
      <c r="A4266" s="144" t="s">
        <v>345</v>
      </c>
      <c r="B4266" s="135" t="s">
        <v>915</v>
      </c>
      <c r="C4266" s="143">
        <v>-496.19324016148778</v>
      </c>
      <c r="D4266" s="143">
        <v>1984.9307839992621</v>
      </c>
      <c r="E4266" s="142">
        <v>1.3380000000000001</v>
      </c>
      <c r="F4266" s="141">
        <v>2.2599999999999998</v>
      </c>
      <c r="G4266" s="135"/>
      <c r="H4266" s="135"/>
      <c r="I4266" s="134"/>
      <c r="J4266" s="135"/>
      <c r="K4266" s="135"/>
      <c r="L4266" s="134"/>
      <c r="M4266" s="135"/>
      <c r="N4266" s="135"/>
      <c r="O4266" s="134"/>
      <c r="P4266" s="135"/>
      <c r="Q4266" s="135"/>
      <c r="R4266" s="134"/>
      <c r="S4266" s="135"/>
      <c r="T4266" s="135"/>
      <c r="U4266" s="134"/>
      <c r="V4266" s="135"/>
      <c r="W4266" s="135"/>
      <c r="X4266" s="134"/>
      <c r="Y4266" s="135"/>
      <c r="Z4266" s="135"/>
      <c r="AA4266" s="134"/>
      <c r="AB4266" s="135"/>
      <c r="AC4266" s="135"/>
      <c r="AD4266" s="134"/>
      <c r="AE4266" s="135"/>
      <c r="AF4266" s="135"/>
      <c r="AG4266" s="134"/>
    </row>
    <row r="4267" spans="1:33">
      <c r="A4267" s="144" t="s">
        <v>345</v>
      </c>
      <c r="B4267" s="135" t="s">
        <v>914</v>
      </c>
      <c r="C4267" s="143">
        <v>-495.97113847452005</v>
      </c>
      <c r="D4267" s="143">
        <v>1983.6446797926292</v>
      </c>
      <c r="E4267" s="142">
        <v>1.2889999999999999</v>
      </c>
      <c r="F4267" s="141">
        <v>2.2429999999999999</v>
      </c>
      <c r="G4267" s="135"/>
      <c r="H4267" s="135"/>
      <c r="I4267" s="134"/>
      <c r="J4267" s="135"/>
      <c r="K4267" s="135"/>
      <c r="L4267" s="134"/>
      <c r="M4267" s="135"/>
      <c r="N4267" s="135"/>
      <c r="O4267" s="134"/>
      <c r="P4267" s="135"/>
      <c r="Q4267" s="135"/>
      <c r="R4267" s="134"/>
      <c r="S4267" s="135"/>
      <c r="T4267" s="135"/>
      <c r="U4267" s="134"/>
      <c r="V4267" s="135"/>
      <c r="W4267" s="135"/>
      <c r="X4267" s="134"/>
      <c r="Y4267" s="135"/>
      <c r="Z4267" s="135"/>
      <c r="AA4267" s="134"/>
      <c r="AB4267" s="135"/>
      <c r="AC4267" s="135"/>
      <c r="AD4267" s="134"/>
      <c r="AE4267" s="135"/>
      <c r="AF4267" s="135"/>
      <c r="AG4267" s="134"/>
    </row>
    <row r="4268" spans="1:33">
      <c r="A4268" s="144" t="s">
        <v>345</v>
      </c>
      <c r="B4268" s="135" t="s">
        <v>913</v>
      </c>
      <c r="C4268" s="143">
        <v>-496.23309715585782</v>
      </c>
      <c r="D4268" s="143">
        <v>1981.80210978226</v>
      </c>
      <c r="E4268" s="142">
        <v>1.3069999999999999</v>
      </c>
      <c r="F4268" s="141">
        <v>2.2599999999999998</v>
      </c>
      <c r="G4268" s="135"/>
      <c r="H4268" s="135"/>
      <c r="I4268" s="134"/>
      <c r="J4268" s="135"/>
      <c r="K4268" s="135"/>
      <c r="L4268" s="134"/>
      <c r="M4268" s="135"/>
      <c r="N4268" s="135"/>
      <c r="O4268" s="134"/>
      <c r="P4268" s="135"/>
      <c r="Q4268" s="135"/>
      <c r="R4268" s="134"/>
      <c r="S4268" s="135"/>
      <c r="T4268" s="135"/>
      <c r="U4268" s="134"/>
      <c r="V4268" s="135"/>
      <c r="W4268" s="135"/>
      <c r="X4268" s="134"/>
      <c r="Y4268" s="135"/>
      <c r="Z4268" s="135"/>
      <c r="AA4268" s="134"/>
      <c r="AB4268" s="135"/>
      <c r="AC4268" s="135"/>
      <c r="AD4268" s="134"/>
      <c r="AE4268" s="135"/>
      <c r="AF4268" s="135"/>
      <c r="AG4268" s="134"/>
    </row>
    <row r="4269" spans="1:33">
      <c r="A4269" s="144" t="s">
        <v>345</v>
      </c>
      <c r="B4269" s="135" t="s">
        <v>912</v>
      </c>
      <c r="C4269" s="143">
        <v>-496.81560968907473</v>
      </c>
      <c r="D4269" s="143">
        <v>1980.9322562656735</v>
      </c>
      <c r="E4269" s="142">
        <v>1.3360000000000001</v>
      </c>
      <c r="F4269" s="141">
        <v>2.2589999999999999</v>
      </c>
      <c r="G4269" s="135"/>
      <c r="H4269" s="135"/>
      <c r="I4269" s="134"/>
      <c r="J4269" s="135"/>
      <c r="K4269" s="135"/>
      <c r="L4269" s="134"/>
      <c r="M4269" s="135"/>
      <c r="N4269" s="135"/>
      <c r="O4269" s="134"/>
      <c r="P4269" s="135"/>
      <c r="Q4269" s="135"/>
      <c r="R4269" s="134"/>
      <c r="S4269" s="135"/>
      <c r="T4269" s="135"/>
      <c r="U4269" s="134"/>
      <c r="V4269" s="135"/>
      <c r="W4269" s="135"/>
      <c r="X4269" s="134"/>
      <c r="Y4269" s="135"/>
      <c r="Z4269" s="135"/>
      <c r="AA4269" s="134"/>
      <c r="AB4269" s="135"/>
      <c r="AC4269" s="135"/>
      <c r="AD4269" s="134"/>
      <c r="AE4269" s="135"/>
      <c r="AF4269" s="135"/>
      <c r="AG4269" s="134"/>
    </row>
    <row r="4270" spans="1:33">
      <c r="A4270" s="144" t="s">
        <v>345</v>
      </c>
      <c r="B4270" s="135" t="s">
        <v>911</v>
      </c>
      <c r="C4270" s="143">
        <v>-496.86452159793032</v>
      </c>
      <c r="D4270" s="143">
        <v>1980.5947251809614</v>
      </c>
      <c r="E4270" s="142">
        <v>1.32</v>
      </c>
      <c r="F4270" s="141">
        <v>2.2610000000000001</v>
      </c>
      <c r="G4270" s="135"/>
      <c r="H4270" s="135"/>
      <c r="I4270" s="134"/>
      <c r="J4270" s="135"/>
      <c r="K4270" s="135"/>
      <c r="L4270" s="134"/>
      <c r="M4270" s="135"/>
      <c r="N4270" s="135"/>
      <c r="O4270" s="134"/>
      <c r="P4270" s="135"/>
      <c r="Q4270" s="135"/>
      <c r="R4270" s="134"/>
      <c r="S4270" s="135"/>
      <c r="T4270" s="135"/>
      <c r="U4270" s="134"/>
      <c r="V4270" s="135"/>
      <c r="W4270" s="135"/>
      <c r="X4270" s="134"/>
      <c r="Y4270" s="135"/>
      <c r="Z4270" s="135"/>
      <c r="AA4270" s="134"/>
      <c r="AB4270" s="135"/>
      <c r="AC4270" s="135"/>
      <c r="AD4270" s="134"/>
      <c r="AE4270" s="135"/>
      <c r="AF4270" s="135"/>
      <c r="AG4270" s="134"/>
    </row>
    <row r="4271" spans="1:33">
      <c r="A4271" s="144" t="s">
        <v>345</v>
      </c>
      <c r="B4271" s="135" t="s">
        <v>910</v>
      </c>
      <c r="C4271" s="143">
        <v>-496.69002202634084</v>
      </c>
      <c r="D4271" s="143">
        <v>1980.2586185945599</v>
      </c>
      <c r="E4271" s="142">
        <v>1.325</v>
      </c>
      <c r="F4271" s="141">
        <v>2.2570000000000001</v>
      </c>
      <c r="G4271" s="135"/>
      <c r="H4271" s="135"/>
      <c r="I4271" s="134"/>
      <c r="J4271" s="135"/>
      <c r="K4271" s="135"/>
      <c r="L4271" s="134"/>
      <c r="M4271" s="135"/>
      <c r="N4271" s="135"/>
      <c r="O4271" s="134"/>
      <c r="P4271" s="135"/>
      <c r="Q4271" s="135"/>
      <c r="R4271" s="134"/>
      <c r="S4271" s="135"/>
      <c r="T4271" s="135"/>
      <c r="U4271" s="134"/>
      <c r="V4271" s="135"/>
      <c r="W4271" s="135"/>
      <c r="X4271" s="134"/>
      <c r="Y4271" s="135"/>
      <c r="Z4271" s="135"/>
      <c r="AA4271" s="134"/>
      <c r="AB4271" s="135"/>
      <c r="AC4271" s="135"/>
      <c r="AD4271" s="134"/>
      <c r="AE4271" s="135"/>
      <c r="AF4271" s="135"/>
      <c r="AG4271" s="134"/>
    </row>
    <row r="4272" spans="1:33">
      <c r="A4272" s="144" t="s">
        <v>345</v>
      </c>
      <c r="B4272" s="135" t="s">
        <v>909</v>
      </c>
      <c r="C4272" s="143">
        <v>-496.53974672938813</v>
      </c>
      <c r="D4272" s="143">
        <v>1978.697533808376</v>
      </c>
      <c r="E4272" s="142">
        <v>1.2889999999999999</v>
      </c>
      <c r="F4272" s="141">
        <v>2.254</v>
      </c>
      <c r="G4272" s="135"/>
      <c r="H4272" s="135"/>
      <c r="I4272" s="134"/>
      <c r="J4272" s="135"/>
      <c r="K4272" s="135"/>
      <c r="L4272" s="134"/>
      <c r="M4272" s="135"/>
      <c r="N4272" s="135"/>
      <c r="O4272" s="134"/>
      <c r="P4272" s="135"/>
      <c r="Q4272" s="135"/>
      <c r="R4272" s="134"/>
      <c r="S4272" s="135"/>
      <c r="T4272" s="135"/>
      <c r="U4272" s="134"/>
      <c r="V4272" s="135"/>
      <c r="W4272" s="135"/>
      <c r="X4272" s="134"/>
      <c r="Y4272" s="135"/>
      <c r="Z4272" s="135"/>
      <c r="AA4272" s="134"/>
      <c r="AB4272" s="135"/>
      <c r="AC4272" s="135"/>
      <c r="AD4272" s="134"/>
      <c r="AE4272" s="135"/>
      <c r="AF4272" s="135"/>
      <c r="AG4272" s="134"/>
    </row>
    <row r="4273" spans="1:33">
      <c r="A4273" s="144" t="s">
        <v>345</v>
      </c>
      <c r="B4273" s="135" t="s">
        <v>908</v>
      </c>
      <c r="C4273" s="143">
        <v>-496.19838888223364</v>
      </c>
      <c r="D4273" s="143">
        <v>1978.5558399332699</v>
      </c>
      <c r="E4273" s="142">
        <v>1.32</v>
      </c>
      <c r="F4273" s="141">
        <v>2.2679999999999998</v>
      </c>
      <c r="G4273" s="135"/>
      <c r="H4273" s="135"/>
      <c r="I4273" s="134"/>
      <c r="J4273" s="135"/>
      <c r="K4273" s="135"/>
      <c r="L4273" s="134"/>
      <c r="M4273" s="135"/>
      <c r="N4273" s="135"/>
      <c r="O4273" s="134"/>
      <c r="P4273" s="135"/>
      <c r="Q4273" s="135"/>
      <c r="R4273" s="134"/>
      <c r="S4273" s="135"/>
      <c r="T4273" s="135"/>
      <c r="U4273" s="134"/>
      <c r="V4273" s="135"/>
      <c r="W4273" s="135"/>
      <c r="X4273" s="134"/>
      <c r="Y4273" s="135"/>
      <c r="Z4273" s="135"/>
      <c r="AA4273" s="134"/>
      <c r="AB4273" s="135"/>
      <c r="AC4273" s="135"/>
      <c r="AD4273" s="134"/>
      <c r="AE4273" s="135"/>
      <c r="AF4273" s="135"/>
      <c r="AG4273" s="134"/>
    </row>
    <row r="4274" spans="1:33">
      <c r="A4274" s="144" t="s">
        <v>345</v>
      </c>
      <c r="B4274" s="135" t="s">
        <v>907</v>
      </c>
      <c r="C4274" s="143">
        <v>-496.38030425392651</v>
      </c>
      <c r="D4274" s="143">
        <v>1977.1111814784226</v>
      </c>
      <c r="E4274" s="142">
        <v>1.3029999999999999</v>
      </c>
      <c r="F4274" s="141">
        <v>2.2589999999999999</v>
      </c>
      <c r="G4274" s="135"/>
      <c r="H4274" s="135"/>
      <c r="I4274" s="134"/>
      <c r="J4274" s="135"/>
      <c r="K4274" s="135"/>
      <c r="L4274" s="134"/>
      <c r="M4274" s="135"/>
      <c r="N4274" s="135"/>
      <c r="O4274" s="134"/>
      <c r="P4274" s="135"/>
      <c r="Q4274" s="135"/>
      <c r="R4274" s="134"/>
      <c r="S4274" s="135"/>
      <c r="T4274" s="135"/>
      <c r="U4274" s="134"/>
      <c r="V4274" s="135"/>
      <c r="W4274" s="135"/>
      <c r="X4274" s="134"/>
      <c r="Y4274" s="135"/>
      <c r="Z4274" s="135"/>
      <c r="AA4274" s="134"/>
      <c r="AB4274" s="135"/>
      <c r="AC4274" s="135"/>
      <c r="AD4274" s="134"/>
      <c r="AE4274" s="135"/>
      <c r="AF4274" s="135"/>
      <c r="AG4274" s="134"/>
    </row>
    <row r="4275" spans="1:33">
      <c r="A4275" s="144" t="s">
        <v>345</v>
      </c>
      <c r="B4275" s="135" t="s">
        <v>906</v>
      </c>
      <c r="C4275" s="143">
        <v>-496.0090208836636</v>
      </c>
      <c r="D4275" s="143">
        <v>1976.1758880020591</v>
      </c>
      <c r="E4275" s="142">
        <v>1.3169999999999999</v>
      </c>
      <c r="F4275" s="141">
        <v>2.2629999999999999</v>
      </c>
      <c r="G4275" s="135"/>
      <c r="H4275" s="135"/>
      <c r="I4275" s="134"/>
      <c r="J4275" s="135"/>
      <c r="K4275" s="135"/>
      <c r="L4275" s="134"/>
      <c r="M4275" s="135"/>
      <c r="N4275" s="135"/>
      <c r="O4275" s="134"/>
      <c r="P4275" s="135"/>
      <c r="Q4275" s="135"/>
      <c r="R4275" s="134"/>
      <c r="S4275" s="135"/>
      <c r="T4275" s="135"/>
      <c r="U4275" s="134"/>
      <c r="V4275" s="135"/>
      <c r="W4275" s="135"/>
      <c r="X4275" s="134"/>
      <c r="Y4275" s="135"/>
      <c r="Z4275" s="135"/>
      <c r="AA4275" s="134"/>
      <c r="AB4275" s="135"/>
      <c r="AC4275" s="135"/>
      <c r="AD4275" s="134"/>
      <c r="AE4275" s="135"/>
      <c r="AF4275" s="135"/>
      <c r="AG4275" s="134"/>
    </row>
    <row r="4276" spans="1:33">
      <c r="A4276" s="144" t="s">
        <v>345</v>
      </c>
      <c r="B4276" s="135" t="s">
        <v>905</v>
      </c>
      <c r="C4276" s="143">
        <v>-496.12018904851197</v>
      </c>
      <c r="D4276" s="143">
        <v>1974.212922340482</v>
      </c>
      <c r="E4276" s="142">
        <v>1.3340000000000001</v>
      </c>
      <c r="F4276" s="141">
        <v>2.2559999999999998</v>
      </c>
      <c r="G4276" s="135"/>
      <c r="H4276" s="135"/>
      <c r="I4276" s="134"/>
      <c r="J4276" s="135"/>
      <c r="K4276" s="135"/>
      <c r="L4276" s="134"/>
      <c r="M4276" s="135"/>
      <c r="N4276" s="135"/>
      <c r="O4276" s="134"/>
      <c r="P4276" s="135"/>
      <c r="Q4276" s="135"/>
      <c r="R4276" s="134"/>
      <c r="S4276" s="135"/>
      <c r="T4276" s="135"/>
      <c r="U4276" s="134"/>
      <c r="V4276" s="135"/>
      <c r="W4276" s="135"/>
      <c r="X4276" s="134"/>
      <c r="Y4276" s="135"/>
      <c r="Z4276" s="135"/>
      <c r="AA4276" s="134"/>
      <c r="AB4276" s="135"/>
      <c r="AC4276" s="135"/>
      <c r="AD4276" s="134"/>
      <c r="AE4276" s="135"/>
      <c r="AF4276" s="135"/>
      <c r="AG4276" s="134"/>
    </row>
    <row r="4277" spans="1:33">
      <c r="A4277" s="144" t="s">
        <v>345</v>
      </c>
      <c r="B4277" s="135" t="s">
        <v>904</v>
      </c>
      <c r="C4277" s="143">
        <v>-496.09105968581378</v>
      </c>
      <c r="D4277" s="143">
        <v>1973.8096499772048</v>
      </c>
      <c r="E4277" s="142">
        <v>1.294</v>
      </c>
      <c r="F4277" s="141">
        <v>2.2589999999999999</v>
      </c>
      <c r="G4277" s="135"/>
      <c r="H4277" s="135"/>
      <c r="I4277" s="134"/>
      <c r="J4277" s="135"/>
      <c r="K4277" s="135"/>
      <c r="L4277" s="134"/>
      <c r="M4277" s="135"/>
      <c r="N4277" s="135"/>
      <c r="O4277" s="134"/>
      <c r="P4277" s="135"/>
      <c r="Q4277" s="135"/>
      <c r="R4277" s="134"/>
      <c r="S4277" s="135"/>
      <c r="T4277" s="135"/>
      <c r="U4277" s="134"/>
      <c r="V4277" s="135"/>
      <c r="W4277" s="135"/>
      <c r="X4277" s="134"/>
      <c r="Y4277" s="135"/>
      <c r="Z4277" s="135"/>
      <c r="AA4277" s="134"/>
      <c r="AB4277" s="135"/>
      <c r="AC4277" s="135"/>
      <c r="AD4277" s="134"/>
      <c r="AE4277" s="135"/>
      <c r="AF4277" s="135"/>
      <c r="AG4277" s="134"/>
    </row>
    <row r="4278" spans="1:33">
      <c r="A4278" s="144" t="s">
        <v>345</v>
      </c>
      <c r="B4278" s="135" t="s">
        <v>903</v>
      </c>
      <c r="C4278" s="143">
        <v>-496.87213477611141</v>
      </c>
      <c r="D4278" s="143">
        <v>1971.8825084375819</v>
      </c>
      <c r="E4278" s="142">
        <v>1.331</v>
      </c>
      <c r="F4278" s="141">
        <v>2.274</v>
      </c>
      <c r="G4278" s="135"/>
      <c r="H4278" s="135"/>
      <c r="I4278" s="134"/>
      <c r="J4278" s="135"/>
      <c r="K4278" s="135"/>
      <c r="L4278" s="134"/>
      <c r="M4278" s="135"/>
      <c r="N4278" s="135"/>
      <c r="O4278" s="134"/>
      <c r="P4278" s="135"/>
      <c r="Q4278" s="135"/>
      <c r="R4278" s="134"/>
      <c r="S4278" s="135"/>
      <c r="T4278" s="135"/>
      <c r="U4278" s="134"/>
      <c r="V4278" s="135"/>
      <c r="W4278" s="135"/>
      <c r="X4278" s="134"/>
      <c r="Y4278" s="135"/>
      <c r="Z4278" s="135"/>
      <c r="AA4278" s="134"/>
      <c r="AB4278" s="135"/>
      <c r="AC4278" s="135"/>
      <c r="AD4278" s="134"/>
      <c r="AE4278" s="135"/>
      <c r="AF4278" s="135"/>
      <c r="AG4278" s="134"/>
    </row>
    <row r="4279" spans="1:33">
      <c r="A4279" s="144" t="s">
        <v>345</v>
      </c>
      <c r="B4279" s="135" t="s">
        <v>902</v>
      </c>
      <c r="C4279" s="143">
        <v>-496.30219743287074</v>
      </c>
      <c r="D4279" s="143">
        <v>1971.5544956545507</v>
      </c>
      <c r="E4279" s="142">
        <v>1.2689999999999999</v>
      </c>
      <c r="F4279" s="141">
        <v>2.2629999999999999</v>
      </c>
      <c r="G4279" s="135"/>
      <c r="H4279" s="135"/>
      <c r="I4279" s="134"/>
      <c r="J4279" s="135"/>
      <c r="K4279" s="135"/>
      <c r="L4279" s="134"/>
      <c r="M4279" s="135"/>
      <c r="N4279" s="135"/>
      <c r="O4279" s="134"/>
      <c r="P4279" s="135"/>
      <c r="Q4279" s="135"/>
      <c r="R4279" s="134"/>
      <c r="S4279" s="135"/>
      <c r="T4279" s="135"/>
      <c r="U4279" s="134"/>
      <c r="V4279" s="135"/>
      <c r="W4279" s="135"/>
      <c r="X4279" s="134"/>
      <c r="Y4279" s="135"/>
      <c r="Z4279" s="135"/>
      <c r="AA4279" s="134"/>
      <c r="AB4279" s="135"/>
      <c r="AC4279" s="135"/>
      <c r="AD4279" s="134"/>
      <c r="AE4279" s="135"/>
      <c r="AF4279" s="135"/>
      <c r="AG4279" s="134"/>
    </row>
    <row r="4280" spans="1:33">
      <c r="A4280" s="144" t="s">
        <v>345</v>
      </c>
      <c r="B4280" s="135" t="s">
        <v>901</v>
      </c>
      <c r="C4280" s="143">
        <v>-496.38600366488492</v>
      </c>
      <c r="D4280" s="143">
        <v>1971.5503195654453</v>
      </c>
      <c r="E4280" s="142">
        <v>1.2509999999999999</v>
      </c>
      <c r="F4280" s="141">
        <v>2.234</v>
      </c>
      <c r="G4280" s="135"/>
      <c r="H4280" s="135"/>
      <c r="I4280" s="134"/>
      <c r="J4280" s="135"/>
      <c r="K4280" s="135"/>
      <c r="L4280" s="134"/>
      <c r="M4280" s="135"/>
      <c r="N4280" s="135"/>
      <c r="O4280" s="134"/>
      <c r="P4280" s="135"/>
      <c r="Q4280" s="135"/>
      <c r="R4280" s="134"/>
      <c r="S4280" s="135"/>
      <c r="T4280" s="135"/>
      <c r="U4280" s="134"/>
      <c r="V4280" s="135"/>
      <c r="W4280" s="135"/>
      <c r="X4280" s="134"/>
      <c r="Y4280" s="135"/>
      <c r="Z4280" s="135"/>
      <c r="AA4280" s="134"/>
      <c r="AB4280" s="135"/>
      <c r="AC4280" s="135"/>
      <c r="AD4280" s="134"/>
      <c r="AE4280" s="135"/>
      <c r="AF4280" s="135"/>
      <c r="AG4280" s="134"/>
    </row>
    <row r="4281" spans="1:33">
      <c r="A4281" s="144" t="s">
        <v>345</v>
      </c>
      <c r="B4281" s="135" t="s">
        <v>900</v>
      </c>
      <c r="C4281" s="143">
        <v>-496.60949622677862</v>
      </c>
      <c r="D4281" s="143">
        <v>1970.8982013236948</v>
      </c>
      <c r="E4281" s="142">
        <v>1.262</v>
      </c>
      <c r="F4281" s="141">
        <v>2.2330000000000001</v>
      </c>
      <c r="G4281" s="135"/>
      <c r="H4281" s="135"/>
      <c r="I4281" s="134"/>
      <c r="J4281" s="135"/>
      <c r="K4281" s="135"/>
      <c r="L4281" s="134"/>
      <c r="M4281" s="135"/>
      <c r="N4281" s="135"/>
      <c r="O4281" s="134"/>
      <c r="P4281" s="135"/>
      <c r="Q4281" s="135"/>
      <c r="R4281" s="134"/>
      <c r="S4281" s="135"/>
      <c r="T4281" s="135"/>
      <c r="U4281" s="134"/>
      <c r="V4281" s="135"/>
      <c r="W4281" s="135"/>
      <c r="X4281" s="134"/>
      <c r="Y4281" s="135"/>
      <c r="Z4281" s="135"/>
      <c r="AA4281" s="134"/>
      <c r="AB4281" s="135"/>
      <c r="AC4281" s="135"/>
      <c r="AD4281" s="134"/>
      <c r="AE4281" s="135"/>
      <c r="AF4281" s="135"/>
      <c r="AG4281" s="134"/>
    </row>
    <row r="4282" spans="1:33">
      <c r="A4282" s="144" t="s">
        <v>345</v>
      </c>
      <c r="B4282" s="135" t="s">
        <v>899</v>
      </c>
      <c r="C4282" s="143">
        <v>-495.96068538741838</v>
      </c>
      <c r="D4282" s="143">
        <v>1970.7414636182991</v>
      </c>
      <c r="E4282" s="142">
        <v>1.278</v>
      </c>
      <c r="F4282" s="141">
        <v>2.234</v>
      </c>
      <c r="G4282" s="135"/>
      <c r="H4282" s="135"/>
      <c r="I4282" s="134"/>
      <c r="J4282" s="135"/>
      <c r="K4282" s="135"/>
      <c r="L4282" s="134"/>
      <c r="M4282" s="135"/>
      <c r="N4282" s="135"/>
      <c r="O4282" s="134"/>
      <c r="P4282" s="135"/>
      <c r="Q4282" s="135"/>
      <c r="R4282" s="134"/>
      <c r="S4282" s="135"/>
      <c r="T4282" s="135"/>
      <c r="U4282" s="134"/>
      <c r="V4282" s="135"/>
      <c r="W4282" s="135"/>
      <c r="X4282" s="134"/>
      <c r="Y4282" s="135"/>
      <c r="Z4282" s="135"/>
      <c r="AA4282" s="134"/>
      <c r="AB4282" s="135"/>
      <c r="AC4282" s="135"/>
      <c r="AD4282" s="134"/>
      <c r="AE4282" s="135"/>
      <c r="AF4282" s="135"/>
      <c r="AG4282" s="134"/>
    </row>
    <row r="4283" spans="1:33">
      <c r="A4283" s="144" t="s">
        <v>345</v>
      </c>
      <c r="B4283" s="135" t="s">
        <v>898</v>
      </c>
      <c r="C4283" s="143">
        <v>-496.20858771954539</v>
      </c>
      <c r="D4283" s="143">
        <v>1968.9787919976668</v>
      </c>
      <c r="E4283" s="142">
        <v>1.2569999999999999</v>
      </c>
      <c r="F4283" s="141">
        <v>2.2400000000000002</v>
      </c>
      <c r="G4283" s="135"/>
      <c r="H4283" s="135"/>
      <c r="I4283" s="134"/>
      <c r="J4283" s="135"/>
      <c r="K4283" s="135"/>
      <c r="L4283" s="134"/>
      <c r="M4283" s="135"/>
      <c r="N4283" s="135"/>
      <c r="O4283" s="134"/>
      <c r="P4283" s="135"/>
      <c r="Q4283" s="135"/>
      <c r="R4283" s="134"/>
      <c r="S4283" s="135"/>
      <c r="T4283" s="135"/>
      <c r="U4283" s="134"/>
      <c r="V4283" s="135"/>
      <c r="W4283" s="135"/>
      <c r="X4283" s="134"/>
      <c r="Y4283" s="135"/>
      <c r="Z4283" s="135"/>
      <c r="AA4283" s="134"/>
      <c r="AB4283" s="135"/>
      <c r="AC4283" s="135"/>
      <c r="AD4283" s="134"/>
      <c r="AE4283" s="135"/>
      <c r="AF4283" s="135"/>
      <c r="AG4283" s="134"/>
    </row>
    <row r="4284" spans="1:33">
      <c r="A4284" s="144" t="s">
        <v>345</v>
      </c>
      <c r="B4284" s="135" t="s">
        <v>897</v>
      </c>
      <c r="C4284" s="143">
        <v>-496.19981173143964</v>
      </c>
      <c r="D4284" s="143">
        <v>1967.3213446388349</v>
      </c>
      <c r="E4284" s="142">
        <v>1.256</v>
      </c>
      <c r="F4284" s="141">
        <v>2.2189999999999999</v>
      </c>
      <c r="G4284" s="135"/>
      <c r="H4284" s="135"/>
      <c r="I4284" s="134"/>
      <c r="J4284" s="135"/>
      <c r="K4284" s="135"/>
      <c r="L4284" s="134"/>
      <c r="M4284" s="135"/>
      <c r="N4284" s="135"/>
      <c r="O4284" s="134"/>
      <c r="P4284" s="135"/>
      <c r="Q4284" s="135"/>
      <c r="R4284" s="134"/>
      <c r="S4284" s="135"/>
      <c r="T4284" s="135"/>
      <c r="U4284" s="134"/>
      <c r="V4284" s="135"/>
      <c r="W4284" s="135"/>
      <c r="X4284" s="134"/>
      <c r="Y4284" s="135"/>
      <c r="Z4284" s="135"/>
      <c r="AA4284" s="134"/>
      <c r="AB4284" s="135"/>
      <c r="AC4284" s="135"/>
      <c r="AD4284" s="134"/>
      <c r="AE4284" s="135"/>
      <c r="AF4284" s="135"/>
      <c r="AG4284" s="134"/>
    </row>
    <row r="4285" spans="1:33">
      <c r="A4285" s="144" t="s">
        <v>345</v>
      </c>
      <c r="B4285" s="135" t="s">
        <v>896</v>
      </c>
      <c r="C4285" s="143">
        <v>-495.9971005582114</v>
      </c>
      <c r="D4285" s="143">
        <v>1965.3774686189738</v>
      </c>
      <c r="E4285" s="142">
        <v>1.26</v>
      </c>
      <c r="F4285" s="141">
        <v>2.2360000000000002</v>
      </c>
      <c r="G4285" s="135"/>
      <c r="H4285" s="135"/>
      <c r="I4285" s="134"/>
      <c r="J4285" s="135"/>
      <c r="K4285" s="135"/>
      <c r="L4285" s="134"/>
      <c r="M4285" s="135"/>
      <c r="N4285" s="135"/>
      <c r="O4285" s="134"/>
      <c r="P4285" s="135"/>
      <c r="Q4285" s="135"/>
      <c r="R4285" s="134"/>
      <c r="S4285" s="135"/>
      <c r="T4285" s="135"/>
      <c r="U4285" s="134"/>
      <c r="V4285" s="135"/>
      <c r="W4285" s="135"/>
      <c r="X4285" s="134"/>
      <c r="Y4285" s="135"/>
      <c r="Z4285" s="135"/>
      <c r="AA4285" s="134"/>
      <c r="AB4285" s="135"/>
      <c r="AC4285" s="135"/>
      <c r="AD4285" s="134"/>
      <c r="AE4285" s="135"/>
      <c r="AF4285" s="135"/>
      <c r="AG4285" s="134"/>
    </row>
    <row r="4286" spans="1:33">
      <c r="A4286" s="144" t="s">
        <v>345</v>
      </c>
      <c r="B4286" s="135" t="s">
        <v>895</v>
      </c>
      <c r="C4286" s="143">
        <v>-496.27002704537534</v>
      </c>
      <c r="D4286" s="143">
        <v>1964.5860380459264</v>
      </c>
      <c r="E4286" s="142">
        <v>1.278</v>
      </c>
      <c r="F4286" s="141">
        <v>2.2189999999999999</v>
      </c>
      <c r="G4286" s="135"/>
      <c r="H4286" s="135"/>
      <c r="I4286" s="134"/>
      <c r="J4286" s="135"/>
      <c r="K4286" s="135"/>
      <c r="L4286" s="134"/>
      <c r="M4286" s="135"/>
      <c r="N4286" s="135"/>
      <c r="O4286" s="134"/>
      <c r="P4286" s="135"/>
      <c r="Q4286" s="135"/>
      <c r="R4286" s="134"/>
      <c r="S4286" s="135"/>
      <c r="T4286" s="135"/>
      <c r="U4286" s="134"/>
      <c r="V4286" s="135"/>
      <c r="W4286" s="135"/>
      <c r="X4286" s="134"/>
      <c r="Y4286" s="135"/>
      <c r="Z4286" s="135"/>
      <c r="AA4286" s="134"/>
      <c r="AB4286" s="135"/>
      <c r="AC4286" s="135"/>
      <c r="AD4286" s="134"/>
      <c r="AE4286" s="135"/>
      <c r="AF4286" s="135"/>
      <c r="AG4286" s="134"/>
    </row>
    <row r="4287" spans="1:33">
      <c r="A4287" s="144" t="s">
        <v>345</v>
      </c>
      <c r="B4287" s="135" t="s">
        <v>894</v>
      </c>
      <c r="C4287" s="143">
        <v>-496.52959473069717</v>
      </c>
      <c r="D4287" s="143">
        <v>1962.7044476266992</v>
      </c>
      <c r="E4287" s="142">
        <v>1.2629999999999999</v>
      </c>
      <c r="F4287" s="141">
        <v>2.2370000000000001</v>
      </c>
      <c r="G4287" s="135"/>
      <c r="H4287" s="135"/>
      <c r="I4287" s="134"/>
      <c r="J4287" s="135"/>
      <c r="K4287" s="135"/>
      <c r="L4287" s="134"/>
      <c r="M4287" s="135"/>
      <c r="N4287" s="135"/>
      <c r="O4287" s="134"/>
      <c r="P4287" s="135"/>
      <c r="Q4287" s="135"/>
      <c r="R4287" s="134"/>
      <c r="S4287" s="135"/>
      <c r="T4287" s="135"/>
      <c r="U4287" s="134"/>
      <c r="V4287" s="135"/>
      <c r="W4287" s="135"/>
      <c r="X4287" s="134"/>
      <c r="Y4287" s="135"/>
      <c r="Z4287" s="135"/>
      <c r="AA4287" s="134"/>
      <c r="AB4287" s="135"/>
      <c r="AC4287" s="135"/>
      <c r="AD4287" s="134"/>
      <c r="AE4287" s="135"/>
      <c r="AF4287" s="135"/>
      <c r="AG4287" s="134"/>
    </row>
    <row r="4288" spans="1:33">
      <c r="A4288" s="144" t="s">
        <v>345</v>
      </c>
      <c r="B4288" s="135" t="s">
        <v>893</v>
      </c>
      <c r="C4288" s="143">
        <v>-496.03198436980733</v>
      </c>
      <c r="D4288" s="143">
        <v>1961.0336662418101</v>
      </c>
      <c r="E4288" s="142">
        <v>1.2629999999999999</v>
      </c>
      <c r="F4288" s="141">
        <v>2.2280000000000002</v>
      </c>
      <c r="G4288" s="135"/>
      <c r="H4288" s="135"/>
      <c r="I4288" s="134"/>
      <c r="J4288" s="135"/>
      <c r="K4288" s="135"/>
      <c r="L4288" s="134"/>
      <c r="M4288" s="135"/>
      <c r="N4288" s="135"/>
      <c r="O4288" s="134"/>
      <c r="P4288" s="135"/>
      <c r="Q4288" s="135"/>
      <c r="R4288" s="134"/>
      <c r="S4288" s="135"/>
      <c r="T4288" s="135"/>
      <c r="U4288" s="134"/>
      <c r="V4288" s="135"/>
      <c r="W4288" s="135"/>
      <c r="X4288" s="134"/>
      <c r="Y4288" s="135"/>
      <c r="Z4288" s="135"/>
      <c r="AA4288" s="134"/>
      <c r="AB4288" s="135"/>
      <c r="AC4288" s="135"/>
      <c r="AD4288" s="134"/>
      <c r="AE4288" s="135"/>
      <c r="AF4288" s="135"/>
      <c r="AG4288" s="134"/>
    </row>
    <row r="4289" spans="1:33">
      <c r="A4289" s="144" t="s">
        <v>345</v>
      </c>
      <c r="B4289" s="135" t="s">
        <v>892</v>
      </c>
      <c r="C4289" s="143">
        <v>-496.27758728194959</v>
      </c>
      <c r="D4289" s="143">
        <v>1959.9902761393566</v>
      </c>
      <c r="E4289" s="142">
        <v>1.2509999999999999</v>
      </c>
      <c r="F4289" s="141">
        <v>2.2330000000000001</v>
      </c>
      <c r="G4289" s="135"/>
      <c r="H4289" s="135"/>
      <c r="I4289" s="134"/>
      <c r="J4289" s="135"/>
      <c r="K4289" s="135"/>
      <c r="L4289" s="134"/>
      <c r="M4289" s="135"/>
      <c r="N4289" s="135"/>
      <c r="O4289" s="134"/>
      <c r="P4289" s="135"/>
      <c r="Q4289" s="135"/>
      <c r="R4289" s="134"/>
      <c r="S4289" s="135"/>
      <c r="T4289" s="135"/>
      <c r="U4289" s="134"/>
      <c r="V4289" s="135"/>
      <c r="W4289" s="135"/>
      <c r="X4289" s="134"/>
      <c r="Y4289" s="135"/>
      <c r="Z4289" s="135"/>
      <c r="AA4289" s="134"/>
      <c r="AB4289" s="135"/>
      <c r="AC4289" s="135"/>
      <c r="AD4289" s="134"/>
      <c r="AE4289" s="135"/>
      <c r="AF4289" s="135"/>
      <c r="AG4289" s="134"/>
    </row>
    <row r="4290" spans="1:33">
      <c r="A4290" s="144" t="s">
        <v>345</v>
      </c>
      <c r="B4290" s="135" t="s">
        <v>891</v>
      </c>
      <c r="C4290" s="143">
        <v>-496.69499929060731</v>
      </c>
      <c r="D4290" s="143">
        <v>1958.802389476175</v>
      </c>
      <c r="E4290" s="142">
        <v>1.302</v>
      </c>
      <c r="F4290" s="141">
        <v>2.214</v>
      </c>
      <c r="G4290" s="135"/>
      <c r="H4290" s="135"/>
      <c r="I4290" s="134"/>
      <c r="J4290" s="135"/>
      <c r="K4290" s="135"/>
      <c r="L4290" s="134"/>
      <c r="M4290" s="135"/>
      <c r="N4290" s="135"/>
      <c r="O4290" s="134"/>
      <c r="P4290" s="135"/>
      <c r="Q4290" s="135"/>
      <c r="R4290" s="134"/>
      <c r="S4290" s="135"/>
      <c r="T4290" s="135"/>
      <c r="U4290" s="134"/>
      <c r="V4290" s="135"/>
      <c r="W4290" s="135"/>
      <c r="X4290" s="134"/>
      <c r="Y4290" s="135"/>
      <c r="Z4290" s="135"/>
      <c r="AA4290" s="134"/>
      <c r="AB4290" s="135"/>
      <c r="AC4290" s="135"/>
      <c r="AD4290" s="134"/>
      <c r="AE4290" s="135"/>
      <c r="AF4290" s="135"/>
      <c r="AG4290" s="134"/>
    </row>
    <row r="4291" spans="1:33">
      <c r="A4291" s="144" t="s">
        <v>345</v>
      </c>
      <c r="B4291" s="135" t="s">
        <v>890</v>
      </c>
      <c r="C4291" s="143">
        <v>-496.19181545184392</v>
      </c>
      <c r="D4291" s="143">
        <v>1957.7431188962046</v>
      </c>
      <c r="E4291" s="142">
        <v>1.2769999999999999</v>
      </c>
      <c r="F4291" s="141">
        <v>2.2309999999999999</v>
      </c>
      <c r="G4291" s="135"/>
      <c r="H4291" s="135"/>
      <c r="I4291" s="134"/>
      <c r="J4291" s="135"/>
      <c r="K4291" s="135"/>
      <c r="L4291" s="134"/>
      <c r="M4291" s="135"/>
      <c r="N4291" s="135"/>
      <c r="O4291" s="134"/>
      <c r="P4291" s="135"/>
      <c r="Q4291" s="135"/>
      <c r="R4291" s="134"/>
      <c r="S4291" s="135"/>
      <c r="T4291" s="135"/>
      <c r="U4291" s="134"/>
      <c r="V4291" s="135"/>
      <c r="W4291" s="135"/>
      <c r="X4291" s="134"/>
      <c r="Y4291" s="135"/>
      <c r="Z4291" s="135"/>
      <c r="AA4291" s="134"/>
      <c r="AB4291" s="135"/>
      <c r="AC4291" s="135"/>
      <c r="AD4291" s="134"/>
      <c r="AE4291" s="135"/>
      <c r="AF4291" s="135"/>
      <c r="AG4291" s="134"/>
    </row>
    <row r="4292" spans="1:33">
      <c r="A4292" s="144" t="s">
        <v>345</v>
      </c>
      <c r="B4292" s="135" t="s">
        <v>889</v>
      </c>
      <c r="C4292" s="143">
        <v>-496.48284190901165</v>
      </c>
      <c r="D4292" s="143">
        <v>1956.9113661254758</v>
      </c>
      <c r="E4292" s="142">
        <v>1.2669999999999999</v>
      </c>
      <c r="F4292" s="141">
        <v>2.2280000000000002</v>
      </c>
      <c r="G4292" s="135"/>
      <c r="H4292" s="135"/>
      <c r="I4292" s="134"/>
      <c r="J4292" s="135"/>
      <c r="K4292" s="135"/>
      <c r="L4292" s="134"/>
      <c r="M4292" s="135"/>
      <c r="N4292" s="135"/>
      <c r="O4292" s="134"/>
      <c r="P4292" s="135"/>
      <c r="Q4292" s="135"/>
      <c r="R4292" s="134"/>
      <c r="S4292" s="135"/>
      <c r="T4292" s="135"/>
      <c r="U4292" s="134"/>
      <c r="V4292" s="135"/>
      <c r="W4292" s="135"/>
      <c r="X4292" s="134"/>
      <c r="Y4292" s="135"/>
      <c r="Z4292" s="135"/>
      <c r="AA4292" s="134"/>
      <c r="AB4292" s="135"/>
      <c r="AC4292" s="135"/>
      <c r="AD4292" s="134"/>
      <c r="AE4292" s="135"/>
      <c r="AF4292" s="135"/>
      <c r="AG4292" s="134"/>
    </row>
    <row r="4293" spans="1:33">
      <c r="A4293" s="144" t="s">
        <v>345</v>
      </c>
      <c r="B4293" s="135" t="s">
        <v>888</v>
      </c>
      <c r="C4293" s="143">
        <v>-496.71982685813578</v>
      </c>
      <c r="D4293" s="143">
        <v>1955.1099865805736</v>
      </c>
      <c r="E4293" s="142">
        <v>1.268</v>
      </c>
      <c r="F4293" s="141">
        <v>2.234</v>
      </c>
      <c r="G4293" s="135"/>
      <c r="H4293" s="135"/>
      <c r="I4293" s="134"/>
      <c r="J4293" s="135"/>
      <c r="K4293" s="135"/>
      <c r="L4293" s="134"/>
      <c r="M4293" s="135"/>
      <c r="N4293" s="135"/>
      <c r="O4293" s="134"/>
      <c r="P4293" s="135"/>
      <c r="Q4293" s="135"/>
      <c r="R4293" s="134"/>
      <c r="S4293" s="135"/>
      <c r="T4293" s="135"/>
      <c r="U4293" s="134"/>
      <c r="V4293" s="135"/>
      <c r="W4293" s="135"/>
      <c r="X4293" s="134"/>
      <c r="Y4293" s="135"/>
      <c r="Z4293" s="135"/>
      <c r="AA4293" s="134"/>
      <c r="AB4293" s="135"/>
      <c r="AC4293" s="135"/>
      <c r="AD4293" s="134"/>
      <c r="AE4293" s="135"/>
      <c r="AF4293" s="135"/>
      <c r="AG4293" s="134"/>
    </row>
    <row r="4294" spans="1:33">
      <c r="A4294" s="144" t="s">
        <v>345</v>
      </c>
      <c r="B4294" s="135" t="s">
        <v>887</v>
      </c>
      <c r="C4294" s="143">
        <v>-496.78521891016578</v>
      </c>
      <c r="D4294" s="143">
        <v>1953.363364802346</v>
      </c>
      <c r="E4294" s="142">
        <v>1.268</v>
      </c>
      <c r="F4294" s="141">
        <v>2.2280000000000002</v>
      </c>
      <c r="G4294" s="135"/>
      <c r="H4294" s="135"/>
      <c r="I4294" s="134"/>
      <c r="J4294" s="135"/>
      <c r="K4294" s="135"/>
      <c r="L4294" s="134"/>
      <c r="M4294" s="135"/>
      <c r="N4294" s="135"/>
      <c r="O4294" s="134"/>
      <c r="P4294" s="135"/>
      <c r="Q4294" s="135"/>
      <c r="R4294" s="134"/>
      <c r="S4294" s="135"/>
      <c r="T4294" s="135"/>
      <c r="U4294" s="134"/>
      <c r="V4294" s="135"/>
      <c r="W4294" s="135"/>
      <c r="X4294" s="134"/>
      <c r="Y4294" s="135"/>
      <c r="Z4294" s="135"/>
      <c r="AA4294" s="134"/>
      <c r="AB4294" s="135"/>
      <c r="AC4294" s="135"/>
      <c r="AD4294" s="134"/>
      <c r="AE4294" s="135"/>
      <c r="AF4294" s="135"/>
      <c r="AG4294" s="134"/>
    </row>
    <row r="4295" spans="1:33">
      <c r="A4295" s="144" t="s">
        <v>345</v>
      </c>
      <c r="B4295" s="135" t="s">
        <v>886</v>
      </c>
      <c r="C4295" s="143">
        <v>-496.35072329542112</v>
      </c>
      <c r="D4295" s="143">
        <v>1951.5388959821773</v>
      </c>
      <c r="E4295" s="142">
        <v>1.292</v>
      </c>
      <c r="F4295" s="141">
        <v>2.234</v>
      </c>
      <c r="G4295" s="135"/>
      <c r="H4295" s="135"/>
      <c r="I4295" s="134"/>
      <c r="J4295" s="135"/>
      <c r="K4295" s="135"/>
      <c r="L4295" s="134"/>
      <c r="M4295" s="135"/>
      <c r="N4295" s="135"/>
      <c r="O4295" s="134"/>
      <c r="P4295" s="135"/>
      <c r="Q4295" s="135"/>
      <c r="R4295" s="134"/>
      <c r="S4295" s="135"/>
      <c r="T4295" s="135"/>
      <c r="U4295" s="134"/>
      <c r="V4295" s="135"/>
      <c r="W4295" s="135"/>
      <c r="X4295" s="134"/>
      <c r="Y4295" s="135"/>
      <c r="Z4295" s="135"/>
      <c r="AA4295" s="134"/>
      <c r="AB4295" s="135"/>
      <c r="AC4295" s="135"/>
      <c r="AD4295" s="134"/>
      <c r="AE4295" s="135"/>
      <c r="AF4295" s="135"/>
      <c r="AG4295" s="134"/>
    </row>
    <row r="4296" spans="1:33">
      <c r="A4296" s="144" t="s">
        <v>345</v>
      </c>
      <c r="B4296" s="135" t="s">
        <v>885</v>
      </c>
      <c r="C4296" s="143">
        <v>-495.98834497962605</v>
      </c>
      <c r="D4296" s="143">
        <v>1950.9954621323486</v>
      </c>
      <c r="E4296" s="142">
        <v>1.286</v>
      </c>
      <c r="F4296" s="141">
        <v>2.2389999999999999</v>
      </c>
      <c r="G4296" s="135"/>
      <c r="H4296" s="135"/>
      <c r="I4296" s="134"/>
      <c r="J4296" s="135"/>
      <c r="K4296" s="135"/>
      <c r="L4296" s="134"/>
      <c r="M4296" s="135"/>
      <c r="N4296" s="135"/>
      <c r="O4296" s="134"/>
      <c r="P4296" s="135"/>
      <c r="Q4296" s="135"/>
      <c r="R4296" s="134"/>
      <c r="S4296" s="135"/>
      <c r="T4296" s="135"/>
      <c r="U4296" s="134"/>
      <c r="V4296" s="135"/>
      <c r="W4296" s="135"/>
      <c r="X4296" s="134"/>
      <c r="Y4296" s="135"/>
      <c r="Z4296" s="135"/>
      <c r="AA4296" s="134"/>
      <c r="AB4296" s="135"/>
      <c r="AC4296" s="135"/>
      <c r="AD4296" s="134"/>
      <c r="AE4296" s="135"/>
      <c r="AF4296" s="135"/>
      <c r="AG4296" s="134"/>
    </row>
    <row r="4297" spans="1:33">
      <c r="A4297" s="144" t="s">
        <v>345</v>
      </c>
      <c r="B4297" s="135" t="s">
        <v>884</v>
      </c>
      <c r="C4297" s="143">
        <v>-495.96731795786224</v>
      </c>
      <c r="D4297" s="143">
        <v>1950.896127666141</v>
      </c>
      <c r="E4297" s="142">
        <v>1.2729999999999999</v>
      </c>
      <c r="F4297" s="141">
        <v>2.234</v>
      </c>
      <c r="G4297" s="135"/>
      <c r="H4297" s="135"/>
      <c r="I4297" s="134"/>
      <c r="J4297" s="135"/>
      <c r="K4297" s="135"/>
      <c r="L4297" s="134"/>
      <c r="M4297" s="135"/>
      <c r="N4297" s="135"/>
      <c r="O4297" s="134"/>
      <c r="P4297" s="135"/>
      <c r="Q4297" s="135"/>
      <c r="R4297" s="134"/>
      <c r="S4297" s="135"/>
      <c r="T4297" s="135"/>
      <c r="U4297" s="134"/>
      <c r="V4297" s="135"/>
      <c r="W4297" s="135"/>
      <c r="X4297" s="134"/>
      <c r="Y4297" s="135"/>
      <c r="Z4297" s="135"/>
      <c r="AA4297" s="134"/>
      <c r="AB4297" s="135"/>
      <c r="AC4297" s="135"/>
      <c r="AD4297" s="134"/>
      <c r="AE4297" s="135"/>
      <c r="AF4297" s="135"/>
      <c r="AG4297" s="134"/>
    </row>
    <row r="4298" spans="1:33">
      <c r="A4298" s="144" t="s">
        <v>345</v>
      </c>
      <c r="B4298" s="135" t="s">
        <v>883</v>
      </c>
      <c r="C4298" s="143">
        <v>-496.60837829948139</v>
      </c>
      <c r="D4298" s="143">
        <v>1948.9741552640739</v>
      </c>
      <c r="E4298" s="142">
        <v>1.2829999999999999</v>
      </c>
      <c r="F4298" s="141">
        <v>2.238</v>
      </c>
      <c r="G4298" s="135"/>
      <c r="H4298" s="135"/>
      <c r="I4298" s="134"/>
      <c r="J4298" s="135"/>
      <c r="K4298" s="135"/>
      <c r="L4298" s="134"/>
      <c r="M4298" s="135"/>
      <c r="N4298" s="135"/>
      <c r="O4298" s="134"/>
      <c r="P4298" s="135"/>
      <c r="Q4298" s="135"/>
      <c r="R4298" s="134"/>
      <c r="S4298" s="135"/>
      <c r="T4298" s="135"/>
      <c r="U4298" s="134"/>
      <c r="V4298" s="135"/>
      <c r="W4298" s="135"/>
      <c r="X4298" s="134"/>
      <c r="Y4298" s="135"/>
      <c r="Z4298" s="135"/>
      <c r="AA4298" s="134"/>
      <c r="AB4298" s="135"/>
      <c r="AC4298" s="135"/>
      <c r="AD4298" s="134"/>
      <c r="AE4298" s="135"/>
      <c r="AF4298" s="135"/>
      <c r="AG4298" s="134"/>
    </row>
    <row r="4299" spans="1:33">
      <c r="A4299" s="144" t="s">
        <v>345</v>
      </c>
      <c r="B4299" s="135" t="s">
        <v>882</v>
      </c>
      <c r="C4299" s="143">
        <v>-496.83242274873965</v>
      </c>
      <c r="D4299" s="143">
        <v>1947.9136634804313</v>
      </c>
      <c r="E4299" s="142">
        <v>1.28</v>
      </c>
      <c r="F4299" s="141">
        <v>2.2389999999999999</v>
      </c>
      <c r="G4299" s="135"/>
      <c r="H4299" s="135"/>
      <c r="I4299" s="134"/>
      <c r="J4299" s="135"/>
      <c r="K4299" s="135"/>
      <c r="L4299" s="134"/>
      <c r="M4299" s="135"/>
      <c r="N4299" s="135"/>
      <c r="O4299" s="134"/>
      <c r="P4299" s="135"/>
      <c r="Q4299" s="135"/>
      <c r="R4299" s="134"/>
      <c r="S4299" s="135"/>
      <c r="T4299" s="135"/>
      <c r="U4299" s="134"/>
      <c r="V4299" s="135"/>
      <c r="W4299" s="135"/>
      <c r="X4299" s="134"/>
      <c r="Y4299" s="135"/>
      <c r="Z4299" s="135"/>
      <c r="AA4299" s="134"/>
      <c r="AB4299" s="135"/>
      <c r="AC4299" s="135"/>
      <c r="AD4299" s="134"/>
      <c r="AE4299" s="135"/>
      <c r="AF4299" s="135"/>
      <c r="AG4299" s="134"/>
    </row>
    <row r="4300" spans="1:33">
      <c r="A4300" s="144" t="s">
        <v>345</v>
      </c>
      <c r="B4300" s="135" t="s">
        <v>881</v>
      </c>
      <c r="C4300" s="143">
        <v>-495.98627423131535</v>
      </c>
      <c r="D4300" s="143">
        <v>1946.0493855421485</v>
      </c>
      <c r="E4300" s="142">
        <v>1.3009999999999999</v>
      </c>
      <c r="F4300" s="141">
        <v>2.2240000000000002</v>
      </c>
      <c r="G4300" s="135"/>
      <c r="H4300" s="135"/>
      <c r="I4300" s="134"/>
      <c r="J4300" s="135"/>
      <c r="K4300" s="135"/>
      <c r="L4300" s="134"/>
      <c r="M4300" s="135"/>
      <c r="N4300" s="135"/>
      <c r="O4300" s="134"/>
      <c r="P4300" s="135"/>
      <c r="Q4300" s="135"/>
      <c r="R4300" s="134"/>
      <c r="S4300" s="135"/>
      <c r="T4300" s="135"/>
      <c r="U4300" s="134"/>
      <c r="V4300" s="135"/>
      <c r="W4300" s="135"/>
      <c r="X4300" s="134"/>
      <c r="Y4300" s="135"/>
      <c r="Z4300" s="135"/>
      <c r="AA4300" s="134"/>
      <c r="AB4300" s="135"/>
      <c r="AC4300" s="135"/>
      <c r="AD4300" s="134"/>
      <c r="AE4300" s="135"/>
      <c r="AF4300" s="135"/>
      <c r="AG4300" s="134"/>
    </row>
    <row r="4301" spans="1:33">
      <c r="A4301" s="144" t="s">
        <v>345</v>
      </c>
      <c r="B4301" s="135" t="s">
        <v>880</v>
      </c>
      <c r="C4301" s="143">
        <v>-496.06093478090406</v>
      </c>
      <c r="D4301" s="143">
        <v>1944.3754879061012</v>
      </c>
      <c r="E4301" s="142">
        <v>1.3029999999999999</v>
      </c>
      <c r="F4301" s="141">
        <v>2.238</v>
      </c>
      <c r="G4301" s="135"/>
      <c r="H4301" s="135"/>
      <c r="I4301" s="134"/>
      <c r="J4301" s="135"/>
      <c r="K4301" s="135"/>
      <c r="L4301" s="134"/>
      <c r="M4301" s="135"/>
      <c r="N4301" s="135"/>
      <c r="O4301" s="134"/>
      <c r="P4301" s="135"/>
      <c r="Q4301" s="135"/>
      <c r="R4301" s="134"/>
      <c r="S4301" s="135"/>
      <c r="T4301" s="135"/>
      <c r="U4301" s="134"/>
      <c r="V4301" s="135"/>
      <c r="W4301" s="135"/>
      <c r="X4301" s="134"/>
      <c r="Y4301" s="135"/>
      <c r="Z4301" s="135"/>
      <c r="AA4301" s="134"/>
      <c r="AB4301" s="135"/>
      <c r="AC4301" s="135"/>
      <c r="AD4301" s="134"/>
      <c r="AE4301" s="135"/>
      <c r="AF4301" s="135"/>
      <c r="AG4301" s="134"/>
    </row>
    <row r="4302" spans="1:33">
      <c r="A4302" s="144" t="s">
        <v>345</v>
      </c>
      <c r="B4302" s="135" t="s">
        <v>879</v>
      </c>
      <c r="C4302" s="143">
        <v>-496.02634959685162</v>
      </c>
      <c r="D4302" s="143">
        <v>1942.5309942008566</v>
      </c>
      <c r="E4302" s="142">
        <v>1.2769999999999999</v>
      </c>
      <c r="F4302" s="141">
        <v>2.2330000000000001</v>
      </c>
      <c r="G4302" s="135"/>
      <c r="H4302" s="135"/>
      <c r="I4302" s="134"/>
      <c r="J4302" s="135"/>
      <c r="K4302" s="135"/>
      <c r="L4302" s="134"/>
      <c r="M4302" s="135"/>
      <c r="N4302" s="135"/>
      <c r="O4302" s="134"/>
      <c r="P4302" s="135"/>
      <c r="Q4302" s="135"/>
      <c r="R4302" s="134"/>
      <c r="S4302" s="135"/>
      <c r="T4302" s="135"/>
      <c r="U4302" s="134"/>
      <c r="V4302" s="135"/>
      <c r="W4302" s="135"/>
      <c r="X4302" s="134"/>
      <c r="Y4302" s="135"/>
      <c r="Z4302" s="135"/>
      <c r="AA4302" s="134"/>
      <c r="AB4302" s="135"/>
      <c r="AC4302" s="135"/>
      <c r="AD4302" s="134"/>
      <c r="AE4302" s="135"/>
      <c r="AF4302" s="135"/>
      <c r="AG4302" s="134"/>
    </row>
    <row r="4303" spans="1:33">
      <c r="A4303" s="144" t="s">
        <v>345</v>
      </c>
      <c r="B4303" s="135" t="s">
        <v>878</v>
      </c>
      <c r="C4303" s="143">
        <v>-496.7629685297357</v>
      </c>
      <c r="D4303" s="143">
        <v>1940.5876396066492</v>
      </c>
      <c r="E4303" s="142">
        <v>1.2909999999999999</v>
      </c>
      <c r="F4303" s="141">
        <v>2.2450000000000001</v>
      </c>
      <c r="G4303" s="135"/>
      <c r="H4303" s="135"/>
      <c r="I4303" s="134"/>
      <c r="J4303" s="135"/>
      <c r="K4303" s="135"/>
      <c r="L4303" s="134"/>
      <c r="M4303" s="135"/>
      <c r="N4303" s="135"/>
      <c r="O4303" s="134"/>
      <c r="P4303" s="135"/>
      <c r="Q4303" s="135"/>
      <c r="R4303" s="134"/>
      <c r="S4303" s="135"/>
      <c r="T4303" s="135"/>
      <c r="U4303" s="134"/>
      <c r="V4303" s="135"/>
      <c r="W4303" s="135"/>
      <c r="X4303" s="134"/>
      <c r="Y4303" s="135"/>
      <c r="Z4303" s="135"/>
      <c r="AA4303" s="134"/>
      <c r="AB4303" s="135"/>
      <c r="AC4303" s="135"/>
      <c r="AD4303" s="134"/>
      <c r="AE4303" s="135"/>
      <c r="AF4303" s="135"/>
      <c r="AG4303" s="134"/>
    </row>
    <row r="4304" spans="1:33">
      <c r="A4304" s="144" t="s">
        <v>345</v>
      </c>
      <c r="B4304" s="135" t="s">
        <v>877</v>
      </c>
      <c r="C4304" s="143">
        <v>-496.1271153440407</v>
      </c>
      <c r="D4304" s="143">
        <v>1939.0555621140754</v>
      </c>
      <c r="E4304" s="142">
        <v>1.296</v>
      </c>
      <c r="F4304" s="141">
        <v>2.23</v>
      </c>
      <c r="G4304" s="135"/>
      <c r="H4304" s="135"/>
      <c r="I4304" s="134"/>
      <c r="J4304" s="135"/>
      <c r="K4304" s="135"/>
      <c r="L4304" s="134"/>
      <c r="M4304" s="135"/>
      <c r="N4304" s="135"/>
      <c r="O4304" s="134"/>
      <c r="P4304" s="135"/>
      <c r="Q4304" s="135"/>
      <c r="R4304" s="134"/>
      <c r="S4304" s="135"/>
      <c r="T4304" s="135"/>
      <c r="U4304" s="134"/>
      <c r="V4304" s="135"/>
      <c r="W4304" s="135"/>
      <c r="X4304" s="134"/>
      <c r="Y4304" s="135"/>
      <c r="Z4304" s="135"/>
      <c r="AA4304" s="134"/>
      <c r="AB4304" s="135"/>
      <c r="AC4304" s="135"/>
      <c r="AD4304" s="134"/>
      <c r="AE4304" s="135"/>
      <c r="AF4304" s="135"/>
      <c r="AG4304" s="134"/>
    </row>
    <row r="4305" spans="1:33">
      <c r="A4305" s="144" t="s">
        <v>345</v>
      </c>
      <c r="B4305" s="135" t="s">
        <v>876</v>
      </c>
      <c r="C4305" s="143">
        <v>-496.08419316486061</v>
      </c>
      <c r="D4305" s="143">
        <v>1937.0625981630083</v>
      </c>
      <c r="E4305" s="142">
        <v>1.2689999999999999</v>
      </c>
      <c r="F4305" s="141">
        <v>2.246</v>
      </c>
      <c r="G4305" s="135"/>
      <c r="H4305" s="135"/>
      <c r="I4305" s="134"/>
      <c r="J4305" s="135"/>
      <c r="K4305" s="135"/>
      <c r="L4305" s="134"/>
      <c r="M4305" s="135"/>
      <c r="N4305" s="135"/>
      <c r="O4305" s="134"/>
      <c r="P4305" s="135"/>
      <c r="Q4305" s="135"/>
      <c r="R4305" s="134"/>
      <c r="S4305" s="135"/>
      <c r="T4305" s="135"/>
      <c r="U4305" s="134"/>
      <c r="V4305" s="135"/>
      <c r="W4305" s="135"/>
      <c r="X4305" s="134"/>
      <c r="Y4305" s="135"/>
      <c r="Z4305" s="135"/>
      <c r="AA4305" s="134"/>
      <c r="AB4305" s="135"/>
      <c r="AC4305" s="135"/>
      <c r="AD4305" s="134"/>
      <c r="AE4305" s="135"/>
      <c r="AF4305" s="135"/>
      <c r="AG4305" s="134"/>
    </row>
    <row r="4306" spans="1:33">
      <c r="A4306" s="144" t="s">
        <v>345</v>
      </c>
      <c r="B4306" s="135" t="s">
        <v>875</v>
      </c>
      <c r="C4306" s="143">
        <v>-496.86082811184053</v>
      </c>
      <c r="D4306" s="143">
        <v>1936.1619301416572</v>
      </c>
      <c r="E4306" s="142">
        <v>1.2629999999999999</v>
      </c>
      <c r="F4306" s="141">
        <v>2.2240000000000002</v>
      </c>
      <c r="G4306" s="135"/>
      <c r="H4306" s="135"/>
      <c r="I4306" s="134"/>
      <c r="J4306" s="135"/>
      <c r="K4306" s="135"/>
      <c r="L4306" s="134"/>
      <c r="M4306" s="135"/>
      <c r="N4306" s="135"/>
      <c r="O4306" s="134"/>
      <c r="P4306" s="135"/>
      <c r="Q4306" s="135"/>
      <c r="R4306" s="134"/>
      <c r="S4306" s="135"/>
      <c r="T4306" s="135"/>
      <c r="U4306" s="134"/>
      <c r="V4306" s="135"/>
      <c r="W4306" s="135"/>
      <c r="X4306" s="134"/>
      <c r="Y4306" s="135"/>
      <c r="Z4306" s="135"/>
      <c r="AA4306" s="134"/>
      <c r="AB4306" s="135"/>
      <c r="AC4306" s="135"/>
      <c r="AD4306" s="134"/>
      <c r="AE4306" s="135"/>
      <c r="AF4306" s="135"/>
      <c r="AG4306" s="134"/>
    </row>
    <row r="4307" spans="1:33">
      <c r="A4307" s="144" t="s">
        <v>345</v>
      </c>
      <c r="B4307" s="135" t="s">
        <v>874</v>
      </c>
      <c r="C4307" s="143">
        <v>-496.10637710734341</v>
      </c>
      <c r="D4307" s="143">
        <v>1934.26871787037</v>
      </c>
      <c r="E4307" s="142">
        <v>1.3029999999999999</v>
      </c>
      <c r="F4307" s="141">
        <v>2.2519999999999998</v>
      </c>
      <c r="G4307" s="135"/>
      <c r="H4307" s="135"/>
      <c r="I4307" s="134"/>
      <c r="J4307" s="135"/>
      <c r="K4307" s="135"/>
      <c r="L4307" s="134"/>
      <c r="M4307" s="135"/>
      <c r="N4307" s="135"/>
      <c r="O4307" s="134"/>
      <c r="P4307" s="135"/>
      <c r="Q4307" s="135"/>
      <c r="R4307" s="134"/>
      <c r="S4307" s="135"/>
      <c r="T4307" s="135"/>
      <c r="U4307" s="134"/>
      <c r="V4307" s="135"/>
      <c r="W4307" s="135"/>
      <c r="X4307" s="134"/>
      <c r="Y4307" s="135"/>
      <c r="Z4307" s="135"/>
      <c r="AA4307" s="134"/>
      <c r="AB4307" s="135"/>
      <c r="AC4307" s="135"/>
      <c r="AD4307" s="134"/>
      <c r="AE4307" s="135"/>
      <c r="AF4307" s="135"/>
      <c r="AG4307" s="134"/>
    </row>
    <row r="4308" spans="1:33">
      <c r="A4308" s="144" t="s">
        <v>345</v>
      </c>
      <c r="B4308" s="135" t="s">
        <v>873</v>
      </c>
      <c r="C4308" s="143">
        <v>-496.67495132501915</v>
      </c>
      <c r="D4308" s="143">
        <v>1932.7425644606942</v>
      </c>
      <c r="E4308" s="142">
        <v>1.3169999999999999</v>
      </c>
      <c r="F4308" s="141">
        <v>2.2589999999999999</v>
      </c>
      <c r="G4308" s="135"/>
      <c r="H4308" s="135"/>
      <c r="I4308" s="134"/>
      <c r="J4308" s="135"/>
      <c r="K4308" s="135"/>
      <c r="L4308" s="134"/>
      <c r="M4308" s="135"/>
      <c r="N4308" s="135"/>
      <c r="O4308" s="134"/>
      <c r="P4308" s="135"/>
      <c r="Q4308" s="135"/>
      <c r="R4308" s="134"/>
      <c r="S4308" s="135"/>
      <c r="T4308" s="135"/>
      <c r="U4308" s="134"/>
      <c r="V4308" s="135"/>
      <c r="W4308" s="135"/>
      <c r="X4308" s="134"/>
      <c r="Y4308" s="135"/>
      <c r="Z4308" s="135"/>
      <c r="AA4308" s="134"/>
      <c r="AB4308" s="135"/>
      <c r="AC4308" s="135"/>
      <c r="AD4308" s="134"/>
      <c r="AE4308" s="135"/>
      <c r="AF4308" s="135"/>
      <c r="AG4308" s="134"/>
    </row>
    <row r="4309" spans="1:33">
      <c r="A4309" s="144" t="s">
        <v>345</v>
      </c>
      <c r="B4309" s="135" t="s">
        <v>872</v>
      </c>
      <c r="C4309" s="143">
        <v>-496.31264221336113</v>
      </c>
      <c r="D4309" s="143">
        <v>1932.5217345222293</v>
      </c>
      <c r="E4309" s="142">
        <v>1.2989999999999999</v>
      </c>
      <c r="F4309" s="141">
        <v>2.2530000000000001</v>
      </c>
      <c r="G4309" s="135"/>
      <c r="H4309" s="135"/>
      <c r="I4309" s="134"/>
      <c r="J4309" s="135"/>
      <c r="K4309" s="135"/>
      <c r="L4309" s="134"/>
      <c r="M4309" s="135"/>
      <c r="N4309" s="135"/>
      <c r="O4309" s="134"/>
      <c r="P4309" s="135"/>
      <c r="Q4309" s="135"/>
      <c r="R4309" s="134"/>
      <c r="S4309" s="135"/>
      <c r="T4309" s="135"/>
      <c r="U4309" s="134"/>
      <c r="V4309" s="135"/>
      <c r="W4309" s="135"/>
      <c r="X4309" s="134"/>
      <c r="Y4309" s="135"/>
      <c r="Z4309" s="135"/>
      <c r="AA4309" s="134"/>
      <c r="AB4309" s="135"/>
      <c r="AC4309" s="135"/>
      <c r="AD4309" s="134"/>
      <c r="AE4309" s="135"/>
      <c r="AF4309" s="135"/>
      <c r="AG4309" s="134"/>
    </row>
    <row r="4310" spans="1:33">
      <c r="A4310" s="144" t="s">
        <v>345</v>
      </c>
      <c r="B4310" s="135" t="s">
        <v>871</v>
      </c>
      <c r="C4310" s="143">
        <v>-496.29075486687884</v>
      </c>
      <c r="D4310" s="143">
        <v>1931.5788347554608</v>
      </c>
      <c r="E4310" s="142">
        <v>1.3180000000000001</v>
      </c>
      <c r="F4310" s="141">
        <v>2.2370000000000001</v>
      </c>
      <c r="G4310" s="135"/>
      <c r="H4310" s="135"/>
      <c r="I4310" s="134"/>
      <c r="J4310" s="135"/>
      <c r="K4310" s="135"/>
      <c r="L4310" s="134"/>
      <c r="M4310" s="135"/>
      <c r="N4310" s="135"/>
      <c r="O4310" s="134"/>
      <c r="P4310" s="135"/>
      <c r="Q4310" s="135"/>
      <c r="R4310" s="134"/>
      <c r="S4310" s="135"/>
      <c r="T4310" s="135"/>
      <c r="U4310" s="134"/>
      <c r="V4310" s="135"/>
      <c r="W4310" s="135"/>
      <c r="X4310" s="134"/>
      <c r="Y4310" s="135"/>
      <c r="Z4310" s="135"/>
      <c r="AA4310" s="134"/>
      <c r="AB4310" s="135"/>
      <c r="AC4310" s="135"/>
      <c r="AD4310" s="134"/>
      <c r="AE4310" s="135"/>
      <c r="AF4310" s="135"/>
      <c r="AG4310" s="134"/>
    </row>
    <row r="4311" spans="1:33">
      <c r="A4311" s="144" t="s">
        <v>345</v>
      </c>
      <c r="B4311" s="135" t="s">
        <v>870</v>
      </c>
      <c r="C4311" s="143">
        <v>-496.34923329540186</v>
      </c>
      <c r="D4311" s="143">
        <v>1929.7768872394261</v>
      </c>
      <c r="E4311" s="142">
        <v>1.3160000000000001</v>
      </c>
      <c r="F4311" s="141">
        <v>2.2389999999999999</v>
      </c>
      <c r="G4311" s="135"/>
      <c r="H4311" s="135"/>
      <c r="I4311" s="134"/>
      <c r="J4311" s="135"/>
      <c r="K4311" s="135"/>
      <c r="L4311" s="134"/>
      <c r="M4311" s="135"/>
      <c r="N4311" s="135"/>
      <c r="O4311" s="134"/>
      <c r="P4311" s="135"/>
      <c r="Q4311" s="135"/>
      <c r="R4311" s="134"/>
      <c r="S4311" s="135"/>
      <c r="T4311" s="135"/>
      <c r="U4311" s="134"/>
      <c r="V4311" s="135"/>
      <c r="W4311" s="135"/>
      <c r="X4311" s="134"/>
      <c r="Y4311" s="135"/>
      <c r="Z4311" s="135"/>
      <c r="AA4311" s="134"/>
      <c r="AB4311" s="135"/>
      <c r="AC4311" s="135"/>
      <c r="AD4311" s="134"/>
      <c r="AE4311" s="135"/>
      <c r="AF4311" s="135"/>
      <c r="AG4311" s="134"/>
    </row>
    <row r="4312" spans="1:33">
      <c r="A4312" s="144" t="s">
        <v>345</v>
      </c>
      <c r="B4312" s="135" t="s">
        <v>869</v>
      </c>
      <c r="C4312" s="143">
        <v>-496.2592281766938</v>
      </c>
      <c r="D4312" s="143">
        <v>1928.8975610250379</v>
      </c>
      <c r="E4312" s="142">
        <v>1.3029999999999999</v>
      </c>
      <c r="F4312" s="141">
        <v>2.2509999999999999</v>
      </c>
      <c r="G4312" s="135"/>
      <c r="H4312" s="135"/>
      <c r="I4312" s="134"/>
      <c r="J4312" s="135"/>
      <c r="K4312" s="135"/>
      <c r="L4312" s="134"/>
      <c r="M4312" s="135"/>
      <c r="N4312" s="135"/>
      <c r="O4312" s="134"/>
      <c r="P4312" s="135"/>
      <c r="Q4312" s="135"/>
      <c r="R4312" s="134"/>
      <c r="S4312" s="135"/>
      <c r="T4312" s="135"/>
      <c r="U4312" s="134"/>
      <c r="V4312" s="135"/>
      <c r="W4312" s="135"/>
      <c r="X4312" s="134"/>
      <c r="Y4312" s="135"/>
      <c r="Z4312" s="135"/>
      <c r="AA4312" s="134"/>
      <c r="AB4312" s="135"/>
      <c r="AC4312" s="135"/>
      <c r="AD4312" s="134"/>
      <c r="AE4312" s="135"/>
      <c r="AF4312" s="135"/>
      <c r="AG4312" s="134"/>
    </row>
    <row r="4313" spans="1:33">
      <c r="A4313" s="144" t="s">
        <v>345</v>
      </c>
      <c r="B4313" s="135" t="s">
        <v>868</v>
      </c>
      <c r="C4313" s="143">
        <v>-496.8770893549779</v>
      </c>
      <c r="D4313" s="143">
        <v>1927.8058529703899</v>
      </c>
      <c r="E4313" s="142">
        <v>1.3029999999999999</v>
      </c>
      <c r="F4313" s="141">
        <v>2.2509999999999999</v>
      </c>
      <c r="G4313" s="135"/>
      <c r="H4313" s="135"/>
      <c r="I4313" s="134"/>
      <c r="J4313" s="135"/>
      <c r="K4313" s="135"/>
      <c r="L4313" s="134"/>
      <c r="M4313" s="135"/>
      <c r="N4313" s="135"/>
      <c r="O4313" s="134"/>
      <c r="P4313" s="135"/>
      <c r="Q4313" s="135"/>
      <c r="R4313" s="134"/>
      <c r="S4313" s="135"/>
      <c r="T4313" s="135"/>
      <c r="U4313" s="134"/>
      <c r="V4313" s="135"/>
      <c r="W4313" s="135"/>
      <c r="X4313" s="134"/>
      <c r="Y4313" s="135"/>
      <c r="Z4313" s="135"/>
      <c r="AA4313" s="134"/>
      <c r="AB4313" s="135"/>
      <c r="AC4313" s="135"/>
      <c r="AD4313" s="134"/>
      <c r="AE4313" s="135"/>
      <c r="AF4313" s="135"/>
      <c r="AG4313" s="134"/>
    </row>
    <row r="4314" spans="1:33">
      <c r="A4314" s="144" t="s">
        <v>345</v>
      </c>
      <c r="B4314" s="135" t="s">
        <v>867</v>
      </c>
      <c r="C4314" s="143">
        <v>-496.5151257691877</v>
      </c>
      <c r="D4314" s="143">
        <v>1927.1069488489468</v>
      </c>
      <c r="E4314" s="142">
        <v>1.3089999999999999</v>
      </c>
      <c r="F4314" s="141">
        <v>2.2530000000000001</v>
      </c>
      <c r="G4314" s="135"/>
      <c r="H4314" s="135"/>
      <c r="I4314" s="134"/>
      <c r="J4314" s="135"/>
      <c r="K4314" s="135"/>
      <c r="L4314" s="134"/>
      <c r="M4314" s="135"/>
      <c r="N4314" s="135"/>
      <c r="O4314" s="134"/>
      <c r="P4314" s="135"/>
      <c r="Q4314" s="135"/>
      <c r="R4314" s="134"/>
      <c r="S4314" s="135"/>
      <c r="T4314" s="135"/>
      <c r="U4314" s="134"/>
      <c r="V4314" s="135"/>
      <c r="W4314" s="135"/>
      <c r="X4314" s="134"/>
      <c r="Y4314" s="135"/>
      <c r="Z4314" s="135"/>
      <c r="AA4314" s="134"/>
      <c r="AB4314" s="135"/>
      <c r="AC4314" s="135"/>
      <c r="AD4314" s="134"/>
      <c r="AE4314" s="135"/>
      <c r="AF4314" s="135"/>
      <c r="AG4314" s="134"/>
    </row>
    <row r="4315" spans="1:33">
      <c r="A4315" s="144" t="s">
        <v>345</v>
      </c>
      <c r="B4315" s="135" t="s">
        <v>866</v>
      </c>
      <c r="C4315" s="143">
        <v>-496.25704442851674</v>
      </c>
      <c r="D4315" s="143">
        <v>1925.5801434468565</v>
      </c>
      <c r="E4315" s="142">
        <v>1.2969999999999999</v>
      </c>
      <c r="F4315" s="141">
        <v>2.2530000000000001</v>
      </c>
      <c r="G4315" s="135"/>
      <c r="H4315" s="135"/>
      <c r="I4315" s="134"/>
      <c r="J4315" s="135"/>
      <c r="K4315" s="135"/>
      <c r="L4315" s="134"/>
      <c r="M4315" s="135"/>
      <c r="N4315" s="135"/>
      <c r="O4315" s="134"/>
      <c r="P4315" s="135"/>
      <c r="Q4315" s="135"/>
      <c r="R4315" s="134"/>
      <c r="S4315" s="135"/>
      <c r="T4315" s="135"/>
      <c r="U4315" s="134"/>
      <c r="V4315" s="135"/>
      <c r="W4315" s="135"/>
      <c r="X4315" s="134"/>
      <c r="Y4315" s="135"/>
      <c r="Z4315" s="135"/>
      <c r="AA4315" s="134"/>
      <c r="AB4315" s="135"/>
      <c r="AC4315" s="135"/>
      <c r="AD4315" s="134"/>
      <c r="AE4315" s="135"/>
      <c r="AF4315" s="135"/>
      <c r="AG4315" s="134"/>
    </row>
    <row r="4316" spans="1:33">
      <c r="A4316" s="144" t="s">
        <v>345</v>
      </c>
      <c r="B4316" s="135" t="s">
        <v>865</v>
      </c>
      <c r="C4316" s="143">
        <v>-496.76233491744586</v>
      </c>
      <c r="D4316" s="143">
        <v>1924.6254127868599</v>
      </c>
      <c r="E4316" s="142">
        <v>1.3069999999999999</v>
      </c>
      <c r="F4316" s="141">
        <v>2.266</v>
      </c>
      <c r="G4316" s="135"/>
      <c r="H4316" s="135"/>
      <c r="I4316" s="134"/>
      <c r="J4316" s="135"/>
      <c r="K4316" s="135"/>
      <c r="L4316" s="134"/>
      <c r="M4316" s="135"/>
      <c r="N4316" s="135"/>
      <c r="O4316" s="134"/>
      <c r="P4316" s="135"/>
      <c r="Q4316" s="135"/>
      <c r="R4316" s="134"/>
      <c r="S4316" s="135"/>
      <c r="T4316" s="135"/>
      <c r="U4316" s="134"/>
      <c r="V4316" s="135"/>
      <c r="W4316" s="135"/>
      <c r="X4316" s="134"/>
      <c r="Y4316" s="135"/>
      <c r="Z4316" s="135"/>
      <c r="AA4316" s="134"/>
      <c r="AB4316" s="135"/>
      <c r="AC4316" s="135"/>
      <c r="AD4316" s="134"/>
      <c r="AE4316" s="135"/>
      <c r="AF4316" s="135"/>
      <c r="AG4316" s="134"/>
    </row>
    <row r="4317" spans="1:33">
      <c r="A4317" s="144" t="s">
        <v>345</v>
      </c>
      <c r="B4317" s="135" t="s">
        <v>864</v>
      </c>
      <c r="C4317" s="143">
        <v>-496.07775187349074</v>
      </c>
      <c r="D4317" s="143">
        <v>1923.4174900029552</v>
      </c>
      <c r="E4317" s="142">
        <v>1.3180000000000001</v>
      </c>
      <c r="F4317" s="141">
        <v>2.2629999999999999</v>
      </c>
      <c r="G4317" s="135"/>
      <c r="H4317" s="135"/>
      <c r="I4317" s="134"/>
      <c r="J4317" s="135"/>
      <c r="K4317" s="135"/>
      <c r="L4317" s="134"/>
      <c r="M4317" s="135"/>
      <c r="N4317" s="135"/>
      <c r="O4317" s="134"/>
      <c r="P4317" s="135"/>
      <c r="Q4317" s="135"/>
      <c r="R4317" s="134"/>
      <c r="S4317" s="135"/>
      <c r="T4317" s="135"/>
      <c r="U4317" s="134"/>
      <c r="V4317" s="135"/>
      <c r="W4317" s="135"/>
      <c r="X4317" s="134"/>
      <c r="Y4317" s="135"/>
      <c r="Z4317" s="135"/>
      <c r="AA4317" s="134"/>
      <c r="AB4317" s="135"/>
      <c r="AC4317" s="135"/>
      <c r="AD4317" s="134"/>
      <c r="AE4317" s="135"/>
      <c r="AF4317" s="135"/>
      <c r="AG4317" s="134"/>
    </row>
    <row r="4318" spans="1:33">
      <c r="A4318" s="144" t="s">
        <v>345</v>
      </c>
      <c r="B4318" s="135" t="s">
        <v>863</v>
      </c>
      <c r="C4318" s="143">
        <v>-496.43508756057804</v>
      </c>
      <c r="D4318" s="143">
        <v>1922.0895109339526</v>
      </c>
      <c r="E4318" s="142">
        <v>1.3049999999999999</v>
      </c>
      <c r="F4318" s="141">
        <v>2.2890000000000001</v>
      </c>
      <c r="G4318" s="135"/>
      <c r="H4318" s="135"/>
      <c r="I4318" s="134"/>
      <c r="J4318" s="135"/>
      <c r="K4318" s="135"/>
      <c r="L4318" s="134"/>
      <c r="M4318" s="135"/>
      <c r="N4318" s="135"/>
      <c r="O4318" s="134"/>
      <c r="P4318" s="135"/>
      <c r="Q4318" s="135"/>
      <c r="R4318" s="134"/>
      <c r="S4318" s="135"/>
      <c r="T4318" s="135"/>
      <c r="U4318" s="134"/>
      <c r="V4318" s="135"/>
      <c r="W4318" s="135"/>
      <c r="X4318" s="134"/>
      <c r="Y4318" s="135"/>
      <c r="Z4318" s="135"/>
      <c r="AA4318" s="134"/>
      <c r="AB4318" s="135"/>
      <c r="AC4318" s="135"/>
      <c r="AD4318" s="134"/>
      <c r="AE4318" s="135"/>
      <c r="AF4318" s="135"/>
      <c r="AG4318" s="134"/>
    </row>
    <row r="4319" spans="1:33">
      <c r="A4319" s="144" t="s">
        <v>345</v>
      </c>
      <c r="B4319" s="135" t="s">
        <v>862</v>
      </c>
      <c r="C4319" s="143">
        <v>-496.88662241025349</v>
      </c>
      <c r="D4319" s="143">
        <v>1921.0893452117489</v>
      </c>
      <c r="E4319" s="142">
        <v>1.2989999999999999</v>
      </c>
      <c r="F4319" s="141">
        <v>2.2530000000000001</v>
      </c>
      <c r="G4319" s="135"/>
      <c r="H4319" s="135"/>
      <c r="I4319" s="134"/>
      <c r="J4319" s="135"/>
      <c r="K4319" s="135"/>
      <c r="L4319" s="134"/>
      <c r="M4319" s="135"/>
      <c r="N4319" s="135"/>
      <c r="O4319" s="134"/>
      <c r="P4319" s="135"/>
      <c r="Q4319" s="135"/>
      <c r="R4319" s="134"/>
      <c r="S4319" s="135"/>
      <c r="T4319" s="135"/>
      <c r="U4319" s="134"/>
      <c r="V4319" s="135"/>
      <c r="W4319" s="135"/>
      <c r="X4319" s="134"/>
      <c r="Y4319" s="135"/>
      <c r="Z4319" s="135"/>
      <c r="AA4319" s="134"/>
      <c r="AB4319" s="135"/>
      <c r="AC4319" s="135"/>
      <c r="AD4319" s="134"/>
      <c r="AE4319" s="135"/>
      <c r="AF4319" s="135"/>
      <c r="AG4319" s="134"/>
    </row>
    <row r="4320" spans="1:33">
      <c r="A4320" s="144" t="s">
        <v>345</v>
      </c>
      <c r="B4320" s="135" t="s">
        <v>861</v>
      </c>
      <c r="C4320" s="143">
        <v>-495.92333181139617</v>
      </c>
      <c r="D4320" s="143">
        <v>1920.4295591126195</v>
      </c>
      <c r="E4320" s="142">
        <v>1.333</v>
      </c>
      <c r="F4320" s="141">
        <v>2.2610000000000001</v>
      </c>
      <c r="G4320" s="135"/>
      <c r="H4320" s="135"/>
      <c r="I4320" s="134"/>
      <c r="J4320" s="135"/>
      <c r="K4320" s="135"/>
      <c r="L4320" s="134"/>
      <c r="M4320" s="135"/>
      <c r="N4320" s="135"/>
      <c r="O4320" s="134"/>
      <c r="P4320" s="135"/>
      <c r="Q4320" s="135"/>
      <c r="R4320" s="134"/>
      <c r="S4320" s="135"/>
      <c r="T4320" s="135"/>
      <c r="U4320" s="134"/>
      <c r="V4320" s="135"/>
      <c r="W4320" s="135"/>
      <c r="X4320" s="134"/>
      <c r="Y4320" s="135"/>
      <c r="Z4320" s="135"/>
      <c r="AA4320" s="134"/>
      <c r="AB4320" s="135"/>
      <c r="AC4320" s="135"/>
      <c r="AD4320" s="134"/>
      <c r="AE4320" s="135"/>
      <c r="AF4320" s="135"/>
      <c r="AG4320" s="134"/>
    </row>
    <row r="4321" spans="1:33">
      <c r="A4321" s="144" t="s">
        <v>345</v>
      </c>
      <c r="B4321" s="135" t="s">
        <v>860</v>
      </c>
      <c r="C4321" s="143">
        <v>-496.26655210751034</v>
      </c>
      <c r="D4321" s="143">
        <v>1919.927638232361</v>
      </c>
      <c r="E4321" s="142">
        <v>1.3</v>
      </c>
      <c r="F4321" s="141">
        <v>2.2690000000000001</v>
      </c>
      <c r="G4321" s="135"/>
      <c r="H4321" s="135"/>
      <c r="I4321" s="134"/>
      <c r="J4321" s="135"/>
      <c r="K4321" s="135"/>
      <c r="L4321" s="134"/>
      <c r="M4321" s="135"/>
      <c r="N4321" s="135"/>
      <c r="O4321" s="134"/>
      <c r="P4321" s="135"/>
      <c r="Q4321" s="135"/>
      <c r="R4321" s="134"/>
      <c r="S4321" s="135"/>
      <c r="T4321" s="135"/>
      <c r="U4321" s="134"/>
      <c r="V4321" s="135"/>
      <c r="W4321" s="135"/>
      <c r="X4321" s="134"/>
      <c r="Y4321" s="135"/>
      <c r="Z4321" s="135"/>
      <c r="AA4321" s="134"/>
      <c r="AB4321" s="135"/>
      <c r="AC4321" s="135"/>
      <c r="AD4321" s="134"/>
      <c r="AE4321" s="135"/>
      <c r="AF4321" s="135"/>
      <c r="AG4321" s="134"/>
    </row>
    <row r="4322" spans="1:33">
      <c r="A4322" s="144" t="s">
        <v>345</v>
      </c>
      <c r="B4322" s="135" t="s">
        <v>859</v>
      </c>
      <c r="C4322" s="143">
        <v>-496.55415598794502</v>
      </c>
      <c r="D4322" s="143">
        <v>1919.3275857590972</v>
      </c>
      <c r="E4322" s="142">
        <v>1.3360000000000001</v>
      </c>
      <c r="F4322" s="141">
        <v>2.262</v>
      </c>
      <c r="G4322" s="135"/>
      <c r="H4322" s="135"/>
      <c r="I4322" s="134"/>
      <c r="J4322" s="135"/>
      <c r="K4322" s="135"/>
      <c r="L4322" s="134"/>
      <c r="M4322" s="135"/>
      <c r="N4322" s="135"/>
      <c r="O4322" s="134"/>
      <c r="P4322" s="135"/>
      <c r="Q4322" s="135"/>
      <c r="R4322" s="134"/>
      <c r="S4322" s="135"/>
      <c r="T4322" s="135"/>
      <c r="U4322" s="134"/>
      <c r="V4322" s="135"/>
      <c r="W4322" s="135"/>
      <c r="X4322" s="134"/>
      <c r="Y4322" s="135"/>
      <c r="Z4322" s="135"/>
      <c r="AA4322" s="134"/>
      <c r="AB4322" s="135"/>
      <c r="AC4322" s="135"/>
      <c r="AD4322" s="134"/>
      <c r="AE4322" s="135"/>
      <c r="AF4322" s="135"/>
      <c r="AG4322" s="134"/>
    </row>
    <row r="4323" spans="1:33">
      <c r="A4323" s="144" t="s">
        <v>345</v>
      </c>
      <c r="B4323" s="135" t="s">
        <v>858</v>
      </c>
      <c r="C4323" s="143">
        <v>-496.014419992076</v>
      </c>
      <c r="D4323" s="143">
        <v>1918.9117738273028</v>
      </c>
      <c r="E4323" s="142">
        <v>1.292</v>
      </c>
      <c r="F4323" s="141">
        <v>2.254</v>
      </c>
      <c r="G4323" s="135"/>
      <c r="H4323" s="135"/>
      <c r="I4323" s="134"/>
      <c r="J4323" s="135"/>
      <c r="K4323" s="135"/>
      <c r="L4323" s="134"/>
      <c r="M4323" s="135"/>
      <c r="N4323" s="135"/>
      <c r="O4323" s="134"/>
      <c r="P4323" s="135"/>
      <c r="Q4323" s="135"/>
      <c r="R4323" s="134"/>
      <c r="S4323" s="135"/>
      <c r="T4323" s="135"/>
      <c r="U4323" s="134"/>
      <c r="V4323" s="135"/>
      <c r="W4323" s="135"/>
      <c r="X4323" s="134"/>
      <c r="Y4323" s="135"/>
      <c r="Z4323" s="135"/>
      <c r="AA4323" s="134"/>
      <c r="AB4323" s="135"/>
      <c r="AC4323" s="135"/>
      <c r="AD4323" s="134"/>
      <c r="AE4323" s="135"/>
      <c r="AF4323" s="135"/>
      <c r="AG4323" s="134"/>
    </row>
    <row r="4324" spans="1:33">
      <c r="A4324" s="144" t="s">
        <v>345</v>
      </c>
      <c r="B4324" s="135" t="s">
        <v>857</v>
      </c>
      <c r="C4324" s="143">
        <v>-496.11840308164909</v>
      </c>
      <c r="D4324" s="143">
        <v>1917.8866212630439</v>
      </c>
      <c r="E4324" s="142">
        <v>1.3180000000000001</v>
      </c>
      <c r="F4324" s="141">
        <v>2.2639999999999998</v>
      </c>
      <c r="G4324" s="135"/>
      <c r="H4324" s="135"/>
      <c r="I4324" s="134"/>
      <c r="J4324" s="135"/>
      <c r="K4324" s="135"/>
      <c r="L4324" s="134"/>
      <c r="M4324" s="135"/>
      <c r="N4324" s="135"/>
      <c r="O4324" s="134"/>
      <c r="P4324" s="135"/>
      <c r="Q4324" s="135"/>
      <c r="R4324" s="134"/>
      <c r="S4324" s="135"/>
      <c r="T4324" s="135"/>
      <c r="U4324" s="134"/>
      <c r="V4324" s="135"/>
      <c r="W4324" s="135"/>
      <c r="X4324" s="134"/>
      <c r="Y4324" s="135"/>
      <c r="Z4324" s="135"/>
      <c r="AA4324" s="134"/>
      <c r="AB4324" s="135"/>
      <c r="AC4324" s="135"/>
      <c r="AD4324" s="134"/>
      <c r="AE4324" s="135"/>
      <c r="AF4324" s="135"/>
      <c r="AG4324" s="134"/>
    </row>
    <row r="4325" spans="1:33">
      <c r="A4325" s="144" t="s">
        <v>345</v>
      </c>
      <c r="B4325" s="135" t="s">
        <v>856</v>
      </c>
      <c r="C4325" s="143">
        <v>-496.67908591883315</v>
      </c>
      <c r="D4325" s="143">
        <v>1916.8699699810181</v>
      </c>
      <c r="E4325" s="142">
        <v>1.3240000000000001</v>
      </c>
      <c r="F4325" s="141">
        <v>2.254</v>
      </c>
      <c r="G4325" s="135"/>
      <c r="H4325" s="135"/>
      <c r="I4325" s="134"/>
      <c r="J4325" s="135"/>
      <c r="K4325" s="135"/>
      <c r="L4325" s="134"/>
      <c r="M4325" s="135"/>
      <c r="N4325" s="135"/>
      <c r="O4325" s="134"/>
      <c r="P4325" s="135"/>
      <c r="Q4325" s="135"/>
      <c r="R4325" s="134"/>
      <c r="S4325" s="135"/>
      <c r="T4325" s="135"/>
      <c r="U4325" s="134"/>
      <c r="V4325" s="135"/>
      <c r="W4325" s="135"/>
      <c r="X4325" s="134"/>
      <c r="Y4325" s="135"/>
      <c r="Z4325" s="135"/>
      <c r="AA4325" s="134"/>
      <c r="AB4325" s="135"/>
      <c r="AC4325" s="135"/>
      <c r="AD4325" s="134"/>
      <c r="AE4325" s="135"/>
      <c r="AF4325" s="135"/>
      <c r="AG4325" s="134"/>
    </row>
    <row r="4326" spans="1:33">
      <c r="A4326" s="144" t="s">
        <v>345</v>
      </c>
      <c r="B4326" s="135" t="s">
        <v>855</v>
      </c>
      <c r="C4326" s="143">
        <v>-496.75054545037051</v>
      </c>
      <c r="D4326" s="143">
        <v>1916.3449507943076</v>
      </c>
      <c r="E4326" s="142">
        <v>1.2849999999999999</v>
      </c>
      <c r="F4326" s="141">
        <v>2.2599999999999998</v>
      </c>
      <c r="G4326" s="135"/>
      <c r="H4326" s="135"/>
      <c r="I4326" s="134"/>
      <c r="J4326" s="135"/>
      <c r="K4326" s="135"/>
      <c r="L4326" s="134"/>
      <c r="M4326" s="135"/>
      <c r="N4326" s="135"/>
      <c r="O4326" s="134"/>
      <c r="P4326" s="135"/>
      <c r="Q4326" s="135"/>
      <c r="R4326" s="134"/>
      <c r="S4326" s="135"/>
      <c r="T4326" s="135"/>
      <c r="U4326" s="134"/>
      <c r="V4326" s="135"/>
      <c r="W4326" s="135"/>
      <c r="X4326" s="134"/>
      <c r="Y4326" s="135"/>
      <c r="Z4326" s="135"/>
      <c r="AA4326" s="134"/>
      <c r="AB4326" s="135"/>
      <c r="AC4326" s="135"/>
      <c r="AD4326" s="134"/>
      <c r="AE4326" s="135"/>
      <c r="AF4326" s="135"/>
      <c r="AG4326" s="134"/>
    </row>
    <row r="4327" spans="1:33">
      <c r="A4327" s="144" t="s">
        <v>345</v>
      </c>
      <c r="B4327" s="135" t="s">
        <v>854</v>
      </c>
      <c r="C4327" s="143">
        <v>-496.60534354192879</v>
      </c>
      <c r="D4327" s="143">
        <v>1915.8247244237436</v>
      </c>
      <c r="E4327" s="142">
        <v>1.3109999999999999</v>
      </c>
      <c r="F4327" s="141">
        <v>2.2690000000000001</v>
      </c>
      <c r="G4327" s="135"/>
      <c r="H4327" s="135"/>
      <c r="I4327" s="134"/>
      <c r="J4327" s="135"/>
      <c r="K4327" s="135"/>
      <c r="L4327" s="134"/>
      <c r="M4327" s="135"/>
      <c r="N4327" s="135"/>
      <c r="O4327" s="134"/>
      <c r="P4327" s="135"/>
      <c r="Q4327" s="135"/>
      <c r="R4327" s="134"/>
      <c r="S4327" s="135"/>
      <c r="T4327" s="135"/>
      <c r="U4327" s="134"/>
      <c r="V4327" s="135"/>
      <c r="W4327" s="135"/>
      <c r="X4327" s="134"/>
      <c r="Y4327" s="135"/>
      <c r="Z4327" s="135"/>
      <c r="AA4327" s="134"/>
      <c r="AB4327" s="135"/>
      <c r="AC4327" s="135"/>
      <c r="AD4327" s="134"/>
      <c r="AE4327" s="135"/>
      <c r="AF4327" s="135"/>
      <c r="AG4327" s="134"/>
    </row>
    <row r="4328" spans="1:33">
      <c r="A4328" s="144" t="s">
        <v>345</v>
      </c>
      <c r="B4328" s="135" t="s">
        <v>853</v>
      </c>
      <c r="C4328" s="143">
        <v>-496.40258923014471</v>
      </c>
      <c r="D4328" s="143">
        <v>1914.0715791081784</v>
      </c>
      <c r="E4328" s="142">
        <v>1.31</v>
      </c>
      <c r="F4328" s="141">
        <v>2.2480000000000002</v>
      </c>
      <c r="G4328" s="135"/>
      <c r="H4328" s="135"/>
      <c r="I4328" s="134"/>
      <c r="J4328" s="135"/>
      <c r="K4328" s="135"/>
      <c r="L4328" s="134"/>
      <c r="M4328" s="135"/>
      <c r="N4328" s="135"/>
      <c r="O4328" s="134"/>
      <c r="P4328" s="135"/>
      <c r="Q4328" s="135"/>
      <c r="R4328" s="134"/>
      <c r="S4328" s="135"/>
      <c r="T4328" s="135"/>
      <c r="U4328" s="134"/>
      <c r="V4328" s="135"/>
      <c r="W4328" s="135"/>
      <c r="X4328" s="134"/>
      <c r="Y4328" s="135"/>
      <c r="Z4328" s="135"/>
      <c r="AA4328" s="134"/>
      <c r="AB4328" s="135"/>
      <c r="AC4328" s="135"/>
      <c r="AD4328" s="134"/>
      <c r="AE4328" s="135"/>
      <c r="AF4328" s="135"/>
      <c r="AG4328" s="134"/>
    </row>
    <row r="4329" spans="1:33">
      <c r="A4329" s="144" t="s">
        <v>345</v>
      </c>
      <c r="B4329" s="135" t="s">
        <v>852</v>
      </c>
      <c r="C4329" s="143">
        <v>-495.9372690367951</v>
      </c>
      <c r="D4329" s="143">
        <v>1913.5069260445905</v>
      </c>
      <c r="E4329" s="142">
        <v>1.288</v>
      </c>
      <c r="F4329" s="141">
        <v>2.2530000000000001</v>
      </c>
      <c r="G4329" s="135"/>
      <c r="H4329" s="135"/>
      <c r="I4329" s="134"/>
      <c r="J4329" s="135"/>
      <c r="K4329" s="135"/>
      <c r="L4329" s="134"/>
      <c r="M4329" s="135"/>
      <c r="N4329" s="135"/>
      <c r="O4329" s="134"/>
      <c r="P4329" s="135"/>
      <c r="Q4329" s="135"/>
      <c r="R4329" s="134"/>
      <c r="S4329" s="135"/>
      <c r="T4329" s="135"/>
      <c r="U4329" s="134"/>
      <c r="V4329" s="135"/>
      <c r="W4329" s="135"/>
      <c r="X4329" s="134"/>
      <c r="Y4329" s="135"/>
      <c r="Z4329" s="135"/>
      <c r="AA4329" s="134"/>
      <c r="AB4329" s="135"/>
      <c r="AC4329" s="135"/>
      <c r="AD4329" s="134"/>
      <c r="AE4329" s="135"/>
      <c r="AF4329" s="135"/>
      <c r="AG4329" s="134"/>
    </row>
    <row r="4330" spans="1:33">
      <c r="A4330" s="144" t="s">
        <v>345</v>
      </c>
      <c r="B4330" s="135" t="s">
        <v>851</v>
      </c>
      <c r="C4330" s="143">
        <v>-496.71565265787922</v>
      </c>
      <c r="D4330" s="143">
        <v>1912.0922387323728</v>
      </c>
      <c r="E4330" s="142">
        <v>1.3149999999999999</v>
      </c>
      <c r="F4330" s="141">
        <v>2.2679999999999998</v>
      </c>
      <c r="G4330" s="135"/>
      <c r="H4330" s="135"/>
      <c r="I4330" s="134"/>
      <c r="J4330" s="135"/>
      <c r="K4330" s="135"/>
      <c r="L4330" s="134"/>
      <c r="M4330" s="135"/>
      <c r="N4330" s="135"/>
      <c r="O4330" s="134"/>
      <c r="P4330" s="135"/>
      <c r="Q4330" s="135"/>
      <c r="R4330" s="134"/>
      <c r="S4330" s="135"/>
      <c r="T4330" s="135"/>
      <c r="U4330" s="134"/>
      <c r="V4330" s="135"/>
      <c r="W4330" s="135"/>
      <c r="X4330" s="134"/>
      <c r="Y4330" s="135"/>
      <c r="Z4330" s="135"/>
      <c r="AA4330" s="134"/>
      <c r="AB4330" s="135"/>
      <c r="AC4330" s="135"/>
      <c r="AD4330" s="134"/>
      <c r="AE4330" s="135"/>
      <c r="AF4330" s="135"/>
      <c r="AG4330" s="134"/>
    </row>
    <row r="4331" spans="1:33">
      <c r="A4331" s="144" t="s">
        <v>345</v>
      </c>
      <c r="B4331" s="135" t="s">
        <v>850</v>
      </c>
      <c r="C4331" s="143">
        <v>-496.31898873845773</v>
      </c>
      <c r="D4331" s="143">
        <v>1911.4166860581465</v>
      </c>
      <c r="E4331" s="142">
        <v>1.3029999999999999</v>
      </c>
      <c r="F4331" s="141">
        <v>2.2650000000000001</v>
      </c>
      <c r="G4331" s="135"/>
      <c r="H4331" s="135"/>
      <c r="I4331" s="134"/>
      <c r="J4331" s="135"/>
      <c r="K4331" s="135"/>
      <c r="L4331" s="134"/>
      <c r="M4331" s="135"/>
      <c r="N4331" s="135"/>
      <c r="O4331" s="134"/>
      <c r="P4331" s="135"/>
      <c r="Q4331" s="135"/>
      <c r="R4331" s="134"/>
      <c r="S4331" s="135"/>
      <c r="T4331" s="135"/>
      <c r="U4331" s="134"/>
      <c r="V4331" s="135"/>
      <c r="W4331" s="135"/>
      <c r="X4331" s="134"/>
      <c r="Y4331" s="135"/>
      <c r="Z4331" s="135"/>
      <c r="AA4331" s="134"/>
      <c r="AB4331" s="135"/>
      <c r="AC4331" s="135"/>
      <c r="AD4331" s="134"/>
      <c r="AE4331" s="135"/>
      <c r="AF4331" s="135"/>
      <c r="AG4331" s="134"/>
    </row>
    <row r="4332" spans="1:33">
      <c r="A4332" s="144" t="s">
        <v>345</v>
      </c>
      <c r="B4332" s="135" t="s">
        <v>849</v>
      </c>
      <c r="C4332" s="143">
        <v>-496.53541910003327</v>
      </c>
      <c r="D4332" s="143">
        <v>1909.8359204427936</v>
      </c>
      <c r="E4332" s="142">
        <v>1.3240000000000001</v>
      </c>
      <c r="F4332" s="141">
        <v>2.2549999999999999</v>
      </c>
      <c r="G4332" s="135"/>
      <c r="H4332" s="135"/>
      <c r="I4332" s="134"/>
      <c r="J4332" s="135"/>
      <c r="K4332" s="135"/>
      <c r="L4332" s="134"/>
      <c r="M4332" s="135"/>
      <c r="N4332" s="135"/>
      <c r="O4332" s="134"/>
      <c r="P4332" s="135"/>
      <c r="Q4332" s="135"/>
      <c r="R4332" s="134"/>
      <c r="S4332" s="135"/>
      <c r="T4332" s="135"/>
      <c r="U4332" s="134"/>
      <c r="V4332" s="135"/>
      <c r="W4332" s="135"/>
      <c r="X4332" s="134"/>
      <c r="Y4332" s="135"/>
      <c r="Z4332" s="135"/>
      <c r="AA4332" s="134"/>
      <c r="AB4332" s="135"/>
      <c r="AC4332" s="135"/>
      <c r="AD4332" s="134"/>
      <c r="AE4332" s="135"/>
      <c r="AF4332" s="135"/>
      <c r="AG4332" s="134"/>
    </row>
    <row r="4333" spans="1:33">
      <c r="A4333" s="144" t="s">
        <v>345</v>
      </c>
      <c r="B4333" s="135" t="s">
        <v>848</v>
      </c>
      <c r="C4333" s="143">
        <v>-496.26098359509177</v>
      </c>
      <c r="D4333" s="143">
        <v>1908.7739224768716</v>
      </c>
      <c r="E4333" s="142">
        <v>1.2949999999999999</v>
      </c>
      <c r="F4333" s="141">
        <v>2.2559999999999998</v>
      </c>
      <c r="G4333" s="135"/>
      <c r="H4333" s="135"/>
      <c r="I4333" s="134"/>
      <c r="J4333" s="135"/>
      <c r="K4333" s="135"/>
      <c r="L4333" s="134"/>
      <c r="M4333" s="135"/>
      <c r="N4333" s="135"/>
      <c r="O4333" s="134"/>
      <c r="P4333" s="135"/>
      <c r="Q4333" s="135"/>
      <c r="R4333" s="134"/>
      <c r="S4333" s="135"/>
      <c r="T4333" s="135"/>
      <c r="U4333" s="134"/>
      <c r="V4333" s="135"/>
      <c r="W4333" s="135"/>
      <c r="X4333" s="134"/>
      <c r="Y4333" s="135"/>
      <c r="Z4333" s="135"/>
      <c r="AA4333" s="134"/>
      <c r="AB4333" s="135"/>
      <c r="AC4333" s="135"/>
      <c r="AD4333" s="134"/>
      <c r="AE4333" s="135"/>
      <c r="AF4333" s="135"/>
      <c r="AG4333" s="134"/>
    </row>
    <row r="4334" spans="1:33">
      <c r="A4334" s="144" t="s">
        <v>345</v>
      </c>
      <c r="B4334" s="135" t="s">
        <v>847</v>
      </c>
      <c r="C4334" s="143">
        <v>-496.03428691459709</v>
      </c>
      <c r="D4334" s="143">
        <v>1907.8814001276439</v>
      </c>
      <c r="E4334" s="142">
        <v>1.304</v>
      </c>
      <c r="F4334" s="141">
        <v>2.254</v>
      </c>
      <c r="G4334" s="135"/>
      <c r="H4334" s="135"/>
      <c r="I4334" s="134"/>
      <c r="J4334" s="135"/>
      <c r="K4334" s="135"/>
      <c r="L4334" s="134"/>
      <c r="M4334" s="135"/>
      <c r="N4334" s="135"/>
      <c r="O4334" s="134"/>
      <c r="P4334" s="135"/>
      <c r="Q4334" s="135"/>
      <c r="R4334" s="134"/>
      <c r="S4334" s="135"/>
      <c r="T4334" s="135"/>
      <c r="U4334" s="134"/>
      <c r="V4334" s="135"/>
      <c r="W4334" s="135"/>
      <c r="X4334" s="134"/>
      <c r="Y4334" s="135"/>
      <c r="Z4334" s="135"/>
      <c r="AA4334" s="134"/>
      <c r="AB4334" s="135"/>
      <c r="AC4334" s="135"/>
      <c r="AD4334" s="134"/>
      <c r="AE4334" s="135"/>
      <c r="AF4334" s="135"/>
      <c r="AG4334" s="134"/>
    </row>
    <row r="4335" spans="1:33">
      <c r="A4335" s="144" t="s">
        <v>345</v>
      </c>
      <c r="B4335" s="135" t="s">
        <v>846</v>
      </c>
      <c r="C4335" s="143">
        <v>-496.15365900281654</v>
      </c>
      <c r="D4335" s="143">
        <v>1907.053143423507</v>
      </c>
      <c r="E4335" s="142">
        <v>1.3380000000000001</v>
      </c>
      <c r="F4335" s="141">
        <v>2.2480000000000002</v>
      </c>
      <c r="G4335" s="135"/>
      <c r="H4335" s="135"/>
      <c r="I4335" s="134"/>
      <c r="J4335" s="135"/>
      <c r="K4335" s="135"/>
      <c r="L4335" s="134"/>
      <c r="M4335" s="135"/>
      <c r="N4335" s="135"/>
      <c r="O4335" s="134"/>
      <c r="P4335" s="135"/>
      <c r="Q4335" s="135"/>
      <c r="R4335" s="134"/>
      <c r="S4335" s="135"/>
      <c r="T4335" s="135"/>
      <c r="U4335" s="134"/>
      <c r="V4335" s="135"/>
      <c r="W4335" s="135"/>
      <c r="X4335" s="134"/>
      <c r="Y4335" s="135"/>
      <c r="Z4335" s="135"/>
      <c r="AA4335" s="134"/>
      <c r="AB4335" s="135"/>
      <c r="AC4335" s="135"/>
      <c r="AD4335" s="134"/>
      <c r="AE4335" s="135"/>
      <c r="AF4335" s="135"/>
      <c r="AG4335" s="134"/>
    </row>
    <row r="4336" spans="1:33">
      <c r="A4336" s="144" t="s">
        <v>345</v>
      </c>
      <c r="B4336" s="135" t="s">
        <v>845</v>
      </c>
      <c r="C4336" s="143">
        <v>-496.05634749136135</v>
      </c>
      <c r="D4336" s="143">
        <v>1906.6246120956582</v>
      </c>
      <c r="E4336" s="142">
        <v>1.298</v>
      </c>
      <c r="F4336" s="141">
        <v>2.2639999999999998</v>
      </c>
      <c r="G4336" s="135"/>
      <c r="H4336" s="135"/>
      <c r="I4336" s="134"/>
      <c r="J4336" s="135"/>
      <c r="K4336" s="135"/>
      <c r="L4336" s="134"/>
      <c r="M4336" s="135"/>
      <c r="N4336" s="135"/>
      <c r="O4336" s="134"/>
      <c r="P4336" s="135"/>
      <c r="Q4336" s="135"/>
      <c r="R4336" s="134"/>
      <c r="S4336" s="135"/>
      <c r="T4336" s="135"/>
      <c r="U4336" s="134"/>
      <c r="V4336" s="135"/>
      <c r="W4336" s="135"/>
      <c r="X4336" s="134"/>
      <c r="Y4336" s="135"/>
      <c r="Z4336" s="135"/>
      <c r="AA4336" s="134"/>
      <c r="AB4336" s="135"/>
      <c r="AC4336" s="135"/>
      <c r="AD4336" s="134"/>
      <c r="AE4336" s="135"/>
      <c r="AF4336" s="135"/>
      <c r="AG4336" s="134"/>
    </row>
    <row r="4337" spans="1:33">
      <c r="A4337" s="144" t="s">
        <v>345</v>
      </c>
      <c r="B4337" s="135" t="s">
        <v>844</v>
      </c>
      <c r="C4337" s="143">
        <v>-496.80768645099255</v>
      </c>
      <c r="D4337" s="143">
        <v>1906.0139602145798</v>
      </c>
      <c r="E4337" s="142">
        <v>1.3029999999999999</v>
      </c>
      <c r="F4337" s="141">
        <v>2.2669999999999999</v>
      </c>
      <c r="G4337" s="135"/>
      <c r="H4337" s="135"/>
      <c r="I4337" s="134"/>
      <c r="J4337" s="135"/>
      <c r="K4337" s="135"/>
      <c r="L4337" s="134"/>
      <c r="M4337" s="135"/>
      <c r="N4337" s="135"/>
      <c r="O4337" s="134"/>
      <c r="P4337" s="135"/>
      <c r="Q4337" s="135"/>
      <c r="R4337" s="134"/>
      <c r="S4337" s="135"/>
      <c r="T4337" s="135"/>
      <c r="U4337" s="134"/>
      <c r="V4337" s="135"/>
      <c r="W4337" s="135"/>
      <c r="X4337" s="134"/>
      <c r="Y4337" s="135"/>
      <c r="Z4337" s="135"/>
      <c r="AA4337" s="134"/>
      <c r="AB4337" s="135"/>
      <c r="AC4337" s="135"/>
      <c r="AD4337" s="134"/>
      <c r="AE4337" s="135"/>
      <c r="AF4337" s="135"/>
      <c r="AG4337" s="134"/>
    </row>
    <row r="4338" spans="1:33">
      <c r="A4338" s="144" t="s">
        <v>345</v>
      </c>
      <c r="B4338" s="135" t="s">
        <v>843</v>
      </c>
      <c r="C4338" s="143">
        <v>-496.13604324492889</v>
      </c>
      <c r="D4338" s="143">
        <v>1905.0840703852889</v>
      </c>
      <c r="E4338" s="142">
        <v>1.3089999999999999</v>
      </c>
      <c r="F4338" s="141">
        <v>2.2639999999999998</v>
      </c>
      <c r="G4338" s="135"/>
      <c r="H4338" s="135"/>
      <c r="I4338" s="134"/>
      <c r="J4338" s="135"/>
      <c r="K4338" s="135"/>
      <c r="L4338" s="134"/>
      <c r="M4338" s="135"/>
      <c r="N4338" s="135"/>
      <c r="O4338" s="134"/>
      <c r="P4338" s="135"/>
      <c r="Q4338" s="135"/>
      <c r="R4338" s="134"/>
      <c r="S4338" s="135"/>
      <c r="T4338" s="135"/>
      <c r="U4338" s="134"/>
      <c r="V4338" s="135"/>
      <c r="W4338" s="135"/>
      <c r="X4338" s="134"/>
      <c r="Y4338" s="135"/>
      <c r="Z4338" s="135"/>
      <c r="AA4338" s="134"/>
      <c r="AB4338" s="135"/>
      <c r="AC4338" s="135"/>
      <c r="AD4338" s="134"/>
      <c r="AE4338" s="135"/>
      <c r="AF4338" s="135"/>
      <c r="AG4338" s="134"/>
    </row>
    <row r="4339" spans="1:33">
      <c r="A4339" s="144" t="s">
        <v>345</v>
      </c>
      <c r="B4339" s="135" t="s">
        <v>842</v>
      </c>
      <c r="C4339" s="143">
        <v>-496.50379961776292</v>
      </c>
      <c r="D4339" s="143">
        <v>1904.4669634418274</v>
      </c>
      <c r="E4339" s="142">
        <v>1.31</v>
      </c>
      <c r="F4339" s="141">
        <v>2.2519999999999998</v>
      </c>
      <c r="G4339" s="135"/>
      <c r="H4339" s="135"/>
      <c r="I4339" s="134"/>
      <c r="J4339" s="135"/>
      <c r="K4339" s="135"/>
      <c r="L4339" s="134"/>
      <c r="M4339" s="135"/>
      <c r="N4339" s="135"/>
      <c r="O4339" s="134"/>
      <c r="P4339" s="135"/>
      <c r="Q4339" s="135"/>
      <c r="R4339" s="134"/>
      <c r="S4339" s="135"/>
      <c r="T4339" s="135"/>
      <c r="U4339" s="134"/>
      <c r="V4339" s="135"/>
      <c r="W4339" s="135"/>
      <c r="X4339" s="134"/>
      <c r="Y4339" s="135"/>
      <c r="Z4339" s="135"/>
      <c r="AA4339" s="134"/>
      <c r="AB4339" s="135"/>
      <c r="AC4339" s="135"/>
      <c r="AD4339" s="134"/>
      <c r="AE4339" s="135"/>
      <c r="AF4339" s="135"/>
      <c r="AG4339" s="134"/>
    </row>
    <row r="4340" spans="1:33">
      <c r="A4340" s="144" t="s">
        <v>345</v>
      </c>
      <c r="B4340" s="135" t="s">
        <v>841</v>
      </c>
      <c r="C4340" s="143">
        <v>-496.6878880637455</v>
      </c>
      <c r="D4340" s="143">
        <v>1902.657112417862</v>
      </c>
      <c r="E4340" s="142">
        <v>1.3149999999999999</v>
      </c>
      <c r="F4340" s="141">
        <v>2.2610000000000001</v>
      </c>
      <c r="G4340" s="135"/>
      <c r="H4340" s="135"/>
      <c r="I4340" s="134"/>
      <c r="J4340" s="135"/>
      <c r="K4340" s="135"/>
      <c r="L4340" s="134"/>
      <c r="M4340" s="135"/>
      <c r="N4340" s="135"/>
      <c r="O4340" s="134"/>
      <c r="P4340" s="135"/>
      <c r="Q4340" s="135"/>
      <c r="R4340" s="134"/>
      <c r="S4340" s="135"/>
      <c r="T4340" s="135"/>
      <c r="U4340" s="134"/>
      <c r="V4340" s="135"/>
      <c r="W4340" s="135"/>
      <c r="X4340" s="134"/>
      <c r="Y4340" s="135"/>
      <c r="Z4340" s="135"/>
      <c r="AA4340" s="134"/>
      <c r="AB4340" s="135"/>
      <c r="AC4340" s="135"/>
      <c r="AD4340" s="134"/>
      <c r="AE4340" s="135"/>
      <c r="AF4340" s="135"/>
      <c r="AG4340" s="134"/>
    </row>
    <row r="4341" spans="1:33">
      <c r="A4341" s="144" t="s">
        <v>345</v>
      </c>
      <c r="B4341" s="135" t="s">
        <v>840</v>
      </c>
      <c r="C4341" s="143">
        <v>-496.73904543735262</v>
      </c>
      <c r="D4341" s="143">
        <v>1900.7863882202128</v>
      </c>
      <c r="E4341" s="142">
        <v>1.3140000000000001</v>
      </c>
      <c r="F4341" s="141">
        <v>2.2639999999999998</v>
      </c>
      <c r="G4341" s="135"/>
      <c r="H4341" s="135"/>
      <c r="I4341" s="134"/>
      <c r="J4341" s="135"/>
      <c r="K4341" s="135"/>
      <c r="L4341" s="134"/>
      <c r="M4341" s="135"/>
      <c r="N4341" s="135"/>
      <c r="O4341" s="134"/>
      <c r="P4341" s="135"/>
      <c r="Q4341" s="135"/>
      <c r="R4341" s="134"/>
      <c r="S4341" s="135"/>
      <c r="T4341" s="135"/>
      <c r="U4341" s="134"/>
      <c r="V4341" s="135"/>
      <c r="W4341" s="135"/>
      <c r="X4341" s="134"/>
      <c r="Y4341" s="135"/>
      <c r="Z4341" s="135"/>
      <c r="AA4341" s="134"/>
      <c r="AB4341" s="135"/>
      <c r="AC4341" s="135"/>
      <c r="AD4341" s="134"/>
      <c r="AE4341" s="135"/>
      <c r="AF4341" s="135"/>
      <c r="AG4341" s="134"/>
    </row>
    <row r="4342" spans="1:33">
      <c r="A4342" s="144" t="s">
        <v>345</v>
      </c>
      <c r="B4342" s="135" t="s">
        <v>839</v>
      </c>
      <c r="C4342" s="143">
        <v>-496.27421816814581</v>
      </c>
      <c r="D4342" s="143">
        <v>1900.6486738454778</v>
      </c>
      <c r="E4342" s="142">
        <v>1.3129999999999999</v>
      </c>
      <c r="F4342" s="141">
        <v>2.2669999999999999</v>
      </c>
      <c r="G4342" s="135"/>
      <c r="H4342" s="135"/>
      <c r="I4342" s="134"/>
      <c r="J4342" s="135"/>
      <c r="K4342" s="135"/>
      <c r="L4342" s="134"/>
      <c r="M4342" s="135"/>
      <c r="N4342" s="135"/>
      <c r="O4342" s="134"/>
      <c r="P4342" s="135"/>
      <c r="Q4342" s="135"/>
      <c r="R4342" s="134"/>
      <c r="S4342" s="135"/>
      <c r="T4342" s="135"/>
      <c r="U4342" s="134"/>
      <c r="V4342" s="135"/>
      <c r="W4342" s="135"/>
      <c r="X4342" s="134"/>
      <c r="Y4342" s="135"/>
      <c r="Z4342" s="135"/>
      <c r="AA4342" s="134"/>
      <c r="AB4342" s="135"/>
      <c r="AC4342" s="135"/>
      <c r="AD4342" s="134"/>
      <c r="AE4342" s="135"/>
      <c r="AF4342" s="135"/>
      <c r="AG4342" s="134"/>
    </row>
    <row r="4343" spans="1:33">
      <c r="A4343" s="144" t="s">
        <v>345</v>
      </c>
      <c r="B4343" s="135" t="s">
        <v>838</v>
      </c>
      <c r="C4343" s="143">
        <v>-496.8428805660036</v>
      </c>
      <c r="D4343" s="143">
        <v>1898.892845095123</v>
      </c>
      <c r="E4343" s="142">
        <v>1.3160000000000001</v>
      </c>
      <c r="F4343" s="141">
        <v>2.2599999999999998</v>
      </c>
      <c r="G4343" s="135"/>
      <c r="H4343" s="135"/>
      <c r="I4343" s="134"/>
      <c r="J4343" s="135"/>
      <c r="K4343" s="135"/>
      <c r="L4343" s="134"/>
      <c r="M4343" s="135"/>
      <c r="N4343" s="135"/>
      <c r="O4343" s="134"/>
      <c r="P4343" s="135"/>
      <c r="Q4343" s="135"/>
      <c r="R4343" s="134"/>
      <c r="S4343" s="135"/>
      <c r="T4343" s="135"/>
      <c r="U4343" s="134"/>
      <c r="V4343" s="135"/>
      <c r="W4343" s="135"/>
      <c r="X4343" s="134"/>
      <c r="Y4343" s="135"/>
      <c r="Z4343" s="135"/>
      <c r="AA4343" s="134"/>
      <c r="AB4343" s="135"/>
      <c r="AC4343" s="135"/>
      <c r="AD4343" s="134"/>
      <c r="AE4343" s="135"/>
      <c r="AF4343" s="135"/>
      <c r="AG4343" s="134"/>
    </row>
    <row r="4344" spans="1:33">
      <c r="A4344" s="144" t="s">
        <v>345</v>
      </c>
      <c r="B4344" s="135" t="s">
        <v>837</v>
      </c>
      <c r="C4344" s="143">
        <v>-496.56606995104806</v>
      </c>
      <c r="D4344" s="143">
        <v>1898.1970644223011</v>
      </c>
      <c r="E4344" s="142">
        <v>1.321</v>
      </c>
      <c r="F4344" s="141">
        <v>2.2629999999999999</v>
      </c>
      <c r="G4344" s="135"/>
      <c r="H4344" s="135"/>
      <c r="I4344" s="134"/>
      <c r="J4344" s="135"/>
      <c r="K4344" s="135"/>
      <c r="L4344" s="134"/>
      <c r="M4344" s="135"/>
      <c r="N4344" s="135"/>
      <c r="O4344" s="134"/>
      <c r="P4344" s="135"/>
      <c r="Q4344" s="135"/>
      <c r="R4344" s="134"/>
      <c r="S4344" s="135"/>
      <c r="T4344" s="135"/>
      <c r="U4344" s="134"/>
      <c r="V4344" s="135"/>
      <c r="W4344" s="135"/>
      <c r="X4344" s="134"/>
      <c r="Y4344" s="135"/>
      <c r="Z4344" s="135"/>
      <c r="AA4344" s="134"/>
      <c r="AB4344" s="135"/>
      <c r="AC4344" s="135"/>
      <c r="AD4344" s="134"/>
      <c r="AE4344" s="135"/>
      <c r="AF4344" s="135"/>
      <c r="AG4344" s="134"/>
    </row>
    <row r="4345" spans="1:33">
      <c r="A4345" s="144" t="s">
        <v>345</v>
      </c>
      <c r="B4345" s="135" t="s">
        <v>836</v>
      </c>
      <c r="C4345" s="143">
        <v>-496.58784218838719</v>
      </c>
      <c r="D4345" s="143">
        <v>1898.0429650833073</v>
      </c>
      <c r="E4345" s="142">
        <v>1.306</v>
      </c>
      <c r="F4345" s="141">
        <v>2.2629999999999999</v>
      </c>
      <c r="G4345" s="135"/>
      <c r="H4345" s="135"/>
      <c r="I4345" s="134"/>
      <c r="J4345" s="135"/>
      <c r="K4345" s="135"/>
      <c r="L4345" s="134"/>
      <c r="M4345" s="135"/>
      <c r="N4345" s="135"/>
      <c r="O4345" s="134"/>
      <c r="P4345" s="135"/>
      <c r="Q4345" s="135"/>
      <c r="R4345" s="134"/>
      <c r="S4345" s="135"/>
      <c r="T4345" s="135"/>
      <c r="U4345" s="134"/>
      <c r="V4345" s="135"/>
      <c r="W4345" s="135"/>
      <c r="X4345" s="134"/>
      <c r="Y4345" s="135"/>
      <c r="Z4345" s="135"/>
      <c r="AA4345" s="134"/>
      <c r="AB4345" s="135"/>
      <c r="AC4345" s="135"/>
      <c r="AD4345" s="134"/>
      <c r="AE4345" s="135"/>
      <c r="AF4345" s="135"/>
      <c r="AG4345" s="134"/>
    </row>
    <row r="4346" spans="1:33">
      <c r="A4346" s="144" t="s">
        <v>345</v>
      </c>
      <c r="B4346" s="135" t="s">
        <v>835</v>
      </c>
      <c r="C4346" s="143">
        <v>-496.6503313928124</v>
      </c>
      <c r="D4346" s="143">
        <v>1897.9047488248711</v>
      </c>
      <c r="E4346" s="142">
        <v>1.3420000000000001</v>
      </c>
      <c r="F4346" s="141">
        <v>2.266</v>
      </c>
      <c r="G4346" s="135"/>
      <c r="H4346" s="135"/>
      <c r="I4346" s="134"/>
      <c r="J4346" s="135"/>
      <c r="K4346" s="135"/>
      <c r="L4346" s="134"/>
      <c r="M4346" s="135"/>
      <c r="N4346" s="135"/>
      <c r="O4346" s="134"/>
      <c r="P4346" s="135"/>
      <c r="Q4346" s="135"/>
      <c r="R4346" s="134"/>
      <c r="S4346" s="135"/>
      <c r="T4346" s="135"/>
      <c r="U4346" s="134"/>
      <c r="V4346" s="135"/>
      <c r="W4346" s="135"/>
      <c r="X4346" s="134"/>
      <c r="Y4346" s="135"/>
      <c r="Z4346" s="135"/>
      <c r="AA4346" s="134"/>
      <c r="AB4346" s="135"/>
      <c r="AC4346" s="135"/>
      <c r="AD4346" s="134"/>
      <c r="AE4346" s="135"/>
      <c r="AF4346" s="135"/>
      <c r="AG4346" s="134"/>
    </row>
    <row r="4347" spans="1:33">
      <c r="A4347" s="144" t="s">
        <v>345</v>
      </c>
      <c r="B4347" s="135" t="s">
        <v>834</v>
      </c>
      <c r="C4347" s="143">
        <v>-496.38342889454674</v>
      </c>
      <c r="D4347" s="143">
        <v>1896.8579908351919</v>
      </c>
      <c r="E4347" s="142">
        <v>1.3089999999999999</v>
      </c>
      <c r="F4347" s="141">
        <v>2.2690000000000001</v>
      </c>
      <c r="G4347" s="135"/>
      <c r="H4347" s="135"/>
      <c r="I4347" s="134"/>
      <c r="J4347" s="135"/>
      <c r="K4347" s="135"/>
      <c r="L4347" s="134"/>
      <c r="M4347" s="135"/>
      <c r="N4347" s="135"/>
      <c r="O4347" s="134"/>
      <c r="P4347" s="135"/>
      <c r="Q4347" s="135"/>
      <c r="R4347" s="134"/>
      <c r="S4347" s="135"/>
      <c r="T4347" s="135"/>
      <c r="U4347" s="134"/>
      <c r="V4347" s="135"/>
      <c r="W4347" s="135"/>
      <c r="X4347" s="134"/>
      <c r="Y4347" s="135"/>
      <c r="Z4347" s="135"/>
      <c r="AA4347" s="134"/>
      <c r="AB4347" s="135"/>
      <c r="AC4347" s="135"/>
      <c r="AD4347" s="134"/>
      <c r="AE4347" s="135"/>
      <c r="AF4347" s="135"/>
      <c r="AG4347" s="134"/>
    </row>
    <row r="4348" spans="1:33">
      <c r="A4348" s="144" t="s">
        <v>345</v>
      </c>
      <c r="B4348" s="135" t="s">
        <v>833</v>
      </c>
      <c r="C4348" s="143">
        <v>-496.23110922877407</v>
      </c>
      <c r="D4348" s="143">
        <v>1895.8808621453682</v>
      </c>
      <c r="E4348" s="142">
        <v>1.3240000000000001</v>
      </c>
      <c r="F4348" s="141">
        <v>2.2490000000000001</v>
      </c>
      <c r="G4348" s="135"/>
      <c r="H4348" s="135"/>
      <c r="I4348" s="134"/>
      <c r="J4348" s="135"/>
      <c r="K4348" s="135"/>
      <c r="L4348" s="134"/>
      <c r="M4348" s="135"/>
      <c r="N4348" s="135"/>
      <c r="O4348" s="134"/>
      <c r="P4348" s="135"/>
      <c r="Q4348" s="135"/>
      <c r="R4348" s="134"/>
      <c r="S4348" s="135"/>
      <c r="T4348" s="135"/>
      <c r="U4348" s="134"/>
      <c r="V4348" s="135"/>
      <c r="W4348" s="135"/>
      <c r="X4348" s="134"/>
      <c r="Y4348" s="135"/>
      <c r="Z4348" s="135"/>
      <c r="AA4348" s="134"/>
      <c r="AB4348" s="135"/>
      <c r="AC4348" s="135"/>
      <c r="AD4348" s="134"/>
      <c r="AE4348" s="135"/>
      <c r="AF4348" s="135"/>
      <c r="AG4348" s="134"/>
    </row>
    <row r="4349" spans="1:33">
      <c r="A4349" s="144" t="s">
        <v>345</v>
      </c>
      <c r="B4349" s="135" t="s">
        <v>832</v>
      </c>
      <c r="C4349" s="143">
        <v>-496.59959710263365</v>
      </c>
      <c r="D4349" s="143">
        <v>1895.5683904654768</v>
      </c>
      <c r="E4349" s="142">
        <v>1.304</v>
      </c>
      <c r="F4349" s="141">
        <v>2.2559999999999998</v>
      </c>
      <c r="G4349" s="135"/>
      <c r="H4349" s="135"/>
      <c r="I4349" s="134"/>
      <c r="J4349" s="135"/>
      <c r="K4349" s="135"/>
      <c r="L4349" s="134"/>
      <c r="M4349" s="135"/>
      <c r="N4349" s="135"/>
      <c r="O4349" s="134"/>
      <c r="P4349" s="135"/>
      <c r="Q4349" s="135"/>
      <c r="R4349" s="134"/>
      <c r="S4349" s="135"/>
      <c r="T4349" s="135"/>
      <c r="U4349" s="134"/>
      <c r="V4349" s="135"/>
      <c r="W4349" s="135"/>
      <c r="X4349" s="134"/>
      <c r="Y4349" s="135"/>
      <c r="Z4349" s="135"/>
      <c r="AA4349" s="134"/>
      <c r="AB4349" s="135"/>
      <c r="AC4349" s="135"/>
      <c r="AD4349" s="134"/>
      <c r="AE4349" s="135"/>
      <c r="AF4349" s="135"/>
      <c r="AG4349" s="134"/>
    </row>
    <row r="4350" spans="1:33">
      <c r="A4350" s="144" t="s">
        <v>345</v>
      </c>
      <c r="B4350" s="135" t="s">
        <v>831</v>
      </c>
      <c r="C4350" s="143">
        <v>-496.47910768058415</v>
      </c>
      <c r="D4350" s="143">
        <v>1894.6061628786047</v>
      </c>
      <c r="E4350" s="142">
        <v>1.34</v>
      </c>
      <c r="F4350" s="141">
        <v>2.27</v>
      </c>
      <c r="G4350" s="135"/>
      <c r="H4350" s="135"/>
      <c r="I4350" s="134"/>
      <c r="J4350" s="135"/>
      <c r="K4350" s="135"/>
      <c r="L4350" s="134"/>
      <c r="M4350" s="135"/>
      <c r="N4350" s="135"/>
      <c r="O4350" s="134"/>
      <c r="P4350" s="135"/>
      <c r="Q4350" s="135"/>
      <c r="R4350" s="134"/>
      <c r="S4350" s="135"/>
      <c r="T4350" s="135"/>
      <c r="U4350" s="134"/>
      <c r="V4350" s="135"/>
      <c r="W4350" s="135"/>
      <c r="X4350" s="134"/>
      <c r="Y4350" s="135"/>
      <c r="Z4350" s="135"/>
      <c r="AA4350" s="134"/>
      <c r="AB4350" s="135"/>
      <c r="AC4350" s="135"/>
      <c r="AD4350" s="134"/>
      <c r="AE4350" s="135"/>
      <c r="AF4350" s="135"/>
      <c r="AG4350" s="134"/>
    </row>
    <row r="4351" spans="1:33">
      <c r="A4351" s="144" t="s">
        <v>345</v>
      </c>
      <c r="B4351" s="135" t="s">
        <v>830</v>
      </c>
      <c r="C4351" s="143">
        <v>-496.41662130064822</v>
      </c>
      <c r="D4351" s="143">
        <v>1894.3632012041805</v>
      </c>
      <c r="E4351" s="142">
        <v>1.327</v>
      </c>
      <c r="F4351" s="141">
        <v>2.2509999999999999</v>
      </c>
      <c r="G4351" s="135"/>
      <c r="H4351" s="135"/>
      <c r="I4351" s="134"/>
      <c r="J4351" s="135"/>
      <c r="K4351" s="135"/>
      <c r="L4351" s="134"/>
      <c r="M4351" s="135"/>
      <c r="N4351" s="135"/>
      <c r="O4351" s="134"/>
      <c r="P4351" s="135"/>
      <c r="Q4351" s="135"/>
      <c r="R4351" s="134"/>
      <c r="S4351" s="135"/>
      <c r="T4351" s="135"/>
      <c r="U4351" s="134"/>
      <c r="V4351" s="135"/>
      <c r="W4351" s="135"/>
      <c r="X4351" s="134"/>
      <c r="Y4351" s="135"/>
      <c r="Z4351" s="135"/>
      <c r="AA4351" s="134"/>
      <c r="AB4351" s="135"/>
      <c r="AC4351" s="135"/>
      <c r="AD4351" s="134"/>
      <c r="AE4351" s="135"/>
      <c r="AF4351" s="135"/>
      <c r="AG4351" s="134"/>
    </row>
    <row r="4352" spans="1:33">
      <c r="A4352" s="144" t="s">
        <v>345</v>
      </c>
      <c r="B4352" s="135" t="s">
        <v>829</v>
      </c>
      <c r="C4352" s="143">
        <v>-496.23457797093749</v>
      </c>
      <c r="D4352" s="143">
        <v>1893.7749126844415</v>
      </c>
      <c r="E4352" s="142">
        <v>1.3340000000000001</v>
      </c>
      <c r="F4352" s="141">
        <v>2.254</v>
      </c>
      <c r="G4352" s="135"/>
      <c r="H4352" s="135"/>
      <c r="I4352" s="134"/>
      <c r="J4352" s="135"/>
      <c r="K4352" s="135"/>
      <c r="L4352" s="134"/>
      <c r="M4352" s="135"/>
      <c r="N4352" s="135"/>
      <c r="O4352" s="134"/>
      <c r="P4352" s="135"/>
      <c r="Q4352" s="135"/>
      <c r="R4352" s="134"/>
      <c r="S4352" s="135"/>
      <c r="T4352" s="135"/>
      <c r="U4352" s="134"/>
      <c r="V4352" s="135"/>
      <c r="W4352" s="135"/>
      <c r="X4352" s="134"/>
      <c r="Y4352" s="135"/>
      <c r="Z4352" s="135"/>
      <c r="AA4352" s="134"/>
      <c r="AB4352" s="135"/>
      <c r="AC4352" s="135"/>
      <c r="AD4352" s="134"/>
      <c r="AE4352" s="135"/>
      <c r="AF4352" s="135"/>
      <c r="AG4352" s="134"/>
    </row>
    <row r="4353" spans="1:33">
      <c r="A4353" s="144" t="s">
        <v>345</v>
      </c>
      <c r="B4353" s="135" t="s">
        <v>828</v>
      </c>
      <c r="C4353" s="143">
        <v>-496.03484600184163</v>
      </c>
      <c r="D4353" s="143">
        <v>1892.2530892358679</v>
      </c>
      <c r="E4353" s="142">
        <v>1.296</v>
      </c>
      <c r="F4353" s="141">
        <v>2.2559999999999998</v>
      </c>
      <c r="G4353" s="135"/>
      <c r="H4353" s="135"/>
      <c r="I4353" s="134"/>
      <c r="J4353" s="135"/>
      <c r="K4353" s="135"/>
      <c r="L4353" s="134"/>
      <c r="M4353" s="135"/>
      <c r="N4353" s="135"/>
      <c r="O4353" s="134"/>
      <c r="P4353" s="135"/>
      <c r="Q4353" s="135"/>
      <c r="R4353" s="134"/>
      <c r="S4353" s="135"/>
      <c r="T4353" s="135"/>
      <c r="U4353" s="134"/>
      <c r="V4353" s="135"/>
      <c r="W4353" s="135"/>
      <c r="X4353" s="134"/>
      <c r="Y4353" s="135"/>
      <c r="Z4353" s="135"/>
      <c r="AA4353" s="134"/>
      <c r="AB4353" s="135"/>
      <c r="AC4353" s="135"/>
      <c r="AD4353" s="134"/>
      <c r="AE4353" s="135"/>
      <c r="AF4353" s="135"/>
      <c r="AG4353" s="134"/>
    </row>
    <row r="4354" spans="1:33">
      <c r="A4354" s="144" t="s">
        <v>345</v>
      </c>
      <c r="B4354" s="135" t="s">
        <v>827</v>
      </c>
      <c r="C4354" s="143">
        <v>-496.65226927996667</v>
      </c>
      <c r="D4354" s="143">
        <v>1890.8119821662285</v>
      </c>
      <c r="E4354" s="142">
        <v>1.3009999999999999</v>
      </c>
      <c r="F4354" s="141">
        <v>2.2629999999999999</v>
      </c>
      <c r="G4354" s="135"/>
      <c r="H4354" s="135"/>
      <c r="I4354" s="134"/>
      <c r="J4354" s="135"/>
      <c r="K4354" s="135"/>
      <c r="L4354" s="134"/>
      <c r="M4354" s="135"/>
      <c r="N4354" s="135"/>
      <c r="O4354" s="134"/>
      <c r="P4354" s="135"/>
      <c r="Q4354" s="135"/>
      <c r="R4354" s="134"/>
      <c r="S4354" s="135"/>
      <c r="T4354" s="135"/>
      <c r="U4354" s="134"/>
      <c r="V4354" s="135"/>
      <c r="W4354" s="135"/>
      <c r="X4354" s="134"/>
      <c r="Y4354" s="135"/>
      <c r="Z4354" s="135"/>
      <c r="AA4354" s="134"/>
      <c r="AB4354" s="135"/>
      <c r="AC4354" s="135"/>
      <c r="AD4354" s="134"/>
      <c r="AE4354" s="135"/>
      <c r="AF4354" s="135"/>
      <c r="AG4354" s="134"/>
    </row>
    <row r="4355" spans="1:33">
      <c r="A4355" s="144" t="s">
        <v>345</v>
      </c>
      <c r="B4355" s="135" t="s">
        <v>826</v>
      </c>
      <c r="C4355" s="143">
        <v>-496.37964166161709</v>
      </c>
      <c r="D4355" s="143">
        <v>1889.053690165294</v>
      </c>
      <c r="E4355" s="142">
        <v>1.294</v>
      </c>
      <c r="F4355" s="141">
        <v>2.2530000000000001</v>
      </c>
      <c r="G4355" s="135"/>
      <c r="H4355" s="135"/>
      <c r="I4355" s="134"/>
      <c r="J4355" s="135"/>
      <c r="K4355" s="135"/>
      <c r="L4355" s="134"/>
      <c r="M4355" s="135"/>
      <c r="N4355" s="135"/>
      <c r="O4355" s="134"/>
      <c r="P4355" s="135"/>
      <c r="Q4355" s="135"/>
      <c r="R4355" s="134"/>
      <c r="S4355" s="135"/>
      <c r="T4355" s="135"/>
      <c r="U4355" s="134"/>
      <c r="V4355" s="135"/>
      <c r="W4355" s="135"/>
      <c r="X4355" s="134"/>
      <c r="Y4355" s="135"/>
      <c r="Z4355" s="135"/>
      <c r="AA4355" s="134"/>
      <c r="AB4355" s="135"/>
      <c r="AC4355" s="135"/>
      <c r="AD4355" s="134"/>
      <c r="AE4355" s="135"/>
      <c r="AF4355" s="135"/>
      <c r="AG4355" s="134"/>
    </row>
    <row r="4356" spans="1:33">
      <c r="A4356" s="144" t="s">
        <v>345</v>
      </c>
      <c r="B4356" s="135" t="s">
        <v>825</v>
      </c>
      <c r="C4356" s="143">
        <v>-496.1534819405897</v>
      </c>
      <c r="D4356" s="143">
        <v>1888.6561357499615</v>
      </c>
      <c r="E4356" s="142">
        <v>1.31</v>
      </c>
      <c r="F4356" s="141">
        <v>2.2650000000000001</v>
      </c>
      <c r="G4356" s="135"/>
      <c r="H4356" s="135"/>
      <c r="I4356" s="134"/>
      <c r="J4356" s="135"/>
      <c r="K4356" s="135"/>
      <c r="L4356" s="134"/>
      <c r="M4356" s="135"/>
      <c r="N4356" s="135"/>
      <c r="O4356" s="134"/>
      <c r="P4356" s="135"/>
      <c r="Q4356" s="135"/>
      <c r="R4356" s="134"/>
      <c r="S4356" s="135"/>
      <c r="T4356" s="135"/>
      <c r="U4356" s="134"/>
      <c r="V4356" s="135"/>
      <c r="W4356" s="135"/>
      <c r="X4356" s="134"/>
      <c r="Y4356" s="135"/>
      <c r="Z4356" s="135"/>
      <c r="AA4356" s="134"/>
      <c r="AB4356" s="135"/>
      <c r="AC4356" s="135"/>
      <c r="AD4356" s="134"/>
      <c r="AE4356" s="135"/>
      <c r="AF4356" s="135"/>
      <c r="AG4356" s="134"/>
    </row>
    <row r="4357" spans="1:33">
      <c r="A4357" s="144" t="s">
        <v>345</v>
      </c>
      <c r="B4357" s="135" t="s">
        <v>824</v>
      </c>
      <c r="C4357" s="143">
        <v>-496.41857583534687</v>
      </c>
      <c r="D4357" s="143">
        <v>1888.5622422714112</v>
      </c>
      <c r="E4357" s="142">
        <v>1.339</v>
      </c>
      <c r="F4357" s="141">
        <v>2.2639999999999998</v>
      </c>
      <c r="G4357" s="135"/>
      <c r="H4357" s="135"/>
      <c r="I4357" s="134"/>
      <c r="J4357" s="135"/>
      <c r="K4357" s="135"/>
      <c r="L4357" s="134"/>
      <c r="M4357" s="135"/>
      <c r="N4357" s="135"/>
      <c r="O4357" s="134"/>
      <c r="P4357" s="135"/>
      <c r="Q4357" s="135"/>
      <c r="R4357" s="134"/>
      <c r="S4357" s="135"/>
      <c r="T4357" s="135"/>
      <c r="U4357" s="134"/>
      <c r="V4357" s="135"/>
      <c r="W4357" s="135"/>
      <c r="X4357" s="134"/>
      <c r="Y4357" s="135"/>
      <c r="Z4357" s="135"/>
      <c r="AA4357" s="134"/>
      <c r="AB4357" s="135"/>
      <c r="AC4357" s="135"/>
      <c r="AD4357" s="134"/>
      <c r="AE4357" s="135"/>
      <c r="AF4357" s="135"/>
      <c r="AG4357" s="134"/>
    </row>
    <row r="4358" spans="1:33">
      <c r="A4358" s="144" t="s">
        <v>345</v>
      </c>
      <c r="B4358" s="135" t="s">
        <v>823</v>
      </c>
      <c r="C4358" s="143">
        <v>-496.22009128625081</v>
      </c>
      <c r="D4358" s="143">
        <v>1887.8041316671251</v>
      </c>
      <c r="E4358" s="142">
        <v>1.3149999999999999</v>
      </c>
      <c r="F4358" s="141">
        <v>2.2679999999999998</v>
      </c>
      <c r="G4358" s="135"/>
      <c r="H4358" s="135"/>
      <c r="I4358" s="134"/>
      <c r="J4358" s="135"/>
      <c r="K4358" s="135"/>
      <c r="L4358" s="134"/>
      <c r="M4358" s="135"/>
      <c r="N4358" s="135"/>
      <c r="O4358" s="134"/>
      <c r="P4358" s="135"/>
      <c r="Q4358" s="135"/>
      <c r="R4358" s="134"/>
      <c r="S4358" s="135"/>
      <c r="T4358" s="135"/>
      <c r="U4358" s="134"/>
      <c r="V4358" s="135"/>
      <c r="W4358" s="135"/>
      <c r="X4358" s="134"/>
      <c r="Y4358" s="135"/>
      <c r="Z4358" s="135"/>
      <c r="AA4358" s="134"/>
      <c r="AB4358" s="135"/>
      <c r="AC4358" s="135"/>
      <c r="AD4358" s="134"/>
      <c r="AE4358" s="135"/>
      <c r="AF4358" s="135"/>
      <c r="AG4358" s="134"/>
    </row>
    <row r="4359" spans="1:33">
      <c r="A4359" s="144" t="s">
        <v>345</v>
      </c>
      <c r="B4359" s="135" t="s">
        <v>822</v>
      </c>
      <c r="C4359" s="143">
        <v>-496.32359363339765</v>
      </c>
      <c r="D4359" s="143">
        <v>1885.9128148438924</v>
      </c>
      <c r="E4359" s="142">
        <v>1.3160000000000001</v>
      </c>
      <c r="F4359" s="141">
        <v>2.2629999999999999</v>
      </c>
      <c r="G4359" s="135"/>
      <c r="H4359" s="135"/>
      <c r="I4359" s="134"/>
      <c r="J4359" s="135"/>
      <c r="K4359" s="135"/>
      <c r="L4359" s="134"/>
      <c r="M4359" s="135"/>
      <c r="N4359" s="135"/>
      <c r="O4359" s="134"/>
      <c r="P4359" s="135"/>
      <c r="Q4359" s="135"/>
      <c r="R4359" s="134"/>
      <c r="S4359" s="135"/>
      <c r="T4359" s="135"/>
      <c r="U4359" s="134"/>
      <c r="V4359" s="135"/>
      <c r="W4359" s="135"/>
      <c r="X4359" s="134"/>
      <c r="Y4359" s="135"/>
      <c r="Z4359" s="135"/>
      <c r="AA4359" s="134"/>
      <c r="AB4359" s="135"/>
      <c r="AC4359" s="135"/>
      <c r="AD4359" s="134"/>
      <c r="AE4359" s="135"/>
      <c r="AF4359" s="135"/>
      <c r="AG4359" s="134"/>
    </row>
    <row r="4360" spans="1:33">
      <c r="A4360" s="144" t="s">
        <v>345</v>
      </c>
      <c r="B4360" s="135" t="s">
        <v>821</v>
      </c>
      <c r="C4360" s="143">
        <v>-496.43588342678743</v>
      </c>
      <c r="D4360" s="143">
        <v>1885.5232677907584</v>
      </c>
      <c r="E4360" s="142">
        <v>1.3009999999999999</v>
      </c>
      <c r="F4360" s="141">
        <v>2.2490000000000001</v>
      </c>
      <c r="G4360" s="135"/>
      <c r="H4360" s="135"/>
      <c r="I4360" s="134"/>
      <c r="J4360" s="135"/>
      <c r="K4360" s="135"/>
      <c r="L4360" s="134"/>
      <c r="M4360" s="135"/>
      <c r="N4360" s="135"/>
      <c r="O4360" s="134"/>
      <c r="P4360" s="135"/>
      <c r="Q4360" s="135"/>
      <c r="R4360" s="134"/>
      <c r="S4360" s="135"/>
      <c r="T4360" s="135"/>
      <c r="U4360" s="134"/>
      <c r="V4360" s="135"/>
      <c r="W4360" s="135"/>
      <c r="X4360" s="134"/>
      <c r="Y4360" s="135"/>
      <c r="Z4360" s="135"/>
      <c r="AA4360" s="134"/>
      <c r="AB4360" s="135"/>
      <c r="AC4360" s="135"/>
      <c r="AD4360" s="134"/>
      <c r="AE4360" s="135"/>
      <c r="AF4360" s="135"/>
      <c r="AG4360" s="134"/>
    </row>
    <row r="4361" spans="1:33">
      <c r="A4361" s="144" t="s">
        <v>345</v>
      </c>
      <c r="B4361" s="135" t="s">
        <v>820</v>
      </c>
      <c r="C4361" s="143">
        <v>-496.15608859225739</v>
      </c>
      <c r="D4361" s="143">
        <v>1883.5583148788739</v>
      </c>
      <c r="E4361" s="142">
        <v>1.2989999999999999</v>
      </c>
      <c r="F4361" s="141">
        <v>2.266</v>
      </c>
      <c r="G4361" s="135"/>
      <c r="H4361" s="135"/>
      <c r="I4361" s="134"/>
      <c r="J4361" s="135"/>
      <c r="K4361" s="135"/>
      <c r="L4361" s="134"/>
      <c r="M4361" s="135"/>
      <c r="N4361" s="135"/>
      <c r="O4361" s="134"/>
      <c r="P4361" s="135"/>
      <c r="Q4361" s="135"/>
      <c r="R4361" s="134"/>
      <c r="S4361" s="135"/>
      <c r="T4361" s="135"/>
      <c r="U4361" s="134"/>
      <c r="V4361" s="135"/>
      <c r="W4361" s="135"/>
      <c r="X4361" s="134"/>
      <c r="Y4361" s="135"/>
      <c r="Z4361" s="135"/>
      <c r="AA4361" s="134"/>
      <c r="AB4361" s="135"/>
      <c r="AC4361" s="135"/>
      <c r="AD4361" s="134"/>
      <c r="AE4361" s="135"/>
      <c r="AF4361" s="135"/>
      <c r="AG4361" s="134"/>
    </row>
    <row r="4362" spans="1:33">
      <c r="A4362" s="144" t="s">
        <v>345</v>
      </c>
      <c r="B4362" s="135" t="s">
        <v>819</v>
      </c>
      <c r="C4362" s="143">
        <v>-496.10274604344761</v>
      </c>
      <c r="D4362" s="143">
        <v>1882.8760174633244</v>
      </c>
      <c r="E4362" s="142">
        <v>1.3180000000000001</v>
      </c>
      <c r="F4362" s="141">
        <v>2.2509999999999999</v>
      </c>
      <c r="G4362" s="135"/>
      <c r="H4362" s="135"/>
      <c r="I4362" s="134"/>
      <c r="J4362" s="135"/>
      <c r="K4362" s="135"/>
      <c r="L4362" s="134"/>
      <c r="M4362" s="135"/>
      <c r="N4362" s="135"/>
      <c r="O4362" s="134"/>
      <c r="P4362" s="135"/>
      <c r="Q4362" s="135"/>
      <c r="R4362" s="134"/>
      <c r="S4362" s="135"/>
      <c r="T4362" s="135"/>
      <c r="U4362" s="134"/>
      <c r="V4362" s="135"/>
      <c r="W4362" s="135"/>
      <c r="X4362" s="134"/>
      <c r="Y4362" s="135"/>
      <c r="Z4362" s="135"/>
      <c r="AA4362" s="134"/>
      <c r="AB4362" s="135"/>
      <c r="AC4362" s="135"/>
      <c r="AD4362" s="134"/>
      <c r="AE4362" s="135"/>
      <c r="AF4362" s="135"/>
      <c r="AG4362" s="134"/>
    </row>
    <row r="4363" spans="1:33">
      <c r="A4363" s="144" t="s">
        <v>345</v>
      </c>
      <c r="B4363" s="135" t="s">
        <v>818</v>
      </c>
      <c r="C4363" s="143">
        <v>-496.60303583847912</v>
      </c>
      <c r="D4363" s="143">
        <v>1881.0178982025914</v>
      </c>
      <c r="E4363" s="142">
        <v>1.3260000000000001</v>
      </c>
      <c r="F4363" s="141">
        <v>2.2589999999999999</v>
      </c>
      <c r="G4363" s="135"/>
      <c r="H4363" s="135"/>
      <c r="I4363" s="134"/>
      <c r="J4363" s="135"/>
      <c r="K4363" s="135"/>
      <c r="L4363" s="134"/>
      <c r="M4363" s="135"/>
      <c r="N4363" s="135"/>
      <c r="O4363" s="134"/>
      <c r="P4363" s="135"/>
      <c r="Q4363" s="135"/>
      <c r="R4363" s="134"/>
      <c r="S4363" s="135"/>
      <c r="T4363" s="135"/>
      <c r="U4363" s="134"/>
      <c r="V4363" s="135"/>
      <c r="W4363" s="135"/>
      <c r="X4363" s="134"/>
      <c r="Y4363" s="135"/>
      <c r="Z4363" s="135"/>
      <c r="AA4363" s="134"/>
      <c r="AB4363" s="135"/>
      <c r="AC4363" s="135"/>
      <c r="AD4363" s="134"/>
      <c r="AE4363" s="135"/>
      <c r="AF4363" s="135"/>
      <c r="AG4363" s="134"/>
    </row>
    <row r="4364" spans="1:33">
      <c r="A4364" s="144" t="s">
        <v>345</v>
      </c>
      <c r="B4364" s="135" t="s">
        <v>817</v>
      </c>
      <c r="C4364" s="143">
        <v>-496.28515545431821</v>
      </c>
      <c r="D4364" s="143">
        <v>1879.5346565328421</v>
      </c>
      <c r="E4364" s="142">
        <v>1.2749999999999999</v>
      </c>
      <c r="F4364" s="141">
        <v>2.2389999999999999</v>
      </c>
      <c r="G4364" s="135"/>
      <c r="H4364" s="135"/>
      <c r="I4364" s="134"/>
      <c r="J4364" s="135"/>
      <c r="K4364" s="135"/>
      <c r="L4364" s="134"/>
      <c r="M4364" s="135"/>
      <c r="N4364" s="135"/>
      <c r="O4364" s="134"/>
      <c r="P4364" s="135"/>
      <c r="Q4364" s="135"/>
      <c r="R4364" s="134"/>
      <c r="S4364" s="135"/>
      <c r="T4364" s="135"/>
      <c r="U4364" s="134"/>
      <c r="V4364" s="135"/>
      <c r="W4364" s="135"/>
      <c r="X4364" s="134"/>
      <c r="Y4364" s="135"/>
      <c r="Z4364" s="135"/>
      <c r="AA4364" s="134"/>
      <c r="AB4364" s="135"/>
      <c r="AC4364" s="135"/>
      <c r="AD4364" s="134"/>
      <c r="AE4364" s="135"/>
      <c r="AF4364" s="135"/>
      <c r="AG4364" s="134"/>
    </row>
    <row r="4365" spans="1:33">
      <c r="A4365" s="144" t="s">
        <v>345</v>
      </c>
      <c r="B4365" s="135" t="s">
        <v>816</v>
      </c>
      <c r="C4365" s="143">
        <v>-496.01835476071943</v>
      </c>
      <c r="D4365" s="143">
        <v>1879.2719677983068</v>
      </c>
      <c r="E4365" s="142">
        <v>1.276</v>
      </c>
      <c r="F4365" s="141">
        <v>2.242</v>
      </c>
      <c r="G4365" s="135"/>
      <c r="H4365" s="135"/>
      <c r="I4365" s="134"/>
      <c r="J4365" s="135"/>
      <c r="K4365" s="135"/>
      <c r="L4365" s="134"/>
      <c r="M4365" s="135"/>
      <c r="N4365" s="135"/>
      <c r="O4365" s="134"/>
      <c r="P4365" s="135"/>
      <c r="Q4365" s="135"/>
      <c r="R4365" s="134"/>
      <c r="S4365" s="135"/>
      <c r="T4365" s="135"/>
      <c r="U4365" s="134"/>
      <c r="V4365" s="135"/>
      <c r="W4365" s="135"/>
      <c r="X4365" s="134"/>
      <c r="Y4365" s="135"/>
      <c r="Z4365" s="135"/>
      <c r="AA4365" s="134"/>
      <c r="AB4365" s="135"/>
      <c r="AC4365" s="135"/>
      <c r="AD4365" s="134"/>
      <c r="AE4365" s="135"/>
      <c r="AF4365" s="135"/>
      <c r="AG4365" s="134"/>
    </row>
    <row r="4366" spans="1:33">
      <c r="A4366" s="144" t="s">
        <v>345</v>
      </c>
      <c r="B4366" s="135" t="s">
        <v>815</v>
      </c>
      <c r="C4366" s="143">
        <v>-496.03521185631672</v>
      </c>
      <c r="D4366" s="143">
        <v>1879.0239842058834</v>
      </c>
      <c r="E4366" s="142">
        <v>1.274</v>
      </c>
      <c r="F4366" s="141">
        <v>2.2330000000000001</v>
      </c>
      <c r="G4366" s="135"/>
      <c r="H4366" s="135"/>
      <c r="I4366" s="134"/>
      <c r="J4366" s="135"/>
      <c r="K4366" s="135"/>
      <c r="L4366" s="134"/>
      <c r="M4366" s="135"/>
      <c r="N4366" s="135"/>
      <c r="O4366" s="134"/>
      <c r="P4366" s="135"/>
      <c r="Q4366" s="135"/>
      <c r="R4366" s="134"/>
      <c r="S4366" s="135"/>
      <c r="T4366" s="135"/>
      <c r="U4366" s="134"/>
      <c r="V4366" s="135"/>
      <c r="W4366" s="135"/>
      <c r="X4366" s="134"/>
      <c r="Y4366" s="135"/>
      <c r="Z4366" s="135"/>
      <c r="AA4366" s="134"/>
      <c r="AB4366" s="135"/>
      <c r="AC4366" s="135"/>
      <c r="AD4366" s="134"/>
      <c r="AE4366" s="135"/>
      <c r="AF4366" s="135"/>
      <c r="AG4366" s="134"/>
    </row>
    <row r="4367" spans="1:33">
      <c r="A4367" s="144" t="s">
        <v>345</v>
      </c>
      <c r="B4367" s="135" t="s">
        <v>814</v>
      </c>
      <c r="C4367" s="143">
        <v>-496.71379971615482</v>
      </c>
      <c r="D4367" s="143">
        <v>1877.6180461805575</v>
      </c>
      <c r="E4367" s="142">
        <v>1.2709999999999999</v>
      </c>
      <c r="F4367" s="141">
        <v>2.2250000000000001</v>
      </c>
      <c r="G4367" s="135"/>
      <c r="H4367" s="135"/>
      <c r="I4367" s="134"/>
      <c r="J4367" s="135"/>
      <c r="K4367" s="135"/>
      <c r="L4367" s="134"/>
      <c r="M4367" s="135"/>
      <c r="N4367" s="135"/>
      <c r="O4367" s="134"/>
      <c r="P4367" s="135"/>
      <c r="Q4367" s="135"/>
      <c r="R4367" s="134"/>
      <c r="S4367" s="135"/>
      <c r="T4367" s="135"/>
      <c r="U4367" s="134"/>
      <c r="V4367" s="135"/>
      <c r="W4367" s="135"/>
      <c r="X4367" s="134"/>
      <c r="Y4367" s="135"/>
      <c r="Z4367" s="135"/>
      <c r="AA4367" s="134"/>
      <c r="AB4367" s="135"/>
      <c r="AC4367" s="135"/>
      <c r="AD4367" s="134"/>
      <c r="AE4367" s="135"/>
      <c r="AF4367" s="135"/>
      <c r="AG4367" s="134"/>
    </row>
    <row r="4368" spans="1:33">
      <c r="A4368" s="144" t="s">
        <v>345</v>
      </c>
      <c r="B4368" s="135" t="s">
        <v>813</v>
      </c>
      <c r="C4368" s="143">
        <v>-495.94464914216985</v>
      </c>
      <c r="D4368" s="143">
        <v>1876.7307576011717</v>
      </c>
      <c r="E4368" s="142">
        <v>1.2929999999999999</v>
      </c>
      <c r="F4368" s="141">
        <v>2.214</v>
      </c>
      <c r="G4368" s="135"/>
      <c r="H4368" s="135"/>
      <c r="I4368" s="134"/>
      <c r="J4368" s="135"/>
      <c r="K4368" s="135"/>
      <c r="L4368" s="134"/>
      <c r="M4368" s="135"/>
      <c r="N4368" s="135"/>
      <c r="O4368" s="134"/>
      <c r="P4368" s="135"/>
      <c r="Q4368" s="135"/>
      <c r="R4368" s="134"/>
      <c r="S4368" s="135"/>
      <c r="T4368" s="135"/>
      <c r="U4368" s="134"/>
      <c r="V4368" s="135"/>
      <c r="W4368" s="135"/>
      <c r="X4368" s="134"/>
      <c r="Y4368" s="135"/>
      <c r="Z4368" s="135"/>
      <c r="AA4368" s="134"/>
      <c r="AB4368" s="135"/>
      <c r="AC4368" s="135"/>
      <c r="AD4368" s="134"/>
      <c r="AE4368" s="135"/>
      <c r="AF4368" s="135"/>
      <c r="AG4368" s="134"/>
    </row>
    <row r="4369" spans="1:33">
      <c r="A4369" s="144" t="s">
        <v>345</v>
      </c>
      <c r="B4369" s="135" t="s">
        <v>812</v>
      </c>
      <c r="C4369" s="143">
        <v>-496.25461884546286</v>
      </c>
      <c r="D4369" s="143">
        <v>1876.2926527106565</v>
      </c>
      <c r="E4369" s="142">
        <v>1.2709999999999999</v>
      </c>
      <c r="F4369" s="141">
        <v>2.2210000000000001</v>
      </c>
      <c r="G4369" s="135"/>
      <c r="H4369" s="135"/>
      <c r="I4369" s="134"/>
      <c r="J4369" s="135"/>
      <c r="K4369" s="135"/>
      <c r="L4369" s="134"/>
      <c r="M4369" s="135"/>
      <c r="N4369" s="135"/>
      <c r="O4369" s="134"/>
      <c r="P4369" s="135"/>
      <c r="Q4369" s="135"/>
      <c r="R4369" s="134"/>
      <c r="S4369" s="135"/>
      <c r="T4369" s="135"/>
      <c r="U4369" s="134"/>
      <c r="V4369" s="135"/>
      <c r="W4369" s="135"/>
      <c r="X4369" s="134"/>
      <c r="Y4369" s="135"/>
      <c r="Z4369" s="135"/>
      <c r="AA4369" s="134"/>
      <c r="AB4369" s="135"/>
      <c r="AC4369" s="135"/>
      <c r="AD4369" s="134"/>
      <c r="AE4369" s="135"/>
      <c r="AF4369" s="135"/>
      <c r="AG4369" s="134"/>
    </row>
    <row r="4370" spans="1:33">
      <c r="A4370" s="144" t="s">
        <v>345</v>
      </c>
      <c r="B4370" s="135" t="s">
        <v>811</v>
      </c>
      <c r="C4370" s="143">
        <v>-495.98502615054286</v>
      </c>
      <c r="D4370" s="143">
        <v>1875.9014394654655</v>
      </c>
      <c r="E4370" s="142">
        <v>1.2789999999999999</v>
      </c>
      <c r="F4370" s="141">
        <v>2.2320000000000002</v>
      </c>
      <c r="G4370" s="135"/>
      <c r="H4370" s="135"/>
      <c r="I4370" s="134"/>
      <c r="J4370" s="135"/>
      <c r="K4370" s="135"/>
      <c r="L4370" s="134"/>
      <c r="M4370" s="135"/>
      <c r="N4370" s="135"/>
      <c r="O4370" s="134"/>
      <c r="P4370" s="135"/>
      <c r="Q4370" s="135"/>
      <c r="R4370" s="134"/>
      <c r="S4370" s="135"/>
      <c r="T4370" s="135"/>
      <c r="U4370" s="134"/>
      <c r="V4370" s="135"/>
      <c r="W4370" s="135"/>
      <c r="X4370" s="134"/>
      <c r="Y4370" s="135"/>
      <c r="Z4370" s="135"/>
      <c r="AA4370" s="134"/>
      <c r="AB4370" s="135"/>
      <c r="AC4370" s="135"/>
      <c r="AD4370" s="134"/>
      <c r="AE4370" s="135"/>
      <c r="AF4370" s="135"/>
      <c r="AG4370" s="134"/>
    </row>
    <row r="4371" spans="1:33">
      <c r="A4371" s="144" t="s">
        <v>345</v>
      </c>
      <c r="B4371" s="135" t="s">
        <v>810</v>
      </c>
      <c r="C4371" s="143">
        <v>-496.26485220464338</v>
      </c>
      <c r="D4371" s="143">
        <v>1874.1094217891716</v>
      </c>
      <c r="E4371" s="142">
        <v>1.304</v>
      </c>
      <c r="F4371" s="141">
        <v>2.23</v>
      </c>
      <c r="G4371" s="135"/>
      <c r="H4371" s="135"/>
      <c r="I4371" s="134"/>
      <c r="J4371" s="135"/>
      <c r="K4371" s="135"/>
      <c r="L4371" s="134"/>
      <c r="M4371" s="135"/>
      <c r="N4371" s="135"/>
      <c r="O4371" s="134"/>
      <c r="P4371" s="135"/>
      <c r="Q4371" s="135"/>
      <c r="R4371" s="134"/>
      <c r="S4371" s="135"/>
      <c r="T4371" s="135"/>
      <c r="U4371" s="134"/>
      <c r="V4371" s="135"/>
      <c r="W4371" s="135"/>
      <c r="X4371" s="134"/>
      <c r="Y4371" s="135"/>
      <c r="Z4371" s="135"/>
      <c r="AA4371" s="134"/>
      <c r="AB4371" s="135"/>
      <c r="AC4371" s="135"/>
      <c r="AD4371" s="134"/>
      <c r="AE4371" s="135"/>
      <c r="AF4371" s="135"/>
      <c r="AG4371" s="134"/>
    </row>
    <row r="4372" spans="1:33">
      <c r="A4372" s="144" t="s">
        <v>345</v>
      </c>
      <c r="B4372" s="135" t="s">
        <v>809</v>
      </c>
      <c r="C4372" s="143">
        <v>-496.83044028577081</v>
      </c>
      <c r="D4372" s="143">
        <v>1873.253311931217</v>
      </c>
      <c r="E4372" s="142">
        <v>1.2909999999999999</v>
      </c>
      <c r="F4372" s="141">
        <v>2.21</v>
      </c>
      <c r="G4372" s="135"/>
      <c r="H4372" s="135"/>
      <c r="I4372" s="134"/>
      <c r="J4372" s="135"/>
      <c r="K4372" s="135"/>
      <c r="L4372" s="134"/>
      <c r="M4372" s="135"/>
      <c r="N4372" s="135"/>
      <c r="O4372" s="134"/>
      <c r="P4372" s="135"/>
      <c r="Q4372" s="135"/>
      <c r="R4372" s="134"/>
      <c r="S4372" s="135"/>
      <c r="T4372" s="135"/>
      <c r="U4372" s="134"/>
      <c r="V4372" s="135"/>
      <c r="W4372" s="135"/>
      <c r="X4372" s="134"/>
      <c r="Y4372" s="135"/>
      <c r="Z4372" s="135"/>
      <c r="AA4372" s="134"/>
      <c r="AB4372" s="135"/>
      <c r="AC4372" s="135"/>
      <c r="AD4372" s="134"/>
      <c r="AE4372" s="135"/>
      <c r="AF4372" s="135"/>
      <c r="AG4372" s="134"/>
    </row>
    <row r="4373" spans="1:33">
      <c r="A4373" s="144" t="s">
        <v>345</v>
      </c>
      <c r="B4373" s="135" t="s">
        <v>808</v>
      </c>
      <c r="C4373" s="143">
        <v>-496.61451685182726</v>
      </c>
      <c r="D4373" s="143">
        <v>1872.0913512916693</v>
      </c>
      <c r="E4373" s="142">
        <v>1.304</v>
      </c>
      <c r="F4373" s="141">
        <v>2.218</v>
      </c>
      <c r="G4373" s="135"/>
      <c r="H4373" s="135"/>
      <c r="I4373" s="134"/>
      <c r="J4373" s="135"/>
      <c r="K4373" s="135"/>
      <c r="L4373" s="134"/>
      <c r="M4373" s="135"/>
      <c r="N4373" s="135"/>
      <c r="O4373" s="134"/>
      <c r="P4373" s="135"/>
      <c r="Q4373" s="135"/>
      <c r="R4373" s="134"/>
      <c r="S4373" s="135"/>
      <c r="T4373" s="135"/>
      <c r="U4373" s="134"/>
      <c r="V4373" s="135"/>
      <c r="W4373" s="135"/>
      <c r="X4373" s="134"/>
      <c r="Y4373" s="135"/>
      <c r="Z4373" s="135"/>
      <c r="AA4373" s="134"/>
      <c r="AB4373" s="135"/>
      <c r="AC4373" s="135"/>
      <c r="AD4373" s="134"/>
      <c r="AE4373" s="135"/>
      <c r="AF4373" s="135"/>
      <c r="AG4373" s="134"/>
    </row>
    <row r="4374" spans="1:33">
      <c r="A4374" s="144" t="s">
        <v>345</v>
      </c>
      <c r="B4374" s="135" t="s">
        <v>807</v>
      </c>
      <c r="C4374" s="143">
        <v>-496.79025622088943</v>
      </c>
      <c r="D4374" s="143">
        <v>1870.5516056165955</v>
      </c>
      <c r="E4374" s="142">
        <v>1.268</v>
      </c>
      <c r="F4374" s="141">
        <v>2.2160000000000002</v>
      </c>
      <c r="G4374" s="135"/>
      <c r="H4374" s="135"/>
      <c r="I4374" s="134"/>
      <c r="J4374" s="135"/>
      <c r="K4374" s="135"/>
      <c r="L4374" s="134"/>
      <c r="M4374" s="135"/>
      <c r="N4374" s="135"/>
      <c r="O4374" s="134"/>
      <c r="P4374" s="135"/>
      <c r="Q4374" s="135"/>
      <c r="R4374" s="134"/>
      <c r="S4374" s="135"/>
      <c r="T4374" s="135"/>
      <c r="U4374" s="134"/>
      <c r="V4374" s="135"/>
      <c r="W4374" s="135"/>
      <c r="X4374" s="134"/>
      <c r="Y4374" s="135"/>
      <c r="Z4374" s="135"/>
      <c r="AA4374" s="134"/>
      <c r="AB4374" s="135"/>
      <c r="AC4374" s="135"/>
      <c r="AD4374" s="134"/>
      <c r="AE4374" s="135"/>
      <c r="AF4374" s="135"/>
      <c r="AG4374" s="134"/>
    </row>
    <row r="4375" spans="1:33">
      <c r="A4375" s="144" t="s">
        <v>345</v>
      </c>
      <c r="B4375" s="135" t="s">
        <v>806</v>
      </c>
      <c r="C4375" s="143">
        <v>-496.84247253932989</v>
      </c>
      <c r="D4375" s="143">
        <v>1869.2484732365976</v>
      </c>
      <c r="E4375" s="142">
        <v>1.2649999999999999</v>
      </c>
      <c r="F4375" s="141">
        <v>2.2240000000000002</v>
      </c>
      <c r="G4375" s="135"/>
      <c r="H4375" s="135"/>
      <c r="I4375" s="134"/>
      <c r="J4375" s="135"/>
      <c r="K4375" s="135"/>
      <c r="L4375" s="134"/>
      <c r="M4375" s="135"/>
      <c r="N4375" s="135"/>
      <c r="O4375" s="134"/>
      <c r="P4375" s="135"/>
      <c r="Q4375" s="135"/>
      <c r="R4375" s="134"/>
      <c r="S4375" s="135"/>
      <c r="T4375" s="135"/>
      <c r="U4375" s="134"/>
      <c r="V4375" s="135"/>
      <c r="W4375" s="135"/>
      <c r="X4375" s="134"/>
      <c r="Y4375" s="135"/>
      <c r="Z4375" s="135"/>
      <c r="AA4375" s="134"/>
      <c r="AB4375" s="135"/>
      <c r="AC4375" s="135"/>
      <c r="AD4375" s="134"/>
      <c r="AE4375" s="135"/>
      <c r="AF4375" s="135"/>
      <c r="AG4375" s="134"/>
    </row>
    <row r="4376" spans="1:33">
      <c r="A4376" s="144" t="s">
        <v>345</v>
      </c>
      <c r="B4376" s="135" t="s">
        <v>805</v>
      </c>
      <c r="C4376" s="143">
        <v>-496.78250025744615</v>
      </c>
      <c r="D4376" s="143">
        <v>1868.6552094654194</v>
      </c>
      <c r="E4376" s="142">
        <v>1.2809999999999999</v>
      </c>
      <c r="F4376" s="141">
        <v>2.234</v>
      </c>
      <c r="G4376" s="135"/>
      <c r="H4376" s="135"/>
      <c r="I4376" s="134"/>
      <c r="J4376" s="135"/>
      <c r="K4376" s="135"/>
      <c r="L4376" s="134"/>
      <c r="M4376" s="135"/>
      <c r="N4376" s="135"/>
      <c r="O4376" s="134"/>
      <c r="P4376" s="135"/>
      <c r="Q4376" s="135"/>
      <c r="R4376" s="134"/>
      <c r="S4376" s="135"/>
      <c r="T4376" s="135"/>
      <c r="U4376" s="134"/>
      <c r="V4376" s="135"/>
      <c r="W4376" s="135"/>
      <c r="X4376" s="134"/>
      <c r="Y4376" s="135"/>
      <c r="Z4376" s="135"/>
      <c r="AA4376" s="134"/>
      <c r="AB4376" s="135"/>
      <c r="AC4376" s="135"/>
      <c r="AD4376" s="134"/>
      <c r="AE4376" s="135"/>
      <c r="AF4376" s="135"/>
      <c r="AG4376" s="134"/>
    </row>
    <row r="4377" spans="1:33">
      <c r="A4377" s="144" t="s">
        <v>345</v>
      </c>
      <c r="B4377" s="135" t="s">
        <v>804</v>
      </c>
      <c r="C4377" s="143">
        <v>-496.14982591433812</v>
      </c>
      <c r="D4377" s="143">
        <v>1866.6960204249988</v>
      </c>
      <c r="E4377" s="142">
        <v>1.2909999999999999</v>
      </c>
      <c r="F4377" s="141">
        <v>2.2229999999999999</v>
      </c>
      <c r="G4377" s="135"/>
      <c r="H4377" s="135"/>
      <c r="I4377" s="134"/>
      <c r="J4377" s="135"/>
      <c r="K4377" s="135"/>
      <c r="L4377" s="134"/>
      <c r="M4377" s="135"/>
      <c r="N4377" s="135"/>
      <c r="O4377" s="134"/>
      <c r="P4377" s="135"/>
      <c r="Q4377" s="135"/>
      <c r="R4377" s="134"/>
      <c r="S4377" s="135"/>
      <c r="T4377" s="135"/>
      <c r="U4377" s="134"/>
      <c r="V4377" s="135"/>
      <c r="W4377" s="135"/>
      <c r="X4377" s="134"/>
      <c r="Y4377" s="135"/>
      <c r="Z4377" s="135"/>
      <c r="AA4377" s="134"/>
      <c r="AB4377" s="135"/>
      <c r="AC4377" s="135"/>
      <c r="AD4377" s="134"/>
      <c r="AE4377" s="135"/>
      <c r="AF4377" s="135"/>
      <c r="AG4377" s="134"/>
    </row>
    <row r="4378" spans="1:33">
      <c r="A4378" s="144" t="s">
        <v>345</v>
      </c>
      <c r="B4378" s="135" t="s">
        <v>803</v>
      </c>
      <c r="C4378" s="143">
        <v>-496.27439233931835</v>
      </c>
      <c r="D4378" s="143">
        <v>1866.6492780368226</v>
      </c>
      <c r="E4378" s="142">
        <v>1.274</v>
      </c>
      <c r="F4378" s="141">
        <v>2.2389999999999999</v>
      </c>
      <c r="G4378" s="135"/>
      <c r="H4378" s="135"/>
      <c r="I4378" s="134"/>
      <c r="J4378" s="135"/>
      <c r="K4378" s="135"/>
      <c r="L4378" s="134"/>
      <c r="M4378" s="135"/>
      <c r="N4378" s="135"/>
      <c r="O4378" s="134"/>
      <c r="P4378" s="135"/>
      <c r="Q4378" s="135"/>
      <c r="R4378" s="134"/>
      <c r="S4378" s="135"/>
      <c r="T4378" s="135"/>
      <c r="U4378" s="134"/>
      <c r="V4378" s="135"/>
      <c r="W4378" s="135"/>
      <c r="X4378" s="134"/>
      <c r="Y4378" s="135"/>
      <c r="Z4378" s="135"/>
      <c r="AA4378" s="134"/>
      <c r="AB4378" s="135"/>
      <c r="AC4378" s="135"/>
      <c r="AD4378" s="134"/>
      <c r="AE4378" s="135"/>
      <c r="AF4378" s="135"/>
      <c r="AG4378" s="134"/>
    </row>
    <row r="4379" spans="1:33">
      <c r="A4379" s="144" t="s">
        <v>345</v>
      </c>
      <c r="B4379" s="135" t="s">
        <v>802</v>
      </c>
      <c r="C4379" s="143">
        <v>-496.50053395168396</v>
      </c>
      <c r="D4379" s="143">
        <v>1864.9732001007237</v>
      </c>
      <c r="E4379" s="142">
        <v>1.2889999999999999</v>
      </c>
      <c r="F4379" s="141">
        <v>2.2370000000000001</v>
      </c>
      <c r="G4379" s="135"/>
      <c r="H4379" s="135"/>
      <c r="I4379" s="134"/>
      <c r="J4379" s="135"/>
      <c r="K4379" s="135"/>
      <c r="L4379" s="134"/>
      <c r="M4379" s="135"/>
      <c r="N4379" s="135"/>
      <c r="O4379" s="134"/>
      <c r="P4379" s="135"/>
      <c r="Q4379" s="135"/>
      <c r="R4379" s="134"/>
      <c r="S4379" s="135"/>
      <c r="T4379" s="135"/>
      <c r="U4379" s="134"/>
      <c r="V4379" s="135"/>
      <c r="W4379" s="135"/>
      <c r="X4379" s="134"/>
      <c r="Y4379" s="135"/>
      <c r="Z4379" s="135"/>
      <c r="AA4379" s="134"/>
      <c r="AB4379" s="135"/>
      <c r="AC4379" s="135"/>
      <c r="AD4379" s="134"/>
      <c r="AE4379" s="135"/>
      <c r="AF4379" s="135"/>
      <c r="AG4379" s="134"/>
    </row>
    <row r="4380" spans="1:33">
      <c r="A4380" s="144" t="s">
        <v>345</v>
      </c>
      <c r="B4380" s="135" t="s">
        <v>801</v>
      </c>
      <c r="C4380" s="143">
        <v>-496.78382944975118</v>
      </c>
      <c r="D4380" s="143">
        <v>1863.2010064117394</v>
      </c>
      <c r="E4380" s="142">
        <v>1.2749999999999999</v>
      </c>
      <c r="F4380" s="141">
        <v>2.2160000000000002</v>
      </c>
      <c r="G4380" s="135"/>
      <c r="H4380" s="135"/>
      <c r="I4380" s="134"/>
      <c r="J4380" s="135"/>
      <c r="K4380" s="135"/>
      <c r="L4380" s="134"/>
      <c r="M4380" s="135"/>
      <c r="N4380" s="135"/>
      <c r="O4380" s="134"/>
      <c r="P4380" s="135"/>
      <c r="Q4380" s="135"/>
      <c r="R4380" s="134"/>
      <c r="S4380" s="135"/>
      <c r="T4380" s="135"/>
      <c r="U4380" s="134"/>
      <c r="V4380" s="135"/>
      <c r="W4380" s="135"/>
      <c r="X4380" s="134"/>
      <c r="Y4380" s="135"/>
      <c r="Z4380" s="135"/>
      <c r="AA4380" s="134"/>
      <c r="AB4380" s="135"/>
      <c r="AC4380" s="135"/>
      <c r="AD4380" s="134"/>
      <c r="AE4380" s="135"/>
      <c r="AF4380" s="135"/>
      <c r="AG4380" s="134"/>
    </row>
    <row r="4381" spans="1:33">
      <c r="A4381" s="144" t="s">
        <v>345</v>
      </c>
      <c r="B4381" s="135" t="s">
        <v>800</v>
      </c>
      <c r="C4381" s="143">
        <v>-496.50255403970851</v>
      </c>
      <c r="D4381" s="143">
        <v>1861.9597576116694</v>
      </c>
      <c r="E4381" s="142">
        <v>1.2629999999999999</v>
      </c>
      <c r="F4381" s="141">
        <v>2.2360000000000002</v>
      </c>
      <c r="G4381" s="135"/>
      <c r="H4381" s="135"/>
      <c r="I4381" s="134"/>
      <c r="J4381" s="135"/>
      <c r="K4381" s="135"/>
      <c r="L4381" s="134"/>
      <c r="M4381" s="135"/>
      <c r="N4381" s="135"/>
      <c r="O4381" s="134"/>
      <c r="P4381" s="135"/>
      <c r="Q4381" s="135"/>
      <c r="R4381" s="134"/>
      <c r="S4381" s="135"/>
      <c r="T4381" s="135"/>
      <c r="U4381" s="134"/>
      <c r="V4381" s="135"/>
      <c r="W4381" s="135"/>
      <c r="X4381" s="134"/>
      <c r="Y4381" s="135"/>
      <c r="Z4381" s="135"/>
      <c r="AA4381" s="134"/>
      <c r="AB4381" s="135"/>
      <c r="AC4381" s="135"/>
      <c r="AD4381" s="134"/>
      <c r="AE4381" s="135"/>
      <c r="AF4381" s="135"/>
      <c r="AG4381" s="134"/>
    </row>
    <row r="4382" spans="1:33">
      <c r="A4382" s="144" t="s">
        <v>345</v>
      </c>
      <c r="B4382" s="135" t="s">
        <v>799</v>
      </c>
      <c r="C4382" s="143">
        <v>-496.79340200112534</v>
      </c>
      <c r="D4382" s="143">
        <v>1860.829326094904</v>
      </c>
      <c r="E4382" s="142">
        <v>1.3</v>
      </c>
      <c r="F4382" s="141">
        <v>2.2120000000000002</v>
      </c>
      <c r="G4382" s="135"/>
      <c r="H4382" s="135"/>
      <c r="I4382" s="134"/>
      <c r="J4382" s="135"/>
      <c r="K4382" s="135"/>
      <c r="L4382" s="134"/>
      <c r="M4382" s="135"/>
      <c r="N4382" s="135"/>
      <c r="O4382" s="134"/>
      <c r="P4382" s="135"/>
      <c r="Q4382" s="135"/>
      <c r="R4382" s="134"/>
      <c r="S4382" s="135"/>
      <c r="T4382" s="135"/>
      <c r="U4382" s="134"/>
      <c r="V4382" s="135"/>
      <c r="W4382" s="135"/>
      <c r="X4382" s="134"/>
      <c r="Y4382" s="135"/>
      <c r="Z4382" s="135"/>
      <c r="AA4382" s="134"/>
      <c r="AB4382" s="135"/>
      <c r="AC4382" s="135"/>
      <c r="AD4382" s="134"/>
      <c r="AE4382" s="135"/>
      <c r="AF4382" s="135"/>
      <c r="AG4382" s="134"/>
    </row>
    <row r="4383" spans="1:33">
      <c r="A4383" s="144" t="s">
        <v>345</v>
      </c>
      <c r="B4383" s="135" t="s">
        <v>798</v>
      </c>
      <c r="C4383" s="143">
        <v>-496.57934692793924</v>
      </c>
      <c r="D4383" s="143">
        <v>1859.6108696104507</v>
      </c>
      <c r="E4383" s="142">
        <v>1.2849999999999999</v>
      </c>
      <c r="F4383" s="141">
        <v>2.2290000000000001</v>
      </c>
      <c r="G4383" s="135"/>
      <c r="H4383" s="135"/>
      <c r="I4383" s="134"/>
      <c r="J4383" s="135"/>
      <c r="K4383" s="135"/>
      <c r="L4383" s="134"/>
      <c r="M4383" s="135"/>
      <c r="N4383" s="135"/>
      <c r="O4383" s="134"/>
      <c r="P4383" s="135"/>
      <c r="Q4383" s="135"/>
      <c r="R4383" s="134"/>
      <c r="S4383" s="135"/>
      <c r="T4383" s="135"/>
      <c r="U4383" s="134"/>
      <c r="V4383" s="135"/>
      <c r="W4383" s="135"/>
      <c r="X4383" s="134"/>
      <c r="Y4383" s="135"/>
      <c r="Z4383" s="135"/>
      <c r="AA4383" s="134"/>
      <c r="AB4383" s="135"/>
      <c r="AC4383" s="135"/>
      <c r="AD4383" s="134"/>
      <c r="AE4383" s="135"/>
      <c r="AF4383" s="135"/>
      <c r="AG4383" s="134"/>
    </row>
    <row r="4384" spans="1:33">
      <c r="A4384" s="144" t="s">
        <v>345</v>
      </c>
      <c r="B4384" s="135" t="s">
        <v>797</v>
      </c>
      <c r="C4384" s="143">
        <v>-496.27321482711568</v>
      </c>
      <c r="D4384" s="143">
        <v>1858.9263833543891</v>
      </c>
      <c r="E4384" s="142">
        <v>1.3029999999999999</v>
      </c>
      <c r="F4384" s="141">
        <v>2.2200000000000002</v>
      </c>
      <c r="G4384" s="135"/>
      <c r="H4384" s="135"/>
      <c r="I4384" s="134"/>
      <c r="J4384" s="135"/>
      <c r="K4384" s="135"/>
      <c r="L4384" s="134"/>
      <c r="M4384" s="135"/>
      <c r="N4384" s="135"/>
      <c r="O4384" s="134"/>
      <c r="P4384" s="135"/>
      <c r="Q4384" s="135"/>
      <c r="R4384" s="134"/>
      <c r="S4384" s="135"/>
      <c r="T4384" s="135"/>
      <c r="U4384" s="134"/>
      <c r="V4384" s="135"/>
      <c r="W4384" s="135"/>
      <c r="X4384" s="134"/>
      <c r="Y4384" s="135"/>
      <c r="Z4384" s="135"/>
      <c r="AA4384" s="134"/>
      <c r="AB4384" s="135"/>
      <c r="AC4384" s="135"/>
      <c r="AD4384" s="134"/>
      <c r="AE4384" s="135"/>
      <c r="AF4384" s="135"/>
      <c r="AG4384" s="134"/>
    </row>
    <row r="4385" spans="1:33">
      <c r="A4385" s="144" t="s">
        <v>345</v>
      </c>
      <c r="B4385" s="135" t="s">
        <v>796</v>
      </c>
      <c r="C4385" s="143">
        <v>-496.11043532410616</v>
      </c>
      <c r="D4385" s="143">
        <v>1857.9983026677285</v>
      </c>
      <c r="E4385" s="142">
        <v>1.304</v>
      </c>
      <c r="F4385" s="141">
        <v>2.2290000000000001</v>
      </c>
      <c r="G4385" s="135"/>
      <c r="H4385" s="135"/>
      <c r="I4385" s="134"/>
      <c r="J4385" s="135"/>
      <c r="K4385" s="135"/>
      <c r="L4385" s="134"/>
      <c r="M4385" s="135"/>
      <c r="N4385" s="135"/>
      <c r="O4385" s="134"/>
      <c r="P4385" s="135"/>
      <c r="Q4385" s="135"/>
      <c r="R4385" s="134"/>
      <c r="S4385" s="135"/>
      <c r="T4385" s="135"/>
      <c r="U4385" s="134"/>
      <c r="V4385" s="135"/>
      <c r="W4385" s="135"/>
      <c r="X4385" s="134"/>
      <c r="Y4385" s="135"/>
      <c r="Z4385" s="135"/>
      <c r="AA4385" s="134"/>
      <c r="AB4385" s="135"/>
      <c r="AC4385" s="135"/>
      <c r="AD4385" s="134"/>
      <c r="AE4385" s="135"/>
      <c r="AF4385" s="135"/>
      <c r="AG4385" s="134"/>
    </row>
    <row r="4386" spans="1:33">
      <c r="A4386" s="144" t="s">
        <v>345</v>
      </c>
      <c r="B4386" s="135" t="s">
        <v>795</v>
      </c>
      <c r="C4386" s="143">
        <v>-496.46643078109821</v>
      </c>
      <c r="D4386" s="143">
        <v>1856.3165465112011</v>
      </c>
      <c r="E4386" s="142">
        <v>1.2729999999999999</v>
      </c>
      <c r="F4386" s="141">
        <v>2.2360000000000002</v>
      </c>
      <c r="G4386" s="135"/>
      <c r="H4386" s="135"/>
      <c r="I4386" s="134"/>
      <c r="J4386" s="135"/>
      <c r="K4386" s="135"/>
      <c r="L4386" s="134"/>
      <c r="M4386" s="135"/>
      <c r="N4386" s="135"/>
      <c r="O4386" s="134"/>
      <c r="P4386" s="135"/>
      <c r="Q4386" s="135"/>
      <c r="R4386" s="134"/>
      <c r="S4386" s="135"/>
      <c r="T4386" s="135"/>
      <c r="U4386" s="134"/>
      <c r="V4386" s="135"/>
      <c r="W4386" s="135"/>
      <c r="X4386" s="134"/>
      <c r="Y4386" s="135"/>
      <c r="Z4386" s="135"/>
      <c r="AA4386" s="134"/>
      <c r="AB4386" s="135"/>
      <c r="AC4386" s="135"/>
      <c r="AD4386" s="134"/>
      <c r="AE4386" s="135"/>
      <c r="AF4386" s="135"/>
      <c r="AG4386" s="134"/>
    </row>
    <row r="4387" spans="1:33">
      <c r="A4387" s="144" t="s">
        <v>345</v>
      </c>
      <c r="B4387" s="135" t="s">
        <v>794</v>
      </c>
      <c r="C4387" s="143">
        <v>-495.96253879871523</v>
      </c>
      <c r="D4387" s="143">
        <v>1854.3341661599741</v>
      </c>
      <c r="E4387" s="142">
        <v>1.284</v>
      </c>
      <c r="F4387" s="141">
        <v>2.23</v>
      </c>
      <c r="G4387" s="135"/>
      <c r="H4387" s="135"/>
      <c r="I4387" s="134"/>
      <c r="J4387" s="135"/>
      <c r="K4387" s="135"/>
      <c r="L4387" s="134"/>
      <c r="M4387" s="135"/>
      <c r="N4387" s="135"/>
      <c r="O4387" s="134"/>
      <c r="P4387" s="135"/>
      <c r="Q4387" s="135"/>
      <c r="R4387" s="134"/>
      <c r="S4387" s="135"/>
      <c r="T4387" s="135"/>
      <c r="U4387" s="134"/>
      <c r="V4387" s="135"/>
      <c r="W4387" s="135"/>
      <c r="X4387" s="134"/>
      <c r="Y4387" s="135"/>
      <c r="Z4387" s="135"/>
      <c r="AA4387" s="134"/>
      <c r="AB4387" s="135"/>
      <c r="AC4387" s="135"/>
      <c r="AD4387" s="134"/>
      <c r="AE4387" s="135"/>
      <c r="AF4387" s="135"/>
      <c r="AG4387" s="134"/>
    </row>
    <row r="4388" spans="1:33">
      <c r="A4388" s="144" t="s">
        <v>345</v>
      </c>
      <c r="B4388" s="135" t="s">
        <v>793</v>
      </c>
      <c r="C4388" s="143">
        <v>-496.18615480887559</v>
      </c>
      <c r="D4388" s="143">
        <v>1853.1428115346323</v>
      </c>
      <c r="E4388" s="142">
        <v>1.276</v>
      </c>
      <c r="F4388" s="141">
        <v>2.226</v>
      </c>
      <c r="G4388" s="135"/>
      <c r="H4388" s="135"/>
      <c r="I4388" s="134"/>
      <c r="J4388" s="135"/>
      <c r="K4388" s="135"/>
      <c r="L4388" s="134"/>
      <c r="M4388" s="135"/>
      <c r="N4388" s="135"/>
      <c r="O4388" s="134"/>
      <c r="P4388" s="135"/>
      <c r="Q4388" s="135"/>
      <c r="R4388" s="134"/>
      <c r="S4388" s="135"/>
      <c r="T4388" s="135"/>
      <c r="U4388" s="134"/>
      <c r="V4388" s="135"/>
      <c r="W4388" s="135"/>
      <c r="X4388" s="134"/>
      <c r="Y4388" s="135"/>
      <c r="Z4388" s="135"/>
      <c r="AA4388" s="134"/>
      <c r="AB4388" s="135"/>
      <c r="AC4388" s="135"/>
      <c r="AD4388" s="134"/>
      <c r="AE4388" s="135"/>
      <c r="AF4388" s="135"/>
      <c r="AG4388" s="134"/>
    </row>
    <row r="4389" spans="1:33">
      <c r="A4389" s="144" t="s">
        <v>345</v>
      </c>
      <c r="B4389" s="135" t="s">
        <v>792</v>
      </c>
      <c r="C4389" s="143">
        <v>-496.08020537581518</v>
      </c>
      <c r="D4389" s="143">
        <v>1852.8309966941974</v>
      </c>
      <c r="E4389" s="142">
        <v>1.292</v>
      </c>
      <c r="F4389" s="141">
        <v>2.254</v>
      </c>
      <c r="G4389" s="135"/>
      <c r="H4389" s="135"/>
      <c r="I4389" s="134"/>
      <c r="J4389" s="135"/>
      <c r="K4389" s="135"/>
      <c r="L4389" s="134"/>
      <c r="M4389" s="135"/>
      <c r="N4389" s="135"/>
      <c r="O4389" s="134"/>
      <c r="P4389" s="135"/>
      <c r="Q4389" s="135"/>
      <c r="R4389" s="134"/>
      <c r="S4389" s="135"/>
      <c r="T4389" s="135"/>
      <c r="U4389" s="134"/>
      <c r="V4389" s="135"/>
      <c r="W4389" s="135"/>
      <c r="X4389" s="134"/>
      <c r="Y4389" s="135"/>
      <c r="Z4389" s="135"/>
      <c r="AA4389" s="134"/>
      <c r="AB4389" s="135"/>
      <c r="AC4389" s="135"/>
      <c r="AD4389" s="134"/>
      <c r="AE4389" s="135"/>
      <c r="AF4389" s="135"/>
      <c r="AG4389" s="134"/>
    </row>
    <row r="4390" spans="1:33">
      <c r="A4390" s="144" t="s">
        <v>345</v>
      </c>
      <c r="B4390" s="135" t="s">
        <v>791</v>
      </c>
      <c r="C4390" s="143">
        <v>-496.33712060852338</v>
      </c>
      <c r="D4390" s="143">
        <v>1851.6524072819489</v>
      </c>
      <c r="E4390" s="142">
        <v>1.278</v>
      </c>
      <c r="F4390" s="141">
        <v>2.2389999999999999</v>
      </c>
      <c r="G4390" s="135"/>
      <c r="H4390" s="135"/>
      <c r="I4390" s="134"/>
      <c r="J4390" s="135"/>
      <c r="K4390" s="135"/>
      <c r="L4390" s="134"/>
      <c r="M4390" s="135"/>
      <c r="N4390" s="135"/>
      <c r="O4390" s="134"/>
      <c r="P4390" s="135"/>
      <c r="Q4390" s="135"/>
      <c r="R4390" s="134"/>
      <c r="S4390" s="135"/>
      <c r="T4390" s="135"/>
      <c r="U4390" s="134"/>
      <c r="V4390" s="135"/>
      <c r="W4390" s="135"/>
      <c r="X4390" s="134"/>
      <c r="Y4390" s="135"/>
      <c r="Z4390" s="135"/>
      <c r="AA4390" s="134"/>
      <c r="AB4390" s="135"/>
      <c r="AC4390" s="135"/>
      <c r="AD4390" s="134"/>
      <c r="AE4390" s="135"/>
      <c r="AF4390" s="135"/>
      <c r="AG4390" s="134"/>
    </row>
    <row r="4391" spans="1:33">
      <c r="A4391" s="144" t="s">
        <v>345</v>
      </c>
      <c r="B4391" s="135" t="s">
        <v>790</v>
      </c>
      <c r="C4391" s="143">
        <v>-496.10385500928908</v>
      </c>
      <c r="D4391" s="143">
        <v>1850.2235482127958</v>
      </c>
      <c r="E4391" s="142">
        <v>1.2769999999999999</v>
      </c>
      <c r="F4391" s="141">
        <v>2.2189999999999999</v>
      </c>
      <c r="G4391" s="135"/>
      <c r="H4391" s="135"/>
      <c r="I4391" s="134"/>
      <c r="J4391" s="135"/>
      <c r="K4391" s="135"/>
      <c r="L4391" s="134"/>
      <c r="M4391" s="135"/>
      <c r="N4391" s="135"/>
      <c r="O4391" s="134"/>
      <c r="P4391" s="135"/>
      <c r="Q4391" s="135"/>
      <c r="R4391" s="134"/>
      <c r="S4391" s="135"/>
      <c r="T4391" s="135"/>
      <c r="U4391" s="134"/>
      <c r="V4391" s="135"/>
      <c r="W4391" s="135"/>
      <c r="X4391" s="134"/>
      <c r="Y4391" s="135"/>
      <c r="Z4391" s="135"/>
      <c r="AA4391" s="134"/>
      <c r="AB4391" s="135"/>
      <c r="AC4391" s="135"/>
      <c r="AD4391" s="134"/>
      <c r="AE4391" s="135"/>
      <c r="AF4391" s="135"/>
      <c r="AG4391" s="134"/>
    </row>
    <row r="4392" spans="1:33">
      <c r="A4392" s="144" t="s">
        <v>345</v>
      </c>
      <c r="B4392" s="135" t="s">
        <v>789</v>
      </c>
      <c r="C4392" s="143">
        <v>-495.9552761094622</v>
      </c>
      <c r="D4392" s="143">
        <v>1848.9454962687157</v>
      </c>
      <c r="E4392" s="142">
        <v>1.284</v>
      </c>
      <c r="F4392" s="141">
        <v>2.2330000000000001</v>
      </c>
      <c r="G4392" s="135"/>
      <c r="H4392" s="135"/>
      <c r="I4392" s="134"/>
      <c r="J4392" s="135"/>
      <c r="K4392" s="135"/>
      <c r="L4392" s="134"/>
      <c r="M4392" s="135"/>
      <c r="N4392" s="135"/>
      <c r="O4392" s="134"/>
      <c r="P4392" s="135"/>
      <c r="Q4392" s="135"/>
      <c r="R4392" s="134"/>
      <c r="S4392" s="135"/>
      <c r="T4392" s="135"/>
      <c r="U4392" s="134"/>
      <c r="V4392" s="135"/>
      <c r="W4392" s="135"/>
      <c r="X4392" s="134"/>
      <c r="Y4392" s="135"/>
      <c r="Z4392" s="135"/>
      <c r="AA4392" s="134"/>
      <c r="AB4392" s="135"/>
      <c r="AC4392" s="135"/>
      <c r="AD4392" s="134"/>
      <c r="AE4392" s="135"/>
      <c r="AF4392" s="135"/>
      <c r="AG4392" s="134"/>
    </row>
    <row r="4393" spans="1:33">
      <c r="A4393" s="144" t="s">
        <v>345</v>
      </c>
      <c r="B4393" s="135" t="s">
        <v>788</v>
      </c>
      <c r="C4393" s="143">
        <v>-496.37168314337259</v>
      </c>
      <c r="D4393" s="143">
        <v>1847.0163357540785</v>
      </c>
      <c r="E4393" s="142">
        <v>1.28</v>
      </c>
      <c r="F4393" s="141">
        <v>2.23</v>
      </c>
      <c r="G4393" s="135"/>
      <c r="H4393" s="135"/>
      <c r="I4393" s="134"/>
      <c r="J4393" s="135"/>
      <c r="K4393" s="135"/>
      <c r="L4393" s="134"/>
      <c r="M4393" s="135"/>
      <c r="N4393" s="135"/>
      <c r="O4393" s="134"/>
      <c r="P4393" s="135"/>
      <c r="Q4393" s="135"/>
      <c r="R4393" s="134"/>
      <c r="S4393" s="135"/>
      <c r="T4393" s="135"/>
      <c r="U4393" s="134"/>
      <c r="V4393" s="135"/>
      <c r="W4393" s="135"/>
      <c r="X4393" s="134"/>
      <c r="Y4393" s="135"/>
      <c r="Z4393" s="135"/>
      <c r="AA4393" s="134"/>
      <c r="AB4393" s="135"/>
      <c r="AC4393" s="135"/>
      <c r="AD4393" s="134"/>
      <c r="AE4393" s="135"/>
      <c r="AF4393" s="135"/>
      <c r="AG4393" s="134"/>
    </row>
    <row r="4394" spans="1:33">
      <c r="A4394" s="144" t="s">
        <v>345</v>
      </c>
      <c r="B4394" s="135" t="s">
        <v>787</v>
      </c>
      <c r="C4394" s="143">
        <v>-496.49506481338329</v>
      </c>
      <c r="D4394" s="143">
        <v>1846.0695487389735</v>
      </c>
      <c r="E4394" s="142">
        <v>1.3140000000000001</v>
      </c>
      <c r="F4394" s="141">
        <v>2.2290000000000001</v>
      </c>
      <c r="G4394" s="135"/>
      <c r="H4394" s="135"/>
      <c r="I4394" s="134"/>
      <c r="J4394" s="135"/>
      <c r="K4394" s="135"/>
      <c r="L4394" s="134"/>
      <c r="M4394" s="135"/>
      <c r="N4394" s="135"/>
      <c r="O4394" s="134"/>
      <c r="P4394" s="135"/>
      <c r="Q4394" s="135"/>
      <c r="R4394" s="134"/>
      <c r="S4394" s="135"/>
      <c r="T4394" s="135"/>
      <c r="U4394" s="134"/>
      <c r="V4394" s="135"/>
      <c r="W4394" s="135"/>
      <c r="X4394" s="134"/>
      <c r="Y4394" s="135"/>
      <c r="Z4394" s="135"/>
      <c r="AA4394" s="134"/>
      <c r="AB4394" s="135"/>
      <c r="AC4394" s="135"/>
      <c r="AD4394" s="134"/>
      <c r="AE4394" s="135"/>
      <c r="AF4394" s="135"/>
      <c r="AG4394" s="134"/>
    </row>
    <row r="4395" spans="1:33">
      <c r="A4395" s="144" t="s">
        <v>345</v>
      </c>
      <c r="B4395" s="135" t="s">
        <v>786</v>
      </c>
      <c r="C4395" s="143">
        <v>-496.33610019095568</v>
      </c>
      <c r="D4395" s="143">
        <v>1844.3376073260758</v>
      </c>
      <c r="E4395" s="142">
        <v>1.304</v>
      </c>
      <c r="F4395" s="141">
        <v>2.2229999999999999</v>
      </c>
      <c r="G4395" s="135"/>
      <c r="H4395" s="135"/>
      <c r="I4395" s="134"/>
      <c r="J4395" s="135"/>
      <c r="K4395" s="135"/>
      <c r="L4395" s="134"/>
      <c r="M4395" s="135"/>
      <c r="N4395" s="135"/>
      <c r="O4395" s="134"/>
      <c r="P4395" s="135"/>
      <c r="Q4395" s="135"/>
      <c r="R4395" s="134"/>
      <c r="S4395" s="135"/>
      <c r="T4395" s="135"/>
      <c r="U4395" s="134"/>
      <c r="V4395" s="135"/>
      <c r="W4395" s="135"/>
      <c r="X4395" s="134"/>
      <c r="Y4395" s="135"/>
      <c r="Z4395" s="135"/>
      <c r="AA4395" s="134"/>
      <c r="AB4395" s="135"/>
      <c r="AC4395" s="135"/>
      <c r="AD4395" s="134"/>
      <c r="AE4395" s="135"/>
      <c r="AF4395" s="135"/>
      <c r="AG4395" s="134"/>
    </row>
    <row r="4396" spans="1:33">
      <c r="A4396" s="144" t="s">
        <v>345</v>
      </c>
      <c r="B4396" s="135" t="s">
        <v>785</v>
      </c>
      <c r="C4396" s="143">
        <v>-496.33915308879023</v>
      </c>
      <c r="D4396" s="143">
        <v>1844.0700466266153</v>
      </c>
      <c r="E4396" s="142">
        <v>1.286</v>
      </c>
      <c r="F4396" s="141">
        <v>2.2389999999999999</v>
      </c>
      <c r="G4396" s="135"/>
      <c r="H4396" s="135"/>
      <c r="I4396" s="134"/>
      <c r="J4396" s="135"/>
      <c r="K4396" s="135"/>
      <c r="L4396" s="134"/>
      <c r="M4396" s="135"/>
      <c r="N4396" s="135"/>
      <c r="O4396" s="134"/>
      <c r="P4396" s="135"/>
      <c r="Q4396" s="135"/>
      <c r="R4396" s="134"/>
      <c r="S4396" s="135"/>
      <c r="T4396" s="135"/>
      <c r="U4396" s="134"/>
      <c r="V4396" s="135"/>
      <c r="W4396" s="135"/>
      <c r="X4396" s="134"/>
      <c r="Y4396" s="135"/>
      <c r="Z4396" s="135"/>
      <c r="AA4396" s="134"/>
      <c r="AB4396" s="135"/>
      <c r="AC4396" s="135"/>
      <c r="AD4396" s="134"/>
      <c r="AE4396" s="135"/>
      <c r="AF4396" s="135"/>
      <c r="AG4396" s="134"/>
    </row>
    <row r="4397" spans="1:33">
      <c r="A4397" s="144" t="s">
        <v>345</v>
      </c>
      <c r="B4397" s="135" t="s">
        <v>784</v>
      </c>
      <c r="C4397" s="143">
        <v>-496.35204493666822</v>
      </c>
      <c r="D4397" s="143">
        <v>1843.7615435895543</v>
      </c>
      <c r="E4397" s="142">
        <v>1.2729999999999999</v>
      </c>
      <c r="F4397" s="141">
        <v>2.2389999999999999</v>
      </c>
      <c r="G4397" s="135"/>
      <c r="H4397" s="135"/>
      <c r="I4397" s="134"/>
      <c r="J4397" s="135"/>
      <c r="K4397" s="135"/>
      <c r="L4397" s="134"/>
      <c r="M4397" s="135"/>
      <c r="N4397" s="135"/>
      <c r="O4397" s="134"/>
      <c r="P4397" s="135"/>
      <c r="Q4397" s="135"/>
      <c r="R4397" s="134"/>
      <c r="S4397" s="135"/>
      <c r="T4397" s="135"/>
      <c r="U4397" s="134"/>
      <c r="V4397" s="135"/>
      <c r="W4397" s="135"/>
      <c r="X4397" s="134"/>
      <c r="Y4397" s="135"/>
      <c r="Z4397" s="135"/>
      <c r="AA4397" s="134"/>
      <c r="AB4397" s="135"/>
      <c r="AC4397" s="135"/>
      <c r="AD4397" s="134"/>
      <c r="AE4397" s="135"/>
      <c r="AF4397" s="135"/>
      <c r="AG4397" s="134"/>
    </row>
    <row r="4398" spans="1:33">
      <c r="A4398" s="144" t="s">
        <v>345</v>
      </c>
      <c r="B4398" s="135" t="s">
        <v>783</v>
      </c>
      <c r="C4398" s="143">
        <v>-496.47762783994699</v>
      </c>
      <c r="D4398" s="143">
        <v>1842.9002050389927</v>
      </c>
      <c r="E4398" s="142">
        <v>1.2589999999999999</v>
      </c>
      <c r="F4398" s="141">
        <v>2.2320000000000002</v>
      </c>
      <c r="G4398" s="135"/>
      <c r="H4398" s="135"/>
      <c r="I4398" s="134"/>
      <c r="J4398" s="135"/>
      <c r="K4398" s="135"/>
      <c r="L4398" s="134"/>
      <c r="M4398" s="135"/>
      <c r="N4398" s="135"/>
      <c r="O4398" s="134"/>
      <c r="P4398" s="135"/>
      <c r="Q4398" s="135"/>
      <c r="R4398" s="134"/>
      <c r="S4398" s="135"/>
      <c r="T4398" s="135"/>
      <c r="U4398" s="134"/>
      <c r="V4398" s="135"/>
      <c r="W4398" s="135"/>
      <c r="X4398" s="134"/>
      <c r="Y4398" s="135"/>
      <c r="Z4398" s="135"/>
      <c r="AA4398" s="134"/>
      <c r="AB4398" s="135"/>
      <c r="AC4398" s="135"/>
      <c r="AD4398" s="134"/>
      <c r="AE4398" s="135"/>
      <c r="AF4398" s="135"/>
      <c r="AG4398" s="134"/>
    </row>
    <row r="4399" spans="1:33">
      <c r="A4399" s="144" t="s">
        <v>345</v>
      </c>
      <c r="B4399" s="135" t="s">
        <v>782</v>
      </c>
      <c r="C4399" s="143">
        <v>-496.37719977854562</v>
      </c>
      <c r="D4399" s="143">
        <v>1841.9693854331397</v>
      </c>
      <c r="E4399" s="142">
        <v>1.274</v>
      </c>
      <c r="F4399" s="141">
        <v>2.226</v>
      </c>
      <c r="G4399" s="135"/>
      <c r="H4399" s="135"/>
      <c r="I4399" s="134"/>
      <c r="J4399" s="135"/>
      <c r="K4399" s="135"/>
      <c r="L4399" s="134"/>
      <c r="M4399" s="135"/>
      <c r="N4399" s="135"/>
      <c r="O4399" s="134"/>
      <c r="P4399" s="135"/>
      <c r="Q4399" s="135"/>
      <c r="R4399" s="134"/>
      <c r="S4399" s="135"/>
      <c r="T4399" s="135"/>
      <c r="U4399" s="134"/>
      <c r="V4399" s="135"/>
      <c r="W4399" s="135"/>
      <c r="X4399" s="134"/>
      <c r="Y4399" s="135"/>
      <c r="Z4399" s="135"/>
      <c r="AA4399" s="134"/>
      <c r="AB4399" s="135"/>
      <c r="AC4399" s="135"/>
      <c r="AD4399" s="134"/>
      <c r="AE4399" s="135"/>
      <c r="AF4399" s="135"/>
      <c r="AG4399" s="134"/>
    </row>
    <row r="4400" spans="1:33">
      <c r="A4400" s="144" t="s">
        <v>345</v>
      </c>
      <c r="B4400" s="135" t="s">
        <v>781</v>
      </c>
      <c r="C4400" s="143">
        <v>-496.04852396292046</v>
      </c>
      <c r="D4400" s="143">
        <v>1840.8282699771692</v>
      </c>
      <c r="E4400" s="142">
        <v>1.2889999999999999</v>
      </c>
      <c r="F4400" s="141">
        <v>2.2389999999999999</v>
      </c>
      <c r="G4400" s="135"/>
      <c r="H4400" s="135"/>
      <c r="I4400" s="134"/>
      <c r="J4400" s="135"/>
      <c r="K4400" s="135"/>
      <c r="L4400" s="134"/>
      <c r="M4400" s="135"/>
      <c r="N4400" s="135"/>
      <c r="O4400" s="134"/>
      <c r="P4400" s="135"/>
      <c r="Q4400" s="135"/>
      <c r="R4400" s="134"/>
      <c r="S4400" s="135"/>
      <c r="T4400" s="135"/>
      <c r="U4400" s="134"/>
      <c r="V4400" s="135"/>
      <c r="W4400" s="135"/>
      <c r="X4400" s="134"/>
      <c r="Y4400" s="135"/>
      <c r="Z4400" s="135"/>
      <c r="AA4400" s="134"/>
      <c r="AB4400" s="135"/>
      <c r="AC4400" s="135"/>
      <c r="AD4400" s="134"/>
      <c r="AE4400" s="135"/>
      <c r="AF4400" s="135"/>
      <c r="AG4400" s="134"/>
    </row>
    <row r="4401" spans="1:33">
      <c r="A4401" s="144" t="s">
        <v>345</v>
      </c>
      <c r="B4401" s="135" t="s">
        <v>780</v>
      </c>
      <c r="C4401" s="143">
        <v>-496.39529444301957</v>
      </c>
      <c r="D4401" s="143">
        <v>1840.2657509497803</v>
      </c>
      <c r="E4401" s="142">
        <v>1.2929999999999999</v>
      </c>
      <c r="F4401" s="141">
        <v>2.2330000000000001</v>
      </c>
      <c r="G4401" s="135"/>
      <c r="H4401" s="135"/>
      <c r="I4401" s="134"/>
      <c r="J4401" s="135"/>
      <c r="K4401" s="135"/>
      <c r="L4401" s="134"/>
      <c r="M4401" s="135"/>
      <c r="N4401" s="135"/>
      <c r="O4401" s="134"/>
      <c r="P4401" s="135"/>
      <c r="Q4401" s="135"/>
      <c r="R4401" s="134"/>
      <c r="S4401" s="135"/>
      <c r="T4401" s="135"/>
      <c r="U4401" s="134"/>
      <c r="V4401" s="135"/>
      <c r="W4401" s="135"/>
      <c r="X4401" s="134"/>
      <c r="Y4401" s="135"/>
      <c r="Z4401" s="135"/>
      <c r="AA4401" s="134"/>
      <c r="AB4401" s="135"/>
      <c r="AC4401" s="135"/>
      <c r="AD4401" s="134"/>
      <c r="AE4401" s="135"/>
      <c r="AF4401" s="135"/>
      <c r="AG4401" s="134"/>
    </row>
    <row r="4402" spans="1:33">
      <c r="A4402" s="144" t="s">
        <v>345</v>
      </c>
      <c r="B4402" s="135" t="s">
        <v>779</v>
      </c>
      <c r="C4402" s="143">
        <v>-496.31377397062931</v>
      </c>
      <c r="D4402" s="143">
        <v>1840.2450362068912</v>
      </c>
      <c r="E4402" s="142">
        <v>1.2949999999999999</v>
      </c>
      <c r="F4402" s="141">
        <v>2.2629999999999999</v>
      </c>
      <c r="G4402" s="135"/>
      <c r="H4402" s="135"/>
      <c r="I4402" s="134"/>
      <c r="J4402" s="135"/>
      <c r="K4402" s="135"/>
      <c r="L4402" s="134"/>
      <c r="M4402" s="135"/>
      <c r="N4402" s="135"/>
      <c r="O4402" s="134"/>
      <c r="P4402" s="135"/>
      <c r="Q4402" s="135"/>
      <c r="R4402" s="134"/>
      <c r="S4402" s="135"/>
      <c r="T4402" s="135"/>
      <c r="U4402" s="134"/>
      <c r="V4402" s="135"/>
      <c r="W4402" s="135"/>
      <c r="X4402" s="134"/>
      <c r="Y4402" s="135"/>
      <c r="Z4402" s="135"/>
      <c r="AA4402" s="134"/>
      <c r="AB4402" s="135"/>
      <c r="AC4402" s="135"/>
      <c r="AD4402" s="134"/>
      <c r="AE4402" s="135"/>
      <c r="AF4402" s="135"/>
      <c r="AG4402" s="134"/>
    </row>
    <row r="4403" spans="1:33">
      <c r="A4403" s="144" t="s">
        <v>345</v>
      </c>
      <c r="B4403" s="135" t="s">
        <v>778</v>
      </c>
      <c r="C4403" s="143">
        <v>-496.22996356573577</v>
      </c>
      <c r="D4403" s="143">
        <v>1840.0167156605971</v>
      </c>
      <c r="E4403" s="142">
        <v>1.28</v>
      </c>
      <c r="F4403" s="141">
        <v>2.2320000000000002</v>
      </c>
      <c r="G4403" s="135"/>
      <c r="H4403" s="135"/>
      <c r="I4403" s="134"/>
      <c r="J4403" s="135"/>
      <c r="K4403" s="135"/>
      <c r="L4403" s="134"/>
      <c r="M4403" s="135"/>
      <c r="N4403" s="135"/>
      <c r="O4403" s="134"/>
      <c r="P4403" s="135"/>
      <c r="Q4403" s="135"/>
      <c r="R4403" s="134"/>
      <c r="S4403" s="135"/>
      <c r="T4403" s="135"/>
      <c r="U4403" s="134"/>
      <c r="V4403" s="135"/>
      <c r="W4403" s="135"/>
      <c r="X4403" s="134"/>
      <c r="Y4403" s="135"/>
      <c r="Z4403" s="135"/>
      <c r="AA4403" s="134"/>
      <c r="AB4403" s="135"/>
      <c r="AC4403" s="135"/>
      <c r="AD4403" s="134"/>
      <c r="AE4403" s="135"/>
      <c r="AF4403" s="135"/>
      <c r="AG4403" s="134"/>
    </row>
    <row r="4404" spans="1:33">
      <c r="A4404" s="144" t="s">
        <v>345</v>
      </c>
      <c r="B4404" s="135" t="s">
        <v>777</v>
      </c>
      <c r="C4404" s="143">
        <v>-496.60619019267813</v>
      </c>
      <c r="D4404" s="143">
        <v>1839.978534196026</v>
      </c>
      <c r="E4404" s="142">
        <v>1.298</v>
      </c>
      <c r="F4404" s="141">
        <v>2.2480000000000002</v>
      </c>
      <c r="G4404" s="135"/>
      <c r="H4404" s="135"/>
      <c r="I4404" s="134"/>
      <c r="J4404" s="135"/>
      <c r="K4404" s="135"/>
      <c r="L4404" s="134"/>
      <c r="M4404" s="135"/>
      <c r="N4404" s="135"/>
      <c r="O4404" s="134"/>
      <c r="P4404" s="135"/>
      <c r="Q4404" s="135"/>
      <c r="R4404" s="134"/>
      <c r="S4404" s="135"/>
      <c r="T4404" s="135"/>
      <c r="U4404" s="134"/>
      <c r="V4404" s="135"/>
      <c r="W4404" s="135"/>
      <c r="X4404" s="134"/>
      <c r="Y4404" s="135"/>
      <c r="Z4404" s="135"/>
      <c r="AA4404" s="134"/>
      <c r="AB4404" s="135"/>
      <c r="AC4404" s="135"/>
      <c r="AD4404" s="134"/>
      <c r="AE4404" s="135"/>
      <c r="AF4404" s="135"/>
      <c r="AG4404" s="134"/>
    </row>
    <row r="4405" spans="1:33">
      <c r="A4405" s="144" t="s">
        <v>345</v>
      </c>
      <c r="B4405" s="135" t="s">
        <v>776</v>
      </c>
      <c r="C4405" s="143">
        <v>-496.31373052799989</v>
      </c>
      <c r="D4405" s="143">
        <v>1838.5125975519375</v>
      </c>
      <c r="E4405" s="142">
        <v>1.2809999999999999</v>
      </c>
      <c r="F4405" s="141">
        <v>2.246</v>
      </c>
      <c r="G4405" s="135"/>
      <c r="H4405" s="135"/>
      <c r="I4405" s="134"/>
      <c r="J4405" s="135"/>
      <c r="K4405" s="135"/>
      <c r="L4405" s="134"/>
      <c r="M4405" s="135"/>
      <c r="N4405" s="135"/>
      <c r="O4405" s="134"/>
      <c r="P4405" s="135"/>
      <c r="Q4405" s="135"/>
      <c r="R4405" s="134"/>
      <c r="S4405" s="135"/>
      <c r="T4405" s="135"/>
      <c r="U4405" s="134"/>
      <c r="V4405" s="135"/>
      <c r="W4405" s="135"/>
      <c r="X4405" s="134"/>
      <c r="Y4405" s="135"/>
      <c r="Z4405" s="135"/>
      <c r="AA4405" s="134"/>
      <c r="AB4405" s="135"/>
      <c r="AC4405" s="135"/>
      <c r="AD4405" s="134"/>
      <c r="AE4405" s="135"/>
      <c r="AF4405" s="135"/>
      <c r="AG4405" s="134"/>
    </row>
    <row r="4406" spans="1:33">
      <c r="A4406" s="144" t="s">
        <v>345</v>
      </c>
      <c r="B4406" s="135" t="s">
        <v>775</v>
      </c>
      <c r="C4406" s="143">
        <v>-496.54966978515802</v>
      </c>
      <c r="D4406" s="143">
        <v>1836.7917933236911</v>
      </c>
      <c r="E4406" s="142">
        <v>1.3080000000000001</v>
      </c>
      <c r="F4406" s="141">
        <v>2.2440000000000002</v>
      </c>
      <c r="G4406" s="135"/>
      <c r="H4406" s="135"/>
      <c r="I4406" s="134"/>
      <c r="J4406" s="135"/>
      <c r="K4406" s="135"/>
      <c r="L4406" s="134"/>
      <c r="M4406" s="135"/>
      <c r="N4406" s="135"/>
      <c r="O4406" s="134"/>
      <c r="P4406" s="135"/>
      <c r="Q4406" s="135"/>
      <c r="R4406" s="134"/>
      <c r="S4406" s="135"/>
      <c r="T4406" s="135"/>
      <c r="U4406" s="134"/>
      <c r="V4406" s="135"/>
      <c r="W4406" s="135"/>
      <c r="X4406" s="134"/>
      <c r="Y4406" s="135"/>
      <c r="Z4406" s="135"/>
      <c r="AA4406" s="134"/>
      <c r="AB4406" s="135"/>
      <c r="AC4406" s="135"/>
      <c r="AD4406" s="134"/>
      <c r="AE4406" s="135"/>
      <c r="AF4406" s="135"/>
      <c r="AG4406" s="134"/>
    </row>
    <row r="4407" spans="1:33">
      <c r="A4407" s="144" t="s">
        <v>345</v>
      </c>
      <c r="B4407" s="135" t="s">
        <v>774</v>
      </c>
      <c r="C4407" s="143">
        <v>-496.09475166711445</v>
      </c>
      <c r="D4407" s="143">
        <v>1835.337475883417</v>
      </c>
      <c r="E4407" s="142">
        <v>1.2709999999999999</v>
      </c>
      <c r="F4407" s="141">
        <v>2.2410000000000001</v>
      </c>
      <c r="G4407" s="135"/>
      <c r="H4407" s="135"/>
      <c r="I4407" s="134"/>
      <c r="J4407" s="135"/>
      <c r="K4407" s="135"/>
      <c r="L4407" s="134"/>
      <c r="M4407" s="135"/>
      <c r="N4407" s="135"/>
      <c r="O4407" s="134"/>
      <c r="P4407" s="135"/>
      <c r="Q4407" s="135"/>
      <c r="R4407" s="134"/>
      <c r="S4407" s="135"/>
      <c r="T4407" s="135"/>
      <c r="U4407" s="134"/>
      <c r="V4407" s="135"/>
      <c r="W4407" s="135"/>
      <c r="X4407" s="134"/>
      <c r="Y4407" s="135"/>
      <c r="Z4407" s="135"/>
      <c r="AA4407" s="134"/>
      <c r="AB4407" s="135"/>
      <c r="AC4407" s="135"/>
      <c r="AD4407" s="134"/>
      <c r="AE4407" s="135"/>
      <c r="AF4407" s="135"/>
      <c r="AG4407" s="134"/>
    </row>
    <row r="4408" spans="1:33">
      <c r="A4408" s="144" t="s">
        <v>345</v>
      </c>
      <c r="B4408" s="135" t="s">
        <v>773</v>
      </c>
      <c r="C4408" s="143">
        <v>-496.10145139280735</v>
      </c>
      <c r="D4408" s="143">
        <v>1834.6516085634184</v>
      </c>
      <c r="E4408" s="142">
        <v>1.296</v>
      </c>
      <c r="F4408" s="141">
        <v>2.2330000000000001</v>
      </c>
      <c r="G4408" s="135"/>
      <c r="H4408" s="135"/>
      <c r="I4408" s="134"/>
      <c r="J4408" s="135"/>
      <c r="K4408" s="135"/>
      <c r="L4408" s="134"/>
      <c r="M4408" s="135"/>
      <c r="N4408" s="135"/>
      <c r="O4408" s="134"/>
      <c r="P4408" s="135"/>
      <c r="Q4408" s="135"/>
      <c r="R4408" s="134"/>
      <c r="S4408" s="135"/>
      <c r="T4408" s="135"/>
      <c r="U4408" s="134"/>
      <c r="V4408" s="135"/>
      <c r="W4408" s="135"/>
      <c r="X4408" s="134"/>
      <c r="Y4408" s="135"/>
      <c r="Z4408" s="135"/>
      <c r="AA4408" s="134"/>
      <c r="AB4408" s="135"/>
      <c r="AC4408" s="135"/>
      <c r="AD4408" s="134"/>
      <c r="AE4408" s="135"/>
      <c r="AF4408" s="135"/>
      <c r="AG4408" s="134"/>
    </row>
    <row r="4409" spans="1:33">
      <c r="A4409" s="144" t="s">
        <v>345</v>
      </c>
      <c r="B4409" s="135" t="s">
        <v>772</v>
      </c>
      <c r="C4409" s="143">
        <v>-496.89410286657005</v>
      </c>
      <c r="D4409" s="143">
        <v>1833.9928867321473</v>
      </c>
      <c r="E4409" s="142">
        <v>1.298</v>
      </c>
      <c r="F4409" s="141">
        <v>2.2490000000000001</v>
      </c>
      <c r="G4409" s="135"/>
      <c r="H4409" s="135"/>
      <c r="I4409" s="134"/>
      <c r="J4409" s="135"/>
      <c r="K4409" s="135"/>
      <c r="L4409" s="134"/>
      <c r="M4409" s="135"/>
      <c r="N4409" s="135"/>
      <c r="O4409" s="134"/>
      <c r="P4409" s="135"/>
      <c r="Q4409" s="135"/>
      <c r="R4409" s="134"/>
      <c r="S4409" s="135"/>
      <c r="T4409" s="135"/>
      <c r="U4409" s="134"/>
      <c r="V4409" s="135"/>
      <c r="W4409" s="135"/>
      <c r="X4409" s="134"/>
      <c r="Y4409" s="135"/>
      <c r="Z4409" s="135"/>
      <c r="AA4409" s="134"/>
      <c r="AB4409" s="135"/>
      <c r="AC4409" s="135"/>
      <c r="AD4409" s="134"/>
      <c r="AE4409" s="135"/>
      <c r="AF4409" s="135"/>
      <c r="AG4409" s="134"/>
    </row>
    <row r="4410" spans="1:33">
      <c r="A4410" s="144" t="s">
        <v>345</v>
      </c>
      <c r="B4410" s="135" t="s">
        <v>771</v>
      </c>
      <c r="C4410" s="143">
        <v>-496.25564900540741</v>
      </c>
      <c r="D4410" s="143">
        <v>1833.3331725628102</v>
      </c>
      <c r="E4410" s="142">
        <v>1.3240000000000001</v>
      </c>
      <c r="F4410" s="141">
        <v>2.2389999999999999</v>
      </c>
      <c r="G4410" s="135"/>
      <c r="H4410" s="135"/>
      <c r="I4410" s="134"/>
      <c r="J4410" s="135"/>
      <c r="K4410" s="135"/>
      <c r="L4410" s="134"/>
      <c r="M4410" s="135"/>
      <c r="N4410" s="135"/>
      <c r="O4410" s="134"/>
      <c r="P4410" s="135"/>
      <c r="Q4410" s="135"/>
      <c r="R4410" s="134"/>
      <c r="S4410" s="135"/>
      <c r="T4410" s="135"/>
      <c r="U4410" s="134"/>
      <c r="V4410" s="135"/>
      <c r="W4410" s="135"/>
      <c r="X4410" s="134"/>
      <c r="Y4410" s="135"/>
      <c r="Z4410" s="135"/>
      <c r="AA4410" s="134"/>
      <c r="AB4410" s="135"/>
      <c r="AC4410" s="135"/>
      <c r="AD4410" s="134"/>
      <c r="AE4410" s="135"/>
      <c r="AF4410" s="135"/>
      <c r="AG4410" s="134"/>
    </row>
    <row r="4411" spans="1:33">
      <c r="A4411" s="144" t="s">
        <v>345</v>
      </c>
      <c r="B4411" s="135" t="s">
        <v>770</v>
      </c>
      <c r="C4411" s="143">
        <v>-496.45123791347368</v>
      </c>
      <c r="D4411" s="143">
        <v>1832.1446761128941</v>
      </c>
      <c r="E4411" s="142">
        <v>1.2809999999999999</v>
      </c>
      <c r="F4411" s="141">
        <v>2.2330000000000001</v>
      </c>
      <c r="G4411" s="135"/>
      <c r="H4411" s="135"/>
      <c r="I4411" s="134"/>
      <c r="J4411" s="135"/>
      <c r="K4411" s="135"/>
      <c r="L4411" s="134"/>
      <c r="M4411" s="135"/>
      <c r="N4411" s="135"/>
      <c r="O4411" s="134"/>
      <c r="P4411" s="135"/>
      <c r="Q4411" s="135"/>
      <c r="R4411" s="134"/>
      <c r="S4411" s="135"/>
      <c r="T4411" s="135"/>
      <c r="U4411" s="134"/>
      <c r="V4411" s="135"/>
      <c r="W4411" s="135"/>
      <c r="X4411" s="134"/>
      <c r="Y4411" s="135"/>
      <c r="Z4411" s="135"/>
      <c r="AA4411" s="134"/>
      <c r="AB4411" s="135"/>
      <c r="AC4411" s="135"/>
      <c r="AD4411" s="134"/>
      <c r="AE4411" s="135"/>
      <c r="AF4411" s="135"/>
      <c r="AG4411" s="134"/>
    </row>
    <row r="4412" spans="1:33">
      <c r="A4412" s="144" t="s">
        <v>345</v>
      </c>
      <c r="B4412" s="135" t="s">
        <v>769</v>
      </c>
      <c r="C4412" s="143">
        <v>-496.02105185908073</v>
      </c>
      <c r="D4412" s="143">
        <v>1832.0589608605915</v>
      </c>
      <c r="E4412" s="142">
        <v>1.3009999999999999</v>
      </c>
      <c r="F4412" s="141">
        <v>2.2389999999999999</v>
      </c>
      <c r="G4412" s="135"/>
      <c r="H4412" s="135"/>
      <c r="I4412" s="134"/>
      <c r="J4412" s="135"/>
      <c r="K4412" s="135"/>
      <c r="L4412" s="134"/>
      <c r="M4412" s="135"/>
      <c r="N4412" s="135"/>
      <c r="O4412" s="134"/>
      <c r="P4412" s="135"/>
      <c r="Q4412" s="135"/>
      <c r="R4412" s="134"/>
      <c r="S4412" s="135"/>
      <c r="T4412" s="135"/>
      <c r="U4412" s="134"/>
      <c r="V4412" s="135"/>
      <c r="W4412" s="135"/>
      <c r="X4412" s="134"/>
      <c r="Y4412" s="135"/>
      <c r="Z4412" s="135"/>
      <c r="AA4412" s="134"/>
      <c r="AB4412" s="135"/>
      <c r="AC4412" s="135"/>
      <c r="AD4412" s="134"/>
      <c r="AE4412" s="135"/>
      <c r="AF4412" s="135"/>
      <c r="AG4412" s="134"/>
    </row>
    <row r="4413" spans="1:33">
      <c r="A4413" s="144" t="s">
        <v>345</v>
      </c>
      <c r="B4413" s="135" t="s">
        <v>768</v>
      </c>
      <c r="C4413" s="143">
        <v>-496.32199243012747</v>
      </c>
      <c r="D4413" s="143">
        <v>1831.4564952946971</v>
      </c>
      <c r="E4413" s="142">
        <v>1.2889999999999999</v>
      </c>
      <c r="F4413" s="141">
        <v>2.2429999999999999</v>
      </c>
      <c r="G4413" s="135"/>
      <c r="H4413" s="135"/>
      <c r="I4413" s="134"/>
      <c r="J4413" s="135"/>
      <c r="K4413" s="135"/>
      <c r="L4413" s="134"/>
      <c r="M4413" s="135"/>
      <c r="N4413" s="135"/>
      <c r="O4413" s="134"/>
      <c r="P4413" s="135"/>
      <c r="Q4413" s="135"/>
      <c r="R4413" s="134"/>
      <c r="S4413" s="135"/>
      <c r="T4413" s="135"/>
      <c r="U4413" s="134"/>
      <c r="V4413" s="135"/>
      <c r="W4413" s="135"/>
      <c r="X4413" s="134"/>
      <c r="Y4413" s="135"/>
      <c r="Z4413" s="135"/>
      <c r="AA4413" s="134"/>
      <c r="AB4413" s="135"/>
      <c r="AC4413" s="135"/>
      <c r="AD4413" s="134"/>
      <c r="AE4413" s="135"/>
      <c r="AF4413" s="135"/>
      <c r="AG4413" s="134"/>
    </row>
    <row r="4414" spans="1:33">
      <c r="A4414" s="144" t="s">
        <v>345</v>
      </c>
      <c r="B4414" s="135" t="s">
        <v>767</v>
      </c>
      <c r="C4414" s="143">
        <v>-496.26929072537399</v>
      </c>
      <c r="D4414" s="143">
        <v>1830.1727347071578</v>
      </c>
      <c r="E4414" s="142">
        <v>1.306</v>
      </c>
      <c r="F4414" s="141">
        <v>2.2360000000000002</v>
      </c>
      <c r="G4414" s="135"/>
      <c r="H4414" s="135"/>
      <c r="I4414" s="134"/>
      <c r="J4414" s="135"/>
      <c r="K4414" s="135"/>
      <c r="L4414" s="134"/>
      <c r="M4414" s="135"/>
      <c r="N4414" s="135"/>
      <c r="O4414" s="134"/>
      <c r="P4414" s="135"/>
      <c r="Q4414" s="135"/>
      <c r="R4414" s="134"/>
      <c r="S4414" s="135"/>
      <c r="T4414" s="135"/>
      <c r="U4414" s="134"/>
      <c r="V4414" s="135"/>
      <c r="W4414" s="135"/>
      <c r="X4414" s="134"/>
      <c r="Y4414" s="135"/>
      <c r="Z4414" s="135"/>
      <c r="AA4414" s="134"/>
      <c r="AB4414" s="135"/>
      <c r="AC4414" s="135"/>
      <c r="AD4414" s="134"/>
      <c r="AE4414" s="135"/>
      <c r="AF4414" s="135"/>
      <c r="AG4414" s="134"/>
    </row>
    <row r="4415" spans="1:33">
      <c r="A4415" s="144" t="s">
        <v>345</v>
      </c>
      <c r="B4415" s="135" t="s">
        <v>766</v>
      </c>
      <c r="C4415" s="143">
        <v>-496.84421924916575</v>
      </c>
      <c r="D4415" s="143">
        <v>1829.7941926401231</v>
      </c>
      <c r="E4415" s="142">
        <v>1.304</v>
      </c>
      <c r="F4415" s="141">
        <v>2.2389999999999999</v>
      </c>
      <c r="G4415" s="135"/>
      <c r="H4415" s="135"/>
      <c r="I4415" s="134"/>
      <c r="J4415" s="135"/>
      <c r="K4415" s="135"/>
      <c r="L4415" s="134"/>
      <c r="M4415" s="135"/>
      <c r="N4415" s="135"/>
      <c r="O4415" s="134"/>
      <c r="P4415" s="135"/>
      <c r="Q4415" s="135"/>
      <c r="R4415" s="134"/>
      <c r="S4415" s="135"/>
      <c r="T4415" s="135"/>
      <c r="U4415" s="134"/>
      <c r="V4415" s="135"/>
      <c r="W4415" s="135"/>
      <c r="X4415" s="134"/>
      <c r="Y4415" s="135"/>
      <c r="Z4415" s="135"/>
      <c r="AA4415" s="134"/>
      <c r="AB4415" s="135"/>
      <c r="AC4415" s="135"/>
      <c r="AD4415" s="134"/>
      <c r="AE4415" s="135"/>
      <c r="AF4415" s="135"/>
      <c r="AG4415" s="134"/>
    </row>
    <row r="4416" spans="1:33">
      <c r="A4416" s="144" t="s">
        <v>345</v>
      </c>
      <c r="B4416" s="135" t="s">
        <v>765</v>
      </c>
      <c r="C4416" s="143">
        <v>-496.30418055748316</v>
      </c>
      <c r="D4416" s="143">
        <v>1828.1362661041494</v>
      </c>
      <c r="E4416" s="142">
        <v>1.3049999999999999</v>
      </c>
      <c r="F4416" s="141">
        <v>2.2490000000000001</v>
      </c>
      <c r="G4416" s="135"/>
      <c r="H4416" s="135"/>
      <c r="I4416" s="134"/>
      <c r="J4416" s="135"/>
      <c r="K4416" s="135"/>
      <c r="L4416" s="134"/>
      <c r="M4416" s="135"/>
      <c r="N4416" s="135"/>
      <c r="O4416" s="134"/>
      <c r="P4416" s="135"/>
      <c r="Q4416" s="135"/>
      <c r="R4416" s="134"/>
      <c r="S4416" s="135"/>
      <c r="T4416" s="135"/>
      <c r="U4416" s="134"/>
      <c r="V4416" s="135"/>
      <c r="W4416" s="135"/>
      <c r="X4416" s="134"/>
      <c r="Y4416" s="135"/>
      <c r="Z4416" s="135"/>
      <c r="AA4416" s="134"/>
      <c r="AB4416" s="135"/>
      <c r="AC4416" s="135"/>
      <c r="AD4416" s="134"/>
      <c r="AE4416" s="135"/>
      <c r="AF4416" s="135"/>
      <c r="AG4416" s="134"/>
    </row>
    <row r="4417" spans="1:33">
      <c r="A4417" s="144" t="s">
        <v>345</v>
      </c>
      <c r="B4417" s="135" t="s">
        <v>764</v>
      </c>
      <c r="C4417" s="143">
        <v>-496.78131818416608</v>
      </c>
      <c r="D4417" s="143">
        <v>1826.6033701199428</v>
      </c>
      <c r="E4417" s="142">
        <v>1.272</v>
      </c>
      <c r="F4417" s="141">
        <v>2.222</v>
      </c>
      <c r="G4417" s="135"/>
      <c r="H4417" s="135"/>
      <c r="I4417" s="134"/>
      <c r="J4417" s="135"/>
      <c r="K4417" s="135"/>
      <c r="L4417" s="134"/>
      <c r="M4417" s="135"/>
      <c r="N4417" s="135"/>
      <c r="O4417" s="134"/>
      <c r="P4417" s="135"/>
      <c r="Q4417" s="135"/>
      <c r="R4417" s="134"/>
      <c r="S4417" s="135"/>
      <c r="T4417" s="135"/>
      <c r="U4417" s="134"/>
      <c r="V4417" s="135"/>
      <c r="W4417" s="135"/>
      <c r="X4417" s="134"/>
      <c r="Y4417" s="135"/>
      <c r="Z4417" s="135"/>
      <c r="AA4417" s="134"/>
      <c r="AB4417" s="135"/>
      <c r="AC4417" s="135"/>
      <c r="AD4417" s="134"/>
      <c r="AE4417" s="135"/>
      <c r="AF4417" s="135"/>
      <c r="AG4417" s="134"/>
    </row>
    <row r="4418" spans="1:33">
      <c r="A4418" s="144" t="s">
        <v>345</v>
      </c>
      <c r="B4418" s="135" t="s">
        <v>763</v>
      </c>
      <c r="C4418" s="143">
        <v>-496.51911435181682</v>
      </c>
      <c r="D4418" s="143">
        <v>1826.0791075454736</v>
      </c>
      <c r="E4418" s="142">
        <v>1.31</v>
      </c>
      <c r="F4418" s="141">
        <v>2.2360000000000002</v>
      </c>
      <c r="G4418" s="135"/>
      <c r="H4418" s="135"/>
      <c r="I4418" s="134"/>
      <c r="J4418" s="135"/>
      <c r="K4418" s="135"/>
      <c r="L4418" s="134"/>
      <c r="M4418" s="135"/>
      <c r="N4418" s="135"/>
      <c r="O4418" s="134"/>
      <c r="P4418" s="135"/>
      <c r="Q4418" s="135"/>
      <c r="R4418" s="134"/>
      <c r="S4418" s="135"/>
      <c r="T4418" s="135"/>
      <c r="U4418" s="134"/>
      <c r="V4418" s="135"/>
      <c r="W4418" s="135"/>
      <c r="X4418" s="134"/>
      <c r="Y4418" s="135"/>
      <c r="Z4418" s="135"/>
      <c r="AA4418" s="134"/>
      <c r="AB4418" s="135"/>
      <c r="AC4418" s="135"/>
      <c r="AD4418" s="134"/>
      <c r="AE4418" s="135"/>
      <c r="AF4418" s="135"/>
      <c r="AG4418" s="134"/>
    </row>
    <row r="4419" spans="1:33">
      <c r="A4419" s="144" t="s">
        <v>345</v>
      </c>
      <c r="B4419" s="135" t="s">
        <v>762</v>
      </c>
      <c r="C4419" s="143">
        <v>-496.4478561302289</v>
      </c>
      <c r="D4419" s="143">
        <v>1825.5026089587739</v>
      </c>
      <c r="E4419" s="142">
        <v>1.2929999999999999</v>
      </c>
      <c r="F4419" s="141">
        <v>2.258</v>
      </c>
      <c r="G4419" s="135"/>
      <c r="H4419" s="135"/>
      <c r="I4419" s="134"/>
      <c r="J4419" s="135"/>
      <c r="K4419" s="135"/>
      <c r="L4419" s="134"/>
      <c r="M4419" s="135"/>
      <c r="N4419" s="135"/>
      <c r="O4419" s="134"/>
      <c r="P4419" s="135"/>
      <c r="Q4419" s="135"/>
      <c r="R4419" s="134"/>
      <c r="S4419" s="135"/>
      <c r="T4419" s="135"/>
      <c r="U4419" s="134"/>
      <c r="V4419" s="135"/>
      <c r="W4419" s="135"/>
      <c r="X4419" s="134"/>
      <c r="Y4419" s="135"/>
      <c r="Z4419" s="135"/>
      <c r="AA4419" s="134"/>
      <c r="AB4419" s="135"/>
      <c r="AC4419" s="135"/>
      <c r="AD4419" s="134"/>
      <c r="AE4419" s="135"/>
      <c r="AF4419" s="135"/>
      <c r="AG4419" s="134"/>
    </row>
    <row r="4420" spans="1:33">
      <c r="A4420" s="144" t="s">
        <v>345</v>
      </c>
      <c r="B4420" s="135" t="s">
        <v>761</v>
      </c>
      <c r="C4420" s="143">
        <v>-496.67015093296749</v>
      </c>
      <c r="D4420" s="143">
        <v>1823.9587192652175</v>
      </c>
      <c r="E4420" s="142">
        <v>1.28</v>
      </c>
      <c r="F4420" s="141">
        <v>2.2330000000000001</v>
      </c>
      <c r="G4420" s="135"/>
      <c r="H4420" s="135"/>
      <c r="I4420" s="134"/>
      <c r="J4420" s="135"/>
      <c r="K4420" s="135"/>
      <c r="L4420" s="134"/>
      <c r="M4420" s="135"/>
      <c r="N4420" s="135"/>
      <c r="O4420" s="134"/>
      <c r="P4420" s="135"/>
      <c r="Q4420" s="135"/>
      <c r="R4420" s="134"/>
      <c r="S4420" s="135"/>
      <c r="T4420" s="135"/>
      <c r="U4420" s="134"/>
      <c r="V4420" s="135"/>
      <c r="W4420" s="135"/>
      <c r="X4420" s="134"/>
      <c r="Y4420" s="135"/>
      <c r="Z4420" s="135"/>
      <c r="AA4420" s="134"/>
      <c r="AB4420" s="135"/>
      <c r="AC4420" s="135"/>
      <c r="AD4420" s="134"/>
      <c r="AE4420" s="135"/>
      <c r="AF4420" s="135"/>
      <c r="AG4420" s="134"/>
    </row>
    <row r="4421" spans="1:33">
      <c r="A4421" s="144" t="s">
        <v>345</v>
      </c>
      <c r="B4421" s="135" t="s">
        <v>760</v>
      </c>
      <c r="C4421" s="143">
        <v>-496.40697823374563</v>
      </c>
      <c r="D4421" s="143">
        <v>1822.7023286712285</v>
      </c>
      <c r="E4421" s="142">
        <v>1.2729999999999999</v>
      </c>
      <c r="F4421" s="141">
        <v>2.2349999999999999</v>
      </c>
      <c r="G4421" s="135"/>
      <c r="H4421" s="135"/>
      <c r="I4421" s="134"/>
      <c r="J4421" s="135"/>
      <c r="K4421" s="135"/>
      <c r="L4421" s="134"/>
      <c r="M4421" s="135"/>
      <c r="N4421" s="135"/>
      <c r="O4421" s="134"/>
      <c r="P4421" s="135"/>
      <c r="Q4421" s="135"/>
      <c r="R4421" s="134"/>
      <c r="S4421" s="135"/>
      <c r="T4421" s="135"/>
      <c r="U4421" s="134"/>
      <c r="V4421" s="135"/>
      <c r="W4421" s="135"/>
      <c r="X4421" s="134"/>
      <c r="Y4421" s="135"/>
      <c r="Z4421" s="135"/>
      <c r="AA4421" s="134"/>
      <c r="AB4421" s="135"/>
      <c r="AC4421" s="135"/>
      <c r="AD4421" s="134"/>
      <c r="AE4421" s="135"/>
      <c r="AF4421" s="135"/>
      <c r="AG4421" s="134"/>
    </row>
    <row r="4422" spans="1:33">
      <c r="A4422" s="144" t="s">
        <v>345</v>
      </c>
      <c r="B4422" s="135" t="s">
        <v>759</v>
      </c>
      <c r="C4422" s="143">
        <v>-496.71228455948602</v>
      </c>
      <c r="D4422" s="143">
        <v>1822.5298378839884</v>
      </c>
      <c r="E4422" s="142">
        <v>1.323</v>
      </c>
      <c r="F4422" s="141">
        <v>2.234</v>
      </c>
      <c r="G4422" s="135"/>
      <c r="H4422" s="135"/>
      <c r="I4422" s="134"/>
      <c r="J4422" s="135"/>
      <c r="K4422" s="135"/>
      <c r="L4422" s="134"/>
      <c r="M4422" s="135"/>
      <c r="N4422" s="135"/>
      <c r="O4422" s="134"/>
      <c r="P4422" s="135"/>
      <c r="Q4422" s="135"/>
      <c r="R4422" s="134"/>
      <c r="S4422" s="135"/>
      <c r="T4422" s="135"/>
      <c r="U4422" s="134"/>
      <c r="V4422" s="135"/>
      <c r="W4422" s="135"/>
      <c r="X4422" s="134"/>
      <c r="Y4422" s="135"/>
      <c r="Z4422" s="135"/>
      <c r="AA4422" s="134"/>
      <c r="AB4422" s="135"/>
      <c r="AC4422" s="135"/>
      <c r="AD4422" s="134"/>
      <c r="AE4422" s="135"/>
      <c r="AF4422" s="135"/>
      <c r="AG4422" s="134"/>
    </row>
    <row r="4423" spans="1:33">
      <c r="A4423" s="144" t="s">
        <v>345</v>
      </c>
      <c r="B4423" s="135" t="s">
        <v>758</v>
      </c>
      <c r="C4423" s="143">
        <v>-496.6759772823288</v>
      </c>
      <c r="D4423" s="143">
        <v>1821.497444324973</v>
      </c>
      <c r="E4423" s="142">
        <v>1.3420000000000001</v>
      </c>
      <c r="F4423" s="141">
        <v>2.2749999999999999</v>
      </c>
      <c r="G4423" s="135"/>
      <c r="H4423" s="135"/>
      <c r="I4423" s="134"/>
      <c r="J4423" s="135"/>
      <c r="K4423" s="135"/>
      <c r="L4423" s="134"/>
      <c r="M4423" s="135"/>
      <c r="N4423" s="135"/>
      <c r="O4423" s="134"/>
      <c r="P4423" s="135"/>
      <c r="Q4423" s="135"/>
      <c r="R4423" s="134"/>
      <c r="S4423" s="135"/>
      <c r="T4423" s="135"/>
      <c r="U4423" s="134"/>
      <c r="V4423" s="135"/>
      <c r="W4423" s="135"/>
      <c r="X4423" s="134"/>
      <c r="Y4423" s="135"/>
      <c r="Z4423" s="135"/>
      <c r="AA4423" s="134"/>
      <c r="AB4423" s="135"/>
      <c r="AC4423" s="135"/>
      <c r="AD4423" s="134"/>
      <c r="AE4423" s="135"/>
      <c r="AF4423" s="135"/>
      <c r="AG4423" s="134"/>
    </row>
    <row r="4424" spans="1:33">
      <c r="A4424" s="144" t="s">
        <v>345</v>
      </c>
      <c r="B4424" s="135" t="s">
        <v>757</v>
      </c>
      <c r="C4424" s="143">
        <v>-496.57052612508841</v>
      </c>
      <c r="D4424" s="143">
        <v>1819.5140744423425</v>
      </c>
      <c r="E4424" s="142">
        <v>1.341</v>
      </c>
      <c r="F4424" s="141">
        <v>2.2789999999999999</v>
      </c>
      <c r="G4424" s="135"/>
      <c r="H4424" s="135"/>
      <c r="I4424" s="134"/>
      <c r="J4424" s="135"/>
      <c r="K4424" s="135"/>
      <c r="L4424" s="134"/>
      <c r="M4424" s="135"/>
      <c r="N4424" s="135"/>
      <c r="O4424" s="134"/>
      <c r="P4424" s="135"/>
      <c r="Q4424" s="135"/>
      <c r="R4424" s="134"/>
      <c r="S4424" s="135"/>
      <c r="T4424" s="135"/>
      <c r="U4424" s="134"/>
      <c r="V4424" s="135"/>
      <c r="W4424" s="135"/>
      <c r="X4424" s="134"/>
      <c r="Y4424" s="135"/>
      <c r="Z4424" s="135"/>
      <c r="AA4424" s="134"/>
      <c r="AB4424" s="135"/>
      <c r="AC4424" s="135"/>
      <c r="AD4424" s="134"/>
      <c r="AE4424" s="135"/>
      <c r="AF4424" s="135"/>
      <c r="AG4424" s="134"/>
    </row>
    <row r="4425" spans="1:33">
      <c r="A4425" s="144" t="s">
        <v>345</v>
      </c>
      <c r="B4425" s="135" t="s">
        <v>756</v>
      </c>
      <c r="C4425" s="143">
        <v>-496.32087581924787</v>
      </c>
      <c r="D4425" s="143">
        <v>1818.1571020573058</v>
      </c>
      <c r="E4425" s="142">
        <v>1.3660000000000001</v>
      </c>
      <c r="F4425" s="141">
        <v>2.2749999999999999</v>
      </c>
      <c r="G4425" s="135"/>
      <c r="H4425" s="135"/>
      <c r="I4425" s="134"/>
      <c r="J4425" s="135"/>
      <c r="K4425" s="135"/>
      <c r="L4425" s="134"/>
      <c r="M4425" s="135"/>
      <c r="N4425" s="135"/>
      <c r="O4425" s="134"/>
      <c r="P4425" s="135"/>
      <c r="Q4425" s="135"/>
      <c r="R4425" s="134"/>
      <c r="S4425" s="135"/>
      <c r="T4425" s="135"/>
      <c r="U4425" s="134"/>
      <c r="V4425" s="135"/>
      <c r="W4425" s="135"/>
      <c r="X4425" s="134"/>
      <c r="Y4425" s="135"/>
      <c r="Z4425" s="135"/>
      <c r="AA4425" s="134"/>
      <c r="AB4425" s="135"/>
      <c r="AC4425" s="135"/>
      <c r="AD4425" s="134"/>
      <c r="AE4425" s="135"/>
      <c r="AF4425" s="135"/>
      <c r="AG4425" s="134"/>
    </row>
    <row r="4426" spans="1:33">
      <c r="A4426" s="144" t="s">
        <v>345</v>
      </c>
      <c r="B4426" s="135" t="s">
        <v>755</v>
      </c>
      <c r="C4426" s="143">
        <v>-496.82892702218555</v>
      </c>
      <c r="D4426" s="143">
        <v>1816.3411443465195</v>
      </c>
      <c r="E4426" s="142">
        <v>1.3580000000000001</v>
      </c>
      <c r="F4426" s="141">
        <v>2.2799999999999998</v>
      </c>
      <c r="G4426" s="135"/>
      <c r="H4426" s="135"/>
      <c r="I4426" s="134"/>
      <c r="J4426" s="135"/>
      <c r="K4426" s="135"/>
      <c r="L4426" s="134"/>
      <c r="M4426" s="135"/>
      <c r="N4426" s="135"/>
      <c r="O4426" s="134"/>
      <c r="P4426" s="135"/>
      <c r="Q4426" s="135"/>
      <c r="R4426" s="134"/>
      <c r="S4426" s="135"/>
      <c r="T4426" s="135"/>
      <c r="U4426" s="134"/>
      <c r="V4426" s="135"/>
      <c r="W4426" s="135"/>
      <c r="X4426" s="134"/>
      <c r="Y4426" s="135"/>
      <c r="Z4426" s="135"/>
      <c r="AA4426" s="134"/>
      <c r="AB4426" s="135"/>
      <c r="AC4426" s="135"/>
      <c r="AD4426" s="134"/>
      <c r="AE4426" s="135"/>
      <c r="AF4426" s="135"/>
      <c r="AG4426" s="134"/>
    </row>
    <row r="4427" spans="1:33">
      <c r="A4427" s="144" t="s">
        <v>345</v>
      </c>
      <c r="B4427" s="135" t="s">
        <v>754</v>
      </c>
      <c r="C4427" s="143">
        <v>-496.35413375703541</v>
      </c>
      <c r="D4427" s="143">
        <v>1814.9947152656298</v>
      </c>
      <c r="E4427" s="142">
        <v>1.3360000000000001</v>
      </c>
      <c r="F4427" s="141">
        <v>2.2690000000000001</v>
      </c>
      <c r="G4427" s="135"/>
      <c r="H4427" s="135"/>
      <c r="I4427" s="134"/>
      <c r="J4427" s="135"/>
      <c r="K4427" s="135"/>
      <c r="L4427" s="134"/>
      <c r="M4427" s="135"/>
      <c r="N4427" s="135"/>
      <c r="O4427" s="134"/>
      <c r="P4427" s="135"/>
      <c r="Q4427" s="135"/>
      <c r="R4427" s="134"/>
      <c r="S4427" s="135"/>
      <c r="T4427" s="135"/>
      <c r="U4427" s="134"/>
      <c r="V4427" s="135"/>
      <c r="W4427" s="135"/>
      <c r="X4427" s="134"/>
      <c r="Y4427" s="135"/>
      <c r="Z4427" s="135"/>
      <c r="AA4427" s="134"/>
      <c r="AB4427" s="135"/>
      <c r="AC4427" s="135"/>
      <c r="AD4427" s="134"/>
      <c r="AE4427" s="135"/>
      <c r="AF4427" s="135"/>
      <c r="AG4427" s="134"/>
    </row>
    <row r="4428" spans="1:33">
      <c r="A4428" s="144" t="s">
        <v>345</v>
      </c>
      <c r="B4428" s="135" t="s">
        <v>753</v>
      </c>
      <c r="C4428" s="143">
        <v>-496.75860837583656</v>
      </c>
      <c r="D4428" s="143">
        <v>1814.1103708213191</v>
      </c>
      <c r="E4428" s="142">
        <v>1.343</v>
      </c>
      <c r="F4428" s="141">
        <v>2.2930000000000001</v>
      </c>
      <c r="G4428" s="135"/>
      <c r="H4428" s="135"/>
      <c r="I4428" s="134"/>
      <c r="J4428" s="135"/>
      <c r="K4428" s="135"/>
      <c r="L4428" s="134"/>
      <c r="M4428" s="135"/>
      <c r="N4428" s="135"/>
      <c r="O4428" s="134"/>
      <c r="P4428" s="135"/>
      <c r="Q4428" s="135"/>
      <c r="R4428" s="134"/>
      <c r="S4428" s="135"/>
      <c r="T4428" s="135"/>
      <c r="U4428" s="134"/>
      <c r="V4428" s="135"/>
      <c r="W4428" s="135"/>
      <c r="X4428" s="134"/>
      <c r="Y4428" s="135"/>
      <c r="Z4428" s="135"/>
      <c r="AA4428" s="134"/>
      <c r="AB4428" s="135"/>
      <c r="AC4428" s="135"/>
      <c r="AD4428" s="134"/>
      <c r="AE4428" s="135"/>
      <c r="AF4428" s="135"/>
      <c r="AG4428" s="134"/>
    </row>
    <row r="4429" spans="1:33">
      <c r="A4429" s="144" t="s">
        <v>345</v>
      </c>
      <c r="B4429" s="135" t="s">
        <v>752</v>
      </c>
      <c r="C4429" s="143">
        <v>-496.2931956495309</v>
      </c>
      <c r="D4429" s="143">
        <v>1812.1600286103157</v>
      </c>
      <c r="E4429" s="142">
        <v>1.359</v>
      </c>
      <c r="F4429" s="141">
        <v>2.27</v>
      </c>
      <c r="G4429" s="135"/>
      <c r="H4429" s="135"/>
      <c r="I4429" s="134"/>
      <c r="J4429" s="135"/>
      <c r="K4429" s="135"/>
      <c r="L4429" s="134"/>
      <c r="M4429" s="135"/>
      <c r="N4429" s="135"/>
      <c r="O4429" s="134"/>
      <c r="P4429" s="135"/>
      <c r="Q4429" s="135"/>
      <c r="R4429" s="134"/>
      <c r="S4429" s="135"/>
      <c r="T4429" s="135"/>
      <c r="U4429" s="134"/>
      <c r="V4429" s="135"/>
      <c r="W4429" s="135"/>
      <c r="X4429" s="134"/>
      <c r="Y4429" s="135"/>
      <c r="Z4429" s="135"/>
      <c r="AA4429" s="134"/>
      <c r="AB4429" s="135"/>
      <c r="AC4429" s="135"/>
      <c r="AD4429" s="134"/>
      <c r="AE4429" s="135"/>
      <c r="AF4429" s="135"/>
      <c r="AG4429" s="134"/>
    </row>
    <row r="4430" spans="1:33">
      <c r="A4430" s="144" t="s">
        <v>345</v>
      </c>
      <c r="B4430" s="135" t="s">
        <v>751</v>
      </c>
      <c r="C4430" s="143">
        <v>-496.4861602005513</v>
      </c>
      <c r="D4430" s="143">
        <v>1812.0761756867569</v>
      </c>
      <c r="E4430" s="142">
        <v>1.337</v>
      </c>
      <c r="F4430" s="141">
        <v>2.2789999999999999</v>
      </c>
      <c r="G4430" s="135"/>
      <c r="H4430" s="135"/>
      <c r="I4430" s="134"/>
      <c r="J4430" s="135"/>
      <c r="K4430" s="135"/>
      <c r="L4430" s="134"/>
      <c r="M4430" s="135"/>
      <c r="N4430" s="135"/>
      <c r="O4430" s="134"/>
      <c r="P4430" s="135"/>
      <c r="Q4430" s="135"/>
      <c r="R4430" s="134"/>
      <c r="S4430" s="135"/>
      <c r="T4430" s="135"/>
      <c r="U4430" s="134"/>
      <c r="V4430" s="135"/>
      <c r="W4430" s="135"/>
      <c r="X4430" s="134"/>
      <c r="Y4430" s="135"/>
      <c r="Z4430" s="135"/>
      <c r="AA4430" s="134"/>
      <c r="AB4430" s="135"/>
      <c r="AC4430" s="135"/>
      <c r="AD4430" s="134"/>
      <c r="AE4430" s="135"/>
      <c r="AF4430" s="135"/>
      <c r="AG4430" s="134"/>
    </row>
    <row r="4431" spans="1:33">
      <c r="A4431" s="144" t="s">
        <v>345</v>
      </c>
      <c r="B4431" s="135" t="s">
        <v>750</v>
      </c>
      <c r="C4431" s="143">
        <v>-496.77435065375545</v>
      </c>
      <c r="D4431" s="143">
        <v>1810.4897746136064</v>
      </c>
      <c r="E4431" s="142">
        <v>1.349</v>
      </c>
      <c r="F4431" s="141">
        <v>2.2839999999999998</v>
      </c>
      <c r="G4431" s="135"/>
      <c r="H4431" s="135"/>
      <c r="I4431" s="134"/>
      <c r="J4431" s="135"/>
      <c r="K4431" s="135"/>
      <c r="L4431" s="134"/>
      <c r="M4431" s="135"/>
      <c r="N4431" s="135"/>
      <c r="O4431" s="134"/>
      <c r="P4431" s="135"/>
      <c r="Q4431" s="135"/>
      <c r="R4431" s="134"/>
      <c r="S4431" s="135"/>
      <c r="T4431" s="135"/>
      <c r="U4431" s="134"/>
      <c r="V4431" s="135"/>
      <c r="W4431" s="135"/>
      <c r="X4431" s="134"/>
      <c r="Y4431" s="135"/>
      <c r="Z4431" s="135"/>
      <c r="AA4431" s="134"/>
      <c r="AB4431" s="135"/>
      <c r="AC4431" s="135"/>
      <c r="AD4431" s="134"/>
      <c r="AE4431" s="135"/>
      <c r="AF4431" s="135"/>
      <c r="AG4431" s="134"/>
    </row>
    <row r="4432" spans="1:33">
      <c r="A4432" s="144" t="s">
        <v>345</v>
      </c>
      <c r="B4432" s="135" t="s">
        <v>749</v>
      </c>
      <c r="C4432" s="143">
        <v>-496.55950147444531</v>
      </c>
      <c r="D4432" s="143">
        <v>1809.3528256072223</v>
      </c>
      <c r="E4432" s="142">
        <v>1.341</v>
      </c>
      <c r="F4432" s="141">
        <v>2.2829999999999999</v>
      </c>
      <c r="G4432" s="135"/>
      <c r="H4432" s="135"/>
      <c r="I4432" s="134"/>
      <c r="J4432" s="135"/>
      <c r="K4432" s="135"/>
      <c r="L4432" s="134"/>
      <c r="M4432" s="135"/>
      <c r="N4432" s="135"/>
      <c r="O4432" s="134"/>
      <c r="P4432" s="135"/>
      <c r="Q4432" s="135"/>
      <c r="R4432" s="134"/>
      <c r="S4432" s="135"/>
      <c r="T4432" s="135"/>
      <c r="U4432" s="134"/>
      <c r="V4432" s="135"/>
      <c r="W4432" s="135"/>
      <c r="X4432" s="134"/>
      <c r="Y4432" s="135"/>
      <c r="Z4432" s="135"/>
      <c r="AA4432" s="134"/>
      <c r="AB4432" s="135"/>
      <c r="AC4432" s="135"/>
      <c r="AD4432" s="134"/>
      <c r="AE4432" s="135"/>
      <c r="AF4432" s="135"/>
      <c r="AG4432" s="134"/>
    </row>
    <row r="4433" spans="1:33">
      <c r="A4433" s="144" t="s">
        <v>345</v>
      </c>
      <c r="B4433" s="135" t="s">
        <v>748</v>
      </c>
      <c r="C4433" s="143">
        <v>-496.23497988376982</v>
      </c>
      <c r="D4433" s="143">
        <v>1808.3759981547469</v>
      </c>
      <c r="E4433" s="142">
        <v>1.3049999999999999</v>
      </c>
      <c r="F4433" s="141">
        <v>2.2890000000000001</v>
      </c>
      <c r="G4433" s="135"/>
      <c r="H4433" s="135"/>
      <c r="I4433" s="134"/>
      <c r="J4433" s="135"/>
      <c r="K4433" s="135"/>
      <c r="L4433" s="134"/>
      <c r="M4433" s="135"/>
      <c r="N4433" s="135"/>
      <c r="O4433" s="134"/>
      <c r="P4433" s="135"/>
      <c r="Q4433" s="135"/>
      <c r="R4433" s="134"/>
      <c r="S4433" s="135"/>
      <c r="T4433" s="135"/>
      <c r="U4433" s="134"/>
      <c r="V4433" s="135"/>
      <c r="W4433" s="135"/>
      <c r="X4433" s="134"/>
      <c r="Y4433" s="135"/>
      <c r="Z4433" s="135"/>
      <c r="AA4433" s="134"/>
      <c r="AB4433" s="135"/>
      <c r="AC4433" s="135"/>
      <c r="AD4433" s="134"/>
      <c r="AE4433" s="135"/>
      <c r="AF4433" s="135"/>
      <c r="AG4433" s="134"/>
    </row>
    <row r="4434" spans="1:33">
      <c r="A4434" s="144" t="s">
        <v>345</v>
      </c>
      <c r="B4434" s="135" t="s">
        <v>747</v>
      </c>
      <c r="C4434" s="143">
        <v>-496.02281990665875</v>
      </c>
      <c r="D4434" s="143">
        <v>1807.406093813488</v>
      </c>
      <c r="E4434" s="142">
        <v>1.339</v>
      </c>
      <c r="F4434" s="141">
        <v>2.2639999999999998</v>
      </c>
      <c r="G4434" s="135"/>
      <c r="H4434" s="135"/>
      <c r="I4434" s="134"/>
      <c r="J4434" s="135"/>
      <c r="K4434" s="135"/>
      <c r="L4434" s="134"/>
      <c r="M4434" s="135"/>
      <c r="N4434" s="135"/>
      <c r="O4434" s="134"/>
      <c r="P4434" s="135"/>
      <c r="Q4434" s="135"/>
      <c r="R4434" s="134"/>
      <c r="S4434" s="135"/>
      <c r="T4434" s="135"/>
      <c r="U4434" s="134"/>
      <c r="V4434" s="135"/>
      <c r="W4434" s="135"/>
      <c r="X4434" s="134"/>
      <c r="Y4434" s="135"/>
      <c r="Z4434" s="135"/>
      <c r="AA4434" s="134"/>
      <c r="AB4434" s="135"/>
      <c r="AC4434" s="135"/>
      <c r="AD4434" s="134"/>
      <c r="AE4434" s="135"/>
      <c r="AF4434" s="135"/>
      <c r="AG4434" s="134"/>
    </row>
    <row r="4435" spans="1:33">
      <c r="A4435" s="144" t="s">
        <v>345</v>
      </c>
      <c r="B4435" s="135" t="s">
        <v>746</v>
      </c>
      <c r="C4435" s="143">
        <v>-496.417164656441</v>
      </c>
      <c r="D4435" s="143">
        <v>1806.0096344509882</v>
      </c>
      <c r="E4435" s="142">
        <v>1.3560000000000001</v>
      </c>
      <c r="F4435" s="141">
        <v>2.29</v>
      </c>
      <c r="G4435" s="135"/>
      <c r="H4435" s="135"/>
      <c r="I4435" s="134"/>
      <c r="J4435" s="135"/>
      <c r="K4435" s="135"/>
      <c r="L4435" s="134"/>
      <c r="M4435" s="135"/>
      <c r="N4435" s="135"/>
      <c r="O4435" s="134"/>
      <c r="P4435" s="135"/>
      <c r="Q4435" s="135"/>
      <c r="R4435" s="134"/>
      <c r="S4435" s="135"/>
      <c r="T4435" s="135"/>
      <c r="U4435" s="134"/>
      <c r="V4435" s="135"/>
      <c r="W4435" s="135"/>
      <c r="X4435" s="134"/>
      <c r="Y4435" s="135"/>
      <c r="Z4435" s="135"/>
      <c r="AA4435" s="134"/>
      <c r="AB4435" s="135"/>
      <c r="AC4435" s="135"/>
      <c r="AD4435" s="134"/>
      <c r="AE4435" s="135"/>
      <c r="AF4435" s="135"/>
      <c r="AG4435" s="134"/>
    </row>
    <row r="4436" spans="1:33">
      <c r="A4436" s="144" t="s">
        <v>345</v>
      </c>
      <c r="B4436" s="135" t="s">
        <v>745</v>
      </c>
      <c r="C4436" s="143">
        <v>-496.53410435021726</v>
      </c>
      <c r="D4436" s="143">
        <v>1804.8325754689549</v>
      </c>
      <c r="E4436" s="142">
        <v>1.3560000000000001</v>
      </c>
      <c r="F4436" s="141">
        <v>2.3010000000000002</v>
      </c>
      <c r="G4436" s="135"/>
      <c r="H4436" s="135"/>
      <c r="I4436" s="134"/>
      <c r="J4436" s="135"/>
      <c r="K4436" s="135"/>
      <c r="L4436" s="134"/>
      <c r="M4436" s="135"/>
      <c r="N4436" s="135"/>
      <c r="O4436" s="134"/>
      <c r="P4436" s="135"/>
      <c r="Q4436" s="135"/>
      <c r="R4436" s="134"/>
      <c r="S4436" s="135"/>
      <c r="T4436" s="135"/>
      <c r="U4436" s="134"/>
      <c r="V4436" s="135"/>
      <c r="W4436" s="135"/>
      <c r="X4436" s="134"/>
      <c r="Y4436" s="135"/>
      <c r="Z4436" s="135"/>
      <c r="AA4436" s="134"/>
      <c r="AB4436" s="135"/>
      <c r="AC4436" s="135"/>
      <c r="AD4436" s="134"/>
      <c r="AE4436" s="135"/>
      <c r="AF4436" s="135"/>
      <c r="AG4436" s="134"/>
    </row>
    <row r="4437" spans="1:33">
      <c r="A4437" s="144" t="s">
        <v>345</v>
      </c>
      <c r="B4437" s="135" t="s">
        <v>744</v>
      </c>
      <c r="C4437" s="143">
        <v>-496.40574932247415</v>
      </c>
      <c r="D4437" s="143">
        <v>1804.7957283938149</v>
      </c>
      <c r="E4437" s="142">
        <v>1.347</v>
      </c>
      <c r="F4437" s="141">
        <v>2.286</v>
      </c>
      <c r="G4437" s="135"/>
      <c r="H4437" s="135"/>
      <c r="I4437" s="134"/>
      <c r="J4437" s="135"/>
      <c r="K4437" s="135"/>
      <c r="L4437" s="134"/>
      <c r="M4437" s="135"/>
      <c r="N4437" s="135"/>
      <c r="O4437" s="134"/>
      <c r="P4437" s="135"/>
      <c r="Q4437" s="135"/>
      <c r="R4437" s="134"/>
      <c r="S4437" s="135"/>
      <c r="T4437" s="135"/>
      <c r="U4437" s="134"/>
      <c r="V4437" s="135"/>
      <c r="W4437" s="135"/>
      <c r="X4437" s="134"/>
      <c r="Y4437" s="135"/>
      <c r="Z4437" s="135"/>
      <c r="AA4437" s="134"/>
      <c r="AB4437" s="135"/>
      <c r="AC4437" s="135"/>
      <c r="AD4437" s="134"/>
      <c r="AE4437" s="135"/>
      <c r="AF4437" s="135"/>
      <c r="AG4437" s="134"/>
    </row>
    <row r="4438" spans="1:33">
      <c r="A4438" s="144" t="s">
        <v>345</v>
      </c>
      <c r="B4438" s="135" t="s">
        <v>743</v>
      </c>
      <c r="C4438" s="143">
        <v>-496.13911072981494</v>
      </c>
      <c r="D4438" s="143">
        <v>1803.737733196069</v>
      </c>
      <c r="E4438" s="142">
        <v>1.33</v>
      </c>
      <c r="F4438" s="141">
        <v>2.2759999999999998</v>
      </c>
      <c r="G4438" s="135"/>
      <c r="H4438" s="135"/>
      <c r="I4438" s="134"/>
      <c r="J4438" s="135"/>
      <c r="K4438" s="135"/>
      <c r="L4438" s="134"/>
      <c r="M4438" s="135"/>
      <c r="N4438" s="135"/>
      <c r="O4438" s="134"/>
      <c r="P4438" s="135"/>
      <c r="Q4438" s="135"/>
      <c r="R4438" s="134"/>
      <c r="S4438" s="135"/>
      <c r="T4438" s="135"/>
      <c r="U4438" s="134"/>
      <c r="V4438" s="135"/>
      <c r="W4438" s="135"/>
      <c r="X4438" s="134"/>
      <c r="Y4438" s="135"/>
      <c r="Z4438" s="135"/>
      <c r="AA4438" s="134"/>
      <c r="AB4438" s="135"/>
      <c r="AC4438" s="135"/>
      <c r="AD4438" s="134"/>
      <c r="AE4438" s="135"/>
      <c r="AF4438" s="135"/>
      <c r="AG4438" s="134"/>
    </row>
    <row r="4439" spans="1:33">
      <c r="A4439" s="144" t="s">
        <v>345</v>
      </c>
      <c r="B4439" s="135" t="s">
        <v>742</v>
      </c>
      <c r="C4439" s="143">
        <v>-496.49991648471558</v>
      </c>
      <c r="D4439" s="143">
        <v>1802.3654734671661</v>
      </c>
      <c r="E4439" s="142">
        <v>1.36</v>
      </c>
      <c r="F4439" s="141">
        <v>2.2810000000000001</v>
      </c>
      <c r="G4439" s="135"/>
      <c r="H4439" s="135"/>
      <c r="I4439" s="134"/>
      <c r="J4439" s="135"/>
      <c r="K4439" s="135"/>
      <c r="L4439" s="134"/>
      <c r="M4439" s="135"/>
      <c r="N4439" s="135"/>
      <c r="O4439" s="134"/>
      <c r="P4439" s="135"/>
      <c r="Q4439" s="135"/>
      <c r="R4439" s="134"/>
      <c r="S4439" s="135"/>
      <c r="T4439" s="135"/>
      <c r="U4439" s="134"/>
      <c r="V4439" s="135"/>
      <c r="W4439" s="135"/>
      <c r="X4439" s="134"/>
      <c r="Y4439" s="135"/>
      <c r="Z4439" s="135"/>
      <c r="AA4439" s="134"/>
      <c r="AB4439" s="135"/>
      <c r="AC4439" s="135"/>
      <c r="AD4439" s="134"/>
      <c r="AE4439" s="135"/>
      <c r="AF4439" s="135"/>
      <c r="AG4439" s="134"/>
    </row>
    <row r="4440" spans="1:33">
      <c r="A4440" s="144" t="s">
        <v>345</v>
      </c>
      <c r="B4440" s="135" t="s">
        <v>741</v>
      </c>
      <c r="C4440" s="143">
        <v>-496.17580857240665</v>
      </c>
      <c r="D4440" s="143">
        <v>1800.8978707104839</v>
      </c>
      <c r="E4440" s="142">
        <v>1.369</v>
      </c>
      <c r="F4440" s="141">
        <v>2.2890000000000001</v>
      </c>
      <c r="G4440" s="135"/>
      <c r="H4440" s="135"/>
      <c r="I4440" s="134"/>
      <c r="J4440" s="135"/>
      <c r="K4440" s="135"/>
      <c r="L4440" s="134"/>
      <c r="M4440" s="135"/>
      <c r="N4440" s="135"/>
      <c r="O4440" s="134"/>
      <c r="P4440" s="135"/>
      <c r="Q4440" s="135"/>
      <c r="R4440" s="134"/>
      <c r="S4440" s="135"/>
      <c r="T4440" s="135"/>
      <c r="U4440" s="134"/>
      <c r="V4440" s="135"/>
      <c r="W4440" s="135"/>
      <c r="X4440" s="134"/>
      <c r="Y4440" s="135"/>
      <c r="Z4440" s="135"/>
      <c r="AA4440" s="134"/>
      <c r="AB4440" s="135"/>
      <c r="AC4440" s="135"/>
      <c r="AD4440" s="134"/>
      <c r="AE4440" s="135"/>
      <c r="AF4440" s="135"/>
      <c r="AG4440" s="134"/>
    </row>
    <row r="4441" spans="1:33">
      <c r="A4441" s="144" t="s">
        <v>345</v>
      </c>
      <c r="B4441" s="135" t="s">
        <v>740</v>
      </c>
      <c r="C4441" s="143">
        <v>-496.63085798188888</v>
      </c>
      <c r="D4441" s="143">
        <v>1800.2305909590982</v>
      </c>
      <c r="E4441" s="142">
        <v>1.3080000000000001</v>
      </c>
      <c r="F4441" s="141">
        <v>2.2850000000000001</v>
      </c>
      <c r="G4441" s="135"/>
      <c r="H4441" s="135"/>
      <c r="I4441" s="134"/>
      <c r="J4441" s="135"/>
      <c r="K4441" s="135"/>
      <c r="L4441" s="134"/>
      <c r="M4441" s="135"/>
      <c r="N4441" s="135"/>
      <c r="O4441" s="134"/>
      <c r="P4441" s="135"/>
      <c r="Q4441" s="135"/>
      <c r="R4441" s="134"/>
      <c r="S4441" s="135"/>
      <c r="T4441" s="135"/>
      <c r="U4441" s="134"/>
      <c r="V4441" s="135"/>
      <c r="W4441" s="135"/>
      <c r="X4441" s="134"/>
      <c r="Y4441" s="135"/>
      <c r="Z4441" s="135"/>
      <c r="AA4441" s="134"/>
      <c r="AB4441" s="135"/>
      <c r="AC4441" s="135"/>
      <c r="AD4441" s="134"/>
      <c r="AE4441" s="135"/>
      <c r="AF4441" s="135"/>
      <c r="AG4441" s="134"/>
    </row>
    <row r="4442" spans="1:33">
      <c r="A4442" s="144" t="s">
        <v>345</v>
      </c>
      <c r="B4442" s="135" t="s">
        <v>739</v>
      </c>
      <c r="C4442" s="143">
        <v>-496.88420010921016</v>
      </c>
      <c r="D4442" s="143">
        <v>1798.6528261718706</v>
      </c>
      <c r="E4442" s="142">
        <v>1.3180000000000001</v>
      </c>
      <c r="F4442" s="141">
        <v>2.278</v>
      </c>
      <c r="G4442" s="135"/>
      <c r="H4442" s="135"/>
      <c r="I4442" s="134"/>
      <c r="J4442" s="135"/>
      <c r="K4442" s="135"/>
      <c r="L4442" s="134"/>
      <c r="M4442" s="135"/>
      <c r="N4442" s="135"/>
      <c r="O4442" s="134"/>
      <c r="P4442" s="135"/>
      <c r="Q4442" s="135"/>
      <c r="R4442" s="134"/>
      <c r="S4442" s="135"/>
      <c r="T4442" s="135"/>
      <c r="U4442" s="134"/>
      <c r="V4442" s="135"/>
      <c r="W4442" s="135"/>
      <c r="X4442" s="134"/>
      <c r="Y4442" s="135"/>
      <c r="Z4442" s="135"/>
      <c r="AA4442" s="134"/>
      <c r="AB4442" s="135"/>
      <c r="AC4442" s="135"/>
      <c r="AD4442" s="134"/>
      <c r="AE4442" s="135"/>
      <c r="AF4442" s="135"/>
      <c r="AG4442" s="134"/>
    </row>
    <row r="4443" spans="1:33">
      <c r="A4443" s="144" t="s">
        <v>345</v>
      </c>
      <c r="B4443" s="135" t="s">
        <v>738</v>
      </c>
      <c r="C4443" s="143">
        <v>-496.41607200488551</v>
      </c>
      <c r="D4443" s="143">
        <v>1797.6561517560942</v>
      </c>
      <c r="E4443" s="142">
        <v>1.3160000000000001</v>
      </c>
      <c r="F4443" s="141">
        <v>2.2490000000000001</v>
      </c>
      <c r="G4443" s="135"/>
      <c r="H4443" s="135"/>
      <c r="I4443" s="134"/>
      <c r="J4443" s="135"/>
      <c r="K4443" s="135"/>
      <c r="L4443" s="134"/>
      <c r="M4443" s="135"/>
      <c r="N4443" s="135"/>
      <c r="O4443" s="134"/>
      <c r="P4443" s="135"/>
      <c r="Q4443" s="135"/>
      <c r="R4443" s="134"/>
      <c r="S4443" s="135"/>
      <c r="T4443" s="135"/>
      <c r="U4443" s="134"/>
      <c r="V4443" s="135"/>
      <c r="W4443" s="135"/>
      <c r="X4443" s="134"/>
      <c r="Y4443" s="135"/>
      <c r="Z4443" s="135"/>
      <c r="AA4443" s="134"/>
      <c r="AB4443" s="135"/>
      <c r="AC4443" s="135"/>
      <c r="AD4443" s="134"/>
      <c r="AE4443" s="135"/>
      <c r="AF4443" s="135"/>
      <c r="AG4443" s="134"/>
    </row>
    <row r="4444" spans="1:33">
      <c r="A4444" s="144" t="s">
        <v>345</v>
      </c>
      <c r="B4444" s="135" t="s">
        <v>737</v>
      </c>
      <c r="C4444" s="143">
        <v>-496.04844668828076</v>
      </c>
      <c r="D4444" s="143">
        <v>1796.1422372081302</v>
      </c>
      <c r="E4444" s="142">
        <v>1.306</v>
      </c>
      <c r="F4444" s="141">
        <v>2.246</v>
      </c>
      <c r="G4444" s="135"/>
      <c r="H4444" s="135"/>
      <c r="I4444" s="134"/>
      <c r="J4444" s="135"/>
      <c r="K4444" s="135"/>
      <c r="L4444" s="134"/>
      <c r="M4444" s="135"/>
      <c r="N4444" s="135"/>
      <c r="O4444" s="134"/>
      <c r="P4444" s="135"/>
      <c r="Q4444" s="135"/>
      <c r="R4444" s="134"/>
      <c r="S4444" s="135"/>
      <c r="T4444" s="135"/>
      <c r="U4444" s="134"/>
      <c r="V4444" s="135"/>
      <c r="W4444" s="135"/>
      <c r="X4444" s="134"/>
      <c r="Y4444" s="135"/>
      <c r="Z4444" s="135"/>
      <c r="AA4444" s="134"/>
      <c r="AB4444" s="135"/>
      <c r="AC4444" s="135"/>
      <c r="AD4444" s="134"/>
      <c r="AE4444" s="135"/>
      <c r="AF4444" s="135"/>
      <c r="AG4444" s="134"/>
    </row>
    <row r="4445" spans="1:33">
      <c r="A4445" s="144" t="s">
        <v>345</v>
      </c>
      <c r="B4445" s="135" t="s">
        <v>736</v>
      </c>
      <c r="C4445" s="143">
        <v>-496.41815910256253</v>
      </c>
      <c r="D4445" s="143">
        <v>1794.5305062908278</v>
      </c>
      <c r="E4445" s="142">
        <v>1.31</v>
      </c>
      <c r="F4445" s="141">
        <v>2.2410000000000001</v>
      </c>
      <c r="G4445" s="135"/>
      <c r="H4445" s="135"/>
      <c r="I4445" s="134"/>
      <c r="J4445" s="135"/>
      <c r="K4445" s="135"/>
      <c r="L4445" s="134"/>
      <c r="M4445" s="135"/>
      <c r="N4445" s="135"/>
      <c r="O4445" s="134"/>
      <c r="P4445" s="135"/>
      <c r="Q4445" s="135"/>
      <c r="R4445" s="134"/>
      <c r="S4445" s="135"/>
      <c r="T4445" s="135"/>
      <c r="U4445" s="134"/>
      <c r="V4445" s="135"/>
      <c r="W4445" s="135"/>
      <c r="X4445" s="134"/>
      <c r="Y4445" s="135"/>
      <c r="Z4445" s="135"/>
      <c r="AA4445" s="134"/>
      <c r="AB4445" s="135"/>
      <c r="AC4445" s="135"/>
      <c r="AD4445" s="134"/>
      <c r="AE4445" s="135"/>
      <c r="AF4445" s="135"/>
      <c r="AG4445" s="134"/>
    </row>
    <row r="4446" spans="1:33">
      <c r="A4446" s="144" t="s">
        <v>345</v>
      </c>
      <c r="B4446" s="135" t="s">
        <v>735</v>
      </c>
      <c r="C4446" s="143">
        <v>-495.9905962411604</v>
      </c>
      <c r="D4446" s="143">
        <v>1793.6244358253787</v>
      </c>
      <c r="E4446" s="142">
        <v>1.306</v>
      </c>
      <c r="F4446" s="141">
        <v>2.2400000000000002</v>
      </c>
      <c r="G4446" s="135"/>
      <c r="H4446" s="135"/>
      <c r="I4446" s="134"/>
      <c r="J4446" s="135"/>
      <c r="K4446" s="135"/>
      <c r="L4446" s="134"/>
      <c r="M4446" s="135"/>
      <c r="N4446" s="135"/>
      <c r="O4446" s="134"/>
      <c r="P4446" s="135"/>
      <c r="Q4446" s="135"/>
      <c r="R4446" s="134"/>
      <c r="S4446" s="135"/>
      <c r="T4446" s="135"/>
      <c r="U4446" s="134"/>
      <c r="V4446" s="135"/>
      <c r="W4446" s="135"/>
      <c r="X4446" s="134"/>
      <c r="Y4446" s="135"/>
      <c r="Z4446" s="135"/>
      <c r="AA4446" s="134"/>
      <c r="AB4446" s="135"/>
      <c r="AC4446" s="135"/>
      <c r="AD4446" s="134"/>
      <c r="AE4446" s="135"/>
      <c r="AF4446" s="135"/>
      <c r="AG4446" s="134"/>
    </row>
    <row r="4447" spans="1:33">
      <c r="A4447" s="144" t="s">
        <v>345</v>
      </c>
      <c r="B4447" s="135" t="s">
        <v>734</v>
      </c>
      <c r="C4447" s="143">
        <v>-496.10005231060171</v>
      </c>
      <c r="D4447" s="143">
        <v>1792.568843014089</v>
      </c>
      <c r="E4447" s="142">
        <v>1.28</v>
      </c>
      <c r="F4447" s="141">
        <v>2.2269999999999999</v>
      </c>
      <c r="G4447" s="135"/>
      <c r="H4447" s="135"/>
      <c r="I4447" s="134"/>
      <c r="J4447" s="135"/>
      <c r="K4447" s="135"/>
      <c r="L4447" s="134"/>
      <c r="M4447" s="135"/>
      <c r="N4447" s="135"/>
      <c r="O4447" s="134"/>
      <c r="P4447" s="135"/>
      <c r="Q4447" s="135"/>
      <c r="R4447" s="134"/>
      <c r="S4447" s="135"/>
      <c r="T4447" s="135"/>
      <c r="U4447" s="134"/>
      <c r="V4447" s="135"/>
      <c r="W4447" s="135"/>
      <c r="X4447" s="134"/>
      <c r="Y4447" s="135"/>
      <c r="Z4447" s="135"/>
      <c r="AA4447" s="134"/>
      <c r="AB4447" s="135"/>
      <c r="AC4447" s="135"/>
      <c r="AD4447" s="134"/>
      <c r="AE4447" s="135"/>
      <c r="AF4447" s="135"/>
      <c r="AG4447" s="134"/>
    </row>
    <row r="4448" spans="1:33">
      <c r="A4448" s="144" t="s">
        <v>345</v>
      </c>
      <c r="B4448" s="135" t="s">
        <v>733</v>
      </c>
      <c r="C4448" s="143">
        <v>-495.98960995304145</v>
      </c>
      <c r="D4448" s="143">
        <v>1790.5927470556701</v>
      </c>
      <c r="E4448" s="142">
        <v>1.2949999999999999</v>
      </c>
      <c r="F4448" s="141">
        <v>2.2589999999999999</v>
      </c>
      <c r="G4448" s="135"/>
      <c r="H4448" s="135"/>
      <c r="I4448" s="134"/>
      <c r="J4448" s="135"/>
      <c r="K4448" s="135"/>
      <c r="L4448" s="134"/>
      <c r="M4448" s="135"/>
      <c r="N4448" s="135"/>
      <c r="O4448" s="134"/>
      <c r="P4448" s="135"/>
      <c r="Q4448" s="135"/>
      <c r="R4448" s="134"/>
      <c r="S4448" s="135"/>
      <c r="T4448" s="135"/>
      <c r="U4448" s="134"/>
      <c r="V4448" s="135"/>
      <c r="W4448" s="135"/>
      <c r="X4448" s="134"/>
      <c r="Y4448" s="135"/>
      <c r="Z4448" s="135"/>
      <c r="AA4448" s="134"/>
      <c r="AB4448" s="135"/>
      <c r="AC4448" s="135"/>
      <c r="AD4448" s="134"/>
      <c r="AE4448" s="135"/>
      <c r="AF4448" s="135"/>
      <c r="AG4448" s="134"/>
    </row>
    <row r="4449" spans="1:33">
      <c r="A4449" s="144" t="s">
        <v>345</v>
      </c>
      <c r="B4449" s="135" t="s">
        <v>732</v>
      </c>
      <c r="C4449" s="143">
        <v>-496.8491267968422</v>
      </c>
      <c r="D4449" s="143">
        <v>1789.0704879091579</v>
      </c>
      <c r="E4449" s="142">
        <v>1.288</v>
      </c>
      <c r="F4449" s="141">
        <v>2.2519999999999998</v>
      </c>
      <c r="G4449" s="135"/>
      <c r="H4449" s="135"/>
      <c r="I4449" s="134"/>
      <c r="J4449" s="135"/>
      <c r="K4449" s="135"/>
      <c r="L4449" s="134"/>
      <c r="M4449" s="135"/>
      <c r="N4449" s="135"/>
      <c r="O4449" s="134"/>
      <c r="P4449" s="135"/>
      <c r="Q4449" s="135"/>
      <c r="R4449" s="134"/>
      <c r="S4449" s="135"/>
      <c r="T4449" s="135"/>
      <c r="U4449" s="134"/>
      <c r="V4449" s="135"/>
      <c r="W4449" s="135"/>
      <c r="X4449" s="134"/>
      <c r="Y4449" s="135"/>
      <c r="Z4449" s="135"/>
      <c r="AA4449" s="134"/>
      <c r="AB4449" s="135"/>
      <c r="AC4449" s="135"/>
      <c r="AD4449" s="134"/>
      <c r="AE4449" s="135"/>
      <c r="AF4449" s="135"/>
      <c r="AG4449" s="134"/>
    </row>
    <row r="4450" spans="1:33">
      <c r="A4450" s="144" t="s">
        <v>345</v>
      </c>
      <c r="B4450" s="135" t="s">
        <v>731</v>
      </c>
      <c r="C4450" s="143">
        <v>-496.81611301292492</v>
      </c>
      <c r="D4450" s="143">
        <v>1788.5939107801628</v>
      </c>
      <c r="E4450" s="142">
        <v>1.3080000000000001</v>
      </c>
      <c r="F4450" s="141">
        <v>2.2450000000000001</v>
      </c>
      <c r="G4450" s="135"/>
      <c r="H4450" s="135"/>
      <c r="I4450" s="134"/>
      <c r="J4450" s="135"/>
      <c r="K4450" s="135"/>
      <c r="L4450" s="134"/>
      <c r="M4450" s="135"/>
      <c r="N4450" s="135"/>
      <c r="O4450" s="134"/>
      <c r="P4450" s="135"/>
      <c r="Q4450" s="135"/>
      <c r="R4450" s="134"/>
      <c r="S4450" s="135"/>
      <c r="T4450" s="135"/>
      <c r="U4450" s="134"/>
      <c r="V4450" s="135"/>
      <c r="W4450" s="135"/>
      <c r="X4450" s="134"/>
      <c r="Y4450" s="135"/>
      <c r="Z4450" s="135"/>
      <c r="AA4450" s="134"/>
      <c r="AB4450" s="135"/>
      <c r="AC4450" s="135"/>
      <c r="AD4450" s="134"/>
      <c r="AE4450" s="135"/>
      <c r="AF4450" s="135"/>
      <c r="AG4450" s="134"/>
    </row>
    <row r="4451" spans="1:33">
      <c r="A4451" s="144" t="s">
        <v>345</v>
      </c>
      <c r="B4451" s="135" t="s">
        <v>730</v>
      </c>
      <c r="C4451" s="143">
        <v>-496.5871487474829</v>
      </c>
      <c r="D4451" s="143">
        <v>1788.2795112416627</v>
      </c>
      <c r="E4451" s="142">
        <v>1.266</v>
      </c>
      <c r="F4451" s="141">
        <v>2.2309999999999999</v>
      </c>
      <c r="G4451" s="135"/>
      <c r="H4451" s="135"/>
      <c r="I4451" s="134"/>
      <c r="J4451" s="135"/>
      <c r="K4451" s="135"/>
      <c r="L4451" s="134"/>
      <c r="M4451" s="135"/>
      <c r="N4451" s="135"/>
      <c r="O4451" s="134"/>
      <c r="P4451" s="135"/>
      <c r="Q4451" s="135"/>
      <c r="R4451" s="134"/>
      <c r="S4451" s="135"/>
      <c r="T4451" s="135"/>
      <c r="U4451" s="134"/>
      <c r="V4451" s="135"/>
      <c r="W4451" s="135"/>
      <c r="X4451" s="134"/>
      <c r="Y4451" s="135"/>
      <c r="Z4451" s="135"/>
      <c r="AA4451" s="134"/>
      <c r="AB4451" s="135"/>
      <c r="AC4451" s="135"/>
      <c r="AD4451" s="134"/>
      <c r="AE4451" s="135"/>
      <c r="AF4451" s="135"/>
      <c r="AG4451" s="134"/>
    </row>
    <row r="4452" spans="1:33">
      <c r="A4452" s="144" t="s">
        <v>345</v>
      </c>
      <c r="B4452" s="135" t="s">
        <v>729</v>
      </c>
      <c r="C4452" s="143">
        <v>-496.70100668412658</v>
      </c>
      <c r="D4452" s="143">
        <v>1786.6107835111422</v>
      </c>
      <c r="E4452" s="142">
        <v>1.268</v>
      </c>
      <c r="F4452" s="141">
        <v>2.2389999999999999</v>
      </c>
      <c r="G4452" s="135"/>
      <c r="H4452" s="135"/>
      <c r="I4452" s="134"/>
      <c r="J4452" s="135"/>
      <c r="K4452" s="135"/>
      <c r="L4452" s="134"/>
      <c r="M4452" s="135"/>
      <c r="N4452" s="135"/>
      <c r="O4452" s="134"/>
      <c r="P4452" s="135"/>
      <c r="Q4452" s="135"/>
      <c r="R4452" s="134"/>
      <c r="S4452" s="135"/>
      <c r="T4452" s="135"/>
      <c r="U4452" s="134"/>
      <c r="V4452" s="135"/>
      <c r="W4452" s="135"/>
      <c r="X4452" s="134"/>
      <c r="Y4452" s="135"/>
      <c r="Z4452" s="135"/>
      <c r="AA4452" s="134"/>
      <c r="AB4452" s="135"/>
      <c r="AC4452" s="135"/>
      <c r="AD4452" s="134"/>
      <c r="AE4452" s="135"/>
      <c r="AF4452" s="135"/>
      <c r="AG4452" s="134"/>
    </row>
    <row r="4453" spans="1:33">
      <c r="A4453" s="144" t="s">
        <v>345</v>
      </c>
      <c r="B4453" s="135" t="s">
        <v>728</v>
      </c>
      <c r="C4453" s="143">
        <v>-496.13700288621584</v>
      </c>
      <c r="D4453" s="143">
        <v>1786.1926435873968</v>
      </c>
      <c r="E4453" s="142">
        <v>1.3089999999999999</v>
      </c>
      <c r="F4453" s="141">
        <v>2.2429999999999999</v>
      </c>
      <c r="G4453" s="135"/>
      <c r="H4453" s="135"/>
      <c r="I4453" s="134"/>
      <c r="J4453" s="135"/>
      <c r="K4453" s="135"/>
      <c r="L4453" s="134"/>
      <c r="M4453" s="135"/>
      <c r="N4453" s="135"/>
      <c r="O4453" s="134"/>
      <c r="P4453" s="135"/>
      <c r="Q4453" s="135"/>
      <c r="R4453" s="134"/>
      <c r="S4453" s="135"/>
      <c r="T4453" s="135"/>
      <c r="U4453" s="134"/>
      <c r="V4453" s="135"/>
      <c r="W4453" s="135"/>
      <c r="X4453" s="134"/>
      <c r="Y4453" s="135"/>
      <c r="Z4453" s="135"/>
      <c r="AA4453" s="134"/>
      <c r="AB4453" s="135"/>
      <c r="AC4453" s="135"/>
      <c r="AD4453" s="134"/>
      <c r="AE4453" s="135"/>
      <c r="AF4453" s="135"/>
      <c r="AG4453" s="134"/>
    </row>
    <row r="4454" spans="1:33">
      <c r="A4454" s="144" t="s">
        <v>345</v>
      </c>
      <c r="B4454" s="135" t="s">
        <v>727</v>
      </c>
      <c r="C4454" s="143">
        <v>-496.00293236042694</v>
      </c>
      <c r="D4454" s="143">
        <v>1784.443343904361</v>
      </c>
      <c r="E4454" s="142">
        <v>1.2909999999999999</v>
      </c>
      <c r="F4454" s="141">
        <v>2.234</v>
      </c>
      <c r="G4454" s="135"/>
      <c r="H4454" s="135"/>
      <c r="I4454" s="134"/>
      <c r="J4454" s="135"/>
      <c r="K4454" s="135"/>
      <c r="L4454" s="134"/>
      <c r="M4454" s="135"/>
      <c r="N4454" s="135"/>
      <c r="O4454" s="134"/>
      <c r="P4454" s="135"/>
      <c r="Q4454" s="135"/>
      <c r="R4454" s="134"/>
      <c r="S4454" s="135"/>
      <c r="T4454" s="135"/>
      <c r="U4454" s="134"/>
      <c r="V4454" s="135"/>
      <c r="W4454" s="135"/>
      <c r="X4454" s="134"/>
      <c r="Y4454" s="135"/>
      <c r="Z4454" s="135"/>
      <c r="AA4454" s="134"/>
      <c r="AB4454" s="135"/>
      <c r="AC4454" s="135"/>
      <c r="AD4454" s="134"/>
      <c r="AE4454" s="135"/>
      <c r="AF4454" s="135"/>
      <c r="AG4454" s="134"/>
    </row>
    <row r="4455" spans="1:33">
      <c r="A4455" s="144" t="s">
        <v>345</v>
      </c>
      <c r="B4455" s="135" t="s">
        <v>726</v>
      </c>
      <c r="C4455" s="143">
        <v>-495.91719110575445</v>
      </c>
      <c r="D4455" s="143">
        <v>1784.1656798894865</v>
      </c>
      <c r="E4455" s="142">
        <v>1.3009999999999999</v>
      </c>
      <c r="F4455" s="141">
        <v>2.2360000000000002</v>
      </c>
      <c r="G4455" s="135"/>
      <c r="H4455" s="135"/>
      <c r="I4455" s="134"/>
      <c r="J4455" s="135"/>
      <c r="K4455" s="135"/>
      <c r="L4455" s="134"/>
      <c r="M4455" s="135"/>
      <c r="N4455" s="135"/>
      <c r="O4455" s="134"/>
      <c r="P4455" s="135"/>
      <c r="Q4455" s="135"/>
      <c r="R4455" s="134"/>
      <c r="S4455" s="135"/>
      <c r="T4455" s="135"/>
      <c r="U4455" s="134"/>
      <c r="V4455" s="135"/>
      <c r="W4455" s="135"/>
      <c r="X4455" s="134"/>
      <c r="Y4455" s="135"/>
      <c r="Z4455" s="135"/>
      <c r="AA4455" s="134"/>
      <c r="AB4455" s="135"/>
      <c r="AC4455" s="135"/>
      <c r="AD4455" s="134"/>
      <c r="AE4455" s="135"/>
      <c r="AF4455" s="135"/>
      <c r="AG4455" s="134"/>
    </row>
    <row r="4456" spans="1:33">
      <c r="A4456" s="144" t="s">
        <v>345</v>
      </c>
      <c r="B4456" s="135" t="s">
        <v>725</v>
      </c>
      <c r="C4456" s="143">
        <v>-496.07848611086484</v>
      </c>
      <c r="D4456" s="143">
        <v>1783.7238310533339</v>
      </c>
      <c r="E4456" s="142">
        <v>1.331</v>
      </c>
      <c r="F4456" s="141">
        <v>2.2450000000000001</v>
      </c>
      <c r="G4456" s="135"/>
      <c r="H4456" s="135"/>
      <c r="I4456" s="134"/>
      <c r="J4456" s="135"/>
      <c r="K4456" s="135"/>
      <c r="L4456" s="134"/>
      <c r="M4456" s="135"/>
      <c r="N4456" s="135"/>
      <c r="O4456" s="134"/>
      <c r="P4456" s="135"/>
      <c r="Q4456" s="135"/>
      <c r="R4456" s="134"/>
      <c r="S4456" s="135"/>
      <c r="T4456" s="135"/>
      <c r="U4456" s="134"/>
      <c r="V4456" s="135"/>
      <c r="W4456" s="135"/>
      <c r="X4456" s="134"/>
      <c r="Y4456" s="135"/>
      <c r="Z4456" s="135"/>
      <c r="AA4456" s="134"/>
      <c r="AB4456" s="135"/>
      <c r="AC4456" s="135"/>
      <c r="AD4456" s="134"/>
      <c r="AE4456" s="135"/>
      <c r="AF4456" s="135"/>
      <c r="AG4456" s="134"/>
    </row>
    <row r="4457" spans="1:33">
      <c r="A4457" s="144" t="s">
        <v>345</v>
      </c>
      <c r="B4457" s="135" t="s">
        <v>724</v>
      </c>
      <c r="C4457" s="143">
        <v>-496.02957309818112</v>
      </c>
      <c r="D4457" s="143">
        <v>1783.5522519008666</v>
      </c>
      <c r="E4457" s="142">
        <v>1.2929999999999999</v>
      </c>
      <c r="F4457" s="141">
        <v>2.2530000000000001</v>
      </c>
      <c r="G4457" s="135"/>
      <c r="H4457" s="135"/>
      <c r="I4457" s="134"/>
      <c r="J4457" s="135"/>
      <c r="K4457" s="135"/>
      <c r="L4457" s="134"/>
      <c r="M4457" s="135"/>
      <c r="N4457" s="135"/>
      <c r="O4457" s="134"/>
      <c r="P4457" s="135"/>
      <c r="Q4457" s="135"/>
      <c r="R4457" s="134"/>
      <c r="S4457" s="135"/>
      <c r="T4457" s="135"/>
      <c r="U4457" s="134"/>
      <c r="V4457" s="135"/>
      <c r="W4457" s="135"/>
      <c r="X4457" s="134"/>
      <c r="Y4457" s="135"/>
      <c r="Z4457" s="135"/>
      <c r="AA4457" s="134"/>
      <c r="AB4457" s="135"/>
      <c r="AC4457" s="135"/>
      <c r="AD4457" s="134"/>
      <c r="AE4457" s="135"/>
      <c r="AF4457" s="135"/>
      <c r="AG4457" s="134"/>
    </row>
    <row r="4458" spans="1:33">
      <c r="A4458" s="144" t="s">
        <v>345</v>
      </c>
      <c r="B4458" s="135" t="s">
        <v>723</v>
      </c>
      <c r="C4458" s="143">
        <v>-496.6507050380726</v>
      </c>
      <c r="D4458" s="143">
        <v>1783.3107358894197</v>
      </c>
      <c r="E4458" s="142">
        <v>1.288</v>
      </c>
      <c r="F4458" s="141">
        <v>2.2229999999999999</v>
      </c>
      <c r="G4458" s="135"/>
      <c r="H4458" s="135"/>
      <c r="I4458" s="134"/>
      <c r="J4458" s="135"/>
      <c r="K4458" s="135"/>
      <c r="L4458" s="134"/>
      <c r="M4458" s="135"/>
      <c r="N4458" s="135"/>
      <c r="O4458" s="134"/>
      <c r="P4458" s="135"/>
      <c r="Q4458" s="135"/>
      <c r="R4458" s="134"/>
      <c r="S4458" s="135"/>
      <c r="T4458" s="135"/>
      <c r="U4458" s="134"/>
      <c r="V4458" s="135"/>
      <c r="W4458" s="135"/>
      <c r="X4458" s="134"/>
      <c r="Y4458" s="135"/>
      <c r="Z4458" s="135"/>
      <c r="AA4458" s="134"/>
      <c r="AB4458" s="135"/>
      <c r="AC4458" s="135"/>
      <c r="AD4458" s="134"/>
      <c r="AE4458" s="135"/>
      <c r="AF4458" s="135"/>
      <c r="AG4458" s="134"/>
    </row>
    <row r="4459" spans="1:33">
      <c r="A4459" s="144" t="s">
        <v>345</v>
      </c>
      <c r="B4459" s="135" t="s">
        <v>722</v>
      </c>
      <c r="C4459" s="143">
        <v>-496.39211530825105</v>
      </c>
      <c r="D4459" s="143">
        <v>1782.6213986828639</v>
      </c>
      <c r="E4459" s="142">
        <v>1.3129999999999999</v>
      </c>
      <c r="F4459" s="141">
        <v>2.2509999999999999</v>
      </c>
      <c r="G4459" s="135"/>
      <c r="H4459" s="135"/>
      <c r="I4459" s="134"/>
      <c r="J4459" s="135"/>
      <c r="K4459" s="135"/>
      <c r="L4459" s="134"/>
      <c r="M4459" s="135"/>
      <c r="N4459" s="135"/>
      <c r="O4459" s="134"/>
      <c r="P4459" s="135"/>
      <c r="Q4459" s="135"/>
      <c r="R4459" s="134"/>
      <c r="S4459" s="135"/>
      <c r="T4459" s="135"/>
      <c r="U4459" s="134"/>
      <c r="V4459" s="135"/>
      <c r="W4459" s="135"/>
      <c r="X4459" s="134"/>
      <c r="Y4459" s="135"/>
      <c r="Z4459" s="135"/>
      <c r="AA4459" s="134"/>
      <c r="AB4459" s="135"/>
      <c r="AC4459" s="135"/>
      <c r="AD4459" s="134"/>
      <c r="AE4459" s="135"/>
      <c r="AF4459" s="135"/>
      <c r="AG4459" s="134"/>
    </row>
    <row r="4460" spans="1:33">
      <c r="A4460" s="144" t="s">
        <v>345</v>
      </c>
      <c r="B4460" s="135" t="s">
        <v>721</v>
      </c>
      <c r="C4460" s="143">
        <v>-496.58714474951955</v>
      </c>
      <c r="D4460" s="143">
        <v>1781.6555816513628</v>
      </c>
      <c r="E4460" s="142">
        <v>1.284</v>
      </c>
      <c r="F4460" s="141">
        <v>2.2429999999999999</v>
      </c>
      <c r="G4460" s="135"/>
      <c r="H4460" s="135"/>
      <c r="I4460" s="134"/>
      <c r="J4460" s="135"/>
      <c r="K4460" s="135"/>
      <c r="L4460" s="134"/>
      <c r="M4460" s="135"/>
      <c r="N4460" s="135"/>
      <c r="O4460" s="134"/>
      <c r="P4460" s="135"/>
      <c r="Q4460" s="135"/>
      <c r="R4460" s="134"/>
      <c r="S4460" s="135"/>
      <c r="T4460" s="135"/>
      <c r="U4460" s="134"/>
      <c r="V4460" s="135"/>
      <c r="W4460" s="135"/>
      <c r="X4460" s="134"/>
      <c r="Y4460" s="135"/>
      <c r="Z4460" s="135"/>
      <c r="AA4460" s="134"/>
      <c r="AB4460" s="135"/>
      <c r="AC4460" s="135"/>
      <c r="AD4460" s="134"/>
      <c r="AE4460" s="135"/>
      <c r="AF4460" s="135"/>
      <c r="AG4460" s="134"/>
    </row>
    <row r="4461" spans="1:33">
      <c r="A4461" s="144" t="s">
        <v>345</v>
      </c>
      <c r="B4461" s="135" t="s">
        <v>720</v>
      </c>
      <c r="C4461" s="143">
        <v>-496.21225021139759</v>
      </c>
      <c r="D4461" s="143">
        <v>1780.1299233764134</v>
      </c>
      <c r="E4461" s="142">
        <v>1.2789999999999999</v>
      </c>
      <c r="F4461" s="141">
        <v>2.226</v>
      </c>
      <c r="G4461" s="135"/>
      <c r="H4461" s="135"/>
      <c r="I4461" s="134"/>
      <c r="J4461" s="135"/>
      <c r="K4461" s="135"/>
      <c r="L4461" s="134"/>
      <c r="M4461" s="135"/>
      <c r="N4461" s="135"/>
      <c r="O4461" s="134"/>
      <c r="P4461" s="135"/>
      <c r="Q4461" s="135"/>
      <c r="R4461" s="134"/>
      <c r="S4461" s="135"/>
      <c r="T4461" s="135"/>
      <c r="U4461" s="134"/>
      <c r="V4461" s="135"/>
      <c r="W4461" s="135"/>
      <c r="X4461" s="134"/>
      <c r="Y4461" s="135"/>
      <c r="Z4461" s="135"/>
      <c r="AA4461" s="134"/>
      <c r="AB4461" s="135"/>
      <c r="AC4461" s="135"/>
      <c r="AD4461" s="134"/>
      <c r="AE4461" s="135"/>
      <c r="AF4461" s="135"/>
      <c r="AG4461" s="134"/>
    </row>
    <row r="4462" spans="1:33">
      <c r="A4462" s="144" t="s">
        <v>345</v>
      </c>
      <c r="B4462" s="135" t="s">
        <v>719</v>
      </c>
      <c r="C4462" s="143">
        <v>-496.5042834551956</v>
      </c>
      <c r="D4462" s="143">
        <v>1778.6204850018928</v>
      </c>
      <c r="E4462" s="142">
        <v>1.278</v>
      </c>
      <c r="F4462" s="141">
        <v>2.2530000000000001</v>
      </c>
      <c r="G4462" s="135"/>
      <c r="H4462" s="135"/>
      <c r="I4462" s="134"/>
      <c r="J4462" s="135"/>
      <c r="K4462" s="135"/>
      <c r="L4462" s="134"/>
      <c r="M4462" s="135"/>
      <c r="N4462" s="135"/>
      <c r="O4462" s="134"/>
      <c r="P4462" s="135"/>
      <c r="Q4462" s="135"/>
      <c r="R4462" s="134"/>
      <c r="S4462" s="135"/>
      <c r="T4462" s="135"/>
      <c r="U4462" s="134"/>
      <c r="V4462" s="135"/>
      <c r="W4462" s="135"/>
      <c r="X4462" s="134"/>
      <c r="Y4462" s="135"/>
      <c r="Z4462" s="135"/>
      <c r="AA4462" s="134"/>
      <c r="AB4462" s="135"/>
      <c r="AC4462" s="135"/>
      <c r="AD4462" s="134"/>
      <c r="AE4462" s="135"/>
      <c r="AF4462" s="135"/>
      <c r="AG4462" s="134"/>
    </row>
    <row r="4463" spans="1:33">
      <c r="A4463" s="144" t="s">
        <v>345</v>
      </c>
      <c r="B4463" s="135" t="s">
        <v>718</v>
      </c>
      <c r="C4463" s="143">
        <v>-496.50179514971273</v>
      </c>
      <c r="D4463" s="143">
        <v>1778.3647682222866</v>
      </c>
      <c r="E4463" s="142">
        <v>1.3049999999999999</v>
      </c>
      <c r="F4463" s="141">
        <v>2.242</v>
      </c>
      <c r="G4463" s="135"/>
      <c r="H4463" s="135"/>
      <c r="I4463" s="134"/>
      <c r="J4463" s="135"/>
      <c r="K4463" s="135"/>
      <c r="L4463" s="134"/>
      <c r="M4463" s="135"/>
      <c r="N4463" s="135"/>
      <c r="O4463" s="134"/>
      <c r="P4463" s="135"/>
      <c r="Q4463" s="135"/>
      <c r="R4463" s="134"/>
      <c r="S4463" s="135"/>
      <c r="T4463" s="135"/>
      <c r="U4463" s="134"/>
      <c r="V4463" s="135"/>
      <c r="W4463" s="135"/>
      <c r="X4463" s="134"/>
      <c r="Y4463" s="135"/>
      <c r="Z4463" s="135"/>
      <c r="AA4463" s="134"/>
      <c r="AB4463" s="135"/>
      <c r="AC4463" s="135"/>
      <c r="AD4463" s="134"/>
      <c r="AE4463" s="135"/>
      <c r="AF4463" s="135"/>
      <c r="AG4463" s="134"/>
    </row>
    <row r="4464" spans="1:33">
      <c r="A4464" s="144" t="s">
        <v>345</v>
      </c>
      <c r="B4464" s="135" t="s">
        <v>717</v>
      </c>
      <c r="C4464" s="143">
        <v>-496.74174588241704</v>
      </c>
      <c r="D4464" s="143">
        <v>1777.9476530588067</v>
      </c>
      <c r="E4464" s="142">
        <v>1.3069999999999999</v>
      </c>
      <c r="F4464" s="141">
        <v>2.246</v>
      </c>
      <c r="G4464" s="135"/>
      <c r="H4464" s="135"/>
      <c r="I4464" s="134"/>
      <c r="J4464" s="135"/>
      <c r="K4464" s="135"/>
      <c r="L4464" s="134"/>
      <c r="M4464" s="135"/>
      <c r="N4464" s="135"/>
      <c r="O4464" s="134"/>
      <c r="P4464" s="135"/>
      <c r="Q4464" s="135"/>
      <c r="R4464" s="134"/>
      <c r="S4464" s="135"/>
      <c r="T4464" s="135"/>
      <c r="U4464" s="134"/>
      <c r="V4464" s="135"/>
      <c r="W4464" s="135"/>
      <c r="X4464" s="134"/>
      <c r="Y4464" s="135"/>
      <c r="Z4464" s="135"/>
      <c r="AA4464" s="134"/>
      <c r="AB4464" s="135"/>
      <c r="AC4464" s="135"/>
      <c r="AD4464" s="134"/>
      <c r="AE4464" s="135"/>
      <c r="AF4464" s="135"/>
      <c r="AG4464" s="134"/>
    </row>
    <row r="4465" spans="1:33">
      <c r="A4465" s="144" t="s">
        <v>345</v>
      </c>
      <c r="B4465" s="135" t="s">
        <v>716</v>
      </c>
      <c r="C4465" s="143">
        <v>-496.78232930602195</v>
      </c>
      <c r="D4465" s="143">
        <v>1776.165824153843</v>
      </c>
      <c r="E4465" s="142">
        <v>1.2929999999999999</v>
      </c>
      <c r="F4465" s="141">
        <v>2.2450000000000001</v>
      </c>
      <c r="G4465" s="135"/>
      <c r="H4465" s="135"/>
      <c r="I4465" s="134"/>
      <c r="J4465" s="135"/>
      <c r="K4465" s="135"/>
      <c r="L4465" s="134"/>
      <c r="M4465" s="135"/>
      <c r="N4465" s="135"/>
      <c r="O4465" s="134"/>
      <c r="P4465" s="135"/>
      <c r="Q4465" s="135"/>
      <c r="R4465" s="134"/>
      <c r="S4465" s="135"/>
      <c r="T4465" s="135"/>
      <c r="U4465" s="134"/>
      <c r="V4465" s="135"/>
      <c r="W4465" s="135"/>
      <c r="X4465" s="134"/>
      <c r="Y4465" s="135"/>
      <c r="Z4465" s="135"/>
      <c r="AA4465" s="134"/>
      <c r="AB4465" s="135"/>
      <c r="AC4465" s="135"/>
      <c r="AD4465" s="134"/>
      <c r="AE4465" s="135"/>
      <c r="AF4465" s="135"/>
      <c r="AG4465" s="134"/>
    </row>
    <row r="4466" spans="1:33">
      <c r="A4466" s="144" t="s">
        <v>345</v>
      </c>
      <c r="B4466" s="135" t="s">
        <v>715</v>
      </c>
      <c r="C4466" s="143">
        <v>-496.55370943958087</v>
      </c>
      <c r="D4466" s="143">
        <v>1775.9304534574267</v>
      </c>
      <c r="E4466" s="142">
        <v>1.294</v>
      </c>
      <c r="F4466" s="141">
        <v>2.238</v>
      </c>
      <c r="G4466" s="135"/>
      <c r="H4466" s="135"/>
      <c r="I4466" s="134"/>
      <c r="J4466" s="135"/>
      <c r="K4466" s="135"/>
      <c r="L4466" s="134"/>
      <c r="M4466" s="135"/>
      <c r="N4466" s="135"/>
      <c r="O4466" s="134"/>
      <c r="P4466" s="135"/>
      <c r="Q4466" s="135"/>
      <c r="R4466" s="134"/>
      <c r="S4466" s="135"/>
      <c r="T4466" s="135"/>
      <c r="U4466" s="134"/>
      <c r="V4466" s="135"/>
      <c r="W4466" s="135"/>
      <c r="X4466" s="134"/>
      <c r="Y4466" s="135"/>
      <c r="Z4466" s="135"/>
      <c r="AA4466" s="134"/>
      <c r="AB4466" s="135"/>
      <c r="AC4466" s="135"/>
      <c r="AD4466" s="134"/>
      <c r="AE4466" s="135"/>
      <c r="AF4466" s="135"/>
      <c r="AG4466" s="134"/>
    </row>
    <row r="4467" spans="1:33">
      <c r="A4467" s="144" t="s">
        <v>345</v>
      </c>
      <c r="B4467" s="135" t="s">
        <v>714</v>
      </c>
      <c r="C4467" s="143">
        <v>-495.99300684845269</v>
      </c>
      <c r="D4467" s="143">
        <v>1775.293436564041</v>
      </c>
      <c r="E4467" s="142">
        <v>1.2929999999999999</v>
      </c>
      <c r="F4467" s="141">
        <v>2.2509999999999999</v>
      </c>
      <c r="G4467" s="135"/>
      <c r="H4467" s="135"/>
      <c r="I4467" s="134"/>
      <c r="J4467" s="135"/>
      <c r="K4467" s="135"/>
      <c r="L4467" s="134"/>
      <c r="M4467" s="135"/>
      <c r="N4467" s="135"/>
      <c r="O4467" s="134"/>
      <c r="P4467" s="135"/>
      <c r="Q4467" s="135"/>
      <c r="R4467" s="134"/>
      <c r="S4467" s="135"/>
      <c r="T4467" s="135"/>
      <c r="U4467" s="134"/>
      <c r="V4467" s="135"/>
      <c r="W4467" s="135"/>
      <c r="X4467" s="134"/>
      <c r="Y4467" s="135"/>
      <c r="Z4467" s="135"/>
      <c r="AA4467" s="134"/>
      <c r="AB4467" s="135"/>
      <c r="AC4467" s="135"/>
      <c r="AD4467" s="134"/>
      <c r="AE4467" s="135"/>
      <c r="AF4467" s="135"/>
      <c r="AG4467" s="134"/>
    </row>
    <row r="4468" spans="1:33">
      <c r="A4468" s="144" t="s">
        <v>345</v>
      </c>
      <c r="B4468" s="135" t="s">
        <v>713</v>
      </c>
      <c r="C4468" s="143">
        <v>-495.98435733040816</v>
      </c>
      <c r="D4468" s="143">
        <v>1775.2897163393084</v>
      </c>
      <c r="E4468" s="142">
        <v>1.2949999999999999</v>
      </c>
      <c r="F4468" s="141">
        <v>2.2290000000000001</v>
      </c>
      <c r="G4468" s="135"/>
      <c r="H4468" s="135"/>
      <c r="I4468" s="134"/>
      <c r="J4468" s="135"/>
      <c r="K4468" s="135"/>
      <c r="L4468" s="134"/>
      <c r="M4468" s="135"/>
      <c r="N4468" s="135"/>
      <c r="O4468" s="134"/>
      <c r="P4468" s="135"/>
      <c r="Q4468" s="135"/>
      <c r="R4468" s="134"/>
      <c r="S4468" s="135"/>
      <c r="T4468" s="135"/>
      <c r="U4468" s="134"/>
      <c r="V4468" s="135"/>
      <c r="W4468" s="135"/>
      <c r="X4468" s="134"/>
      <c r="Y4468" s="135"/>
      <c r="Z4468" s="135"/>
      <c r="AA4468" s="134"/>
      <c r="AB4468" s="135"/>
      <c r="AC4468" s="135"/>
      <c r="AD4468" s="134"/>
      <c r="AE4468" s="135"/>
      <c r="AF4468" s="135"/>
      <c r="AG4468" s="134"/>
    </row>
    <row r="4469" spans="1:33">
      <c r="A4469" s="144" t="s">
        <v>345</v>
      </c>
      <c r="B4469" s="135" t="s">
        <v>712</v>
      </c>
      <c r="C4469" s="143">
        <v>-496.83439553369033</v>
      </c>
      <c r="D4469" s="143">
        <v>1774.7473048011166</v>
      </c>
      <c r="E4469" s="142">
        <v>1.278</v>
      </c>
      <c r="F4469" s="141">
        <v>2.2480000000000002</v>
      </c>
      <c r="G4469" s="135"/>
      <c r="H4469" s="135"/>
      <c r="I4469" s="134"/>
      <c r="J4469" s="135"/>
      <c r="K4469" s="135"/>
      <c r="L4469" s="134"/>
      <c r="M4469" s="135"/>
      <c r="N4469" s="135"/>
      <c r="O4469" s="134"/>
      <c r="P4469" s="135"/>
      <c r="Q4469" s="135"/>
      <c r="R4469" s="134"/>
      <c r="S4469" s="135"/>
      <c r="T4469" s="135"/>
      <c r="U4469" s="134"/>
      <c r="V4469" s="135"/>
      <c r="W4469" s="135"/>
      <c r="X4469" s="134"/>
      <c r="Y4469" s="135"/>
      <c r="Z4469" s="135"/>
      <c r="AA4469" s="134"/>
      <c r="AB4469" s="135"/>
      <c r="AC4469" s="135"/>
      <c r="AD4469" s="134"/>
      <c r="AE4469" s="135"/>
      <c r="AF4469" s="135"/>
      <c r="AG4469" s="134"/>
    </row>
    <row r="4470" spans="1:33">
      <c r="A4470" s="144" t="s">
        <v>345</v>
      </c>
      <c r="B4470" s="135" t="s">
        <v>711</v>
      </c>
      <c r="C4470" s="143">
        <v>-496.34933420998357</v>
      </c>
      <c r="D4470" s="143">
        <v>1772.9187249502706</v>
      </c>
      <c r="E4470" s="142">
        <v>1.3009999999999999</v>
      </c>
      <c r="F4470" s="141">
        <v>2.2320000000000002</v>
      </c>
      <c r="G4470" s="135"/>
      <c r="H4470" s="135"/>
      <c r="I4470" s="134"/>
      <c r="J4470" s="135"/>
      <c r="K4470" s="135"/>
      <c r="L4470" s="134"/>
      <c r="M4470" s="135"/>
      <c r="N4470" s="135"/>
      <c r="O4470" s="134"/>
      <c r="P4470" s="135"/>
      <c r="Q4470" s="135"/>
      <c r="R4470" s="134"/>
      <c r="S4470" s="135"/>
      <c r="T4470" s="135"/>
      <c r="U4470" s="134"/>
      <c r="V4470" s="135"/>
      <c r="W4470" s="135"/>
      <c r="X4470" s="134"/>
      <c r="Y4470" s="135"/>
      <c r="Z4470" s="135"/>
      <c r="AA4470" s="134"/>
      <c r="AB4470" s="135"/>
      <c r="AC4470" s="135"/>
      <c r="AD4470" s="134"/>
      <c r="AE4470" s="135"/>
      <c r="AF4470" s="135"/>
      <c r="AG4470" s="134"/>
    </row>
    <row r="4471" spans="1:33">
      <c r="A4471" s="144" t="s">
        <v>345</v>
      </c>
      <c r="B4471" s="135" t="s">
        <v>710</v>
      </c>
      <c r="C4471" s="143">
        <v>-496.15489359015231</v>
      </c>
      <c r="D4471" s="143">
        <v>1772.8131544835071</v>
      </c>
      <c r="E4471" s="142">
        <v>1.298</v>
      </c>
      <c r="F4471" s="141">
        <v>2.242</v>
      </c>
      <c r="G4471" s="135"/>
      <c r="H4471" s="135"/>
      <c r="I4471" s="134"/>
      <c r="J4471" s="135"/>
      <c r="K4471" s="135"/>
      <c r="L4471" s="134"/>
      <c r="M4471" s="135"/>
      <c r="N4471" s="135"/>
      <c r="O4471" s="134"/>
      <c r="P4471" s="135"/>
      <c r="Q4471" s="135"/>
      <c r="R4471" s="134"/>
      <c r="S4471" s="135"/>
      <c r="T4471" s="135"/>
      <c r="U4471" s="134"/>
      <c r="V4471" s="135"/>
      <c r="W4471" s="135"/>
      <c r="X4471" s="134"/>
      <c r="Y4471" s="135"/>
      <c r="Z4471" s="135"/>
      <c r="AA4471" s="134"/>
      <c r="AB4471" s="135"/>
      <c r="AC4471" s="135"/>
      <c r="AD4471" s="134"/>
      <c r="AE4471" s="135"/>
      <c r="AF4471" s="135"/>
      <c r="AG4471" s="134"/>
    </row>
    <row r="4472" spans="1:33">
      <c r="A4472" s="144" t="s">
        <v>345</v>
      </c>
      <c r="B4472" s="135" t="s">
        <v>709</v>
      </c>
      <c r="C4472" s="143">
        <v>-496.376759361366</v>
      </c>
      <c r="D4472" s="143">
        <v>1771.6837117881294</v>
      </c>
      <c r="E4472" s="142">
        <v>1.2989999999999999</v>
      </c>
      <c r="F4472" s="141">
        <v>2.2440000000000002</v>
      </c>
      <c r="G4472" s="135"/>
      <c r="H4472" s="135"/>
      <c r="I4472" s="134"/>
      <c r="J4472" s="135"/>
      <c r="K4472" s="135"/>
      <c r="L4472" s="134"/>
      <c r="M4472" s="135"/>
      <c r="N4472" s="135"/>
      <c r="O4472" s="134"/>
      <c r="P4472" s="135"/>
      <c r="Q4472" s="135"/>
      <c r="R4472" s="134"/>
      <c r="S4472" s="135"/>
      <c r="T4472" s="135"/>
      <c r="U4472" s="134"/>
      <c r="V4472" s="135"/>
      <c r="W4472" s="135"/>
      <c r="X4472" s="134"/>
      <c r="Y4472" s="135"/>
      <c r="Z4472" s="135"/>
      <c r="AA4472" s="134"/>
      <c r="AB4472" s="135"/>
      <c r="AC4472" s="135"/>
      <c r="AD4472" s="134"/>
      <c r="AE4472" s="135"/>
      <c r="AF4472" s="135"/>
      <c r="AG4472" s="134"/>
    </row>
    <row r="4473" spans="1:33">
      <c r="A4473" s="144" t="s">
        <v>345</v>
      </c>
      <c r="B4473" s="135" t="s">
        <v>708</v>
      </c>
      <c r="C4473" s="143">
        <v>-496.38076095754542</v>
      </c>
      <c r="D4473" s="143">
        <v>1771.0149243015076</v>
      </c>
      <c r="E4473" s="142">
        <v>1.286</v>
      </c>
      <c r="F4473" s="141">
        <v>2.2490000000000001</v>
      </c>
      <c r="G4473" s="135"/>
      <c r="H4473" s="135"/>
      <c r="I4473" s="134"/>
      <c r="J4473" s="135"/>
      <c r="K4473" s="135"/>
      <c r="L4473" s="134"/>
      <c r="M4473" s="135"/>
      <c r="N4473" s="135"/>
      <c r="O4473" s="134"/>
      <c r="P4473" s="135"/>
      <c r="Q4473" s="135"/>
      <c r="R4473" s="134"/>
      <c r="S4473" s="135"/>
      <c r="T4473" s="135"/>
      <c r="U4473" s="134"/>
      <c r="V4473" s="135"/>
      <c r="W4473" s="135"/>
      <c r="X4473" s="134"/>
      <c r="Y4473" s="135"/>
      <c r="Z4473" s="135"/>
      <c r="AA4473" s="134"/>
      <c r="AB4473" s="135"/>
      <c r="AC4473" s="135"/>
      <c r="AD4473" s="134"/>
      <c r="AE4473" s="135"/>
      <c r="AF4473" s="135"/>
      <c r="AG4473" s="134"/>
    </row>
    <row r="4474" spans="1:33">
      <c r="A4474" s="144" t="s">
        <v>345</v>
      </c>
      <c r="B4474" s="135" t="s">
        <v>707</v>
      </c>
      <c r="C4474" s="143">
        <v>-496.59755299426155</v>
      </c>
      <c r="D4474" s="143">
        <v>1769.7243211922244</v>
      </c>
      <c r="E4474" s="142">
        <v>1.2869999999999999</v>
      </c>
      <c r="F4474" s="141">
        <v>2.238</v>
      </c>
      <c r="G4474" s="135"/>
      <c r="H4474" s="135"/>
      <c r="I4474" s="134"/>
      <c r="J4474" s="135"/>
      <c r="K4474" s="135"/>
      <c r="L4474" s="134"/>
      <c r="M4474" s="135"/>
      <c r="N4474" s="135"/>
      <c r="O4474" s="134"/>
      <c r="P4474" s="135"/>
      <c r="Q4474" s="135"/>
      <c r="R4474" s="134"/>
      <c r="S4474" s="135"/>
      <c r="T4474" s="135"/>
      <c r="U4474" s="134"/>
      <c r="V4474" s="135"/>
      <c r="W4474" s="135"/>
      <c r="X4474" s="134"/>
      <c r="Y4474" s="135"/>
      <c r="Z4474" s="135"/>
      <c r="AA4474" s="134"/>
      <c r="AB4474" s="135"/>
      <c r="AC4474" s="135"/>
      <c r="AD4474" s="134"/>
      <c r="AE4474" s="135"/>
      <c r="AF4474" s="135"/>
      <c r="AG4474" s="134"/>
    </row>
    <row r="4475" spans="1:33">
      <c r="A4475" s="144" t="s">
        <v>345</v>
      </c>
      <c r="B4475" s="135" t="s">
        <v>706</v>
      </c>
      <c r="C4475" s="143">
        <v>-496.65479059316203</v>
      </c>
      <c r="D4475" s="143">
        <v>1769.2767103940423</v>
      </c>
      <c r="E4475" s="142">
        <v>1.3260000000000001</v>
      </c>
      <c r="F4475" s="141">
        <v>2.2509999999999999</v>
      </c>
      <c r="G4475" s="135"/>
      <c r="H4475" s="135"/>
      <c r="I4475" s="134"/>
      <c r="J4475" s="135"/>
      <c r="K4475" s="135"/>
      <c r="L4475" s="134"/>
      <c r="M4475" s="135"/>
      <c r="N4475" s="135"/>
      <c r="O4475" s="134"/>
      <c r="P4475" s="135"/>
      <c r="Q4475" s="135"/>
      <c r="R4475" s="134"/>
      <c r="S4475" s="135"/>
      <c r="T4475" s="135"/>
      <c r="U4475" s="134"/>
      <c r="V4475" s="135"/>
      <c r="W4475" s="135"/>
      <c r="X4475" s="134"/>
      <c r="Y4475" s="135"/>
      <c r="Z4475" s="135"/>
      <c r="AA4475" s="134"/>
      <c r="AB4475" s="135"/>
      <c r="AC4475" s="135"/>
      <c r="AD4475" s="134"/>
      <c r="AE4475" s="135"/>
      <c r="AF4475" s="135"/>
      <c r="AG4475" s="134"/>
    </row>
    <row r="4476" spans="1:33">
      <c r="A4476" s="144" t="s">
        <v>345</v>
      </c>
      <c r="B4476" s="135" t="s">
        <v>705</v>
      </c>
      <c r="C4476" s="143">
        <v>-496.07131384880216</v>
      </c>
      <c r="D4476" s="143">
        <v>1767.4498409275611</v>
      </c>
      <c r="E4476" s="142">
        <v>1.288</v>
      </c>
      <c r="F4476" s="141">
        <v>2.2330000000000001</v>
      </c>
      <c r="G4476" s="135"/>
      <c r="H4476" s="135"/>
      <c r="I4476" s="134"/>
      <c r="J4476" s="135"/>
      <c r="K4476" s="135"/>
      <c r="L4476" s="134"/>
      <c r="M4476" s="135"/>
      <c r="N4476" s="135"/>
      <c r="O4476" s="134"/>
      <c r="P4476" s="135"/>
      <c r="Q4476" s="135"/>
      <c r="R4476" s="134"/>
      <c r="S4476" s="135"/>
      <c r="T4476" s="135"/>
      <c r="U4476" s="134"/>
      <c r="V4476" s="135"/>
      <c r="W4476" s="135"/>
      <c r="X4476" s="134"/>
      <c r="Y4476" s="135"/>
      <c r="Z4476" s="135"/>
      <c r="AA4476" s="134"/>
      <c r="AB4476" s="135"/>
      <c r="AC4476" s="135"/>
      <c r="AD4476" s="134"/>
      <c r="AE4476" s="135"/>
      <c r="AF4476" s="135"/>
      <c r="AG4476" s="134"/>
    </row>
    <row r="4477" spans="1:33">
      <c r="A4477" s="144" t="s">
        <v>345</v>
      </c>
      <c r="B4477" s="135" t="s">
        <v>704</v>
      </c>
      <c r="C4477" s="143">
        <v>-496.38445288149234</v>
      </c>
      <c r="D4477" s="143">
        <v>1766.5307649420167</v>
      </c>
      <c r="E4477" s="142">
        <v>1.296</v>
      </c>
      <c r="F4477" s="141">
        <v>2.2530000000000001</v>
      </c>
      <c r="G4477" s="135"/>
      <c r="H4477" s="135"/>
      <c r="I4477" s="134"/>
      <c r="J4477" s="135"/>
      <c r="K4477" s="135"/>
      <c r="L4477" s="134"/>
      <c r="M4477" s="135"/>
      <c r="N4477" s="135"/>
      <c r="O4477" s="134"/>
      <c r="P4477" s="135"/>
      <c r="Q4477" s="135"/>
      <c r="R4477" s="134"/>
      <c r="S4477" s="135"/>
      <c r="T4477" s="135"/>
      <c r="U4477" s="134"/>
      <c r="V4477" s="135"/>
      <c r="W4477" s="135"/>
      <c r="X4477" s="134"/>
      <c r="Y4477" s="135"/>
      <c r="Z4477" s="135"/>
      <c r="AA4477" s="134"/>
      <c r="AB4477" s="135"/>
      <c r="AC4477" s="135"/>
      <c r="AD4477" s="134"/>
      <c r="AE4477" s="135"/>
      <c r="AF4477" s="135"/>
      <c r="AG4477" s="134"/>
    </row>
    <row r="4478" spans="1:33">
      <c r="A4478" s="144" t="s">
        <v>345</v>
      </c>
      <c r="B4478" s="135" t="s">
        <v>703</v>
      </c>
      <c r="C4478" s="143">
        <v>-496.6187572148429</v>
      </c>
      <c r="D4478" s="143">
        <v>1765.7257749926014</v>
      </c>
      <c r="E4478" s="142">
        <v>1.3029999999999999</v>
      </c>
      <c r="F4478" s="141">
        <v>2.2440000000000002</v>
      </c>
      <c r="G4478" s="135"/>
      <c r="H4478" s="135"/>
      <c r="I4478" s="134"/>
      <c r="J4478" s="135"/>
      <c r="K4478" s="135"/>
      <c r="L4478" s="134"/>
      <c r="M4478" s="135"/>
      <c r="N4478" s="135"/>
      <c r="O4478" s="134"/>
      <c r="P4478" s="135"/>
      <c r="Q4478" s="135"/>
      <c r="R4478" s="134"/>
      <c r="S4478" s="135"/>
      <c r="T4478" s="135"/>
      <c r="U4478" s="134"/>
      <c r="V4478" s="135"/>
      <c r="W4478" s="135"/>
      <c r="X4478" s="134"/>
      <c r="Y4478" s="135"/>
      <c r="Z4478" s="135"/>
      <c r="AA4478" s="134"/>
      <c r="AB4478" s="135"/>
      <c r="AC4478" s="135"/>
      <c r="AD4478" s="134"/>
      <c r="AE4478" s="135"/>
      <c r="AF4478" s="135"/>
      <c r="AG4478" s="134"/>
    </row>
    <row r="4479" spans="1:33">
      <c r="A4479" s="144" t="s">
        <v>345</v>
      </c>
      <c r="B4479" s="135" t="s">
        <v>702</v>
      </c>
      <c r="C4479" s="143">
        <v>-496.41150079267175</v>
      </c>
      <c r="D4479" s="143">
        <v>1764.4917098282599</v>
      </c>
      <c r="E4479" s="142">
        <v>1.2989999999999999</v>
      </c>
      <c r="F4479" s="141">
        <v>2.2410000000000001</v>
      </c>
      <c r="G4479" s="135"/>
      <c r="H4479" s="135"/>
      <c r="I4479" s="134"/>
      <c r="J4479" s="135"/>
      <c r="K4479" s="135"/>
      <c r="L4479" s="134"/>
      <c r="M4479" s="135"/>
      <c r="N4479" s="135"/>
      <c r="O4479" s="134"/>
      <c r="P4479" s="135"/>
      <c r="Q4479" s="135"/>
      <c r="R4479" s="134"/>
      <c r="S4479" s="135"/>
      <c r="T4479" s="135"/>
      <c r="U4479" s="134"/>
      <c r="V4479" s="135"/>
      <c r="W4479" s="135"/>
      <c r="X4479" s="134"/>
      <c r="Y4479" s="135"/>
      <c r="Z4479" s="135"/>
      <c r="AA4479" s="134"/>
      <c r="AB4479" s="135"/>
      <c r="AC4479" s="135"/>
      <c r="AD4479" s="134"/>
      <c r="AE4479" s="135"/>
      <c r="AF4479" s="135"/>
      <c r="AG4479" s="134"/>
    </row>
    <row r="4480" spans="1:33">
      <c r="A4480" s="144" t="s">
        <v>345</v>
      </c>
      <c r="B4480" s="135" t="s">
        <v>701</v>
      </c>
      <c r="C4480" s="143">
        <v>-496.56800435203849</v>
      </c>
      <c r="D4480" s="143">
        <v>1763.5413838388135</v>
      </c>
      <c r="E4480" s="142">
        <v>1.296</v>
      </c>
      <c r="F4480" s="141">
        <v>2.2549999999999999</v>
      </c>
      <c r="G4480" s="135"/>
      <c r="H4480" s="135"/>
      <c r="I4480" s="134"/>
      <c r="J4480" s="135"/>
      <c r="K4480" s="135"/>
      <c r="L4480" s="134"/>
      <c r="M4480" s="135"/>
      <c r="N4480" s="135"/>
      <c r="O4480" s="134"/>
      <c r="P4480" s="135"/>
      <c r="Q4480" s="135"/>
      <c r="R4480" s="134"/>
      <c r="S4480" s="135"/>
      <c r="T4480" s="135"/>
      <c r="U4480" s="134"/>
      <c r="V4480" s="135"/>
      <c r="W4480" s="135"/>
      <c r="X4480" s="134"/>
      <c r="Y4480" s="135"/>
      <c r="Z4480" s="135"/>
      <c r="AA4480" s="134"/>
      <c r="AB4480" s="135"/>
      <c r="AC4480" s="135"/>
      <c r="AD4480" s="134"/>
      <c r="AE4480" s="135"/>
      <c r="AF4480" s="135"/>
      <c r="AG4480" s="134"/>
    </row>
    <row r="4481" spans="1:33">
      <c r="A4481" s="144" t="s">
        <v>345</v>
      </c>
      <c r="B4481" s="135" t="s">
        <v>700</v>
      </c>
      <c r="C4481" s="143">
        <v>-495.97936590911382</v>
      </c>
      <c r="D4481" s="143">
        <v>1761.8686314161419</v>
      </c>
      <c r="E4481" s="142">
        <v>1.2789999999999999</v>
      </c>
      <c r="F4481" s="141">
        <v>2.2309999999999999</v>
      </c>
      <c r="G4481" s="135"/>
      <c r="H4481" s="135"/>
      <c r="I4481" s="134"/>
      <c r="J4481" s="135"/>
      <c r="K4481" s="135"/>
      <c r="L4481" s="134"/>
      <c r="M4481" s="135"/>
      <c r="N4481" s="135"/>
      <c r="O4481" s="134"/>
      <c r="P4481" s="135"/>
      <c r="Q4481" s="135"/>
      <c r="R4481" s="134"/>
      <c r="S4481" s="135"/>
      <c r="T4481" s="135"/>
      <c r="U4481" s="134"/>
      <c r="V4481" s="135"/>
      <c r="W4481" s="135"/>
      <c r="X4481" s="134"/>
      <c r="Y4481" s="135"/>
      <c r="Z4481" s="135"/>
      <c r="AA4481" s="134"/>
      <c r="AB4481" s="135"/>
      <c r="AC4481" s="135"/>
      <c r="AD4481" s="134"/>
      <c r="AE4481" s="135"/>
      <c r="AF4481" s="135"/>
      <c r="AG4481" s="134"/>
    </row>
    <row r="4482" spans="1:33">
      <c r="A4482" s="144" t="s">
        <v>345</v>
      </c>
      <c r="B4482" s="135" t="s">
        <v>699</v>
      </c>
      <c r="C4482" s="143">
        <v>-496.56274074411203</v>
      </c>
      <c r="D4482" s="143">
        <v>1760.5429626031053</v>
      </c>
      <c r="E4482" s="142">
        <v>1.2769999999999999</v>
      </c>
      <c r="F4482" s="141">
        <v>2.2440000000000002</v>
      </c>
      <c r="G4482" s="135"/>
      <c r="H4482" s="135"/>
      <c r="I4482" s="134"/>
      <c r="J4482" s="135"/>
      <c r="K4482" s="135"/>
      <c r="L4482" s="134"/>
      <c r="M4482" s="135"/>
      <c r="N4482" s="135"/>
      <c r="O4482" s="134"/>
      <c r="P4482" s="135"/>
      <c r="Q4482" s="135"/>
      <c r="R4482" s="134"/>
      <c r="S4482" s="135"/>
      <c r="T4482" s="135"/>
      <c r="U4482" s="134"/>
      <c r="V4482" s="135"/>
      <c r="W4482" s="135"/>
      <c r="X4482" s="134"/>
      <c r="Y4482" s="135"/>
      <c r="Z4482" s="135"/>
      <c r="AA4482" s="134"/>
      <c r="AB4482" s="135"/>
      <c r="AC4482" s="135"/>
      <c r="AD4482" s="134"/>
      <c r="AE4482" s="135"/>
      <c r="AF4482" s="135"/>
      <c r="AG4482" s="134"/>
    </row>
    <row r="4483" spans="1:33">
      <c r="A4483" s="144" t="s">
        <v>345</v>
      </c>
      <c r="B4483" s="135" t="s">
        <v>698</v>
      </c>
      <c r="C4483" s="143">
        <v>-496.25363227459616</v>
      </c>
      <c r="D4483" s="143">
        <v>1759.5433749694662</v>
      </c>
      <c r="E4483" s="142">
        <v>1.3</v>
      </c>
      <c r="F4483" s="141">
        <v>2.2400000000000002</v>
      </c>
      <c r="G4483" s="135"/>
      <c r="H4483" s="135"/>
      <c r="I4483" s="134"/>
      <c r="J4483" s="135"/>
      <c r="K4483" s="135"/>
      <c r="L4483" s="134"/>
      <c r="M4483" s="135"/>
      <c r="N4483" s="135"/>
      <c r="O4483" s="134"/>
      <c r="P4483" s="135"/>
      <c r="Q4483" s="135"/>
      <c r="R4483" s="134"/>
      <c r="S4483" s="135"/>
      <c r="T4483" s="135"/>
      <c r="U4483" s="134"/>
      <c r="V4483" s="135"/>
      <c r="W4483" s="135"/>
      <c r="X4483" s="134"/>
      <c r="Y4483" s="135"/>
      <c r="Z4483" s="135"/>
      <c r="AA4483" s="134"/>
      <c r="AB4483" s="135"/>
      <c r="AC4483" s="135"/>
      <c r="AD4483" s="134"/>
      <c r="AE4483" s="135"/>
      <c r="AF4483" s="135"/>
      <c r="AG4483" s="134"/>
    </row>
    <row r="4484" spans="1:33">
      <c r="A4484" s="144" t="s">
        <v>345</v>
      </c>
      <c r="B4484" s="135" t="s">
        <v>697</v>
      </c>
      <c r="C4484" s="143">
        <v>-496.26652925911645</v>
      </c>
      <c r="D4484" s="143">
        <v>1758.3104696329801</v>
      </c>
      <c r="E4484" s="142">
        <v>1.268</v>
      </c>
      <c r="F4484" s="141">
        <v>2.2330000000000001</v>
      </c>
      <c r="G4484" s="135"/>
      <c r="H4484" s="135"/>
      <c r="I4484" s="134"/>
      <c r="J4484" s="135"/>
      <c r="K4484" s="135"/>
      <c r="L4484" s="134"/>
      <c r="M4484" s="135"/>
      <c r="N4484" s="135"/>
      <c r="O4484" s="134"/>
      <c r="P4484" s="135"/>
      <c r="Q4484" s="135"/>
      <c r="R4484" s="134"/>
      <c r="S4484" s="135"/>
      <c r="T4484" s="135"/>
      <c r="U4484" s="134"/>
      <c r="V4484" s="135"/>
      <c r="W4484" s="135"/>
      <c r="X4484" s="134"/>
      <c r="Y4484" s="135"/>
      <c r="Z4484" s="135"/>
      <c r="AA4484" s="134"/>
      <c r="AB4484" s="135"/>
      <c r="AC4484" s="135"/>
      <c r="AD4484" s="134"/>
      <c r="AE4484" s="135"/>
      <c r="AF4484" s="135"/>
      <c r="AG4484" s="134"/>
    </row>
    <row r="4485" spans="1:33">
      <c r="A4485" s="144" t="s">
        <v>345</v>
      </c>
      <c r="B4485" s="135" t="s">
        <v>696</v>
      </c>
      <c r="C4485" s="143">
        <v>-496.74598226546618</v>
      </c>
      <c r="D4485" s="143">
        <v>1757.0533131571028</v>
      </c>
      <c r="E4485" s="142">
        <v>1.2989999999999999</v>
      </c>
      <c r="F4485" s="141">
        <v>2.2490000000000001</v>
      </c>
      <c r="G4485" s="135"/>
      <c r="H4485" s="135"/>
      <c r="I4485" s="134"/>
      <c r="J4485" s="135"/>
      <c r="K4485" s="135"/>
      <c r="L4485" s="134"/>
      <c r="M4485" s="135"/>
      <c r="N4485" s="135"/>
      <c r="O4485" s="134"/>
      <c r="P4485" s="135"/>
      <c r="Q4485" s="135"/>
      <c r="R4485" s="134"/>
      <c r="S4485" s="135"/>
      <c r="T4485" s="135"/>
      <c r="U4485" s="134"/>
      <c r="V4485" s="135"/>
      <c r="W4485" s="135"/>
      <c r="X4485" s="134"/>
      <c r="Y4485" s="135"/>
      <c r="Z4485" s="135"/>
      <c r="AA4485" s="134"/>
      <c r="AB4485" s="135"/>
      <c r="AC4485" s="135"/>
      <c r="AD4485" s="134"/>
      <c r="AE4485" s="135"/>
      <c r="AF4485" s="135"/>
      <c r="AG4485" s="134"/>
    </row>
    <row r="4486" spans="1:33">
      <c r="A4486" s="144" t="s">
        <v>345</v>
      </c>
      <c r="B4486" s="135" t="s">
        <v>695</v>
      </c>
      <c r="C4486" s="143">
        <v>-496.16221610017755</v>
      </c>
      <c r="D4486" s="143">
        <v>1755.9261862646285</v>
      </c>
      <c r="E4486" s="142">
        <v>1.2989999999999999</v>
      </c>
      <c r="F4486" s="141">
        <v>2.2570000000000001</v>
      </c>
      <c r="G4486" s="135"/>
      <c r="H4486" s="135"/>
      <c r="I4486" s="134"/>
      <c r="J4486" s="135"/>
      <c r="K4486" s="135"/>
      <c r="L4486" s="134"/>
      <c r="M4486" s="135"/>
      <c r="N4486" s="135"/>
      <c r="O4486" s="134"/>
      <c r="P4486" s="135"/>
      <c r="Q4486" s="135"/>
      <c r="R4486" s="134"/>
      <c r="S4486" s="135"/>
      <c r="T4486" s="135"/>
      <c r="U4486" s="134"/>
      <c r="V4486" s="135"/>
      <c r="W4486" s="135"/>
      <c r="X4486" s="134"/>
      <c r="Y4486" s="135"/>
      <c r="Z4486" s="135"/>
      <c r="AA4486" s="134"/>
      <c r="AB4486" s="135"/>
      <c r="AC4486" s="135"/>
      <c r="AD4486" s="134"/>
      <c r="AE4486" s="135"/>
      <c r="AF4486" s="135"/>
      <c r="AG4486" s="134"/>
    </row>
    <row r="4487" spans="1:33">
      <c r="A4487" s="144" t="s">
        <v>345</v>
      </c>
      <c r="B4487" s="135" t="s">
        <v>694</v>
      </c>
      <c r="C4487" s="143">
        <v>-496.10550970618903</v>
      </c>
      <c r="D4487" s="143">
        <v>1755.72007161957</v>
      </c>
      <c r="E4487" s="142">
        <v>1.2929999999999999</v>
      </c>
      <c r="F4487" s="141">
        <v>2.234</v>
      </c>
      <c r="G4487" s="135"/>
      <c r="H4487" s="135"/>
      <c r="I4487" s="134"/>
      <c r="J4487" s="135"/>
      <c r="K4487" s="135"/>
      <c r="L4487" s="134"/>
      <c r="M4487" s="135"/>
      <c r="N4487" s="135"/>
      <c r="O4487" s="134"/>
      <c r="P4487" s="135"/>
      <c r="Q4487" s="135"/>
      <c r="R4487" s="134"/>
      <c r="S4487" s="135"/>
      <c r="T4487" s="135"/>
      <c r="U4487" s="134"/>
      <c r="V4487" s="135"/>
      <c r="W4487" s="135"/>
      <c r="X4487" s="134"/>
      <c r="Y4487" s="135"/>
      <c r="Z4487" s="135"/>
      <c r="AA4487" s="134"/>
      <c r="AB4487" s="135"/>
      <c r="AC4487" s="135"/>
      <c r="AD4487" s="134"/>
      <c r="AE4487" s="135"/>
      <c r="AF4487" s="135"/>
      <c r="AG4487" s="134"/>
    </row>
    <row r="4488" spans="1:33">
      <c r="A4488" s="144" t="s">
        <v>345</v>
      </c>
      <c r="B4488" s="135" t="s">
        <v>693</v>
      </c>
      <c r="C4488" s="143">
        <v>-496.83266822940499</v>
      </c>
      <c r="D4488" s="143">
        <v>1755.6208121138368</v>
      </c>
      <c r="E4488" s="142">
        <v>1.2849999999999999</v>
      </c>
      <c r="F4488" s="141">
        <v>2.2330000000000001</v>
      </c>
      <c r="G4488" s="135"/>
      <c r="H4488" s="135"/>
      <c r="I4488" s="134"/>
      <c r="J4488" s="135"/>
      <c r="K4488" s="135"/>
      <c r="L4488" s="134"/>
      <c r="M4488" s="135"/>
      <c r="N4488" s="135"/>
      <c r="O4488" s="134"/>
      <c r="P4488" s="135"/>
      <c r="Q4488" s="135"/>
      <c r="R4488" s="134"/>
      <c r="S4488" s="135"/>
      <c r="T4488" s="135"/>
      <c r="U4488" s="134"/>
      <c r="V4488" s="135"/>
      <c r="W4488" s="135"/>
      <c r="X4488" s="134"/>
      <c r="Y4488" s="135"/>
      <c r="Z4488" s="135"/>
      <c r="AA4488" s="134"/>
      <c r="AB4488" s="135"/>
      <c r="AC4488" s="135"/>
      <c r="AD4488" s="134"/>
      <c r="AE4488" s="135"/>
      <c r="AF4488" s="135"/>
      <c r="AG4488" s="134"/>
    </row>
    <row r="4489" spans="1:33">
      <c r="A4489" s="144" t="s">
        <v>345</v>
      </c>
      <c r="B4489" s="135" t="s">
        <v>692</v>
      </c>
      <c r="C4489" s="143">
        <v>-496.37914457394845</v>
      </c>
      <c r="D4489" s="143">
        <v>1754.3494477867284</v>
      </c>
      <c r="E4489" s="142">
        <v>1.2829999999999999</v>
      </c>
      <c r="F4489" s="141">
        <v>2.242</v>
      </c>
      <c r="G4489" s="135"/>
      <c r="H4489" s="135"/>
      <c r="I4489" s="134"/>
      <c r="J4489" s="135"/>
      <c r="K4489" s="135"/>
      <c r="L4489" s="134"/>
      <c r="M4489" s="135"/>
      <c r="N4489" s="135"/>
      <c r="O4489" s="134"/>
      <c r="P4489" s="135"/>
      <c r="Q4489" s="135"/>
      <c r="R4489" s="134"/>
      <c r="S4489" s="135"/>
      <c r="T4489" s="135"/>
      <c r="U4489" s="134"/>
      <c r="V4489" s="135"/>
      <c r="W4489" s="135"/>
      <c r="X4489" s="134"/>
      <c r="Y4489" s="135"/>
      <c r="Z4489" s="135"/>
      <c r="AA4489" s="134"/>
      <c r="AB4489" s="135"/>
      <c r="AC4489" s="135"/>
      <c r="AD4489" s="134"/>
      <c r="AE4489" s="135"/>
      <c r="AF4489" s="135"/>
      <c r="AG4489" s="134"/>
    </row>
    <row r="4490" spans="1:33">
      <c r="A4490" s="144" t="s">
        <v>345</v>
      </c>
      <c r="B4490" s="135" t="s">
        <v>691</v>
      </c>
      <c r="C4490" s="143">
        <v>-496.2050328048428</v>
      </c>
      <c r="D4490" s="143">
        <v>1753.2851212633311</v>
      </c>
      <c r="E4490" s="142">
        <v>1.3080000000000001</v>
      </c>
      <c r="F4490" s="141">
        <v>2.2509999999999999</v>
      </c>
      <c r="G4490" s="135"/>
      <c r="H4490" s="135"/>
      <c r="I4490" s="134"/>
      <c r="J4490" s="135"/>
      <c r="K4490" s="135"/>
      <c r="L4490" s="134"/>
      <c r="M4490" s="135"/>
      <c r="N4490" s="135"/>
      <c r="O4490" s="134"/>
      <c r="P4490" s="135"/>
      <c r="Q4490" s="135"/>
      <c r="R4490" s="134"/>
      <c r="S4490" s="135"/>
      <c r="T4490" s="135"/>
      <c r="U4490" s="134"/>
      <c r="V4490" s="135"/>
      <c r="W4490" s="135"/>
      <c r="X4490" s="134"/>
      <c r="Y4490" s="135"/>
      <c r="Z4490" s="135"/>
      <c r="AA4490" s="134"/>
      <c r="AB4490" s="135"/>
      <c r="AC4490" s="135"/>
      <c r="AD4490" s="134"/>
      <c r="AE4490" s="135"/>
      <c r="AF4490" s="135"/>
      <c r="AG4490" s="134"/>
    </row>
    <row r="4491" spans="1:33">
      <c r="A4491" s="144" t="s">
        <v>345</v>
      </c>
      <c r="B4491" s="135" t="s">
        <v>690</v>
      </c>
      <c r="C4491" s="143">
        <v>-496.46470943119562</v>
      </c>
      <c r="D4491" s="143">
        <v>1752.1277273412024</v>
      </c>
      <c r="E4491" s="142">
        <v>1.288</v>
      </c>
      <c r="F4491" s="141">
        <v>2.246</v>
      </c>
      <c r="G4491" s="135"/>
      <c r="H4491" s="135"/>
      <c r="I4491" s="134"/>
      <c r="J4491" s="135"/>
      <c r="K4491" s="135"/>
      <c r="L4491" s="134"/>
      <c r="M4491" s="135"/>
      <c r="N4491" s="135"/>
      <c r="O4491" s="134"/>
      <c r="P4491" s="135"/>
      <c r="Q4491" s="135"/>
      <c r="R4491" s="134"/>
      <c r="S4491" s="135"/>
      <c r="T4491" s="135"/>
      <c r="U4491" s="134"/>
      <c r="V4491" s="135"/>
      <c r="W4491" s="135"/>
      <c r="X4491" s="134"/>
      <c r="Y4491" s="135"/>
      <c r="Z4491" s="135"/>
      <c r="AA4491" s="134"/>
      <c r="AB4491" s="135"/>
      <c r="AC4491" s="135"/>
      <c r="AD4491" s="134"/>
      <c r="AE4491" s="135"/>
      <c r="AF4491" s="135"/>
      <c r="AG4491" s="134"/>
    </row>
    <row r="4492" spans="1:33">
      <c r="A4492" s="144" t="s">
        <v>345</v>
      </c>
      <c r="B4492" s="135" t="s">
        <v>689</v>
      </c>
      <c r="C4492" s="143">
        <v>-496.2755585395231</v>
      </c>
      <c r="D4492" s="143">
        <v>1751.5469693148561</v>
      </c>
      <c r="E4492" s="142">
        <v>1.3089999999999999</v>
      </c>
      <c r="F4492" s="141">
        <v>2.258</v>
      </c>
      <c r="G4492" s="135"/>
      <c r="H4492" s="135"/>
      <c r="I4492" s="134"/>
      <c r="J4492" s="135"/>
      <c r="K4492" s="135"/>
      <c r="L4492" s="134"/>
      <c r="M4492" s="135"/>
      <c r="N4492" s="135"/>
      <c r="O4492" s="134"/>
      <c r="P4492" s="135"/>
      <c r="Q4492" s="135"/>
      <c r="R4492" s="134"/>
      <c r="S4492" s="135"/>
      <c r="T4492" s="135"/>
      <c r="U4492" s="134"/>
      <c r="V4492" s="135"/>
      <c r="W4492" s="135"/>
      <c r="X4492" s="134"/>
      <c r="Y4492" s="135"/>
      <c r="Z4492" s="135"/>
      <c r="AA4492" s="134"/>
      <c r="AB4492" s="135"/>
      <c r="AC4492" s="135"/>
      <c r="AD4492" s="134"/>
      <c r="AE4492" s="135"/>
      <c r="AF4492" s="135"/>
      <c r="AG4492" s="134"/>
    </row>
    <row r="4493" spans="1:33">
      <c r="A4493" s="144" t="s">
        <v>345</v>
      </c>
      <c r="B4493" s="135" t="s">
        <v>688</v>
      </c>
      <c r="C4493" s="143">
        <v>-496.73500008312453</v>
      </c>
      <c r="D4493" s="143">
        <v>1749.929194709001</v>
      </c>
      <c r="E4493" s="142">
        <v>1.2869999999999999</v>
      </c>
      <c r="F4493" s="141">
        <v>2.242</v>
      </c>
      <c r="G4493" s="135"/>
      <c r="H4493" s="135"/>
      <c r="I4493" s="134"/>
      <c r="J4493" s="135"/>
      <c r="K4493" s="135"/>
      <c r="L4493" s="134"/>
      <c r="M4493" s="135"/>
      <c r="N4493" s="135"/>
      <c r="O4493" s="134"/>
      <c r="P4493" s="135"/>
      <c r="Q4493" s="135"/>
      <c r="R4493" s="134"/>
      <c r="S4493" s="135"/>
      <c r="T4493" s="135"/>
      <c r="U4493" s="134"/>
      <c r="V4493" s="135"/>
      <c r="W4493" s="135"/>
      <c r="X4493" s="134"/>
      <c r="Y4493" s="135"/>
      <c r="Z4493" s="135"/>
      <c r="AA4493" s="134"/>
      <c r="AB4493" s="135"/>
      <c r="AC4493" s="135"/>
      <c r="AD4493" s="134"/>
      <c r="AE4493" s="135"/>
      <c r="AF4493" s="135"/>
      <c r="AG4493" s="134"/>
    </row>
    <row r="4494" spans="1:33">
      <c r="A4494" s="144" t="s">
        <v>345</v>
      </c>
      <c r="B4494" s="135" t="s">
        <v>687</v>
      </c>
      <c r="C4494" s="143">
        <v>-496.11901332879768</v>
      </c>
      <c r="D4494" s="143">
        <v>1748.9521623450721</v>
      </c>
      <c r="E4494" s="142">
        <v>1.2909999999999999</v>
      </c>
      <c r="F4494" s="141">
        <v>2.2290000000000001</v>
      </c>
      <c r="G4494" s="135"/>
      <c r="H4494" s="135"/>
      <c r="I4494" s="134"/>
      <c r="J4494" s="135"/>
      <c r="K4494" s="135"/>
      <c r="L4494" s="134"/>
      <c r="M4494" s="135"/>
      <c r="N4494" s="135"/>
      <c r="O4494" s="134"/>
      <c r="P4494" s="135"/>
      <c r="Q4494" s="135"/>
      <c r="R4494" s="134"/>
      <c r="S4494" s="135"/>
      <c r="T4494" s="135"/>
      <c r="U4494" s="134"/>
      <c r="V4494" s="135"/>
      <c r="W4494" s="135"/>
      <c r="X4494" s="134"/>
      <c r="Y4494" s="135"/>
      <c r="Z4494" s="135"/>
      <c r="AA4494" s="134"/>
      <c r="AB4494" s="135"/>
      <c r="AC4494" s="135"/>
      <c r="AD4494" s="134"/>
      <c r="AE4494" s="135"/>
      <c r="AF4494" s="135"/>
      <c r="AG4494" s="134"/>
    </row>
    <row r="4495" spans="1:33">
      <c r="A4495" s="144" t="s">
        <v>345</v>
      </c>
      <c r="B4495" s="135" t="s">
        <v>686</v>
      </c>
      <c r="C4495" s="143">
        <v>-496.86788270412671</v>
      </c>
      <c r="D4495" s="143">
        <v>1748.6804334365604</v>
      </c>
      <c r="E4495" s="142">
        <v>1.2749999999999999</v>
      </c>
      <c r="F4495" s="141">
        <v>2.222</v>
      </c>
      <c r="G4495" s="135"/>
      <c r="H4495" s="135"/>
      <c r="I4495" s="134"/>
      <c r="J4495" s="135"/>
      <c r="K4495" s="135"/>
      <c r="L4495" s="134"/>
      <c r="M4495" s="135"/>
      <c r="N4495" s="135"/>
      <c r="O4495" s="134"/>
      <c r="P4495" s="135"/>
      <c r="Q4495" s="135"/>
      <c r="R4495" s="134"/>
      <c r="S4495" s="135"/>
      <c r="T4495" s="135"/>
      <c r="U4495" s="134"/>
      <c r="V4495" s="135"/>
      <c r="W4495" s="135"/>
      <c r="X4495" s="134"/>
      <c r="Y4495" s="135"/>
      <c r="Z4495" s="135"/>
      <c r="AA4495" s="134"/>
      <c r="AB4495" s="135"/>
      <c r="AC4495" s="135"/>
      <c r="AD4495" s="134"/>
      <c r="AE4495" s="135"/>
      <c r="AF4495" s="135"/>
      <c r="AG4495" s="134"/>
    </row>
    <row r="4496" spans="1:33">
      <c r="A4496" s="144" t="s">
        <v>345</v>
      </c>
      <c r="B4496" s="135" t="s">
        <v>685</v>
      </c>
      <c r="C4496" s="143">
        <v>-496.40010362793942</v>
      </c>
      <c r="D4496" s="143">
        <v>1748.5262581158445</v>
      </c>
      <c r="E4496" s="142">
        <v>1.3029999999999999</v>
      </c>
      <c r="F4496" s="141">
        <v>2.234</v>
      </c>
      <c r="G4496" s="135"/>
      <c r="H4496" s="135"/>
      <c r="I4496" s="134"/>
      <c r="J4496" s="135"/>
      <c r="K4496" s="135"/>
      <c r="L4496" s="134"/>
      <c r="M4496" s="135"/>
      <c r="N4496" s="135"/>
      <c r="O4496" s="134"/>
      <c r="P4496" s="135"/>
      <c r="Q4496" s="135"/>
      <c r="R4496" s="134"/>
      <c r="S4496" s="135"/>
      <c r="T4496" s="135"/>
      <c r="U4496" s="134"/>
      <c r="V4496" s="135"/>
      <c r="W4496" s="135"/>
      <c r="X4496" s="134"/>
      <c r="Y4496" s="135"/>
      <c r="Z4496" s="135"/>
      <c r="AA4496" s="134"/>
      <c r="AB4496" s="135"/>
      <c r="AC4496" s="135"/>
      <c r="AD4496" s="134"/>
      <c r="AE4496" s="135"/>
      <c r="AF4496" s="135"/>
      <c r="AG4496" s="134"/>
    </row>
    <row r="4497" spans="1:33">
      <c r="A4497" s="144" t="s">
        <v>345</v>
      </c>
      <c r="B4497" s="135" t="s">
        <v>684</v>
      </c>
      <c r="C4497" s="143">
        <v>-496.16011625240424</v>
      </c>
      <c r="D4497" s="143">
        <v>1746.9761518390403</v>
      </c>
      <c r="E4497" s="142">
        <v>1.296</v>
      </c>
      <c r="F4497" s="141">
        <v>2.234</v>
      </c>
      <c r="G4497" s="135"/>
      <c r="H4497" s="135"/>
      <c r="I4497" s="134"/>
      <c r="J4497" s="135"/>
      <c r="K4497" s="135"/>
      <c r="L4497" s="134"/>
      <c r="M4497" s="135"/>
      <c r="N4497" s="135"/>
      <c r="O4497" s="134"/>
      <c r="P4497" s="135"/>
      <c r="Q4497" s="135"/>
      <c r="R4497" s="134"/>
      <c r="S4497" s="135"/>
      <c r="T4497" s="135"/>
      <c r="U4497" s="134"/>
      <c r="V4497" s="135"/>
      <c r="W4497" s="135"/>
      <c r="X4497" s="134"/>
      <c r="Y4497" s="135"/>
      <c r="Z4497" s="135"/>
      <c r="AA4497" s="134"/>
      <c r="AB4497" s="135"/>
      <c r="AC4497" s="135"/>
      <c r="AD4497" s="134"/>
      <c r="AE4497" s="135"/>
      <c r="AF4497" s="135"/>
      <c r="AG4497" s="134"/>
    </row>
    <row r="4498" spans="1:33">
      <c r="A4498" s="144" t="s">
        <v>345</v>
      </c>
      <c r="B4498" s="135" t="s">
        <v>683</v>
      </c>
      <c r="C4498" s="143">
        <v>-496.81594473633351</v>
      </c>
      <c r="D4498" s="143">
        <v>1745.0001717057596</v>
      </c>
      <c r="E4498" s="142">
        <v>1.3140000000000001</v>
      </c>
      <c r="F4498" s="141">
        <v>2.238</v>
      </c>
      <c r="G4498" s="135"/>
      <c r="H4498" s="135"/>
      <c r="I4498" s="134"/>
      <c r="J4498" s="135"/>
      <c r="K4498" s="135"/>
      <c r="L4498" s="134"/>
      <c r="M4498" s="135"/>
      <c r="N4498" s="135"/>
      <c r="O4498" s="134"/>
      <c r="P4498" s="135"/>
      <c r="Q4498" s="135"/>
      <c r="R4498" s="134"/>
      <c r="S4498" s="135"/>
      <c r="T4498" s="135"/>
      <c r="U4498" s="134"/>
      <c r="V4498" s="135"/>
      <c r="W4498" s="135"/>
      <c r="X4498" s="134"/>
      <c r="Y4498" s="135"/>
      <c r="Z4498" s="135"/>
      <c r="AA4498" s="134"/>
      <c r="AB4498" s="135"/>
      <c r="AC4498" s="135"/>
      <c r="AD4498" s="134"/>
      <c r="AE4498" s="135"/>
      <c r="AF4498" s="135"/>
      <c r="AG4498" s="134"/>
    </row>
    <row r="4499" spans="1:33">
      <c r="A4499" s="144" t="s">
        <v>345</v>
      </c>
      <c r="B4499" s="135" t="s">
        <v>682</v>
      </c>
      <c r="C4499" s="143">
        <v>-496.78582538814635</v>
      </c>
      <c r="D4499" s="143">
        <v>1744.6294223776879</v>
      </c>
      <c r="E4499" s="142">
        <v>1.29</v>
      </c>
      <c r="F4499" s="141">
        <v>2.234</v>
      </c>
      <c r="G4499" s="135"/>
      <c r="H4499" s="135"/>
      <c r="I4499" s="134"/>
      <c r="J4499" s="135"/>
      <c r="K4499" s="135"/>
      <c r="L4499" s="134"/>
      <c r="M4499" s="135"/>
      <c r="N4499" s="135"/>
      <c r="O4499" s="134"/>
      <c r="P4499" s="135"/>
      <c r="Q4499" s="135"/>
      <c r="R4499" s="134"/>
      <c r="S4499" s="135"/>
      <c r="T4499" s="135"/>
      <c r="U4499" s="134"/>
      <c r="V4499" s="135"/>
      <c r="W4499" s="135"/>
      <c r="X4499" s="134"/>
      <c r="Y4499" s="135"/>
      <c r="Z4499" s="135"/>
      <c r="AA4499" s="134"/>
      <c r="AB4499" s="135"/>
      <c r="AC4499" s="135"/>
      <c r="AD4499" s="134"/>
      <c r="AE4499" s="135"/>
      <c r="AF4499" s="135"/>
      <c r="AG4499" s="134"/>
    </row>
    <row r="4500" spans="1:33">
      <c r="A4500" s="144" t="s">
        <v>345</v>
      </c>
      <c r="B4500" s="135" t="s">
        <v>681</v>
      </c>
      <c r="C4500" s="143">
        <v>-496.22459990725417</v>
      </c>
      <c r="D4500" s="143">
        <v>1742.8095667470607</v>
      </c>
      <c r="E4500" s="142">
        <v>1.28</v>
      </c>
      <c r="F4500" s="141">
        <v>2.242</v>
      </c>
      <c r="G4500" s="135"/>
      <c r="H4500" s="135"/>
      <c r="I4500" s="134"/>
      <c r="J4500" s="135"/>
      <c r="K4500" s="135"/>
      <c r="L4500" s="134"/>
      <c r="M4500" s="135"/>
      <c r="N4500" s="135"/>
      <c r="O4500" s="134"/>
      <c r="P4500" s="135"/>
      <c r="Q4500" s="135"/>
      <c r="R4500" s="134"/>
      <c r="S4500" s="135"/>
      <c r="T4500" s="135"/>
      <c r="U4500" s="134"/>
      <c r="V4500" s="135"/>
      <c r="W4500" s="135"/>
      <c r="X4500" s="134"/>
      <c r="Y4500" s="135"/>
      <c r="Z4500" s="135"/>
      <c r="AA4500" s="134"/>
      <c r="AB4500" s="135"/>
      <c r="AC4500" s="135"/>
      <c r="AD4500" s="134"/>
      <c r="AE4500" s="135"/>
      <c r="AF4500" s="135"/>
      <c r="AG4500" s="134"/>
    </row>
    <row r="4501" spans="1:33">
      <c r="A4501" s="144" t="s">
        <v>345</v>
      </c>
      <c r="B4501" s="135" t="s">
        <v>680</v>
      </c>
      <c r="C4501" s="143">
        <v>-496.20950944529272</v>
      </c>
      <c r="D4501" s="143">
        <v>1742.7648102658457</v>
      </c>
      <c r="E4501" s="142">
        <v>1.3029999999999999</v>
      </c>
      <c r="F4501" s="141">
        <v>2.2480000000000002</v>
      </c>
      <c r="G4501" s="135"/>
      <c r="H4501" s="135"/>
      <c r="I4501" s="134"/>
      <c r="J4501" s="135"/>
      <c r="K4501" s="135"/>
      <c r="L4501" s="134"/>
      <c r="M4501" s="135"/>
      <c r="N4501" s="135"/>
      <c r="O4501" s="134"/>
      <c r="P4501" s="135"/>
      <c r="Q4501" s="135"/>
      <c r="R4501" s="134"/>
      <c r="S4501" s="135"/>
      <c r="T4501" s="135"/>
      <c r="U4501" s="134"/>
      <c r="V4501" s="135"/>
      <c r="W4501" s="135"/>
      <c r="X4501" s="134"/>
      <c r="Y4501" s="135"/>
      <c r="Z4501" s="135"/>
      <c r="AA4501" s="134"/>
      <c r="AB4501" s="135"/>
      <c r="AC4501" s="135"/>
      <c r="AD4501" s="134"/>
      <c r="AE4501" s="135"/>
      <c r="AF4501" s="135"/>
      <c r="AG4501" s="134"/>
    </row>
    <row r="4502" spans="1:33">
      <c r="A4502" s="144" t="s">
        <v>345</v>
      </c>
      <c r="B4502" s="135" t="s">
        <v>679</v>
      </c>
      <c r="C4502" s="143">
        <v>-495.92719271600731</v>
      </c>
      <c r="D4502" s="143">
        <v>1741.0203862404994</v>
      </c>
      <c r="E4502" s="142">
        <v>1.3140000000000001</v>
      </c>
      <c r="F4502" s="141">
        <v>2.2450000000000001</v>
      </c>
      <c r="G4502" s="135"/>
      <c r="H4502" s="135"/>
      <c r="I4502" s="134"/>
      <c r="J4502" s="135"/>
      <c r="K4502" s="135"/>
      <c r="L4502" s="134"/>
      <c r="M4502" s="135"/>
      <c r="N4502" s="135"/>
      <c r="O4502" s="134"/>
      <c r="P4502" s="135"/>
      <c r="Q4502" s="135"/>
      <c r="R4502" s="134"/>
      <c r="S4502" s="135"/>
      <c r="T4502" s="135"/>
      <c r="U4502" s="134"/>
      <c r="V4502" s="135"/>
      <c r="W4502" s="135"/>
      <c r="X4502" s="134"/>
      <c r="Y4502" s="135"/>
      <c r="Z4502" s="135"/>
      <c r="AA4502" s="134"/>
      <c r="AB4502" s="135"/>
      <c r="AC4502" s="135"/>
      <c r="AD4502" s="134"/>
      <c r="AE4502" s="135"/>
      <c r="AF4502" s="135"/>
      <c r="AG4502" s="134"/>
    </row>
    <row r="4503" spans="1:33">
      <c r="A4503" s="144" t="s">
        <v>345</v>
      </c>
      <c r="B4503" s="135" t="s">
        <v>678</v>
      </c>
      <c r="C4503" s="143">
        <v>-496.64997469837652</v>
      </c>
      <c r="D4503" s="143">
        <v>1740.6981369311093</v>
      </c>
      <c r="E4503" s="142">
        <v>1.3089999999999999</v>
      </c>
      <c r="F4503" s="141">
        <v>2.2250000000000001</v>
      </c>
      <c r="G4503" s="135"/>
      <c r="H4503" s="135"/>
      <c r="I4503" s="134"/>
      <c r="J4503" s="135"/>
      <c r="K4503" s="135"/>
      <c r="L4503" s="134"/>
      <c r="M4503" s="135"/>
      <c r="N4503" s="135"/>
      <c r="O4503" s="134"/>
      <c r="P4503" s="135"/>
      <c r="Q4503" s="135"/>
      <c r="R4503" s="134"/>
      <c r="S4503" s="135"/>
      <c r="T4503" s="135"/>
      <c r="U4503" s="134"/>
      <c r="V4503" s="135"/>
      <c r="W4503" s="135"/>
      <c r="X4503" s="134"/>
      <c r="Y4503" s="135"/>
      <c r="Z4503" s="135"/>
      <c r="AA4503" s="134"/>
      <c r="AB4503" s="135"/>
      <c r="AC4503" s="135"/>
      <c r="AD4503" s="134"/>
      <c r="AE4503" s="135"/>
      <c r="AF4503" s="135"/>
      <c r="AG4503" s="134"/>
    </row>
    <row r="4504" spans="1:33">
      <c r="A4504" s="144" t="s">
        <v>345</v>
      </c>
      <c r="B4504" s="135" t="s">
        <v>677</v>
      </c>
      <c r="C4504" s="143">
        <v>-496.59695576631907</v>
      </c>
      <c r="D4504" s="143">
        <v>1739.0030047077116</v>
      </c>
      <c r="E4504" s="142">
        <v>1.302</v>
      </c>
      <c r="F4504" s="141">
        <v>2.2389999999999999</v>
      </c>
      <c r="G4504" s="135"/>
      <c r="H4504" s="135"/>
      <c r="I4504" s="134"/>
      <c r="J4504" s="135"/>
      <c r="K4504" s="135"/>
      <c r="L4504" s="134"/>
      <c r="M4504" s="135"/>
      <c r="N4504" s="135"/>
      <c r="O4504" s="134"/>
      <c r="P4504" s="135"/>
      <c r="Q4504" s="135"/>
      <c r="R4504" s="134"/>
      <c r="S4504" s="135"/>
      <c r="T4504" s="135"/>
      <c r="U4504" s="134"/>
      <c r="V4504" s="135"/>
      <c r="W4504" s="135"/>
      <c r="X4504" s="134"/>
      <c r="Y4504" s="135"/>
      <c r="Z4504" s="135"/>
      <c r="AA4504" s="134"/>
      <c r="AB4504" s="135"/>
      <c r="AC4504" s="135"/>
      <c r="AD4504" s="134"/>
      <c r="AE4504" s="135"/>
      <c r="AF4504" s="135"/>
      <c r="AG4504" s="134"/>
    </row>
    <row r="4505" spans="1:33">
      <c r="A4505" s="144" t="s">
        <v>345</v>
      </c>
      <c r="B4505" s="135" t="s">
        <v>676</v>
      </c>
      <c r="C4505" s="143">
        <v>-496.88525189040155</v>
      </c>
      <c r="D4505" s="143">
        <v>1737.9438182502706</v>
      </c>
      <c r="E4505" s="142">
        <v>1.3049999999999999</v>
      </c>
      <c r="F4505" s="141">
        <v>2.2440000000000002</v>
      </c>
      <c r="G4505" s="135"/>
      <c r="H4505" s="135"/>
      <c r="I4505" s="134"/>
      <c r="J4505" s="135"/>
      <c r="K4505" s="135"/>
      <c r="L4505" s="134"/>
      <c r="M4505" s="135"/>
      <c r="N4505" s="135"/>
      <c r="O4505" s="134"/>
      <c r="P4505" s="135"/>
      <c r="Q4505" s="135"/>
      <c r="R4505" s="134"/>
      <c r="S4505" s="135"/>
      <c r="T4505" s="135"/>
      <c r="U4505" s="134"/>
      <c r="V4505" s="135"/>
      <c r="W4505" s="135"/>
      <c r="X4505" s="134"/>
      <c r="Y4505" s="135"/>
      <c r="Z4505" s="135"/>
      <c r="AA4505" s="134"/>
      <c r="AB4505" s="135"/>
      <c r="AC4505" s="135"/>
      <c r="AD4505" s="134"/>
      <c r="AE4505" s="135"/>
      <c r="AF4505" s="135"/>
      <c r="AG4505" s="134"/>
    </row>
    <row r="4506" spans="1:33">
      <c r="A4506" s="144" t="s">
        <v>345</v>
      </c>
      <c r="B4506" s="135" t="s">
        <v>675</v>
      </c>
      <c r="C4506" s="143">
        <v>-496.47258307755419</v>
      </c>
      <c r="D4506" s="143">
        <v>1736.466616435677</v>
      </c>
      <c r="E4506" s="142">
        <v>1.3029999999999999</v>
      </c>
      <c r="F4506" s="141">
        <v>2.246</v>
      </c>
      <c r="G4506" s="135"/>
      <c r="H4506" s="135"/>
      <c r="I4506" s="134"/>
      <c r="J4506" s="135"/>
      <c r="K4506" s="135"/>
      <c r="L4506" s="134"/>
      <c r="M4506" s="135"/>
      <c r="N4506" s="135"/>
      <c r="O4506" s="134"/>
      <c r="P4506" s="135"/>
      <c r="Q4506" s="135"/>
      <c r="R4506" s="134"/>
      <c r="S4506" s="135"/>
      <c r="T4506" s="135"/>
      <c r="U4506" s="134"/>
      <c r="V4506" s="135"/>
      <c r="W4506" s="135"/>
      <c r="X4506" s="134"/>
      <c r="Y4506" s="135"/>
      <c r="Z4506" s="135"/>
      <c r="AA4506" s="134"/>
      <c r="AB4506" s="135"/>
      <c r="AC4506" s="135"/>
      <c r="AD4506" s="134"/>
      <c r="AE4506" s="135"/>
      <c r="AF4506" s="135"/>
      <c r="AG4506" s="134"/>
    </row>
    <row r="4507" spans="1:33">
      <c r="A4507" s="144" t="s">
        <v>345</v>
      </c>
      <c r="B4507" s="135" t="s">
        <v>674</v>
      </c>
      <c r="C4507" s="143">
        <v>-496.4777083926582</v>
      </c>
      <c r="D4507" s="143">
        <v>1735.2405592190307</v>
      </c>
      <c r="E4507" s="142">
        <v>1.2929999999999999</v>
      </c>
      <c r="F4507" s="141">
        <v>2.2389999999999999</v>
      </c>
      <c r="G4507" s="135"/>
      <c r="H4507" s="135"/>
      <c r="I4507" s="134"/>
      <c r="J4507" s="135"/>
      <c r="K4507" s="135"/>
      <c r="L4507" s="134"/>
      <c r="M4507" s="135"/>
      <c r="N4507" s="135"/>
      <c r="O4507" s="134"/>
      <c r="P4507" s="135"/>
      <c r="Q4507" s="135"/>
      <c r="R4507" s="134"/>
      <c r="S4507" s="135"/>
      <c r="T4507" s="135"/>
      <c r="U4507" s="134"/>
      <c r="V4507" s="135"/>
      <c r="W4507" s="135"/>
      <c r="X4507" s="134"/>
      <c r="Y4507" s="135"/>
      <c r="Z4507" s="135"/>
      <c r="AA4507" s="134"/>
      <c r="AB4507" s="135"/>
      <c r="AC4507" s="135"/>
      <c r="AD4507" s="134"/>
      <c r="AE4507" s="135"/>
      <c r="AF4507" s="135"/>
      <c r="AG4507" s="134"/>
    </row>
    <row r="4508" spans="1:33">
      <c r="A4508" s="144" t="s">
        <v>345</v>
      </c>
      <c r="B4508" s="135" t="s">
        <v>673</v>
      </c>
      <c r="C4508" s="143">
        <v>-496.73108473127741</v>
      </c>
      <c r="D4508" s="143">
        <v>1734.3570942750096</v>
      </c>
      <c r="E4508" s="142">
        <v>1.296</v>
      </c>
      <c r="F4508" s="141">
        <v>2.2429999999999999</v>
      </c>
      <c r="G4508" s="135"/>
      <c r="H4508" s="135"/>
      <c r="I4508" s="134"/>
      <c r="J4508" s="135"/>
      <c r="K4508" s="135"/>
      <c r="L4508" s="134"/>
      <c r="M4508" s="135"/>
      <c r="N4508" s="135"/>
      <c r="O4508" s="134"/>
      <c r="P4508" s="135"/>
      <c r="Q4508" s="135"/>
      <c r="R4508" s="134"/>
      <c r="S4508" s="135"/>
      <c r="T4508" s="135"/>
      <c r="U4508" s="134"/>
      <c r="V4508" s="135"/>
      <c r="W4508" s="135"/>
      <c r="X4508" s="134"/>
      <c r="Y4508" s="135"/>
      <c r="Z4508" s="135"/>
      <c r="AA4508" s="134"/>
      <c r="AB4508" s="135"/>
      <c r="AC4508" s="135"/>
      <c r="AD4508" s="134"/>
      <c r="AE4508" s="135"/>
      <c r="AF4508" s="135"/>
      <c r="AG4508" s="134"/>
    </row>
    <row r="4509" spans="1:33">
      <c r="A4509" s="144" t="s">
        <v>345</v>
      </c>
      <c r="B4509" s="135" t="s">
        <v>672</v>
      </c>
      <c r="C4509" s="143">
        <v>-496.44980546955287</v>
      </c>
      <c r="D4509" s="143">
        <v>1733.0578141658038</v>
      </c>
      <c r="E4509" s="142">
        <v>1.2789999999999999</v>
      </c>
      <c r="F4509" s="141">
        <v>2.23</v>
      </c>
      <c r="G4509" s="135"/>
      <c r="H4509" s="135"/>
      <c r="I4509" s="134"/>
      <c r="J4509" s="135"/>
      <c r="K4509" s="135"/>
      <c r="L4509" s="134"/>
      <c r="M4509" s="135"/>
      <c r="N4509" s="135"/>
      <c r="O4509" s="134"/>
      <c r="P4509" s="135"/>
      <c r="Q4509" s="135"/>
      <c r="R4509" s="134"/>
      <c r="S4509" s="135"/>
      <c r="T4509" s="135"/>
      <c r="U4509" s="134"/>
      <c r="V4509" s="135"/>
      <c r="W4509" s="135"/>
      <c r="X4509" s="134"/>
      <c r="Y4509" s="135"/>
      <c r="Z4509" s="135"/>
      <c r="AA4509" s="134"/>
      <c r="AB4509" s="135"/>
      <c r="AC4509" s="135"/>
      <c r="AD4509" s="134"/>
      <c r="AE4509" s="135"/>
      <c r="AF4509" s="135"/>
      <c r="AG4509" s="134"/>
    </row>
    <row r="4510" spans="1:33">
      <c r="A4510" s="144" t="s">
        <v>345</v>
      </c>
      <c r="B4510" s="135" t="s">
        <v>671</v>
      </c>
      <c r="C4510" s="143">
        <v>-496.27280160320936</v>
      </c>
      <c r="D4510" s="143">
        <v>1732.6280937185979</v>
      </c>
      <c r="E4510" s="142">
        <v>1.3029999999999999</v>
      </c>
      <c r="F4510" s="141">
        <v>2.2490000000000001</v>
      </c>
      <c r="G4510" s="135"/>
      <c r="H4510" s="135"/>
      <c r="I4510" s="134"/>
      <c r="J4510" s="135"/>
      <c r="K4510" s="135"/>
      <c r="L4510" s="134"/>
      <c r="M4510" s="135"/>
      <c r="N4510" s="135"/>
      <c r="O4510" s="134"/>
      <c r="P4510" s="135"/>
      <c r="Q4510" s="135"/>
      <c r="R4510" s="134"/>
      <c r="S4510" s="135"/>
      <c r="T4510" s="135"/>
      <c r="U4510" s="134"/>
      <c r="V4510" s="135"/>
      <c r="W4510" s="135"/>
      <c r="X4510" s="134"/>
      <c r="Y4510" s="135"/>
      <c r="Z4510" s="135"/>
      <c r="AA4510" s="134"/>
      <c r="AB4510" s="135"/>
      <c r="AC4510" s="135"/>
      <c r="AD4510" s="134"/>
      <c r="AE4510" s="135"/>
      <c r="AF4510" s="135"/>
      <c r="AG4510" s="134"/>
    </row>
    <row r="4511" spans="1:33">
      <c r="A4511" s="144" t="s">
        <v>345</v>
      </c>
      <c r="B4511" s="135" t="s">
        <v>670</v>
      </c>
      <c r="C4511" s="143">
        <v>-496.40173921075274</v>
      </c>
      <c r="D4511" s="143">
        <v>1731.9942173593579</v>
      </c>
      <c r="E4511" s="142">
        <v>1.3029999999999999</v>
      </c>
      <c r="F4511" s="141">
        <v>2.234</v>
      </c>
      <c r="G4511" s="135"/>
      <c r="H4511" s="135"/>
      <c r="I4511" s="134"/>
      <c r="J4511" s="135"/>
      <c r="K4511" s="135"/>
      <c r="L4511" s="134"/>
      <c r="M4511" s="135"/>
      <c r="N4511" s="135"/>
      <c r="O4511" s="134"/>
      <c r="P4511" s="135"/>
      <c r="Q4511" s="135"/>
      <c r="R4511" s="134"/>
      <c r="S4511" s="135"/>
      <c r="T4511" s="135"/>
      <c r="U4511" s="134"/>
      <c r="V4511" s="135"/>
      <c r="W4511" s="135"/>
      <c r="X4511" s="134"/>
      <c r="Y4511" s="135"/>
      <c r="Z4511" s="135"/>
      <c r="AA4511" s="134"/>
      <c r="AB4511" s="135"/>
      <c r="AC4511" s="135"/>
      <c r="AD4511" s="134"/>
      <c r="AE4511" s="135"/>
      <c r="AF4511" s="135"/>
      <c r="AG4511" s="134"/>
    </row>
    <row r="4512" spans="1:33">
      <c r="A4512" s="144" t="s">
        <v>345</v>
      </c>
      <c r="B4512" s="135" t="s">
        <v>669</v>
      </c>
      <c r="C4512" s="143">
        <v>-496.42219414465615</v>
      </c>
      <c r="D4512" s="143">
        <v>1730.1166739341149</v>
      </c>
      <c r="E4512" s="142">
        <v>1.304</v>
      </c>
      <c r="F4512" s="141">
        <v>2.226</v>
      </c>
      <c r="G4512" s="135"/>
      <c r="H4512" s="135"/>
      <c r="I4512" s="134"/>
      <c r="J4512" s="135"/>
      <c r="K4512" s="135"/>
      <c r="L4512" s="134"/>
      <c r="M4512" s="135"/>
      <c r="N4512" s="135"/>
      <c r="O4512" s="134"/>
      <c r="P4512" s="135"/>
      <c r="Q4512" s="135"/>
      <c r="R4512" s="134"/>
      <c r="S4512" s="135"/>
      <c r="T4512" s="135"/>
      <c r="U4512" s="134"/>
      <c r="V4512" s="135"/>
      <c r="W4512" s="135"/>
      <c r="X4512" s="134"/>
      <c r="Y4512" s="135"/>
      <c r="Z4512" s="135"/>
      <c r="AA4512" s="134"/>
      <c r="AB4512" s="135"/>
      <c r="AC4512" s="135"/>
      <c r="AD4512" s="134"/>
      <c r="AE4512" s="135"/>
      <c r="AF4512" s="135"/>
      <c r="AG4512" s="134"/>
    </row>
    <row r="4513" spans="1:33">
      <c r="A4513" s="144" t="s">
        <v>345</v>
      </c>
      <c r="B4513" s="135" t="s">
        <v>668</v>
      </c>
      <c r="C4513" s="143">
        <v>-496.25103666367499</v>
      </c>
      <c r="D4513" s="143">
        <v>1729.1862126986575</v>
      </c>
      <c r="E4513" s="142">
        <v>1.2909999999999999</v>
      </c>
      <c r="F4513" s="141">
        <v>2.2389999999999999</v>
      </c>
      <c r="G4513" s="135"/>
      <c r="H4513" s="135"/>
      <c r="I4513" s="134"/>
      <c r="J4513" s="135"/>
      <c r="K4513" s="135"/>
      <c r="L4513" s="134"/>
      <c r="M4513" s="135"/>
      <c r="N4513" s="135"/>
      <c r="O4513" s="134"/>
      <c r="P4513" s="135"/>
      <c r="Q4513" s="135"/>
      <c r="R4513" s="134"/>
      <c r="S4513" s="135"/>
      <c r="T4513" s="135"/>
      <c r="U4513" s="134"/>
      <c r="V4513" s="135"/>
      <c r="W4513" s="135"/>
      <c r="X4513" s="134"/>
      <c r="Y4513" s="135"/>
      <c r="Z4513" s="135"/>
      <c r="AA4513" s="134"/>
      <c r="AB4513" s="135"/>
      <c r="AC4513" s="135"/>
      <c r="AD4513" s="134"/>
      <c r="AE4513" s="135"/>
      <c r="AF4513" s="135"/>
      <c r="AG4513" s="134"/>
    </row>
    <row r="4514" spans="1:33">
      <c r="A4514" s="144" t="s">
        <v>345</v>
      </c>
      <c r="B4514" s="135" t="s">
        <v>667</v>
      </c>
      <c r="C4514" s="143">
        <v>-496.07791559051435</v>
      </c>
      <c r="D4514" s="143">
        <v>1727.8949437997492</v>
      </c>
      <c r="E4514" s="142">
        <v>1.288</v>
      </c>
      <c r="F4514" s="141">
        <v>2.2410000000000001</v>
      </c>
      <c r="G4514" s="135"/>
      <c r="H4514" s="135"/>
      <c r="I4514" s="134"/>
      <c r="J4514" s="135"/>
      <c r="K4514" s="135"/>
      <c r="L4514" s="134"/>
      <c r="M4514" s="135"/>
      <c r="N4514" s="135"/>
      <c r="O4514" s="134"/>
      <c r="P4514" s="135"/>
      <c r="Q4514" s="135"/>
      <c r="R4514" s="134"/>
      <c r="S4514" s="135"/>
      <c r="T4514" s="135"/>
      <c r="U4514" s="134"/>
      <c r="V4514" s="135"/>
      <c r="W4514" s="135"/>
      <c r="X4514" s="134"/>
      <c r="Y4514" s="135"/>
      <c r="Z4514" s="135"/>
      <c r="AA4514" s="134"/>
      <c r="AB4514" s="135"/>
      <c r="AC4514" s="135"/>
      <c r="AD4514" s="134"/>
      <c r="AE4514" s="135"/>
      <c r="AF4514" s="135"/>
      <c r="AG4514" s="134"/>
    </row>
    <row r="4515" spans="1:33">
      <c r="A4515" s="144" t="s">
        <v>345</v>
      </c>
      <c r="B4515" s="135" t="s">
        <v>666</v>
      </c>
      <c r="C4515" s="143">
        <v>-495.95797825783507</v>
      </c>
      <c r="D4515" s="143">
        <v>1727.3489228593801</v>
      </c>
      <c r="E4515" s="142">
        <v>1.3280000000000001</v>
      </c>
      <c r="F4515" s="141">
        <v>2.2440000000000002</v>
      </c>
      <c r="G4515" s="135"/>
      <c r="H4515" s="135"/>
      <c r="I4515" s="134"/>
      <c r="J4515" s="135"/>
      <c r="K4515" s="135"/>
      <c r="L4515" s="134"/>
      <c r="M4515" s="135"/>
      <c r="N4515" s="135"/>
      <c r="O4515" s="134"/>
      <c r="P4515" s="135"/>
      <c r="Q4515" s="135"/>
      <c r="R4515" s="134"/>
      <c r="S4515" s="135"/>
      <c r="T4515" s="135"/>
      <c r="U4515" s="134"/>
      <c r="V4515" s="135"/>
      <c r="W4515" s="135"/>
      <c r="X4515" s="134"/>
      <c r="Y4515" s="135"/>
      <c r="Z4515" s="135"/>
      <c r="AA4515" s="134"/>
      <c r="AB4515" s="135"/>
      <c r="AC4515" s="135"/>
      <c r="AD4515" s="134"/>
      <c r="AE4515" s="135"/>
      <c r="AF4515" s="135"/>
      <c r="AG4515" s="134"/>
    </row>
    <row r="4516" spans="1:33">
      <c r="A4516" s="144" t="s">
        <v>345</v>
      </c>
      <c r="B4516" s="135" t="s">
        <v>665</v>
      </c>
      <c r="C4516" s="143">
        <v>-496.30246732364213</v>
      </c>
      <c r="D4516" s="143">
        <v>1726.8304624517673</v>
      </c>
      <c r="E4516" s="142">
        <v>1.3080000000000001</v>
      </c>
      <c r="F4516" s="141">
        <v>2.2429999999999999</v>
      </c>
      <c r="G4516" s="135"/>
      <c r="H4516" s="135"/>
      <c r="I4516" s="134"/>
      <c r="J4516" s="135"/>
      <c r="K4516" s="135"/>
      <c r="L4516" s="134"/>
      <c r="M4516" s="135"/>
      <c r="N4516" s="135"/>
      <c r="O4516" s="134"/>
      <c r="P4516" s="135"/>
      <c r="Q4516" s="135"/>
      <c r="R4516" s="134"/>
      <c r="S4516" s="135"/>
      <c r="T4516" s="135"/>
      <c r="U4516" s="134"/>
      <c r="V4516" s="135"/>
      <c r="W4516" s="135"/>
      <c r="X4516" s="134"/>
      <c r="Y4516" s="135"/>
      <c r="Z4516" s="135"/>
      <c r="AA4516" s="134"/>
      <c r="AB4516" s="135"/>
      <c r="AC4516" s="135"/>
      <c r="AD4516" s="134"/>
      <c r="AE4516" s="135"/>
      <c r="AF4516" s="135"/>
      <c r="AG4516" s="134"/>
    </row>
    <row r="4517" spans="1:33">
      <c r="A4517" s="144" t="s">
        <v>345</v>
      </c>
      <c r="B4517" s="135" t="s">
        <v>664</v>
      </c>
      <c r="C4517" s="143">
        <v>-496.72976460384615</v>
      </c>
      <c r="D4517" s="143">
        <v>1725.0567291046864</v>
      </c>
      <c r="E4517" s="142">
        <v>1.3129999999999999</v>
      </c>
      <c r="F4517" s="141">
        <v>2.226</v>
      </c>
      <c r="G4517" s="135"/>
      <c r="H4517" s="135"/>
      <c r="I4517" s="134"/>
      <c r="J4517" s="135"/>
      <c r="K4517" s="135"/>
      <c r="L4517" s="134"/>
      <c r="M4517" s="135"/>
      <c r="N4517" s="135"/>
      <c r="O4517" s="134"/>
      <c r="P4517" s="135"/>
      <c r="Q4517" s="135"/>
      <c r="R4517" s="134"/>
      <c r="S4517" s="135"/>
      <c r="T4517" s="135"/>
      <c r="U4517" s="134"/>
      <c r="V4517" s="135"/>
      <c r="W4517" s="135"/>
      <c r="X4517" s="134"/>
      <c r="Y4517" s="135"/>
      <c r="Z4517" s="135"/>
      <c r="AA4517" s="134"/>
      <c r="AB4517" s="135"/>
      <c r="AC4517" s="135"/>
      <c r="AD4517" s="134"/>
      <c r="AE4517" s="135"/>
      <c r="AF4517" s="135"/>
      <c r="AG4517" s="134"/>
    </row>
    <row r="4518" spans="1:33">
      <c r="A4518" s="144" t="s">
        <v>345</v>
      </c>
      <c r="B4518" s="135" t="s">
        <v>663</v>
      </c>
      <c r="C4518" s="143">
        <v>-496.01582757674981</v>
      </c>
      <c r="D4518" s="143">
        <v>1723.7512343647277</v>
      </c>
      <c r="E4518" s="142">
        <v>1.2929999999999999</v>
      </c>
      <c r="F4518" s="141">
        <v>2.238</v>
      </c>
      <c r="G4518" s="135"/>
      <c r="H4518" s="135"/>
      <c r="I4518" s="134"/>
      <c r="J4518" s="135"/>
      <c r="K4518" s="135"/>
      <c r="L4518" s="134"/>
      <c r="M4518" s="135"/>
      <c r="N4518" s="135"/>
      <c r="O4518" s="134"/>
      <c r="P4518" s="135"/>
      <c r="Q4518" s="135"/>
      <c r="R4518" s="134"/>
      <c r="S4518" s="135"/>
      <c r="T4518" s="135"/>
      <c r="U4518" s="134"/>
      <c r="V4518" s="135"/>
      <c r="W4518" s="135"/>
      <c r="X4518" s="134"/>
      <c r="Y4518" s="135"/>
      <c r="Z4518" s="135"/>
      <c r="AA4518" s="134"/>
      <c r="AB4518" s="135"/>
      <c r="AC4518" s="135"/>
      <c r="AD4518" s="134"/>
      <c r="AE4518" s="135"/>
      <c r="AF4518" s="135"/>
      <c r="AG4518" s="134"/>
    </row>
    <row r="4519" spans="1:33">
      <c r="A4519" s="144" t="s">
        <v>345</v>
      </c>
      <c r="B4519" s="135" t="s">
        <v>662</v>
      </c>
      <c r="C4519" s="143">
        <v>-496.04100025277614</v>
      </c>
      <c r="D4519" s="143">
        <v>1722.6567142692747</v>
      </c>
      <c r="E4519" s="142">
        <v>1.286</v>
      </c>
      <c r="F4519" s="141">
        <v>2.2410000000000001</v>
      </c>
      <c r="G4519" s="135"/>
      <c r="H4519" s="135"/>
      <c r="I4519" s="134"/>
      <c r="J4519" s="135"/>
      <c r="K4519" s="135"/>
      <c r="L4519" s="134"/>
      <c r="M4519" s="135"/>
      <c r="N4519" s="135"/>
      <c r="O4519" s="134"/>
      <c r="P4519" s="135"/>
      <c r="Q4519" s="135"/>
      <c r="R4519" s="134"/>
      <c r="S4519" s="135"/>
      <c r="T4519" s="135"/>
      <c r="U4519" s="134"/>
      <c r="V4519" s="135"/>
      <c r="W4519" s="135"/>
      <c r="X4519" s="134"/>
      <c r="Y4519" s="135"/>
      <c r="Z4519" s="135"/>
      <c r="AA4519" s="134"/>
      <c r="AB4519" s="135"/>
      <c r="AC4519" s="135"/>
      <c r="AD4519" s="134"/>
      <c r="AE4519" s="135"/>
      <c r="AF4519" s="135"/>
      <c r="AG4519" s="134"/>
    </row>
    <row r="4520" spans="1:33">
      <c r="A4520" s="144" t="s">
        <v>345</v>
      </c>
      <c r="B4520" s="135" t="s">
        <v>661</v>
      </c>
      <c r="C4520" s="143">
        <v>-495.925977124116</v>
      </c>
      <c r="D4520" s="143">
        <v>1721.4506383094063</v>
      </c>
      <c r="E4520" s="142">
        <v>1.3049999999999999</v>
      </c>
      <c r="F4520" s="141">
        <v>2.234</v>
      </c>
      <c r="G4520" s="135"/>
      <c r="H4520" s="135"/>
      <c r="I4520" s="134"/>
      <c r="J4520" s="135"/>
      <c r="K4520" s="135"/>
      <c r="L4520" s="134"/>
      <c r="M4520" s="135"/>
      <c r="N4520" s="135"/>
      <c r="O4520" s="134"/>
      <c r="P4520" s="135"/>
      <c r="Q4520" s="135"/>
      <c r="R4520" s="134"/>
      <c r="S4520" s="135"/>
      <c r="T4520" s="135"/>
      <c r="U4520" s="134"/>
      <c r="V4520" s="135"/>
      <c r="W4520" s="135"/>
      <c r="X4520" s="134"/>
      <c r="Y4520" s="135"/>
      <c r="Z4520" s="135"/>
      <c r="AA4520" s="134"/>
      <c r="AB4520" s="135"/>
      <c r="AC4520" s="135"/>
      <c r="AD4520" s="134"/>
      <c r="AE4520" s="135"/>
      <c r="AF4520" s="135"/>
      <c r="AG4520" s="134"/>
    </row>
    <row r="4521" spans="1:33">
      <c r="A4521" s="144" t="s">
        <v>345</v>
      </c>
      <c r="B4521" s="135" t="s">
        <v>660</v>
      </c>
      <c r="C4521" s="143">
        <v>-496.17082876738783</v>
      </c>
      <c r="D4521" s="143">
        <v>1720.7384046671868</v>
      </c>
      <c r="E4521" s="142">
        <v>1.306</v>
      </c>
      <c r="F4521" s="141">
        <v>2.2450000000000001</v>
      </c>
      <c r="G4521" s="135"/>
      <c r="H4521" s="135"/>
      <c r="I4521" s="134"/>
      <c r="J4521" s="135"/>
      <c r="K4521" s="135"/>
      <c r="L4521" s="134"/>
      <c r="M4521" s="135"/>
      <c r="N4521" s="135"/>
      <c r="O4521" s="134"/>
      <c r="P4521" s="135"/>
      <c r="Q4521" s="135"/>
      <c r="R4521" s="134"/>
      <c r="S4521" s="135"/>
      <c r="T4521" s="135"/>
      <c r="U4521" s="134"/>
      <c r="V4521" s="135"/>
      <c r="W4521" s="135"/>
      <c r="X4521" s="134"/>
      <c r="Y4521" s="135"/>
      <c r="Z4521" s="135"/>
      <c r="AA4521" s="134"/>
      <c r="AB4521" s="135"/>
      <c r="AC4521" s="135"/>
      <c r="AD4521" s="134"/>
      <c r="AE4521" s="135"/>
      <c r="AF4521" s="135"/>
      <c r="AG4521" s="134"/>
    </row>
    <row r="4522" spans="1:33">
      <c r="A4522" s="144" t="s">
        <v>345</v>
      </c>
      <c r="B4522" s="135" t="s">
        <v>659</v>
      </c>
      <c r="C4522" s="143">
        <v>-496.34766662735439</v>
      </c>
      <c r="D4522" s="143">
        <v>1719.0590761066205</v>
      </c>
      <c r="E4522" s="142">
        <v>1.3080000000000001</v>
      </c>
      <c r="F4522" s="141">
        <v>2.2370000000000001</v>
      </c>
      <c r="G4522" s="135"/>
      <c r="H4522" s="135"/>
      <c r="I4522" s="134"/>
      <c r="J4522" s="135"/>
      <c r="K4522" s="135"/>
      <c r="L4522" s="134"/>
      <c r="M4522" s="135"/>
      <c r="N4522" s="135"/>
      <c r="O4522" s="134"/>
      <c r="P4522" s="135"/>
      <c r="Q4522" s="135"/>
      <c r="R4522" s="134"/>
      <c r="S4522" s="135"/>
      <c r="T4522" s="135"/>
      <c r="U4522" s="134"/>
      <c r="V4522" s="135"/>
      <c r="W4522" s="135"/>
      <c r="X4522" s="134"/>
      <c r="Y4522" s="135"/>
      <c r="Z4522" s="135"/>
      <c r="AA4522" s="134"/>
      <c r="AB4522" s="135"/>
      <c r="AC4522" s="135"/>
      <c r="AD4522" s="134"/>
      <c r="AE4522" s="135"/>
      <c r="AF4522" s="135"/>
      <c r="AG4522" s="134"/>
    </row>
    <row r="4523" spans="1:33">
      <c r="A4523" s="144" t="s">
        <v>345</v>
      </c>
      <c r="B4523" s="135" t="s">
        <v>658</v>
      </c>
      <c r="C4523" s="143">
        <v>-496.01531897462041</v>
      </c>
      <c r="D4523" s="143">
        <v>1718.7562842845971</v>
      </c>
      <c r="E4523" s="142">
        <v>1.306</v>
      </c>
      <c r="F4523" s="141">
        <v>2.2530000000000001</v>
      </c>
      <c r="G4523" s="135"/>
      <c r="H4523" s="135"/>
      <c r="I4523" s="134"/>
      <c r="J4523" s="135"/>
      <c r="K4523" s="135"/>
      <c r="L4523" s="134"/>
      <c r="M4523" s="135"/>
      <c r="N4523" s="135"/>
      <c r="O4523" s="134"/>
      <c r="P4523" s="135"/>
      <c r="Q4523" s="135"/>
      <c r="R4523" s="134"/>
      <c r="S4523" s="135"/>
      <c r="T4523" s="135"/>
      <c r="U4523" s="134"/>
      <c r="V4523" s="135"/>
      <c r="W4523" s="135"/>
      <c r="X4523" s="134"/>
      <c r="Y4523" s="135"/>
      <c r="Z4523" s="135"/>
      <c r="AA4523" s="134"/>
      <c r="AB4523" s="135"/>
      <c r="AC4523" s="135"/>
      <c r="AD4523" s="134"/>
      <c r="AE4523" s="135"/>
      <c r="AF4523" s="135"/>
      <c r="AG4523" s="134"/>
    </row>
    <row r="4524" spans="1:33">
      <c r="A4524" s="144" t="s">
        <v>345</v>
      </c>
      <c r="B4524" s="135" t="s">
        <v>657</v>
      </c>
      <c r="C4524" s="143">
        <v>-496.61774532648593</v>
      </c>
      <c r="D4524" s="143">
        <v>1717.1769096979585</v>
      </c>
      <c r="E4524" s="142">
        <v>1.298</v>
      </c>
      <c r="F4524" s="141">
        <v>2.246</v>
      </c>
      <c r="G4524" s="135"/>
      <c r="H4524" s="135"/>
      <c r="I4524" s="134"/>
      <c r="J4524" s="135"/>
      <c r="K4524" s="135"/>
      <c r="L4524" s="134"/>
      <c r="M4524" s="135"/>
      <c r="N4524" s="135"/>
      <c r="O4524" s="134"/>
      <c r="P4524" s="135"/>
      <c r="Q4524" s="135"/>
      <c r="R4524" s="134"/>
      <c r="S4524" s="135"/>
      <c r="T4524" s="135"/>
      <c r="U4524" s="134"/>
      <c r="V4524" s="135"/>
      <c r="W4524" s="135"/>
      <c r="X4524" s="134"/>
      <c r="Y4524" s="135"/>
      <c r="Z4524" s="135"/>
      <c r="AA4524" s="134"/>
      <c r="AB4524" s="135"/>
      <c r="AC4524" s="135"/>
      <c r="AD4524" s="134"/>
      <c r="AE4524" s="135"/>
      <c r="AF4524" s="135"/>
      <c r="AG4524" s="134"/>
    </row>
    <row r="4525" spans="1:33">
      <c r="A4525" s="144" t="s">
        <v>345</v>
      </c>
      <c r="B4525" s="135" t="s">
        <v>656</v>
      </c>
      <c r="C4525" s="143">
        <v>-496.25288669409679</v>
      </c>
      <c r="D4525" s="143">
        <v>1716.8303939154064</v>
      </c>
      <c r="E4525" s="142">
        <v>1.3140000000000001</v>
      </c>
      <c r="F4525" s="141">
        <v>2.242</v>
      </c>
      <c r="G4525" s="135"/>
      <c r="H4525" s="135"/>
      <c r="I4525" s="134"/>
      <c r="J4525" s="135"/>
      <c r="K4525" s="135"/>
      <c r="L4525" s="134"/>
      <c r="M4525" s="135"/>
      <c r="N4525" s="135"/>
      <c r="O4525" s="134"/>
      <c r="P4525" s="135"/>
      <c r="Q4525" s="135"/>
      <c r="R4525" s="134"/>
      <c r="S4525" s="135"/>
      <c r="T4525" s="135"/>
      <c r="U4525" s="134"/>
      <c r="V4525" s="135"/>
      <c r="W4525" s="135"/>
      <c r="X4525" s="134"/>
      <c r="Y4525" s="135"/>
      <c r="Z4525" s="135"/>
      <c r="AA4525" s="134"/>
      <c r="AB4525" s="135"/>
      <c r="AC4525" s="135"/>
      <c r="AD4525" s="134"/>
      <c r="AE4525" s="135"/>
      <c r="AF4525" s="135"/>
      <c r="AG4525" s="134"/>
    </row>
    <row r="4526" spans="1:33">
      <c r="A4526" s="144" t="s">
        <v>345</v>
      </c>
      <c r="B4526" s="135" t="s">
        <v>655</v>
      </c>
      <c r="C4526" s="143">
        <v>-496.62604315167715</v>
      </c>
      <c r="D4526" s="143">
        <v>1715.1872383053985</v>
      </c>
      <c r="E4526" s="142">
        <v>1.3260000000000001</v>
      </c>
      <c r="F4526" s="141">
        <v>2.2370000000000001</v>
      </c>
      <c r="G4526" s="135"/>
      <c r="H4526" s="135"/>
      <c r="I4526" s="134"/>
      <c r="J4526" s="135"/>
      <c r="K4526" s="135"/>
      <c r="L4526" s="134"/>
      <c r="M4526" s="135"/>
      <c r="N4526" s="135"/>
      <c r="O4526" s="134"/>
      <c r="P4526" s="135"/>
      <c r="Q4526" s="135"/>
      <c r="R4526" s="134"/>
      <c r="S4526" s="135"/>
      <c r="T4526" s="135"/>
      <c r="U4526" s="134"/>
      <c r="V4526" s="135"/>
      <c r="W4526" s="135"/>
      <c r="X4526" s="134"/>
      <c r="Y4526" s="135"/>
      <c r="Z4526" s="135"/>
      <c r="AA4526" s="134"/>
      <c r="AB4526" s="135"/>
      <c r="AC4526" s="135"/>
      <c r="AD4526" s="134"/>
      <c r="AE4526" s="135"/>
      <c r="AF4526" s="135"/>
      <c r="AG4526" s="134"/>
    </row>
    <row r="4527" spans="1:33">
      <c r="A4527" s="144" t="s">
        <v>345</v>
      </c>
      <c r="B4527" s="135" t="s">
        <v>654</v>
      </c>
      <c r="C4527" s="143">
        <v>-496.83354712241459</v>
      </c>
      <c r="D4527" s="143">
        <v>1714.4285245939377</v>
      </c>
      <c r="E4527" s="142">
        <v>1.3240000000000001</v>
      </c>
      <c r="F4527" s="141">
        <v>2.2330000000000001</v>
      </c>
      <c r="G4527" s="135"/>
      <c r="H4527" s="135"/>
      <c r="I4527" s="134"/>
      <c r="J4527" s="135"/>
      <c r="K4527" s="135"/>
      <c r="L4527" s="134"/>
      <c r="M4527" s="135"/>
      <c r="N4527" s="135"/>
      <c r="O4527" s="134"/>
      <c r="P4527" s="135"/>
      <c r="Q4527" s="135"/>
      <c r="R4527" s="134"/>
      <c r="S4527" s="135"/>
      <c r="T4527" s="135"/>
      <c r="U4527" s="134"/>
      <c r="V4527" s="135"/>
      <c r="W4527" s="135"/>
      <c r="X4527" s="134"/>
      <c r="Y4527" s="135"/>
      <c r="Z4527" s="135"/>
      <c r="AA4527" s="134"/>
      <c r="AB4527" s="135"/>
      <c r="AC4527" s="135"/>
      <c r="AD4527" s="134"/>
      <c r="AE4527" s="135"/>
      <c r="AF4527" s="135"/>
      <c r="AG4527" s="134"/>
    </row>
    <row r="4528" spans="1:33">
      <c r="A4528" s="144" t="s">
        <v>345</v>
      </c>
      <c r="B4528" s="135" t="s">
        <v>653</v>
      </c>
      <c r="C4528" s="143">
        <v>-496.82670009162342</v>
      </c>
      <c r="D4528" s="143">
        <v>1714.0711843254076</v>
      </c>
      <c r="E4528" s="142">
        <v>1.2789999999999999</v>
      </c>
      <c r="F4528" s="141">
        <v>2.2509999999999999</v>
      </c>
      <c r="G4528" s="135"/>
      <c r="H4528" s="135"/>
      <c r="I4528" s="134"/>
      <c r="J4528" s="135"/>
      <c r="K4528" s="135"/>
      <c r="L4528" s="134"/>
      <c r="M4528" s="135"/>
      <c r="N4528" s="135"/>
      <c r="O4528" s="134"/>
      <c r="P4528" s="135"/>
      <c r="Q4528" s="135"/>
      <c r="R4528" s="134"/>
      <c r="S4528" s="135"/>
      <c r="T4528" s="135"/>
      <c r="U4528" s="134"/>
      <c r="V4528" s="135"/>
      <c r="W4528" s="135"/>
      <c r="X4528" s="134"/>
      <c r="Y4528" s="135"/>
      <c r="Z4528" s="135"/>
      <c r="AA4528" s="134"/>
      <c r="AB4528" s="135"/>
      <c r="AC4528" s="135"/>
      <c r="AD4528" s="134"/>
      <c r="AE4528" s="135"/>
      <c r="AF4528" s="135"/>
      <c r="AG4528" s="134"/>
    </row>
    <row r="4529" spans="1:33">
      <c r="A4529" s="144" t="s">
        <v>345</v>
      </c>
      <c r="B4529" s="135" t="s">
        <v>652</v>
      </c>
      <c r="C4529" s="143">
        <v>-496.08636110767179</v>
      </c>
      <c r="D4529" s="143">
        <v>1713.6908971818623</v>
      </c>
      <c r="E4529" s="142">
        <v>1.296</v>
      </c>
      <c r="F4529" s="141">
        <v>2.2429999999999999</v>
      </c>
      <c r="G4529" s="135"/>
      <c r="H4529" s="135"/>
      <c r="I4529" s="134"/>
      <c r="J4529" s="135"/>
      <c r="K4529" s="135"/>
      <c r="L4529" s="134"/>
      <c r="M4529" s="135"/>
      <c r="N4529" s="135"/>
      <c r="O4529" s="134"/>
      <c r="P4529" s="135"/>
      <c r="Q4529" s="135"/>
      <c r="R4529" s="134"/>
      <c r="S4529" s="135"/>
      <c r="T4529" s="135"/>
      <c r="U4529" s="134"/>
      <c r="V4529" s="135"/>
      <c r="W4529" s="135"/>
      <c r="X4529" s="134"/>
      <c r="Y4529" s="135"/>
      <c r="Z4529" s="135"/>
      <c r="AA4529" s="134"/>
      <c r="AB4529" s="135"/>
      <c r="AC4529" s="135"/>
      <c r="AD4529" s="134"/>
      <c r="AE4529" s="135"/>
      <c r="AF4529" s="135"/>
      <c r="AG4529" s="134"/>
    </row>
    <row r="4530" spans="1:33">
      <c r="A4530" s="144" t="s">
        <v>345</v>
      </c>
      <c r="B4530" s="135" t="s">
        <v>651</v>
      </c>
      <c r="C4530" s="143">
        <v>-496.0383050369112</v>
      </c>
      <c r="D4530" s="143">
        <v>1711.7335483647978</v>
      </c>
      <c r="E4530" s="142">
        <v>1.3009999999999999</v>
      </c>
      <c r="F4530" s="141">
        <v>2.254</v>
      </c>
      <c r="G4530" s="135"/>
      <c r="H4530" s="135"/>
      <c r="I4530" s="134"/>
      <c r="J4530" s="135"/>
      <c r="K4530" s="135"/>
      <c r="L4530" s="134"/>
      <c r="M4530" s="135"/>
      <c r="N4530" s="135"/>
      <c r="O4530" s="134"/>
      <c r="P4530" s="135"/>
      <c r="Q4530" s="135"/>
      <c r="R4530" s="134"/>
      <c r="S4530" s="135"/>
      <c r="T4530" s="135"/>
      <c r="U4530" s="134"/>
      <c r="V4530" s="135"/>
      <c r="W4530" s="135"/>
      <c r="X4530" s="134"/>
      <c r="Y4530" s="135"/>
      <c r="Z4530" s="135"/>
      <c r="AA4530" s="134"/>
      <c r="AB4530" s="135"/>
      <c r="AC4530" s="135"/>
      <c r="AD4530" s="134"/>
      <c r="AE4530" s="135"/>
      <c r="AF4530" s="135"/>
      <c r="AG4530" s="134"/>
    </row>
    <row r="4531" spans="1:33">
      <c r="A4531" s="144" t="s">
        <v>345</v>
      </c>
      <c r="B4531" s="135" t="s">
        <v>650</v>
      </c>
      <c r="C4531" s="143">
        <v>-496.25723053523058</v>
      </c>
      <c r="D4531" s="143">
        <v>1710.2315456441879</v>
      </c>
      <c r="E4531" s="142">
        <v>1.2909999999999999</v>
      </c>
      <c r="F4531" s="141">
        <v>2.25</v>
      </c>
      <c r="G4531" s="135"/>
      <c r="H4531" s="135"/>
      <c r="I4531" s="134"/>
      <c r="J4531" s="135"/>
      <c r="K4531" s="135"/>
      <c r="L4531" s="134"/>
      <c r="M4531" s="135"/>
      <c r="N4531" s="135"/>
      <c r="O4531" s="134"/>
      <c r="P4531" s="135"/>
      <c r="Q4531" s="135"/>
      <c r="R4531" s="134"/>
      <c r="S4531" s="135"/>
      <c r="T4531" s="135"/>
      <c r="U4531" s="134"/>
      <c r="V4531" s="135"/>
      <c r="W4531" s="135"/>
      <c r="X4531" s="134"/>
      <c r="Y4531" s="135"/>
      <c r="Z4531" s="135"/>
      <c r="AA4531" s="134"/>
      <c r="AB4531" s="135"/>
      <c r="AC4531" s="135"/>
      <c r="AD4531" s="134"/>
      <c r="AE4531" s="135"/>
      <c r="AF4531" s="135"/>
      <c r="AG4531" s="134"/>
    </row>
    <row r="4532" spans="1:33">
      <c r="A4532" s="144" t="s">
        <v>345</v>
      </c>
      <c r="B4532" s="135" t="s">
        <v>649</v>
      </c>
      <c r="C4532" s="143">
        <v>-496.15376382114908</v>
      </c>
      <c r="D4532" s="143">
        <v>1708.2907120353809</v>
      </c>
      <c r="E4532" s="142">
        <v>1.321</v>
      </c>
      <c r="F4532" s="141">
        <v>2.238</v>
      </c>
      <c r="G4532" s="135"/>
      <c r="H4532" s="135"/>
      <c r="I4532" s="134"/>
      <c r="J4532" s="135"/>
      <c r="K4532" s="135"/>
      <c r="L4532" s="134"/>
      <c r="M4532" s="135"/>
      <c r="N4532" s="135"/>
      <c r="O4532" s="134"/>
      <c r="P4532" s="135"/>
      <c r="Q4532" s="135"/>
      <c r="R4532" s="134"/>
      <c r="S4532" s="135"/>
      <c r="T4532" s="135"/>
      <c r="U4532" s="134"/>
      <c r="V4532" s="135"/>
      <c r="W4532" s="135"/>
      <c r="X4532" s="134"/>
      <c r="Y4532" s="135"/>
      <c r="Z4532" s="135"/>
      <c r="AA4532" s="134"/>
      <c r="AB4532" s="135"/>
      <c r="AC4532" s="135"/>
      <c r="AD4532" s="134"/>
      <c r="AE4532" s="135"/>
      <c r="AF4532" s="135"/>
      <c r="AG4532" s="134"/>
    </row>
    <row r="4533" spans="1:33">
      <c r="A4533" s="144" t="s">
        <v>345</v>
      </c>
      <c r="B4533" s="135" t="s">
        <v>648</v>
      </c>
      <c r="C4533" s="143">
        <v>-496.68283978894988</v>
      </c>
      <c r="D4533" s="143">
        <v>1708.0117753427896</v>
      </c>
      <c r="E4533" s="142">
        <v>1.3069999999999999</v>
      </c>
      <c r="F4533" s="141">
        <v>2.2610000000000001</v>
      </c>
      <c r="G4533" s="135"/>
      <c r="H4533" s="135"/>
      <c r="I4533" s="134"/>
      <c r="J4533" s="135"/>
      <c r="K4533" s="135"/>
      <c r="L4533" s="134"/>
      <c r="M4533" s="135"/>
      <c r="N4533" s="135"/>
      <c r="O4533" s="134"/>
      <c r="P4533" s="135"/>
      <c r="Q4533" s="135"/>
      <c r="R4533" s="134"/>
      <c r="S4533" s="135"/>
      <c r="T4533" s="135"/>
      <c r="U4533" s="134"/>
      <c r="V4533" s="135"/>
      <c r="W4533" s="135"/>
      <c r="X4533" s="134"/>
      <c r="Y4533" s="135"/>
      <c r="Z4533" s="135"/>
      <c r="AA4533" s="134"/>
      <c r="AB4533" s="135"/>
      <c r="AC4533" s="135"/>
      <c r="AD4533" s="134"/>
      <c r="AE4533" s="135"/>
      <c r="AF4533" s="135"/>
      <c r="AG4533" s="134"/>
    </row>
    <row r="4534" spans="1:33">
      <c r="A4534" s="144" t="s">
        <v>345</v>
      </c>
      <c r="B4534" s="135" t="s">
        <v>647</v>
      </c>
      <c r="C4534" s="143">
        <v>-496.49052141527187</v>
      </c>
      <c r="D4534" s="143">
        <v>1706.4797103819253</v>
      </c>
      <c r="E4534" s="142">
        <v>1.3129999999999999</v>
      </c>
      <c r="F4534" s="141">
        <v>2.2480000000000002</v>
      </c>
      <c r="G4534" s="135"/>
      <c r="H4534" s="135"/>
      <c r="I4534" s="134"/>
      <c r="J4534" s="135"/>
      <c r="K4534" s="135"/>
      <c r="L4534" s="134"/>
      <c r="M4534" s="135"/>
      <c r="N4534" s="135"/>
      <c r="O4534" s="134"/>
      <c r="P4534" s="135"/>
      <c r="Q4534" s="135"/>
      <c r="R4534" s="134"/>
      <c r="S4534" s="135"/>
      <c r="T4534" s="135"/>
      <c r="U4534" s="134"/>
      <c r="V4534" s="135"/>
      <c r="W4534" s="135"/>
      <c r="X4534" s="134"/>
      <c r="Y4534" s="135"/>
      <c r="Z4534" s="135"/>
      <c r="AA4534" s="134"/>
      <c r="AB4534" s="135"/>
      <c r="AC4534" s="135"/>
      <c r="AD4534" s="134"/>
      <c r="AE4534" s="135"/>
      <c r="AF4534" s="135"/>
      <c r="AG4534" s="134"/>
    </row>
    <row r="4535" spans="1:33">
      <c r="A4535" s="144" t="s">
        <v>345</v>
      </c>
      <c r="B4535" s="135" t="s">
        <v>646</v>
      </c>
      <c r="C4535" s="143">
        <v>-496.23077505405877</v>
      </c>
      <c r="D4535" s="143">
        <v>1704.5818992218062</v>
      </c>
      <c r="E4535" s="142">
        <v>1.2869999999999999</v>
      </c>
      <c r="F4535" s="141">
        <v>2.246</v>
      </c>
      <c r="G4535" s="135"/>
      <c r="H4535" s="135"/>
      <c r="I4535" s="134"/>
      <c r="J4535" s="135"/>
      <c r="K4535" s="135"/>
      <c r="L4535" s="134"/>
      <c r="M4535" s="135"/>
      <c r="N4535" s="135"/>
      <c r="O4535" s="134"/>
      <c r="P4535" s="135"/>
      <c r="Q4535" s="135"/>
      <c r="R4535" s="134"/>
      <c r="S4535" s="135"/>
      <c r="T4535" s="135"/>
      <c r="U4535" s="134"/>
      <c r="V4535" s="135"/>
      <c r="W4535" s="135"/>
      <c r="X4535" s="134"/>
      <c r="Y4535" s="135"/>
      <c r="Z4535" s="135"/>
      <c r="AA4535" s="134"/>
      <c r="AB4535" s="135"/>
      <c r="AC4535" s="135"/>
      <c r="AD4535" s="134"/>
      <c r="AE4535" s="135"/>
      <c r="AF4535" s="135"/>
      <c r="AG4535" s="134"/>
    </row>
    <row r="4536" spans="1:33">
      <c r="A4536" s="144" t="s">
        <v>345</v>
      </c>
      <c r="B4536" s="135" t="s">
        <v>645</v>
      </c>
      <c r="C4536" s="143">
        <v>-496.6112388597038</v>
      </c>
      <c r="D4536" s="143">
        <v>1703.1025240742704</v>
      </c>
      <c r="E4536" s="142">
        <v>1.294</v>
      </c>
      <c r="F4536" s="141">
        <v>2.2450000000000001</v>
      </c>
      <c r="G4536" s="135"/>
      <c r="H4536" s="135"/>
      <c r="I4536" s="134"/>
      <c r="J4536" s="135"/>
      <c r="K4536" s="135"/>
      <c r="L4536" s="134"/>
      <c r="M4536" s="135"/>
      <c r="N4536" s="135"/>
      <c r="O4536" s="134"/>
      <c r="P4536" s="135"/>
      <c r="Q4536" s="135"/>
      <c r="R4536" s="134"/>
      <c r="S4536" s="135"/>
      <c r="T4536" s="135"/>
      <c r="U4536" s="134"/>
      <c r="V4536" s="135"/>
      <c r="W4536" s="135"/>
      <c r="X4536" s="134"/>
      <c r="Y4536" s="135"/>
      <c r="Z4536" s="135"/>
      <c r="AA4536" s="134"/>
      <c r="AB4536" s="135"/>
      <c r="AC4536" s="135"/>
      <c r="AD4536" s="134"/>
      <c r="AE4536" s="135"/>
      <c r="AF4536" s="135"/>
      <c r="AG4536" s="134"/>
    </row>
    <row r="4537" spans="1:33">
      <c r="A4537" s="144" t="s">
        <v>345</v>
      </c>
      <c r="B4537" s="135" t="s">
        <v>644</v>
      </c>
      <c r="C4537" s="143">
        <v>-496.49789317965042</v>
      </c>
      <c r="D4537" s="143">
        <v>1702.1282249263211</v>
      </c>
      <c r="E4537" s="142">
        <v>1.304</v>
      </c>
      <c r="F4537" s="141">
        <v>2.2389999999999999</v>
      </c>
      <c r="G4537" s="135"/>
      <c r="H4537" s="135"/>
      <c r="I4537" s="134"/>
      <c r="J4537" s="135"/>
      <c r="K4537" s="135"/>
      <c r="L4537" s="134"/>
      <c r="M4537" s="135"/>
      <c r="N4537" s="135"/>
      <c r="O4537" s="134"/>
      <c r="P4537" s="135"/>
      <c r="Q4537" s="135"/>
      <c r="R4537" s="134"/>
      <c r="S4537" s="135"/>
      <c r="T4537" s="135"/>
      <c r="U4537" s="134"/>
      <c r="V4537" s="135"/>
      <c r="W4537" s="135"/>
      <c r="X4537" s="134"/>
      <c r="Y4537" s="135"/>
      <c r="Z4537" s="135"/>
      <c r="AA4537" s="134"/>
      <c r="AB4537" s="135"/>
      <c r="AC4537" s="135"/>
      <c r="AD4537" s="134"/>
      <c r="AE4537" s="135"/>
      <c r="AF4537" s="135"/>
      <c r="AG4537" s="134"/>
    </row>
    <row r="4538" spans="1:33">
      <c r="A4538" s="144" t="s">
        <v>345</v>
      </c>
      <c r="B4538" s="135" t="s">
        <v>643</v>
      </c>
      <c r="C4538" s="143">
        <v>-495.96241072191441</v>
      </c>
      <c r="D4538" s="143">
        <v>1701.608718254115</v>
      </c>
      <c r="E4538" s="142">
        <v>1.3080000000000001</v>
      </c>
      <c r="F4538" s="141">
        <v>2.2559999999999998</v>
      </c>
      <c r="G4538" s="135"/>
      <c r="H4538" s="135"/>
      <c r="I4538" s="134"/>
      <c r="J4538" s="135"/>
      <c r="K4538" s="135"/>
      <c r="L4538" s="134"/>
      <c r="M4538" s="135"/>
      <c r="N4538" s="135"/>
      <c r="O4538" s="134"/>
      <c r="P4538" s="135"/>
      <c r="Q4538" s="135"/>
      <c r="R4538" s="134"/>
      <c r="S4538" s="135"/>
      <c r="T4538" s="135"/>
      <c r="U4538" s="134"/>
      <c r="V4538" s="135"/>
      <c r="W4538" s="135"/>
      <c r="X4538" s="134"/>
      <c r="Y4538" s="135"/>
      <c r="Z4538" s="135"/>
      <c r="AA4538" s="134"/>
      <c r="AB4538" s="135"/>
      <c r="AC4538" s="135"/>
      <c r="AD4538" s="134"/>
      <c r="AE4538" s="135"/>
      <c r="AF4538" s="135"/>
      <c r="AG4538" s="134"/>
    </row>
    <row r="4539" spans="1:33">
      <c r="A4539" s="144" t="s">
        <v>345</v>
      </c>
      <c r="B4539" s="135" t="s">
        <v>642</v>
      </c>
      <c r="C4539" s="143">
        <v>-496.47436572266986</v>
      </c>
      <c r="D4539" s="143">
        <v>1699.8860946640277</v>
      </c>
      <c r="E4539" s="142">
        <v>1.2929999999999999</v>
      </c>
      <c r="F4539" s="141">
        <v>2.2429999999999999</v>
      </c>
      <c r="G4539" s="135"/>
      <c r="H4539" s="135"/>
      <c r="I4539" s="134"/>
      <c r="J4539" s="135"/>
      <c r="K4539" s="135"/>
      <c r="L4539" s="134"/>
      <c r="M4539" s="135"/>
      <c r="N4539" s="135"/>
      <c r="O4539" s="134"/>
      <c r="P4539" s="135"/>
      <c r="Q4539" s="135"/>
      <c r="R4539" s="134"/>
      <c r="S4539" s="135"/>
      <c r="T4539" s="135"/>
      <c r="U4539" s="134"/>
      <c r="V4539" s="135"/>
      <c r="W4539" s="135"/>
      <c r="X4539" s="134"/>
      <c r="Y4539" s="135"/>
      <c r="Z4539" s="135"/>
      <c r="AA4539" s="134"/>
      <c r="AB4539" s="135"/>
      <c r="AC4539" s="135"/>
      <c r="AD4539" s="134"/>
      <c r="AE4539" s="135"/>
      <c r="AF4539" s="135"/>
      <c r="AG4539" s="134"/>
    </row>
    <row r="4540" spans="1:33">
      <c r="A4540" s="144" t="s">
        <v>345</v>
      </c>
      <c r="B4540" s="135" t="s">
        <v>641</v>
      </c>
      <c r="C4540" s="143">
        <v>-496.37615334607153</v>
      </c>
      <c r="D4540" s="143">
        <v>1699.3133132862831</v>
      </c>
      <c r="E4540" s="142">
        <v>1.321</v>
      </c>
      <c r="F4540" s="141">
        <v>2.2490000000000001</v>
      </c>
      <c r="G4540" s="135"/>
      <c r="H4540" s="135"/>
      <c r="I4540" s="134"/>
      <c r="J4540" s="135"/>
      <c r="K4540" s="135"/>
      <c r="L4540" s="134"/>
      <c r="M4540" s="135"/>
      <c r="N4540" s="135"/>
      <c r="O4540" s="134"/>
      <c r="P4540" s="135"/>
      <c r="Q4540" s="135"/>
      <c r="R4540" s="134"/>
      <c r="S4540" s="135"/>
      <c r="T4540" s="135"/>
      <c r="U4540" s="134"/>
      <c r="V4540" s="135"/>
      <c r="W4540" s="135"/>
      <c r="X4540" s="134"/>
      <c r="Y4540" s="135"/>
      <c r="Z4540" s="135"/>
      <c r="AA4540" s="134"/>
      <c r="AB4540" s="135"/>
      <c r="AC4540" s="135"/>
      <c r="AD4540" s="134"/>
      <c r="AE4540" s="135"/>
      <c r="AF4540" s="135"/>
      <c r="AG4540" s="134"/>
    </row>
    <row r="4541" spans="1:33">
      <c r="A4541" s="144" t="s">
        <v>345</v>
      </c>
      <c r="B4541" s="135" t="s">
        <v>640</v>
      </c>
      <c r="C4541" s="143">
        <v>-496.54452102429548</v>
      </c>
      <c r="D4541" s="143">
        <v>1697.4482925355774</v>
      </c>
      <c r="E4541" s="142">
        <v>1.3140000000000001</v>
      </c>
      <c r="F4541" s="141">
        <v>2.234</v>
      </c>
      <c r="G4541" s="135"/>
      <c r="H4541" s="135"/>
      <c r="I4541" s="134"/>
      <c r="J4541" s="135"/>
      <c r="K4541" s="135"/>
      <c r="L4541" s="134"/>
      <c r="M4541" s="135"/>
      <c r="N4541" s="135"/>
      <c r="O4541" s="134"/>
      <c r="P4541" s="135"/>
      <c r="Q4541" s="135"/>
      <c r="R4541" s="134"/>
      <c r="S4541" s="135"/>
      <c r="T4541" s="135"/>
      <c r="U4541" s="134"/>
      <c r="V4541" s="135"/>
      <c r="W4541" s="135"/>
      <c r="X4541" s="134"/>
      <c r="Y4541" s="135"/>
      <c r="Z4541" s="135"/>
      <c r="AA4541" s="134"/>
      <c r="AB4541" s="135"/>
      <c r="AC4541" s="135"/>
      <c r="AD4541" s="134"/>
      <c r="AE4541" s="135"/>
      <c r="AF4541" s="135"/>
      <c r="AG4541" s="134"/>
    </row>
    <row r="4542" spans="1:33">
      <c r="A4542" s="144" t="s">
        <v>345</v>
      </c>
      <c r="B4542" s="135" t="s">
        <v>639</v>
      </c>
      <c r="C4542" s="143">
        <v>-496.24746786523508</v>
      </c>
      <c r="D4542" s="143">
        <v>1696.7005521596147</v>
      </c>
      <c r="E4542" s="142">
        <v>1.282</v>
      </c>
      <c r="F4542" s="141">
        <v>2.2389999999999999</v>
      </c>
      <c r="G4542" s="135"/>
      <c r="H4542" s="135"/>
      <c r="I4542" s="134"/>
      <c r="J4542" s="135"/>
      <c r="K4542" s="135"/>
      <c r="L4542" s="134"/>
      <c r="M4542" s="135"/>
      <c r="N4542" s="135"/>
      <c r="O4542" s="134"/>
      <c r="P4542" s="135"/>
      <c r="Q4542" s="135"/>
      <c r="R4542" s="134"/>
      <c r="S4542" s="135"/>
      <c r="T4542" s="135"/>
      <c r="U4542" s="134"/>
      <c r="V4542" s="135"/>
      <c r="W4542" s="135"/>
      <c r="X4542" s="134"/>
      <c r="Y4542" s="135"/>
      <c r="Z4542" s="135"/>
      <c r="AA4542" s="134"/>
      <c r="AB4542" s="135"/>
      <c r="AC4542" s="135"/>
      <c r="AD4542" s="134"/>
      <c r="AE4542" s="135"/>
      <c r="AF4542" s="135"/>
      <c r="AG4542" s="134"/>
    </row>
    <row r="4543" spans="1:33">
      <c r="A4543" s="144" t="s">
        <v>345</v>
      </c>
      <c r="B4543" s="135" t="s">
        <v>638</v>
      </c>
      <c r="C4543" s="143">
        <v>-496.27452463043181</v>
      </c>
      <c r="D4543" s="143">
        <v>1695.9084972010044</v>
      </c>
      <c r="E4543" s="142">
        <v>1.2889999999999999</v>
      </c>
      <c r="F4543" s="141">
        <v>2.2429999999999999</v>
      </c>
      <c r="G4543" s="135"/>
      <c r="H4543" s="135"/>
      <c r="I4543" s="134"/>
      <c r="J4543" s="135"/>
      <c r="K4543" s="135"/>
      <c r="L4543" s="134"/>
      <c r="M4543" s="135"/>
      <c r="N4543" s="135"/>
      <c r="O4543" s="134"/>
      <c r="P4543" s="135"/>
      <c r="Q4543" s="135"/>
      <c r="R4543" s="134"/>
      <c r="S4543" s="135"/>
      <c r="T4543" s="135"/>
      <c r="U4543" s="134"/>
      <c r="V4543" s="135"/>
      <c r="W4543" s="135"/>
      <c r="X4543" s="134"/>
      <c r="Y4543" s="135"/>
      <c r="Z4543" s="135"/>
      <c r="AA4543" s="134"/>
      <c r="AB4543" s="135"/>
      <c r="AC4543" s="135"/>
      <c r="AD4543" s="134"/>
      <c r="AE4543" s="135"/>
      <c r="AF4543" s="135"/>
      <c r="AG4543" s="134"/>
    </row>
    <row r="4544" spans="1:33">
      <c r="A4544" s="144" t="s">
        <v>345</v>
      </c>
      <c r="B4544" s="135" t="s">
        <v>637</v>
      </c>
      <c r="C4544" s="143">
        <v>-496.70530474732351</v>
      </c>
      <c r="D4544" s="143">
        <v>1695.8169952496821</v>
      </c>
      <c r="E4544" s="142">
        <v>1.3009999999999999</v>
      </c>
      <c r="F4544" s="141">
        <v>2.2440000000000002</v>
      </c>
      <c r="G4544" s="135"/>
      <c r="H4544" s="135"/>
      <c r="I4544" s="134"/>
      <c r="J4544" s="135"/>
      <c r="K4544" s="135"/>
      <c r="L4544" s="134"/>
      <c r="M4544" s="135"/>
      <c r="N4544" s="135"/>
      <c r="O4544" s="134"/>
      <c r="P4544" s="135"/>
      <c r="Q4544" s="135"/>
      <c r="R4544" s="134"/>
      <c r="S4544" s="135"/>
      <c r="T4544" s="135"/>
      <c r="U4544" s="134"/>
      <c r="V4544" s="135"/>
      <c r="W4544" s="135"/>
      <c r="X4544" s="134"/>
      <c r="Y4544" s="135"/>
      <c r="Z4544" s="135"/>
      <c r="AA4544" s="134"/>
      <c r="AB4544" s="135"/>
      <c r="AC4544" s="135"/>
      <c r="AD4544" s="134"/>
      <c r="AE4544" s="135"/>
      <c r="AF4544" s="135"/>
      <c r="AG4544" s="134"/>
    </row>
    <row r="4545" spans="1:33">
      <c r="A4545" s="144" t="s">
        <v>345</v>
      </c>
      <c r="B4545" s="135" t="s">
        <v>636</v>
      </c>
      <c r="C4545" s="143">
        <v>-496.14403809038276</v>
      </c>
      <c r="D4545" s="143">
        <v>1695.3535421001031</v>
      </c>
      <c r="E4545" s="142">
        <v>1.2969999999999999</v>
      </c>
      <c r="F4545" s="141">
        <v>2.2490000000000001</v>
      </c>
      <c r="G4545" s="135"/>
      <c r="H4545" s="135"/>
      <c r="I4545" s="134"/>
      <c r="J4545" s="135"/>
      <c r="K4545" s="135"/>
      <c r="L4545" s="134"/>
      <c r="M4545" s="135"/>
      <c r="N4545" s="135"/>
      <c r="O4545" s="134"/>
      <c r="P4545" s="135"/>
      <c r="Q4545" s="135"/>
      <c r="R4545" s="134"/>
      <c r="S4545" s="135"/>
      <c r="T4545" s="135"/>
      <c r="U4545" s="134"/>
      <c r="V4545" s="135"/>
      <c r="W4545" s="135"/>
      <c r="X4545" s="134"/>
      <c r="Y4545" s="135"/>
      <c r="Z4545" s="135"/>
      <c r="AA4545" s="134"/>
      <c r="AB4545" s="135"/>
      <c r="AC4545" s="135"/>
      <c r="AD4545" s="134"/>
      <c r="AE4545" s="135"/>
      <c r="AF4545" s="135"/>
      <c r="AG4545" s="134"/>
    </row>
    <row r="4546" spans="1:33">
      <c r="A4546" s="144" t="s">
        <v>345</v>
      </c>
      <c r="B4546" s="135" t="s">
        <v>635</v>
      </c>
      <c r="C4546" s="143">
        <v>-496.27318342774504</v>
      </c>
      <c r="D4546" s="143">
        <v>1694.1895095731411</v>
      </c>
      <c r="E4546" s="142">
        <v>1.2949999999999999</v>
      </c>
      <c r="F4546" s="141">
        <v>2.2509999999999999</v>
      </c>
      <c r="G4546" s="135"/>
      <c r="H4546" s="135"/>
      <c r="I4546" s="134"/>
      <c r="J4546" s="135"/>
      <c r="K4546" s="135"/>
      <c r="L4546" s="134"/>
      <c r="M4546" s="135"/>
      <c r="N4546" s="135"/>
      <c r="O4546" s="134"/>
      <c r="P4546" s="135"/>
      <c r="Q4546" s="135"/>
      <c r="R4546" s="134"/>
      <c r="S4546" s="135"/>
      <c r="T4546" s="135"/>
      <c r="U4546" s="134"/>
      <c r="V4546" s="135"/>
      <c r="W4546" s="135"/>
      <c r="X4546" s="134"/>
      <c r="Y4546" s="135"/>
      <c r="Z4546" s="135"/>
      <c r="AA4546" s="134"/>
      <c r="AB4546" s="135"/>
      <c r="AC4546" s="135"/>
      <c r="AD4546" s="134"/>
      <c r="AE4546" s="135"/>
      <c r="AF4546" s="135"/>
      <c r="AG4546" s="134"/>
    </row>
    <row r="4547" spans="1:33">
      <c r="A4547" s="144" t="s">
        <v>345</v>
      </c>
      <c r="B4547" s="135" t="s">
        <v>634</v>
      </c>
      <c r="C4547" s="143">
        <v>-496.76125262459345</v>
      </c>
      <c r="D4547" s="143">
        <v>1694.102774775633</v>
      </c>
      <c r="E4547" s="142">
        <v>1.333</v>
      </c>
      <c r="F4547" s="141">
        <v>2.246</v>
      </c>
      <c r="G4547" s="135"/>
      <c r="H4547" s="135"/>
      <c r="I4547" s="134"/>
      <c r="J4547" s="135"/>
      <c r="K4547" s="135"/>
      <c r="L4547" s="134"/>
      <c r="M4547" s="135"/>
      <c r="N4547" s="135"/>
      <c r="O4547" s="134"/>
      <c r="P4547" s="135"/>
      <c r="Q4547" s="135"/>
      <c r="R4547" s="134"/>
      <c r="S4547" s="135"/>
      <c r="T4547" s="135"/>
      <c r="U4547" s="134"/>
      <c r="V4547" s="135"/>
      <c r="W4547" s="135"/>
      <c r="X4547" s="134"/>
      <c r="Y4547" s="135"/>
      <c r="Z4547" s="135"/>
      <c r="AA4547" s="134"/>
      <c r="AB4547" s="135"/>
      <c r="AC4547" s="135"/>
      <c r="AD4547" s="134"/>
      <c r="AE4547" s="135"/>
      <c r="AF4547" s="135"/>
      <c r="AG4547" s="134"/>
    </row>
    <row r="4548" spans="1:33">
      <c r="A4548" s="144" t="s">
        <v>345</v>
      </c>
      <c r="B4548" s="135" t="s">
        <v>633</v>
      </c>
      <c r="C4548" s="143">
        <v>-496.76274542057774</v>
      </c>
      <c r="D4548" s="143">
        <v>1693.5784720699166</v>
      </c>
      <c r="E4548" s="142">
        <v>1.3220000000000001</v>
      </c>
      <c r="F4548" s="141">
        <v>2.2570000000000001</v>
      </c>
      <c r="G4548" s="135"/>
      <c r="H4548" s="135"/>
      <c r="I4548" s="134"/>
      <c r="J4548" s="135"/>
      <c r="K4548" s="135"/>
      <c r="L4548" s="134"/>
      <c r="M4548" s="135"/>
      <c r="N4548" s="135"/>
      <c r="O4548" s="134"/>
      <c r="P4548" s="135"/>
      <c r="Q4548" s="135"/>
      <c r="R4548" s="134"/>
      <c r="S4548" s="135"/>
      <c r="T4548" s="135"/>
      <c r="U4548" s="134"/>
      <c r="V4548" s="135"/>
      <c r="W4548" s="135"/>
      <c r="X4548" s="134"/>
      <c r="Y4548" s="135"/>
      <c r="Z4548" s="135"/>
      <c r="AA4548" s="134"/>
      <c r="AB4548" s="135"/>
      <c r="AC4548" s="135"/>
      <c r="AD4548" s="134"/>
      <c r="AE4548" s="135"/>
      <c r="AF4548" s="135"/>
      <c r="AG4548" s="134"/>
    </row>
    <row r="4549" spans="1:33">
      <c r="A4549" s="144" t="s">
        <v>345</v>
      </c>
      <c r="B4549" s="135" t="s">
        <v>632</v>
      </c>
      <c r="C4549" s="143">
        <v>-496.73694159255291</v>
      </c>
      <c r="D4549" s="143">
        <v>1691.6457269992341</v>
      </c>
      <c r="E4549" s="142">
        <v>1.325</v>
      </c>
      <c r="F4549" s="141">
        <v>2.246</v>
      </c>
      <c r="G4549" s="135"/>
      <c r="H4549" s="135"/>
      <c r="I4549" s="134"/>
      <c r="J4549" s="135"/>
      <c r="K4549" s="135"/>
      <c r="L4549" s="134"/>
      <c r="M4549" s="135"/>
      <c r="N4549" s="135"/>
      <c r="O4549" s="134"/>
      <c r="P4549" s="135"/>
      <c r="Q4549" s="135"/>
      <c r="R4549" s="134"/>
      <c r="S4549" s="135"/>
      <c r="T4549" s="135"/>
      <c r="U4549" s="134"/>
      <c r="V4549" s="135"/>
      <c r="W4549" s="135"/>
      <c r="X4549" s="134"/>
      <c r="Y4549" s="135"/>
      <c r="Z4549" s="135"/>
      <c r="AA4549" s="134"/>
      <c r="AB4549" s="135"/>
      <c r="AC4549" s="135"/>
      <c r="AD4549" s="134"/>
      <c r="AE4549" s="135"/>
      <c r="AF4549" s="135"/>
      <c r="AG4549" s="134"/>
    </row>
    <row r="4550" spans="1:33">
      <c r="A4550" s="144" t="s">
        <v>345</v>
      </c>
      <c r="B4550" s="135" t="s">
        <v>631</v>
      </c>
      <c r="C4550" s="143">
        <v>-496.16482181203884</v>
      </c>
      <c r="D4550" s="143">
        <v>1689.9028628342949</v>
      </c>
      <c r="E4550" s="142">
        <v>1.3009999999999999</v>
      </c>
      <c r="F4550" s="141">
        <v>2.2639999999999998</v>
      </c>
      <c r="G4550" s="135"/>
      <c r="H4550" s="135"/>
      <c r="I4550" s="134"/>
      <c r="J4550" s="135"/>
      <c r="K4550" s="135"/>
      <c r="L4550" s="134"/>
      <c r="M4550" s="135"/>
      <c r="N4550" s="135"/>
      <c r="O4550" s="134"/>
      <c r="P4550" s="135"/>
      <c r="Q4550" s="135"/>
      <c r="R4550" s="134"/>
      <c r="S4550" s="135"/>
      <c r="T4550" s="135"/>
      <c r="U4550" s="134"/>
      <c r="V4550" s="135"/>
      <c r="W4550" s="135"/>
      <c r="X4550" s="134"/>
      <c r="Y4550" s="135"/>
      <c r="Z4550" s="135"/>
      <c r="AA4550" s="134"/>
      <c r="AB4550" s="135"/>
      <c r="AC4550" s="135"/>
      <c r="AD4550" s="134"/>
      <c r="AE4550" s="135"/>
      <c r="AF4550" s="135"/>
      <c r="AG4550" s="134"/>
    </row>
    <row r="4551" spans="1:33">
      <c r="A4551" s="144" t="s">
        <v>345</v>
      </c>
      <c r="B4551" s="135" t="s">
        <v>630</v>
      </c>
      <c r="C4551" s="143">
        <v>-496.63565585807476</v>
      </c>
      <c r="D4551" s="143">
        <v>1689.896195801844</v>
      </c>
      <c r="E4551" s="142">
        <v>1.3160000000000001</v>
      </c>
      <c r="F4551" s="141">
        <v>2.2589999999999999</v>
      </c>
      <c r="G4551" s="135"/>
      <c r="H4551" s="135"/>
      <c r="I4551" s="134"/>
      <c r="J4551" s="135"/>
      <c r="K4551" s="135"/>
      <c r="L4551" s="134"/>
      <c r="M4551" s="135"/>
      <c r="N4551" s="135"/>
      <c r="O4551" s="134"/>
      <c r="P4551" s="135"/>
      <c r="Q4551" s="135"/>
      <c r="R4551" s="134"/>
      <c r="S4551" s="135"/>
      <c r="T4551" s="135"/>
      <c r="U4551" s="134"/>
      <c r="V4551" s="135"/>
      <c r="W4551" s="135"/>
      <c r="X4551" s="134"/>
      <c r="Y4551" s="135"/>
      <c r="Z4551" s="135"/>
      <c r="AA4551" s="134"/>
      <c r="AB4551" s="135"/>
      <c r="AC4551" s="135"/>
      <c r="AD4551" s="134"/>
      <c r="AE4551" s="135"/>
      <c r="AF4551" s="135"/>
      <c r="AG4551" s="134"/>
    </row>
    <row r="4552" spans="1:33">
      <c r="A4552" s="144" t="s">
        <v>345</v>
      </c>
      <c r="B4552" s="135" t="s">
        <v>629</v>
      </c>
      <c r="C4552" s="143">
        <v>-496.78717211533797</v>
      </c>
      <c r="D4552" s="143">
        <v>1688.1731206204572</v>
      </c>
      <c r="E4552" s="142">
        <v>1.294</v>
      </c>
      <c r="F4552" s="141">
        <v>2.2429999999999999</v>
      </c>
      <c r="G4552" s="135"/>
      <c r="H4552" s="135"/>
      <c r="I4552" s="134"/>
      <c r="J4552" s="135"/>
      <c r="K4552" s="135"/>
      <c r="L4552" s="134"/>
      <c r="M4552" s="135"/>
      <c r="N4552" s="135"/>
      <c r="O4552" s="134"/>
      <c r="P4552" s="135"/>
      <c r="Q4552" s="135"/>
      <c r="R4552" s="134"/>
      <c r="S4552" s="135"/>
      <c r="T4552" s="135"/>
      <c r="U4552" s="134"/>
      <c r="V4552" s="135"/>
      <c r="W4552" s="135"/>
      <c r="X4552" s="134"/>
      <c r="Y4552" s="135"/>
      <c r="Z4552" s="135"/>
      <c r="AA4552" s="134"/>
      <c r="AB4552" s="135"/>
      <c r="AC4552" s="135"/>
      <c r="AD4552" s="134"/>
      <c r="AE4552" s="135"/>
      <c r="AF4552" s="135"/>
      <c r="AG4552" s="134"/>
    </row>
    <row r="4553" spans="1:33">
      <c r="A4553" s="144" t="s">
        <v>345</v>
      </c>
      <c r="B4553" s="135" t="s">
        <v>628</v>
      </c>
      <c r="C4553" s="143">
        <v>-496.58332805356389</v>
      </c>
      <c r="D4553" s="143">
        <v>1687.7119887203717</v>
      </c>
      <c r="E4553" s="142">
        <v>1.335</v>
      </c>
      <c r="F4553" s="141">
        <v>2.25</v>
      </c>
      <c r="G4553" s="135"/>
      <c r="H4553" s="135"/>
      <c r="I4553" s="134"/>
      <c r="J4553" s="135"/>
      <c r="K4553" s="135"/>
      <c r="L4553" s="134"/>
      <c r="M4553" s="135"/>
      <c r="N4553" s="135"/>
      <c r="O4553" s="134"/>
      <c r="P4553" s="135"/>
      <c r="Q4553" s="135"/>
      <c r="R4553" s="134"/>
      <c r="S4553" s="135"/>
      <c r="T4553" s="135"/>
      <c r="U4553" s="134"/>
      <c r="V4553" s="135"/>
      <c r="W4553" s="135"/>
      <c r="X4553" s="134"/>
      <c r="Y4553" s="135"/>
      <c r="Z4553" s="135"/>
      <c r="AA4553" s="134"/>
      <c r="AB4553" s="135"/>
      <c r="AC4553" s="135"/>
      <c r="AD4553" s="134"/>
      <c r="AE4553" s="135"/>
      <c r="AF4553" s="135"/>
      <c r="AG4553" s="134"/>
    </row>
    <row r="4554" spans="1:33">
      <c r="A4554" s="144" t="s">
        <v>345</v>
      </c>
      <c r="B4554" s="135" t="s">
        <v>627</v>
      </c>
      <c r="C4554" s="143">
        <v>-496.23250372516452</v>
      </c>
      <c r="D4554" s="143">
        <v>1687.5286203821754</v>
      </c>
      <c r="E4554" s="142">
        <v>1.3089999999999999</v>
      </c>
      <c r="F4554" s="141">
        <v>2.2400000000000002</v>
      </c>
      <c r="G4554" s="135"/>
      <c r="H4554" s="135"/>
      <c r="I4554" s="134"/>
      <c r="J4554" s="135"/>
      <c r="K4554" s="135"/>
      <c r="L4554" s="134"/>
      <c r="M4554" s="135"/>
      <c r="N4554" s="135"/>
      <c r="O4554" s="134"/>
      <c r="P4554" s="135"/>
      <c r="Q4554" s="135"/>
      <c r="R4554" s="134"/>
      <c r="S4554" s="135"/>
      <c r="T4554" s="135"/>
      <c r="U4554" s="134"/>
      <c r="V4554" s="135"/>
      <c r="W4554" s="135"/>
      <c r="X4554" s="134"/>
      <c r="Y4554" s="135"/>
      <c r="Z4554" s="135"/>
      <c r="AA4554" s="134"/>
      <c r="AB4554" s="135"/>
      <c r="AC4554" s="135"/>
      <c r="AD4554" s="134"/>
      <c r="AE4554" s="135"/>
      <c r="AF4554" s="135"/>
      <c r="AG4554" s="134"/>
    </row>
    <row r="4555" spans="1:33">
      <c r="A4555" s="144" t="s">
        <v>345</v>
      </c>
      <c r="B4555" s="135" t="s">
        <v>626</v>
      </c>
      <c r="C4555" s="143">
        <v>-496.40299804376565</v>
      </c>
      <c r="D4555" s="143">
        <v>1686.4217967226009</v>
      </c>
      <c r="E4555" s="142">
        <v>1.292</v>
      </c>
      <c r="F4555" s="141">
        <v>2.2389999999999999</v>
      </c>
      <c r="G4555" s="135"/>
      <c r="H4555" s="135"/>
      <c r="I4555" s="134"/>
      <c r="J4555" s="135"/>
      <c r="K4555" s="135"/>
      <c r="L4555" s="134"/>
      <c r="M4555" s="135"/>
      <c r="N4555" s="135"/>
      <c r="O4555" s="134"/>
      <c r="P4555" s="135"/>
      <c r="Q4555" s="135"/>
      <c r="R4555" s="134"/>
      <c r="S4555" s="135"/>
      <c r="T4555" s="135"/>
      <c r="U4555" s="134"/>
      <c r="V4555" s="135"/>
      <c r="W4555" s="135"/>
      <c r="X4555" s="134"/>
      <c r="Y4555" s="135"/>
      <c r="Z4555" s="135"/>
      <c r="AA4555" s="134"/>
      <c r="AB4555" s="135"/>
      <c r="AC4555" s="135"/>
      <c r="AD4555" s="134"/>
      <c r="AE4555" s="135"/>
      <c r="AF4555" s="135"/>
      <c r="AG4555" s="134"/>
    </row>
    <row r="4556" spans="1:33">
      <c r="A4556" s="144" t="s">
        <v>345</v>
      </c>
      <c r="B4556" s="135" t="s">
        <v>625</v>
      </c>
      <c r="C4556" s="143">
        <v>-495.99654282642177</v>
      </c>
      <c r="D4556" s="143">
        <v>1684.8799742530289</v>
      </c>
      <c r="E4556" s="142">
        <v>1.2809999999999999</v>
      </c>
      <c r="F4556" s="141">
        <v>2.2309999999999999</v>
      </c>
      <c r="G4556" s="135"/>
      <c r="H4556" s="135"/>
      <c r="I4556" s="134"/>
      <c r="J4556" s="135"/>
      <c r="K4556" s="135"/>
      <c r="L4556" s="134"/>
      <c r="M4556" s="135"/>
      <c r="N4556" s="135"/>
      <c r="O4556" s="134"/>
      <c r="P4556" s="135"/>
      <c r="Q4556" s="135"/>
      <c r="R4556" s="134"/>
      <c r="S4556" s="135"/>
      <c r="T4556" s="135"/>
      <c r="U4556" s="134"/>
      <c r="V4556" s="135"/>
      <c r="W4556" s="135"/>
      <c r="X4556" s="134"/>
      <c r="Y4556" s="135"/>
      <c r="Z4556" s="135"/>
      <c r="AA4556" s="134"/>
      <c r="AB4556" s="135"/>
      <c r="AC4556" s="135"/>
      <c r="AD4556" s="134"/>
      <c r="AE4556" s="135"/>
      <c r="AF4556" s="135"/>
      <c r="AG4556" s="134"/>
    </row>
    <row r="4557" spans="1:33">
      <c r="A4557" s="144" t="s">
        <v>345</v>
      </c>
      <c r="B4557" s="135" t="s">
        <v>624</v>
      </c>
      <c r="C4557" s="143">
        <v>-496.19105533506234</v>
      </c>
      <c r="D4557" s="143">
        <v>1683.7000614017584</v>
      </c>
      <c r="E4557" s="142">
        <v>1.2969999999999999</v>
      </c>
      <c r="F4557" s="141">
        <v>2.2400000000000002</v>
      </c>
      <c r="G4557" s="135"/>
      <c r="H4557" s="135"/>
      <c r="I4557" s="134"/>
      <c r="J4557" s="135"/>
      <c r="K4557" s="135"/>
      <c r="L4557" s="134"/>
      <c r="M4557" s="135"/>
      <c r="N4557" s="135"/>
      <c r="O4557" s="134"/>
      <c r="P4557" s="135"/>
      <c r="Q4557" s="135"/>
      <c r="R4557" s="134"/>
      <c r="S4557" s="135"/>
      <c r="T4557" s="135"/>
      <c r="U4557" s="134"/>
      <c r="V4557" s="135"/>
      <c r="W4557" s="135"/>
      <c r="X4557" s="134"/>
      <c r="Y4557" s="135"/>
      <c r="Z4557" s="135"/>
      <c r="AA4557" s="134"/>
      <c r="AB4557" s="135"/>
      <c r="AC4557" s="135"/>
      <c r="AD4557" s="134"/>
      <c r="AE4557" s="135"/>
      <c r="AF4557" s="135"/>
      <c r="AG4557" s="134"/>
    </row>
    <row r="4558" spans="1:33">
      <c r="A4558" s="144" t="s">
        <v>345</v>
      </c>
      <c r="B4558" s="135" t="s">
        <v>623</v>
      </c>
      <c r="C4558" s="143">
        <v>-496.29690171857936</v>
      </c>
      <c r="D4558" s="143">
        <v>1683.0263735716574</v>
      </c>
      <c r="E4558" s="142">
        <v>1.32</v>
      </c>
      <c r="F4558" s="141">
        <v>2.2589999999999999</v>
      </c>
      <c r="G4558" s="135"/>
      <c r="H4558" s="135"/>
      <c r="I4558" s="134"/>
      <c r="J4558" s="135"/>
      <c r="K4558" s="135"/>
      <c r="L4558" s="134"/>
      <c r="M4558" s="135"/>
      <c r="N4558" s="135"/>
      <c r="O4558" s="134"/>
      <c r="P4558" s="135"/>
      <c r="Q4558" s="135"/>
      <c r="R4558" s="134"/>
      <c r="S4558" s="135"/>
      <c r="T4558" s="135"/>
      <c r="U4558" s="134"/>
      <c r="V4558" s="135"/>
      <c r="W4558" s="135"/>
      <c r="X4558" s="134"/>
      <c r="Y4558" s="135"/>
      <c r="Z4558" s="135"/>
      <c r="AA4558" s="134"/>
      <c r="AB4558" s="135"/>
      <c r="AC4558" s="135"/>
      <c r="AD4558" s="134"/>
      <c r="AE4558" s="135"/>
      <c r="AF4558" s="135"/>
      <c r="AG4558" s="134"/>
    </row>
    <row r="4559" spans="1:33">
      <c r="A4559" s="144" t="s">
        <v>345</v>
      </c>
      <c r="B4559" s="135" t="s">
        <v>622</v>
      </c>
      <c r="C4559" s="143">
        <v>-496.59187103819244</v>
      </c>
      <c r="D4559" s="143">
        <v>1681.032099288781</v>
      </c>
      <c r="E4559" s="142">
        <v>1.3080000000000001</v>
      </c>
      <c r="F4559" s="141">
        <v>2.2629999999999999</v>
      </c>
      <c r="G4559" s="135"/>
      <c r="H4559" s="135"/>
      <c r="I4559" s="134"/>
      <c r="J4559" s="135"/>
      <c r="K4559" s="135"/>
      <c r="L4559" s="134"/>
      <c r="M4559" s="135"/>
      <c r="N4559" s="135"/>
      <c r="O4559" s="134"/>
      <c r="P4559" s="135"/>
      <c r="Q4559" s="135"/>
      <c r="R4559" s="134"/>
      <c r="S4559" s="135"/>
      <c r="T4559" s="135"/>
      <c r="U4559" s="134"/>
      <c r="V4559" s="135"/>
      <c r="W4559" s="135"/>
      <c r="X4559" s="134"/>
      <c r="Y4559" s="135"/>
      <c r="Z4559" s="135"/>
      <c r="AA4559" s="134"/>
      <c r="AB4559" s="135"/>
      <c r="AC4559" s="135"/>
      <c r="AD4559" s="134"/>
      <c r="AE4559" s="135"/>
      <c r="AF4559" s="135"/>
      <c r="AG4559" s="134"/>
    </row>
    <row r="4560" spans="1:33">
      <c r="A4560" s="144" t="s">
        <v>345</v>
      </c>
      <c r="B4560" s="135" t="s">
        <v>621</v>
      </c>
      <c r="C4560" s="143">
        <v>-496.42769827634237</v>
      </c>
      <c r="D4560" s="143">
        <v>1679.9852006528572</v>
      </c>
      <c r="E4560" s="142">
        <v>1.292</v>
      </c>
      <c r="F4560" s="141">
        <v>2.2370000000000001</v>
      </c>
      <c r="G4560" s="135"/>
      <c r="H4560" s="135"/>
      <c r="I4560" s="134"/>
      <c r="J4560" s="135"/>
      <c r="K4560" s="135"/>
      <c r="L4560" s="134"/>
      <c r="M4560" s="135"/>
      <c r="N4560" s="135"/>
      <c r="O4560" s="134"/>
      <c r="P4560" s="135"/>
      <c r="Q4560" s="135"/>
      <c r="R4560" s="134"/>
      <c r="S4560" s="135"/>
      <c r="T4560" s="135"/>
      <c r="U4560" s="134"/>
      <c r="V4560" s="135"/>
      <c r="W4560" s="135"/>
      <c r="X4560" s="134"/>
      <c r="Y4560" s="135"/>
      <c r="Z4560" s="135"/>
      <c r="AA4560" s="134"/>
      <c r="AB4560" s="135"/>
      <c r="AC4560" s="135"/>
      <c r="AD4560" s="134"/>
      <c r="AE4560" s="135"/>
      <c r="AF4560" s="135"/>
      <c r="AG4560" s="134"/>
    </row>
    <row r="4561" spans="1:33">
      <c r="A4561" s="144" t="s">
        <v>345</v>
      </c>
      <c r="B4561" s="135" t="s">
        <v>620</v>
      </c>
      <c r="C4561" s="143">
        <v>-496.07381882352178</v>
      </c>
      <c r="D4561" s="143">
        <v>1678.7738022827307</v>
      </c>
      <c r="E4561" s="142">
        <v>1.3240000000000001</v>
      </c>
      <c r="F4561" s="141">
        <v>2.2519999999999998</v>
      </c>
      <c r="G4561" s="135"/>
      <c r="H4561" s="135"/>
      <c r="I4561" s="134"/>
      <c r="J4561" s="135"/>
      <c r="K4561" s="135"/>
      <c r="L4561" s="134"/>
      <c r="M4561" s="135"/>
      <c r="N4561" s="135"/>
      <c r="O4561" s="134"/>
      <c r="P4561" s="135"/>
      <c r="Q4561" s="135"/>
      <c r="R4561" s="134"/>
      <c r="S4561" s="135"/>
      <c r="T4561" s="135"/>
      <c r="U4561" s="134"/>
      <c r="V4561" s="135"/>
      <c r="W4561" s="135"/>
      <c r="X4561" s="134"/>
      <c r="Y4561" s="135"/>
      <c r="Z4561" s="135"/>
      <c r="AA4561" s="134"/>
      <c r="AB4561" s="135"/>
      <c r="AC4561" s="135"/>
      <c r="AD4561" s="134"/>
      <c r="AE4561" s="135"/>
      <c r="AF4561" s="135"/>
      <c r="AG4561" s="134"/>
    </row>
    <row r="4562" spans="1:33">
      <c r="A4562" s="144" t="s">
        <v>345</v>
      </c>
      <c r="B4562" s="135" t="s">
        <v>619</v>
      </c>
      <c r="C4562" s="143">
        <v>-496.7079064825507</v>
      </c>
      <c r="D4562" s="143">
        <v>1677.780841379694</v>
      </c>
      <c r="E4562" s="142">
        <v>1.2889999999999999</v>
      </c>
      <c r="F4562" s="141">
        <v>2.242</v>
      </c>
      <c r="G4562" s="135"/>
      <c r="H4562" s="135"/>
      <c r="I4562" s="134"/>
      <c r="J4562" s="135"/>
      <c r="K4562" s="135"/>
      <c r="L4562" s="134"/>
      <c r="M4562" s="135"/>
      <c r="N4562" s="135"/>
      <c r="O4562" s="134"/>
      <c r="P4562" s="135"/>
      <c r="Q4562" s="135"/>
      <c r="R4562" s="134"/>
      <c r="S4562" s="135"/>
      <c r="T4562" s="135"/>
      <c r="U4562" s="134"/>
      <c r="V4562" s="135"/>
      <c r="W4562" s="135"/>
      <c r="X4562" s="134"/>
      <c r="Y4562" s="135"/>
      <c r="Z4562" s="135"/>
      <c r="AA4562" s="134"/>
      <c r="AB4562" s="135"/>
      <c r="AC4562" s="135"/>
      <c r="AD4562" s="134"/>
      <c r="AE4562" s="135"/>
      <c r="AF4562" s="135"/>
      <c r="AG4562" s="134"/>
    </row>
    <row r="4563" spans="1:33">
      <c r="A4563" s="144" t="s">
        <v>345</v>
      </c>
      <c r="B4563" s="135" t="s">
        <v>618</v>
      </c>
      <c r="C4563" s="143">
        <v>-496.11525185395902</v>
      </c>
      <c r="D4563" s="143">
        <v>1676.7541426642358</v>
      </c>
      <c r="E4563" s="142">
        <v>1.3169999999999999</v>
      </c>
      <c r="F4563" s="141">
        <v>2.2349999999999999</v>
      </c>
      <c r="G4563" s="135"/>
      <c r="H4563" s="135"/>
      <c r="I4563" s="134"/>
      <c r="J4563" s="135"/>
      <c r="K4563" s="135"/>
      <c r="L4563" s="134"/>
      <c r="M4563" s="135"/>
      <c r="N4563" s="135"/>
      <c r="O4563" s="134"/>
      <c r="P4563" s="135"/>
      <c r="Q4563" s="135"/>
      <c r="R4563" s="134"/>
      <c r="S4563" s="135"/>
      <c r="T4563" s="135"/>
      <c r="U4563" s="134"/>
      <c r="V4563" s="135"/>
      <c r="W4563" s="135"/>
      <c r="X4563" s="134"/>
      <c r="Y4563" s="135"/>
      <c r="Z4563" s="135"/>
      <c r="AA4563" s="134"/>
      <c r="AB4563" s="135"/>
      <c r="AC4563" s="135"/>
      <c r="AD4563" s="134"/>
      <c r="AE4563" s="135"/>
      <c r="AF4563" s="135"/>
      <c r="AG4563" s="134"/>
    </row>
    <row r="4564" spans="1:33">
      <c r="A4564" s="144" t="s">
        <v>345</v>
      </c>
      <c r="B4564" s="135" t="s">
        <v>617</v>
      </c>
      <c r="C4564" s="143">
        <v>-496.6948199129954</v>
      </c>
      <c r="D4564" s="143">
        <v>1676.6278696017685</v>
      </c>
      <c r="E4564" s="142">
        <v>1.3280000000000001</v>
      </c>
      <c r="F4564" s="141">
        <v>2.2549999999999999</v>
      </c>
      <c r="G4564" s="135"/>
      <c r="H4564" s="135"/>
      <c r="I4564" s="134"/>
      <c r="J4564" s="135"/>
      <c r="K4564" s="135"/>
      <c r="L4564" s="134"/>
      <c r="M4564" s="135"/>
      <c r="N4564" s="135"/>
      <c r="O4564" s="134"/>
      <c r="P4564" s="135"/>
      <c r="Q4564" s="135"/>
      <c r="R4564" s="134"/>
      <c r="S4564" s="135"/>
      <c r="T4564" s="135"/>
      <c r="U4564" s="134"/>
      <c r="V4564" s="135"/>
      <c r="W4564" s="135"/>
      <c r="X4564" s="134"/>
      <c r="Y4564" s="135"/>
      <c r="Z4564" s="135"/>
      <c r="AA4564" s="134"/>
      <c r="AB4564" s="135"/>
      <c r="AC4564" s="135"/>
      <c r="AD4564" s="134"/>
      <c r="AE4564" s="135"/>
      <c r="AF4564" s="135"/>
      <c r="AG4564" s="134"/>
    </row>
    <row r="4565" spans="1:33">
      <c r="A4565" s="144" t="s">
        <v>345</v>
      </c>
      <c r="B4565" s="135" t="s">
        <v>616</v>
      </c>
      <c r="C4565" s="143">
        <v>-496.79978932556395</v>
      </c>
      <c r="D4565" s="143">
        <v>1675.7921750225819</v>
      </c>
      <c r="E4565" s="142">
        <v>1.3180000000000001</v>
      </c>
      <c r="F4565" s="141">
        <v>2.2589999999999999</v>
      </c>
      <c r="G4565" s="135"/>
      <c r="H4565" s="135"/>
      <c r="I4565" s="134"/>
      <c r="J4565" s="135"/>
      <c r="K4565" s="135"/>
      <c r="L4565" s="134"/>
      <c r="M4565" s="135"/>
      <c r="N4565" s="135"/>
      <c r="O4565" s="134"/>
      <c r="P4565" s="135"/>
      <c r="Q4565" s="135"/>
      <c r="R4565" s="134"/>
      <c r="S4565" s="135"/>
      <c r="T4565" s="135"/>
      <c r="U4565" s="134"/>
      <c r="V4565" s="135"/>
      <c r="W4565" s="135"/>
      <c r="X4565" s="134"/>
      <c r="Y4565" s="135"/>
      <c r="Z4565" s="135"/>
      <c r="AA4565" s="134"/>
      <c r="AB4565" s="135"/>
      <c r="AC4565" s="135"/>
      <c r="AD4565" s="134"/>
      <c r="AE4565" s="135"/>
      <c r="AF4565" s="135"/>
      <c r="AG4565" s="134"/>
    </row>
    <row r="4566" spans="1:33">
      <c r="A4566" s="144" t="s">
        <v>345</v>
      </c>
      <c r="B4566" s="135" t="s">
        <v>615</v>
      </c>
      <c r="C4566" s="143">
        <v>-496.17711483460965</v>
      </c>
      <c r="D4566" s="143">
        <v>1674.4287443073881</v>
      </c>
      <c r="E4566" s="142">
        <v>1.325</v>
      </c>
      <c r="F4566" s="141">
        <v>2.2360000000000002</v>
      </c>
      <c r="G4566" s="135"/>
      <c r="H4566" s="135"/>
      <c r="I4566" s="134"/>
      <c r="J4566" s="135"/>
      <c r="K4566" s="135"/>
      <c r="L4566" s="134"/>
      <c r="M4566" s="135"/>
      <c r="N4566" s="135"/>
      <c r="O4566" s="134"/>
      <c r="P4566" s="135"/>
      <c r="Q4566" s="135"/>
      <c r="R4566" s="134"/>
      <c r="S4566" s="135"/>
      <c r="T4566" s="135"/>
      <c r="U4566" s="134"/>
      <c r="V4566" s="135"/>
      <c r="W4566" s="135"/>
      <c r="X4566" s="134"/>
      <c r="Y4566" s="135"/>
      <c r="Z4566" s="135"/>
      <c r="AA4566" s="134"/>
      <c r="AB4566" s="135"/>
      <c r="AC4566" s="135"/>
      <c r="AD4566" s="134"/>
      <c r="AE4566" s="135"/>
      <c r="AF4566" s="135"/>
      <c r="AG4566" s="134"/>
    </row>
    <row r="4567" spans="1:33">
      <c r="A4567" s="144" t="s">
        <v>345</v>
      </c>
      <c r="B4567" s="135" t="s">
        <v>614</v>
      </c>
      <c r="C4567" s="143">
        <v>-496.82911364860126</v>
      </c>
      <c r="D4567" s="143">
        <v>1674.1874368119384</v>
      </c>
      <c r="E4567" s="142">
        <v>1.3149999999999999</v>
      </c>
      <c r="F4567" s="141">
        <v>2.2480000000000002</v>
      </c>
      <c r="G4567" s="135"/>
      <c r="H4567" s="135"/>
      <c r="I4567" s="134"/>
      <c r="J4567" s="135"/>
      <c r="K4567" s="135"/>
      <c r="L4567" s="134"/>
      <c r="M4567" s="135"/>
      <c r="N4567" s="135"/>
      <c r="O4567" s="134"/>
      <c r="P4567" s="135"/>
      <c r="Q4567" s="135"/>
      <c r="R4567" s="134"/>
      <c r="S4567" s="135"/>
      <c r="T4567" s="135"/>
      <c r="U4567" s="134"/>
      <c r="V4567" s="135"/>
      <c r="W4567" s="135"/>
      <c r="X4567" s="134"/>
      <c r="Y4567" s="135"/>
      <c r="Z4567" s="135"/>
      <c r="AA4567" s="134"/>
      <c r="AB4567" s="135"/>
      <c r="AC4567" s="135"/>
      <c r="AD4567" s="134"/>
      <c r="AE4567" s="135"/>
      <c r="AF4567" s="135"/>
      <c r="AG4567" s="134"/>
    </row>
    <row r="4568" spans="1:33">
      <c r="A4568" s="144" t="s">
        <v>345</v>
      </c>
      <c r="B4568" s="135" t="s">
        <v>613</v>
      </c>
      <c r="C4568" s="143">
        <v>-496.28345967308962</v>
      </c>
      <c r="D4568" s="143">
        <v>1672.4420153104084</v>
      </c>
      <c r="E4568" s="142">
        <v>1.3029999999999999</v>
      </c>
      <c r="F4568" s="141">
        <v>2.2509999999999999</v>
      </c>
      <c r="G4568" s="135"/>
      <c r="H4568" s="135"/>
      <c r="I4568" s="134"/>
      <c r="J4568" s="135"/>
      <c r="K4568" s="135"/>
      <c r="L4568" s="134"/>
      <c r="M4568" s="135"/>
      <c r="N4568" s="135"/>
      <c r="O4568" s="134"/>
      <c r="P4568" s="135"/>
      <c r="Q4568" s="135"/>
      <c r="R4568" s="134"/>
      <c r="S4568" s="135"/>
      <c r="T4568" s="135"/>
      <c r="U4568" s="134"/>
      <c r="V4568" s="135"/>
      <c r="W4568" s="135"/>
      <c r="X4568" s="134"/>
      <c r="Y4568" s="135"/>
      <c r="Z4568" s="135"/>
      <c r="AA4568" s="134"/>
      <c r="AB4568" s="135"/>
      <c r="AC4568" s="135"/>
      <c r="AD4568" s="134"/>
      <c r="AE4568" s="135"/>
      <c r="AF4568" s="135"/>
      <c r="AG4568" s="134"/>
    </row>
    <row r="4569" spans="1:33">
      <c r="A4569" s="144" t="s">
        <v>345</v>
      </c>
      <c r="B4569" s="135" t="s">
        <v>612</v>
      </c>
      <c r="C4569" s="143">
        <v>-496.41302406498448</v>
      </c>
      <c r="D4569" s="143">
        <v>1670.6265843741296</v>
      </c>
      <c r="E4569" s="142">
        <v>1.2929999999999999</v>
      </c>
      <c r="F4569" s="141">
        <v>2.2559999999999998</v>
      </c>
      <c r="G4569" s="135"/>
      <c r="H4569" s="135"/>
      <c r="I4569" s="134"/>
      <c r="J4569" s="135"/>
      <c r="K4569" s="135"/>
      <c r="L4569" s="134"/>
      <c r="M4569" s="135"/>
      <c r="N4569" s="135"/>
      <c r="O4569" s="134"/>
      <c r="P4569" s="135"/>
      <c r="Q4569" s="135"/>
      <c r="R4569" s="134"/>
      <c r="S4569" s="135"/>
      <c r="T4569" s="135"/>
      <c r="U4569" s="134"/>
      <c r="V4569" s="135"/>
      <c r="W4569" s="135"/>
      <c r="X4569" s="134"/>
      <c r="Y4569" s="135"/>
      <c r="Z4569" s="135"/>
      <c r="AA4569" s="134"/>
      <c r="AB4569" s="135"/>
      <c r="AC4569" s="135"/>
      <c r="AD4569" s="134"/>
      <c r="AE4569" s="135"/>
      <c r="AF4569" s="135"/>
      <c r="AG4569" s="134"/>
    </row>
    <row r="4570" spans="1:33">
      <c r="A4570" s="144" t="s">
        <v>345</v>
      </c>
      <c r="B4570" s="135" t="s">
        <v>611</v>
      </c>
      <c r="C4570" s="143">
        <v>-496.50216314887268</v>
      </c>
      <c r="D4570" s="143">
        <v>1670.2335084223678</v>
      </c>
      <c r="E4570" s="142">
        <v>1.3120000000000001</v>
      </c>
      <c r="F4570" s="141">
        <v>2.234</v>
      </c>
      <c r="G4570" s="135"/>
      <c r="H4570" s="135"/>
      <c r="I4570" s="134"/>
      <c r="J4570" s="135"/>
      <c r="K4570" s="135"/>
      <c r="L4570" s="134"/>
      <c r="M4570" s="135"/>
      <c r="N4570" s="135"/>
      <c r="O4570" s="134"/>
      <c r="P4570" s="135"/>
      <c r="Q4570" s="135"/>
      <c r="R4570" s="134"/>
      <c r="S4570" s="135"/>
      <c r="T4570" s="135"/>
      <c r="U4570" s="134"/>
      <c r="V4570" s="135"/>
      <c r="W4570" s="135"/>
      <c r="X4570" s="134"/>
      <c r="Y4570" s="135"/>
      <c r="Z4570" s="135"/>
      <c r="AA4570" s="134"/>
      <c r="AB4570" s="135"/>
      <c r="AC4570" s="135"/>
      <c r="AD4570" s="134"/>
      <c r="AE4570" s="135"/>
      <c r="AF4570" s="135"/>
      <c r="AG4570" s="134"/>
    </row>
    <row r="4571" spans="1:33">
      <c r="A4571" s="144" t="s">
        <v>345</v>
      </c>
      <c r="B4571" s="135" t="s">
        <v>610</v>
      </c>
      <c r="C4571" s="143">
        <v>-496.64657641322253</v>
      </c>
      <c r="D4571" s="143">
        <v>1669.6987169889192</v>
      </c>
      <c r="E4571" s="142">
        <v>1.298</v>
      </c>
      <c r="F4571" s="141">
        <v>2.2559999999999998</v>
      </c>
      <c r="G4571" s="135"/>
      <c r="H4571" s="135"/>
      <c r="I4571" s="134"/>
      <c r="J4571" s="135"/>
      <c r="K4571" s="135"/>
      <c r="L4571" s="134"/>
      <c r="M4571" s="135"/>
      <c r="N4571" s="135"/>
      <c r="O4571" s="134"/>
      <c r="P4571" s="135"/>
      <c r="Q4571" s="135"/>
      <c r="R4571" s="134"/>
      <c r="S4571" s="135"/>
      <c r="T4571" s="135"/>
      <c r="U4571" s="134"/>
      <c r="V4571" s="135"/>
      <c r="W4571" s="135"/>
      <c r="X4571" s="134"/>
      <c r="Y4571" s="135"/>
      <c r="Z4571" s="135"/>
      <c r="AA4571" s="134"/>
      <c r="AB4571" s="135"/>
      <c r="AC4571" s="135"/>
      <c r="AD4571" s="134"/>
      <c r="AE4571" s="135"/>
      <c r="AF4571" s="135"/>
      <c r="AG4571" s="134"/>
    </row>
    <row r="4572" spans="1:33">
      <c r="A4572" s="144" t="s">
        <v>345</v>
      </c>
      <c r="B4572" s="135" t="s">
        <v>609</v>
      </c>
      <c r="C4572" s="143">
        <v>-496.65133059486982</v>
      </c>
      <c r="D4572" s="143">
        <v>1667.9148458756704</v>
      </c>
      <c r="E4572" s="142">
        <v>1.3029999999999999</v>
      </c>
      <c r="F4572" s="141">
        <v>2.254</v>
      </c>
      <c r="G4572" s="135"/>
      <c r="H4572" s="135"/>
      <c r="I4572" s="134"/>
      <c r="J4572" s="135"/>
      <c r="K4572" s="135"/>
      <c r="L4572" s="134"/>
      <c r="M4572" s="135"/>
      <c r="N4572" s="135"/>
      <c r="O4572" s="134"/>
      <c r="P4572" s="135"/>
      <c r="Q4572" s="135"/>
      <c r="R4572" s="134"/>
      <c r="S4572" s="135"/>
      <c r="T4572" s="135"/>
      <c r="U4572" s="134"/>
      <c r="V4572" s="135"/>
      <c r="W4572" s="135"/>
      <c r="X4572" s="134"/>
      <c r="Y4572" s="135"/>
      <c r="Z4572" s="135"/>
      <c r="AA4572" s="134"/>
      <c r="AB4572" s="135"/>
      <c r="AC4572" s="135"/>
      <c r="AD4572" s="134"/>
      <c r="AE4572" s="135"/>
      <c r="AF4572" s="135"/>
      <c r="AG4572" s="134"/>
    </row>
    <row r="4573" spans="1:33">
      <c r="A4573" s="144" t="s">
        <v>345</v>
      </c>
      <c r="B4573" s="135" t="s">
        <v>608</v>
      </c>
      <c r="C4573" s="143">
        <v>-496.0225086357845</v>
      </c>
      <c r="D4573" s="143">
        <v>1666.5537529999658</v>
      </c>
      <c r="E4573" s="142">
        <v>1.3140000000000001</v>
      </c>
      <c r="F4573" s="141">
        <v>2.2370000000000001</v>
      </c>
      <c r="G4573" s="135"/>
      <c r="H4573" s="135"/>
      <c r="I4573" s="134"/>
      <c r="J4573" s="135"/>
      <c r="K4573" s="135"/>
      <c r="L4573" s="134"/>
      <c r="M4573" s="135"/>
      <c r="N4573" s="135"/>
      <c r="O4573" s="134"/>
      <c r="P4573" s="135"/>
      <c r="Q4573" s="135"/>
      <c r="R4573" s="134"/>
      <c r="S4573" s="135"/>
      <c r="T4573" s="135"/>
      <c r="U4573" s="134"/>
      <c r="V4573" s="135"/>
      <c r="W4573" s="135"/>
      <c r="X4573" s="134"/>
      <c r="Y4573" s="135"/>
      <c r="Z4573" s="135"/>
      <c r="AA4573" s="134"/>
      <c r="AB4573" s="135"/>
      <c r="AC4573" s="135"/>
      <c r="AD4573" s="134"/>
      <c r="AE4573" s="135"/>
      <c r="AF4573" s="135"/>
      <c r="AG4573" s="134"/>
    </row>
    <row r="4574" spans="1:33">
      <c r="A4574" s="144" t="s">
        <v>345</v>
      </c>
      <c r="B4574" s="135" t="s">
        <v>607</v>
      </c>
      <c r="C4574" s="143">
        <v>-496.6941943175143</v>
      </c>
      <c r="D4574" s="143">
        <v>1665.1047713712685</v>
      </c>
      <c r="E4574" s="142">
        <v>1.304</v>
      </c>
      <c r="F4574" s="141">
        <v>2.2480000000000002</v>
      </c>
      <c r="G4574" s="135"/>
      <c r="H4574" s="135"/>
      <c r="I4574" s="134"/>
      <c r="J4574" s="135"/>
      <c r="K4574" s="135"/>
      <c r="L4574" s="134"/>
      <c r="M4574" s="135"/>
      <c r="N4574" s="135"/>
      <c r="O4574" s="134"/>
      <c r="P4574" s="135"/>
      <c r="Q4574" s="135"/>
      <c r="R4574" s="134"/>
      <c r="S4574" s="135"/>
      <c r="T4574" s="135"/>
      <c r="U4574" s="134"/>
      <c r="V4574" s="135"/>
      <c r="W4574" s="135"/>
      <c r="X4574" s="134"/>
      <c r="Y4574" s="135"/>
      <c r="Z4574" s="135"/>
      <c r="AA4574" s="134"/>
      <c r="AB4574" s="135"/>
      <c r="AC4574" s="135"/>
      <c r="AD4574" s="134"/>
      <c r="AE4574" s="135"/>
      <c r="AF4574" s="135"/>
      <c r="AG4574" s="134"/>
    </row>
    <row r="4575" spans="1:33">
      <c r="A4575" s="144" t="s">
        <v>345</v>
      </c>
      <c r="B4575" s="135" t="s">
        <v>606</v>
      </c>
      <c r="C4575" s="143">
        <v>-496.85606813740128</v>
      </c>
      <c r="D4575" s="143">
        <v>1664.6622558521988</v>
      </c>
      <c r="E4575" s="142">
        <v>1.3180000000000001</v>
      </c>
      <c r="F4575" s="141">
        <v>2.246</v>
      </c>
      <c r="G4575" s="135"/>
      <c r="H4575" s="135"/>
      <c r="I4575" s="134"/>
      <c r="J4575" s="135"/>
      <c r="K4575" s="135"/>
      <c r="L4575" s="134"/>
      <c r="M4575" s="135"/>
      <c r="N4575" s="135"/>
      <c r="O4575" s="134"/>
      <c r="P4575" s="135"/>
      <c r="Q4575" s="135"/>
      <c r="R4575" s="134"/>
      <c r="S4575" s="135"/>
      <c r="T4575" s="135"/>
      <c r="U4575" s="134"/>
      <c r="V4575" s="135"/>
      <c r="W4575" s="135"/>
      <c r="X4575" s="134"/>
      <c r="Y4575" s="135"/>
      <c r="Z4575" s="135"/>
      <c r="AA4575" s="134"/>
      <c r="AB4575" s="135"/>
      <c r="AC4575" s="135"/>
      <c r="AD4575" s="134"/>
      <c r="AE4575" s="135"/>
      <c r="AF4575" s="135"/>
      <c r="AG4575" s="134"/>
    </row>
    <row r="4576" spans="1:33">
      <c r="A4576" s="144" t="s">
        <v>345</v>
      </c>
      <c r="B4576" s="135" t="s">
        <v>605</v>
      </c>
      <c r="C4576" s="143">
        <v>-496.7090562251343</v>
      </c>
      <c r="D4576" s="143">
        <v>1663.8891713463172</v>
      </c>
      <c r="E4576" s="142">
        <v>1.3069999999999999</v>
      </c>
      <c r="F4576" s="141">
        <v>2.2429999999999999</v>
      </c>
      <c r="G4576" s="135"/>
      <c r="H4576" s="135"/>
      <c r="I4576" s="134"/>
      <c r="J4576" s="135"/>
      <c r="K4576" s="135"/>
      <c r="L4576" s="134"/>
      <c r="M4576" s="135"/>
      <c r="N4576" s="135"/>
      <c r="O4576" s="134"/>
      <c r="P4576" s="135"/>
      <c r="Q4576" s="135"/>
      <c r="R4576" s="134"/>
      <c r="S4576" s="135"/>
      <c r="T4576" s="135"/>
      <c r="U4576" s="134"/>
      <c r="V4576" s="135"/>
      <c r="W4576" s="135"/>
      <c r="X4576" s="134"/>
      <c r="Y4576" s="135"/>
      <c r="Z4576" s="135"/>
      <c r="AA4576" s="134"/>
      <c r="AB4576" s="135"/>
      <c r="AC4576" s="135"/>
      <c r="AD4576" s="134"/>
      <c r="AE4576" s="135"/>
      <c r="AF4576" s="135"/>
      <c r="AG4576" s="134"/>
    </row>
    <row r="4577" spans="1:33">
      <c r="A4577" s="144" t="s">
        <v>345</v>
      </c>
      <c r="B4577" s="135" t="s">
        <v>604</v>
      </c>
      <c r="C4577" s="143">
        <v>-496.61511171803613</v>
      </c>
      <c r="D4577" s="143">
        <v>1661.9064470881599</v>
      </c>
      <c r="E4577" s="142">
        <v>1.304</v>
      </c>
      <c r="F4577" s="141">
        <v>2.2639999999999998</v>
      </c>
      <c r="G4577" s="135"/>
      <c r="H4577" s="135"/>
      <c r="I4577" s="134"/>
      <c r="J4577" s="135"/>
      <c r="K4577" s="135"/>
      <c r="L4577" s="134"/>
      <c r="M4577" s="135"/>
      <c r="N4577" s="135"/>
      <c r="O4577" s="134"/>
      <c r="P4577" s="135"/>
      <c r="Q4577" s="135"/>
      <c r="R4577" s="134"/>
      <c r="S4577" s="135"/>
      <c r="T4577" s="135"/>
      <c r="U4577" s="134"/>
      <c r="V4577" s="135"/>
      <c r="W4577" s="135"/>
      <c r="X4577" s="134"/>
      <c r="Y4577" s="135"/>
      <c r="Z4577" s="135"/>
      <c r="AA4577" s="134"/>
      <c r="AB4577" s="135"/>
      <c r="AC4577" s="135"/>
      <c r="AD4577" s="134"/>
      <c r="AE4577" s="135"/>
      <c r="AF4577" s="135"/>
      <c r="AG4577" s="134"/>
    </row>
    <row r="4578" spans="1:33">
      <c r="A4578" s="144" t="s">
        <v>345</v>
      </c>
      <c r="B4578" s="135" t="s">
        <v>603</v>
      </c>
      <c r="C4578" s="143">
        <v>-496.57851566841447</v>
      </c>
      <c r="D4578" s="143">
        <v>1660.7240001014197</v>
      </c>
      <c r="E4578" s="142">
        <v>1.294</v>
      </c>
      <c r="F4578" s="141">
        <v>2.2759999999999998</v>
      </c>
      <c r="G4578" s="135"/>
      <c r="H4578" s="135"/>
      <c r="I4578" s="134"/>
      <c r="J4578" s="135"/>
      <c r="K4578" s="135"/>
      <c r="L4578" s="134"/>
      <c r="M4578" s="135"/>
      <c r="N4578" s="135"/>
      <c r="O4578" s="134"/>
      <c r="P4578" s="135"/>
      <c r="Q4578" s="135"/>
      <c r="R4578" s="134"/>
      <c r="S4578" s="135"/>
      <c r="T4578" s="135"/>
      <c r="U4578" s="134"/>
      <c r="V4578" s="135"/>
      <c r="W4578" s="135"/>
      <c r="X4578" s="134"/>
      <c r="Y4578" s="135"/>
      <c r="Z4578" s="135"/>
      <c r="AA4578" s="134"/>
      <c r="AB4578" s="135"/>
      <c r="AC4578" s="135"/>
      <c r="AD4578" s="134"/>
      <c r="AE4578" s="135"/>
      <c r="AF4578" s="135"/>
      <c r="AG4578" s="134"/>
    </row>
    <row r="4579" spans="1:33">
      <c r="A4579" s="144" t="s">
        <v>345</v>
      </c>
      <c r="B4579" s="135" t="s">
        <v>602</v>
      </c>
      <c r="C4579" s="143">
        <v>-496.60352834268133</v>
      </c>
      <c r="D4579" s="143">
        <v>1659.7904287102633</v>
      </c>
      <c r="E4579" s="142">
        <v>1.2969999999999999</v>
      </c>
      <c r="F4579" s="141">
        <v>2.2480000000000002</v>
      </c>
      <c r="G4579" s="135"/>
      <c r="H4579" s="135"/>
      <c r="I4579" s="134"/>
      <c r="J4579" s="135"/>
      <c r="K4579" s="135"/>
      <c r="L4579" s="134"/>
      <c r="M4579" s="135"/>
      <c r="N4579" s="135"/>
      <c r="O4579" s="134"/>
      <c r="P4579" s="135"/>
      <c r="Q4579" s="135"/>
      <c r="R4579" s="134"/>
      <c r="S4579" s="135"/>
      <c r="T4579" s="135"/>
      <c r="U4579" s="134"/>
      <c r="V4579" s="135"/>
      <c r="W4579" s="135"/>
      <c r="X4579" s="134"/>
      <c r="Y4579" s="135"/>
      <c r="Z4579" s="135"/>
      <c r="AA4579" s="134"/>
      <c r="AB4579" s="135"/>
      <c r="AC4579" s="135"/>
      <c r="AD4579" s="134"/>
      <c r="AE4579" s="135"/>
      <c r="AF4579" s="135"/>
      <c r="AG4579" s="134"/>
    </row>
    <row r="4580" spans="1:33">
      <c r="A4580" s="144" t="s">
        <v>345</v>
      </c>
      <c r="B4580" s="135" t="s">
        <v>601</v>
      </c>
      <c r="C4580" s="143">
        <v>-496.55248846113687</v>
      </c>
      <c r="D4580" s="143">
        <v>1659.3411253460263</v>
      </c>
      <c r="E4580" s="142">
        <v>1.2869999999999999</v>
      </c>
      <c r="F4580" s="141">
        <v>2.2530000000000001</v>
      </c>
      <c r="G4580" s="135"/>
      <c r="H4580" s="135"/>
      <c r="I4580" s="134"/>
      <c r="J4580" s="135"/>
      <c r="K4580" s="135"/>
      <c r="L4580" s="134"/>
      <c r="M4580" s="135"/>
      <c r="N4580" s="135"/>
      <c r="O4580" s="134"/>
      <c r="P4580" s="135"/>
      <c r="Q4580" s="135"/>
      <c r="R4580" s="134"/>
      <c r="S4580" s="135"/>
      <c r="T4580" s="135"/>
      <c r="U4580" s="134"/>
      <c r="V4580" s="135"/>
      <c r="W4580" s="135"/>
      <c r="X4580" s="134"/>
      <c r="Y4580" s="135"/>
      <c r="Z4580" s="135"/>
      <c r="AA4580" s="134"/>
      <c r="AB4580" s="135"/>
      <c r="AC4580" s="135"/>
      <c r="AD4580" s="134"/>
      <c r="AE4580" s="135"/>
      <c r="AF4580" s="135"/>
      <c r="AG4580" s="134"/>
    </row>
    <row r="4581" spans="1:33">
      <c r="A4581" s="144" t="s">
        <v>345</v>
      </c>
      <c r="B4581" s="135" t="s">
        <v>600</v>
      </c>
      <c r="C4581" s="143">
        <v>-496.85225592524</v>
      </c>
      <c r="D4581" s="143">
        <v>1658.7476335455042</v>
      </c>
      <c r="E4581" s="142">
        <v>1.3089999999999999</v>
      </c>
      <c r="F4581" s="141">
        <v>2.2360000000000002</v>
      </c>
      <c r="G4581" s="135"/>
      <c r="H4581" s="135"/>
      <c r="I4581" s="134"/>
      <c r="J4581" s="135"/>
      <c r="K4581" s="135"/>
      <c r="L4581" s="134"/>
      <c r="M4581" s="135"/>
      <c r="N4581" s="135"/>
      <c r="O4581" s="134"/>
      <c r="P4581" s="135"/>
      <c r="Q4581" s="135"/>
      <c r="R4581" s="134"/>
      <c r="S4581" s="135"/>
      <c r="T4581" s="135"/>
      <c r="U4581" s="134"/>
      <c r="V4581" s="135"/>
      <c r="W4581" s="135"/>
      <c r="X4581" s="134"/>
      <c r="Y4581" s="135"/>
      <c r="Z4581" s="135"/>
      <c r="AA4581" s="134"/>
      <c r="AB4581" s="135"/>
      <c r="AC4581" s="135"/>
      <c r="AD4581" s="134"/>
      <c r="AE4581" s="135"/>
      <c r="AF4581" s="135"/>
      <c r="AG4581" s="134"/>
    </row>
    <row r="4582" spans="1:33">
      <c r="A4582" s="144" t="s">
        <v>345</v>
      </c>
      <c r="B4582" s="135" t="s">
        <v>599</v>
      </c>
      <c r="C4582" s="143">
        <v>-496.80216318005961</v>
      </c>
      <c r="D4582" s="143">
        <v>1657.2536407904529</v>
      </c>
      <c r="E4582" s="142">
        <v>1.3149999999999999</v>
      </c>
      <c r="F4582" s="141">
        <v>2.2530000000000001</v>
      </c>
      <c r="G4582" s="135"/>
      <c r="H4582" s="135"/>
      <c r="I4582" s="134"/>
      <c r="J4582" s="135"/>
      <c r="K4582" s="135"/>
      <c r="L4582" s="134"/>
      <c r="M4582" s="135"/>
      <c r="N4582" s="135"/>
      <c r="O4582" s="134"/>
      <c r="P4582" s="135"/>
      <c r="Q4582" s="135"/>
      <c r="R4582" s="134"/>
      <c r="S4582" s="135"/>
      <c r="T4582" s="135"/>
      <c r="U4582" s="134"/>
      <c r="V4582" s="135"/>
      <c r="W4582" s="135"/>
      <c r="X4582" s="134"/>
      <c r="Y4582" s="135"/>
      <c r="Z4582" s="135"/>
      <c r="AA4582" s="134"/>
      <c r="AB4582" s="135"/>
      <c r="AC4582" s="135"/>
      <c r="AD4582" s="134"/>
      <c r="AE4582" s="135"/>
      <c r="AF4582" s="135"/>
      <c r="AG4582" s="134"/>
    </row>
    <row r="4583" spans="1:33">
      <c r="A4583" s="144" t="s">
        <v>345</v>
      </c>
      <c r="B4583" s="135" t="s">
        <v>598</v>
      </c>
      <c r="C4583" s="143">
        <v>-496.46356900877669</v>
      </c>
      <c r="D4583" s="143">
        <v>1656.2882466240314</v>
      </c>
      <c r="E4583" s="142">
        <v>1.3440000000000001</v>
      </c>
      <c r="F4583" s="141">
        <v>2.2530000000000001</v>
      </c>
      <c r="G4583" s="135"/>
      <c r="H4583" s="135"/>
      <c r="I4583" s="134"/>
      <c r="J4583" s="135"/>
      <c r="K4583" s="135"/>
      <c r="L4583" s="134"/>
      <c r="M4583" s="135"/>
      <c r="N4583" s="135"/>
      <c r="O4583" s="134"/>
      <c r="P4583" s="135"/>
      <c r="Q4583" s="135"/>
      <c r="R4583" s="134"/>
      <c r="S4583" s="135"/>
      <c r="T4583" s="135"/>
      <c r="U4583" s="134"/>
      <c r="V4583" s="135"/>
      <c r="W4583" s="135"/>
      <c r="X4583" s="134"/>
      <c r="Y4583" s="135"/>
      <c r="Z4583" s="135"/>
      <c r="AA4583" s="134"/>
      <c r="AB4583" s="135"/>
      <c r="AC4583" s="135"/>
      <c r="AD4583" s="134"/>
      <c r="AE4583" s="135"/>
      <c r="AF4583" s="135"/>
      <c r="AG4583" s="134"/>
    </row>
    <row r="4584" spans="1:33">
      <c r="A4584" s="144" t="s">
        <v>345</v>
      </c>
      <c r="B4584" s="135" t="s">
        <v>597</v>
      </c>
      <c r="C4584" s="143">
        <v>-496.42005865458356</v>
      </c>
      <c r="D4584" s="143">
        <v>1655.8809832255879</v>
      </c>
      <c r="E4584" s="142">
        <v>1.2889999999999999</v>
      </c>
      <c r="F4584" s="141">
        <v>2.2389999999999999</v>
      </c>
      <c r="G4584" s="135"/>
      <c r="H4584" s="135"/>
      <c r="I4584" s="134"/>
      <c r="J4584" s="135"/>
      <c r="K4584" s="135"/>
      <c r="L4584" s="134"/>
      <c r="M4584" s="135"/>
      <c r="N4584" s="135"/>
      <c r="O4584" s="134"/>
      <c r="P4584" s="135"/>
      <c r="Q4584" s="135"/>
      <c r="R4584" s="134"/>
      <c r="S4584" s="135"/>
      <c r="T4584" s="135"/>
      <c r="U4584" s="134"/>
      <c r="V4584" s="135"/>
      <c r="W4584" s="135"/>
      <c r="X4584" s="134"/>
      <c r="Y4584" s="135"/>
      <c r="Z4584" s="135"/>
      <c r="AA4584" s="134"/>
      <c r="AB4584" s="135"/>
      <c r="AC4584" s="135"/>
      <c r="AD4584" s="134"/>
      <c r="AE4584" s="135"/>
      <c r="AF4584" s="135"/>
      <c r="AG4584" s="134"/>
    </row>
    <row r="4585" spans="1:33">
      <c r="A4585" s="144" t="s">
        <v>345</v>
      </c>
      <c r="B4585" s="135" t="s">
        <v>596</v>
      </c>
      <c r="C4585" s="143">
        <v>-495.97228375141725</v>
      </c>
      <c r="D4585" s="143">
        <v>1655.8401023608026</v>
      </c>
      <c r="E4585" s="142">
        <v>1.284</v>
      </c>
      <c r="F4585" s="141">
        <v>2.2530000000000001</v>
      </c>
      <c r="G4585" s="135"/>
      <c r="H4585" s="135"/>
      <c r="I4585" s="134"/>
      <c r="J4585" s="135"/>
      <c r="K4585" s="135"/>
      <c r="L4585" s="134"/>
      <c r="M4585" s="135"/>
      <c r="N4585" s="135"/>
      <c r="O4585" s="134"/>
      <c r="P4585" s="135"/>
      <c r="Q4585" s="135"/>
      <c r="R4585" s="134"/>
      <c r="S4585" s="135"/>
      <c r="T4585" s="135"/>
      <c r="U4585" s="134"/>
      <c r="V4585" s="135"/>
      <c r="W4585" s="135"/>
      <c r="X4585" s="134"/>
      <c r="Y4585" s="135"/>
      <c r="Z4585" s="135"/>
      <c r="AA4585" s="134"/>
      <c r="AB4585" s="135"/>
      <c r="AC4585" s="135"/>
      <c r="AD4585" s="134"/>
      <c r="AE4585" s="135"/>
      <c r="AF4585" s="135"/>
      <c r="AG4585" s="134"/>
    </row>
    <row r="4586" spans="1:33">
      <c r="A4586" s="144" t="s">
        <v>345</v>
      </c>
      <c r="B4586" s="135" t="s">
        <v>595</v>
      </c>
      <c r="C4586" s="143">
        <v>-496.11738618209779</v>
      </c>
      <c r="D4586" s="143">
        <v>1654.9890312014379</v>
      </c>
      <c r="E4586" s="142">
        <v>1.294</v>
      </c>
      <c r="F4586" s="141">
        <v>2.266</v>
      </c>
      <c r="G4586" s="135"/>
      <c r="H4586" s="135"/>
      <c r="I4586" s="134"/>
      <c r="J4586" s="135"/>
      <c r="K4586" s="135"/>
      <c r="L4586" s="134"/>
      <c r="M4586" s="135"/>
      <c r="N4586" s="135"/>
      <c r="O4586" s="134"/>
      <c r="P4586" s="135"/>
      <c r="Q4586" s="135"/>
      <c r="R4586" s="134"/>
      <c r="S4586" s="135"/>
      <c r="T4586" s="135"/>
      <c r="U4586" s="134"/>
      <c r="V4586" s="135"/>
      <c r="W4586" s="135"/>
      <c r="X4586" s="134"/>
      <c r="Y4586" s="135"/>
      <c r="Z4586" s="135"/>
      <c r="AA4586" s="134"/>
      <c r="AB4586" s="135"/>
      <c r="AC4586" s="135"/>
      <c r="AD4586" s="134"/>
      <c r="AE4586" s="135"/>
      <c r="AF4586" s="135"/>
      <c r="AG4586" s="134"/>
    </row>
    <row r="4587" spans="1:33">
      <c r="A4587" s="144" t="s">
        <v>345</v>
      </c>
      <c r="B4587" s="135" t="s">
        <v>594</v>
      </c>
      <c r="C4587" s="143">
        <v>-496.06380511649428</v>
      </c>
      <c r="D4587" s="143">
        <v>1653.5591203962906</v>
      </c>
      <c r="E4587" s="142">
        <v>1.298</v>
      </c>
      <c r="F4587" s="141">
        <v>2.258</v>
      </c>
      <c r="G4587" s="135"/>
      <c r="H4587" s="135"/>
      <c r="I4587" s="134"/>
      <c r="J4587" s="135"/>
      <c r="K4587" s="135"/>
      <c r="L4587" s="134"/>
      <c r="M4587" s="135"/>
      <c r="N4587" s="135"/>
      <c r="O4587" s="134"/>
      <c r="P4587" s="135"/>
      <c r="Q4587" s="135"/>
      <c r="R4587" s="134"/>
      <c r="S4587" s="135"/>
      <c r="T4587" s="135"/>
      <c r="U4587" s="134"/>
      <c r="V4587" s="135"/>
      <c r="W4587" s="135"/>
      <c r="X4587" s="134"/>
      <c r="Y4587" s="135"/>
      <c r="Z4587" s="135"/>
      <c r="AA4587" s="134"/>
      <c r="AB4587" s="135"/>
      <c r="AC4587" s="135"/>
      <c r="AD4587" s="134"/>
      <c r="AE4587" s="135"/>
      <c r="AF4587" s="135"/>
      <c r="AG4587" s="134"/>
    </row>
    <row r="4588" spans="1:33">
      <c r="A4588" s="144" t="s">
        <v>345</v>
      </c>
      <c r="B4588" s="135" t="s">
        <v>593</v>
      </c>
      <c r="C4588" s="143">
        <v>-495.92145523145473</v>
      </c>
      <c r="D4588" s="143">
        <v>1651.6172879110425</v>
      </c>
      <c r="E4588" s="142">
        <v>1.306</v>
      </c>
      <c r="F4588" s="141">
        <v>2.2509999999999999</v>
      </c>
      <c r="G4588" s="135"/>
      <c r="H4588" s="135"/>
      <c r="I4588" s="134"/>
      <c r="J4588" s="135"/>
      <c r="K4588" s="135"/>
      <c r="L4588" s="134"/>
      <c r="M4588" s="135"/>
      <c r="N4588" s="135"/>
      <c r="O4588" s="134"/>
      <c r="P4588" s="135"/>
      <c r="Q4588" s="135"/>
      <c r="R4588" s="134"/>
      <c r="S4588" s="135"/>
      <c r="T4588" s="135"/>
      <c r="U4588" s="134"/>
      <c r="V4588" s="135"/>
      <c r="W4588" s="135"/>
      <c r="X4588" s="134"/>
      <c r="Y4588" s="135"/>
      <c r="Z4588" s="135"/>
      <c r="AA4588" s="134"/>
      <c r="AB4588" s="135"/>
      <c r="AC4588" s="135"/>
      <c r="AD4588" s="134"/>
      <c r="AE4588" s="135"/>
      <c r="AF4588" s="135"/>
      <c r="AG4588" s="134"/>
    </row>
    <row r="4589" spans="1:33">
      <c r="A4589" s="144" t="s">
        <v>345</v>
      </c>
      <c r="B4589" s="135" t="s">
        <v>592</v>
      </c>
      <c r="C4589" s="143">
        <v>-496.83419922908382</v>
      </c>
      <c r="D4589" s="143">
        <v>1650.1447694335588</v>
      </c>
      <c r="E4589" s="142">
        <v>1.319</v>
      </c>
      <c r="F4589" s="141">
        <v>2.2389999999999999</v>
      </c>
      <c r="G4589" s="135"/>
      <c r="H4589" s="135"/>
      <c r="I4589" s="134"/>
      <c r="J4589" s="135"/>
      <c r="K4589" s="135"/>
      <c r="L4589" s="134"/>
      <c r="M4589" s="135"/>
      <c r="N4589" s="135"/>
      <c r="O4589" s="134"/>
      <c r="P4589" s="135"/>
      <c r="Q4589" s="135"/>
      <c r="R4589" s="134"/>
      <c r="S4589" s="135"/>
      <c r="T4589" s="135"/>
      <c r="U4589" s="134"/>
      <c r="V4589" s="135"/>
      <c r="W4589" s="135"/>
      <c r="X4589" s="134"/>
      <c r="Y4589" s="135"/>
      <c r="Z4589" s="135"/>
      <c r="AA4589" s="134"/>
      <c r="AB4589" s="135"/>
      <c r="AC4589" s="135"/>
      <c r="AD4589" s="134"/>
      <c r="AE4589" s="135"/>
      <c r="AF4589" s="135"/>
      <c r="AG4589" s="134"/>
    </row>
    <row r="4590" spans="1:33">
      <c r="A4590" s="144" t="s">
        <v>345</v>
      </c>
      <c r="B4590" s="135" t="s">
        <v>591</v>
      </c>
      <c r="C4590" s="143">
        <v>-496.36284772618632</v>
      </c>
      <c r="D4590" s="143">
        <v>1650.1216758907287</v>
      </c>
      <c r="E4590" s="142">
        <v>1.288</v>
      </c>
      <c r="F4590" s="141">
        <v>2.2519999999999998</v>
      </c>
      <c r="G4590" s="135"/>
      <c r="H4590" s="135"/>
      <c r="I4590" s="134"/>
      <c r="J4590" s="135"/>
      <c r="K4590" s="135"/>
      <c r="L4590" s="134"/>
      <c r="M4590" s="135"/>
      <c r="N4590" s="135"/>
      <c r="O4590" s="134"/>
      <c r="P4590" s="135"/>
      <c r="Q4590" s="135"/>
      <c r="R4590" s="134"/>
      <c r="S4590" s="135"/>
      <c r="T4590" s="135"/>
      <c r="U4590" s="134"/>
      <c r="V4590" s="135"/>
      <c r="W4590" s="135"/>
      <c r="X4590" s="134"/>
      <c r="Y4590" s="135"/>
      <c r="Z4590" s="135"/>
      <c r="AA4590" s="134"/>
      <c r="AB4590" s="135"/>
      <c r="AC4590" s="135"/>
      <c r="AD4590" s="134"/>
      <c r="AE4590" s="135"/>
      <c r="AF4590" s="135"/>
      <c r="AG4590" s="134"/>
    </row>
    <row r="4591" spans="1:33">
      <c r="A4591" s="144" t="s">
        <v>345</v>
      </c>
      <c r="B4591" s="135" t="s">
        <v>590</v>
      </c>
      <c r="C4591" s="143">
        <v>-496.6881270460093</v>
      </c>
      <c r="D4591" s="143">
        <v>1649.4948904335636</v>
      </c>
      <c r="E4591" s="142">
        <v>1.32</v>
      </c>
      <c r="F4591" s="141">
        <v>2.2509999999999999</v>
      </c>
      <c r="G4591" s="135"/>
      <c r="H4591" s="135"/>
      <c r="I4591" s="134"/>
      <c r="J4591" s="135"/>
      <c r="K4591" s="135"/>
      <c r="L4591" s="134"/>
      <c r="M4591" s="135"/>
      <c r="N4591" s="135"/>
      <c r="O4591" s="134"/>
      <c r="P4591" s="135"/>
      <c r="Q4591" s="135"/>
      <c r="R4591" s="134"/>
      <c r="S4591" s="135"/>
      <c r="T4591" s="135"/>
      <c r="U4591" s="134"/>
      <c r="V4591" s="135"/>
      <c r="W4591" s="135"/>
      <c r="X4591" s="134"/>
      <c r="Y4591" s="135"/>
      <c r="Z4591" s="135"/>
      <c r="AA4591" s="134"/>
      <c r="AB4591" s="135"/>
      <c r="AC4591" s="135"/>
      <c r="AD4591" s="134"/>
      <c r="AE4591" s="135"/>
      <c r="AF4591" s="135"/>
      <c r="AG4591" s="134"/>
    </row>
    <row r="4592" spans="1:33">
      <c r="A4592" s="144" t="s">
        <v>345</v>
      </c>
      <c r="B4592" s="135" t="s">
        <v>589</v>
      </c>
      <c r="C4592" s="143">
        <v>-496.61592093921541</v>
      </c>
      <c r="D4592" s="143">
        <v>1648.2473301726138</v>
      </c>
      <c r="E4592" s="142">
        <v>1.3049999999999999</v>
      </c>
      <c r="F4592" s="141">
        <v>2.2559999999999998</v>
      </c>
      <c r="G4592" s="135"/>
      <c r="H4592" s="135"/>
      <c r="I4592" s="134"/>
      <c r="J4592" s="135"/>
      <c r="K4592" s="135"/>
      <c r="L4592" s="134"/>
      <c r="M4592" s="135"/>
      <c r="N4592" s="135"/>
      <c r="O4592" s="134"/>
      <c r="P4592" s="135"/>
      <c r="Q4592" s="135"/>
      <c r="R4592" s="134"/>
      <c r="S4592" s="135"/>
      <c r="T4592" s="135"/>
      <c r="U4592" s="134"/>
      <c r="V4592" s="135"/>
      <c r="W4592" s="135"/>
      <c r="X4592" s="134"/>
      <c r="Y4592" s="135"/>
      <c r="Z4592" s="135"/>
      <c r="AA4592" s="134"/>
      <c r="AB4592" s="135"/>
      <c r="AC4592" s="135"/>
      <c r="AD4592" s="134"/>
      <c r="AE4592" s="135"/>
      <c r="AF4592" s="135"/>
      <c r="AG4592" s="134"/>
    </row>
    <row r="4593" spans="1:33">
      <c r="A4593" s="144" t="s">
        <v>345</v>
      </c>
      <c r="B4593" s="135" t="s">
        <v>588</v>
      </c>
      <c r="C4593" s="143">
        <v>-495.91062399266752</v>
      </c>
      <c r="D4593" s="143">
        <v>1646.264299671459</v>
      </c>
      <c r="E4593" s="142">
        <v>1.3109999999999999</v>
      </c>
      <c r="F4593" s="141">
        <v>2.2490000000000001</v>
      </c>
      <c r="G4593" s="135"/>
      <c r="H4593" s="135"/>
      <c r="I4593" s="134"/>
      <c r="J4593" s="135"/>
      <c r="K4593" s="135"/>
      <c r="L4593" s="134"/>
      <c r="M4593" s="135"/>
      <c r="N4593" s="135"/>
      <c r="O4593" s="134"/>
      <c r="P4593" s="135"/>
      <c r="Q4593" s="135"/>
      <c r="R4593" s="134"/>
      <c r="S4593" s="135"/>
      <c r="T4593" s="135"/>
      <c r="U4593" s="134"/>
      <c r="V4593" s="135"/>
      <c r="W4593" s="135"/>
      <c r="X4593" s="134"/>
      <c r="Y4593" s="135"/>
      <c r="Z4593" s="135"/>
      <c r="AA4593" s="134"/>
      <c r="AB4593" s="135"/>
      <c r="AC4593" s="135"/>
      <c r="AD4593" s="134"/>
      <c r="AE4593" s="135"/>
      <c r="AF4593" s="135"/>
      <c r="AG4593" s="134"/>
    </row>
    <row r="4594" spans="1:33">
      <c r="A4594" s="144" t="s">
        <v>345</v>
      </c>
      <c r="B4594" s="135" t="s">
        <v>587</v>
      </c>
      <c r="C4594" s="143">
        <v>-496.54747300372969</v>
      </c>
      <c r="D4594" s="143">
        <v>1645.8696835151459</v>
      </c>
      <c r="E4594" s="142">
        <v>1.319</v>
      </c>
      <c r="F4594" s="141">
        <v>2.2589999999999999</v>
      </c>
      <c r="G4594" s="135"/>
      <c r="H4594" s="135"/>
      <c r="I4594" s="134"/>
      <c r="J4594" s="135"/>
      <c r="K4594" s="135"/>
      <c r="L4594" s="134"/>
      <c r="M4594" s="135"/>
      <c r="N4594" s="135"/>
      <c r="O4594" s="134"/>
      <c r="P4594" s="135"/>
      <c r="Q4594" s="135"/>
      <c r="R4594" s="134"/>
      <c r="S4594" s="135"/>
      <c r="T4594" s="135"/>
      <c r="U4594" s="134"/>
      <c r="V4594" s="135"/>
      <c r="W4594" s="135"/>
      <c r="X4594" s="134"/>
      <c r="Y4594" s="135"/>
      <c r="Z4594" s="135"/>
      <c r="AA4594" s="134"/>
      <c r="AB4594" s="135"/>
      <c r="AC4594" s="135"/>
      <c r="AD4594" s="134"/>
      <c r="AE4594" s="135"/>
      <c r="AF4594" s="135"/>
      <c r="AG4594" s="134"/>
    </row>
    <row r="4595" spans="1:33">
      <c r="A4595" s="144" t="s">
        <v>345</v>
      </c>
      <c r="B4595" s="135" t="s">
        <v>586</v>
      </c>
      <c r="C4595" s="143">
        <v>-496.50349189737392</v>
      </c>
      <c r="D4595" s="143">
        <v>1645.3897290229697</v>
      </c>
      <c r="E4595" s="142">
        <v>1.288</v>
      </c>
      <c r="F4595" s="141">
        <v>2.2509999999999999</v>
      </c>
      <c r="G4595" s="135"/>
      <c r="H4595" s="135"/>
      <c r="I4595" s="134"/>
      <c r="J4595" s="135"/>
      <c r="K4595" s="135"/>
      <c r="L4595" s="134"/>
      <c r="M4595" s="135"/>
      <c r="N4595" s="135"/>
      <c r="O4595" s="134"/>
      <c r="P4595" s="135"/>
      <c r="Q4595" s="135"/>
      <c r="R4595" s="134"/>
      <c r="S4595" s="135"/>
      <c r="T4595" s="135"/>
      <c r="U4595" s="134"/>
      <c r="V4595" s="135"/>
      <c r="W4595" s="135"/>
      <c r="X4595" s="134"/>
      <c r="Y4595" s="135"/>
      <c r="Z4595" s="135"/>
      <c r="AA4595" s="134"/>
      <c r="AB4595" s="135"/>
      <c r="AC4595" s="135"/>
      <c r="AD4595" s="134"/>
      <c r="AE4595" s="135"/>
      <c r="AF4595" s="135"/>
      <c r="AG4595" s="134"/>
    </row>
    <row r="4596" spans="1:33">
      <c r="A4596" s="144" t="s">
        <v>345</v>
      </c>
      <c r="B4596" s="135" t="s">
        <v>585</v>
      </c>
      <c r="C4596" s="143">
        <v>-496.82814254420913</v>
      </c>
      <c r="D4596" s="143">
        <v>1644.2550589083935</v>
      </c>
      <c r="E4596" s="142">
        <v>1.3240000000000001</v>
      </c>
      <c r="F4596" s="141">
        <v>2.2589999999999999</v>
      </c>
      <c r="G4596" s="135"/>
      <c r="H4596" s="135"/>
      <c r="I4596" s="134"/>
      <c r="J4596" s="135"/>
      <c r="K4596" s="135"/>
      <c r="L4596" s="134"/>
      <c r="M4596" s="135"/>
      <c r="N4596" s="135"/>
      <c r="O4596" s="134"/>
      <c r="P4596" s="135"/>
      <c r="Q4596" s="135"/>
      <c r="R4596" s="134"/>
      <c r="S4596" s="135"/>
      <c r="T4596" s="135"/>
      <c r="U4596" s="134"/>
      <c r="V4596" s="135"/>
      <c r="W4596" s="135"/>
      <c r="X4596" s="134"/>
      <c r="Y4596" s="135"/>
      <c r="Z4596" s="135"/>
      <c r="AA4596" s="134"/>
      <c r="AB4596" s="135"/>
      <c r="AC4596" s="135"/>
      <c r="AD4596" s="134"/>
      <c r="AE4596" s="135"/>
      <c r="AF4596" s="135"/>
      <c r="AG4596" s="134"/>
    </row>
    <row r="4597" spans="1:33">
      <c r="A4597" s="144" t="s">
        <v>345</v>
      </c>
      <c r="B4597" s="135" t="s">
        <v>584</v>
      </c>
      <c r="C4597" s="143">
        <v>-496.50206764847496</v>
      </c>
      <c r="D4597" s="143">
        <v>1642.7577102932828</v>
      </c>
      <c r="E4597" s="142">
        <v>1.3129999999999999</v>
      </c>
      <c r="F4597" s="141">
        <v>2.2629999999999999</v>
      </c>
      <c r="G4597" s="135"/>
      <c r="H4597" s="135"/>
      <c r="I4597" s="134"/>
      <c r="J4597" s="135"/>
      <c r="K4597" s="135"/>
      <c r="L4597" s="134"/>
      <c r="M4597" s="135"/>
      <c r="N4597" s="135"/>
      <c r="O4597" s="134"/>
      <c r="P4597" s="135"/>
      <c r="Q4597" s="135"/>
      <c r="R4597" s="134"/>
      <c r="S4597" s="135"/>
      <c r="T4597" s="135"/>
      <c r="U4597" s="134"/>
      <c r="V4597" s="135"/>
      <c r="W4597" s="135"/>
      <c r="X4597" s="134"/>
      <c r="Y4597" s="135"/>
      <c r="Z4597" s="135"/>
      <c r="AA4597" s="134"/>
      <c r="AB4597" s="135"/>
      <c r="AC4597" s="135"/>
      <c r="AD4597" s="134"/>
      <c r="AE4597" s="135"/>
      <c r="AF4597" s="135"/>
      <c r="AG4597" s="134"/>
    </row>
    <row r="4598" spans="1:33">
      <c r="A4598" s="144" t="s">
        <v>345</v>
      </c>
      <c r="B4598" s="135" t="s">
        <v>583</v>
      </c>
      <c r="C4598" s="143">
        <v>-496.66068378782404</v>
      </c>
      <c r="D4598" s="143">
        <v>1641.0545183969991</v>
      </c>
      <c r="E4598" s="142">
        <v>1.294</v>
      </c>
      <c r="F4598" s="141">
        <v>2.2480000000000002</v>
      </c>
      <c r="G4598" s="135"/>
      <c r="H4598" s="135"/>
      <c r="I4598" s="134"/>
      <c r="J4598" s="135"/>
      <c r="K4598" s="135"/>
      <c r="L4598" s="134"/>
      <c r="M4598" s="135"/>
      <c r="N4598" s="135"/>
      <c r="O4598" s="134"/>
      <c r="P4598" s="135"/>
      <c r="Q4598" s="135"/>
      <c r="R4598" s="134"/>
      <c r="S4598" s="135"/>
      <c r="T4598" s="135"/>
      <c r="U4598" s="134"/>
      <c r="V4598" s="135"/>
      <c r="W4598" s="135"/>
      <c r="X4598" s="134"/>
      <c r="Y4598" s="135"/>
      <c r="Z4598" s="135"/>
      <c r="AA4598" s="134"/>
      <c r="AB4598" s="135"/>
      <c r="AC4598" s="135"/>
      <c r="AD4598" s="134"/>
      <c r="AE4598" s="135"/>
      <c r="AF4598" s="135"/>
      <c r="AG4598" s="134"/>
    </row>
    <row r="4599" spans="1:33">
      <c r="A4599" s="144" t="s">
        <v>345</v>
      </c>
      <c r="B4599" s="135" t="s">
        <v>582</v>
      </c>
      <c r="C4599" s="143">
        <v>-496.48816481115466</v>
      </c>
      <c r="D4599" s="143">
        <v>1640.8472339128671</v>
      </c>
      <c r="E4599" s="142">
        <v>1.3089999999999999</v>
      </c>
      <c r="F4599" s="141">
        <v>2.2480000000000002</v>
      </c>
      <c r="G4599" s="135"/>
      <c r="H4599" s="135"/>
      <c r="I4599" s="134"/>
      <c r="J4599" s="135"/>
      <c r="K4599" s="135"/>
      <c r="L4599" s="134"/>
      <c r="M4599" s="135"/>
      <c r="N4599" s="135"/>
      <c r="O4599" s="134"/>
      <c r="P4599" s="135"/>
      <c r="Q4599" s="135"/>
      <c r="R4599" s="134"/>
      <c r="S4599" s="135"/>
      <c r="T4599" s="135"/>
      <c r="U4599" s="134"/>
      <c r="V4599" s="135"/>
      <c r="W4599" s="135"/>
      <c r="X4599" s="134"/>
      <c r="Y4599" s="135"/>
      <c r="Z4599" s="135"/>
      <c r="AA4599" s="134"/>
      <c r="AB4599" s="135"/>
      <c r="AC4599" s="135"/>
      <c r="AD4599" s="134"/>
      <c r="AE4599" s="135"/>
      <c r="AF4599" s="135"/>
      <c r="AG4599" s="134"/>
    </row>
    <row r="4600" spans="1:33">
      <c r="A4600" s="144" t="s">
        <v>345</v>
      </c>
      <c r="B4600" s="135" t="s">
        <v>581</v>
      </c>
      <c r="C4600" s="143">
        <v>-496.14896440233304</v>
      </c>
      <c r="D4600" s="143">
        <v>1640.1309428263705</v>
      </c>
      <c r="E4600" s="142">
        <v>1.2989999999999999</v>
      </c>
      <c r="F4600" s="141">
        <v>2.2429999999999999</v>
      </c>
      <c r="G4600" s="135"/>
      <c r="H4600" s="135"/>
      <c r="I4600" s="134"/>
      <c r="J4600" s="135"/>
      <c r="K4600" s="135"/>
      <c r="L4600" s="134"/>
      <c r="M4600" s="135"/>
      <c r="N4600" s="135"/>
      <c r="O4600" s="134"/>
      <c r="P4600" s="135"/>
      <c r="Q4600" s="135"/>
      <c r="R4600" s="134"/>
      <c r="S4600" s="135"/>
      <c r="T4600" s="135"/>
      <c r="U4600" s="134"/>
      <c r="V4600" s="135"/>
      <c r="W4600" s="135"/>
      <c r="X4600" s="134"/>
      <c r="Y4600" s="135"/>
      <c r="Z4600" s="135"/>
      <c r="AA4600" s="134"/>
      <c r="AB4600" s="135"/>
      <c r="AC4600" s="135"/>
      <c r="AD4600" s="134"/>
      <c r="AE4600" s="135"/>
      <c r="AF4600" s="135"/>
      <c r="AG4600" s="134"/>
    </row>
    <row r="4601" spans="1:33">
      <c r="A4601" s="144" t="s">
        <v>345</v>
      </c>
      <c r="B4601" s="135" t="s">
        <v>580</v>
      </c>
      <c r="C4601" s="143">
        <v>-496.82230309817857</v>
      </c>
      <c r="D4601" s="143">
        <v>1638.6642585166564</v>
      </c>
      <c r="E4601" s="142">
        <v>1.3009999999999999</v>
      </c>
      <c r="F4601" s="141">
        <v>2.238</v>
      </c>
      <c r="G4601" s="135"/>
      <c r="H4601" s="135"/>
      <c r="I4601" s="134"/>
      <c r="J4601" s="135"/>
      <c r="K4601" s="135"/>
      <c r="L4601" s="134"/>
      <c r="M4601" s="135"/>
      <c r="N4601" s="135"/>
      <c r="O4601" s="134"/>
      <c r="P4601" s="135"/>
      <c r="Q4601" s="135"/>
      <c r="R4601" s="134"/>
      <c r="S4601" s="135"/>
      <c r="T4601" s="135"/>
      <c r="U4601" s="134"/>
      <c r="V4601" s="135"/>
      <c r="W4601" s="135"/>
      <c r="X4601" s="134"/>
      <c r="Y4601" s="135"/>
      <c r="Z4601" s="135"/>
      <c r="AA4601" s="134"/>
      <c r="AB4601" s="135"/>
      <c r="AC4601" s="135"/>
      <c r="AD4601" s="134"/>
      <c r="AE4601" s="135"/>
      <c r="AF4601" s="135"/>
      <c r="AG4601" s="134"/>
    </row>
    <row r="4602" spans="1:33">
      <c r="A4602" s="144" t="s">
        <v>345</v>
      </c>
      <c r="B4602" s="135" t="s">
        <v>579</v>
      </c>
      <c r="C4602" s="143">
        <v>-496.4552389385679</v>
      </c>
      <c r="D4602" s="143">
        <v>1637.6604010568365</v>
      </c>
      <c r="E4602" s="142">
        <v>1.31</v>
      </c>
      <c r="F4602" s="141">
        <v>2.2509999999999999</v>
      </c>
      <c r="G4602" s="135"/>
      <c r="H4602" s="135"/>
      <c r="I4602" s="134"/>
      <c r="J4602" s="135"/>
      <c r="K4602" s="135"/>
      <c r="L4602" s="134"/>
      <c r="M4602" s="135"/>
      <c r="N4602" s="135"/>
      <c r="O4602" s="134"/>
      <c r="P4602" s="135"/>
      <c r="Q4602" s="135"/>
      <c r="R4602" s="134"/>
      <c r="S4602" s="135"/>
      <c r="T4602" s="135"/>
      <c r="U4602" s="134"/>
      <c r="V4602" s="135"/>
      <c r="W4602" s="135"/>
      <c r="X4602" s="134"/>
      <c r="Y4602" s="135"/>
      <c r="Z4602" s="135"/>
      <c r="AA4602" s="134"/>
      <c r="AB4602" s="135"/>
      <c r="AC4602" s="135"/>
      <c r="AD4602" s="134"/>
      <c r="AE4602" s="135"/>
      <c r="AF4602" s="135"/>
      <c r="AG4602" s="134"/>
    </row>
    <row r="4603" spans="1:33">
      <c r="A4603" s="144" t="s">
        <v>345</v>
      </c>
      <c r="B4603" s="135" t="s">
        <v>578</v>
      </c>
      <c r="C4603" s="143">
        <v>-496.20601079139573</v>
      </c>
      <c r="D4603" s="143">
        <v>1637.2085063895722</v>
      </c>
      <c r="E4603" s="142">
        <v>1.3109999999999999</v>
      </c>
      <c r="F4603" s="141">
        <v>2.246</v>
      </c>
      <c r="G4603" s="135"/>
      <c r="H4603" s="135"/>
      <c r="I4603" s="134"/>
      <c r="J4603" s="135"/>
      <c r="K4603" s="135"/>
      <c r="L4603" s="134"/>
      <c r="M4603" s="135"/>
      <c r="N4603" s="135"/>
      <c r="O4603" s="134"/>
      <c r="P4603" s="135"/>
      <c r="Q4603" s="135"/>
      <c r="R4603" s="134"/>
      <c r="S4603" s="135"/>
      <c r="T4603" s="135"/>
      <c r="U4603" s="134"/>
      <c r="V4603" s="135"/>
      <c r="W4603" s="135"/>
      <c r="X4603" s="134"/>
      <c r="Y4603" s="135"/>
      <c r="Z4603" s="135"/>
      <c r="AA4603" s="134"/>
      <c r="AB4603" s="135"/>
      <c r="AC4603" s="135"/>
      <c r="AD4603" s="134"/>
      <c r="AE4603" s="135"/>
      <c r="AF4603" s="135"/>
      <c r="AG4603" s="134"/>
    </row>
    <row r="4604" spans="1:33">
      <c r="A4604" s="144" t="s">
        <v>345</v>
      </c>
      <c r="B4604" s="135" t="s">
        <v>577</v>
      </c>
      <c r="C4604" s="143">
        <v>-496.60413975257342</v>
      </c>
      <c r="D4604" s="143">
        <v>1635.9794509004776</v>
      </c>
      <c r="E4604" s="142">
        <v>1.3149999999999999</v>
      </c>
      <c r="F4604" s="141">
        <v>2.2679999999999998</v>
      </c>
      <c r="G4604" s="135"/>
      <c r="H4604" s="135"/>
      <c r="I4604" s="134"/>
      <c r="J4604" s="135"/>
      <c r="K4604" s="135"/>
      <c r="L4604" s="134"/>
      <c r="M4604" s="135"/>
      <c r="N4604" s="135"/>
      <c r="O4604" s="134"/>
      <c r="P4604" s="135"/>
      <c r="Q4604" s="135"/>
      <c r="R4604" s="134"/>
      <c r="S4604" s="135"/>
      <c r="T4604" s="135"/>
      <c r="U4604" s="134"/>
      <c r="V4604" s="135"/>
      <c r="W4604" s="135"/>
      <c r="X4604" s="134"/>
      <c r="Y4604" s="135"/>
      <c r="Z4604" s="135"/>
      <c r="AA4604" s="134"/>
      <c r="AB4604" s="135"/>
      <c r="AC4604" s="135"/>
      <c r="AD4604" s="134"/>
      <c r="AE4604" s="135"/>
      <c r="AF4604" s="135"/>
      <c r="AG4604" s="134"/>
    </row>
    <row r="4605" spans="1:33">
      <c r="A4605" s="144" t="s">
        <v>345</v>
      </c>
      <c r="B4605" s="135" t="s">
        <v>576</v>
      </c>
      <c r="C4605" s="143">
        <v>-496.57476958250902</v>
      </c>
      <c r="D4605" s="143">
        <v>1634.0880388422183</v>
      </c>
      <c r="E4605" s="142">
        <v>1.2989999999999999</v>
      </c>
      <c r="F4605" s="141">
        <v>2.238</v>
      </c>
      <c r="G4605" s="135"/>
      <c r="H4605" s="135"/>
      <c r="I4605" s="134"/>
      <c r="J4605" s="135"/>
      <c r="K4605" s="135"/>
      <c r="L4605" s="134"/>
      <c r="M4605" s="135"/>
      <c r="N4605" s="135"/>
      <c r="O4605" s="134"/>
      <c r="P4605" s="135"/>
      <c r="Q4605" s="135"/>
      <c r="R4605" s="134"/>
      <c r="S4605" s="135"/>
      <c r="T4605" s="135"/>
      <c r="U4605" s="134"/>
      <c r="V4605" s="135"/>
      <c r="W4605" s="135"/>
      <c r="X4605" s="134"/>
      <c r="Y4605" s="135"/>
      <c r="Z4605" s="135"/>
      <c r="AA4605" s="134"/>
      <c r="AB4605" s="135"/>
      <c r="AC4605" s="135"/>
      <c r="AD4605" s="134"/>
      <c r="AE4605" s="135"/>
      <c r="AF4605" s="135"/>
      <c r="AG4605" s="134"/>
    </row>
    <row r="4606" spans="1:33">
      <c r="A4606" s="144" t="s">
        <v>345</v>
      </c>
      <c r="B4606" s="135" t="s">
        <v>575</v>
      </c>
      <c r="C4606" s="143">
        <v>-496.24955781643354</v>
      </c>
      <c r="D4606" s="143">
        <v>1633.7355110462245</v>
      </c>
      <c r="E4606" s="142">
        <v>1.31</v>
      </c>
      <c r="F4606" s="141">
        <v>2.2509999999999999</v>
      </c>
      <c r="G4606" s="135"/>
      <c r="H4606" s="135"/>
      <c r="I4606" s="134"/>
      <c r="J4606" s="135"/>
      <c r="K4606" s="135"/>
      <c r="L4606" s="134"/>
      <c r="M4606" s="135"/>
      <c r="N4606" s="135"/>
      <c r="O4606" s="134"/>
      <c r="P4606" s="135"/>
      <c r="Q4606" s="135"/>
      <c r="R4606" s="134"/>
      <c r="S4606" s="135"/>
      <c r="T4606" s="135"/>
      <c r="U4606" s="134"/>
      <c r="V4606" s="135"/>
      <c r="W4606" s="135"/>
      <c r="X4606" s="134"/>
      <c r="Y4606" s="135"/>
      <c r="Z4606" s="135"/>
      <c r="AA4606" s="134"/>
      <c r="AB4606" s="135"/>
      <c r="AC4606" s="135"/>
      <c r="AD4606" s="134"/>
      <c r="AE4606" s="135"/>
      <c r="AF4606" s="135"/>
      <c r="AG4606" s="134"/>
    </row>
    <row r="4607" spans="1:33">
      <c r="A4607" s="144" t="s">
        <v>345</v>
      </c>
      <c r="B4607" s="135" t="s">
        <v>574</v>
      </c>
      <c r="C4607" s="143">
        <v>-496.54430019762486</v>
      </c>
      <c r="D4607" s="143">
        <v>1633.1054698004889</v>
      </c>
      <c r="E4607" s="142">
        <v>1.298</v>
      </c>
      <c r="F4607" s="141">
        <v>2.2480000000000002</v>
      </c>
      <c r="G4607" s="135"/>
      <c r="H4607" s="135"/>
      <c r="I4607" s="134"/>
      <c r="J4607" s="135"/>
      <c r="K4607" s="135"/>
      <c r="L4607" s="134"/>
      <c r="M4607" s="135"/>
      <c r="N4607" s="135"/>
      <c r="O4607" s="134"/>
      <c r="P4607" s="135"/>
      <c r="Q4607" s="135"/>
      <c r="R4607" s="134"/>
      <c r="S4607" s="135"/>
      <c r="T4607" s="135"/>
      <c r="U4607" s="134"/>
      <c r="V4607" s="135"/>
      <c r="W4607" s="135"/>
      <c r="X4607" s="134"/>
      <c r="Y4607" s="135"/>
      <c r="Z4607" s="135"/>
      <c r="AA4607" s="134"/>
      <c r="AB4607" s="135"/>
      <c r="AC4607" s="135"/>
      <c r="AD4607" s="134"/>
      <c r="AE4607" s="135"/>
      <c r="AF4607" s="135"/>
      <c r="AG4607" s="134"/>
    </row>
    <row r="4608" spans="1:33">
      <c r="A4608" s="144" t="s">
        <v>345</v>
      </c>
      <c r="B4608" s="135" t="s">
        <v>573</v>
      </c>
      <c r="C4608" s="143">
        <v>-496.39602491538989</v>
      </c>
      <c r="D4608" s="143">
        <v>1631.8457644423463</v>
      </c>
      <c r="E4608" s="142">
        <v>1.3069999999999999</v>
      </c>
      <c r="F4608" s="141">
        <v>2.2509999999999999</v>
      </c>
      <c r="G4608" s="135"/>
      <c r="H4608" s="135"/>
      <c r="I4608" s="134"/>
      <c r="J4608" s="135"/>
      <c r="K4608" s="135"/>
      <c r="L4608" s="134"/>
      <c r="M4608" s="135"/>
      <c r="N4608" s="135"/>
      <c r="O4608" s="134"/>
      <c r="P4608" s="135"/>
      <c r="Q4608" s="135"/>
      <c r="R4608" s="134"/>
      <c r="S4608" s="135"/>
      <c r="T4608" s="135"/>
      <c r="U4608" s="134"/>
      <c r="V4608" s="135"/>
      <c r="W4608" s="135"/>
      <c r="X4608" s="134"/>
      <c r="Y4608" s="135"/>
      <c r="Z4608" s="135"/>
      <c r="AA4608" s="134"/>
      <c r="AB4608" s="135"/>
      <c r="AC4608" s="135"/>
      <c r="AD4608" s="134"/>
      <c r="AE4608" s="135"/>
      <c r="AF4608" s="135"/>
      <c r="AG4608" s="134"/>
    </row>
    <row r="4609" spans="1:33">
      <c r="A4609" s="144" t="s">
        <v>345</v>
      </c>
      <c r="B4609" s="135" t="s">
        <v>572</v>
      </c>
      <c r="C4609" s="143">
        <v>-496.06945001519694</v>
      </c>
      <c r="D4609" s="143">
        <v>1631.0021323822748</v>
      </c>
      <c r="E4609" s="142">
        <v>1.294</v>
      </c>
      <c r="F4609" s="141">
        <v>2.2490000000000001</v>
      </c>
      <c r="G4609" s="135"/>
      <c r="H4609" s="135"/>
      <c r="I4609" s="134"/>
      <c r="J4609" s="135"/>
      <c r="K4609" s="135"/>
      <c r="L4609" s="134"/>
      <c r="M4609" s="135"/>
      <c r="N4609" s="135"/>
      <c r="O4609" s="134"/>
      <c r="P4609" s="135"/>
      <c r="Q4609" s="135"/>
      <c r="R4609" s="134"/>
      <c r="S4609" s="135"/>
      <c r="T4609" s="135"/>
      <c r="U4609" s="134"/>
      <c r="V4609" s="135"/>
      <c r="W4609" s="135"/>
      <c r="X4609" s="134"/>
      <c r="Y4609" s="135"/>
      <c r="Z4609" s="135"/>
      <c r="AA4609" s="134"/>
      <c r="AB4609" s="135"/>
      <c r="AC4609" s="135"/>
      <c r="AD4609" s="134"/>
      <c r="AE4609" s="135"/>
      <c r="AF4609" s="135"/>
      <c r="AG4609" s="134"/>
    </row>
    <row r="4610" spans="1:33">
      <c r="A4610" s="144" t="s">
        <v>345</v>
      </c>
      <c r="B4610" s="135" t="s">
        <v>571</v>
      </c>
      <c r="C4610" s="143">
        <v>-496.89165434493577</v>
      </c>
      <c r="D4610" s="143">
        <v>1630.416748528939</v>
      </c>
      <c r="E4610" s="142">
        <v>1.3140000000000001</v>
      </c>
      <c r="F4610" s="141">
        <v>2.2559999999999998</v>
      </c>
      <c r="G4610" s="135"/>
      <c r="H4610" s="135"/>
      <c r="I4610" s="134"/>
      <c r="J4610" s="135"/>
      <c r="K4610" s="135"/>
      <c r="L4610" s="134"/>
      <c r="M4610" s="135"/>
      <c r="N4610" s="135"/>
      <c r="O4610" s="134"/>
      <c r="P4610" s="135"/>
      <c r="Q4610" s="135"/>
      <c r="R4610" s="134"/>
      <c r="S4610" s="135"/>
      <c r="T4610" s="135"/>
      <c r="U4610" s="134"/>
      <c r="V4610" s="135"/>
      <c r="W4610" s="135"/>
      <c r="X4610" s="134"/>
      <c r="Y4610" s="135"/>
      <c r="Z4610" s="135"/>
      <c r="AA4610" s="134"/>
      <c r="AB4610" s="135"/>
      <c r="AC4610" s="135"/>
      <c r="AD4610" s="134"/>
      <c r="AE4610" s="135"/>
      <c r="AF4610" s="135"/>
      <c r="AG4610" s="134"/>
    </row>
    <row r="4611" spans="1:33">
      <c r="A4611" s="144" t="s">
        <v>345</v>
      </c>
      <c r="B4611" s="135" t="s">
        <v>570</v>
      </c>
      <c r="C4611" s="143">
        <v>-496.30058338606983</v>
      </c>
      <c r="D4611" s="143">
        <v>1630.3162259363237</v>
      </c>
      <c r="E4611" s="142">
        <v>1.3080000000000001</v>
      </c>
      <c r="F4611" s="141">
        <v>2.2599999999999998</v>
      </c>
      <c r="G4611" s="135"/>
      <c r="H4611" s="135"/>
      <c r="I4611" s="134"/>
      <c r="J4611" s="135"/>
      <c r="K4611" s="135"/>
      <c r="L4611" s="134"/>
      <c r="M4611" s="135"/>
      <c r="N4611" s="135"/>
      <c r="O4611" s="134"/>
      <c r="P4611" s="135"/>
      <c r="Q4611" s="135"/>
      <c r="R4611" s="134"/>
      <c r="S4611" s="135"/>
      <c r="T4611" s="135"/>
      <c r="U4611" s="134"/>
      <c r="V4611" s="135"/>
      <c r="W4611" s="135"/>
      <c r="X4611" s="134"/>
      <c r="Y4611" s="135"/>
      <c r="Z4611" s="135"/>
      <c r="AA4611" s="134"/>
      <c r="AB4611" s="135"/>
      <c r="AC4611" s="135"/>
      <c r="AD4611" s="134"/>
      <c r="AE4611" s="135"/>
      <c r="AF4611" s="135"/>
      <c r="AG4611" s="134"/>
    </row>
    <row r="4612" spans="1:33">
      <c r="A4612" s="144" t="s">
        <v>345</v>
      </c>
      <c r="B4612" s="135" t="s">
        <v>569</v>
      </c>
      <c r="C4612" s="143">
        <v>-496.17590193361826</v>
      </c>
      <c r="D4612" s="143">
        <v>1628.4775415464501</v>
      </c>
      <c r="E4612" s="142">
        <v>1.351</v>
      </c>
      <c r="F4612" s="141">
        <v>2.254</v>
      </c>
      <c r="G4612" s="135"/>
      <c r="H4612" s="135"/>
      <c r="I4612" s="134"/>
      <c r="J4612" s="135"/>
      <c r="K4612" s="135"/>
      <c r="L4612" s="134"/>
      <c r="M4612" s="135"/>
      <c r="N4612" s="135"/>
      <c r="O4612" s="134"/>
      <c r="P4612" s="135"/>
      <c r="Q4612" s="135"/>
      <c r="R4612" s="134"/>
      <c r="S4612" s="135"/>
      <c r="T4612" s="135"/>
      <c r="U4612" s="134"/>
      <c r="V4612" s="135"/>
      <c r="W4612" s="135"/>
      <c r="X4612" s="134"/>
      <c r="Y4612" s="135"/>
      <c r="Z4612" s="135"/>
      <c r="AA4612" s="134"/>
      <c r="AB4612" s="135"/>
      <c r="AC4612" s="135"/>
      <c r="AD4612" s="134"/>
      <c r="AE4612" s="135"/>
      <c r="AF4612" s="135"/>
      <c r="AG4612" s="134"/>
    </row>
    <row r="4613" spans="1:33">
      <c r="A4613" s="144" t="s">
        <v>345</v>
      </c>
      <c r="B4613" s="135" t="s">
        <v>568</v>
      </c>
      <c r="C4613" s="143">
        <v>-496.43369560287192</v>
      </c>
      <c r="D4613" s="143">
        <v>1628.4182570867067</v>
      </c>
      <c r="E4613" s="142">
        <v>1.29</v>
      </c>
      <c r="F4613" s="141">
        <v>2.246</v>
      </c>
      <c r="G4613" s="135"/>
      <c r="H4613" s="135"/>
      <c r="I4613" s="134"/>
      <c r="J4613" s="135"/>
      <c r="K4613" s="135"/>
      <c r="L4613" s="134"/>
      <c r="M4613" s="135"/>
      <c r="N4613" s="135"/>
      <c r="O4613" s="134"/>
      <c r="P4613" s="135"/>
      <c r="Q4613" s="135"/>
      <c r="R4613" s="134"/>
      <c r="S4613" s="135"/>
      <c r="T4613" s="135"/>
      <c r="U4613" s="134"/>
      <c r="V4613" s="135"/>
      <c r="W4613" s="135"/>
      <c r="X4613" s="134"/>
      <c r="Y4613" s="135"/>
      <c r="Z4613" s="135"/>
      <c r="AA4613" s="134"/>
      <c r="AB4613" s="135"/>
      <c r="AC4613" s="135"/>
      <c r="AD4613" s="134"/>
      <c r="AE4613" s="135"/>
      <c r="AF4613" s="135"/>
      <c r="AG4613" s="134"/>
    </row>
    <row r="4614" spans="1:33">
      <c r="A4614" s="144" t="s">
        <v>345</v>
      </c>
      <c r="B4614" s="135" t="s">
        <v>567</v>
      </c>
      <c r="C4614" s="143">
        <v>-496.10898957888833</v>
      </c>
      <c r="D4614" s="143">
        <v>1627.8436302785788</v>
      </c>
      <c r="E4614" s="142">
        <v>1.304</v>
      </c>
      <c r="F4614" s="141">
        <v>2.2480000000000002</v>
      </c>
      <c r="G4614" s="135"/>
      <c r="H4614" s="135"/>
      <c r="I4614" s="134"/>
      <c r="J4614" s="135"/>
      <c r="K4614" s="135"/>
      <c r="L4614" s="134"/>
      <c r="M4614" s="135"/>
      <c r="N4614" s="135"/>
      <c r="O4614" s="134"/>
      <c r="P4614" s="135"/>
      <c r="Q4614" s="135"/>
      <c r="R4614" s="134"/>
      <c r="S4614" s="135"/>
      <c r="T4614" s="135"/>
      <c r="U4614" s="134"/>
      <c r="V4614" s="135"/>
      <c r="W4614" s="135"/>
      <c r="X4614" s="134"/>
      <c r="Y4614" s="135"/>
      <c r="Z4614" s="135"/>
      <c r="AA4614" s="134"/>
      <c r="AB4614" s="135"/>
      <c r="AC4614" s="135"/>
      <c r="AD4614" s="134"/>
      <c r="AE4614" s="135"/>
      <c r="AF4614" s="135"/>
      <c r="AG4614" s="134"/>
    </row>
    <row r="4615" spans="1:33">
      <c r="A4615" s="144" t="s">
        <v>345</v>
      </c>
      <c r="B4615" s="135" t="s">
        <v>566</v>
      </c>
      <c r="C4615" s="143">
        <v>-496.89279771156987</v>
      </c>
      <c r="D4615" s="143">
        <v>1627.7202711457314</v>
      </c>
      <c r="E4615" s="142">
        <v>1.3240000000000001</v>
      </c>
      <c r="F4615" s="141">
        <v>2.258</v>
      </c>
      <c r="G4615" s="135"/>
      <c r="H4615" s="135"/>
      <c r="I4615" s="134"/>
      <c r="J4615" s="135"/>
      <c r="K4615" s="135"/>
      <c r="L4615" s="134"/>
      <c r="M4615" s="135"/>
      <c r="N4615" s="135"/>
      <c r="O4615" s="134"/>
      <c r="P4615" s="135"/>
      <c r="Q4615" s="135"/>
      <c r="R4615" s="134"/>
      <c r="S4615" s="135"/>
      <c r="T4615" s="135"/>
      <c r="U4615" s="134"/>
      <c r="V4615" s="135"/>
      <c r="W4615" s="135"/>
      <c r="X4615" s="134"/>
      <c r="Y4615" s="135"/>
      <c r="Z4615" s="135"/>
      <c r="AA4615" s="134"/>
      <c r="AB4615" s="135"/>
      <c r="AC4615" s="135"/>
      <c r="AD4615" s="134"/>
      <c r="AE4615" s="135"/>
      <c r="AF4615" s="135"/>
      <c r="AG4615" s="134"/>
    </row>
    <row r="4616" spans="1:33">
      <c r="A4616" s="144" t="s">
        <v>345</v>
      </c>
      <c r="B4616" s="135" t="s">
        <v>565</v>
      </c>
      <c r="C4616" s="143">
        <v>-496.38862276494939</v>
      </c>
      <c r="D4616" s="143">
        <v>1626.7955045605377</v>
      </c>
      <c r="E4616" s="142">
        <v>1.3260000000000001</v>
      </c>
      <c r="F4616" s="141">
        <v>2.2389999999999999</v>
      </c>
      <c r="G4616" s="135"/>
      <c r="H4616" s="135"/>
      <c r="I4616" s="134"/>
      <c r="J4616" s="135"/>
      <c r="K4616" s="135"/>
      <c r="L4616" s="134"/>
      <c r="M4616" s="135"/>
      <c r="N4616" s="135"/>
      <c r="O4616" s="134"/>
      <c r="P4616" s="135"/>
      <c r="Q4616" s="135"/>
      <c r="R4616" s="134"/>
      <c r="S4616" s="135"/>
      <c r="T4616" s="135"/>
      <c r="U4616" s="134"/>
      <c r="V4616" s="135"/>
      <c r="W4616" s="135"/>
      <c r="X4616" s="134"/>
      <c r="Y4616" s="135"/>
      <c r="Z4616" s="135"/>
      <c r="AA4616" s="134"/>
      <c r="AB4616" s="135"/>
      <c r="AC4616" s="135"/>
      <c r="AD4616" s="134"/>
      <c r="AE4616" s="135"/>
      <c r="AF4616" s="135"/>
      <c r="AG4616" s="134"/>
    </row>
    <row r="4617" spans="1:33">
      <c r="A4617" s="144" t="s">
        <v>345</v>
      </c>
      <c r="B4617" s="135" t="s">
        <v>564</v>
      </c>
      <c r="C4617" s="143">
        <v>-496.40116443841305</v>
      </c>
      <c r="D4617" s="143">
        <v>1626.5937594623215</v>
      </c>
      <c r="E4617" s="142">
        <v>1.3129999999999999</v>
      </c>
      <c r="F4617" s="141">
        <v>2.2400000000000002</v>
      </c>
      <c r="G4617" s="135"/>
      <c r="H4617" s="135"/>
      <c r="I4617" s="134"/>
      <c r="J4617" s="135"/>
      <c r="K4617" s="135"/>
      <c r="L4617" s="134"/>
      <c r="M4617" s="135"/>
      <c r="N4617" s="135"/>
      <c r="O4617" s="134"/>
      <c r="P4617" s="135"/>
      <c r="Q4617" s="135"/>
      <c r="R4617" s="134"/>
      <c r="S4617" s="135"/>
      <c r="T4617" s="135"/>
      <c r="U4617" s="134"/>
      <c r="V4617" s="135"/>
      <c r="W4617" s="135"/>
      <c r="X4617" s="134"/>
      <c r="Y4617" s="135"/>
      <c r="Z4617" s="135"/>
      <c r="AA4617" s="134"/>
      <c r="AB4617" s="135"/>
      <c r="AC4617" s="135"/>
      <c r="AD4617" s="134"/>
      <c r="AE4617" s="135"/>
      <c r="AF4617" s="135"/>
      <c r="AG4617" s="134"/>
    </row>
    <row r="4618" spans="1:33">
      <c r="A4618" s="144" t="s">
        <v>345</v>
      </c>
      <c r="B4618" s="135" t="s">
        <v>563</v>
      </c>
      <c r="C4618" s="143">
        <v>-496.55211326117012</v>
      </c>
      <c r="D4618" s="143">
        <v>1625.7464768666466</v>
      </c>
      <c r="E4618" s="142">
        <v>1.298</v>
      </c>
      <c r="F4618" s="141">
        <v>2.2469999999999999</v>
      </c>
      <c r="G4618" s="135"/>
      <c r="H4618" s="135"/>
      <c r="I4618" s="134"/>
      <c r="J4618" s="135"/>
      <c r="K4618" s="135"/>
      <c r="L4618" s="134"/>
      <c r="M4618" s="135"/>
      <c r="N4618" s="135"/>
      <c r="O4618" s="134"/>
      <c r="P4618" s="135"/>
      <c r="Q4618" s="135"/>
      <c r="R4618" s="134"/>
      <c r="S4618" s="135"/>
      <c r="T4618" s="135"/>
      <c r="U4618" s="134"/>
      <c r="V4618" s="135"/>
      <c r="W4618" s="135"/>
      <c r="X4618" s="134"/>
      <c r="Y4618" s="135"/>
      <c r="Z4618" s="135"/>
      <c r="AA4618" s="134"/>
      <c r="AB4618" s="135"/>
      <c r="AC4618" s="135"/>
      <c r="AD4618" s="134"/>
      <c r="AE4618" s="135"/>
      <c r="AF4618" s="135"/>
      <c r="AG4618" s="134"/>
    </row>
    <row r="4619" spans="1:33">
      <c r="A4619" s="144" t="s">
        <v>345</v>
      </c>
      <c r="B4619" s="135" t="s">
        <v>562</v>
      </c>
      <c r="C4619" s="143">
        <v>-496.8190160252438</v>
      </c>
      <c r="D4619" s="143">
        <v>1625.1483408367208</v>
      </c>
      <c r="E4619" s="142">
        <v>1.3160000000000001</v>
      </c>
      <c r="F4619" s="141">
        <v>2.2480000000000002</v>
      </c>
      <c r="G4619" s="135"/>
      <c r="H4619" s="135"/>
      <c r="I4619" s="134"/>
      <c r="J4619" s="135"/>
      <c r="K4619" s="135"/>
      <c r="L4619" s="134"/>
      <c r="M4619" s="135"/>
      <c r="N4619" s="135"/>
      <c r="O4619" s="134"/>
      <c r="P4619" s="135"/>
      <c r="Q4619" s="135"/>
      <c r="R4619" s="134"/>
      <c r="S4619" s="135"/>
      <c r="T4619" s="135"/>
      <c r="U4619" s="134"/>
      <c r="V4619" s="135"/>
      <c r="W4619" s="135"/>
      <c r="X4619" s="134"/>
      <c r="Y4619" s="135"/>
      <c r="Z4619" s="135"/>
      <c r="AA4619" s="134"/>
      <c r="AB4619" s="135"/>
      <c r="AC4619" s="135"/>
      <c r="AD4619" s="134"/>
      <c r="AE4619" s="135"/>
      <c r="AF4619" s="135"/>
      <c r="AG4619" s="134"/>
    </row>
    <row r="4620" spans="1:33">
      <c r="A4620" s="144" t="s">
        <v>345</v>
      </c>
      <c r="B4620" s="135" t="s">
        <v>561</v>
      </c>
      <c r="C4620" s="143">
        <v>-496.49966886232016</v>
      </c>
      <c r="D4620" s="143">
        <v>1623.7491474592769</v>
      </c>
      <c r="E4620" s="142">
        <v>1.306</v>
      </c>
      <c r="F4620" s="141">
        <v>2.2440000000000002</v>
      </c>
      <c r="G4620" s="135"/>
      <c r="H4620" s="135"/>
      <c r="I4620" s="134"/>
      <c r="J4620" s="135"/>
      <c r="K4620" s="135"/>
      <c r="L4620" s="134"/>
      <c r="M4620" s="135"/>
      <c r="N4620" s="135"/>
      <c r="O4620" s="134"/>
      <c r="P4620" s="135"/>
      <c r="Q4620" s="135"/>
      <c r="R4620" s="134"/>
      <c r="S4620" s="135"/>
      <c r="T4620" s="135"/>
      <c r="U4620" s="134"/>
      <c r="V4620" s="135"/>
      <c r="W4620" s="135"/>
      <c r="X4620" s="134"/>
      <c r="Y4620" s="135"/>
      <c r="Z4620" s="135"/>
      <c r="AA4620" s="134"/>
      <c r="AB4620" s="135"/>
      <c r="AC4620" s="135"/>
      <c r="AD4620" s="134"/>
      <c r="AE4620" s="135"/>
      <c r="AF4620" s="135"/>
      <c r="AG4620" s="134"/>
    </row>
    <row r="4621" spans="1:33">
      <c r="A4621" s="144" t="s">
        <v>345</v>
      </c>
      <c r="B4621" s="135" t="s">
        <v>560</v>
      </c>
      <c r="C4621" s="143">
        <v>-496.87697286892592</v>
      </c>
      <c r="D4621" s="143">
        <v>1622.079646080454</v>
      </c>
      <c r="E4621" s="142">
        <v>1.3089999999999999</v>
      </c>
      <c r="F4621" s="141">
        <v>2.2679999999999998</v>
      </c>
      <c r="G4621" s="135"/>
      <c r="H4621" s="135"/>
      <c r="I4621" s="134"/>
      <c r="J4621" s="135"/>
      <c r="K4621" s="135"/>
      <c r="L4621" s="134"/>
      <c r="M4621" s="135"/>
      <c r="N4621" s="135"/>
      <c r="O4621" s="134"/>
      <c r="P4621" s="135"/>
      <c r="Q4621" s="135"/>
      <c r="R4621" s="134"/>
      <c r="S4621" s="135"/>
      <c r="T4621" s="135"/>
      <c r="U4621" s="134"/>
      <c r="V4621" s="135"/>
      <c r="W4621" s="135"/>
      <c r="X4621" s="134"/>
      <c r="Y4621" s="135"/>
      <c r="Z4621" s="135"/>
      <c r="AA4621" s="134"/>
      <c r="AB4621" s="135"/>
      <c r="AC4621" s="135"/>
      <c r="AD4621" s="134"/>
      <c r="AE4621" s="135"/>
      <c r="AF4621" s="135"/>
      <c r="AG4621" s="134"/>
    </row>
    <row r="4622" spans="1:33">
      <c r="A4622" s="144" t="s">
        <v>345</v>
      </c>
      <c r="B4622" s="135" t="s">
        <v>559</v>
      </c>
      <c r="C4622" s="143">
        <v>-496.28913742578754</v>
      </c>
      <c r="D4622" s="143">
        <v>1620.6614201962373</v>
      </c>
      <c r="E4622" s="142">
        <v>1.294</v>
      </c>
      <c r="F4622" s="141">
        <v>2.2490000000000001</v>
      </c>
      <c r="G4622" s="135"/>
      <c r="H4622" s="135"/>
      <c r="I4622" s="134"/>
      <c r="J4622" s="135"/>
      <c r="K4622" s="135"/>
      <c r="L4622" s="134"/>
      <c r="M4622" s="135"/>
      <c r="N4622" s="135"/>
      <c r="O4622" s="134"/>
      <c r="P4622" s="135"/>
      <c r="Q4622" s="135"/>
      <c r="R4622" s="134"/>
      <c r="S4622" s="135"/>
      <c r="T4622" s="135"/>
      <c r="U4622" s="134"/>
      <c r="V4622" s="135"/>
      <c r="W4622" s="135"/>
      <c r="X4622" s="134"/>
      <c r="Y4622" s="135"/>
      <c r="Z4622" s="135"/>
      <c r="AA4622" s="134"/>
      <c r="AB4622" s="135"/>
      <c r="AC4622" s="135"/>
      <c r="AD4622" s="134"/>
      <c r="AE4622" s="135"/>
      <c r="AF4622" s="135"/>
      <c r="AG4622" s="134"/>
    </row>
    <row r="4623" spans="1:33">
      <c r="A4623" s="144" t="s">
        <v>345</v>
      </c>
      <c r="B4623" s="135" t="s">
        <v>558</v>
      </c>
      <c r="C4623" s="143">
        <v>-496.16241132986414</v>
      </c>
      <c r="D4623" s="143">
        <v>1620.3965856957766</v>
      </c>
      <c r="E4623" s="142">
        <v>1.3140000000000001</v>
      </c>
      <c r="F4623" s="141">
        <v>2.2549999999999999</v>
      </c>
      <c r="G4623" s="135"/>
      <c r="H4623" s="135"/>
      <c r="I4623" s="134"/>
      <c r="J4623" s="135"/>
      <c r="K4623" s="135"/>
      <c r="L4623" s="134"/>
      <c r="M4623" s="135"/>
      <c r="N4623" s="135"/>
      <c r="O4623" s="134"/>
      <c r="P4623" s="135"/>
      <c r="Q4623" s="135"/>
      <c r="R4623" s="134"/>
      <c r="S4623" s="135"/>
      <c r="T4623" s="135"/>
      <c r="U4623" s="134"/>
      <c r="V4623" s="135"/>
      <c r="W4623" s="135"/>
      <c r="X4623" s="134"/>
      <c r="Y4623" s="135"/>
      <c r="Z4623" s="135"/>
      <c r="AA4623" s="134"/>
      <c r="AB4623" s="135"/>
      <c r="AC4623" s="135"/>
      <c r="AD4623" s="134"/>
      <c r="AE4623" s="135"/>
      <c r="AF4623" s="135"/>
      <c r="AG4623" s="134"/>
    </row>
    <row r="4624" spans="1:33">
      <c r="A4624" s="144" t="s">
        <v>345</v>
      </c>
      <c r="B4624" s="135" t="s">
        <v>557</v>
      </c>
      <c r="C4624" s="143">
        <v>-496.70117685393819</v>
      </c>
      <c r="D4624" s="143">
        <v>1618.7054418711518</v>
      </c>
      <c r="E4624" s="142">
        <v>1.3029999999999999</v>
      </c>
      <c r="F4624" s="141">
        <v>2.238</v>
      </c>
      <c r="G4624" s="135"/>
      <c r="H4624" s="135"/>
      <c r="I4624" s="134"/>
      <c r="J4624" s="135"/>
      <c r="K4624" s="135"/>
      <c r="L4624" s="134"/>
      <c r="M4624" s="135"/>
      <c r="N4624" s="135"/>
      <c r="O4624" s="134"/>
      <c r="P4624" s="135"/>
      <c r="Q4624" s="135"/>
      <c r="R4624" s="134"/>
      <c r="S4624" s="135"/>
      <c r="T4624" s="135"/>
      <c r="U4624" s="134"/>
      <c r="V4624" s="135"/>
      <c r="W4624" s="135"/>
      <c r="X4624" s="134"/>
      <c r="Y4624" s="135"/>
      <c r="Z4624" s="135"/>
      <c r="AA4624" s="134"/>
      <c r="AB4624" s="135"/>
      <c r="AC4624" s="135"/>
      <c r="AD4624" s="134"/>
      <c r="AE4624" s="135"/>
      <c r="AF4624" s="135"/>
      <c r="AG4624" s="134"/>
    </row>
    <row r="4625" spans="1:33">
      <c r="A4625" s="144" t="s">
        <v>345</v>
      </c>
      <c r="B4625" s="135" t="s">
        <v>556</v>
      </c>
      <c r="C4625" s="143">
        <v>-496.39231461440056</v>
      </c>
      <c r="D4625" s="143">
        <v>1618.2690888779869</v>
      </c>
      <c r="E4625" s="142">
        <v>1.3009999999999999</v>
      </c>
      <c r="F4625" s="141">
        <v>2.258</v>
      </c>
      <c r="G4625" s="135"/>
      <c r="H4625" s="135"/>
      <c r="I4625" s="134"/>
      <c r="J4625" s="135"/>
      <c r="K4625" s="135"/>
      <c r="L4625" s="134"/>
      <c r="M4625" s="135"/>
      <c r="N4625" s="135"/>
      <c r="O4625" s="134"/>
      <c r="P4625" s="135"/>
      <c r="Q4625" s="135"/>
      <c r="R4625" s="134"/>
      <c r="S4625" s="135"/>
      <c r="T4625" s="135"/>
      <c r="U4625" s="134"/>
      <c r="V4625" s="135"/>
      <c r="W4625" s="135"/>
      <c r="X4625" s="134"/>
      <c r="Y4625" s="135"/>
      <c r="Z4625" s="135"/>
      <c r="AA4625" s="134"/>
      <c r="AB4625" s="135"/>
      <c r="AC4625" s="135"/>
      <c r="AD4625" s="134"/>
      <c r="AE4625" s="135"/>
      <c r="AF4625" s="135"/>
      <c r="AG4625" s="134"/>
    </row>
    <row r="4626" spans="1:33">
      <c r="A4626" s="144" t="s">
        <v>345</v>
      </c>
      <c r="B4626" s="135" t="s">
        <v>555</v>
      </c>
      <c r="C4626" s="143">
        <v>-496.67966046159637</v>
      </c>
      <c r="D4626" s="143">
        <v>1618.0119563526166</v>
      </c>
      <c r="E4626" s="142">
        <v>1.3149999999999999</v>
      </c>
      <c r="F4626" s="141">
        <v>2.2509999999999999</v>
      </c>
      <c r="G4626" s="135"/>
      <c r="H4626" s="135"/>
      <c r="I4626" s="134"/>
      <c r="J4626" s="135"/>
      <c r="K4626" s="135"/>
      <c r="L4626" s="134"/>
      <c r="M4626" s="135"/>
      <c r="N4626" s="135"/>
      <c r="O4626" s="134"/>
      <c r="P4626" s="135"/>
      <c r="Q4626" s="135"/>
      <c r="R4626" s="134"/>
      <c r="S4626" s="135"/>
      <c r="T4626" s="135"/>
      <c r="U4626" s="134"/>
      <c r="V4626" s="135"/>
      <c r="W4626" s="135"/>
      <c r="X4626" s="134"/>
      <c r="Y4626" s="135"/>
      <c r="Z4626" s="135"/>
      <c r="AA4626" s="134"/>
      <c r="AB4626" s="135"/>
      <c r="AC4626" s="135"/>
      <c r="AD4626" s="134"/>
      <c r="AE4626" s="135"/>
      <c r="AF4626" s="135"/>
      <c r="AG4626" s="134"/>
    </row>
    <row r="4627" spans="1:33">
      <c r="A4627" s="144" t="s">
        <v>345</v>
      </c>
      <c r="B4627" s="135" t="s">
        <v>554</v>
      </c>
      <c r="C4627" s="143">
        <v>-496.65085027517273</v>
      </c>
      <c r="D4627" s="143">
        <v>1617.2068404808158</v>
      </c>
      <c r="E4627" s="142">
        <v>1.31</v>
      </c>
      <c r="F4627" s="141">
        <v>2.2519999999999998</v>
      </c>
      <c r="G4627" s="135"/>
      <c r="H4627" s="135"/>
      <c r="I4627" s="134"/>
      <c r="J4627" s="135"/>
      <c r="K4627" s="135"/>
      <c r="L4627" s="134"/>
      <c r="M4627" s="135"/>
      <c r="N4627" s="135"/>
      <c r="O4627" s="134"/>
      <c r="P4627" s="135"/>
      <c r="Q4627" s="135"/>
      <c r="R4627" s="134"/>
      <c r="S4627" s="135"/>
      <c r="T4627" s="135"/>
      <c r="U4627" s="134"/>
      <c r="V4627" s="135"/>
      <c r="W4627" s="135"/>
      <c r="X4627" s="134"/>
      <c r="Y4627" s="135"/>
      <c r="Z4627" s="135"/>
      <c r="AA4627" s="134"/>
      <c r="AB4627" s="135"/>
      <c r="AC4627" s="135"/>
      <c r="AD4627" s="134"/>
      <c r="AE4627" s="135"/>
      <c r="AF4627" s="135"/>
      <c r="AG4627" s="134"/>
    </row>
    <row r="4628" spans="1:33">
      <c r="A4628" s="144" t="s">
        <v>345</v>
      </c>
      <c r="B4628" s="135" t="s">
        <v>553</v>
      </c>
      <c r="C4628" s="143">
        <v>-496.74211174915308</v>
      </c>
      <c r="D4628" s="143">
        <v>1616.3548301772769</v>
      </c>
      <c r="E4628" s="142">
        <v>1.296</v>
      </c>
      <c r="F4628" s="141">
        <v>2.254</v>
      </c>
      <c r="G4628" s="135"/>
      <c r="H4628" s="135"/>
      <c r="I4628" s="134"/>
      <c r="J4628" s="135"/>
      <c r="K4628" s="135"/>
      <c r="L4628" s="134"/>
      <c r="M4628" s="135"/>
      <c r="N4628" s="135"/>
      <c r="O4628" s="134"/>
      <c r="P4628" s="135"/>
      <c r="Q4628" s="135"/>
      <c r="R4628" s="134"/>
      <c r="S4628" s="135"/>
      <c r="T4628" s="135"/>
      <c r="U4628" s="134"/>
      <c r="V4628" s="135"/>
      <c r="W4628" s="135"/>
      <c r="X4628" s="134"/>
      <c r="Y4628" s="135"/>
      <c r="Z4628" s="135"/>
      <c r="AA4628" s="134"/>
      <c r="AB4628" s="135"/>
      <c r="AC4628" s="135"/>
      <c r="AD4628" s="134"/>
      <c r="AE4628" s="135"/>
      <c r="AF4628" s="135"/>
      <c r="AG4628" s="134"/>
    </row>
    <row r="4629" spans="1:33">
      <c r="A4629" s="144" t="s">
        <v>345</v>
      </c>
      <c r="B4629" s="135" t="s">
        <v>552</v>
      </c>
      <c r="C4629" s="143">
        <v>-496.67051755292601</v>
      </c>
      <c r="D4629" s="143">
        <v>1614.3610507956405</v>
      </c>
      <c r="E4629" s="142">
        <v>1.3160000000000001</v>
      </c>
      <c r="F4629" s="141">
        <v>2.2679999999999998</v>
      </c>
      <c r="G4629" s="135"/>
      <c r="H4629" s="135"/>
      <c r="I4629" s="134"/>
      <c r="J4629" s="135"/>
      <c r="K4629" s="135"/>
      <c r="L4629" s="134"/>
      <c r="M4629" s="135"/>
      <c r="N4629" s="135"/>
      <c r="O4629" s="134"/>
      <c r="P4629" s="135"/>
      <c r="Q4629" s="135"/>
      <c r="R4629" s="134"/>
      <c r="S4629" s="135"/>
      <c r="T4629" s="135"/>
      <c r="U4629" s="134"/>
      <c r="V4629" s="135"/>
      <c r="W4629" s="135"/>
      <c r="X4629" s="134"/>
      <c r="Y4629" s="135"/>
      <c r="Z4629" s="135"/>
      <c r="AA4629" s="134"/>
      <c r="AB4629" s="135"/>
      <c r="AC4629" s="135"/>
      <c r="AD4629" s="134"/>
      <c r="AE4629" s="135"/>
      <c r="AF4629" s="135"/>
      <c r="AG4629" s="134"/>
    </row>
    <row r="4630" spans="1:33">
      <c r="A4630" s="144" t="s">
        <v>345</v>
      </c>
      <c r="B4630" s="135" t="s">
        <v>551</v>
      </c>
      <c r="C4630" s="143">
        <v>-496.49418559110444</v>
      </c>
      <c r="D4630" s="143">
        <v>1613.6474963125133</v>
      </c>
      <c r="E4630" s="142">
        <v>1.264</v>
      </c>
      <c r="F4630" s="141">
        <v>2.2080000000000002</v>
      </c>
      <c r="G4630" s="135"/>
      <c r="H4630" s="135"/>
      <c r="I4630" s="134"/>
      <c r="J4630" s="135"/>
      <c r="K4630" s="135"/>
      <c r="L4630" s="134"/>
      <c r="M4630" s="135"/>
      <c r="N4630" s="135"/>
      <c r="O4630" s="134"/>
      <c r="P4630" s="135"/>
      <c r="Q4630" s="135"/>
      <c r="R4630" s="134"/>
      <c r="S4630" s="135"/>
      <c r="T4630" s="135"/>
      <c r="U4630" s="134"/>
      <c r="V4630" s="135"/>
      <c r="W4630" s="135"/>
      <c r="X4630" s="134"/>
      <c r="Y4630" s="135"/>
      <c r="Z4630" s="135"/>
      <c r="AA4630" s="134"/>
      <c r="AB4630" s="135"/>
      <c r="AC4630" s="135"/>
      <c r="AD4630" s="134"/>
      <c r="AE4630" s="135"/>
      <c r="AF4630" s="135"/>
      <c r="AG4630" s="134"/>
    </row>
    <row r="4631" spans="1:33">
      <c r="A4631" s="144" t="s">
        <v>345</v>
      </c>
      <c r="B4631" s="135" t="s">
        <v>550</v>
      </c>
      <c r="C4631" s="143">
        <v>-496.04865028294876</v>
      </c>
      <c r="D4631" s="143">
        <v>1611.8050407001899</v>
      </c>
      <c r="E4631" s="142">
        <v>1.2509999999999999</v>
      </c>
      <c r="F4631" s="141">
        <v>2.181</v>
      </c>
      <c r="G4631" s="135"/>
      <c r="H4631" s="135"/>
      <c r="I4631" s="134"/>
      <c r="J4631" s="135"/>
      <c r="K4631" s="135"/>
      <c r="L4631" s="134"/>
      <c r="M4631" s="135"/>
      <c r="N4631" s="135"/>
      <c r="O4631" s="134"/>
      <c r="P4631" s="135"/>
      <c r="Q4631" s="135"/>
      <c r="R4631" s="134"/>
      <c r="S4631" s="135"/>
      <c r="T4631" s="135"/>
      <c r="U4631" s="134"/>
      <c r="V4631" s="135"/>
      <c r="W4631" s="135"/>
      <c r="X4631" s="134"/>
      <c r="Y4631" s="135"/>
      <c r="Z4631" s="135"/>
      <c r="AA4631" s="134"/>
      <c r="AB4631" s="135"/>
      <c r="AC4631" s="135"/>
      <c r="AD4631" s="134"/>
      <c r="AE4631" s="135"/>
      <c r="AF4631" s="135"/>
      <c r="AG4631" s="134"/>
    </row>
    <row r="4632" spans="1:33">
      <c r="A4632" s="144" t="s">
        <v>345</v>
      </c>
      <c r="B4632" s="135" t="s">
        <v>549</v>
      </c>
      <c r="C4632" s="143">
        <v>-496.43397236723882</v>
      </c>
      <c r="D4632" s="143">
        <v>1610.308374172309</v>
      </c>
      <c r="E4632" s="142">
        <v>1.2470000000000001</v>
      </c>
      <c r="F4632" s="141">
        <v>2.1960000000000002</v>
      </c>
      <c r="G4632" s="135"/>
      <c r="H4632" s="135"/>
      <c r="I4632" s="134"/>
      <c r="J4632" s="135"/>
      <c r="K4632" s="135"/>
      <c r="L4632" s="134"/>
      <c r="M4632" s="135"/>
      <c r="N4632" s="135"/>
      <c r="O4632" s="134"/>
      <c r="P4632" s="135"/>
      <c r="Q4632" s="135"/>
      <c r="R4632" s="134"/>
      <c r="S4632" s="135"/>
      <c r="T4632" s="135"/>
      <c r="U4632" s="134"/>
      <c r="V4632" s="135"/>
      <c r="W4632" s="135"/>
      <c r="X4632" s="134"/>
      <c r="Y4632" s="135"/>
      <c r="Z4632" s="135"/>
      <c r="AA4632" s="134"/>
      <c r="AB4632" s="135"/>
      <c r="AC4632" s="135"/>
      <c r="AD4632" s="134"/>
      <c r="AE4632" s="135"/>
      <c r="AF4632" s="135"/>
      <c r="AG4632" s="134"/>
    </row>
    <row r="4633" spans="1:33">
      <c r="A4633" s="144" t="s">
        <v>345</v>
      </c>
      <c r="B4633" s="135" t="s">
        <v>548</v>
      </c>
      <c r="C4633" s="143">
        <v>-496.38061230331942</v>
      </c>
      <c r="D4633" s="143">
        <v>1609.4275003384837</v>
      </c>
      <c r="E4633" s="142">
        <v>1.2509999999999999</v>
      </c>
      <c r="F4633" s="141">
        <v>2.2160000000000002</v>
      </c>
      <c r="G4633" s="135"/>
      <c r="H4633" s="135"/>
      <c r="I4633" s="134"/>
      <c r="J4633" s="135"/>
      <c r="K4633" s="135"/>
      <c r="L4633" s="134"/>
      <c r="M4633" s="135"/>
      <c r="N4633" s="135"/>
      <c r="O4633" s="134"/>
      <c r="P4633" s="135"/>
      <c r="Q4633" s="135"/>
      <c r="R4633" s="134"/>
      <c r="S4633" s="135"/>
      <c r="T4633" s="135"/>
      <c r="U4633" s="134"/>
      <c r="V4633" s="135"/>
      <c r="W4633" s="135"/>
      <c r="X4633" s="134"/>
      <c r="Y4633" s="135"/>
      <c r="Z4633" s="135"/>
      <c r="AA4633" s="134"/>
      <c r="AB4633" s="135"/>
      <c r="AC4633" s="135"/>
      <c r="AD4633" s="134"/>
      <c r="AE4633" s="135"/>
      <c r="AF4633" s="135"/>
      <c r="AG4633" s="134"/>
    </row>
    <row r="4634" spans="1:33">
      <c r="A4634" s="144" t="s">
        <v>345</v>
      </c>
      <c r="B4634" s="135" t="s">
        <v>547</v>
      </c>
      <c r="C4634" s="143">
        <v>-495.96286313199658</v>
      </c>
      <c r="D4634" s="143">
        <v>1607.8173062694391</v>
      </c>
      <c r="E4634" s="142">
        <v>1.244</v>
      </c>
      <c r="F4634" s="141">
        <v>2.1960000000000002</v>
      </c>
      <c r="G4634" s="135"/>
      <c r="H4634" s="135"/>
      <c r="I4634" s="134"/>
      <c r="J4634" s="135"/>
      <c r="K4634" s="135"/>
      <c r="L4634" s="134"/>
      <c r="M4634" s="135"/>
      <c r="N4634" s="135"/>
      <c r="O4634" s="134"/>
      <c r="P4634" s="135"/>
      <c r="Q4634" s="135"/>
      <c r="R4634" s="134"/>
      <c r="S4634" s="135"/>
      <c r="T4634" s="135"/>
      <c r="U4634" s="134"/>
      <c r="V4634" s="135"/>
      <c r="W4634" s="135"/>
      <c r="X4634" s="134"/>
      <c r="Y4634" s="135"/>
      <c r="Z4634" s="135"/>
      <c r="AA4634" s="134"/>
      <c r="AB4634" s="135"/>
      <c r="AC4634" s="135"/>
      <c r="AD4634" s="134"/>
      <c r="AE4634" s="135"/>
      <c r="AF4634" s="135"/>
      <c r="AG4634" s="134"/>
    </row>
    <row r="4635" spans="1:33">
      <c r="A4635" s="144" t="s">
        <v>345</v>
      </c>
      <c r="B4635" s="135" t="s">
        <v>546</v>
      </c>
      <c r="C4635" s="143">
        <v>-496.06986530074261</v>
      </c>
      <c r="D4635" s="143">
        <v>1607.0353910660385</v>
      </c>
      <c r="E4635" s="142">
        <v>1.236</v>
      </c>
      <c r="F4635" s="141">
        <v>2.2200000000000002</v>
      </c>
      <c r="G4635" s="135"/>
      <c r="H4635" s="135"/>
      <c r="I4635" s="134"/>
      <c r="J4635" s="135"/>
      <c r="K4635" s="135"/>
      <c r="L4635" s="134"/>
      <c r="M4635" s="135"/>
      <c r="N4635" s="135"/>
      <c r="O4635" s="134"/>
      <c r="P4635" s="135"/>
      <c r="Q4635" s="135"/>
      <c r="R4635" s="134"/>
      <c r="S4635" s="135"/>
      <c r="T4635" s="135"/>
      <c r="U4635" s="134"/>
      <c r="V4635" s="135"/>
      <c r="W4635" s="135"/>
      <c r="X4635" s="134"/>
      <c r="Y4635" s="135"/>
      <c r="Z4635" s="135"/>
      <c r="AA4635" s="134"/>
      <c r="AB4635" s="135"/>
      <c r="AC4635" s="135"/>
      <c r="AD4635" s="134"/>
      <c r="AE4635" s="135"/>
      <c r="AF4635" s="135"/>
      <c r="AG4635" s="134"/>
    </row>
    <row r="4636" spans="1:33">
      <c r="A4636" s="144" t="s">
        <v>345</v>
      </c>
      <c r="B4636" s="135" t="s">
        <v>545</v>
      </c>
      <c r="C4636" s="143">
        <v>-496.01159386131815</v>
      </c>
      <c r="D4636" s="143">
        <v>1606.5759112196663</v>
      </c>
      <c r="E4636" s="142">
        <v>1.22</v>
      </c>
      <c r="F4636" s="141">
        <v>2.2010000000000001</v>
      </c>
      <c r="G4636" s="135"/>
      <c r="H4636" s="135"/>
      <c r="I4636" s="134"/>
      <c r="J4636" s="135"/>
      <c r="K4636" s="135"/>
      <c r="L4636" s="134"/>
      <c r="M4636" s="135"/>
      <c r="N4636" s="135"/>
      <c r="O4636" s="134"/>
      <c r="P4636" s="135"/>
      <c r="Q4636" s="135"/>
      <c r="R4636" s="134"/>
      <c r="S4636" s="135"/>
      <c r="T4636" s="135"/>
      <c r="U4636" s="134"/>
      <c r="V4636" s="135"/>
      <c r="W4636" s="135"/>
      <c r="X4636" s="134"/>
      <c r="Y4636" s="135"/>
      <c r="Z4636" s="135"/>
      <c r="AA4636" s="134"/>
      <c r="AB4636" s="135"/>
      <c r="AC4636" s="135"/>
      <c r="AD4636" s="134"/>
      <c r="AE4636" s="135"/>
      <c r="AF4636" s="135"/>
      <c r="AG4636" s="134"/>
    </row>
    <row r="4637" spans="1:33">
      <c r="A4637" s="144" t="s">
        <v>345</v>
      </c>
      <c r="B4637" s="135" t="s">
        <v>544</v>
      </c>
      <c r="C4637" s="143">
        <v>-496.0616354381761</v>
      </c>
      <c r="D4637" s="143">
        <v>1605.3184862575599</v>
      </c>
      <c r="E4637" s="142">
        <v>1.2509999999999999</v>
      </c>
      <c r="F4637" s="141">
        <v>2.2080000000000002</v>
      </c>
      <c r="G4637" s="135"/>
      <c r="H4637" s="135"/>
      <c r="I4637" s="134"/>
      <c r="J4637" s="135"/>
      <c r="K4637" s="135"/>
      <c r="L4637" s="134"/>
      <c r="M4637" s="135"/>
      <c r="N4637" s="135"/>
      <c r="O4637" s="134"/>
      <c r="P4637" s="135"/>
      <c r="Q4637" s="135"/>
      <c r="R4637" s="134"/>
      <c r="S4637" s="135"/>
      <c r="T4637" s="135"/>
      <c r="U4637" s="134"/>
      <c r="V4637" s="135"/>
      <c r="W4637" s="135"/>
      <c r="X4637" s="134"/>
      <c r="Y4637" s="135"/>
      <c r="Z4637" s="135"/>
      <c r="AA4637" s="134"/>
      <c r="AB4637" s="135"/>
      <c r="AC4637" s="135"/>
      <c r="AD4637" s="134"/>
      <c r="AE4637" s="135"/>
      <c r="AF4637" s="135"/>
      <c r="AG4637" s="134"/>
    </row>
    <row r="4638" spans="1:33">
      <c r="A4638" s="144" t="s">
        <v>345</v>
      </c>
      <c r="B4638" s="135" t="s">
        <v>543</v>
      </c>
      <c r="C4638" s="143">
        <v>-496.33317925231171</v>
      </c>
      <c r="D4638" s="143">
        <v>1604.7264324662124</v>
      </c>
      <c r="E4638" s="142">
        <v>1.246</v>
      </c>
      <c r="F4638" s="141">
        <v>2.2120000000000002</v>
      </c>
      <c r="G4638" s="135"/>
      <c r="H4638" s="135"/>
      <c r="I4638" s="134"/>
      <c r="J4638" s="135"/>
      <c r="K4638" s="135"/>
      <c r="L4638" s="134"/>
      <c r="M4638" s="135"/>
      <c r="N4638" s="135"/>
      <c r="O4638" s="134"/>
      <c r="P4638" s="135"/>
      <c r="Q4638" s="135"/>
      <c r="R4638" s="134"/>
      <c r="S4638" s="135"/>
      <c r="T4638" s="135"/>
      <c r="U4638" s="134"/>
      <c r="V4638" s="135"/>
      <c r="W4638" s="135"/>
      <c r="X4638" s="134"/>
      <c r="Y4638" s="135"/>
      <c r="Z4638" s="135"/>
      <c r="AA4638" s="134"/>
      <c r="AB4638" s="135"/>
      <c r="AC4638" s="135"/>
      <c r="AD4638" s="134"/>
      <c r="AE4638" s="135"/>
      <c r="AF4638" s="135"/>
      <c r="AG4638" s="134"/>
    </row>
    <row r="4639" spans="1:33">
      <c r="A4639" s="144" t="s">
        <v>345</v>
      </c>
      <c r="B4639" s="135" t="s">
        <v>542</v>
      </c>
      <c r="C4639" s="143">
        <v>-496.74935769575802</v>
      </c>
      <c r="D4639" s="143">
        <v>1604.4139986082464</v>
      </c>
      <c r="E4639" s="142">
        <v>1.262</v>
      </c>
      <c r="F4639" s="141">
        <v>2.2010000000000001</v>
      </c>
      <c r="G4639" s="135"/>
      <c r="H4639" s="135"/>
      <c r="I4639" s="134"/>
      <c r="J4639" s="135"/>
      <c r="K4639" s="135"/>
      <c r="L4639" s="134"/>
      <c r="M4639" s="135"/>
      <c r="N4639" s="135"/>
      <c r="O4639" s="134"/>
      <c r="P4639" s="135"/>
      <c r="Q4639" s="135"/>
      <c r="R4639" s="134"/>
      <c r="S4639" s="135"/>
      <c r="T4639" s="135"/>
      <c r="U4639" s="134"/>
      <c r="V4639" s="135"/>
      <c r="W4639" s="135"/>
      <c r="X4639" s="134"/>
      <c r="Y4639" s="135"/>
      <c r="Z4639" s="135"/>
      <c r="AA4639" s="134"/>
      <c r="AB4639" s="135"/>
      <c r="AC4639" s="135"/>
      <c r="AD4639" s="134"/>
      <c r="AE4639" s="135"/>
      <c r="AF4639" s="135"/>
      <c r="AG4639" s="134"/>
    </row>
    <row r="4640" spans="1:33">
      <c r="A4640" s="144" t="s">
        <v>345</v>
      </c>
      <c r="B4640" s="135" t="s">
        <v>541</v>
      </c>
      <c r="C4640" s="143">
        <v>-495.98322787131411</v>
      </c>
      <c r="D4640" s="143">
        <v>1603.4150244438017</v>
      </c>
      <c r="E4640" s="142">
        <v>1.2410000000000001</v>
      </c>
      <c r="F4640" s="141">
        <v>2.1989999999999998</v>
      </c>
      <c r="G4640" s="135"/>
      <c r="H4640" s="135"/>
      <c r="I4640" s="134"/>
      <c r="J4640" s="135"/>
      <c r="K4640" s="135"/>
      <c r="L4640" s="134"/>
      <c r="M4640" s="135"/>
      <c r="N4640" s="135"/>
      <c r="O4640" s="134"/>
      <c r="P4640" s="135"/>
      <c r="Q4640" s="135"/>
      <c r="R4640" s="134"/>
      <c r="S4640" s="135"/>
      <c r="T4640" s="135"/>
      <c r="U4640" s="134"/>
      <c r="V4640" s="135"/>
      <c r="W4640" s="135"/>
      <c r="X4640" s="134"/>
      <c r="Y4640" s="135"/>
      <c r="Z4640" s="135"/>
      <c r="AA4640" s="134"/>
      <c r="AB4640" s="135"/>
      <c r="AC4640" s="135"/>
      <c r="AD4640" s="134"/>
      <c r="AE4640" s="135"/>
      <c r="AF4640" s="135"/>
      <c r="AG4640" s="134"/>
    </row>
    <row r="4641" spans="1:33">
      <c r="A4641" s="144" t="s">
        <v>345</v>
      </c>
      <c r="B4641" s="135" t="s">
        <v>540</v>
      </c>
      <c r="C4641" s="143">
        <v>-496.68544141565371</v>
      </c>
      <c r="D4641" s="143">
        <v>1602.2084825896006</v>
      </c>
      <c r="E4641" s="142">
        <v>1.2689999999999999</v>
      </c>
      <c r="F4641" s="141">
        <v>2.198</v>
      </c>
      <c r="G4641" s="135"/>
      <c r="H4641" s="135"/>
      <c r="I4641" s="134"/>
      <c r="J4641" s="135"/>
      <c r="K4641" s="135"/>
      <c r="L4641" s="134"/>
      <c r="M4641" s="135"/>
      <c r="N4641" s="135"/>
      <c r="O4641" s="134"/>
      <c r="P4641" s="135"/>
      <c r="Q4641" s="135"/>
      <c r="R4641" s="134"/>
      <c r="S4641" s="135"/>
      <c r="T4641" s="135"/>
      <c r="U4641" s="134"/>
      <c r="V4641" s="135"/>
      <c r="W4641" s="135"/>
      <c r="X4641" s="134"/>
      <c r="Y4641" s="135"/>
      <c r="Z4641" s="135"/>
      <c r="AA4641" s="134"/>
      <c r="AB4641" s="135"/>
      <c r="AC4641" s="135"/>
      <c r="AD4641" s="134"/>
      <c r="AE4641" s="135"/>
      <c r="AF4641" s="135"/>
      <c r="AG4641" s="134"/>
    </row>
    <row r="4642" spans="1:33">
      <c r="A4642" s="144" t="s">
        <v>345</v>
      </c>
      <c r="B4642" s="135" t="s">
        <v>539</v>
      </c>
      <c r="C4642" s="143">
        <v>-496.69434552965549</v>
      </c>
      <c r="D4642" s="143">
        <v>1602.1026672405849</v>
      </c>
      <c r="E4642" s="142">
        <v>1.268</v>
      </c>
      <c r="F4642" s="141">
        <v>2.1960000000000002</v>
      </c>
      <c r="G4642" s="135"/>
      <c r="H4642" s="135"/>
      <c r="I4642" s="134"/>
      <c r="J4642" s="135"/>
      <c r="K4642" s="135"/>
      <c r="L4642" s="134"/>
      <c r="M4642" s="135"/>
      <c r="N4642" s="135"/>
      <c r="O4642" s="134"/>
      <c r="P4642" s="135"/>
      <c r="Q4642" s="135"/>
      <c r="R4642" s="134"/>
      <c r="S4642" s="135"/>
      <c r="T4642" s="135"/>
      <c r="U4642" s="134"/>
      <c r="V4642" s="135"/>
      <c r="W4642" s="135"/>
      <c r="X4642" s="134"/>
      <c r="Y4642" s="135"/>
      <c r="Z4642" s="135"/>
      <c r="AA4642" s="134"/>
      <c r="AB4642" s="135"/>
      <c r="AC4642" s="135"/>
      <c r="AD4642" s="134"/>
      <c r="AE4642" s="135"/>
      <c r="AF4642" s="135"/>
      <c r="AG4642" s="134"/>
    </row>
    <row r="4643" spans="1:33">
      <c r="A4643" s="144" t="s">
        <v>345</v>
      </c>
      <c r="B4643" s="135" t="s">
        <v>538</v>
      </c>
      <c r="C4643" s="143">
        <v>-495.99676271913688</v>
      </c>
      <c r="D4643" s="143">
        <v>1601.0869898313226</v>
      </c>
      <c r="E4643" s="142">
        <v>1.2889999999999999</v>
      </c>
      <c r="F4643" s="141">
        <v>2.226</v>
      </c>
      <c r="G4643" s="135"/>
      <c r="H4643" s="135"/>
      <c r="I4643" s="134"/>
      <c r="J4643" s="135"/>
      <c r="K4643" s="135"/>
      <c r="L4643" s="134"/>
      <c r="M4643" s="135"/>
      <c r="N4643" s="135"/>
      <c r="O4643" s="134"/>
      <c r="P4643" s="135"/>
      <c r="Q4643" s="135"/>
      <c r="R4643" s="134"/>
      <c r="S4643" s="135"/>
      <c r="T4643" s="135"/>
      <c r="U4643" s="134"/>
      <c r="V4643" s="135"/>
      <c r="W4643" s="135"/>
      <c r="X4643" s="134"/>
      <c r="Y4643" s="135"/>
      <c r="Z4643" s="135"/>
      <c r="AA4643" s="134"/>
      <c r="AB4643" s="135"/>
      <c r="AC4643" s="135"/>
      <c r="AD4643" s="134"/>
      <c r="AE4643" s="135"/>
      <c r="AF4643" s="135"/>
      <c r="AG4643" s="134"/>
    </row>
    <row r="4644" spans="1:33">
      <c r="A4644" s="144" t="s">
        <v>345</v>
      </c>
      <c r="B4644" s="135" t="s">
        <v>537</v>
      </c>
      <c r="C4644" s="143">
        <v>-496.5971491631924</v>
      </c>
      <c r="D4644" s="143">
        <v>1600.8803991908633</v>
      </c>
      <c r="E4644" s="142">
        <v>1.2689999999999999</v>
      </c>
      <c r="F4644" s="141">
        <v>2.2210000000000001</v>
      </c>
      <c r="G4644" s="135"/>
      <c r="H4644" s="135"/>
      <c r="I4644" s="134"/>
      <c r="J4644" s="135"/>
      <c r="K4644" s="135"/>
      <c r="L4644" s="134"/>
      <c r="M4644" s="135"/>
      <c r="N4644" s="135"/>
      <c r="O4644" s="134"/>
      <c r="P4644" s="135"/>
      <c r="Q4644" s="135"/>
      <c r="R4644" s="134"/>
      <c r="S4644" s="135"/>
      <c r="T4644" s="135"/>
      <c r="U4644" s="134"/>
      <c r="V4644" s="135"/>
      <c r="W4644" s="135"/>
      <c r="X4644" s="134"/>
      <c r="Y4644" s="135"/>
      <c r="Z4644" s="135"/>
      <c r="AA4644" s="134"/>
      <c r="AB4644" s="135"/>
      <c r="AC4644" s="135"/>
      <c r="AD4644" s="134"/>
      <c r="AE4644" s="135"/>
      <c r="AF4644" s="135"/>
      <c r="AG4644" s="134"/>
    </row>
    <row r="4645" spans="1:33">
      <c r="A4645" s="144" t="s">
        <v>345</v>
      </c>
      <c r="B4645" s="135" t="s">
        <v>536</v>
      </c>
      <c r="C4645" s="143">
        <v>-496.00055522997746</v>
      </c>
      <c r="D4645" s="143">
        <v>1600.1623745770169</v>
      </c>
      <c r="E4645" s="142">
        <v>1.3109999999999999</v>
      </c>
      <c r="F4645" s="141">
        <v>2.2229999999999999</v>
      </c>
      <c r="G4645" s="135"/>
      <c r="H4645" s="135"/>
      <c r="I4645" s="134"/>
      <c r="J4645" s="135"/>
      <c r="K4645" s="135"/>
      <c r="L4645" s="134"/>
      <c r="M4645" s="135"/>
      <c r="N4645" s="135"/>
      <c r="O4645" s="134"/>
      <c r="P4645" s="135"/>
      <c r="Q4645" s="135"/>
      <c r="R4645" s="134"/>
      <c r="S4645" s="135"/>
      <c r="T4645" s="135"/>
      <c r="U4645" s="134"/>
      <c r="V4645" s="135"/>
      <c r="W4645" s="135"/>
      <c r="X4645" s="134"/>
      <c r="Y4645" s="135"/>
      <c r="Z4645" s="135"/>
      <c r="AA4645" s="134"/>
      <c r="AB4645" s="135"/>
      <c r="AC4645" s="135"/>
      <c r="AD4645" s="134"/>
      <c r="AE4645" s="135"/>
      <c r="AF4645" s="135"/>
      <c r="AG4645" s="134"/>
    </row>
    <row r="4646" spans="1:33">
      <c r="A4646" s="144" t="s">
        <v>345</v>
      </c>
      <c r="B4646" s="135" t="s">
        <v>535</v>
      </c>
      <c r="C4646" s="143">
        <v>-496.88508956788803</v>
      </c>
      <c r="D4646" s="143">
        <v>1598.163443267299</v>
      </c>
      <c r="E4646" s="142">
        <v>1.272</v>
      </c>
      <c r="F4646" s="141">
        <v>2.2160000000000002</v>
      </c>
      <c r="G4646" s="135"/>
      <c r="H4646" s="135"/>
      <c r="I4646" s="134"/>
      <c r="J4646" s="135"/>
      <c r="K4646" s="135"/>
      <c r="L4646" s="134"/>
      <c r="M4646" s="135"/>
      <c r="N4646" s="135"/>
      <c r="O4646" s="134"/>
      <c r="P4646" s="135"/>
      <c r="Q4646" s="135"/>
      <c r="R4646" s="134"/>
      <c r="S4646" s="135"/>
      <c r="T4646" s="135"/>
      <c r="U4646" s="134"/>
      <c r="V4646" s="135"/>
      <c r="W4646" s="135"/>
      <c r="X4646" s="134"/>
      <c r="Y4646" s="135"/>
      <c r="Z4646" s="135"/>
      <c r="AA4646" s="134"/>
      <c r="AB4646" s="135"/>
      <c r="AC4646" s="135"/>
      <c r="AD4646" s="134"/>
      <c r="AE4646" s="135"/>
      <c r="AF4646" s="135"/>
      <c r="AG4646" s="134"/>
    </row>
    <row r="4647" spans="1:33">
      <c r="A4647" s="144" t="s">
        <v>345</v>
      </c>
      <c r="B4647" s="135" t="s">
        <v>534</v>
      </c>
      <c r="C4647" s="143">
        <v>-496.14947751790493</v>
      </c>
      <c r="D4647" s="143">
        <v>1597.1951126707747</v>
      </c>
      <c r="E4647" s="142">
        <v>1.26</v>
      </c>
      <c r="F4647" s="141">
        <v>2.23</v>
      </c>
      <c r="G4647" s="135"/>
      <c r="H4647" s="135"/>
      <c r="I4647" s="134"/>
      <c r="J4647" s="135"/>
      <c r="K4647" s="135"/>
      <c r="L4647" s="134"/>
      <c r="M4647" s="135"/>
      <c r="N4647" s="135"/>
      <c r="O4647" s="134"/>
      <c r="P4647" s="135"/>
      <c r="Q4647" s="135"/>
      <c r="R4647" s="134"/>
      <c r="S4647" s="135"/>
      <c r="T4647" s="135"/>
      <c r="U4647" s="134"/>
      <c r="V4647" s="135"/>
      <c r="W4647" s="135"/>
      <c r="X4647" s="134"/>
      <c r="Y4647" s="135"/>
      <c r="Z4647" s="135"/>
      <c r="AA4647" s="134"/>
      <c r="AB4647" s="135"/>
      <c r="AC4647" s="135"/>
      <c r="AD4647" s="134"/>
      <c r="AE4647" s="135"/>
      <c r="AF4647" s="135"/>
      <c r="AG4647" s="134"/>
    </row>
    <row r="4648" spans="1:33">
      <c r="A4648" s="144" t="s">
        <v>345</v>
      </c>
      <c r="B4648" s="135" t="s">
        <v>533</v>
      </c>
      <c r="C4648" s="143">
        <v>-496.22923693649506</v>
      </c>
      <c r="D4648" s="143">
        <v>1595.3102667217959</v>
      </c>
      <c r="E4648" s="142">
        <v>1.2390000000000001</v>
      </c>
      <c r="F4648" s="141">
        <v>2.214</v>
      </c>
      <c r="G4648" s="135"/>
      <c r="H4648" s="135"/>
      <c r="I4648" s="134"/>
      <c r="J4648" s="135"/>
      <c r="K4648" s="135"/>
      <c r="L4648" s="134"/>
      <c r="M4648" s="135"/>
      <c r="N4648" s="135"/>
      <c r="O4648" s="134"/>
      <c r="P4648" s="135"/>
      <c r="Q4648" s="135"/>
      <c r="R4648" s="134"/>
      <c r="S4648" s="135"/>
      <c r="T4648" s="135"/>
      <c r="U4648" s="134"/>
      <c r="V4648" s="135"/>
      <c r="W4648" s="135"/>
      <c r="X4648" s="134"/>
      <c r="Y4648" s="135"/>
      <c r="Z4648" s="135"/>
      <c r="AA4648" s="134"/>
      <c r="AB4648" s="135"/>
      <c r="AC4648" s="135"/>
      <c r="AD4648" s="134"/>
      <c r="AE4648" s="135"/>
      <c r="AF4648" s="135"/>
      <c r="AG4648" s="134"/>
    </row>
    <row r="4649" spans="1:33">
      <c r="A4649" s="144" t="s">
        <v>345</v>
      </c>
      <c r="B4649" s="135" t="s">
        <v>532</v>
      </c>
      <c r="C4649" s="143">
        <v>-496.71450117796468</v>
      </c>
      <c r="D4649" s="143">
        <v>1594.1516945716151</v>
      </c>
      <c r="E4649" s="142">
        <v>1.282</v>
      </c>
      <c r="F4649" s="141">
        <v>2.218</v>
      </c>
      <c r="G4649" s="135"/>
      <c r="H4649" s="135"/>
      <c r="I4649" s="134"/>
      <c r="J4649" s="135"/>
      <c r="K4649" s="135"/>
      <c r="L4649" s="134"/>
      <c r="M4649" s="135"/>
      <c r="N4649" s="135"/>
      <c r="O4649" s="134"/>
      <c r="P4649" s="135"/>
      <c r="Q4649" s="135"/>
      <c r="R4649" s="134"/>
      <c r="S4649" s="135"/>
      <c r="T4649" s="135"/>
      <c r="U4649" s="134"/>
      <c r="V4649" s="135"/>
      <c r="W4649" s="135"/>
      <c r="X4649" s="134"/>
      <c r="Y4649" s="135"/>
      <c r="Z4649" s="135"/>
      <c r="AA4649" s="134"/>
      <c r="AB4649" s="135"/>
      <c r="AC4649" s="135"/>
      <c r="AD4649" s="134"/>
      <c r="AE4649" s="135"/>
      <c r="AF4649" s="135"/>
      <c r="AG4649" s="134"/>
    </row>
    <row r="4650" spans="1:33">
      <c r="A4650" s="144" t="s">
        <v>345</v>
      </c>
      <c r="B4650" s="135" t="s">
        <v>531</v>
      </c>
      <c r="C4650" s="143">
        <v>-496.16026444871983</v>
      </c>
      <c r="D4650" s="143">
        <v>1593.6228474503544</v>
      </c>
      <c r="E4650" s="142">
        <v>1.276</v>
      </c>
      <c r="F4650" s="141">
        <v>2.2189999999999999</v>
      </c>
      <c r="G4650" s="135"/>
      <c r="H4650" s="135"/>
      <c r="I4650" s="134"/>
      <c r="J4650" s="135"/>
      <c r="K4650" s="135"/>
      <c r="L4650" s="134"/>
      <c r="M4650" s="135"/>
      <c r="N4650" s="135"/>
      <c r="O4650" s="134"/>
      <c r="P4650" s="135"/>
      <c r="Q4650" s="135"/>
      <c r="R4650" s="134"/>
      <c r="S4650" s="135"/>
      <c r="T4650" s="135"/>
      <c r="U4650" s="134"/>
      <c r="V4650" s="135"/>
      <c r="W4650" s="135"/>
      <c r="X4650" s="134"/>
      <c r="Y4650" s="135"/>
      <c r="Z4650" s="135"/>
      <c r="AA4650" s="134"/>
      <c r="AB4650" s="135"/>
      <c r="AC4650" s="135"/>
      <c r="AD4650" s="134"/>
      <c r="AE4650" s="135"/>
      <c r="AF4650" s="135"/>
      <c r="AG4650" s="134"/>
    </row>
    <row r="4651" spans="1:33">
      <c r="A4651" s="144" t="s">
        <v>345</v>
      </c>
      <c r="B4651" s="135" t="s">
        <v>530</v>
      </c>
      <c r="C4651" s="143">
        <v>-496.6058721188183</v>
      </c>
      <c r="D4651" s="143">
        <v>1591.9888537327042</v>
      </c>
      <c r="E4651" s="142">
        <v>1.27</v>
      </c>
      <c r="F4651" s="141">
        <v>2.2229999999999999</v>
      </c>
      <c r="G4651" s="135"/>
      <c r="H4651" s="135"/>
      <c r="I4651" s="134"/>
      <c r="J4651" s="135"/>
      <c r="K4651" s="135"/>
      <c r="L4651" s="134"/>
      <c r="M4651" s="135"/>
      <c r="N4651" s="135"/>
      <c r="O4651" s="134"/>
      <c r="P4651" s="135"/>
      <c r="Q4651" s="135"/>
      <c r="R4651" s="134"/>
      <c r="S4651" s="135"/>
      <c r="T4651" s="135"/>
      <c r="U4651" s="134"/>
      <c r="V4651" s="135"/>
      <c r="W4651" s="135"/>
      <c r="X4651" s="134"/>
      <c r="Y4651" s="135"/>
      <c r="Z4651" s="135"/>
      <c r="AA4651" s="134"/>
      <c r="AB4651" s="135"/>
      <c r="AC4651" s="135"/>
      <c r="AD4651" s="134"/>
      <c r="AE4651" s="135"/>
      <c r="AF4651" s="135"/>
      <c r="AG4651" s="134"/>
    </row>
    <row r="4652" spans="1:33">
      <c r="A4652" s="144" t="s">
        <v>345</v>
      </c>
      <c r="B4652" s="135" t="s">
        <v>529</v>
      </c>
      <c r="C4652" s="143">
        <v>-496.07489707235089</v>
      </c>
      <c r="D4652" s="143">
        <v>1591.4103870153192</v>
      </c>
      <c r="E4652" s="142">
        <v>1.3140000000000001</v>
      </c>
      <c r="F4652" s="141">
        <v>2.2589999999999999</v>
      </c>
      <c r="G4652" s="135"/>
      <c r="H4652" s="135"/>
      <c r="I4652" s="134"/>
      <c r="J4652" s="135"/>
      <c r="K4652" s="135"/>
      <c r="L4652" s="134"/>
      <c r="M4652" s="135"/>
      <c r="N4652" s="135"/>
      <c r="O4652" s="134"/>
      <c r="P4652" s="135"/>
      <c r="Q4652" s="135"/>
      <c r="R4652" s="134"/>
      <c r="S4652" s="135"/>
      <c r="T4652" s="135"/>
      <c r="U4652" s="134"/>
      <c r="V4652" s="135"/>
      <c r="W4652" s="135"/>
      <c r="X4652" s="134"/>
      <c r="Y4652" s="135"/>
      <c r="Z4652" s="135"/>
      <c r="AA4652" s="134"/>
      <c r="AB4652" s="135"/>
      <c r="AC4652" s="135"/>
      <c r="AD4652" s="134"/>
      <c r="AE4652" s="135"/>
      <c r="AF4652" s="135"/>
      <c r="AG4652" s="134"/>
    </row>
    <row r="4653" spans="1:33">
      <c r="A4653" s="144" t="s">
        <v>345</v>
      </c>
      <c r="B4653" s="135" t="s">
        <v>528</v>
      </c>
      <c r="C4653" s="143">
        <v>-496.68441142344318</v>
      </c>
      <c r="D4653" s="143">
        <v>1591.332445278463</v>
      </c>
      <c r="E4653" s="142">
        <v>1.337</v>
      </c>
      <c r="F4653" s="141">
        <v>2.2679999999999998</v>
      </c>
      <c r="G4653" s="135"/>
      <c r="H4653" s="135"/>
      <c r="I4653" s="134"/>
      <c r="J4653" s="135"/>
      <c r="K4653" s="135"/>
      <c r="L4653" s="134"/>
      <c r="M4653" s="135"/>
      <c r="N4653" s="135"/>
      <c r="O4653" s="134"/>
      <c r="P4653" s="135"/>
      <c r="Q4653" s="135"/>
      <c r="R4653" s="134"/>
      <c r="S4653" s="135"/>
      <c r="T4653" s="135"/>
      <c r="U4653" s="134"/>
      <c r="V4653" s="135"/>
      <c r="W4653" s="135"/>
      <c r="X4653" s="134"/>
      <c r="Y4653" s="135"/>
      <c r="Z4653" s="135"/>
      <c r="AA4653" s="134"/>
      <c r="AB4653" s="135"/>
      <c r="AC4653" s="135"/>
      <c r="AD4653" s="134"/>
      <c r="AE4653" s="135"/>
      <c r="AF4653" s="135"/>
      <c r="AG4653" s="134"/>
    </row>
    <row r="4654" spans="1:33">
      <c r="A4654" s="144" t="s">
        <v>345</v>
      </c>
      <c r="B4654" s="135" t="s">
        <v>527</v>
      </c>
      <c r="C4654" s="143">
        <v>-496.31479443782024</v>
      </c>
      <c r="D4654" s="143">
        <v>1590.3735348326386</v>
      </c>
      <c r="E4654" s="142">
        <v>1.3180000000000001</v>
      </c>
      <c r="F4654" s="141">
        <v>2.274</v>
      </c>
      <c r="G4654" s="135"/>
      <c r="H4654" s="135"/>
      <c r="I4654" s="134"/>
      <c r="J4654" s="135"/>
      <c r="K4654" s="135"/>
      <c r="L4654" s="134"/>
      <c r="M4654" s="135"/>
      <c r="N4654" s="135"/>
      <c r="O4654" s="134"/>
      <c r="P4654" s="135"/>
      <c r="Q4654" s="135"/>
      <c r="R4654" s="134"/>
      <c r="S4654" s="135"/>
      <c r="T4654" s="135"/>
      <c r="U4654" s="134"/>
      <c r="V4654" s="135"/>
      <c r="W4654" s="135"/>
      <c r="X4654" s="134"/>
      <c r="Y4654" s="135"/>
      <c r="Z4654" s="135"/>
      <c r="AA4654" s="134"/>
      <c r="AB4654" s="135"/>
      <c r="AC4654" s="135"/>
      <c r="AD4654" s="134"/>
      <c r="AE4654" s="135"/>
      <c r="AF4654" s="135"/>
      <c r="AG4654" s="134"/>
    </row>
    <row r="4655" spans="1:33">
      <c r="A4655" s="144" t="s">
        <v>345</v>
      </c>
      <c r="B4655" s="135" t="s">
        <v>526</v>
      </c>
      <c r="C4655" s="143">
        <v>-496.32587923966747</v>
      </c>
      <c r="D4655" s="143">
        <v>1589.8514186325788</v>
      </c>
      <c r="E4655" s="142">
        <v>1.327</v>
      </c>
      <c r="F4655" s="141">
        <v>2.2690000000000001</v>
      </c>
      <c r="G4655" s="135"/>
      <c r="H4655" s="135"/>
      <c r="I4655" s="134"/>
      <c r="J4655" s="135"/>
      <c r="K4655" s="135"/>
      <c r="L4655" s="134"/>
      <c r="M4655" s="135"/>
      <c r="N4655" s="135"/>
      <c r="O4655" s="134"/>
      <c r="P4655" s="135"/>
      <c r="Q4655" s="135"/>
      <c r="R4655" s="134"/>
      <c r="S4655" s="135"/>
      <c r="T4655" s="135"/>
      <c r="U4655" s="134"/>
      <c r="V4655" s="135"/>
      <c r="W4655" s="135"/>
      <c r="X4655" s="134"/>
      <c r="Y4655" s="135"/>
      <c r="Z4655" s="135"/>
      <c r="AA4655" s="134"/>
      <c r="AB4655" s="135"/>
      <c r="AC4655" s="135"/>
      <c r="AD4655" s="134"/>
      <c r="AE4655" s="135"/>
      <c r="AF4655" s="135"/>
      <c r="AG4655" s="134"/>
    </row>
    <row r="4656" spans="1:33">
      <c r="A4656" s="144" t="s">
        <v>345</v>
      </c>
      <c r="B4656" s="135" t="s">
        <v>525</v>
      </c>
      <c r="C4656" s="143">
        <v>-496.28494457134371</v>
      </c>
      <c r="D4656" s="143">
        <v>1589.2039306277013</v>
      </c>
      <c r="E4656" s="142">
        <v>1.321</v>
      </c>
      <c r="F4656" s="141">
        <v>2.282</v>
      </c>
      <c r="G4656" s="135"/>
      <c r="H4656" s="135"/>
      <c r="I4656" s="134"/>
      <c r="J4656" s="135"/>
      <c r="K4656" s="135"/>
      <c r="L4656" s="134"/>
      <c r="M4656" s="135"/>
      <c r="N4656" s="135"/>
      <c r="O4656" s="134"/>
      <c r="P4656" s="135"/>
      <c r="Q4656" s="135"/>
      <c r="R4656" s="134"/>
      <c r="S4656" s="135"/>
      <c r="T4656" s="135"/>
      <c r="U4656" s="134"/>
      <c r="V4656" s="135"/>
      <c r="W4656" s="135"/>
      <c r="X4656" s="134"/>
      <c r="Y4656" s="135"/>
      <c r="Z4656" s="135"/>
      <c r="AA4656" s="134"/>
      <c r="AB4656" s="135"/>
      <c r="AC4656" s="135"/>
      <c r="AD4656" s="134"/>
      <c r="AE4656" s="135"/>
      <c r="AF4656" s="135"/>
      <c r="AG4656" s="134"/>
    </row>
    <row r="4657" spans="1:33">
      <c r="A4657" s="144" t="s">
        <v>345</v>
      </c>
      <c r="B4657" s="135" t="s">
        <v>524</v>
      </c>
      <c r="C4657" s="143">
        <v>-496.06597081887418</v>
      </c>
      <c r="D4657" s="143">
        <v>1587.2308777573867</v>
      </c>
      <c r="E4657" s="142">
        <v>1.32</v>
      </c>
      <c r="F4657" s="141">
        <v>2.2669999999999999</v>
      </c>
      <c r="G4657" s="135"/>
      <c r="H4657" s="135"/>
      <c r="I4657" s="134"/>
      <c r="J4657" s="135"/>
      <c r="K4657" s="135"/>
      <c r="L4657" s="134"/>
      <c r="M4657" s="135"/>
      <c r="N4657" s="135"/>
      <c r="O4657" s="134"/>
      <c r="P4657" s="135"/>
      <c r="Q4657" s="135"/>
      <c r="R4657" s="134"/>
      <c r="S4657" s="135"/>
      <c r="T4657" s="135"/>
      <c r="U4657" s="134"/>
      <c r="V4657" s="135"/>
      <c r="W4657" s="135"/>
      <c r="X4657" s="134"/>
      <c r="Y4657" s="135"/>
      <c r="Z4657" s="135"/>
      <c r="AA4657" s="134"/>
      <c r="AB4657" s="135"/>
      <c r="AC4657" s="135"/>
      <c r="AD4657" s="134"/>
      <c r="AE4657" s="135"/>
      <c r="AF4657" s="135"/>
      <c r="AG4657" s="134"/>
    </row>
    <row r="4658" spans="1:33">
      <c r="A4658" s="144" t="s">
        <v>345</v>
      </c>
      <c r="B4658" s="135" t="s">
        <v>523</v>
      </c>
      <c r="C4658" s="143">
        <v>-496.01146977356399</v>
      </c>
      <c r="D4658" s="143">
        <v>1585.7725439707497</v>
      </c>
      <c r="E4658" s="142">
        <v>1.3340000000000001</v>
      </c>
      <c r="F4658" s="141">
        <v>2.2719999999999998</v>
      </c>
      <c r="G4658" s="135"/>
      <c r="H4658" s="135"/>
      <c r="I4658" s="134"/>
      <c r="J4658" s="135"/>
      <c r="K4658" s="135"/>
      <c r="L4658" s="134"/>
      <c r="M4658" s="135"/>
      <c r="N4658" s="135"/>
      <c r="O4658" s="134"/>
      <c r="P4658" s="135"/>
      <c r="Q4658" s="135"/>
      <c r="R4658" s="134"/>
      <c r="S4658" s="135"/>
      <c r="T4658" s="135"/>
      <c r="U4658" s="134"/>
      <c r="V4658" s="135"/>
      <c r="W4658" s="135"/>
      <c r="X4658" s="134"/>
      <c r="Y4658" s="135"/>
      <c r="Z4658" s="135"/>
      <c r="AA4658" s="134"/>
      <c r="AB4658" s="135"/>
      <c r="AC4658" s="135"/>
      <c r="AD4658" s="134"/>
      <c r="AE4658" s="135"/>
      <c r="AF4658" s="135"/>
      <c r="AG4658" s="134"/>
    </row>
    <row r="4659" spans="1:33">
      <c r="A4659" s="144" t="s">
        <v>345</v>
      </c>
      <c r="B4659" s="135" t="s">
        <v>522</v>
      </c>
      <c r="C4659" s="143">
        <v>-496.02339216840028</v>
      </c>
      <c r="D4659" s="143">
        <v>1583.9973914952218</v>
      </c>
      <c r="E4659" s="142">
        <v>1.325</v>
      </c>
      <c r="F4659" s="141">
        <v>2.262</v>
      </c>
      <c r="G4659" s="135"/>
      <c r="H4659" s="135"/>
      <c r="I4659" s="134"/>
      <c r="J4659" s="135"/>
      <c r="K4659" s="135"/>
      <c r="L4659" s="134"/>
      <c r="M4659" s="135"/>
      <c r="N4659" s="135"/>
      <c r="O4659" s="134"/>
      <c r="P4659" s="135"/>
      <c r="Q4659" s="135"/>
      <c r="R4659" s="134"/>
      <c r="S4659" s="135"/>
      <c r="T4659" s="135"/>
      <c r="U4659" s="134"/>
      <c r="V4659" s="135"/>
      <c r="W4659" s="135"/>
      <c r="X4659" s="134"/>
      <c r="Y4659" s="135"/>
      <c r="Z4659" s="135"/>
      <c r="AA4659" s="134"/>
      <c r="AB4659" s="135"/>
      <c r="AC4659" s="135"/>
      <c r="AD4659" s="134"/>
      <c r="AE4659" s="135"/>
      <c r="AF4659" s="135"/>
      <c r="AG4659" s="134"/>
    </row>
    <row r="4660" spans="1:33">
      <c r="A4660" s="144" t="s">
        <v>345</v>
      </c>
      <c r="B4660" s="135" t="s">
        <v>521</v>
      </c>
      <c r="C4660" s="143">
        <v>-496.86217423002205</v>
      </c>
      <c r="D4660" s="143">
        <v>1582.0258588145664</v>
      </c>
      <c r="E4660" s="142">
        <v>1.343</v>
      </c>
      <c r="F4660" s="141">
        <v>2.2709999999999999</v>
      </c>
      <c r="G4660" s="135"/>
      <c r="H4660" s="135"/>
      <c r="I4660" s="134"/>
      <c r="J4660" s="135"/>
      <c r="K4660" s="135"/>
      <c r="L4660" s="134"/>
      <c r="M4660" s="135"/>
      <c r="N4660" s="135"/>
      <c r="O4660" s="134"/>
      <c r="P4660" s="135"/>
      <c r="Q4660" s="135"/>
      <c r="R4660" s="134"/>
      <c r="S4660" s="135"/>
      <c r="T4660" s="135"/>
      <c r="U4660" s="134"/>
      <c r="V4660" s="135"/>
      <c r="W4660" s="135"/>
      <c r="X4660" s="134"/>
      <c r="Y4660" s="135"/>
      <c r="Z4660" s="135"/>
      <c r="AA4660" s="134"/>
      <c r="AB4660" s="135"/>
      <c r="AC4660" s="135"/>
      <c r="AD4660" s="134"/>
      <c r="AE4660" s="135"/>
      <c r="AF4660" s="135"/>
      <c r="AG4660" s="134"/>
    </row>
    <row r="4661" spans="1:33">
      <c r="A4661" s="144" t="s">
        <v>345</v>
      </c>
      <c r="B4661" s="135" t="s">
        <v>520</v>
      </c>
      <c r="C4661" s="143">
        <v>-496.47044966745858</v>
      </c>
      <c r="D4661" s="143">
        <v>1581.7580973448171</v>
      </c>
      <c r="E4661" s="142">
        <v>1.3580000000000001</v>
      </c>
      <c r="F4661" s="141">
        <v>2.2669999999999999</v>
      </c>
      <c r="G4661" s="135"/>
      <c r="H4661" s="135"/>
      <c r="I4661" s="134"/>
      <c r="J4661" s="135"/>
      <c r="K4661" s="135"/>
      <c r="L4661" s="134"/>
      <c r="M4661" s="135"/>
      <c r="N4661" s="135"/>
      <c r="O4661" s="134"/>
      <c r="P4661" s="135"/>
      <c r="Q4661" s="135"/>
      <c r="R4661" s="134"/>
      <c r="S4661" s="135"/>
      <c r="T4661" s="135"/>
      <c r="U4661" s="134"/>
      <c r="V4661" s="135"/>
      <c r="W4661" s="135"/>
      <c r="X4661" s="134"/>
      <c r="Y4661" s="135"/>
      <c r="Z4661" s="135"/>
      <c r="AA4661" s="134"/>
      <c r="AB4661" s="135"/>
      <c r="AC4661" s="135"/>
      <c r="AD4661" s="134"/>
      <c r="AE4661" s="135"/>
      <c r="AF4661" s="135"/>
      <c r="AG4661" s="134"/>
    </row>
    <row r="4662" spans="1:33">
      <c r="A4662" s="144" t="s">
        <v>345</v>
      </c>
      <c r="B4662" s="135" t="s">
        <v>519</v>
      </c>
      <c r="C4662" s="143">
        <v>-496.77931067083705</v>
      </c>
      <c r="D4662" s="143">
        <v>1581.5968038396179</v>
      </c>
      <c r="E4662" s="142">
        <v>1.3180000000000001</v>
      </c>
      <c r="F4662" s="141">
        <v>2.2629999999999999</v>
      </c>
      <c r="G4662" s="135"/>
      <c r="H4662" s="135"/>
      <c r="I4662" s="134"/>
      <c r="J4662" s="135"/>
      <c r="K4662" s="135"/>
      <c r="L4662" s="134"/>
      <c r="M4662" s="135"/>
      <c r="N4662" s="135"/>
      <c r="O4662" s="134"/>
      <c r="P4662" s="135"/>
      <c r="Q4662" s="135"/>
      <c r="R4662" s="134"/>
      <c r="S4662" s="135"/>
      <c r="T4662" s="135"/>
      <c r="U4662" s="134"/>
      <c r="V4662" s="135"/>
      <c r="W4662" s="135"/>
      <c r="X4662" s="134"/>
      <c r="Y4662" s="135"/>
      <c r="Z4662" s="135"/>
      <c r="AA4662" s="134"/>
      <c r="AB4662" s="135"/>
      <c r="AC4662" s="135"/>
      <c r="AD4662" s="134"/>
      <c r="AE4662" s="135"/>
      <c r="AF4662" s="135"/>
      <c r="AG4662" s="134"/>
    </row>
    <row r="4663" spans="1:33">
      <c r="A4663" s="144" t="s">
        <v>345</v>
      </c>
      <c r="B4663" s="135" t="s">
        <v>518</v>
      </c>
      <c r="C4663" s="143">
        <v>-496.66516919789376</v>
      </c>
      <c r="D4663" s="143">
        <v>1580.3055628030143</v>
      </c>
      <c r="E4663" s="142">
        <v>1.3380000000000001</v>
      </c>
      <c r="F4663" s="141">
        <v>2.2759999999999998</v>
      </c>
      <c r="G4663" s="135"/>
      <c r="H4663" s="135"/>
      <c r="I4663" s="134"/>
      <c r="J4663" s="135"/>
      <c r="K4663" s="135"/>
      <c r="L4663" s="134"/>
      <c r="M4663" s="135"/>
      <c r="N4663" s="135"/>
      <c r="O4663" s="134"/>
      <c r="P4663" s="135"/>
      <c r="Q4663" s="135"/>
      <c r="R4663" s="134"/>
      <c r="S4663" s="135"/>
      <c r="T4663" s="135"/>
      <c r="U4663" s="134"/>
      <c r="V4663" s="135"/>
      <c r="W4663" s="135"/>
      <c r="X4663" s="134"/>
      <c r="Y4663" s="135"/>
      <c r="Z4663" s="135"/>
      <c r="AA4663" s="134"/>
      <c r="AB4663" s="135"/>
      <c r="AC4663" s="135"/>
      <c r="AD4663" s="134"/>
      <c r="AE4663" s="135"/>
      <c r="AF4663" s="135"/>
      <c r="AG4663" s="134"/>
    </row>
    <row r="4664" spans="1:33">
      <c r="A4664" s="144" t="s">
        <v>345</v>
      </c>
      <c r="B4664" s="135" t="s">
        <v>517</v>
      </c>
      <c r="C4664" s="143">
        <v>-495.91935953290329</v>
      </c>
      <c r="D4664" s="143">
        <v>1579.9720286694403</v>
      </c>
      <c r="E4664" s="142">
        <v>1.3089999999999999</v>
      </c>
      <c r="F4664" s="141">
        <v>2.2589999999999999</v>
      </c>
      <c r="G4664" s="135"/>
      <c r="H4664" s="135"/>
      <c r="I4664" s="134"/>
      <c r="J4664" s="135"/>
      <c r="K4664" s="135"/>
      <c r="L4664" s="134"/>
      <c r="M4664" s="135"/>
      <c r="N4664" s="135"/>
      <c r="O4664" s="134"/>
      <c r="P4664" s="135"/>
      <c r="Q4664" s="135"/>
      <c r="R4664" s="134"/>
      <c r="S4664" s="135"/>
      <c r="T4664" s="135"/>
      <c r="U4664" s="134"/>
      <c r="V4664" s="135"/>
      <c r="W4664" s="135"/>
      <c r="X4664" s="134"/>
      <c r="Y4664" s="135"/>
      <c r="Z4664" s="135"/>
      <c r="AA4664" s="134"/>
      <c r="AB4664" s="135"/>
      <c r="AC4664" s="135"/>
      <c r="AD4664" s="134"/>
      <c r="AE4664" s="135"/>
      <c r="AF4664" s="135"/>
      <c r="AG4664" s="134"/>
    </row>
    <row r="4665" spans="1:33">
      <c r="A4665" s="144" t="s">
        <v>345</v>
      </c>
      <c r="B4665" s="135" t="s">
        <v>516</v>
      </c>
      <c r="C4665" s="143">
        <v>-496.25098122472576</v>
      </c>
      <c r="D4665" s="143">
        <v>1578.4734095724643</v>
      </c>
      <c r="E4665" s="142">
        <v>1.3109999999999999</v>
      </c>
      <c r="F4665" s="141">
        <v>2.2749999999999999</v>
      </c>
      <c r="G4665" s="135"/>
      <c r="H4665" s="135"/>
      <c r="I4665" s="134"/>
      <c r="J4665" s="135"/>
      <c r="K4665" s="135"/>
      <c r="L4665" s="134"/>
      <c r="M4665" s="135"/>
      <c r="N4665" s="135"/>
      <c r="O4665" s="134"/>
      <c r="P4665" s="135"/>
      <c r="Q4665" s="135"/>
      <c r="R4665" s="134"/>
      <c r="S4665" s="135"/>
      <c r="T4665" s="135"/>
      <c r="U4665" s="134"/>
      <c r="V4665" s="135"/>
      <c r="W4665" s="135"/>
      <c r="X4665" s="134"/>
      <c r="Y4665" s="135"/>
      <c r="Z4665" s="135"/>
      <c r="AA4665" s="134"/>
      <c r="AB4665" s="135"/>
      <c r="AC4665" s="135"/>
      <c r="AD4665" s="134"/>
      <c r="AE4665" s="135"/>
      <c r="AF4665" s="135"/>
      <c r="AG4665" s="134"/>
    </row>
    <row r="4666" spans="1:33">
      <c r="A4666" s="144" t="s">
        <v>345</v>
      </c>
      <c r="B4666" s="135" t="s">
        <v>515</v>
      </c>
      <c r="C4666" s="143">
        <v>-496.17917923274479</v>
      </c>
      <c r="D4666" s="143">
        <v>1577.8748747757795</v>
      </c>
      <c r="E4666" s="142">
        <v>1.3280000000000001</v>
      </c>
      <c r="F4666" s="141">
        <v>2.2759999999999998</v>
      </c>
      <c r="G4666" s="135"/>
      <c r="H4666" s="135"/>
      <c r="I4666" s="134"/>
      <c r="J4666" s="135"/>
      <c r="K4666" s="135"/>
      <c r="L4666" s="134"/>
      <c r="M4666" s="135"/>
      <c r="N4666" s="135"/>
      <c r="O4666" s="134"/>
      <c r="P4666" s="135"/>
      <c r="Q4666" s="135"/>
      <c r="R4666" s="134"/>
      <c r="S4666" s="135"/>
      <c r="T4666" s="135"/>
      <c r="U4666" s="134"/>
      <c r="V4666" s="135"/>
      <c r="W4666" s="135"/>
      <c r="X4666" s="134"/>
      <c r="Y4666" s="135"/>
      <c r="Z4666" s="135"/>
      <c r="AA4666" s="134"/>
      <c r="AB4666" s="135"/>
      <c r="AC4666" s="135"/>
      <c r="AD4666" s="134"/>
      <c r="AE4666" s="135"/>
      <c r="AF4666" s="135"/>
      <c r="AG4666" s="134"/>
    </row>
    <row r="4667" spans="1:33">
      <c r="A4667" s="144" t="s">
        <v>345</v>
      </c>
      <c r="B4667" s="135" t="s">
        <v>514</v>
      </c>
      <c r="C4667" s="143">
        <v>-496.06362452256752</v>
      </c>
      <c r="D4667" s="143">
        <v>1576.0584217178362</v>
      </c>
      <c r="E4667" s="142">
        <v>1.3240000000000001</v>
      </c>
      <c r="F4667" s="141">
        <v>2.2919999999999998</v>
      </c>
      <c r="G4667" s="135"/>
      <c r="H4667" s="135"/>
      <c r="I4667" s="134"/>
      <c r="J4667" s="135"/>
      <c r="K4667" s="135"/>
      <c r="L4667" s="134"/>
      <c r="M4667" s="135"/>
      <c r="N4667" s="135"/>
      <c r="O4667" s="134"/>
      <c r="P4667" s="135"/>
      <c r="Q4667" s="135"/>
      <c r="R4667" s="134"/>
      <c r="S4667" s="135"/>
      <c r="T4667" s="135"/>
      <c r="U4667" s="134"/>
      <c r="V4667" s="135"/>
      <c r="W4667" s="135"/>
      <c r="X4667" s="134"/>
      <c r="Y4667" s="135"/>
      <c r="Z4667" s="135"/>
      <c r="AA4667" s="134"/>
      <c r="AB4667" s="135"/>
      <c r="AC4667" s="135"/>
      <c r="AD4667" s="134"/>
      <c r="AE4667" s="135"/>
      <c r="AF4667" s="135"/>
      <c r="AG4667" s="134"/>
    </row>
    <row r="4668" spans="1:33">
      <c r="A4668" s="144" t="s">
        <v>345</v>
      </c>
      <c r="B4668" s="135" t="s">
        <v>513</v>
      </c>
      <c r="C4668" s="143">
        <v>-496.31648560973395</v>
      </c>
      <c r="D4668" s="143">
        <v>1575.3653430454917</v>
      </c>
      <c r="E4668" s="142">
        <v>1.3520000000000001</v>
      </c>
      <c r="F4668" s="141">
        <v>2.274</v>
      </c>
      <c r="G4668" s="135"/>
      <c r="H4668" s="135"/>
      <c r="I4668" s="134"/>
      <c r="J4668" s="135"/>
      <c r="K4668" s="135"/>
      <c r="L4668" s="134"/>
      <c r="M4668" s="135"/>
      <c r="N4668" s="135"/>
      <c r="O4668" s="134"/>
      <c r="P4668" s="135"/>
      <c r="Q4668" s="135"/>
      <c r="R4668" s="134"/>
      <c r="S4668" s="135"/>
      <c r="T4668" s="135"/>
      <c r="U4668" s="134"/>
      <c r="V4668" s="135"/>
      <c r="W4668" s="135"/>
      <c r="X4668" s="134"/>
      <c r="Y4668" s="135"/>
      <c r="Z4668" s="135"/>
      <c r="AA4668" s="134"/>
      <c r="AB4668" s="135"/>
      <c r="AC4668" s="135"/>
      <c r="AD4668" s="134"/>
      <c r="AE4668" s="135"/>
      <c r="AF4668" s="135"/>
      <c r="AG4668" s="134"/>
    </row>
    <row r="4669" spans="1:33">
      <c r="A4669" s="144" t="s">
        <v>345</v>
      </c>
      <c r="B4669" s="135" t="s">
        <v>512</v>
      </c>
      <c r="C4669" s="143">
        <v>-495.91604031579857</v>
      </c>
      <c r="D4669" s="143">
        <v>1574.3537315128708</v>
      </c>
      <c r="E4669" s="142">
        <v>1.298</v>
      </c>
      <c r="F4669" s="141">
        <v>2.2589999999999999</v>
      </c>
      <c r="G4669" s="135"/>
      <c r="H4669" s="135"/>
      <c r="I4669" s="134"/>
      <c r="J4669" s="135"/>
      <c r="K4669" s="135"/>
      <c r="L4669" s="134"/>
      <c r="M4669" s="135"/>
      <c r="N4669" s="135"/>
      <c r="O4669" s="134"/>
      <c r="P4669" s="135"/>
      <c r="Q4669" s="135"/>
      <c r="R4669" s="134"/>
      <c r="S4669" s="135"/>
      <c r="T4669" s="135"/>
      <c r="U4669" s="134"/>
      <c r="V4669" s="135"/>
      <c r="W4669" s="135"/>
      <c r="X4669" s="134"/>
      <c r="Y4669" s="135"/>
      <c r="Z4669" s="135"/>
      <c r="AA4669" s="134"/>
      <c r="AB4669" s="135"/>
      <c r="AC4669" s="135"/>
      <c r="AD4669" s="134"/>
      <c r="AE4669" s="135"/>
      <c r="AF4669" s="135"/>
      <c r="AG4669" s="134"/>
    </row>
    <row r="4670" spans="1:33">
      <c r="A4670" s="144" t="s">
        <v>345</v>
      </c>
      <c r="B4670" s="135" t="s">
        <v>511</v>
      </c>
      <c r="C4670" s="143">
        <v>-496.68661934510715</v>
      </c>
      <c r="D4670" s="143">
        <v>1574.1029319866341</v>
      </c>
      <c r="E4670" s="142">
        <v>1.321</v>
      </c>
      <c r="F4670" s="141">
        <v>2.2530000000000001</v>
      </c>
      <c r="G4670" s="135"/>
      <c r="H4670" s="135"/>
      <c r="I4670" s="134"/>
      <c r="J4670" s="135"/>
      <c r="K4670" s="135"/>
      <c r="L4670" s="134"/>
      <c r="M4670" s="135"/>
      <c r="N4670" s="135"/>
      <c r="O4670" s="134"/>
      <c r="P4670" s="135"/>
      <c r="Q4670" s="135"/>
      <c r="R4670" s="134"/>
      <c r="S4670" s="135"/>
      <c r="T4670" s="135"/>
      <c r="U4670" s="134"/>
      <c r="V4670" s="135"/>
      <c r="W4670" s="135"/>
      <c r="X4670" s="134"/>
      <c r="Y4670" s="135"/>
      <c r="Z4670" s="135"/>
      <c r="AA4670" s="134"/>
      <c r="AB4670" s="135"/>
      <c r="AC4670" s="135"/>
      <c r="AD4670" s="134"/>
      <c r="AE4670" s="135"/>
      <c r="AF4670" s="135"/>
      <c r="AG4670" s="134"/>
    </row>
    <row r="4671" spans="1:33">
      <c r="A4671" s="144" t="s">
        <v>345</v>
      </c>
      <c r="B4671" s="135" t="s">
        <v>510</v>
      </c>
      <c r="C4671" s="143">
        <v>-496.80912460604748</v>
      </c>
      <c r="D4671" s="143">
        <v>1572.1058253878587</v>
      </c>
      <c r="E4671" s="142">
        <v>1.333</v>
      </c>
      <c r="F4671" s="141">
        <v>2.2799999999999998</v>
      </c>
      <c r="G4671" s="135"/>
      <c r="H4671" s="135"/>
      <c r="I4671" s="134"/>
      <c r="J4671" s="135"/>
      <c r="K4671" s="135"/>
      <c r="L4671" s="134"/>
      <c r="M4671" s="135"/>
      <c r="N4671" s="135"/>
      <c r="O4671" s="134"/>
      <c r="P4671" s="135"/>
      <c r="Q4671" s="135"/>
      <c r="R4671" s="134"/>
      <c r="S4671" s="135"/>
      <c r="T4671" s="135"/>
      <c r="U4671" s="134"/>
      <c r="V4671" s="135"/>
      <c r="W4671" s="135"/>
      <c r="X4671" s="134"/>
      <c r="Y4671" s="135"/>
      <c r="Z4671" s="135"/>
      <c r="AA4671" s="134"/>
      <c r="AB4671" s="135"/>
      <c r="AC4671" s="135"/>
      <c r="AD4671" s="134"/>
      <c r="AE4671" s="135"/>
      <c r="AF4671" s="135"/>
      <c r="AG4671" s="134"/>
    </row>
    <row r="4672" spans="1:33">
      <c r="A4672" s="144" t="s">
        <v>345</v>
      </c>
      <c r="B4672" s="135" t="s">
        <v>509</v>
      </c>
      <c r="C4672" s="143">
        <v>-496.62016072819171</v>
      </c>
      <c r="D4672" s="143">
        <v>1570.4837760291737</v>
      </c>
      <c r="E4672" s="142">
        <v>1.3440000000000001</v>
      </c>
      <c r="F4672" s="141">
        <v>2.2789999999999999</v>
      </c>
      <c r="G4672" s="135"/>
      <c r="H4672" s="135"/>
      <c r="I4672" s="134"/>
      <c r="J4672" s="135"/>
      <c r="K4672" s="135"/>
      <c r="L4672" s="134"/>
      <c r="M4672" s="135"/>
      <c r="N4672" s="135"/>
      <c r="O4672" s="134"/>
      <c r="P4672" s="135"/>
      <c r="Q4672" s="135"/>
      <c r="R4672" s="134"/>
      <c r="S4672" s="135"/>
      <c r="T4672" s="135"/>
      <c r="U4672" s="134"/>
      <c r="V4672" s="135"/>
      <c r="W4672" s="135"/>
      <c r="X4672" s="134"/>
      <c r="Y4672" s="135"/>
      <c r="Z4672" s="135"/>
      <c r="AA4672" s="134"/>
      <c r="AB4672" s="135"/>
      <c r="AC4672" s="135"/>
      <c r="AD4672" s="134"/>
      <c r="AE4672" s="135"/>
      <c r="AF4672" s="135"/>
      <c r="AG4672" s="134"/>
    </row>
    <row r="4673" spans="1:33">
      <c r="A4673" s="144" t="s">
        <v>345</v>
      </c>
      <c r="B4673" s="135" t="s">
        <v>508</v>
      </c>
      <c r="C4673" s="143">
        <v>-496.45912272556239</v>
      </c>
      <c r="D4673" s="143">
        <v>1569.5071475886703</v>
      </c>
      <c r="E4673" s="142">
        <v>1.3480000000000001</v>
      </c>
      <c r="F4673" s="141">
        <v>2.29</v>
      </c>
      <c r="G4673" s="135"/>
      <c r="H4673" s="135"/>
      <c r="I4673" s="134"/>
      <c r="J4673" s="135"/>
      <c r="K4673" s="135"/>
      <c r="L4673" s="134"/>
      <c r="M4673" s="135"/>
      <c r="N4673" s="135"/>
      <c r="O4673" s="134"/>
      <c r="P4673" s="135"/>
      <c r="Q4673" s="135"/>
      <c r="R4673" s="134"/>
      <c r="S4673" s="135"/>
      <c r="T4673" s="135"/>
      <c r="U4673" s="134"/>
      <c r="V4673" s="135"/>
      <c r="W4673" s="135"/>
      <c r="X4673" s="134"/>
      <c r="Y4673" s="135"/>
      <c r="Z4673" s="135"/>
      <c r="AA4673" s="134"/>
      <c r="AB4673" s="135"/>
      <c r="AC4673" s="135"/>
      <c r="AD4673" s="134"/>
      <c r="AE4673" s="135"/>
      <c r="AF4673" s="135"/>
      <c r="AG4673" s="134"/>
    </row>
    <row r="4674" spans="1:33">
      <c r="A4674" s="144" t="s">
        <v>345</v>
      </c>
      <c r="B4674" s="135" t="s">
        <v>507</v>
      </c>
      <c r="C4674" s="143">
        <v>-496.11693611877109</v>
      </c>
      <c r="D4674" s="143">
        <v>1569.3321665937385</v>
      </c>
      <c r="E4674" s="142">
        <v>1.329</v>
      </c>
      <c r="F4674" s="141">
        <v>2.2759999999999998</v>
      </c>
      <c r="G4674" s="135"/>
      <c r="H4674" s="135"/>
      <c r="I4674" s="134"/>
      <c r="J4674" s="135"/>
      <c r="K4674" s="135"/>
      <c r="L4674" s="134"/>
      <c r="M4674" s="135"/>
      <c r="N4674" s="135"/>
      <c r="O4674" s="134"/>
      <c r="P4674" s="135"/>
      <c r="Q4674" s="135"/>
      <c r="R4674" s="134"/>
      <c r="S4674" s="135"/>
      <c r="T4674" s="135"/>
      <c r="U4674" s="134"/>
      <c r="V4674" s="135"/>
      <c r="W4674" s="135"/>
      <c r="X4674" s="134"/>
      <c r="Y4674" s="135"/>
      <c r="Z4674" s="135"/>
      <c r="AA4674" s="134"/>
      <c r="AB4674" s="135"/>
      <c r="AC4674" s="135"/>
      <c r="AD4674" s="134"/>
      <c r="AE4674" s="135"/>
      <c r="AF4674" s="135"/>
      <c r="AG4674" s="134"/>
    </row>
    <row r="4675" spans="1:33">
      <c r="A4675" s="144" t="s">
        <v>345</v>
      </c>
      <c r="B4675" s="135" t="s">
        <v>506</v>
      </c>
      <c r="C4675" s="143">
        <v>-496.73956220197323</v>
      </c>
      <c r="D4675" s="143">
        <v>1568.8241694299145</v>
      </c>
      <c r="E4675" s="142">
        <v>1.3069999999999999</v>
      </c>
      <c r="F4675" s="141">
        <v>2.2599999999999998</v>
      </c>
      <c r="G4675" s="135"/>
      <c r="H4675" s="135"/>
      <c r="I4675" s="134"/>
      <c r="J4675" s="135"/>
      <c r="K4675" s="135"/>
      <c r="L4675" s="134"/>
      <c r="M4675" s="135"/>
      <c r="N4675" s="135"/>
      <c r="O4675" s="134"/>
      <c r="P4675" s="135"/>
      <c r="Q4675" s="135"/>
      <c r="R4675" s="134"/>
      <c r="S4675" s="135"/>
      <c r="T4675" s="135"/>
      <c r="U4675" s="134"/>
      <c r="V4675" s="135"/>
      <c r="W4675" s="135"/>
      <c r="X4675" s="134"/>
      <c r="Y4675" s="135"/>
      <c r="Z4675" s="135"/>
      <c r="AA4675" s="134"/>
      <c r="AB4675" s="135"/>
      <c r="AC4675" s="135"/>
      <c r="AD4675" s="134"/>
      <c r="AE4675" s="135"/>
      <c r="AF4675" s="135"/>
      <c r="AG4675" s="134"/>
    </row>
    <row r="4676" spans="1:33">
      <c r="A4676" s="144" t="s">
        <v>345</v>
      </c>
      <c r="B4676" s="135" t="s">
        <v>505</v>
      </c>
      <c r="C4676" s="143">
        <v>-496.4702445726013</v>
      </c>
      <c r="D4676" s="143">
        <v>1568.1381335998155</v>
      </c>
      <c r="E4676" s="142">
        <v>1.2909999999999999</v>
      </c>
      <c r="F4676" s="141">
        <v>2.2360000000000002</v>
      </c>
      <c r="G4676" s="135"/>
      <c r="H4676" s="135"/>
      <c r="I4676" s="134"/>
      <c r="J4676" s="135"/>
      <c r="K4676" s="135"/>
      <c r="L4676" s="134"/>
      <c r="M4676" s="135"/>
      <c r="N4676" s="135"/>
      <c r="O4676" s="134"/>
      <c r="P4676" s="135"/>
      <c r="Q4676" s="135"/>
      <c r="R4676" s="134"/>
      <c r="S4676" s="135"/>
      <c r="T4676" s="135"/>
      <c r="U4676" s="134"/>
      <c r="V4676" s="135"/>
      <c r="W4676" s="135"/>
      <c r="X4676" s="134"/>
      <c r="Y4676" s="135"/>
      <c r="Z4676" s="135"/>
      <c r="AA4676" s="134"/>
      <c r="AB4676" s="135"/>
      <c r="AC4676" s="135"/>
      <c r="AD4676" s="134"/>
      <c r="AE4676" s="135"/>
      <c r="AF4676" s="135"/>
      <c r="AG4676" s="134"/>
    </row>
    <row r="4677" spans="1:33">
      <c r="A4677" s="144" t="s">
        <v>345</v>
      </c>
      <c r="B4677" s="135" t="s">
        <v>504</v>
      </c>
      <c r="C4677" s="143">
        <v>-496.08489943375628</v>
      </c>
      <c r="D4677" s="143">
        <v>1567.3143458106383</v>
      </c>
      <c r="E4677" s="142">
        <v>1.282</v>
      </c>
      <c r="F4677" s="141">
        <v>2.2269999999999999</v>
      </c>
      <c r="G4677" s="135"/>
      <c r="H4677" s="135"/>
      <c r="I4677" s="134"/>
      <c r="J4677" s="135"/>
      <c r="K4677" s="135"/>
      <c r="L4677" s="134"/>
      <c r="M4677" s="135"/>
      <c r="N4677" s="135"/>
      <c r="O4677" s="134"/>
      <c r="P4677" s="135"/>
      <c r="Q4677" s="135"/>
      <c r="R4677" s="134"/>
      <c r="S4677" s="135"/>
      <c r="T4677" s="135"/>
      <c r="U4677" s="134"/>
      <c r="V4677" s="135"/>
      <c r="W4677" s="135"/>
      <c r="X4677" s="134"/>
      <c r="Y4677" s="135"/>
      <c r="Z4677" s="135"/>
      <c r="AA4677" s="134"/>
      <c r="AB4677" s="135"/>
      <c r="AC4677" s="135"/>
      <c r="AD4677" s="134"/>
      <c r="AE4677" s="135"/>
      <c r="AF4677" s="135"/>
      <c r="AG4677" s="134"/>
    </row>
    <row r="4678" spans="1:33">
      <c r="A4678" s="144" t="s">
        <v>345</v>
      </c>
      <c r="B4678" s="135" t="s">
        <v>503</v>
      </c>
      <c r="C4678" s="143">
        <v>-496.01022709750089</v>
      </c>
      <c r="D4678" s="143">
        <v>1565.5236291583647</v>
      </c>
      <c r="E4678" s="142">
        <v>1.2949999999999999</v>
      </c>
      <c r="F4678" s="141">
        <v>2.2290000000000001</v>
      </c>
      <c r="G4678" s="135"/>
      <c r="H4678" s="135"/>
      <c r="I4678" s="134"/>
      <c r="J4678" s="135"/>
      <c r="K4678" s="135"/>
      <c r="L4678" s="134"/>
      <c r="M4678" s="135"/>
      <c r="N4678" s="135"/>
      <c r="O4678" s="134"/>
      <c r="P4678" s="135"/>
      <c r="Q4678" s="135"/>
      <c r="R4678" s="134"/>
      <c r="S4678" s="135"/>
      <c r="T4678" s="135"/>
      <c r="U4678" s="134"/>
      <c r="V4678" s="135"/>
      <c r="W4678" s="135"/>
      <c r="X4678" s="134"/>
      <c r="Y4678" s="135"/>
      <c r="Z4678" s="135"/>
      <c r="AA4678" s="134"/>
      <c r="AB4678" s="135"/>
      <c r="AC4678" s="135"/>
      <c r="AD4678" s="134"/>
      <c r="AE4678" s="135"/>
      <c r="AF4678" s="135"/>
      <c r="AG4678" s="134"/>
    </row>
    <row r="4679" spans="1:33">
      <c r="A4679" s="144" t="s">
        <v>345</v>
      </c>
      <c r="B4679" s="135" t="s">
        <v>502</v>
      </c>
      <c r="C4679" s="143">
        <v>-495.93793717181228</v>
      </c>
      <c r="D4679" s="143">
        <v>1565.2089819644164</v>
      </c>
      <c r="E4679" s="142">
        <v>1.29</v>
      </c>
      <c r="F4679" s="141">
        <v>2.242</v>
      </c>
      <c r="G4679" s="135"/>
      <c r="H4679" s="135"/>
      <c r="I4679" s="134"/>
      <c r="J4679" s="135"/>
      <c r="K4679" s="135"/>
      <c r="L4679" s="134"/>
      <c r="M4679" s="135"/>
      <c r="N4679" s="135"/>
      <c r="O4679" s="134"/>
      <c r="P4679" s="135"/>
      <c r="Q4679" s="135"/>
      <c r="R4679" s="134"/>
      <c r="S4679" s="135"/>
      <c r="T4679" s="135"/>
      <c r="U4679" s="134"/>
      <c r="V4679" s="135"/>
      <c r="W4679" s="135"/>
      <c r="X4679" s="134"/>
      <c r="Y4679" s="135"/>
      <c r="Z4679" s="135"/>
      <c r="AA4679" s="134"/>
      <c r="AB4679" s="135"/>
      <c r="AC4679" s="135"/>
      <c r="AD4679" s="134"/>
      <c r="AE4679" s="135"/>
      <c r="AF4679" s="135"/>
      <c r="AG4679" s="134"/>
    </row>
    <row r="4680" spans="1:33">
      <c r="A4680" s="144" t="s">
        <v>345</v>
      </c>
      <c r="B4680" s="135" t="s">
        <v>501</v>
      </c>
      <c r="C4680" s="143">
        <v>-496.45093890354542</v>
      </c>
      <c r="D4680" s="143">
        <v>1563.9875542493783</v>
      </c>
      <c r="E4680" s="142">
        <v>1.3029999999999999</v>
      </c>
      <c r="F4680" s="141">
        <v>2.2309999999999999</v>
      </c>
      <c r="G4680" s="135"/>
      <c r="H4680" s="135"/>
      <c r="I4680" s="134"/>
      <c r="J4680" s="135"/>
      <c r="K4680" s="135"/>
      <c r="L4680" s="134"/>
      <c r="M4680" s="135"/>
      <c r="N4680" s="135"/>
      <c r="O4680" s="134"/>
      <c r="P4680" s="135"/>
      <c r="Q4680" s="135"/>
      <c r="R4680" s="134"/>
      <c r="S4680" s="135"/>
      <c r="T4680" s="135"/>
      <c r="U4680" s="134"/>
      <c r="V4680" s="135"/>
      <c r="W4680" s="135"/>
      <c r="X4680" s="134"/>
      <c r="Y4680" s="135"/>
      <c r="Z4680" s="135"/>
      <c r="AA4680" s="134"/>
      <c r="AB4680" s="135"/>
      <c r="AC4680" s="135"/>
      <c r="AD4680" s="134"/>
      <c r="AE4680" s="135"/>
      <c r="AF4680" s="135"/>
      <c r="AG4680" s="134"/>
    </row>
    <row r="4681" spans="1:33">
      <c r="A4681" s="144" t="s">
        <v>345</v>
      </c>
      <c r="B4681" s="135" t="s">
        <v>500</v>
      </c>
      <c r="C4681" s="143">
        <v>-496.83478278668571</v>
      </c>
      <c r="D4681" s="143">
        <v>1562.534610326712</v>
      </c>
      <c r="E4681" s="142">
        <v>1.2809999999999999</v>
      </c>
      <c r="F4681" s="141">
        <v>2.234</v>
      </c>
      <c r="G4681" s="135"/>
      <c r="H4681" s="135"/>
      <c r="I4681" s="134"/>
      <c r="J4681" s="135"/>
      <c r="K4681" s="135"/>
      <c r="L4681" s="134"/>
      <c r="M4681" s="135"/>
      <c r="N4681" s="135"/>
      <c r="O4681" s="134"/>
      <c r="P4681" s="135"/>
      <c r="Q4681" s="135"/>
      <c r="R4681" s="134"/>
      <c r="S4681" s="135"/>
      <c r="T4681" s="135"/>
      <c r="U4681" s="134"/>
      <c r="V4681" s="135"/>
      <c r="W4681" s="135"/>
      <c r="X4681" s="134"/>
      <c r="Y4681" s="135"/>
      <c r="Z4681" s="135"/>
      <c r="AA4681" s="134"/>
      <c r="AB4681" s="135"/>
      <c r="AC4681" s="135"/>
      <c r="AD4681" s="134"/>
      <c r="AE4681" s="135"/>
      <c r="AF4681" s="135"/>
      <c r="AG4681" s="134"/>
    </row>
    <row r="4682" spans="1:33">
      <c r="A4682" s="144" t="s">
        <v>345</v>
      </c>
      <c r="B4682" s="135" t="s">
        <v>499</v>
      </c>
      <c r="C4682" s="143">
        <v>-496.83182151691892</v>
      </c>
      <c r="D4682" s="143">
        <v>1561.5384993275331</v>
      </c>
      <c r="E4682" s="142">
        <v>1.3169999999999999</v>
      </c>
      <c r="F4682" s="141">
        <v>2.2389999999999999</v>
      </c>
      <c r="G4682" s="135"/>
      <c r="H4682" s="135"/>
      <c r="I4682" s="134"/>
      <c r="J4682" s="135"/>
      <c r="K4682" s="135"/>
      <c r="L4682" s="134"/>
      <c r="M4682" s="135"/>
      <c r="N4682" s="135"/>
      <c r="O4682" s="134"/>
      <c r="P4682" s="135"/>
      <c r="Q4682" s="135"/>
      <c r="R4682" s="134"/>
      <c r="S4682" s="135"/>
      <c r="T4682" s="135"/>
      <c r="U4682" s="134"/>
      <c r="V4682" s="135"/>
      <c r="W4682" s="135"/>
      <c r="X4682" s="134"/>
      <c r="Y4682" s="135"/>
      <c r="Z4682" s="135"/>
      <c r="AA4682" s="134"/>
      <c r="AB4682" s="135"/>
      <c r="AC4682" s="135"/>
      <c r="AD4682" s="134"/>
      <c r="AE4682" s="135"/>
      <c r="AF4682" s="135"/>
      <c r="AG4682" s="134"/>
    </row>
    <row r="4683" spans="1:33">
      <c r="A4683" s="144" t="s">
        <v>345</v>
      </c>
      <c r="B4683" s="135" t="s">
        <v>498</v>
      </c>
      <c r="C4683" s="143">
        <v>-496.60480826123126</v>
      </c>
      <c r="D4683" s="143">
        <v>1560.7841234661237</v>
      </c>
      <c r="E4683" s="142">
        <v>1.3009999999999999</v>
      </c>
      <c r="F4683" s="141">
        <v>2.226</v>
      </c>
      <c r="G4683" s="135"/>
      <c r="H4683" s="135"/>
      <c r="I4683" s="134"/>
      <c r="J4683" s="135"/>
      <c r="K4683" s="135"/>
      <c r="L4683" s="134"/>
      <c r="M4683" s="135"/>
      <c r="N4683" s="135"/>
      <c r="O4683" s="134"/>
      <c r="P4683" s="135"/>
      <c r="Q4683" s="135"/>
      <c r="R4683" s="134"/>
      <c r="S4683" s="135"/>
      <c r="T4683" s="135"/>
      <c r="U4683" s="134"/>
      <c r="V4683" s="135"/>
      <c r="W4683" s="135"/>
      <c r="X4683" s="134"/>
      <c r="Y4683" s="135"/>
      <c r="Z4683" s="135"/>
      <c r="AA4683" s="134"/>
      <c r="AB4683" s="135"/>
      <c r="AC4683" s="135"/>
      <c r="AD4683" s="134"/>
      <c r="AE4683" s="135"/>
      <c r="AF4683" s="135"/>
      <c r="AG4683" s="134"/>
    </row>
    <row r="4684" spans="1:33">
      <c r="A4684" s="144" t="s">
        <v>345</v>
      </c>
      <c r="B4684" s="135" t="s">
        <v>497</v>
      </c>
      <c r="C4684" s="143">
        <v>-496.27229754564542</v>
      </c>
      <c r="D4684" s="143">
        <v>1560.3030604460707</v>
      </c>
      <c r="E4684" s="142">
        <v>1.278</v>
      </c>
      <c r="F4684" s="141">
        <v>2.2250000000000001</v>
      </c>
      <c r="G4684" s="135"/>
      <c r="H4684" s="135"/>
      <c r="I4684" s="134"/>
      <c r="J4684" s="135"/>
      <c r="K4684" s="135"/>
      <c r="L4684" s="134"/>
      <c r="M4684" s="135"/>
      <c r="N4684" s="135"/>
      <c r="O4684" s="134"/>
      <c r="P4684" s="135"/>
      <c r="Q4684" s="135"/>
      <c r="R4684" s="134"/>
      <c r="S4684" s="135"/>
      <c r="T4684" s="135"/>
      <c r="U4684" s="134"/>
      <c r="V4684" s="135"/>
      <c r="W4684" s="135"/>
      <c r="X4684" s="134"/>
      <c r="Y4684" s="135"/>
      <c r="Z4684" s="135"/>
      <c r="AA4684" s="134"/>
      <c r="AB4684" s="135"/>
      <c r="AC4684" s="135"/>
      <c r="AD4684" s="134"/>
      <c r="AE4684" s="135"/>
      <c r="AF4684" s="135"/>
      <c r="AG4684" s="134"/>
    </row>
    <row r="4685" spans="1:33">
      <c r="A4685" s="144" t="s">
        <v>345</v>
      </c>
      <c r="B4685" s="135" t="s">
        <v>496</v>
      </c>
      <c r="C4685" s="143">
        <v>-496.89206831052275</v>
      </c>
      <c r="D4685" s="143">
        <v>1558.7614444739449</v>
      </c>
      <c r="E4685" s="142">
        <v>1.2809999999999999</v>
      </c>
      <c r="F4685" s="141">
        <v>2.2250000000000001</v>
      </c>
      <c r="G4685" s="135"/>
      <c r="H4685" s="135"/>
      <c r="I4685" s="134"/>
      <c r="J4685" s="135"/>
      <c r="K4685" s="135"/>
      <c r="L4685" s="134"/>
      <c r="M4685" s="135"/>
      <c r="N4685" s="135"/>
      <c r="O4685" s="134"/>
      <c r="P4685" s="135"/>
      <c r="Q4685" s="135"/>
      <c r="R4685" s="134"/>
      <c r="S4685" s="135"/>
      <c r="T4685" s="135"/>
      <c r="U4685" s="134"/>
      <c r="V4685" s="135"/>
      <c r="W4685" s="135"/>
      <c r="X4685" s="134"/>
      <c r="Y4685" s="135"/>
      <c r="Z4685" s="135"/>
      <c r="AA4685" s="134"/>
      <c r="AB4685" s="135"/>
      <c r="AC4685" s="135"/>
      <c r="AD4685" s="134"/>
      <c r="AE4685" s="135"/>
      <c r="AF4685" s="135"/>
      <c r="AG4685" s="134"/>
    </row>
    <row r="4686" spans="1:33">
      <c r="A4686" s="144" t="s">
        <v>345</v>
      </c>
      <c r="B4686" s="135" t="s">
        <v>495</v>
      </c>
      <c r="C4686" s="143">
        <v>-496.18379015575806</v>
      </c>
      <c r="D4686" s="143">
        <v>1557.4768922177313</v>
      </c>
      <c r="E4686" s="142">
        <v>1.2729999999999999</v>
      </c>
      <c r="F4686" s="141">
        <v>2.226</v>
      </c>
      <c r="G4686" s="135"/>
      <c r="H4686" s="135"/>
      <c r="I4686" s="134"/>
      <c r="J4686" s="135"/>
      <c r="K4686" s="135"/>
      <c r="L4686" s="134"/>
      <c r="M4686" s="135"/>
      <c r="N4686" s="135"/>
      <c r="O4686" s="134"/>
      <c r="P4686" s="135"/>
      <c r="Q4686" s="135"/>
      <c r="R4686" s="134"/>
      <c r="S4686" s="135"/>
      <c r="T4686" s="135"/>
      <c r="U4686" s="134"/>
      <c r="V4686" s="135"/>
      <c r="W4686" s="135"/>
      <c r="X4686" s="134"/>
      <c r="Y4686" s="135"/>
      <c r="Z4686" s="135"/>
      <c r="AA4686" s="134"/>
      <c r="AB4686" s="135"/>
      <c r="AC4686" s="135"/>
      <c r="AD4686" s="134"/>
      <c r="AE4686" s="135"/>
      <c r="AF4686" s="135"/>
      <c r="AG4686" s="134"/>
    </row>
    <row r="4687" spans="1:33">
      <c r="A4687" s="144" t="s">
        <v>345</v>
      </c>
      <c r="B4687" s="135" t="s">
        <v>494</v>
      </c>
      <c r="C4687" s="143">
        <v>-496.62982111770816</v>
      </c>
      <c r="D4687" s="143">
        <v>1557.2726291289598</v>
      </c>
      <c r="E4687" s="142">
        <v>1.274</v>
      </c>
      <c r="F4687" s="141">
        <v>2.2349999999999999</v>
      </c>
      <c r="G4687" s="135"/>
      <c r="H4687" s="135"/>
      <c r="I4687" s="134"/>
      <c r="J4687" s="135"/>
      <c r="K4687" s="135"/>
      <c r="L4687" s="134"/>
      <c r="M4687" s="135"/>
      <c r="N4687" s="135"/>
      <c r="O4687" s="134"/>
      <c r="P4687" s="135"/>
      <c r="Q4687" s="135"/>
      <c r="R4687" s="134"/>
      <c r="S4687" s="135"/>
      <c r="T4687" s="135"/>
      <c r="U4687" s="134"/>
      <c r="V4687" s="135"/>
      <c r="W4687" s="135"/>
      <c r="X4687" s="134"/>
      <c r="Y4687" s="135"/>
      <c r="Z4687" s="135"/>
      <c r="AA4687" s="134"/>
      <c r="AB4687" s="135"/>
      <c r="AC4687" s="135"/>
      <c r="AD4687" s="134"/>
      <c r="AE4687" s="135"/>
      <c r="AF4687" s="135"/>
      <c r="AG4687" s="134"/>
    </row>
    <row r="4688" spans="1:33">
      <c r="A4688" s="144" t="s">
        <v>345</v>
      </c>
      <c r="B4688" s="135" t="s">
        <v>493</v>
      </c>
      <c r="C4688" s="143">
        <v>-496.34014743405817</v>
      </c>
      <c r="D4688" s="143">
        <v>1556.2105298337215</v>
      </c>
      <c r="E4688" s="142">
        <v>1.2789999999999999</v>
      </c>
      <c r="F4688" s="141">
        <v>2.2389999999999999</v>
      </c>
      <c r="G4688" s="135"/>
      <c r="H4688" s="135"/>
      <c r="I4688" s="134"/>
      <c r="J4688" s="135"/>
      <c r="K4688" s="135"/>
      <c r="L4688" s="134"/>
      <c r="M4688" s="135"/>
      <c r="N4688" s="135"/>
      <c r="O4688" s="134"/>
      <c r="P4688" s="135"/>
      <c r="Q4688" s="135"/>
      <c r="R4688" s="134"/>
      <c r="S4688" s="135"/>
      <c r="T4688" s="135"/>
      <c r="U4688" s="134"/>
      <c r="V4688" s="135"/>
      <c r="W4688" s="135"/>
      <c r="X4688" s="134"/>
      <c r="Y4688" s="135"/>
      <c r="Z4688" s="135"/>
      <c r="AA4688" s="134"/>
      <c r="AB4688" s="135"/>
      <c r="AC4688" s="135"/>
      <c r="AD4688" s="134"/>
      <c r="AE4688" s="135"/>
      <c r="AF4688" s="135"/>
      <c r="AG4688" s="134"/>
    </row>
    <row r="4689" spans="1:33">
      <c r="A4689" s="144" t="s">
        <v>345</v>
      </c>
      <c r="B4689" s="135" t="s">
        <v>492</v>
      </c>
      <c r="C4689" s="143">
        <v>-496.20785965069496</v>
      </c>
      <c r="D4689" s="143">
        <v>1555.1060040781047</v>
      </c>
      <c r="E4689" s="142">
        <v>1.3069999999999999</v>
      </c>
      <c r="F4689" s="141">
        <v>2.242</v>
      </c>
      <c r="G4689" s="135"/>
      <c r="H4689" s="135"/>
      <c r="I4689" s="134"/>
      <c r="J4689" s="135"/>
      <c r="K4689" s="135"/>
      <c r="L4689" s="134"/>
      <c r="M4689" s="135"/>
      <c r="N4689" s="135"/>
      <c r="O4689" s="134"/>
      <c r="P4689" s="135"/>
      <c r="Q4689" s="135"/>
      <c r="R4689" s="134"/>
      <c r="S4689" s="135"/>
      <c r="T4689" s="135"/>
      <c r="U4689" s="134"/>
      <c r="V4689" s="135"/>
      <c r="W4689" s="135"/>
      <c r="X4689" s="134"/>
      <c r="Y4689" s="135"/>
      <c r="Z4689" s="135"/>
      <c r="AA4689" s="134"/>
      <c r="AB4689" s="135"/>
      <c r="AC4689" s="135"/>
      <c r="AD4689" s="134"/>
      <c r="AE4689" s="135"/>
      <c r="AF4689" s="135"/>
      <c r="AG4689" s="134"/>
    </row>
    <row r="4690" spans="1:33">
      <c r="A4690" s="144" t="s">
        <v>345</v>
      </c>
      <c r="B4690" s="135" t="s">
        <v>491</v>
      </c>
      <c r="C4690" s="143">
        <v>-496.4218668522077</v>
      </c>
      <c r="D4690" s="143">
        <v>1553.1845632152665</v>
      </c>
      <c r="E4690" s="142">
        <v>1.3089999999999999</v>
      </c>
      <c r="F4690" s="141">
        <v>2.2309999999999999</v>
      </c>
      <c r="G4690" s="135"/>
      <c r="H4690" s="135"/>
      <c r="I4690" s="134"/>
      <c r="J4690" s="135"/>
      <c r="K4690" s="135"/>
      <c r="L4690" s="134"/>
      <c r="M4690" s="135"/>
      <c r="N4690" s="135"/>
      <c r="O4690" s="134"/>
      <c r="P4690" s="135"/>
      <c r="Q4690" s="135"/>
      <c r="R4690" s="134"/>
      <c r="S4690" s="135"/>
      <c r="T4690" s="135"/>
      <c r="U4690" s="134"/>
      <c r="V4690" s="135"/>
      <c r="W4690" s="135"/>
      <c r="X4690" s="134"/>
      <c r="Y4690" s="135"/>
      <c r="Z4690" s="135"/>
      <c r="AA4690" s="134"/>
      <c r="AB4690" s="135"/>
      <c r="AC4690" s="135"/>
      <c r="AD4690" s="134"/>
      <c r="AE4690" s="135"/>
      <c r="AF4690" s="135"/>
      <c r="AG4690" s="134"/>
    </row>
    <row r="4691" spans="1:33">
      <c r="A4691" s="144" t="s">
        <v>345</v>
      </c>
      <c r="B4691" s="135" t="s">
        <v>490</v>
      </c>
      <c r="C4691" s="143">
        <v>-496.57705596546629</v>
      </c>
      <c r="D4691" s="143">
        <v>1551.597434445034</v>
      </c>
      <c r="E4691" s="142">
        <v>1.3089999999999999</v>
      </c>
      <c r="F4691" s="141">
        <v>2.2309999999999999</v>
      </c>
      <c r="G4691" s="135"/>
      <c r="H4691" s="135"/>
      <c r="I4691" s="134"/>
      <c r="J4691" s="135"/>
      <c r="K4691" s="135"/>
      <c r="L4691" s="134"/>
      <c r="M4691" s="135"/>
      <c r="N4691" s="135"/>
      <c r="O4691" s="134"/>
      <c r="P4691" s="135"/>
      <c r="Q4691" s="135"/>
      <c r="R4691" s="134"/>
      <c r="S4691" s="135"/>
      <c r="T4691" s="135"/>
      <c r="U4691" s="134"/>
      <c r="V4691" s="135"/>
      <c r="W4691" s="135"/>
      <c r="X4691" s="134"/>
      <c r="Y4691" s="135"/>
      <c r="Z4691" s="135"/>
      <c r="AA4691" s="134"/>
      <c r="AB4691" s="135"/>
      <c r="AC4691" s="135"/>
      <c r="AD4691" s="134"/>
      <c r="AE4691" s="135"/>
      <c r="AF4691" s="135"/>
      <c r="AG4691" s="134"/>
    </row>
    <row r="4692" spans="1:33">
      <c r="A4692" s="144" t="s">
        <v>345</v>
      </c>
      <c r="B4692" s="135" t="s">
        <v>489</v>
      </c>
      <c r="C4692" s="143">
        <v>-495.9837978923519</v>
      </c>
      <c r="D4692" s="143">
        <v>1550.1213311378615</v>
      </c>
      <c r="E4692" s="142">
        <v>1.2949999999999999</v>
      </c>
      <c r="F4692" s="141">
        <v>2.2360000000000002</v>
      </c>
      <c r="G4692" s="135"/>
      <c r="H4692" s="135"/>
      <c r="I4692" s="134"/>
      <c r="J4692" s="135"/>
      <c r="K4692" s="135"/>
      <c r="L4692" s="134"/>
      <c r="M4692" s="135"/>
      <c r="N4692" s="135"/>
      <c r="O4692" s="134"/>
      <c r="P4692" s="135"/>
      <c r="Q4692" s="135"/>
      <c r="R4692" s="134"/>
      <c r="S4692" s="135"/>
      <c r="T4692" s="135"/>
      <c r="U4692" s="134"/>
      <c r="V4692" s="135"/>
      <c r="W4692" s="135"/>
      <c r="X4692" s="134"/>
      <c r="Y4692" s="135"/>
      <c r="Z4692" s="135"/>
      <c r="AA4692" s="134"/>
      <c r="AB4692" s="135"/>
      <c r="AC4692" s="135"/>
      <c r="AD4692" s="134"/>
      <c r="AE4692" s="135"/>
      <c r="AF4692" s="135"/>
      <c r="AG4692" s="134"/>
    </row>
    <row r="4693" spans="1:33">
      <c r="A4693" s="144" t="s">
        <v>345</v>
      </c>
      <c r="B4693" s="135" t="s">
        <v>488</v>
      </c>
      <c r="C4693" s="143">
        <v>-496.63292431435951</v>
      </c>
      <c r="D4693" s="143">
        <v>1550.0486237791326</v>
      </c>
      <c r="E4693" s="142">
        <v>1.2929999999999999</v>
      </c>
      <c r="F4693" s="141">
        <v>2.2389999999999999</v>
      </c>
      <c r="G4693" s="135"/>
      <c r="H4693" s="135"/>
      <c r="I4693" s="134"/>
      <c r="J4693" s="135"/>
      <c r="K4693" s="135"/>
      <c r="L4693" s="134"/>
      <c r="M4693" s="135"/>
      <c r="N4693" s="135"/>
      <c r="O4693" s="134"/>
      <c r="P4693" s="135"/>
      <c r="Q4693" s="135"/>
      <c r="R4693" s="134"/>
      <c r="S4693" s="135"/>
      <c r="T4693" s="135"/>
      <c r="U4693" s="134"/>
      <c r="V4693" s="135"/>
      <c r="W4693" s="135"/>
      <c r="X4693" s="134"/>
      <c r="Y4693" s="135"/>
      <c r="Z4693" s="135"/>
      <c r="AA4693" s="134"/>
      <c r="AB4693" s="135"/>
      <c r="AC4693" s="135"/>
      <c r="AD4693" s="134"/>
      <c r="AE4693" s="135"/>
      <c r="AF4693" s="135"/>
      <c r="AG4693" s="134"/>
    </row>
    <row r="4694" spans="1:33">
      <c r="A4694" s="144" t="s">
        <v>345</v>
      </c>
      <c r="B4694" s="135" t="s">
        <v>487</v>
      </c>
      <c r="C4694" s="143">
        <v>-496.55176631881142</v>
      </c>
      <c r="D4694" s="143">
        <v>1548.5563689221885</v>
      </c>
      <c r="E4694" s="142">
        <v>1.32</v>
      </c>
      <c r="F4694" s="141">
        <v>2.234</v>
      </c>
      <c r="G4694" s="135"/>
      <c r="H4694" s="135"/>
      <c r="I4694" s="134"/>
      <c r="J4694" s="135"/>
      <c r="K4694" s="135"/>
      <c r="L4694" s="134"/>
      <c r="M4694" s="135"/>
      <c r="N4694" s="135"/>
      <c r="O4694" s="134"/>
      <c r="P4694" s="135"/>
      <c r="Q4694" s="135"/>
      <c r="R4694" s="134"/>
      <c r="S4694" s="135"/>
      <c r="T4694" s="135"/>
      <c r="U4694" s="134"/>
      <c r="V4694" s="135"/>
      <c r="W4694" s="135"/>
      <c r="X4694" s="134"/>
      <c r="Y4694" s="135"/>
      <c r="Z4694" s="135"/>
      <c r="AA4694" s="134"/>
      <c r="AB4694" s="135"/>
      <c r="AC4694" s="135"/>
      <c r="AD4694" s="134"/>
      <c r="AE4694" s="135"/>
      <c r="AF4694" s="135"/>
      <c r="AG4694" s="134"/>
    </row>
    <row r="4695" spans="1:33">
      <c r="A4695" s="144" t="s">
        <v>345</v>
      </c>
      <c r="B4695" s="135" t="s">
        <v>486</v>
      </c>
      <c r="C4695" s="143">
        <v>-496.19297677008655</v>
      </c>
      <c r="D4695" s="143">
        <v>1546.8936142126631</v>
      </c>
      <c r="E4695" s="142">
        <v>1.288</v>
      </c>
      <c r="F4695" s="141">
        <v>2.2360000000000002</v>
      </c>
      <c r="G4695" s="135"/>
      <c r="H4695" s="135"/>
      <c r="I4695" s="134"/>
      <c r="J4695" s="135"/>
      <c r="K4695" s="135"/>
      <c r="L4695" s="134"/>
      <c r="M4695" s="135"/>
      <c r="N4695" s="135"/>
      <c r="O4695" s="134"/>
      <c r="P4695" s="135"/>
      <c r="Q4695" s="135"/>
      <c r="R4695" s="134"/>
      <c r="S4695" s="135"/>
      <c r="T4695" s="135"/>
      <c r="U4695" s="134"/>
      <c r="V4695" s="135"/>
      <c r="W4695" s="135"/>
      <c r="X4695" s="134"/>
      <c r="Y4695" s="135"/>
      <c r="Z4695" s="135"/>
      <c r="AA4695" s="134"/>
      <c r="AB4695" s="135"/>
      <c r="AC4695" s="135"/>
      <c r="AD4695" s="134"/>
      <c r="AE4695" s="135"/>
      <c r="AF4695" s="135"/>
      <c r="AG4695" s="134"/>
    </row>
    <row r="4696" spans="1:33">
      <c r="A4696" s="144" t="s">
        <v>345</v>
      </c>
      <c r="B4696" s="135" t="s">
        <v>485</v>
      </c>
      <c r="C4696" s="143">
        <v>-496.38765850307425</v>
      </c>
      <c r="D4696" s="143">
        <v>1545.5231648384015</v>
      </c>
      <c r="E4696" s="142">
        <v>1.306</v>
      </c>
      <c r="F4696" s="141">
        <v>2.2570000000000001</v>
      </c>
      <c r="G4696" s="135"/>
      <c r="H4696" s="135"/>
      <c r="I4696" s="134"/>
      <c r="J4696" s="135"/>
      <c r="K4696" s="135"/>
      <c r="L4696" s="134"/>
      <c r="M4696" s="135"/>
      <c r="N4696" s="135"/>
      <c r="O4696" s="134"/>
      <c r="P4696" s="135"/>
      <c r="Q4696" s="135"/>
      <c r="R4696" s="134"/>
      <c r="S4696" s="135"/>
      <c r="T4696" s="135"/>
      <c r="U4696" s="134"/>
      <c r="V4696" s="135"/>
      <c r="W4696" s="135"/>
      <c r="X4696" s="134"/>
      <c r="Y4696" s="135"/>
      <c r="Z4696" s="135"/>
      <c r="AA4696" s="134"/>
      <c r="AB4696" s="135"/>
      <c r="AC4696" s="135"/>
      <c r="AD4696" s="134"/>
      <c r="AE4696" s="135"/>
      <c r="AF4696" s="135"/>
      <c r="AG4696" s="134"/>
    </row>
    <row r="4697" spans="1:33">
      <c r="A4697" s="144" t="s">
        <v>345</v>
      </c>
      <c r="B4697" s="135" t="s">
        <v>484</v>
      </c>
      <c r="C4697" s="143">
        <v>-496.25720454900403</v>
      </c>
      <c r="D4697" s="143">
        <v>1544.7829831767801</v>
      </c>
      <c r="E4697" s="142">
        <v>1.296</v>
      </c>
      <c r="F4697" s="141">
        <v>2.2370000000000001</v>
      </c>
      <c r="G4697" s="135"/>
      <c r="H4697" s="135"/>
      <c r="I4697" s="134"/>
      <c r="J4697" s="135"/>
      <c r="K4697" s="135"/>
      <c r="L4697" s="134"/>
      <c r="M4697" s="135"/>
      <c r="N4697" s="135"/>
      <c r="O4697" s="134"/>
      <c r="P4697" s="135"/>
      <c r="Q4697" s="135"/>
      <c r="R4697" s="134"/>
      <c r="S4697" s="135"/>
      <c r="T4697" s="135"/>
      <c r="U4697" s="134"/>
      <c r="V4697" s="135"/>
      <c r="W4697" s="135"/>
      <c r="X4697" s="134"/>
      <c r="Y4697" s="135"/>
      <c r="Z4697" s="135"/>
      <c r="AA4697" s="134"/>
      <c r="AB4697" s="135"/>
      <c r="AC4697" s="135"/>
      <c r="AD4697" s="134"/>
      <c r="AE4697" s="135"/>
      <c r="AF4697" s="135"/>
      <c r="AG4697" s="134"/>
    </row>
    <row r="4698" spans="1:33">
      <c r="A4698" s="144" t="s">
        <v>345</v>
      </c>
      <c r="B4698" s="135" t="s">
        <v>483</v>
      </c>
      <c r="C4698" s="143">
        <v>-496.09542409535754</v>
      </c>
      <c r="D4698" s="143">
        <v>1543.5990591416494</v>
      </c>
      <c r="E4698" s="142">
        <v>1.28</v>
      </c>
      <c r="F4698" s="141">
        <v>2.226</v>
      </c>
      <c r="G4698" s="135"/>
      <c r="H4698" s="135"/>
      <c r="I4698" s="134"/>
      <c r="J4698" s="135"/>
      <c r="K4698" s="135"/>
      <c r="L4698" s="134"/>
      <c r="M4698" s="135"/>
      <c r="N4698" s="135"/>
      <c r="O4698" s="134"/>
      <c r="P4698" s="135"/>
      <c r="Q4698" s="135"/>
      <c r="R4698" s="134"/>
      <c r="S4698" s="135"/>
      <c r="T4698" s="135"/>
      <c r="U4698" s="134"/>
      <c r="V4698" s="135"/>
      <c r="W4698" s="135"/>
      <c r="X4698" s="134"/>
      <c r="Y4698" s="135"/>
      <c r="Z4698" s="135"/>
      <c r="AA4698" s="134"/>
      <c r="AB4698" s="135"/>
      <c r="AC4698" s="135"/>
      <c r="AD4698" s="134"/>
      <c r="AE4698" s="135"/>
      <c r="AF4698" s="135"/>
      <c r="AG4698" s="134"/>
    </row>
    <row r="4699" spans="1:33">
      <c r="A4699" s="144" t="s">
        <v>345</v>
      </c>
      <c r="B4699" s="135" t="s">
        <v>482</v>
      </c>
      <c r="C4699" s="143">
        <v>-496.49349303991045</v>
      </c>
      <c r="D4699" s="143">
        <v>1543.5466711721508</v>
      </c>
      <c r="E4699" s="142">
        <v>1.3009999999999999</v>
      </c>
      <c r="F4699" s="141">
        <v>2.2280000000000002</v>
      </c>
      <c r="G4699" s="135"/>
      <c r="H4699" s="135"/>
      <c r="I4699" s="134"/>
      <c r="J4699" s="135"/>
      <c r="K4699" s="135"/>
      <c r="L4699" s="134"/>
      <c r="M4699" s="135"/>
      <c r="N4699" s="135"/>
      <c r="O4699" s="134"/>
      <c r="P4699" s="135"/>
      <c r="Q4699" s="135"/>
      <c r="R4699" s="134"/>
      <c r="S4699" s="135"/>
      <c r="T4699" s="135"/>
      <c r="U4699" s="134"/>
      <c r="V4699" s="135"/>
      <c r="W4699" s="135"/>
      <c r="X4699" s="134"/>
      <c r="Y4699" s="135"/>
      <c r="Z4699" s="135"/>
      <c r="AA4699" s="134"/>
      <c r="AB4699" s="135"/>
      <c r="AC4699" s="135"/>
      <c r="AD4699" s="134"/>
      <c r="AE4699" s="135"/>
      <c r="AF4699" s="135"/>
      <c r="AG4699" s="134"/>
    </row>
    <row r="4700" spans="1:33">
      <c r="A4700" s="144" t="s">
        <v>345</v>
      </c>
      <c r="B4700" s="135" t="s">
        <v>481</v>
      </c>
      <c r="C4700" s="143">
        <v>-496.80446902703693</v>
      </c>
      <c r="D4700" s="143">
        <v>1542.7973950397907</v>
      </c>
      <c r="E4700" s="142">
        <v>1.2949999999999999</v>
      </c>
      <c r="F4700" s="141">
        <v>2.2250000000000001</v>
      </c>
      <c r="G4700" s="135"/>
      <c r="H4700" s="135"/>
      <c r="I4700" s="134"/>
      <c r="J4700" s="135"/>
      <c r="K4700" s="135"/>
      <c r="L4700" s="134"/>
      <c r="M4700" s="135"/>
      <c r="N4700" s="135"/>
      <c r="O4700" s="134"/>
      <c r="P4700" s="135"/>
      <c r="Q4700" s="135"/>
      <c r="R4700" s="134"/>
      <c r="S4700" s="135"/>
      <c r="T4700" s="135"/>
      <c r="U4700" s="134"/>
      <c r="V4700" s="135"/>
      <c r="W4700" s="135"/>
      <c r="X4700" s="134"/>
      <c r="Y4700" s="135"/>
      <c r="Z4700" s="135"/>
      <c r="AA4700" s="134"/>
      <c r="AB4700" s="135"/>
      <c r="AC4700" s="135"/>
      <c r="AD4700" s="134"/>
      <c r="AE4700" s="135"/>
      <c r="AF4700" s="135"/>
      <c r="AG4700" s="134"/>
    </row>
    <row r="4701" spans="1:33">
      <c r="A4701" s="144" t="s">
        <v>345</v>
      </c>
      <c r="B4701" s="135" t="s">
        <v>480</v>
      </c>
      <c r="C4701" s="143">
        <v>-496.67773258203704</v>
      </c>
      <c r="D4701" s="143">
        <v>1542.4148985408708</v>
      </c>
      <c r="E4701" s="142">
        <v>1.321</v>
      </c>
      <c r="F4701" s="141">
        <v>2.234</v>
      </c>
      <c r="G4701" s="135"/>
      <c r="H4701" s="135"/>
      <c r="I4701" s="134"/>
      <c r="J4701" s="135"/>
      <c r="K4701" s="135"/>
      <c r="L4701" s="134"/>
      <c r="M4701" s="135"/>
      <c r="N4701" s="135"/>
      <c r="O4701" s="134"/>
      <c r="P4701" s="135"/>
      <c r="Q4701" s="135"/>
      <c r="R4701" s="134"/>
      <c r="S4701" s="135"/>
      <c r="T4701" s="135"/>
      <c r="U4701" s="134"/>
      <c r="V4701" s="135"/>
      <c r="W4701" s="135"/>
      <c r="X4701" s="134"/>
      <c r="Y4701" s="135"/>
      <c r="Z4701" s="135"/>
      <c r="AA4701" s="134"/>
      <c r="AB4701" s="135"/>
      <c r="AC4701" s="135"/>
      <c r="AD4701" s="134"/>
      <c r="AE4701" s="135"/>
      <c r="AF4701" s="135"/>
      <c r="AG4701" s="134"/>
    </row>
    <row r="4702" spans="1:33">
      <c r="A4702" s="144" t="s">
        <v>345</v>
      </c>
      <c r="B4702" s="135" t="s">
        <v>479</v>
      </c>
      <c r="C4702" s="143">
        <v>-496.55403995215448</v>
      </c>
      <c r="D4702" s="143">
        <v>1540.4558080112936</v>
      </c>
      <c r="E4702" s="142">
        <v>1.3109999999999999</v>
      </c>
      <c r="F4702" s="141">
        <v>2.254</v>
      </c>
      <c r="G4702" s="135"/>
      <c r="H4702" s="135"/>
      <c r="I4702" s="134"/>
      <c r="J4702" s="135"/>
      <c r="K4702" s="135"/>
      <c r="L4702" s="134"/>
      <c r="M4702" s="135"/>
      <c r="N4702" s="135"/>
      <c r="O4702" s="134"/>
      <c r="P4702" s="135"/>
      <c r="Q4702" s="135"/>
      <c r="R4702" s="134"/>
      <c r="S4702" s="135"/>
      <c r="T4702" s="135"/>
      <c r="U4702" s="134"/>
      <c r="V4702" s="135"/>
      <c r="W4702" s="135"/>
      <c r="X4702" s="134"/>
      <c r="Y4702" s="135"/>
      <c r="Z4702" s="135"/>
      <c r="AA4702" s="134"/>
      <c r="AB4702" s="135"/>
      <c r="AC4702" s="135"/>
      <c r="AD4702" s="134"/>
      <c r="AE4702" s="135"/>
      <c r="AF4702" s="135"/>
      <c r="AG4702" s="134"/>
    </row>
    <row r="4703" spans="1:33">
      <c r="A4703" s="144" t="s">
        <v>345</v>
      </c>
      <c r="B4703" s="135" t="s">
        <v>478</v>
      </c>
      <c r="C4703" s="143">
        <v>-496.23239630523932</v>
      </c>
      <c r="D4703" s="143">
        <v>1540.0649734450265</v>
      </c>
      <c r="E4703" s="142">
        <v>1.2749999999999999</v>
      </c>
      <c r="F4703" s="141">
        <v>2.226</v>
      </c>
      <c r="G4703" s="135"/>
      <c r="H4703" s="135"/>
      <c r="I4703" s="134"/>
      <c r="J4703" s="135"/>
      <c r="K4703" s="135"/>
      <c r="L4703" s="134"/>
      <c r="M4703" s="135"/>
      <c r="N4703" s="135"/>
      <c r="O4703" s="134"/>
      <c r="P4703" s="135"/>
      <c r="Q4703" s="135"/>
      <c r="R4703" s="134"/>
      <c r="S4703" s="135"/>
      <c r="T4703" s="135"/>
      <c r="U4703" s="134"/>
      <c r="V4703" s="135"/>
      <c r="W4703" s="135"/>
      <c r="X4703" s="134"/>
      <c r="Y4703" s="135"/>
      <c r="Z4703" s="135"/>
      <c r="AA4703" s="134"/>
      <c r="AB4703" s="135"/>
      <c r="AC4703" s="135"/>
      <c r="AD4703" s="134"/>
      <c r="AE4703" s="135"/>
      <c r="AF4703" s="135"/>
      <c r="AG4703" s="134"/>
    </row>
    <row r="4704" spans="1:33">
      <c r="A4704" s="144" t="s">
        <v>345</v>
      </c>
      <c r="B4704" s="135" t="s">
        <v>477</v>
      </c>
      <c r="C4704" s="143">
        <v>-496.20626244358726</v>
      </c>
      <c r="D4704" s="143">
        <v>1539.8083504796718</v>
      </c>
      <c r="E4704" s="142">
        <v>1.288</v>
      </c>
      <c r="F4704" s="141">
        <v>2.2280000000000002</v>
      </c>
      <c r="G4704" s="135"/>
      <c r="H4704" s="135"/>
      <c r="I4704" s="134"/>
      <c r="J4704" s="135"/>
      <c r="K4704" s="135"/>
      <c r="L4704" s="134"/>
      <c r="M4704" s="135"/>
      <c r="N4704" s="135"/>
      <c r="O4704" s="134"/>
      <c r="P4704" s="135"/>
      <c r="Q4704" s="135"/>
      <c r="R4704" s="134"/>
      <c r="S4704" s="135"/>
      <c r="T4704" s="135"/>
      <c r="U4704" s="134"/>
      <c r="V4704" s="135"/>
      <c r="W4704" s="135"/>
      <c r="X4704" s="134"/>
      <c r="Y4704" s="135"/>
      <c r="Z4704" s="135"/>
      <c r="AA4704" s="134"/>
      <c r="AB4704" s="135"/>
      <c r="AC4704" s="135"/>
      <c r="AD4704" s="134"/>
      <c r="AE4704" s="135"/>
      <c r="AF4704" s="135"/>
      <c r="AG4704" s="134"/>
    </row>
    <row r="4705" spans="1:33">
      <c r="A4705" s="144" t="s">
        <v>345</v>
      </c>
      <c r="B4705" s="135" t="s">
        <v>476</v>
      </c>
      <c r="C4705" s="143">
        <v>-496.23980568624893</v>
      </c>
      <c r="D4705" s="143">
        <v>1538.7676130225461</v>
      </c>
      <c r="E4705" s="142">
        <v>1.2929999999999999</v>
      </c>
      <c r="F4705" s="141">
        <v>2.238</v>
      </c>
      <c r="G4705" s="135"/>
      <c r="H4705" s="135"/>
      <c r="I4705" s="134"/>
      <c r="J4705" s="135"/>
      <c r="K4705" s="135"/>
      <c r="L4705" s="134"/>
      <c r="M4705" s="135"/>
      <c r="N4705" s="135"/>
      <c r="O4705" s="134"/>
      <c r="P4705" s="135"/>
      <c r="Q4705" s="135"/>
      <c r="R4705" s="134"/>
      <c r="S4705" s="135"/>
      <c r="T4705" s="135"/>
      <c r="U4705" s="134"/>
      <c r="V4705" s="135"/>
      <c r="W4705" s="135"/>
      <c r="X4705" s="134"/>
      <c r="Y4705" s="135"/>
      <c r="Z4705" s="135"/>
      <c r="AA4705" s="134"/>
      <c r="AB4705" s="135"/>
      <c r="AC4705" s="135"/>
      <c r="AD4705" s="134"/>
      <c r="AE4705" s="135"/>
      <c r="AF4705" s="135"/>
      <c r="AG4705" s="134"/>
    </row>
    <row r="4706" spans="1:33">
      <c r="A4706" s="144" t="s">
        <v>345</v>
      </c>
      <c r="B4706" s="135" t="s">
        <v>475</v>
      </c>
      <c r="C4706" s="143">
        <v>-496.09610940368464</v>
      </c>
      <c r="D4706" s="143">
        <v>1536.9274782965497</v>
      </c>
      <c r="E4706" s="142">
        <v>1.296</v>
      </c>
      <c r="F4706" s="141">
        <v>2.226</v>
      </c>
      <c r="G4706" s="135"/>
      <c r="H4706" s="135"/>
      <c r="I4706" s="134"/>
      <c r="J4706" s="135"/>
      <c r="K4706" s="135"/>
      <c r="L4706" s="134"/>
      <c r="M4706" s="135"/>
      <c r="N4706" s="135"/>
      <c r="O4706" s="134"/>
      <c r="P4706" s="135"/>
      <c r="Q4706" s="135"/>
      <c r="R4706" s="134"/>
      <c r="S4706" s="135"/>
      <c r="T4706" s="135"/>
      <c r="U4706" s="134"/>
      <c r="V4706" s="135"/>
      <c r="W4706" s="135"/>
      <c r="X4706" s="134"/>
      <c r="Y4706" s="135"/>
      <c r="Z4706" s="135"/>
      <c r="AA4706" s="134"/>
      <c r="AB4706" s="135"/>
      <c r="AC4706" s="135"/>
      <c r="AD4706" s="134"/>
      <c r="AE4706" s="135"/>
      <c r="AF4706" s="135"/>
      <c r="AG4706" s="134"/>
    </row>
    <row r="4707" spans="1:33">
      <c r="A4707" s="144" t="s">
        <v>345</v>
      </c>
      <c r="B4707" s="135" t="s">
        <v>474</v>
      </c>
      <c r="C4707" s="143">
        <v>-495.96264763710525</v>
      </c>
      <c r="D4707" s="143">
        <v>1536.1454064034911</v>
      </c>
      <c r="E4707" s="142">
        <v>1.2989999999999999</v>
      </c>
      <c r="F4707" s="141">
        <v>2.2360000000000002</v>
      </c>
      <c r="G4707" s="135"/>
      <c r="H4707" s="135"/>
      <c r="I4707" s="134"/>
      <c r="J4707" s="135"/>
      <c r="K4707" s="135"/>
      <c r="L4707" s="134"/>
      <c r="M4707" s="135"/>
      <c r="N4707" s="135"/>
      <c r="O4707" s="134"/>
      <c r="P4707" s="135"/>
      <c r="Q4707" s="135"/>
      <c r="R4707" s="134"/>
      <c r="S4707" s="135"/>
      <c r="T4707" s="135"/>
      <c r="U4707" s="134"/>
      <c r="V4707" s="135"/>
      <c r="W4707" s="135"/>
      <c r="X4707" s="134"/>
      <c r="Y4707" s="135"/>
      <c r="Z4707" s="135"/>
      <c r="AA4707" s="134"/>
      <c r="AB4707" s="135"/>
      <c r="AC4707" s="135"/>
      <c r="AD4707" s="134"/>
      <c r="AE4707" s="135"/>
      <c r="AF4707" s="135"/>
      <c r="AG4707" s="134"/>
    </row>
    <row r="4708" spans="1:33">
      <c r="A4708" s="144" t="s">
        <v>345</v>
      </c>
      <c r="B4708" s="135" t="s">
        <v>473</v>
      </c>
      <c r="C4708" s="143">
        <v>-496.78788592255478</v>
      </c>
      <c r="D4708" s="143">
        <v>1535.9159795646956</v>
      </c>
      <c r="E4708" s="142">
        <v>1.284</v>
      </c>
      <c r="F4708" s="141">
        <v>2.2410000000000001</v>
      </c>
      <c r="G4708" s="135"/>
      <c r="H4708" s="135"/>
      <c r="I4708" s="134"/>
      <c r="J4708" s="135"/>
      <c r="K4708" s="135"/>
      <c r="L4708" s="134"/>
      <c r="M4708" s="135"/>
      <c r="N4708" s="135"/>
      <c r="O4708" s="134"/>
      <c r="P4708" s="135"/>
      <c r="Q4708" s="135"/>
      <c r="R4708" s="134"/>
      <c r="S4708" s="135"/>
      <c r="T4708" s="135"/>
      <c r="U4708" s="134"/>
      <c r="V4708" s="135"/>
      <c r="W4708" s="135"/>
      <c r="X4708" s="134"/>
      <c r="Y4708" s="135"/>
      <c r="Z4708" s="135"/>
      <c r="AA4708" s="134"/>
      <c r="AB4708" s="135"/>
      <c r="AC4708" s="135"/>
      <c r="AD4708" s="134"/>
      <c r="AE4708" s="135"/>
      <c r="AF4708" s="135"/>
      <c r="AG4708" s="134"/>
    </row>
    <row r="4709" spans="1:33">
      <c r="A4709" s="144" t="s">
        <v>345</v>
      </c>
      <c r="B4709" s="135" t="s">
        <v>472</v>
      </c>
      <c r="C4709" s="143">
        <v>-496.87337315833065</v>
      </c>
      <c r="D4709" s="143">
        <v>1534.9914452280611</v>
      </c>
      <c r="E4709" s="142">
        <v>1.2689999999999999</v>
      </c>
      <c r="F4709" s="141">
        <v>2.246</v>
      </c>
      <c r="G4709" s="135"/>
      <c r="H4709" s="135"/>
      <c r="I4709" s="134"/>
      <c r="J4709" s="135"/>
      <c r="K4709" s="135"/>
      <c r="L4709" s="134"/>
      <c r="M4709" s="135"/>
      <c r="N4709" s="135"/>
      <c r="O4709" s="134"/>
      <c r="P4709" s="135"/>
      <c r="Q4709" s="135"/>
      <c r="R4709" s="134"/>
      <c r="S4709" s="135"/>
      <c r="T4709" s="135"/>
      <c r="U4709" s="134"/>
      <c r="V4709" s="135"/>
      <c r="W4709" s="135"/>
      <c r="X4709" s="134"/>
      <c r="Y4709" s="135"/>
      <c r="Z4709" s="135"/>
      <c r="AA4709" s="134"/>
      <c r="AB4709" s="135"/>
      <c r="AC4709" s="135"/>
      <c r="AD4709" s="134"/>
      <c r="AE4709" s="135"/>
      <c r="AF4709" s="135"/>
      <c r="AG4709" s="134"/>
    </row>
    <row r="4710" spans="1:33">
      <c r="A4710" s="144" t="s">
        <v>345</v>
      </c>
      <c r="B4710" s="135" t="s">
        <v>471</v>
      </c>
      <c r="C4710" s="143">
        <v>-496.16957031172257</v>
      </c>
      <c r="D4710" s="143">
        <v>1534.0086752379927</v>
      </c>
      <c r="E4710" s="142">
        <v>1.284</v>
      </c>
      <c r="F4710" s="141">
        <v>2.2290000000000001</v>
      </c>
      <c r="G4710" s="135"/>
      <c r="H4710" s="135"/>
      <c r="I4710" s="134"/>
      <c r="J4710" s="135"/>
      <c r="K4710" s="135"/>
      <c r="L4710" s="134"/>
      <c r="M4710" s="135"/>
      <c r="N4710" s="135"/>
      <c r="O4710" s="134"/>
      <c r="P4710" s="135"/>
      <c r="Q4710" s="135"/>
      <c r="R4710" s="134"/>
      <c r="S4710" s="135"/>
      <c r="T4710" s="135"/>
      <c r="U4710" s="134"/>
      <c r="V4710" s="135"/>
      <c r="W4710" s="135"/>
      <c r="X4710" s="134"/>
      <c r="Y4710" s="135"/>
      <c r="Z4710" s="135"/>
      <c r="AA4710" s="134"/>
      <c r="AB4710" s="135"/>
      <c r="AC4710" s="135"/>
      <c r="AD4710" s="134"/>
      <c r="AE4710" s="135"/>
      <c r="AF4710" s="135"/>
      <c r="AG4710" s="134"/>
    </row>
    <row r="4711" spans="1:33">
      <c r="A4711" s="144" t="s">
        <v>345</v>
      </c>
      <c r="B4711" s="135" t="s">
        <v>470</v>
      </c>
      <c r="C4711" s="143">
        <v>-496.04363303200489</v>
      </c>
      <c r="D4711" s="143">
        <v>1533.3653125000728</v>
      </c>
      <c r="E4711" s="142">
        <v>1.296</v>
      </c>
      <c r="F4711" s="141">
        <v>2.2330000000000001</v>
      </c>
      <c r="G4711" s="135"/>
      <c r="H4711" s="135"/>
      <c r="I4711" s="134"/>
      <c r="J4711" s="135"/>
      <c r="K4711" s="135"/>
      <c r="L4711" s="134"/>
      <c r="M4711" s="135"/>
      <c r="N4711" s="135"/>
      <c r="O4711" s="134"/>
      <c r="P4711" s="135"/>
      <c r="Q4711" s="135"/>
      <c r="R4711" s="134"/>
      <c r="S4711" s="135"/>
      <c r="T4711" s="135"/>
      <c r="U4711" s="134"/>
      <c r="V4711" s="135"/>
      <c r="W4711" s="135"/>
      <c r="X4711" s="134"/>
      <c r="Y4711" s="135"/>
      <c r="Z4711" s="135"/>
      <c r="AA4711" s="134"/>
      <c r="AB4711" s="135"/>
      <c r="AC4711" s="135"/>
      <c r="AD4711" s="134"/>
      <c r="AE4711" s="135"/>
      <c r="AF4711" s="135"/>
      <c r="AG4711" s="134"/>
    </row>
    <row r="4712" spans="1:33">
      <c r="A4712" s="144" t="s">
        <v>345</v>
      </c>
      <c r="B4712" s="135" t="s">
        <v>469</v>
      </c>
      <c r="C4712" s="143">
        <v>-496.88402921731324</v>
      </c>
      <c r="D4712" s="143">
        <v>1532.981386533138</v>
      </c>
      <c r="E4712" s="142">
        <v>1.282</v>
      </c>
      <c r="F4712" s="141">
        <v>2.2610000000000001</v>
      </c>
      <c r="G4712" s="135"/>
      <c r="H4712" s="135"/>
      <c r="I4712" s="134"/>
      <c r="J4712" s="135"/>
      <c r="K4712" s="135"/>
      <c r="L4712" s="134"/>
      <c r="M4712" s="135"/>
      <c r="N4712" s="135"/>
      <c r="O4712" s="134"/>
      <c r="P4712" s="135"/>
      <c r="Q4712" s="135"/>
      <c r="R4712" s="134"/>
      <c r="S4712" s="135"/>
      <c r="T4712" s="135"/>
      <c r="U4712" s="134"/>
      <c r="V4712" s="135"/>
      <c r="W4712" s="135"/>
      <c r="X4712" s="134"/>
      <c r="Y4712" s="135"/>
      <c r="Z4712" s="135"/>
      <c r="AA4712" s="134"/>
      <c r="AB4712" s="135"/>
      <c r="AC4712" s="135"/>
      <c r="AD4712" s="134"/>
      <c r="AE4712" s="135"/>
      <c r="AF4712" s="135"/>
      <c r="AG4712" s="134"/>
    </row>
    <row r="4713" spans="1:33">
      <c r="A4713" s="144" t="s">
        <v>345</v>
      </c>
      <c r="B4713" s="135" t="s">
        <v>468</v>
      </c>
      <c r="C4713" s="143">
        <v>-495.97302663971146</v>
      </c>
      <c r="D4713" s="143">
        <v>1532.4233916557141</v>
      </c>
      <c r="E4713" s="142">
        <v>1.3109999999999999</v>
      </c>
      <c r="F4713" s="141">
        <v>2.226</v>
      </c>
      <c r="G4713" s="135"/>
      <c r="H4713" s="135"/>
      <c r="I4713" s="134"/>
      <c r="J4713" s="135"/>
      <c r="K4713" s="135"/>
      <c r="L4713" s="134"/>
      <c r="M4713" s="135"/>
      <c r="N4713" s="135"/>
      <c r="O4713" s="134"/>
      <c r="P4713" s="135"/>
      <c r="Q4713" s="135"/>
      <c r="R4713" s="134"/>
      <c r="S4713" s="135"/>
      <c r="T4713" s="135"/>
      <c r="U4713" s="134"/>
      <c r="V4713" s="135"/>
      <c r="W4713" s="135"/>
      <c r="X4713" s="134"/>
      <c r="Y4713" s="135"/>
      <c r="Z4713" s="135"/>
      <c r="AA4713" s="134"/>
      <c r="AB4713" s="135"/>
      <c r="AC4713" s="135"/>
      <c r="AD4713" s="134"/>
      <c r="AE4713" s="135"/>
      <c r="AF4713" s="135"/>
      <c r="AG4713" s="134"/>
    </row>
    <row r="4714" spans="1:33">
      <c r="A4714" s="144" t="s">
        <v>345</v>
      </c>
      <c r="B4714" s="135" t="s">
        <v>467</v>
      </c>
      <c r="C4714" s="143">
        <v>-496.25461223472468</v>
      </c>
      <c r="D4714" s="143">
        <v>1530.8153545126893</v>
      </c>
      <c r="E4714" s="142">
        <v>1.2909999999999999</v>
      </c>
      <c r="F4714" s="141">
        <v>2.2360000000000002</v>
      </c>
      <c r="G4714" s="135"/>
      <c r="H4714" s="135"/>
      <c r="I4714" s="134"/>
      <c r="J4714" s="135"/>
      <c r="K4714" s="135"/>
      <c r="L4714" s="134"/>
      <c r="M4714" s="135"/>
      <c r="N4714" s="135"/>
      <c r="O4714" s="134"/>
      <c r="P4714" s="135"/>
      <c r="Q4714" s="135"/>
      <c r="R4714" s="134"/>
      <c r="S4714" s="135"/>
      <c r="T4714" s="135"/>
      <c r="U4714" s="134"/>
      <c r="V4714" s="135"/>
      <c r="W4714" s="135"/>
      <c r="X4714" s="134"/>
      <c r="Y4714" s="135"/>
      <c r="Z4714" s="135"/>
      <c r="AA4714" s="134"/>
      <c r="AB4714" s="135"/>
      <c r="AC4714" s="135"/>
      <c r="AD4714" s="134"/>
      <c r="AE4714" s="135"/>
      <c r="AF4714" s="135"/>
      <c r="AG4714" s="134"/>
    </row>
    <row r="4715" spans="1:33">
      <c r="A4715" s="144" t="s">
        <v>345</v>
      </c>
      <c r="B4715" s="135" t="s">
        <v>466</v>
      </c>
      <c r="C4715" s="143">
        <v>-496.64041451571603</v>
      </c>
      <c r="D4715" s="143">
        <v>1530.4428843151188</v>
      </c>
      <c r="E4715" s="142">
        <v>1.2909999999999999</v>
      </c>
      <c r="F4715" s="141">
        <v>2.242</v>
      </c>
      <c r="G4715" s="135"/>
      <c r="H4715" s="135"/>
      <c r="I4715" s="134"/>
      <c r="J4715" s="135"/>
      <c r="K4715" s="135"/>
      <c r="L4715" s="134"/>
      <c r="M4715" s="135"/>
      <c r="N4715" s="135"/>
      <c r="O4715" s="134"/>
      <c r="P4715" s="135"/>
      <c r="Q4715" s="135"/>
      <c r="R4715" s="134"/>
      <c r="S4715" s="135"/>
      <c r="T4715" s="135"/>
      <c r="U4715" s="134"/>
      <c r="V4715" s="135"/>
      <c r="W4715" s="135"/>
      <c r="X4715" s="134"/>
      <c r="Y4715" s="135"/>
      <c r="Z4715" s="135"/>
      <c r="AA4715" s="134"/>
      <c r="AB4715" s="135"/>
      <c r="AC4715" s="135"/>
      <c r="AD4715" s="134"/>
      <c r="AE4715" s="135"/>
      <c r="AF4715" s="135"/>
      <c r="AG4715" s="134"/>
    </row>
    <row r="4716" spans="1:33">
      <c r="A4716" s="144" t="s">
        <v>345</v>
      </c>
      <c r="B4716" s="135" t="s">
        <v>465</v>
      </c>
      <c r="C4716" s="143">
        <v>-496.196608839882</v>
      </c>
      <c r="D4716" s="143">
        <v>1528.8532143072937</v>
      </c>
      <c r="E4716" s="142">
        <v>1.2769999999999999</v>
      </c>
      <c r="F4716" s="141">
        <v>2.2440000000000002</v>
      </c>
      <c r="G4716" s="135"/>
      <c r="H4716" s="135"/>
      <c r="I4716" s="134"/>
      <c r="J4716" s="135"/>
      <c r="K4716" s="135"/>
      <c r="L4716" s="134"/>
      <c r="M4716" s="135"/>
      <c r="N4716" s="135"/>
      <c r="O4716" s="134"/>
      <c r="P4716" s="135"/>
      <c r="Q4716" s="135"/>
      <c r="R4716" s="134"/>
      <c r="S4716" s="135"/>
      <c r="T4716" s="135"/>
      <c r="U4716" s="134"/>
      <c r="V4716" s="135"/>
      <c r="W4716" s="135"/>
      <c r="X4716" s="134"/>
      <c r="Y4716" s="135"/>
      <c r="Z4716" s="135"/>
      <c r="AA4716" s="134"/>
      <c r="AB4716" s="135"/>
      <c r="AC4716" s="135"/>
      <c r="AD4716" s="134"/>
      <c r="AE4716" s="135"/>
      <c r="AF4716" s="135"/>
      <c r="AG4716" s="134"/>
    </row>
    <row r="4717" spans="1:33">
      <c r="A4717" s="144" t="s">
        <v>345</v>
      </c>
      <c r="B4717" s="135" t="s">
        <v>464</v>
      </c>
      <c r="C4717" s="143">
        <v>-496.04343295804711</v>
      </c>
      <c r="D4717" s="143">
        <v>1528.5752096266551</v>
      </c>
      <c r="E4717" s="142">
        <v>1.296</v>
      </c>
      <c r="F4717" s="141">
        <v>2.2490000000000001</v>
      </c>
      <c r="G4717" s="135"/>
      <c r="H4717" s="135"/>
      <c r="I4717" s="134"/>
      <c r="J4717" s="135"/>
      <c r="K4717" s="135"/>
      <c r="L4717" s="134"/>
      <c r="M4717" s="135"/>
      <c r="N4717" s="135"/>
      <c r="O4717" s="134"/>
      <c r="P4717" s="135"/>
      <c r="Q4717" s="135"/>
      <c r="R4717" s="134"/>
      <c r="S4717" s="135"/>
      <c r="T4717" s="135"/>
      <c r="U4717" s="134"/>
      <c r="V4717" s="135"/>
      <c r="W4717" s="135"/>
      <c r="X4717" s="134"/>
      <c r="Y4717" s="135"/>
      <c r="Z4717" s="135"/>
      <c r="AA4717" s="134"/>
      <c r="AB4717" s="135"/>
      <c r="AC4717" s="135"/>
      <c r="AD4717" s="134"/>
      <c r="AE4717" s="135"/>
      <c r="AF4717" s="135"/>
      <c r="AG4717" s="134"/>
    </row>
    <row r="4718" spans="1:33">
      <c r="A4718" s="144" t="s">
        <v>345</v>
      </c>
      <c r="B4718" s="135" t="s">
        <v>463</v>
      </c>
      <c r="C4718" s="143">
        <v>-496.79675615952664</v>
      </c>
      <c r="D4718" s="143">
        <v>1527.0435698517319</v>
      </c>
      <c r="E4718" s="142">
        <v>1.2989999999999999</v>
      </c>
      <c r="F4718" s="141">
        <v>2.2389999999999999</v>
      </c>
      <c r="G4718" s="135"/>
      <c r="H4718" s="135"/>
      <c r="I4718" s="134"/>
      <c r="J4718" s="135"/>
      <c r="K4718" s="135"/>
      <c r="L4718" s="134"/>
      <c r="M4718" s="135"/>
      <c r="N4718" s="135"/>
      <c r="O4718" s="134"/>
      <c r="P4718" s="135"/>
      <c r="Q4718" s="135"/>
      <c r="R4718" s="134"/>
      <c r="S4718" s="135"/>
      <c r="T4718" s="135"/>
      <c r="U4718" s="134"/>
      <c r="V4718" s="135"/>
      <c r="W4718" s="135"/>
      <c r="X4718" s="134"/>
      <c r="Y4718" s="135"/>
      <c r="Z4718" s="135"/>
      <c r="AA4718" s="134"/>
      <c r="AB4718" s="135"/>
      <c r="AC4718" s="135"/>
      <c r="AD4718" s="134"/>
      <c r="AE4718" s="135"/>
      <c r="AF4718" s="135"/>
      <c r="AG4718" s="134"/>
    </row>
    <row r="4719" spans="1:33">
      <c r="A4719" s="144" t="s">
        <v>345</v>
      </c>
      <c r="B4719" s="135" t="s">
        <v>462</v>
      </c>
      <c r="C4719" s="143">
        <v>-495.97531475183064</v>
      </c>
      <c r="D4719" s="143">
        <v>1525.4296401363347</v>
      </c>
      <c r="E4719" s="142">
        <v>1.3080000000000001</v>
      </c>
      <c r="F4719" s="141">
        <v>2.2229999999999999</v>
      </c>
      <c r="G4719" s="135"/>
      <c r="H4719" s="135"/>
      <c r="I4719" s="134"/>
      <c r="J4719" s="135"/>
      <c r="K4719" s="135"/>
      <c r="L4719" s="134"/>
      <c r="M4719" s="135"/>
      <c r="N4719" s="135"/>
      <c r="O4719" s="134"/>
      <c r="P4719" s="135"/>
      <c r="Q4719" s="135"/>
      <c r="R4719" s="134"/>
      <c r="S4719" s="135"/>
      <c r="T4719" s="135"/>
      <c r="U4719" s="134"/>
      <c r="V4719" s="135"/>
      <c r="W4719" s="135"/>
      <c r="X4719" s="134"/>
      <c r="Y4719" s="135"/>
      <c r="Z4719" s="135"/>
      <c r="AA4719" s="134"/>
      <c r="AB4719" s="135"/>
      <c r="AC4719" s="135"/>
      <c r="AD4719" s="134"/>
      <c r="AE4719" s="135"/>
      <c r="AF4719" s="135"/>
      <c r="AG4719" s="134"/>
    </row>
    <row r="4720" spans="1:33">
      <c r="A4720" s="144" t="s">
        <v>345</v>
      </c>
      <c r="B4720" s="135" t="s">
        <v>461</v>
      </c>
      <c r="C4720" s="143">
        <v>-496.87153189511912</v>
      </c>
      <c r="D4720" s="143">
        <v>1523.5456288400212</v>
      </c>
      <c r="E4720" s="142">
        <v>1.3069999999999999</v>
      </c>
      <c r="F4720" s="141">
        <v>2.2269999999999999</v>
      </c>
      <c r="G4720" s="135"/>
      <c r="H4720" s="135"/>
      <c r="I4720" s="134"/>
      <c r="J4720" s="135"/>
      <c r="K4720" s="135"/>
      <c r="L4720" s="134"/>
      <c r="M4720" s="135"/>
      <c r="N4720" s="135"/>
      <c r="O4720" s="134"/>
      <c r="P4720" s="135"/>
      <c r="Q4720" s="135"/>
      <c r="R4720" s="134"/>
      <c r="S4720" s="135"/>
      <c r="T4720" s="135"/>
      <c r="U4720" s="134"/>
      <c r="V4720" s="135"/>
      <c r="W4720" s="135"/>
      <c r="X4720" s="134"/>
      <c r="Y4720" s="135"/>
      <c r="Z4720" s="135"/>
      <c r="AA4720" s="134"/>
      <c r="AB4720" s="135"/>
      <c r="AC4720" s="135"/>
      <c r="AD4720" s="134"/>
      <c r="AE4720" s="135"/>
      <c r="AF4720" s="135"/>
      <c r="AG4720" s="134"/>
    </row>
    <row r="4721" spans="1:33">
      <c r="A4721" s="144" t="s">
        <v>345</v>
      </c>
      <c r="B4721" s="135" t="s">
        <v>460</v>
      </c>
      <c r="C4721" s="143">
        <v>-495.99377421948827</v>
      </c>
      <c r="D4721" s="143">
        <v>1522.2304236157509</v>
      </c>
      <c r="E4721" s="142">
        <v>1.3129999999999999</v>
      </c>
      <c r="F4721" s="141">
        <v>2.2330000000000001</v>
      </c>
      <c r="G4721" s="135"/>
      <c r="H4721" s="135"/>
      <c r="I4721" s="134"/>
      <c r="J4721" s="135"/>
      <c r="K4721" s="135"/>
      <c r="L4721" s="134"/>
      <c r="M4721" s="135"/>
      <c r="N4721" s="135"/>
      <c r="O4721" s="134"/>
      <c r="P4721" s="135"/>
      <c r="Q4721" s="135"/>
      <c r="R4721" s="134"/>
      <c r="S4721" s="135"/>
      <c r="T4721" s="135"/>
      <c r="U4721" s="134"/>
      <c r="V4721" s="135"/>
      <c r="W4721" s="135"/>
      <c r="X4721" s="134"/>
      <c r="Y4721" s="135"/>
      <c r="Z4721" s="135"/>
      <c r="AA4721" s="134"/>
      <c r="AB4721" s="135"/>
      <c r="AC4721" s="135"/>
      <c r="AD4721" s="134"/>
      <c r="AE4721" s="135"/>
      <c r="AF4721" s="135"/>
      <c r="AG4721" s="134"/>
    </row>
    <row r="4722" spans="1:33">
      <c r="A4722" s="144" t="s">
        <v>345</v>
      </c>
      <c r="B4722" s="135" t="s">
        <v>459</v>
      </c>
      <c r="C4722" s="143">
        <v>-496.57075139623265</v>
      </c>
      <c r="D4722" s="143">
        <v>1521.2956034003168</v>
      </c>
      <c r="E4722" s="142">
        <v>1.2889999999999999</v>
      </c>
      <c r="F4722" s="141">
        <v>2.2610000000000001</v>
      </c>
      <c r="G4722" s="135"/>
      <c r="H4722" s="135"/>
      <c r="I4722" s="134"/>
      <c r="J4722" s="135"/>
      <c r="K4722" s="135"/>
      <c r="L4722" s="134"/>
      <c r="M4722" s="135"/>
      <c r="N4722" s="135"/>
      <c r="O4722" s="134"/>
      <c r="P4722" s="135"/>
      <c r="Q4722" s="135"/>
      <c r="R4722" s="134"/>
      <c r="S4722" s="135"/>
      <c r="T4722" s="135"/>
      <c r="U4722" s="134"/>
      <c r="V4722" s="135"/>
      <c r="W4722" s="135"/>
      <c r="X4722" s="134"/>
      <c r="Y4722" s="135"/>
      <c r="Z4722" s="135"/>
      <c r="AA4722" s="134"/>
      <c r="AB4722" s="135"/>
      <c r="AC4722" s="135"/>
      <c r="AD4722" s="134"/>
      <c r="AE4722" s="135"/>
      <c r="AF4722" s="135"/>
      <c r="AG4722" s="134"/>
    </row>
    <row r="4723" spans="1:33">
      <c r="A4723" s="144" t="s">
        <v>345</v>
      </c>
      <c r="B4723" s="135" t="s">
        <v>458</v>
      </c>
      <c r="C4723" s="143">
        <v>-496.10353436819003</v>
      </c>
      <c r="D4723" s="143">
        <v>1521.1490762339363</v>
      </c>
      <c r="E4723" s="142">
        <v>1.286</v>
      </c>
      <c r="F4723" s="141">
        <v>2.238</v>
      </c>
      <c r="G4723" s="135"/>
      <c r="H4723" s="135"/>
      <c r="I4723" s="134"/>
      <c r="J4723" s="135"/>
      <c r="K4723" s="135"/>
      <c r="L4723" s="134"/>
      <c r="M4723" s="135"/>
      <c r="N4723" s="135"/>
      <c r="O4723" s="134"/>
      <c r="P4723" s="135"/>
      <c r="Q4723" s="135"/>
      <c r="R4723" s="134"/>
      <c r="S4723" s="135"/>
      <c r="T4723" s="135"/>
      <c r="U4723" s="134"/>
      <c r="V4723" s="135"/>
      <c r="W4723" s="135"/>
      <c r="X4723" s="134"/>
      <c r="Y4723" s="135"/>
      <c r="Z4723" s="135"/>
      <c r="AA4723" s="134"/>
      <c r="AB4723" s="135"/>
      <c r="AC4723" s="135"/>
      <c r="AD4723" s="134"/>
      <c r="AE4723" s="135"/>
      <c r="AF4723" s="135"/>
      <c r="AG4723" s="134"/>
    </row>
    <row r="4724" spans="1:33">
      <c r="A4724" s="144" t="s">
        <v>345</v>
      </c>
      <c r="B4724" s="135" t="s">
        <v>457</v>
      </c>
      <c r="C4724" s="143">
        <v>-496.11722762559646</v>
      </c>
      <c r="D4724" s="143">
        <v>1520.0972096862565</v>
      </c>
      <c r="E4724" s="142">
        <v>1.3180000000000001</v>
      </c>
      <c r="F4724" s="141">
        <v>2.226</v>
      </c>
      <c r="G4724" s="135"/>
      <c r="H4724" s="135"/>
      <c r="I4724" s="134"/>
      <c r="J4724" s="135"/>
      <c r="K4724" s="135"/>
      <c r="L4724" s="134"/>
      <c r="M4724" s="135"/>
      <c r="N4724" s="135"/>
      <c r="O4724" s="134"/>
      <c r="P4724" s="135"/>
      <c r="Q4724" s="135"/>
      <c r="R4724" s="134"/>
      <c r="S4724" s="135"/>
      <c r="T4724" s="135"/>
      <c r="U4724" s="134"/>
      <c r="V4724" s="135"/>
      <c r="W4724" s="135"/>
      <c r="X4724" s="134"/>
      <c r="Y4724" s="135"/>
      <c r="Z4724" s="135"/>
      <c r="AA4724" s="134"/>
      <c r="AB4724" s="135"/>
      <c r="AC4724" s="135"/>
      <c r="AD4724" s="134"/>
      <c r="AE4724" s="135"/>
      <c r="AF4724" s="135"/>
      <c r="AG4724" s="134"/>
    </row>
    <row r="4725" spans="1:33">
      <c r="A4725" s="144" t="s">
        <v>345</v>
      </c>
      <c r="B4725" s="135" t="s">
        <v>456</v>
      </c>
      <c r="C4725" s="143">
        <v>-496.43358850134115</v>
      </c>
      <c r="D4725" s="143">
        <v>1518.2312142868764</v>
      </c>
      <c r="E4725" s="142">
        <v>1.31</v>
      </c>
      <c r="F4725" s="141">
        <v>2.2490000000000001</v>
      </c>
      <c r="G4725" s="135"/>
      <c r="H4725" s="135"/>
      <c r="I4725" s="134"/>
      <c r="J4725" s="135"/>
      <c r="K4725" s="135"/>
      <c r="L4725" s="134"/>
      <c r="M4725" s="135"/>
      <c r="N4725" s="135"/>
      <c r="O4725" s="134"/>
      <c r="P4725" s="135"/>
      <c r="Q4725" s="135"/>
      <c r="R4725" s="134"/>
      <c r="S4725" s="135"/>
      <c r="T4725" s="135"/>
      <c r="U4725" s="134"/>
      <c r="V4725" s="135"/>
      <c r="W4725" s="135"/>
      <c r="X4725" s="134"/>
      <c r="Y4725" s="135"/>
      <c r="Z4725" s="135"/>
      <c r="AA4725" s="134"/>
      <c r="AB4725" s="135"/>
      <c r="AC4725" s="135"/>
      <c r="AD4725" s="134"/>
      <c r="AE4725" s="135"/>
      <c r="AF4725" s="135"/>
      <c r="AG4725" s="134"/>
    </row>
    <row r="4726" spans="1:33">
      <c r="A4726" s="144" t="s">
        <v>345</v>
      </c>
      <c r="B4726" s="135" t="s">
        <v>455</v>
      </c>
      <c r="C4726" s="143">
        <v>-496.74821556899832</v>
      </c>
      <c r="D4726" s="143">
        <v>1516.4202072652749</v>
      </c>
      <c r="E4726" s="142">
        <v>1.272</v>
      </c>
      <c r="F4726" s="141">
        <v>2.234</v>
      </c>
      <c r="G4726" s="135"/>
      <c r="H4726" s="135"/>
      <c r="I4726" s="134"/>
      <c r="J4726" s="135"/>
      <c r="K4726" s="135"/>
      <c r="L4726" s="134"/>
      <c r="M4726" s="135"/>
      <c r="N4726" s="135"/>
      <c r="O4726" s="134"/>
      <c r="P4726" s="135"/>
      <c r="Q4726" s="135"/>
      <c r="R4726" s="134"/>
      <c r="S4726" s="135"/>
      <c r="T4726" s="135"/>
      <c r="U4726" s="134"/>
      <c r="V4726" s="135"/>
      <c r="W4726" s="135"/>
      <c r="X4726" s="134"/>
      <c r="Y4726" s="135"/>
      <c r="Z4726" s="135"/>
      <c r="AA4726" s="134"/>
      <c r="AB4726" s="135"/>
      <c r="AC4726" s="135"/>
      <c r="AD4726" s="134"/>
      <c r="AE4726" s="135"/>
      <c r="AF4726" s="135"/>
      <c r="AG4726" s="134"/>
    </row>
    <row r="4727" spans="1:33">
      <c r="A4727" s="144" t="s">
        <v>345</v>
      </c>
      <c r="B4727" s="135" t="s">
        <v>454</v>
      </c>
      <c r="C4727" s="143">
        <v>-496.63301102947844</v>
      </c>
      <c r="D4727" s="143">
        <v>1515.0627838762957</v>
      </c>
      <c r="E4727" s="142">
        <v>1.2589999999999999</v>
      </c>
      <c r="F4727" s="141">
        <v>2.222</v>
      </c>
      <c r="G4727" s="135"/>
      <c r="H4727" s="135"/>
      <c r="I4727" s="134"/>
      <c r="J4727" s="135"/>
      <c r="K4727" s="135"/>
      <c r="L4727" s="134"/>
      <c r="M4727" s="135"/>
      <c r="N4727" s="135"/>
      <c r="O4727" s="134"/>
      <c r="P4727" s="135"/>
      <c r="Q4727" s="135"/>
      <c r="R4727" s="134"/>
      <c r="S4727" s="135"/>
      <c r="T4727" s="135"/>
      <c r="U4727" s="134"/>
      <c r="V4727" s="135"/>
      <c r="W4727" s="135"/>
      <c r="X4727" s="134"/>
      <c r="Y4727" s="135"/>
      <c r="Z4727" s="135"/>
      <c r="AA4727" s="134"/>
      <c r="AB4727" s="135"/>
      <c r="AC4727" s="135"/>
      <c r="AD4727" s="134"/>
      <c r="AE4727" s="135"/>
      <c r="AF4727" s="135"/>
      <c r="AG4727" s="134"/>
    </row>
    <row r="4728" spans="1:33">
      <c r="A4728" s="144" t="s">
        <v>345</v>
      </c>
      <c r="B4728" s="135" t="s">
        <v>453</v>
      </c>
      <c r="C4728" s="143">
        <v>-495.90660189801832</v>
      </c>
      <c r="D4728" s="143">
        <v>1513.92142720518</v>
      </c>
      <c r="E4728" s="142">
        <v>1.2909999999999999</v>
      </c>
      <c r="F4728" s="141">
        <v>2.234</v>
      </c>
      <c r="G4728" s="135"/>
      <c r="H4728" s="135"/>
      <c r="I4728" s="134"/>
      <c r="J4728" s="135"/>
      <c r="K4728" s="135"/>
      <c r="L4728" s="134"/>
      <c r="M4728" s="135"/>
      <c r="N4728" s="135"/>
      <c r="O4728" s="134"/>
      <c r="P4728" s="135"/>
      <c r="Q4728" s="135"/>
      <c r="R4728" s="134"/>
      <c r="S4728" s="135"/>
      <c r="T4728" s="135"/>
      <c r="U4728" s="134"/>
      <c r="V4728" s="135"/>
      <c r="W4728" s="135"/>
      <c r="X4728" s="134"/>
      <c r="Y4728" s="135"/>
      <c r="Z4728" s="135"/>
      <c r="AA4728" s="134"/>
      <c r="AB4728" s="135"/>
      <c r="AC4728" s="135"/>
      <c r="AD4728" s="134"/>
      <c r="AE4728" s="135"/>
      <c r="AF4728" s="135"/>
      <c r="AG4728" s="134"/>
    </row>
    <row r="4729" spans="1:33">
      <c r="A4729" s="144" t="s">
        <v>345</v>
      </c>
      <c r="B4729" s="135" t="s">
        <v>452</v>
      </c>
      <c r="C4729" s="143">
        <v>-496.07486780224156</v>
      </c>
      <c r="D4729" s="143">
        <v>1512.4927890388649</v>
      </c>
      <c r="E4729" s="142">
        <v>1.268</v>
      </c>
      <c r="F4729" s="141">
        <v>2.2410000000000001</v>
      </c>
      <c r="G4729" s="135"/>
      <c r="H4729" s="135"/>
      <c r="I4729" s="134"/>
      <c r="J4729" s="135"/>
      <c r="K4729" s="135"/>
      <c r="L4729" s="134"/>
      <c r="M4729" s="135"/>
      <c r="N4729" s="135"/>
      <c r="O4729" s="134"/>
      <c r="P4729" s="135"/>
      <c r="Q4729" s="135"/>
      <c r="R4729" s="134"/>
      <c r="S4729" s="135"/>
      <c r="T4729" s="135"/>
      <c r="U4729" s="134"/>
      <c r="V4729" s="135"/>
      <c r="W4729" s="135"/>
      <c r="X4729" s="134"/>
      <c r="Y4729" s="135"/>
      <c r="Z4729" s="135"/>
      <c r="AA4729" s="134"/>
      <c r="AB4729" s="135"/>
      <c r="AC4729" s="135"/>
      <c r="AD4729" s="134"/>
      <c r="AE4729" s="135"/>
      <c r="AF4729" s="135"/>
      <c r="AG4729" s="134"/>
    </row>
    <row r="4730" spans="1:33">
      <c r="A4730" s="144" t="s">
        <v>345</v>
      </c>
      <c r="B4730" s="135" t="s">
        <v>451</v>
      </c>
      <c r="C4730" s="143">
        <v>-496.65735858029433</v>
      </c>
      <c r="D4730" s="143">
        <v>1510.8635811701729</v>
      </c>
      <c r="E4730" s="142">
        <v>1.288</v>
      </c>
      <c r="F4730" s="141">
        <v>2.2549999999999999</v>
      </c>
      <c r="G4730" s="135"/>
      <c r="H4730" s="135"/>
      <c r="I4730" s="134"/>
      <c r="J4730" s="135"/>
      <c r="K4730" s="135"/>
      <c r="L4730" s="134"/>
      <c r="M4730" s="135"/>
      <c r="N4730" s="135"/>
      <c r="O4730" s="134"/>
      <c r="P4730" s="135"/>
      <c r="Q4730" s="135"/>
      <c r="R4730" s="134"/>
      <c r="S4730" s="135"/>
      <c r="T4730" s="135"/>
      <c r="U4730" s="134"/>
      <c r="V4730" s="135"/>
      <c r="W4730" s="135"/>
      <c r="X4730" s="134"/>
      <c r="Y4730" s="135"/>
      <c r="Z4730" s="135"/>
      <c r="AA4730" s="134"/>
      <c r="AB4730" s="135"/>
      <c r="AC4730" s="135"/>
      <c r="AD4730" s="134"/>
      <c r="AE4730" s="135"/>
      <c r="AF4730" s="135"/>
      <c r="AG4730" s="134"/>
    </row>
    <row r="4731" spans="1:33">
      <c r="A4731" s="144" t="s">
        <v>345</v>
      </c>
      <c r="B4731" s="135" t="s">
        <v>450</v>
      </c>
      <c r="C4731" s="143">
        <v>-496.1010881029539</v>
      </c>
      <c r="D4731" s="143">
        <v>1508.9114881670464</v>
      </c>
      <c r="E4731" s="142">
        <v>1.2929999999999999</v>
      </c>
      <c r="F4731" s="141">
        <v>2.2290000000000001</v>
      </c>
      <c r="G4731" s="135"/>
      <c r="H4731" s="135"/>
      <c r="I4731" s="134"/>
      <c r="J4731" s="135"/>
      <c r="K4731" s="135"/>
      <c r="L4731" s="134"/>
      <c r="M4731" s="135"/>
      <c r="N4731" s="135"/>
      <c r="O4731" s="134"/>
      <c r="P4731" s="135"/>
      <c r="Q4731" s="135"/>
      <c r="R4731" s="134"/>
      <c r="S4731" s="135"/>
      <c r="T4731" s="135"/>
      <c r="U4731" s="134"/>
      <c r="V4731" s="135"/>
      <c r="W4731" s="135"/>
      <c r="X4731" s="134"/>
      <c r="Y4731" s="135"/>
      <c r="Z4731" s="135"/>
      <c r="AA4731" s="134"/>
      <c r="AB4731" s="135"/>
      <c r="AC4731" s="135"/>
      <c r="AD4731" s="134"/>
      <c r="AE4731" s="135"/>
      <c r="AF4731" s="135"/>
      <c r="AG4731" s="134"/>
    </row>
    <row r="4732" spans="1:33">
      <c r="A4732" s="144" t="s">
        <v>345</v>
      </c>
      <c r="B4732" s="135" t="s">
        <v>449</v>
      </c>
      <c r="C4732" s="143">
        <v>-496.31941470143221</v>
      </c>
      <c r="D4732" s="143">
        <v>1508.4247683663928</v>
      </c>
      <c r="E4732" s="142">
        <v>1.296</v>
      </c>
      <c r="F4732" s="141">
        <v>2.2429999999999999</v>
      </c>
      <c r="G4732" s="135"/>
      <c r="H4732" s="135"/>
      <c r="I4732" s="134"/>
      <c r="J4732" s="135"/>
      <c r="K4732" s="135"/>
      <c r="L4732" s="134"/>
      <c r="M4732" s="135"/>
      <c r="N4732" s="135"/>
      <c r="O4732" s="134"/>
      <c r="P4732" s="135"/>
      <c r="Q4732" s="135"/>
      <c r="R4732" s="134"/>
      <c r="S4732" s="135"/>
      <c r="T4732" s="135"/>
      <c r="U4732" s="134"/>
      <c r="V4732" s="135"/>
      <c r="W4732" s="135"/>
      <c r="X4732" s="134"/>
      <c r="Y4732" s="135"/>
      <c r="Z4732" s="135"/>
      <c r="AA4732" s="134"/>
      <c r="AB4732" s="135"/>
      <c r="AC4732" s="135"/>
      <c r="AD4732" s="134"/>
      <c r="AE4732" s="135"/>
      <c r="AF4732" s="135"/>
      <c r="AG4732" s="134"/>
    </row>
    <row r="4733" spans="1:33">
      <c r="A4733" s="144" t="s">
        <v>345</v>
      </c>
      <c r="B4733" s="135" t="s">
        <v>448</v>
      </c>
      <c r="C4733" s="143">
        <v>-496.00398815744103</v>
      </c>
      <c r="D4733" s="143">
        <v>1508.3223338410453</v>
      </c>
      <c r="E4733" s="142">
        <v>1.2629999999999999</v>
      </c>
      <c r="F4733" s="141">
        <v>2.238</v>
      </c>
      <c r="G4733" s="135"/>
      <c r="H4733" s="135"/>
      <c r="I4733" s="134"/>
      <c r="J4733" s="135"/>
      <c r="K4733" s="135"/>
      <c r="L4733" s="134"/>
      <c r="M4733" s="135"/>
      <c r="N4733" s="135"/>
      <c r="O4733" s="134"/>
      <c r="P4733" s="135"/>
      <c r="Q4733" s="135"/>
      <c r="R4733" s="134"/>
      <c r="S4733" s="135"/>
      <c r="T4733" s="135"/>
      <c r="U4733" s="134"/>
      <c r="V4733" s="135"/>
      <c r="W4733" s="135"/>
      <c r="X4733" s="134"/>
      <c r="Y4733" s="135"/>
      <c r="Z4733" s="135"/>
      <c r="AA4733" s="134"/>
      <c r="AB4733" s="135"/>
      <c r="AC4733" s="135"/>
      <c r="AD4733" s="134"/>
      <c r="AE4733" s="135"/>
      <c r="AF4733" s="135"/>
      <c r="AG4733" s="134"/>
    </row>
    <row r="4734" spans="1:33">
      <c r="A4734" s="144" t="s">
        <v>345</v>
      </c>
      <c r="B4734" s="135" t="s">
        <v>447</v>
      </c>
      <c r="C4734" s="143">
        <v>-496.68266517344392</v>
      </c>
      <c r="D4734" s="143">
        <v>1507.1878847142909</v>
      </c>
      <c r="E4734" s="142">
        <v>1.3080000000000001</v>
      </c>
      <c r="F4734" s="141">
        <v>2.2429999999999999</v>
      </c>
      <c r="G4734" s="135"/>
      <c r="H4734" s="135"/>
      <c r="I4734" s="134"/>
      <c r="J4734" s="135"/>
      <c r="K4734" s="135"/>
      <c r="L4734" s="134"/>
      <c r="M4734" s="135"/>
      <c r="N4734" s="135"/>
      <c r="O4734" s="134"/>
      <c r="P4734" s="135"/>
      <c r="Q4734" s="135"/>
      <c r="R4734" s="134"/>
      <c r="S4734" s="135"/>
      <c r="T4734" s="135"/>
      <c r="U4734" s="134"/>
      <c r="V4734" s="135"/>
      <c r="W4734" s="135"/>
      <c r="X4734" s="134"/>
      <c r="Y4734" s="135"/>
      <c r="Z4734" s="135"/>
      <c r="AA4734" s="134"/>
      <c r="AB4734" s="135"/>
      <c r="AC4734" s="135"/>
      <c r="AD4734" s="134"/>
      <c r="AE4734" s="135"/>
      <c r="AF4734" s="135"/>
      <c r="AG4734" s="134"/>
    </row>
    <row r="4735" spans="1:33">
      <c r="A4735" s="144" t="s">
        <v>345</v>
      </c>
      <c r="B4735" s="135" t="s">
        <v>446</v>
      </c>
      <c r="C4735" s="143">
        <v>-496.21162610478649</v>
      </c>
      <c r="D4735" s="143">
        <v>1506.5563487865181</v>
      </c>
      <c r="E4735" s="142">
        <v>1.306</v>
      </c>
      <c r="F4735" s="141">
        <v>2.242</v>
      </c>
      <c r="G4735" s="135"/>
      <c r="H4735" s="135"/>
      <c r="I4735" s="134"/>
      <c r="J4735" s="135"/>
      <c r="K4735" s="135"/>
      <c r="L4735" s="134"/>
      <c r="M4735" s="135"/>
      <c r="N4735" s="135"/>
      <c r="O4735" s="134"/>
      <c r="P4735" s="135"/>
      <c r="Q4735" s="135"/>
      <c r="R4735" s="134"/>
      <c r="S4735" s="135"/>
      <c r="T4735" s="135"/>
      <c r="U4735" s="134"/>
      <c r="V4735" s="135"/>
      <c r="W4735" s="135"/>
      <c r="X4735" s="134"/>
      <c r="Y4735" s="135"/>
      <c r="Z4735" s="135"/>
      <c r="AA4735" s="134"/>
      <c r="AB4735" s="135"/>
      <c r="AC4735" s="135"/>
      <c r="AD4735" s="134"/>
      <c r="AE4735" s="135"/>
      <c r="AF4735" s="135"/>
      <c r="AG4735" s="134"/>
    </row>
    <row r="4736" spans="1:33">
      <c r="A4736" s="144" t="s">
        <v>345</v>
      </c>
      <c r="B4736" s="135" t="s">
        <v>445</v>
      </c>
      <c r="C4736" s="143">
        <v>-496.46427301303243</v>
      </c>
      <c r="D4736" s="143">
        <v>1504.6766969230137</v>
      </c>
      <c r="E4736" s="142">
        <v>1.2689999999999999</v>
      </c>
      <c r="F4736" s="141">
        <v>2.254</v>
      </c>
      <c r="G4736" s="135"/>
      <c r="H4736" s="135"/>
      <c r="I4736" s="134"/>
      <c r="J4736" s="135"/>
      <c r="K4736" s="135"/>
      <c r="L4736" s="134"/>
      <c r="M4736" s="135"/>
      <c r="N4736" s="135"/>
      <c r="O4736" s="134"/>
      <c r="P4736" s="135"/>
      <c r="Q4736" s="135"/>
      <c r="R4736" s="134"/>
      <c r="S4736" s="135"/>
      <c r="T4736" s="135"/>
      <c r="U4736" s="134"/>
      <c r="V4736" s="135"/>
      <c r="W4736" s="135"/>
      <c r="X4736" s="134"/>
      <c r="Y4736" s="135"/>
      <c r="Z4736" s="135"/>
      <c r="AA4736" s="134"/>
      <c r="AB4736" s="135"/>
      <c r="AC4736" s="135"/>
      <c r="AD4736" s="134"/>
      <c r="AE4736" s="135"/>
      <c r="AF4736" s="135"/>
      <c r="AG4736" s="134"/>
    </row>
    <row r="4737" spans="1:33">
      <c r="A4737" s="144" t="s">
        <v>345</v>
      </c>
      <c r="B4737" s="135" t="s">
        <v>444</v>
      </c>
      <c r="C4737" s="143">
        <v>-496.85117406897035</v>
      </c>
      <c r="D4737" s="143">
        <v>1503.8896563016247</v>
      </c>
      <c r="E4737" s="142">
        <v>1.298</v>
      </c>
      <c r="F4737" s="141">
        <v>2.2290000000000001</v>
      </c>
      <c r="G4737" s="135"/>
      <c r="H4737" s="135"/>
      <c r="I4737" s="134"/>
      <c r="J4737" s="135"/>
      <c r="K4737" s="135"/>
      <c r="L4737" s="134"/>
      <c r="M4737" s="135"/>
      <c r="N4737" s="135"/>
      <c r="O4737" s="134"/>
      <c r="P4737" s="135"/>
      <c r="Q4737" s="135"/>
      <c r="R4737" s="134"/>
      <c r="S4737" s="135"/>
      <c r="T4737" s="135"/>
      <c r="U4737" s="134"/>
      <c r="V4737" s="135"/>
      <c r="W4737" s="135"/>
      <c r="X4737" s="134"/>
      <c r="Y4737" s="135"/>
      <c r="Z4737" s="135"/>
      <c r="AA4737" s="134"/>
      <c r="AB4737" s="135"/>
      <c r="AC4737" s="135"/>
      <c r="AD4737" s="134"/>
      <c r="AE4737" s="135"/>
      <c r="AF4737" s="135"/>
      <c r="AG4737" s="134"/>
    </row>
    <row r="4738" spans="1:33">
      <c r="A4738" s="144" t="s">
        <v>345</v>
      </c>
      <c r="B4738" s="135" t="s">
        <v>443</v>
      </c>
      <c r="C4738" s="143">
        <v>-496.30496159133122</v>
      </c>
      <c r="D4738" s="143">
        <v>1501.9076638816218</v>
      </c>
      <c r="E4738" s="142">
        <v>1.3140000000000001</v>
      </c>
      <c r="F4738" s="141">
        <v>2.242</v>
      </c>
      <c r="G4738" s="135"/>
      <c r="H4738" s="135"/>
      <c r="I4738" s="134"/>
      <c r="J4738" s="135"/>
      <c r="K4738" s="135"/>
      <c r="L4738" s="134"/>
      <c r="M4738" s="135"/>
      <c r="N4738" s="135"/>
      <c r="O4738" s="134"/>
      <c r="P4738" s="135"/>
      <c r="Q4738" s="135"/>
      <c r="R4738" s="134"/>
      <c r="S4738" s="135"/>
      <c r="T4738" s="135"/>
      <c r="U4738" s="134"/>
      <c r="V4738" s="135"/>
      <c r="W4738" s="135"/>
      <c r="X4738" s="134"/>
      <c r="Y4738" s="135"/>
      <c r="Z4738" s="135"/>
      <c r="AA4738" s="134"/>
      <c r="AB4738" s="135"/>
      <c r="AC4738" s="135"/>
      <c r="AD4738" s="134"/>
      <c r="AE4738" s="135"/>
      <c r="AF4738" s="135"/>
      <c r="AG4738" s="134"/>
    </row>
    <row r="4739" spans="1:33">
      <c r="A4739" s="144" t="s">
        <v>345</v>
      </c>
      <c r="B4739" s="135" t="s">
        <v>442</v>
      </c>
      <c r="C4739" s="143">
        <v>-496.11977113194098</v>
      </c>
      <c r="D4739" s="143">
        <v>1501.8700375919068</v>
      </c>
      <c r="E4739" s="142">
        <v>1.2829999999999999</v>
      </c>
      <c r="F4739" s="141">
        <v>2.2440000000000002</v>
      </c>
      <c r="G4739" s="135"/>
      <c r="H4739" s="135"/>
      <c r="I4739" s="134"/>
      <c r="J4739" s="135"/>
      <c r="K4739" s="135"/>
      <c r="L4739" s="134"/>
      <c r="M4739" s="135"/>
      <c r="N4739" s="135"/>
      <c r="O4739" s="134"/>
      <c r="P4739" s="135"/>
      <c r="Q4739" s="135"/>
      <c r="R4739" s="134"/>
      <c r="S4739" s="135"/>
      <c r="T4739" s="135"/>
      <c r="U4739" s="134"/>
      <c r="V4739" s="135"/>
      <c r="W4739" s="135"/>
      <c r="X4739" s="134"/>
      <c r="Y4739" s="135"/>
      <c r="Z4739" s="135"/>
      <c r="AA4739" s="134"/>
      <c r="AB4739" s="135"/>
      <c r="AC4739" s="135"/>
      <c r="AD4739" s="134"/>
      <c r="AE4739" s="135"/>
      <c r="AF4739" s="135"/>
      <c r="AG4739" s="134"/>
    </row>
    <row r="4740" spans="1:33">
      <c r="A4740" s="144" t="s">
        <v>345</v>
      </c>
      <c r="B4740" s="135" t="s">
        <v>441</v>
      </c>
      <c r="C4740" s="143">
        <v>-496.16083552352586</v>
      </c>
      <c r="D4740" s="143">
        <v>1501.7973359562188</v>
      </c>
      <c r="E4740" s="142">
        <v>1.3140000000000001</v>
      </c>
      <c r="F4740" s="141">
        <v>2.2549999999999999</v>
      </c>
      <c r="G4740" s="135"/>
      <c r="H4740" s="135"/>
      <c r="I4740" s="134"/>
      <c r="J4740" s="135"/>
      <c r="K4740" s="135"/>
      <c r="L4740" s="134"/>
      <c r="M4740" s="135"/>
      <c r="N4740" s="135"/>
      <c r="O4740" s="134"/>
      <c r="P4740" s="135"/>
      <c r="Q4740" s="135"/>
      <c r="R4740" s="134"/>
      <c r="S4740" s="135"/>
      <c r="T4740" s="135"/>
      <c r="U4740" s="134"/>
      <c r="V4740" s="135"/>
      <c r="W4740" s="135"/>
      <c r="X4740" s="134"/>
      <c r="Y4740" s="135"/>
      <c r="Z4740" s="135"/>
      <c r="AA4740" s="134"/>
      <c r="AB4740" s="135"/>
      <c r="AC4740" s="135"/>
      <c r="AD4740" s="134"/>
      <c r="AE4740" s="135"/>
      <c r="AF4740" s="135"/>
      <c r="AG4740" s="134"/>
    </row>
    <row r="4741" spans="1:33">
      <c r="A4741" s="144" t="s">
        <v>345</v>
      </c>
      <c r="B4741" s="135" t="s">
        <v>440</v>
      </c>
      <c r="C4741" s="143">
        <v>-496.77601367202857</v>
      </c>
      <c r="D4741" s="143">
        <v>1501.4149642334089</v>
      </c>
      <c r="E4741" s="142">
        <v>1.3160000000000001</v>
      </c>
      <c r="F4741" s="141">
        <v>2.2389999999999999</v>
      </c>
      <c r="G4741" s="135"/>
      <c r="H4741" s="135"/>
      <c r="I4741" s="134"/>
      <c r="J4741" s="135"/>
      <c r="K4741" s="135"/>
      <c r="L4741" s="134"/>
      <c r="M4741" s="135"/>
      <c r="N4741" s="135"/>
      <c r="O4741" s="134"/>
      <c r="P4741" s="135"/>
      <c r="Q4741" s="135"/>
      <c r="R4741" s="134"/>
      <c r="S4741" s="135"/>
      <c r="T4741" s="135"/>
      <c r="U4741" s="134"/>
      <c r="V4741" s="135"/>
      <c r="W4741" s="135"/>
      <c r="X4741" s="134"/>
      <c r="Y4741" s="135"/>
      <c r="Z4741" s="135"/>
      <c r="AA4741" s="134"/>
      <c r="AB4741" s="135"/>
      <c r="AC4741" s="135"/>
      <c r="AD4741" s="134"/>
      <c r="AE4741" s="135"/>
      <c r="AF4741" s="135"/>
      <c r="AG4741" s="134"/>
    </row>
    <row r="4742" spans="1:33">
      <c r="A4742" s="144" t="s">
        <v>345</v>
      </c>
      <c r="B4742" s="135" t="s">
        <v>439</v>
      </c>
      <c r="C4742" s="143">
        <v>-495.90218508007121</v>
      </c>
      <c r="D4742" s="143">
        <v>1500.4268254290871</v>
      </c>
      <c r="E4742" s="142">
        <v>1.274</v>
      </c>
      <c r="F4742" s="141">
        <v>2.2410000000000001</v>
      </c>
      <c r="G4742" s="135"/>
      <c r="H4742" s="135"/>
      <c r="I4742" s="134"/>
      <c r="J4742" s="135"/>
      <c r="K4742" s="135"/>
      <c r="L4742" s="134"/>
      <c r="M4742" s="135"/>
      <c r="N4742" s="135"/>
      <c r="O4742" s="134"/>
      <c r="P4742" s="135"/>
      <c r="Q4742" s="135"/>
      <c r="R4742" s="134"/>
      <c r="S4742" s="135"/>
      <c r="T4742" s="135"/>
      <c r="U4742" s="134"/>
      <c r="V4742" s="135"/>
      <c r="W4742" s="135"/>
      <c r="X4742" s="134"/>
      <c r="Y4742" s="135"/>
      <c r="Z4742" s="135"/>
      <c r="AA4742" s="134"/>
      <c r="AB4742" s="135"/>
      <c r="AC4742" s="135"/>
      <c r="AD4742" s="134"/>
      <c r="AE4742" s="135"/>
      <c r="AF4742" s="135"/>
      <c r="AG4742" s="134"/>
    </row>
    <row r="4743" spans="1:33">
      <c r="A4743" s="144" t="s">
        <v>345</v>
      </c>
      <c r="B4743" s="135" t="s">
        <v>438</v>
      </c>
      <c r="C4743" s="143">
        <v>-495.96753513065346</v>
      </c>
      <c r="D4743" s="143">
        <v>1500.3265649889613</v>
      </c>
      <c r="E4743" s="142">
        <v>1.294</v>
      </c>
      <c r="F4743" s="141">
        <v>2.2269999999999999</v>
      </c>
      <c r="G4743" s="135"/>
      <c r="H4743" s="135"/>
      <c r="I4743" s="134"/>
      <c r="J4743" s="135"/>
      <c r="K4743" s="135"/>
      <c r="L4743" s="134"/>
      <c r="M4743" s="135"/>
      <c r="N4743" s="135"/>
      <c r="O4743" s="134"/>
      <c r="P4743" s="135"/>
      <c r="Q4743" s="135"/>
      <c r="R4743" s="134"/>
      <c r="S4743" s="135"/>
      <c r="T4743" s="135"/>
      <c r="U4743" s="134"/>
      <c r="V4743" s="135"/>
      <c r="W4743" s="135"/>
      <c r="X4743" s="134"/>
      <c r="Y4743" s="135"/>
      <c r="Z4743" s="135"/>
      <c r="AA4743" s="134"/>
      <c r="AB4743" s="135"/>
      <c r="AC4743" s="135"/>
      <c r="AD4743" s="134"/>
      <c r="AE4743" s="135"/>
      <c r="AF4743" s="135"/>
      <c r="AG4743" s="134"/>
    </row>
    <row r="4744" spans="1:33">
      <c r="A4744" s="144" t="s">
        <v>345</v>
      </c>
      <c r="B4744" s="135" t="s">
        <v>437</v>
      </c>
      <c r="C4744" s="143">
        <v>-496.13320686187564</v>
      </c>
      <c r="D4744" s="143">
        <v>1500.0592462332079</v>
      </c>
      <c r="E4744" s="142">
        <v>1.329</v>
      </c>
      <c r="F4744" s="141">
        <v>2.2559999999999998</v>
      </c>
      <c r="G4744" s="135"/>
      <c r="H4744" s="135"/>
      <c r="I4744" s="134"/>
      <c r="J4744" s="135"/>
      <c r="K4744" s="135"/>
      <c r="L4744" s="134"/>
      <c r="M4744" s="135"/>
      <c r="N4744" s="135"/>
      <c r="O4744" s="134"/>
      <c r="P4744" s="135"/>
      <c r="Q4744" s="135"/>
      <c r="R4744" s="134"/>
      <c r="S4744" s="135"/>
      <c r="T4744" s="135"/>
      <c r="U4744" s="134"/>
      <c r="V4744" s="135"/>
      <c r="W4744" s="135"/>
      <c r="X4744" s="134"/>
      <c r="Y4744" s="135"/>
      <c r="Z4744" s="135"/>
      <c r="AA4744" s="134"/>
      <c r="AB4744" s="135"/>
      <c r="AC4744" s="135"/>
      <c r="AD4744" s="134"/>
      <c r="AE4744" s="135"/>
      <c r="AF4744" s="135"/>
      <c r="AG4744" s="134"/>
    </row>
    <row r="4745" spans="1:33">
      <c r="A4745" s="144" t="s">
        <v>345</v>
      </c>
      <c r="B4745" s="135" t="s">
        <v>436</v>
      </c>
      <c r="C4745" s="143">
        <v>-496.42234649162361</v>
      </c>
      <c r="D4745" s="143">
        <v>1498.2824047705569</v>
      </c>
      <c r="E4745" s="142">
        <v>1.2949999999999999</v>
      </c>
      <c r="F4745" s="141">
        <v>2.2389999999999999</v>
      </c>
      <c r="G4745" s="135"/>
      <c r="H4745" s="135"/>
      <c r="I4745" s="134"/>
      <c r="J4745" s="135"/>
      <c r="K4745" s="135"/>
      <c r="L4745" s="134"/>
      <c r="M4745" s="135"/>
      <c r="N4745" s="135"/>
      <c r="O4745" s="134"/>
      <c r="P4745" s="135"/>
      <c r="Q4745" s="135"/>
      <c r="R4745" s="134"/>
      <c r="S4745" s="135"/>
      <c r="T4745" s="135"/>
      <c r="U4745" s="134"/>
      <c r="V4745" s="135"/>
      <c r="W4745" s="135"/>
      <c r="X4745" s="134"/>
      <c r="Y4745" s="135"/>
      <c r="Z4745" s="135"/>
      <c r="AA4745" s="134"/>
      <c r="AB4745" s="135"/>
      <c r="AC4745" s="135"/>
      <c r="AD4745" s="134"/>
      <c r="AE4745" s="135"/>
      <c r="AF4745" s="135"/>
      <c r="AG4745" s="134"/>
    </row>
    <row r="4746" spans="1:33">
      <c r="A4746" s="144" t="s">
        <v>345</v>
      </c>
      <c r="B4746" s="135" t="s">
        <v>435</v>
      </c>
      <c r="C4746" s="143">
        <v>-496.79241805662446</v>
      </c>
      <c r="D4746" s="143">
        <v>1496.8008394995463</v>
      </c>
      <c r="E4746" s="142">
        <v>1.3069999999999999</v>
      </c>
      <c r="F4746" s="141">
        <v>2.2389999999999999</v>
      </c>
      <c r="G4746" s="135"/>
      <c r="H4746" s="135"/>
      <c r="I4746" s="134"/>
      <c r="J4746" s="135"/>
      <c r="K4746" s="135"/>
      <c r="L4746" s="134"/>
      <c r="M4746" s="135"/>
      <c r="N4746" s="135"/>
      <c r="O4746" s="134"/>
      <c r="P4746" s="135"/>
      <c r="Q4746" s="135"/>
      <c r="R4746" s="134"/>
      <c r="S4746" s="135"/>
      <c r="T4746" s="135"/>
      <c r="U4746" s="134"/>
      <c r="V4746" s="135"/>
      <c r="W4746" s="135"/>
      <c r="X4746" s="134"/>
      <c r="Y4746" s="135"/>
      <c r="Z4746" s="135"/>
      <c r="AA4746" s="134"/>
      <c r="AB4746" s="135"/>
      <c r="AC4746" s="135"/>
      <c r="AD4746" s="134"/>
      <c r="AE4746" s="135"/>
      <c r="AF4746" s="135"/>
      <c r="AG4746" s="134"/>
    </row>
    <row r="4747" spans="1:33">
      <c r="A4747" s="144" t="s">
        <v>345</v>
      </c>
      <c r="B4747" s="135" t="s">
        <v>434</v>
      </c>
      <c r="C4747" s="143">
        <v>-495.94902416179224</v>
      </c>
      <c r="D4747" s="143">
        <v>1495.3175518067012</v>
      </c>
      <c r="E4747" s="142">
        <v>1.306</v>
      </c>
      <c r="F4747" s="141">
        <v>2.2440000000000002</v>
      </c>
      <c r="G4747" s="135"/>
      <c r="H4747" s="135"/>
      <c r="I4747" s="134"/>
      <c r="J4747" s="135"/>
      <c r="K4747" s="135"/>
      <c r="L4747" s="134"/>
      <c r="M4747" s="135"/>
      <c r="N4747" s="135"/>
      <c r="O4747" s="134"/>
      <c r="P4747" s="135"/>
      <c r="Q4747" s="135"/>
      <c r="R4747" s="134"/>
      <c r="S4747" s="135"/>
      <c r="T4747" s="135"/>
      <c r="U4747" s="134"/>
      <c r="V4747" s="135"/>
      <c r="W4747" s="135"/>
      <c r="X4747" s="134"/>
      <c r="Y4747" s="135"/>
      <c r="Z4747" s="135"/>
      <c r="AA4747" s="134"/>
      <c r="AB4747" s="135"/>
      <c r="AC4747" s="135"/>
      <c r="AD4747" s="134"/>
      <c r="AE4747" s="135"/>
      <c r="AF4747" s="135"/>
      <c r="AG4747" s="134"/>
    </row>
    <row r="4748" spans="1:33">
      <c r="A4748" s="144" t="s">
        <v>345</v>
      </c>
      <c r="B4748" s="135" t="s">
        <v>433</v>
      </c>
      <c r="C4748" s="143">
        <v>-496.19268846269472</v>
      </c>
      <c r="D4748" s="143">
        <v>1493.4703671308062</v>
      </c>
      <c r="E4748" s="142">
        <v>1.296</v>
      </c>
      <c r="F4748" s="141">
        <v>2.238</v>
      </c>
      <c r="G4748" s="135"/>
      <c r="H4748" s="135"/>
      <c r="I4748" s="134"/>
      <c r="J4748" s="135"/>
      <c r="K4748" s="135"/>
      <c r="L4748" s="134"/>
      <c r="M4748" s="135"/>
      <c r="N4748" s="135"/>
      <c r="O4748" s="134"/>
      <c r="P4748" s="135"/>
      <c r="Q4748" s="135"/>
      <c r="R4748" s="134"/>
      <c r="S4748" s="135"/>
      <c r="T4748" s="135"/>
      <c r="U4748" s="134"/>
      <c r="V4748" s="135"/>
      <c r="W4748" s="135"/>
      <c r="X4748" s="134"/>
      <c r="Y4748" s="135"/>
      <c r="Z4748" s="135"/>
      <c r="AA4748" s="134"/>
      <c r="AB4748" s="135"/>
      <c r="AC4748" s="135"/>
      <c r="AD4748" s="134"/>
      <c r="AE4748" s="135"/>
      <c r="AF4748" s="135"/>
      <c r="AG4748" s="134"/>
    </row>
    <row r="4749" spans="1:33">
      <c r="A4749" s="144" t="s">
        <v>345</v>
      </c>
      <c r="B4749" s="135" t="s">
        <v>432</v>
      </c>
      <c r="C4749" s="143">
        <v>-496.76716827647238</v>
      </c>
      <c r="D4749" s="143">
        <v>1493.1040565535209</v>
      </c>
      <c r="E4749" s="142">
        <v>1.3160000000000001</v>
      </c>
      <c r="F4749" s="141">
        <v>2.2410000000000001</v>
      </c>
      <c r="G4749" s="135"/>
      <c r="H4749" s="135"/>
      <c r="I4749" s="134"/>
      <c r="J4749" s="135"/>
      <c r="K4749" s="135"/>
      <c r="L4749" s="134"/>
      <c r="M4749" s="135"/>
      <c r="N4749" s="135"/>
      <c r="O4749" s="134"/>
      <c r="P4749" s="135"/>
      <c r="Q4749" s="135"/>
      <c r="R4749" s="134"/>
      <c r="S4749" s="135"/>
      <c r="T4749" s="135"/>
      <c r="U4749" s="134"/>
      <c r="V4749" s="135"/>
      <c r="W4749" s="135"/>
      <c r="X4749" s="134"/>
      <c r="Y4749" s="135"/>
      <c r="Z4749" s="135"/>
      <c r="AA4749" s="134"/>
      <c r="AB4749" s="135"/>
      <c r="AC4749" s="135"/>
      <c r="AD4749" s="134"/>
      <c r="AE4749" s="135"/>
      <c r="AF4749" s="135"/>
      <c r="AG4749" s="134"/>
    </row>
    <row r="4750" spans="1:33">
      <c r="A4750" s="144" t="s">
        <v>345</v>
      </c>
      <c r="B4750" s="135" t="s">
        <v>431</v>
      </c>
      <c r="C4750" s="143">
        <v>-495.91837068553923</v>
      </c>
      <c r="D4750" s="143">
        <v>1492.0569329494003</v>
      </c>
      <c r="E4750" s="142">
        <v>1.296</v>
      </c>
      <c r="F4750" s="141">
        <v>2.2490000000000001</v>
      </c>
      <c r="G4750" s="135"/>
      <c r="H4750" s="135"/>
      <c r="I4750" s="134"/>
      <c r="J4750" s="135"/>
      <c r="K4750" s="135"/>
      <c r="L4750" s="134"/>
      <c r="M4750" s="135"/>
      <c r="N4750" s="135"/>
      <c r="O4750" s="134"/>
      <c r="P4750" s="135"/>
      <c r="Q4750" s="135"/>
      <c r="R4750" s="134"/>
      <c r="S4750" s="135"/>
      <c r="T4750" s="135"/>
      <c r="U4750" s="134"/>
      <c r="V4750" s="135"/>
      <c r="W4750" s="135"/>
      <c r="X4750" s="134"/>
      <c r="Y4750" s="135"/>
      <c r="Z4750" s="135"/>
      <c r="AA4750" s="134"/>
      <c r="AB4750" s="135"/>
      <c r="AC4750" s="135"/>
      <c r="AD4750" s="134"/>
      <c r="AE4750" s="135"/>
      <c r="AF4750" s="135"/>
      <c r="AG4750" s="134"/>
    </row>
    <row r="4751" spans="1:33">
      <c r="A4751" s="144" t="s">
        <v>345</v>
      </c>
      <c r="B4751" s="135" t="s">
        <v>430</v>
      </c>
      <c r="C4751" s="143">
        <v>-496.31996775480854</v>
      </c>
      <c r="D4751" s="143">
        <v>1492.020710528782</v>
      </c>
      <c r="E4751" s="142">
        <v>1.3140000000000001</v>
      </c>
      <c r="F4751" s="141">
        <v>2.23</v>
      </c>
      <c r="G4751" s="135"/>
      <c r="H4751" s="135"/>
      <c r="I4751" s="134"/>
      <c r="J4751" s="135"/>
      <c r="K4751" s="135"/>
      <c r="L4751" s="134"/>
      <c r="M4751" s="135"/>
      <c r="N4751" s="135"/>
      <c r="O4751" s="134"/>
      <c r="P4751" s="135"/>
      <c r="Q4751" s="135"/>
      <c r="R4751" s="134"/>
      <c r="S4751" s="135"/>
      <c r="T4751" s="135"/>
      <c r="U4751" s="134"/>
      <c r="V4751" s="135"/>
      <c r="W4751" s="135"/>
      <c r="X4751" s="134"/>
      <c r="Y4751" s="135"/>
      <c r="Z4751" s="135"/>
      <c r="AA4751" s="134"/>
      <c r="AB4751" s="135"/>
      <c r="AC4751" s="135"/>
      <c r="AD4751" s="134"/>
      <c r="AE4751" s="135"/>
      <c r="AF4751" s="135"/>
      <c r="AG4751" s="134"/>
    </row>
    <row r="4752" spans="1:33">
      <c r="A4752" s="144" t="s">
        <v>345</v>
      </c>
      <c r="B4752" s="135" t="s">
        <v>429</v>
      </c>
      <c r="C4752" s="143">
        <v>-496.63777069005448</v>
      </c>
      <c r="D4752" s="143">
        <v>1492.0050460615848</v>
      </c>
      <c r="E4752" s="142">
        <v>1.3080000000000001</v>
      </c>
      <c r="F4752" s="141">
        <v>2.246</v>
      </c>
      <c r="G4752" s="135"/>
      <c r="H4752" s="135"/>
      <c r="I4752" s="134"/>
      <c r="J4752" s="135"/>
      <c r="K4752" s="135"/>
      <c r="L4752" s="134"/>
      <c r="M4752" s="135"/>
      <c r="N4752" s="135"/>
      <c r="O4752" s="134"/>
      <c r="P4752" s="135"/>
      <c r="Q4752" s="135"/>
      <c r="R4752" s="134"/>
      <c r="S4752" s="135"/>
      <c r="T4752" s="135"/>
      <c r="U4752" s="134"/>
      <c r="V4752" s="135"/>
      <c r="W4752" s="135"/>
      <c r="X4752" s="134"/>
      <c r="Y4752" s="135"/>
      <c r="Z4752" s="135"/>
      <c r="AA4752" s="134"/>
      <c r="AB4752" s="135"/>
      <c r="AC4752" s="135"/>
      <c r="AD4752" s="134"/>
      <c r="AE4752" s="135"/>
      <c r="AF4752" s="135"/>
      <c r="AG4752" s="134"/>
    </row>
    <row r="4753" spans="1:33">
      <c r="A4753" s="144" t="s">
        <v>345</v>
      </c>
      <c r="B4753" s="135" t="s">
        <v>428</v>
      </c>
      <c r="C4753" s="143">
        <v>-496.63132838235867</v>
      </c>
      <c r="D4753" s="143">
        <v>1491.369744138314</v>
      </c>
      <c r="E4753" s="142">
        <v>1.306</v>
      </c>
      <c r="F4753" s="141">
        <v>2.2290000000000001</v>
      </c>
      <c r="G4753" s="135"/>
      <c r="H4753" s="135"/>
      <c r="I4753" s="134"/>
      <c r="J4753" s="135"/>
      <c r="K4753" s="135"/>
      <c r="L4753" s="134"/>
      <c r="M4753" s="135"/>
      <c r="N4753" s="135"/>
      <c r="O4753" s="134"/>
      <c r="P4753" s="135"/>
      <c r="Q4753" s="135"/>
      <c r="R4753" s="134"/>
      <c r="S4753" s="135"/>
      <c r="T4753" s="135"/>
      <c r="U4753" s="134"/>
      <c r="V4753" s="135"/>
      <c r="W4753" s="135"/>
      <c r="X4753" s="134"/>
      <c r="Y4753" s="135"/>
      <c r="Z4753" s="135"/>
      <c r="AA4753" s="134"/>
      <c r="AB4753" s="135"/>
      <c r="AC4753" s="135"/>
      <c r="AD4753" s="134"/>
      <c r="AE4753" s="135"/>
      <c r="AF4753" s="135"/>
      <c r="AG4753" s="134"/>
    </row>
    <row r="4754" spans="1:33">
      <c r="A4754" s="144" t="s">
        <v>345</v>
      </c>
      <c r="B4754" s="135" t="s">
        <v>427</v>
      </c>
      <c r="C4754" s="143">
        <v>-496.68400089822364</v>
      </c>
      <c r="D4754" s="143">
        <v>1489.9975890867418</v>
      </c>
      <c r="E4754" s="142">
        <v>1.278</v>
      </c>
      <c r="F4754" s="141">
        <v>2.2480000000000002</v>
      </c>
      <c r="G4754" s="135"/>
      <c r="H4754" s="135"/>
      <c r="I4754" s="134"/>
      <c r="J4754" s="135"/>
      <c r="K4754" s="135"/>
      <c r="L4754" s="134"/>
      <c r="M4754" s="135"/>
      <c r="N4754" s="135"/>
      <c r="O4754" s="134"/>
      <c r="P4754" s="135"/>
      <c r="Q4754" s="135"/>
      <c r="R4754" s="134"/>
      <c r="S4754" s="135"/>
      <c r="T4754" s="135"/>
      <c r="U4754" s="134"/>
      <c r="V4754" s="135"/>
      <c r="W4754" s="135"/>
      <c r="X4754" s="134"/>
      <c r="Y4754" s="135"/>
      <c r="Z4754" s="135"/>
      <c r="AA4754" s="134"/>
      <c r="AB4754" s="135"/>
      <c r="AC4754" s="135"/>
      <c r="AD4754" s="134"/>
      <c r="AE4754" s="135"/>
      <c r="AF4754" s="135"/>
      <c r="AG4754" s="134"/>
    </row>
    <row r="4755" spans="1:33">
      <c r="A4755" s="144" t="s">
        <v>345</v>
      </c>
      <c r="B4755" s="135" t="s">
        <v>426</v>
      </c>
      <c r="C4755" s="143">
        <v>-496.578055560667</v>
      </c>
      <c r="D4755" s="143">
        <v>1488.3055684936874</v>
      </c>
      <c r="E4755" s="142">
        <v>1.3</v>
      </c>
      <c r="F4755" s="141">
        <v>2.226</v>
      </c>
      <c r="G4755" s="135"/>
      <c r="H4755" s="135"/>
      <c r="I4755" s="134"/>
      <c r="J4755" s="135"/>
      <c r="K4755" s="135"/>
      <c r="L4755" s="134"/>
      <c r="M4755" s="135"/>
      <c r="N4755" s="135"/>
      <c r="O4755" s="134"/>
      <c r="P4755" s="135"/>
      <c r="Q4755" s="135"/>
      <c r="R4755" s="134"/>
      <c r="S4755" s="135"/>
      <c r="T4755" s="135"/>
      <c r="U4755" s="134"/>
      <c r="V4755" s="135"/>
      <c r="W4755" s="135"/>
      <c r="X4755" s="134"/>
      <c r="Y4755" s="135"/>
      <c r="Z4755" s="135"/>
      <c r="AA4755" s="134"/>
      <c r="AB4755" s="135"/>
      <c r="AC4755" s="135"/>
      <c r="AD4755" s="134"/>
      <c r="AE4755" s="135"/>
      <c r="AF4755" s="135"/>
      <c r="AG4755" s="134"/>
    </row>
    <row r="4756" spans="1:33">
      <c r="A4756" s="144" t="s">
        <v>345</v>
      </c>
      <c r="B4756" s="135" t="s">
        <v>425</v>
      </c>
      <c r="C4756" s="143">
        <v>-496.57079995828798</v>
      </c>
      <c r="D4756" s="143">
        <v>1487.9700707291381</v>
      </c>
      <c r="E4756" s="142">
        <v>1.288</v>
      </c>
      <c r="F4756" s="141">
        <v>2.2410000000000001</v>
      </c>
      <c r="G4756" s="135"/>
      <c r="H4756" s="135"/>
      <c r="I4756" s="134"/>
      <c r="J4756" s="135"/>
      <c r="K4756" s="135"/>
      <c r="L4756" s="134"/>
      <c r="M4756" s="135"/>
      <c r="N4756" s="135"/>
      <c r="O4756" s="134"/>
      <c r="P4756" s="135"/>
      <c r="Q4756" s="135"/>
      <c r="R4756" s="134"/>
      <c r="S4756" s="135"/>
      <c r="T4756" s="135"/>
      <c r="U4756" s="134"/>
      <c r="V4756" s="135"/>
      <c r="W4756" s="135"/>
      <c r="X4756" s="134"/>
      <c r="Y4756" s="135"/>
      <c r="Z4756" s="135"/>
      <c r="AA4756" s="134"/>
      <c r="AB4756" s="135"/>
      <c r="AC4756" s="135"/>
      <c r="AD4756" s="134"/>
      <c r="AE4756" s="135"/>
      <c r="AF4756" s="135"/>
      <c r="AG4756" s="134"/>
    </row>
    <row r="4757" spans="1:33">
      <c r="A4757" s="144" t="s">
        <v>345</v>
      </c>
      <c r="B4757" s="135" t="s">
        <v>424</v>
      </c>
      <c r="C4757" s="143">
        <v>-496.70302515508888</v>
      </c>
      <c r="D4757" s="143">
        <v>1487.7347432791157</v>
      </c>
      <c r="E4757" s="142">
        <v>1.3009999999999999</v>
      </c>
      <c r="F4757" s="141">
        <v>2.242</v>
      </c>
      <c r="G4757" s="135"/>
      <c r="H4757" s="135"/>
      <c r="I4757" s="134"/>
      <c r="J4757" s="135"/>
      <c r="K4757" s="135"/>
      <c r="L4757" s="134"/>
      <c r="M4757" s="135"/>
      <c r="N4757" s="135"/>
      <c r="O4757" s="134"/>
      <c r="P4757" s="135"/>
      <c r="Q4757" s="135"/>
      <c r="R4757" s="134"/>
      <c r="S4757" s="135"/>
      <c r="T4757" s="135"/>
      <c r="U4757" s="134"/>
      <c r="V4757" s="135"/>
      <c r="W4757" s="135"/>
      <c r="X4757" s="134"/>
      <c r="Y4757" s="135"/>
      <c r="Z4757" s="135"/>
      <c r="AA4757" s="134"/>
      <c r="AB4757" s="135"/>
      <c r="AC4757" s="135"/>
      <c r="AD4757" s="134"/>
      <c r="AE4757" s="135"/>
      <c r="AF4757" s="135"/>
      <c r="AG4757" s="134"/>
    </row>
    <row r="4758" spans="1:33">
      <c r="A4758" s="144" t="s">
        <v>345</v>
      </c>
      <c r="B4758" s="135" t="s">
        <v>423</v>
      </c>
      <c r="C4758" s="143">
        <v>-496.10929493562429</v>
      </c>
      <c r="D4758" s="143">
        <v>1487.4326432855114</v>
      </c>
      <c r="E4758" s="142">
        <v>1.296</v>
      </c>
      <c r="F4758" s="141">
        <v>2.2440000000000002</v>
      </c>
      <c r="G4758" s="135"/>
      <c r="H4758" s="135"/>
      <c r="I4758" s="134"/>
      <c r="J4758" s="135"/>
      <c r="K4758" s="135"/>
      <c r="L4758" s="134"/>
      <c r="M4758" s="135"/>
      <c r="N4758" s="135"/>
      <c r="O4758" s="134"/>
      <c r="P4758" s="135"/>
      <c r="Q4758" s="135"/>
      <c r="R4758" s="134"/>
      <c r="S4758" s="135"/>
      <c r="T4758" s="135"/>
      <c r="U4758" s="134"/>
      <c r="V4758" s="135"/>
      <c r="W4758" s="135"/>
      <c r="X4758" s="134"/>
      <c r="Y4758" s="135"/>
      <c r="Z4758" s="135"/>
      <c r="AA4758" s="134"/>
      <c r="AB4758" s="135"/>
      <c r="AC4758" s="135"/>
      <c r="AD4758" s="134"/>
      <c r="AE4758" s="135"/>
      <c r="AF4758" s="135"/>
      <c r="AG4758" s="134"/>
    </row>
    <row r="4759" spans="1:33">
      <c r="A4759" s="144" t="s">
        <v>345</v>
      </c>
      <c r="B4759" s="135" t="s">
        <v>422</v>
      </c>
      <c r="C4759" s="143">
        <v>-496.50399779724489</v>
      </c>
      <c r="D4759" s="143">
        <v>1487.2573617142791</v>
      </c>
      <c r="E4759" s="142">
        <v>1.294</v>
      </c>
      <c r="F4759" s="141">
        <v>2.2429999999999999</v>
      </c>
      <c r="G4759" s="135"/>
      <c r="H4759" s="135"/>
      <c r="I4759" s="134"/>
      <c r="J4759" s="135"/>
      <c r="K4759" s="135"/>
      <c r="L4759" s="134"/>
      <c r="M4759" s="135"/>
      <c r="N4759" s="135"/>
      <c r="O4759" s="134"/>
      <c r="P4759" s="135"/>
      <c r="Q4759" s="135"/>
      <c r="R4759" s="134"/>
      <c r="S4759" s="135"/>
      <c r="T4759" s="135"/>
      <c r="U4759" s="134"/>
      <c r="V4759" s="135"/>
      <c r="W4759" s="135"/>
      <c r="X4759" s="134"/>
      <c r="Y4759" s="135"/>
      <c r="Z4759" s="135"/>
      <c r="AA4759" s="134"/>
      <c r="AB4759" s="135"/>
      <c r="AC4759" s="135"/>
      <c r="AD4759" s="134"/>
      <c r="AE4759" s="135"/>
      <c r="AF4759" s="135"/>
      <c r="AG4759" s="134"/>
    </row>
    <row r="4760" spans="1:33">
      <c r="A4760" s="144" t="s">
        <v>345</v>
      </c>
      <c r="B4760" s="135" t="s">
        <v>421</v>
      </c>
      <c r="C4760" s="143">
        <v>-496.80326795553106</v>
      </c>
      <c r="D4760" s="143">
        <v>1485.4879234431598</v>
      </c>
      <c r="E4760" s="142">
        <v>1.294</v>
      </c>
      <c r="F4760" s="141">
        <v>2.2599999999999998</v>
      </c>
      <c r="G4760" s="135"/>
      <c r="H4760" s="135"/>
      <c r="I4760" s="134"/>
      <c r="J4760" s="135"/>
      <c r="K4760" s="135"/>
      <c r="L4760" s="134"/>
      <c r="M4760" s="135"/>
      <c r="N4760" s="135"/>
      <c r="O4760" s="134"/>
      <c r="P4760" s="135"/>
      <c r="Q4760" s="135"/>
      <c r="R4760" s="134"/>
      <c r="S4760" s="135"/>
      <c r="T4760" s="135"/>
      <c r="U4760" s="134"/>
      <c r="V4760" s="135"/>
      <c r="W4760" s="135"/>
      <c r="X4760" s="134"/>
      <c r="Y4760" s="135"/>
      <c r="Z4760" s="135"/>
      <c r="AA4760" s="134"/>
      <c r="AB4760" s="135"/>
      <c r="AC4760" s="135"/>
      <c r="AD4760" s="134"/>
      <c r="AE4760" s="135"/>
      <c r="AF4760" s="135"/>
      <c r="AG4760" s="134"/>
    </row>
    <row r="4761" spans="1:33">
      <c r="A4761" s="144" t="s">
        <v>345</v>
      </c>
      <c r="B4761" s="135" t="s">
        <v>420</v>
      </c>
      <c r="C4761" s="143">
        <v>-496.03556725895959</v>
      </c>
      <c r="D4761" s="143">
        <v>1483.6915922771529</v>
      </c>
      <c r="E4761" s="142">
        <v>1.294</v>
      </c>
      <c r="F4761" s="141">
        <v>2.2360000000000002</v>
      </c>
      <c r="G4761" s="135"/>
      <c r="H4761" s="135"/>
      <c r="I4761" s="134"/>
      <c r="J4761" s="135"/>
      <c r="K4761" s="135"/>
      <c r="L4761" s="134"/>
      <c r="M4761" s="135"/>
      <c r="N4761" s="135"/>
      <c r="O4761" s="134"/>
      <c r="P4761" s="135"/>
      <c r="Q4761" s="135"/>
      <c r="R4761" s="134"/>
      <c r="S4761" s="135"/>
      <c r="T4761" s="135"/>
      <c r="U4761" s="134"/>
      <c r="V4761" s="135"/>
      <c r="W4761" s="135"/>
      <c r="X4761" s="134"/>
      <c r="Y4761" s="135"/>
      <c r="Z4761" s="135"/>
      <c r="AA4761" s="134"/>
      <c r="AB4761" s="135"/>
      <c r="AC4761" s="135"/>
      <c r="AD4761" s="134"/>
      <c r="AE4761" s="135"/>
      <c r="AF4761" s="135"/>
      <c r="AG4761" s="134"/>
    </row>
    <row r="4762" spans="1:33">
      <c r="A4762" s="144" t="s">
        <v>345</v>
      </c>
      <c r="B4762" s="135" t="s">
        <v>419</v>
      </c>
      <c r="C4762" s="143">
        <v>-496.49843752914819</v>
      </c>
      <c r="D4762" s="143">
        <v>1483.2273038359083</v>
      </c>
      <c r="E4762" s="142">
        <v>1.333</v>
      </c>
      <c r="F4762" s="141">
        <v>2.2549999999999999</v>
      </c>
      <c r="G4762" s="135"/>
      <c r="H4762" s="135"/>
      <c r="I4762" s="134"/>
      <c r="J4762" s="135"/>
      <c r="K4762" s="135"/>
      <c r="L4762" s="134"/>
      <c r="M4762" s="135"/>
      <c r="N4762" s="135"/>
      <c r="O4762" s="134"/>
      <c r="P4762" s="135"/>
      <c r="Q4762" s="135"/>
      <c r="R4762" s="134"/>
      <c r="S4762" s="135"/>
      <c r="T4762" s="135"/>
      <c r="U4762" s="134"/>
      <c r="V4762" s="135"/>
      <c r="W4762" s="135"/>
      <c r="X4762" s="134"/>
      <c r="Y4762" s="135"/>
      <c r="Z4762" s="135"/>
      <c r="AA4762" s="134"/>
      <c r="AB4762" s="135"/>
      <c r="AC4762" s="135"/>
      <c r="AD4762" s="134"/>
      <c r="AE4762" s="135"/>
      <c r="AF4762" s="135"/>
      <c r="AG4762" s="134"/>
    </row>
    <row r="4763" spans="1:33">
      <c r="A4763" s="144" t="s">
        <v>345</v>
      </c>
      <c r="B4763" s="135" t="s">
        <v>418</v>
      </c>
      <c r="C4763" s="143">
        <v>-496.27906683361959</v>
      </c>
      <c r="D4763" s="143">
        <v>1482.6970746940749</v>
      </c>
      <c r="E4763" s="142">
        <v>1.284</v>
      </c>
      <c r="F4763" s="141">
        <v>2.2509999999999999</v>
      </c>
      <c r="G4763" s="135"/>
      <c r="H4763" s="135"/>
      <c r="I4763" s="134"/>
      <c r="J4763" s="135"/>
      <c r="K4763" s="135"/>
      <c r="L4763" s="134"/>
      <c r="M4763" s="135"/>
      <c r="N4763" s="135"/>
      <c r="O4763" s="134"/>
      <c r="P4763" s="135"/>
      <c r="Q4763" s="135"/>
      <c r="R4763" s="134"/>
      <c r="S4763" s="135"/>
      <c r="T4763" s="135"/>
      <c r="U4763" s="134"/>
      <c r="V4763" s="135"/>
      <c r="W4763" s="135"/>
      <c r="X4763" s="134"/>
      <c r="Y4763" s="135"/>
      <c r="Z4763" s="135"/>
      <c r="AA4763" s="134"/>
      <c r="AB4763" s="135"/>
      <c r="AC4763" s="135"/>
      <c r="AD4763" s="134"/>
      <c r="AE4763" s="135"/>
      <c r="AF4763" s="135"/>
      <c r="AG4763" s="134"/>
    </row>
    <row r="4764" spans="1:33">
      <c r="A4764" s="144" t="s">
        <v>345</v>
      </c>
      <c r="B4764" s="135" t="s">
        <v>417</v>
      </c>
      <c r="C4764" s="143">
        <v>-496.20103722902695</v>
      </c>
      <c r="D4764" s="143">
        <v>1481.8894339239675</v>
      </c>
      <c r="E4764" s="142">
        <v>1.3140000000000001</v>
      </c>
      <c r="F4764" s="141">
        <v>2.238</v>
      </c>
      <c r="G4764" s="135"/>
      <c r="H4764" s="135"/>
      <c r="I4764" s="134"/>
      <c r="J4764" s="135"/>
      <c r="K4764" s="135"/>
      <c r="L4764" s="134"/>
      <c r="M4764" s="135"/>
      <c r="N4764" s="135"/>
      <c r="O4764" s="134"/>
      <c r="P4764" s="135"/>
      <c r="Q4764" s="135"/>
      <c r="R4764" s="134"/>
      <c r="S4764" s="135"/>
      <c r="T4764" s="135"/>
      <c r="U4764" s="134"/>
      <c r="V4764" s="135"/>
      <c r="W4764" s="135"/>
      <c r="X4764" s="134"/>
      <c r="Y4764" s="135"/>
      <c r="Z4764" s="135"/>
      <c r="AA4764" s="134"/>
      <c r="AB4764" s="135"/>
      <c r="AC4764" s="135"/>
      <c r="AD4764" s="134"/>
      <c r="AE4764" s="135"/>
      <c r="AF4764" s="135"/>
      <c r="AG4764" s="134"/>
    </row>
    <row r="4765" spans="1:33">
      <c r="A4765" s="144" t="s">
        <v>345</v>
      </c>
      <c r="B4765" s="135" t="s">
        <v>416</v>
      </c>
      <c r="C4765" s="143">
        <v>-496.85929221021962</v>
      </c>
      <c r="D4765" s="143">
        <v>1481.669664765792</v>
      </c>
      <c r="E4765" s="142">
        <v>1.3009999999999999</v>
      </c>
      <c r="F4765" s="141">
        <v>2.2639999999999998</v>
      </c>
      <c r="G4765" s="135"/>
      <c r="H4765" s="135"/>
      <c r="I4765" s="134"/>
      <c r="J4765" s="135"/>
      <c r="K4765" s="135"/>
      <c r="L4765" s="134"/>
      <c r="M4765" s="135"/>
      <c r="N4765" s="135"/>
      <c r="O4765" s="134"/>
      <c r="P4765" s="135"/>
      <c r="Q4765" s="135"/>
      <c r="R4765" s="134"/>
      <c r="S4765" s="135"/>
      <c r="T4765" s="135"/>
      <c r="U4765" s="134"/>
      <c r="V4765" s="135"/>
      <c r="W4765" s="135"/>
      <c r="X4765" s="134"/>
      <c r="Y4765" s="135"/>
      <c r="Z4765" s="135"/>
      <c r="AA4765" s="134"/>
      <c r="AB4765" s="135"/>
      <c r="AC4765" s="135"/>
      <c r="AD4765" s="134"/>
      <c r="AE4765" s="135"/>
      <c r="AF4765" s="135"/>
      <c r="AG4765" s="134"/>
    </row>
    <row r="4766" spans="1:33">
      <c r="A4766" s="144" t="s">
        <v>345</v>
      </c>
      <c r="B4766" s="135" t="s">
        <v>415</v>
      </c>
      <c r="C4766" s="143">
        <v>-496.6378398646998</v>
      </c>
      <c r="D4766" s="143">
        <v>1481.2085853370093</v>
      </c>
      <c r="E4766" s="142">
        <v>1.296</v>
      </c>
      <c r="F4766" s="141">
        <v>2.2349999999999999</v>
      </c>
      <c r="G4766" s="135"/>
      <c r="H4766" s="135"/>
      <c r="I4766" s="134"/>
      <c r="J4766" s="135"/>
      <c r="K4766" s="135"/>
      <c r="L4766" s="134"/>
      <c r="M4766" s="135"/>
      <c r="N4766" s="135"/>
      <c r="O4766" s="134"/>
      <c r="P4766" s="135"/>
      <c r="Q4766" s="135"/>
      <c r="R4766" s="134"/>
      <c r="S4766" s="135"/>
      <c r="T4766" s="135"/>
      <c r="U4766" s="134"/>
      <c r="V4766" s="135"/>
      <c r="W4766" s="135"/>
      <c r="X4766" s="134"/>
      <c r="Y4766" s="135"/>
      <c r="Z4766" s="135"/>
      <c r="AA4766" s="134"/>
      <c r="AB4766" s="135"/>
      <c r="AC4766" s="135"/>
      <c r="AD4766" s="134"/>
      <c r="AE4766" s="135"/>
      <c r="AF4766" s="135"/>
      <c r="AG4766" s="134"/>
    </row>
    <row r="4767" spans="1:33">
      <c r="A4767" s="144" t="s">
        <v>345</v>
      </c>
      <c r="B4767" s="135" t="s">
        <v>414</v>
      </c>
      <c r="C4767" s="143">
        <v>-496.42593405029334</v>
      </c>
      <c r="D4767" s="143">
        <v>1480.262232714658</v>
      </c>
      <c r="E4767" s="142">
        <v>1.3160000000000001</v>
      </c>
      <c r="F4767" s="141">
        <v>2.234</v>
      </c>
      <c r="G4767" s="135"/>
      <c r="H4767" s="135"/>
      <c r="I4767" s="134"/>
      <c r="J4767" s="135"/>
      <c r="K4767" s="135"/>
      <c r="L4767" s="134"/>
      <c r="M4767" s="135"/>
      <c r="N4767" s="135"/>
      <c r="O4767" s="134"/>
      <c r="P4767" s="135"/>
      <c r="Q4767" s="135"/>
      <c r="R4767" s="134"/>
      <c r="S4767" s="135"/>
      <c r="T4767" s="135"/>
      <c r="U4767" s="134"/>
      <c r="V4767" s="135"/>
      <c r="W4767" s="135"/>
      <c r="X4767" s="134"/>
      <c r="Y4767" s="135"/>
      <c r="Z4767" s="135"/>
      <c r="AA4767" s="134"/>
      <c r="AB4767" s="135"/>
      <c r="AC4767" s="135"/>
      <c r="AD4767" s="134"/>
      <c r="AE4767" s="135"/>
      <c r="AF4767" s="135"/>
      <c r="AG4767" s="134"/>
    </row>
    <row r="4768" spans="1:33">
      <c r="A4768" s="144" t="s">
        <v>345</v>
      </c>
      <c r="B4768" s="135" t="s">
        <v>413</v>
      </c>
      <c r="C4768" s="143">
        <v>-496.37607425474522</v>
      </c>
      <c r="D4768" s="143">
        <v>1478.6532735538738</v>
      </c>
      <c r="E4768" s="142">
        <v>1.3049999999999999</v>
      </c>
      <c r="F4768" s="141">
        <v>2.2509999999999999</v>
      </c>
      <c r="G4768" s="135"/>
      <c r="H4768" s="135"/>
      <c r="I4768" s="134"/>
      <c r="J4768" s="135"/>
      <c r="K4768" s="135"/>
      <c r="L4768" s="134"/>
      <c r="M4768" s="135"/>
      <c r="N4768" s="135"/>
      <c r="O4768" s="134"/>
      <c r="P4768" s="135"/>
      <c r="Q4768" s="135"/>
      <c r="R4768" s="134"/>
      <c r="S4768" s="135"/>
      <c r="T4768" s="135"/>
      <c r="U4768" s="134"/>
      <c r="V4768" s="135"/>
      <c r="W4768" s="135"/>
      <c r="X4768" s="134"/>
      <c r="Y4768" s="135"/>
      <c r="Z4768" s="135"/>
      <c r="AA4768" s="134"/>
      <c r="AB4768" s="135"/>
      <c r="AC4768" s="135"/>
      <c r="AD4768" s="134"/>
      <c r="AE4768" s="135"/>
      <c r="AF4768" s="135"/>
      <c r="AG4768" s="134"/>
    </row>
    <row r="4769" spans="1:33">
      <c r="A4769" s="144" t="s">
        <v>345</v>
      </c>
      <c r="B4769" s="135" t="s">
        <v>412</v>
      </c>
      <c r="C4769" s="143">
        <v>-496.67642224897025</v>
      </c>
      <c r="D4769" s="143">
        <v>1477.2535403868685</v>
      </c>
      <c r="E4769" s="142">
        <v>1.3029999999999999</v>
      </c>
      <c r="F4769" s="141">
        <v>2.2400000000000002</v>
      </c>
      <c r="G4769" s="135"/>
      <c r="H4769" s="135"/>
      <c r="I4769" s="134"/>
      <c r="J4769" s="135"/>
      <c r="K4769" s="135"/>
      <c r="L4769" s="134"/>
      <c r="M4769" s="135"/>
      <c r="N4769" s="135"/>
      <c r="O4769" s="134"/>
      <c r="P4769" s="135"/>
      <c r="Q4769" s="135"/>
      <c r="R4769" s="134"/>
      <c r="S4769" s="135"/>
      <c r="T4769" s="135"/>
      <c r="U4769" s="134"/>
      <c r="V4769" s="135"/>
      <c r="W4769" s="135"/>
      <c r="X4769" s="134"/>
      <c r="Y4769" s="135"/>
      <c r="Z4769" s="135"/>
      <c r="AA4769" s="134"/>
      <c r="AB4769" s="135"/>
      <c r="AC4769" s="135"/>
      <c r="AD4769" s="134"/>
      <c r="AE4769" s="135"/>
      <c r="AF4769" s="135"/>
      <c r="AG4769" s="134"/>
    </row>
    <row r="4770" spans="1:33">
      <c r="A4770" s="144" t="s">
        <v>345</v>
      </c>
      <c r="B4770" s="135" t="s">
        <v>411</v>
      </c>
      <c r="C4770" s="143">
        <v>-496.12448456501215</v>
      </c>
      <c r="D4770" s="143">
        <v>1475.9632158705433</v>
      </c>
      <c r="E4770" s="142">
        <v>1.3140000000000001</v>
      </c>
      <c r="F4770" s="141">
        <v>2.2389999999999999</v>
      </c>
      <c r="G4770" s="135"/>
      <c r="H4770" s="135"/>
      <c r="I4770" s="134"/>
      <c r="J4770" s="135"/>
      <c r="K4770" s="135"/>
      <c r="L4770" s="134"/>
      <c r="M4770" s="135"/>
      <c r="N4770" s="135"/>
      <c r="O4770" s="134"/>
      <c r="P4770" s="135"/>
      <c r="Q4770" s="135"/>
      <c r="R4770" s="134"/>
      <c r="S4770" s="135"/>
      <c r="T4770" s="135"/>
      <c r="U4770" s="134"/>
      <c r="V4770" s="135"/>
      <c r="W4770" s="135"/>
      <c r="X4770" s="134"/>
      <c r="Y4770" s="135"/>
      <c r="Z4770" s="135"/>
      <c r="AA4770" s="134"/>
      <c r="AB4770" s="135"/>
      <c r="AC4770" s="135"/>
      <c r="AD4770" s="134"/>
      <c r="AE4770" s="135"/>
      <c r="AF4770" s="135"/>
      <c r="AG4770" s="134"/>
    </row>
    <row r="4771" spans="1:33">
      <c r="A4771" s="144" t="s">
        <v>345</v>
      </c>
      <c r="B4771" s="135" t="s">
        <v>410</v>
      </c>
      <c r="C4771" s="143">
        <v>-496.40618247955427</v>
      </c>
      <c r="D4771" s="143">
        <v>1474.1256230333615</v>
      </c>
      <c r="E4771" s="142">
        <v>1.3029999999999999</v>
      </c>
      <c r="F4771" s="141">
        <v>2.25</v>
      </c>
      <c r="G4771" s="135"/>
      <c r="H4771" s="135"/>
      <c r="I4771" s="134"/>
      <c r="J4771" s="135"/>
      <c r="K4771" s="135"/>
      <c r="L4771" s="134"/>
      <c r="M4771" s="135"/>
      <c r="N4771" s="135"/>
      <c r="O4771" s="134"/>
      <c r="P4771" s="135"/>
      <c r="Q4771" s="135"/>
      <c r="R4771" s="134"/>
      <c r="S4771" s="135"/>
      <c r="T4771" s="135"/>
      <c r="U4771" s="134"/>
      <c r="V4771" s="135"/>
      <c r="W4771" s="135"/>
      <c r="X4771" s="134"/>
      <c r="Y4771" s="135"/>
      <c r="Z4771" s="135"/>
      <c r="AA4771" s="134"/>
      <c r="AB4771" s="135"/>
      <c r="AC4771" s="135"/>
      <c r="AD4771" s="134"/>
      <c r="AE4771" s="135"/>
      <c r="AF4771" s="135"/>
      <c r="AG4771" s="134"/>
    </row>
    <row r="4772" spans="1:33">
      <c r="A4772" s="144" t="s">
        <v>345</v>
      </c>
      <c r="B4772" s="135" t="s">
        <v>409</v>
      </c>
      <c r="C4772" s="143">
        <v>-496.38527523372812</v>
      </c>
      <c r="D4772" s="143">
        <v>1472.6351836253427</v>
      </c>
      <c r="E4772" s="142">
        <v>1.2829999999999999</v>
      </c>
      <c r="F4772" s="141">
        <v>2.234</v>
      </c>
      <c r="G4772" s="135"/>
      <c r="H4772" s="135"/>
      <c r="I4772" s="134"/>
      <c r="J4772" s="135"/>
      <c r="K4772" s="135"/>
      <c r="L4772" s="134"/>
      <c r="M4772" s="135"/>
      <c r="N4772" s="135"/>
      <c r="O4772" s="134"/>
      <c r="P4772" s="135"/>
      <c r="Q4772" s="135"/>
      <c r="R4772" s="134"/>
      <c r="S4772" s="135"/>
      <c r="T4772" s="135"/>
      <c r="U4772" s="134"/>
      <c r="V4772" s="135"/>
      <c r="W4772" s="135"/>
      <c r="X4772" s="134"/>
      <c r="Y4772" s="135"/>
      <c r="Z4772" s="135"/>
      <c r="AA4772" s="134"/>
      <c r="AB4772" s="135"/>
      <c r="AC4772" s="135"/>
      <c r="AD4772" s="134"/>
      <c r="AE4772" s="135"/>
      <c r="AF4772" s="135"/>
      <c r="AG4772" s="134"/>
    </row>
    <row r="4773" spans="1:33">
      <c r="A4773" s="144" t="s">
        <v>345</v>
      </c>
      <c r="B4773" s="135" t="s">
        <v>408</v>
      </c>
      <c r="C4773" s="143">
        <v>-496.81441856910953</v>
      </c>
      <c r="D4773" s="143">
        <v>1471.1058837168021</v>
      </c>
      <c r="E4773" s="142">
        <v>1.3089999999999999</v>
      </c>
      <c r="F4773" s="141">
        <v>2.2330000000000001</v>
      </c>
      <c r="G4773" s="135"/>
      <c r="H4773" s="135"/>
      <c r="I4773" s="134"/>
      <c r="J4773" s="135"/>
      <c r="K4773" s="135"/>
      <c r="L4773" s="134"/>
      <c r="M4773" s="135"/>
      <c r="N4773" s="135"/>
      <c r="O4773" s="134"/>
      <c r="P4773" s="135"/>
      <c r="Q4773" s="135"/>
      <c r="R4773" s="134"/>
      <c r="S4773" s="135"/>
      <c r="T4773" s="135"/>
      <c r="U4773" s="134"/>
      <c r="V4773" s="135"/>
      <c r="W4773" s="135"/>
      <c r="X4773" s="134"/>
      <c r="Y4773" s="135"/>
      <c r="Z4773" s="135"/>
      <c r="AA4773" s="134"/>
      <c r="AB4773" s="135"/>
      <c r="AC4773" s="135"/>
      <c r="AD4773" s="134"/>
      <c r="AE4773" s="135"/>
      <c r="AF4773" s="135"/>
      <c r="AG4773" s="134"/>
    </row>
    <row r="4774" spans="1:33">
      <c r="A4774" s="144" t="s">
        <v>345</v>
      </c>
      <c r="B4774" s="135" t="s">
        <v>407</v>
      </c>
      <c r="C4774" s="143">
        <v>-496.83853468206541</v>
      </c>
      <c r="D4774" s="143">
        <v>1470.0993768798164</v>
      </c>
      <c r="E4774" s="142">
        <v>1.288</v>
      </c>
      <c r="F4774" s="141">
        <v>2.254</v>
      </c>
      <c r="G4774" s="135"/>
      <c r="H4774" s="135"/>
      <c r="I4774" s="134"/>
      <c r="J4774" s="135"/>
      <c r="K4774" s="135"/>
      <c r="L4774" s="134"/>
      <c r="M4774" s="135"/>
      <c r="N4774" s="135"/>
      <c r="O4774" s="134"/>
      <c r="P4774" s="135"/>
      <c r="Q4774" s="135"/>
      <c r="R4774" s="134"/>
      <c r="S4774" s="135"/>
      <c r="T4774" s="135"/>
      <c r="U4774" s="134"/>
      <c r="V4774" s="135"/>
      <c r="W4774" s="135"/>
      <c r="X4774" s="134"/>
      <c r="Y4774" s="135"/>
      <c r="Z4774" s="135"/>
      <c r="AA4774" s="134"/>
      <c r="AB4774" s="135"/>
      <c r="AC4774" s="135"/>
      <c r="AD4774" s="134"/>
      <c r="AE4774" s="135"/>
      <c r="AF4774" s="135"/>
      <c r="AG4774" s="134"/>
    </row>
    <row r="4775" spans="1:33">
      <c r="A4775" s="144" t="s">
        <v>345</v>
      </c>
      <c r="B4775" s="135" t="s">
        <v>406</v>
      </c>
      <c r="C4775" s="143">
        <v>-496.67446770994644</v>
      </c>
      <c r="D4775" s="143">
        <v>1469.8226469527317</v>
      </c>
      <c r="E4775" s="142">
        <v>1.298</v>
      </c>
      <c r="F4775" s="141">
        <v>2.246</v>
      </c>
      <c r="G4775" s="135"/>
      <c r="H4775" s="135"/>
      <c r="I4775" s="134"/>
      <c r="J4775" s="135"/>
      <c r="K4775" s="135"/>
      <c r="L4775" s="134"/>
      <c r="M4775" s="135"/>
      <c r="N4775" s="135"/>
      <c r="O4775" s="134"/>
      <c r="P4775" s="135"/>
      <c r="Q4775" s="135"/>
      <c r="R4775" s="134"/>
      <c r="S4775" s="135"/>
      <c r="T4775" s="135"/>
      <c r="U4775" s="134"/>
      <c r="V4775" s="135"/>
      <c r="W4775" s="135"/>
      <c r="X4775" s="134"/>
      <c r="Y4775" s="135"/>
      <c r="Z4775" s="135"/>
      <c r="AA4775" s="134"/>
      <c r="AB4775" s="135"/>
      <c r="AC4775" s="135"/>
      <c r="AD4775" s="134"/>
      <c r="AE4775" s="135"/>
      <c r="AF4775" s="135"/>
      <c r="AG4775" s="134"/>
    </row>
    <row r="4776" spans="1:33">
      <c r="A4776" s="144" t="s">
        <v>345</v>
      </c>
      <c r="B4776" s="135" t="s">
        <v>405</v>
      </c>
      <c r="C4776" s="143">
        <v>-496.8131164908504</v>
      </c>
      <c r="D4776" s="143">
        <v>1468.4926735290235</v>
      </c>
      <c r="E4776" s="142">
        <v>1.2929999999999999</v>
      </c>
      <c r="F4776" s="141">
        <v>2.2290000000000001</v>
      </c>
      <c r="G4776" s="135"/>
      <c r="H4776" s="135"/>
      <c r="I4776" s="134"/>
      <c r="J4776" s="135"/>
      <c r="K4776" s="135"/>
      <c r="L4776" s="134"/>
      <c r="M4776" s="135"/>
      <c r="N4776" s="135"/>
      <c r="O4776" s="134"/>
      <c r="P4776" s="135"/>
      <c r="Q4776" s="135"/>
      <c r="R4776" s="134"/>
      <c r="S4776" s="135"/>
      <c r="T4776" s="135"/>
      <c r="U4776" s="134"/>
      <c r="V4776" s="135"/>
      <c r="W4776" s="135"/>
      <c r="X4776" s="134"/>
      <c r="Y4776" s="135"/>
      <c r="Z4776" s="135"/>
      <c r="AA4776" s="134"/>
      <c r="AB4776" s="135"/>
      <c r="AC4776" s="135"/>
      <c r="AD4776" s="134"/>
      <c r="AE4776" s="135"/>
      <c r="AF4776" s="135"/>
      <c r="AG4776" s="134"/>
    </row>
    <row r="4777" spans="1:33">
      <c r="A4777" s="144" t="s">
        <v>345</v>
      </c>
      <c r="B4777" s="135" t="s">
        <v>404</v>
      </c>
      <c r="C4777" s="143">
        <v>-496.2709384514755</v>
      </c>
      <c r="D4777" s="143">
        <v>1467.3200700984598</v>
      </c>
      <c r="E4777" s="142">
        <v>1.3109999999999999</v>
      </c>
      <c r="F4777" s="141">
        <v>2.2290000000000001</v>
      </c>
      <c r="G4777" s="135"/>
      <c r="H4777" s="135"/>
      <c r="I4777" s="134"/>
      <c r="J4777" s="135"/>
      <c r="K4777" s="135"/>
      <c r="L4777" s="134"/>
      <c r="M4777" s="135"/>
      <c r="N4777" s="135"/>
      <c r="O4777" s="134"/>
      <c r="P4777" s="135"/>
      <c r="Q4777" s="135"/>
      <c r="R4777" s="134"/>
      <c r="S4777" s="135"/>
      <c r="T4777" s="135"/>
      <c r="U4777" s="134"/>
      <c r="V4777" s="135"/>
      <c r="W4777" s="135"/>
      <c r="X4777" s="134"/>
      <c r="Y4777" s="135"/>
      <c r="Z4777" s="135"/>
      <c r="AA4777" s="134"/>
      <c r="AB4777" s="135"/>
      <c r="AC4777" s="135"/>
      <c r="AD4777" s="134"/>
      <c r="AE4777" s="135"/>
      <c r="AF4777" s="135"/>
      <c r="AG4777" s="134"/>
    </row>
    <row r="4778" spans="1:33">
      <c r="A4778" s="144" t="s">
        <v>345</v>
      </c>
      <c r="B4778" s="135" t="s">
        <v>403</v>
      </c>
      <c r="C4778" s="143">
        <v>-496.73691985560765</v>
      </c>
      <c r="D4778" s="143">
        <v>1465.890135084446</v>
      </c>
      <c r="E4778" s="142">
        <v>1.2989999999999999</v>
      </c>
      <c r="F4778" s="141">
        <v>2.2360000000000002</v>
      </c>
      <c r="G4778" s="135"/>
      <c r="H4778" s="135"/>
      <c r="I4778" s="134"/>
      <c r="J4778" s="135"/>
      <c r="K4778" s="135"/>
      <c r="L4778" s="134"/>
      <c r="M4778" s="135"/>
      <c r="N4778" s="135"/>
      <c r="O4778" s="134"/>
      <c r="P4778" s="135"/>
      <c r="Q4778" s="135"/>
      <c r="R4778" s="134"/>
      <c r="S4778" s="135"/>
      <c r="T4778" s="135"/>
      <c r="U4778" s="134"/>
      <c r="V4778" s="135"/>
      <c r="W4778" s="135"/>
      <c r="X4778" s="134"/>
      <c r="Y4778" s="135"/>
      <c r="Z4778" s="135"/>
      <c r="AA4778" s="134"/>
      <c r="AB4778" s="135"/>
      <c r="AC4778" s="135"/>
      <c r="AD4778" s="134"/>
      <c r="AE4778" s="135"/>
      <c r="AF4778" s="135"/>
      <c r="AG4778" s="134"/>
    </row>
    <row r="4779" spans="1:33">
      <c r="A4779" s="144" t="s">
        <v>345</v>
      </c>
      <c r="B4779" s="135" t="s">
        <v>402</v>
      </c>
      <c r="C4779" s="143">
        <v>-496.6656883901328</v>
      </c>
      <c r="D4779" s="143">
        <v>1464.5723755819042</v>
      </c>
      <c r="E4779" s="142">
        <v>1.288</v>
      </c>
      <c r="F4779" s="141">
        <v>2.246</v>
      </c>
      <c r="G4779" s="135"/>
      <c r="H4779" s="135"/>
      <c r="I4779" s="134"/>
      <c r="J4779" s="135"/>
      <c r="K4779" s="135"/>
      <c r="L4779" s="134"/>
      <c r="M4779" s="135"/>
      <c r="N4779" s="135"/>
      <c r="O4779" s="134"/>
      <c r="P4779" s="135"/>
      <c r="Q4779" s="135"/>
      <c r="R4779" s="134"/>
      <c r="S4779" s="135"/>
      <c r="T4779" s="135"/>
      <c r="U4779" s="134"/>
      <c r="V4779" s="135"/>
      <c r="W4779" s="135"/>
      <c r="X4779" s="134"/>
      <c r="Y4779" s="135"/>
      <c r="Z4779" s="135"/>
      <c r="AA4779" s="134"/>
      <c r="AB4779" s="135"/>
      <c r="AC4779" s="135"/>
      <c r="AD4779" s="134"/>
      <c r="AE4779" s="135"/>
      <c r="AF4779" s="135"/>
      <c r="AG4779" s="134"/>
    </row>
    <row r="4780" spans="1:33">
      <c r="A4780" s="144" t="s">
        <v>345</v>
      </c>
      <c r="B4780" s="135" t="s">
        <v>401</v>
      </c>
      <c r="C4780" s="143">
        <v>-496.60758844131959</v>
      </c>
      <c r="D4780" s="143">
        <v>1463.5830040354899</v>
      </c>
      <c r="E4780" s="142">
        <v>1.31</v>
      </c>
      <c r="F4780" s="141">
        <v>2.2370000000000001</v>
      </c>
      <c r="G4780" s="135"/>
      <c r="H4780" s="135"/>
      <c r="I4780" s="134"/>
      <c r="J4780" s="135"/>
      <c r="K4780" s="135"/>
      <c r="L4780" s="134"/>
      <c r="M4780" s="135"/>
      <c r="N4780" s="135"/>
      <c r="O4780" s="134"/>
      <c r="P4780" s="135"/>
      <c r="Q4780" s="135"/>
      <c r="R4780" s="134"/>
      <c r="S4780" s="135"/>
      <c r="T4780" s="135"/>
      <c r="U4780" s="134"/>
      <c r="V4780" s="135"/>
      <c r="W4780" s="135"/>
      <c r="X4780" s="134"/>
      <c r="Y4780" s="135"/>
      <c r="Z4780" s="135"/>
      <c r="AA4780" s="134"/>
      <c r="AB4780" s="135"/>
      <c r="AC4780" s="135"/>
      <c r="AD4780" s="134"/>
      <c r="AE4780" s="135"/>
      <c r="AF4780" s="135"/>
      <c r="AG4780" s="134"/>
    </row>
    <row r="4781" spans="1:33">
      <c r="A4781" s="144" t="s">
        <v>345</v>
      </c>
      <c r="B4781" s="135" t="s">
        <v>400</v>
      </c>
      <c r="C4781" s="143">
        <v>-496.01696189855824</v>
      </c>
      <c r="D4781" s="143">
        <v>1462.1083266374528</v>
      </c>
      <c r="E4781" s="142">
        <v>1.3029999999999999</v>
      </c>
      <c r="F4781" s="141">
        <v>2.2309999999999999</v>
      </c>
      <c r="G4781" s="135"/>
      <c r="H4781" s="135"/>
      <c r="I4781" s="134"/>
      <c r="J4781" s="135"/>
      <c r="K4781" s="135"/>
      <c r="L4781" s="134"/>
      <c r="M4781" s="135"/>
      <c r="N4781" s="135"/>
      <c r="O4781" s="134"/>
      <c r="P4781" s="135"/>
      <c r="Q4781" s="135"/>
      <c r="R4781" s="134"/>
      <c r="S4781" s="135"/>
      <c r="T4781" s="135"/>
      <c r="U4781" s="134"/>
      <c r="V4781" s="135"/>
      <c r="W4781" s="135"/>
      <c r="X4781" s="134"/>
      <c r="Y4781" s="135"/>
      <c r="Z4781" s="135"/>
      <c r="AA4781" s="134"/>
      <c r="AB4781" s="135"/>
      <c r="AC4781" s="135"/>
      <c r="AD4781" s="134"/>
      <c r="AE4781" s="135"/>
      <c r="AF4781" s="135"/>
      <c r="AG4781" s="134"/>
    </row>
    <row r="4782" spans="1:33">
      <c r="A4782" s="144" t="s">
        <v>345</v>
      </c>
      <c r="B4782" s="135" t="s">
        <v>399</v>
      </c>
      <c r="C4782" s="143">
        <v>-496.41764042869602</v>
      </c>
      <c r="D4782" s="143">
        <v>1461.5386646564386</v>
      </c>
      <c r="E4782" s="142">
        <v>1.286</v>
      </c>
      <c r="F4782" s="141">
        <v>2.2389999999999999</v>
      </c>
      <c r="G4782" s="135"/>
      <c r="H4782" s="135"/>
      <c r="I4782" s="134"/>
      <c r="J4782" s="135"/>
      <c r="K4782" s="135"/>
      <c r="L4782" s="134"/>
      <c r="M4782" s="135"/>
      <c r="N4782" s="135"/>
      <c r="O4782" s="134"/>
      <c r="P4782" s="135"/>
      <c r="Q4782" s="135"/>
      <c r="R4782" s="134"/>
      <c r="S4782" s="135"/>
      <c r="T4782" s="135"/>
      <c r="U4782" s="134"/>
      <c r="V4782" s="135"/>
      <c r="W4782" s="135"/>
      <c r="X4782" s="134"/>
      <c r="Y4782" s="135"/>
      <c r="Z4782" s="135"/>
      <c r="AA4782" s="134"/>
      <c r="AB4782" s="135"/>
      <c r="AC4782" s="135"/>
      <c r="AD4782" s="134"/>
      <c r="AE4782" s="135"/>
      <c r="AF4782" s="135"/>
      <c r="AG4782" s="134"/>
    </row>
    <row r="4783" spans="1:33">
      <c r="A4783" s="144" t="s">
        <v>345</v>
      </c>
      <c r="B4783" s="135" t="s">
        <v>398</v>
      </c>
      <c r="C4783" s="143">
        <v>-495.98811884432615</v>
      </c>
      <c r="D4783" s="143">
        <v>1459.6948848007828</v>
      </c>
      <c r="E4783" s="142">
        <v>1.3080000000000001</v>
      </c>
      <c r="F4783" s="141">
        <v>2.2400000000000002</v>
      </c>
      <c r="G4783" s="135"/>
      <c r="H4783" s="135"/>
      <c r="I4783" s="134"/>
      <c r="J4783" s="135"/>
      <c r="K4783" s="135"/>
      <c r="L4783" s="134"/>
      <c r="M4783" s="135"/>
      <c r="N4783" s="135"/>
      <c r="O4783" s="134"/>
      <c r="P4783" s="135"/>
      <c r="Q4783" s="135"/>
      <c r="R4783" s="134"/>
      <c r="S4783" s="135"/>
      <c r="T4783" s="135"/>
      <c r="U4783" s="134"/>
      <c r="V4783" s="135"/>
      <c r="W4783" s="135"/>
      <c r="X4783" s="134"/>
      <c r="Y4783" s="135"/>
      <c r="Z4783" s="135"/>
      <c r="AA4783" s="134"/>
      <c r="AB4783" s="135"/>
      <c r="AC4783" s="135"/>
      <c r="AD4783" s="134"/>
      <c r="AE4783" s="135"/>
      <c r="AF4783" s="135"/>
      <c r="AG4783" s="134"/>
    </row>
    <row r="4784" spans="1:33">
      <c r="A4784" s="144" t="s">
        <v>345</v>
      </c>
      <c r="B4784" s="135" t="s">
        <v>397</v>
      </c>
      <c r="C4784" s="143">
        <v>-496.04647747705172</v>
      </c>
      <c r="D4784" s="143">
        <v>1458.4577083315505</v>
      </c>
      <c r="E4784" s="142">
        <v>1.286</v>
      </c>
      <c r="F4784" s="141">
        <v>2.2519999999999998</v>
      </c>
      <c r="G4784" s="135"/>
      <c r="H4784" s="135"/>
      <c r="I4784" s="134"/>
      <c r="J4784" s="135"/>
      <c r="K4784" s="135"/>
      <c r="L4784" s="134"/>
      <c r="M4784" s="135"/>
      <c r="N4784" s="135"/>
      <c r="O4784" s="134"/>
      <c r="P4784" s="135"/>
      <c r="Q4784" s="135"/>
      <c r="R4784" s="134"/>
      <c r="S4784" s="135"/>
      <c r="T4784" s="135"/>
      <c r="U4784" s="134"/>
      <c r="V4784" s="135"/>
      <c r="W4784" s="135"/>
      <c r="X4784" s="134"/>
      <c r="Y4784" s="135"/>
      <c r="Z4784" s="135"/>
      <c r="AA4784" s="134"/>
      <c r="AB4784" s="135"/>
      <c r="AC4784" s="135"/>
      <c r="AD4784" s="134"/>
      <c r="AE4784" s="135"/>
      <c r="AF4784" s="135"/>
      <c r="AG4784" s="134"/>
    </row>
    <row r="4785" spans="1:33">
      <c r="A4785" s="144" t="s">
        <v>345</v>
      </c>
      <c r="B4785" s="135" t="s">
        <v>396</v>
      </c>
      <c r="C4785" s="143">
        <v>-496.04088775417631</v>
      </c>
      <c r="D4785" s="143">
        <v>1457.5829209259048</v>
      </c>
      <c r="E4785" s="142">
        <v>1.3140000000000001</v>
      </c>
      <c r="F4785" s="141">
        <v>2.2330000000000001</v>
      </c>
      <c r="G4785" s="135"/>
      <c r="H4785" s="135"/>
      <c r="I4785" s="134"/>
      <c r="J4785" s="135"/>
      <c r="K4785" s="135"/>
      <c r="L4785" s="134"/>
      <c r="M4785" s="135"/>
      <c r="N4785" s="135"/>
      <c r="O4785" s="134"/>
      <c r="P4785" s="135"/>
      <c r="Q4785" s="135"/>
      <c r="R4785" s="134"/>
      <c r="S4785" s="135"/>
      <c r="T4785" s="135"/>
      <c r="U4785" s="134"/>
      <c r="V4785" s="135"/>
      <c r="W4785" s="135"/>
      <c r="X4785" s="134"/>
      <c r="Y4785" s="135"/>
      <c r="Z4785" s="135"/>
      <c r="AA4785" s="134"/>
      <c r="AB4785" s="135"/>
      <c r="AC4785" s="135"/>
      <c r="AD4785" s="134"/>
      <c r="AE4785" s="135"/>
      <c r="AF4785" s="135"/>
      <c r="AG4785" s="134"/>
    </row>
    <row r="4786" spans="1:33">
      <c r="A4786" s="144" t="s">
        <v>345</v>
      </c>
      <c r="B4786" s="135" t="s">
        <v>395</v>
      </c>
      <c r="C4786" s="143">
        <v>-496.81418296785068</v>
      </c>
      <c r="D4786" s="143">
        <v>1456.0991915146903</v>
      </c>
      <c r="E4786" s="142">
        <v>1.2749999999999999</v>
      </c>
      <c r="F4786" s="141">
        <v>2.2410000000000001</v>
      </c>
      <c r="G4786" s="135"/>
      <c r="H4786" s="135"/>
      <c r="I4786" s="134"/>
      <c r="J4786" s="135"/>
      <c r="K4786" s="135"/>
      <c r="L4786" s="134"/>
      <c r="M4786" s="135"/>
      <c r="N4786" s="135"/>
      <c r="O4786" s="134"/>
      <c r="P4786" s="135"/>
      <c r="Q4786" s="135"/>
      <c r="R4786" s="134"/>
      <c r="S4786" s="135"/>
      <c r="T4786" s="135"/>
      <c r="U4786" s="134"/>
      <c r="V4786" s="135"/>
      <c r="W4786" s="135"/>
      <c r="X4786" s="134"/>
      <c r="Y4786" s="135"/>
      <c r="Z4786" s="135"/>
      <c r="AA4786" s="134"/>
      <c r="AB4786" s="135"/>
      <c r="AC4786" s="135"/>
      <c r="AD4786" s="134"/>
      <c r="AE4786" s="135"/>
      <c r="AF4786" s="135"/>
      <c r="AG4786" s="134"/>
    </row>
    <row r="4787" spans="1:33">
      <c r="A4787" s="144" t="s">
        <v>345</v>
      </c>
      <c r="B4787" s="135" t="s">
        <v>394</v>
      </c>
      <c r="C4787" s="143">
        <v>-496.03216590012482</v>
      </c>
      <c r="D4787" s="143">
        <v>1454.5117640346002</v>
      </c>
      <c r="E4787" s="142">
        <v>1.2929999999999999</v>
      </c>
      <c r="F4787" s="141">
        <v>2.2309999999999999</v>
      </c>
      <c r="G4787" s="135"/>
      <c r="H4787" s="135"/>
      <c r="I4787" s="134"/>
      <c r="J4787" s="135"/>
      <c r="K4787" s="135"/>
      <c r="L4787" s="134"/>
      <c r="M4787" s="135"/>
      <c r="N4787" s="135"/>
      <c r="O4787" s="134"/>
      <c r="P4787" s="135"/>
      <c r="Q4787" s="135"/>
      <c r="R4787" s="134"/>
      <c r="S4787" s="135"/>
      <c r="T4787" s="135"/>
      <c r="U4787" s="134"/>
      <c r="V4787" s="135"/>
      <c r="W4787" s="135"/>
      <c r="X4787" s="134"/>
      <c r="Y4787" s="135"/>
      <c r="Z4787" s="135"/>
      <c r="AA4787" s="134"/>
      <c r="AB4787" s="135"/>
      <c r="AC4787" s="135"/>
      <c r="AD4787" s="134"/>
      <c r="AE4787" s="135"/>
      <c r="AF4787" s="135"/>
      <c r="AG4787" s="134"/>
    </row>
    <row r="4788" spans="1:33">
      <c r="A4788" s="144" t="s">
        <v>345</v>
      </c>
      <c r="B4788" s="135" t="s">
        <v>393</v>
      </c>
      <c r="C4788" s="143">
        <v>-496.59743925977619</v>
      </c>
      <c r="D4788" s="143">
        <v>1453.3728675435045</v>
      </c>
      <c r="E4788" s="142">
        <v>1.34</v>
      </c>
      <c r="F4788" s="141">
        <v>2.254</v>
      </c>
      <c r="G4788" s="135"/>
      <c r="H4788" s="135"/>
      <c r="I4788" s="134"/>
      <c r="J4788" s="135"/>
      <c r="K4788" s="135"/>
      <c r="L4788" s="134"/>
      <c r="M4788" s="135"/>
      <c r="N4788" s="135"/>
      <c r="O4788" s="134"/>
      <c r="P4788" s="135"/>
      <c r="Q4788" s="135"/>
      <c r="R4788" s="134"/>
      <c r="S4788" s="135"/>
      <c r="T4788" s="135"/>
      <c r="U4788" s="134"/>
      <c r="V4788" s="135"/>
      <c r="W4788" s="135"/>
      <c r="X4788" s="134"/>
      <c r="Y4788" s="135"/>
      <c r="Z4788" s="135"/>
      <c r="AA4788" s="134"/>
      <c r="AB4788" s="135"/>
      <c r="AC4788" s="135"/>
      <c r="AD4788" s="134"/>
      <c r="AE4788" s="135"/>
      <c r="AF4788" s="135"/>
      <c r="AG4788" s="134"/>
    </row>
    <row r="4789" spans="1:33">
      <c r="A4789" s="144" t="s">
        <v>345</v>
      </c>
      <c r="B4789" s="135" t="s">
        <v>392</v>
      </c>
      <c r="C4789" s="143">
        <v>-496.1824284288241</v>
      </c>
      <c r="D4789" s="143">
        <v>1452.2140156323728</v>
      </c>
      <c r="E4789" s="142">
        <v>1.321</v>
      </c>
      <c r="F4789" s="141">
        <v>2.2410000000000001</v>
      </c>
      <c r="G4789" s="135"/>
      <c r="H4789" s="135"/>
      <c r="I4789" s="134"/>
      <c r="J4789" s="135"/>
      <c r="K4789" s="135"/>
      <c r="L4789" s="134"/>
      <c r="M4789" s="135"/>
      <c r="N4789" s="135"/>
      <c r="O4789" s="134"/>
      <c r="P4789" s="135"/>
      <c r="Q4789" s="135"/>
      <c r="R4789" s="134"/>
      <c r="S4789" s="135"/>
      <c r="T4789" s="135"/>
      <c r="U4789" s="134"/>
      <c r="V4789" s="135"/>
      <c r="W4789" s="135"/>
      <c r="X4789" s="134"/>
      <c r="Y4789" s="135"/>
      <c r="Z4789" s="135"/>
      <c r="AA4789" s="134"/>
      <c r="AB4789" s="135"/>
      <c r="AC4789" s="135"/>
      <c r="AD4789" s="134"/>
      <c r="AE4789" s="135"/>
      <c r="AF4789" s="135"/>
      <c r="AG4789" s="134"/>
    </row>
    <row r="4790" spans="1:33">
      <c r="A4790" s="144" t="s">
        <v>345</v>
      </c>
      <c r="B4790" s="135" t="s">
        <v>391</v>
      </c>
      <c r="C4790" s="143">
        <v>-496.58982670302208</v>
      </c>
      <c r="D4790" s="143">
        <v>1451.4618854047708</v>
      </c>
      <c r="E4790" s="142">
        <v>1.302</v>
      </c>
      <c r="F4790" s="141">
        <v>2.2490000000000001</v>
      </c>
      <c r="G4790" s="135"/>
      <c r="H4790" s="135"/>
      <c r="I4790" s="134"/>
      <c r="J4790" s="135"/>
      <c r="K4790" s="135"/>
      <c r="L4790" s="134"/>
      <c r="M4790" s="135"/>
      <c r="N4790" s="135"/>
      <c r="O4790" s="134"/>
      <c r="P4790" s="135"/>
      <c r="Q4790" s="135"/>
      <c r="R4790" s="134"/>
      <c r="S4790" s="135"/>
      <c r="T4790" s="135"/>
      <c r="U4790" s="134"/>
      <c r="V4790" s="135"/>
      <c r="W4790" s="135"/>
      <c r="X4790" s="134"/>
      <c r="Y4790" s="135"/>
      <c r="Z4790" s="135"/>
      <c r="AA4790" s="134"/>
      <c r="AB4790" s="135"/>
      <c r="AC4790" s="135"/>
      <c r="AD4790" s="134"/>
      <c r="AE4790" s="135"/>
      <c r="AF4790" s="135"/>
      <c r="AG4790" s="134"/>
    </row>
    <row r="4791" spans="1:33">
      <c r="A4791" s="144" t="s">
        <v>345</v>
      </c>
      <c r="B4791" s="135" t="s">
        <v>390</v>
      </c>
      <c r="C4791" s="143">
        <v>-496.20703331634309</v>
      </c>
      <c r="D4791" s="143">
        <v>1450.7246112341484</v>
      </c>
      <c r="E4791" s="142">
        <v>1.254</v>
      </c>
      <c r="F4791" s="141">
        <v>2.2639999999999998</v>
      </c>
      <c r="G4791" s="135"/>
      <c r="H4791" s="135"/>
      <c r="I4791" s="134"/>
      <c r="J4791" s="135"/>
      <c r="K4791" s="135"/>
      <c r="L4791" s="134"/>
      <c r="M4791" s="135"/>
      <c r="N4791" s="135"/>
      <c r="O4791" s="134"/>
      <c r="P4791" s="135"/>
      <c r="Q4791" s="135"/>
      <c r="R4791" s="134"/>
      <c r="S4791" s="135"/>
      <c r="T4791" s="135"/>
      <c r="U4791" s="134"/>
      <c r="V4791" s="135"/>
      <c r="W4791" s="135"/>
      <c r="X4791" s="134"/>
      <c r="Y4791" s="135"/>
      <c r="Z4791" s="135"/>
      <c r="AA4791" s="134"/>
      <c r="AB4791" s="135"/>
      <c r="AC4791" s="135"/>
      <c r="AD4791" s="134"/>
      <c r="AE4791" s="135"/>
      <c r="AF4791" s="135"/>
      <c r="AG4791" s="134"/>
    </row>
    <row r="4792" spans="1:33">
      <c r="A4792" s="144" t="s">
        <v>345</v>
      </c>
      <c r="B4792" s="135" t="s">
        <v>389</v>
      </c>
      <c r="C4792" s="143">
        <v>-496.10324163460871</v>
      </c>
      <c r="D4792" s="143">
        <v>1450.4035336414859</v>
      </c>
      <c r="E4792" s="142">
        <v>1.306</v>
      </c>
      <c r="F4792" s="141">
        <v>2.2349999999999999</v>
      </c>
      <c r="G4792" s="135"/>
      <c r="H4792" s="135"/>
      <c r="I4792" s="134"/>
      <c r="J4792" s="135"/>
      <c r="K4792" s="135"/>
      <c r="L4792" s="134"/>
      <c r="M4792" s="135"/>
      <c r="N4792" s="135"/>
      <c r="O4792" s="134"/>
      <c r="P4792" s="135"/>
      <c r="Q4792" s="135"/>
      <c r="R4792" s="134"/>
      <c r="S4792" s="135"/>
      <c r="T4792" s="135"/>
      <c r="U4792" s="134"/>
      <c r="V4792" s="135"/>
      <c r="W4792" s="135"/>
      <c r="X4792" s="134"/>
      <c r="Y4792" s="135"/>
      <c r="Z4792" s="135"/>
      <c r="AA4792" s="134"/>
      <c r="AB4792" s="135"/>
      <c r="AC4792" s="135"/>
      <c r="AD4792" s="134"/>
      <c r="AE4792" s="135"/>
      <c r="AF4792" s="135"/>
      <c r="AG4792" s="134"/>
    </row>
    <row r="4793" spans="1:33">
      <c r="A4793" s="144" t="s">
        <v>345</v>
      </c>
      <c r="B4793" s="135" t="s">
        <v>388</v>
      </c>
      <c r="C4793" s="143">
        <v>-496.10340693907028</v>
      </c>
      <c r="D4793" s="143">
        <v>1450.196598404513</v>
      </c>
      <c r="E4793" s="142">
        <v>1.306</v>
      </c>
      <c r="F4793" s="141">
        <v>2.2469999999999999</v>
      </c>
      <c r="G4793" s="135"/>
      <c r="H4793" s="135"/>
      <c r="I4793" s="134"/>
      <c r="J4793" s="135"/>
      <c r="K4793" s="135"/>
      <c r="L4793" s="134"/>
      <c r="M4793" s="135"/>
      <c r="N4793" s="135"/>
      <c r="O4793" s="134"/>
      <c r="P4793" s="135"/>
      <c r="Q4793" s="135"/>
      <c r="R4793" s="134"/>
      <c r="S4793" s="135"/>
      <c r="T4793" s="135"/>
      <c r="U4793" s="134"/>
      <c r="V4793" s="135"/>
      <c r="W4793" s="135"/>
      <c r="X4793" s="134"/>
      <c r="Y4793" s="135"/>
      <c r="Z4793" s="135"/>
      <c r="AA4793" s="134"/>
      <c r="AB4793" s="135"/>
      <c r="AC4793" s="135"/>
      <c r="AD4793" s="134"/>
      <c r="AE4793" s="135"/>
      <c r="AF4793" s="135"/>
      <c r="AG4793" s="134"/>
    </row>
    <row r="4794" spans="1:33">
      <c r="A4794" s="144" t="s">
        <v>345</v>
      </c>
      <c r="B4794" s="135" t="s">
        <v>387</v>
      </c>
      <c r="C4794" s="143">
        <v>-495.9374508474703</v>
      </c>
      <c r="D4794" s="143">
        <v>1449.9301109801308</v>
      </c>
      <c r="E4794" s="142">
        <v>1.274</v>
      </c>
      <c r="F4794" s="141">
        <v>2.2429999999999999</v>
      </c>
      <c r="G4794" s="135"/>
      <c r="H4794" s="135"/>
      <c r="I4794" s="134"/>
      <c r="J4794" s="135"/>
      <c r="K4794" s="135"/>
      <c r="L4794" s="134"/>
      <c r="M4794" s="135"/>
      <c r="N4794" s="135"/>
      <c r="O4794" s="134"/>
      <c r="P4794" s="135"/>
      <c r="Q4794" s="135"/>
      <c r="R4794" s="134"/>
      <c r="S4794" s="135"/>
      <c r="T4794" s="135"/>
      <c r="U4794" s="134"/>
      <c r="V4794" s="135"/>
      <c r="W4794" s="135"/>
      <c r="X4794" s="134"/>
      <c r="Y4794" s="135"/>
      <c r="Z4794" s="135"/>
      <c r="AA4794" s="134"/>
      <c r="AB4794" s="135"/>
      <c r="AC4794" s="135"/>
      <c r="AD4794" s="134"/>
      <c r="AE4794" s="135"/>
      <c r="AF4794" s="135"/>
      <c r="AG4794" s="134"/>
    </row>
    <row r="4795" spans="1:33">
      <c r="A4795" s="144" t="s">
        <v>345</v>
      </c>
      <c r="B4795" s="135" t="s">
        <v>386</v>
      </c>
      <c r="C4795" s="143">
        <v>-496.73817537622273</v>
      </c>
      <c r="D4795" s="143">
        <v>1447.9560230184418</v>
      </c>
      <c r="E4795" s="142">
        <v>1.3</v>
      </c>
      <c r="F4795" s="141">
        <v>2.2389999999999999</v>
      </c>
      <c r="G4795" s="135"/>
      <c r="H4795" s="135"/>
      <c r="I4795" s="134"/>
      <c r="J4795" s="135"/>
      <c r="K4795" s="135"/>
      <c r="L4795" s="134"/>
      <c r="M4795" s="135"/>
      <c r="N4795" s="135"/>
      <c r="O4795" s="134"/>
      <c r="P4795" s="135"/>
      <c r="Q4795" s="135"/>
      <c r="R4795" s="134"/>
      <c r="S4795" s="135"/>
      <c r="T4795" s="135"/>
      <c r="U4795" s="134"/>
      <c r="V4795" s="135"/>
      <c r="W4795" s="135"/>
      <c r="X4795" s="134"/>
      <c r="Y4795" s="135"/>
      <c r="Z4795" s="135"/>
      <c r="AA4795" s="134"/>
      <c r="AB4795" s="135"/>
      <c r="AC4795" s="135"/>
      <c r="AD4795" s="134"/>
      <c r="AE4795" s="135"/>
      <c r="AF4795" s="135"/>
      <c r="AG4795" s="134"/>
    </row>
    <row r="4796" spans="1:33">
      <c r="A4796" s="144" t="s">
        <v>345</v>
      </c>
      <c r="B4796" s="135" t="s">
        <v>385</v>
      </c>
      <c r="C4796" s="143">
        <v>-496.50574819299089</v>
      </c>
      <c r="D4796" s="143">
        <v>1446.2365619787909</v>
      </c>
      <c r="E4796" s="142">
        <v>1.288</v>
      </c>
      <c r="F4796" s="141">
        <v>2.2400000000000002</v>
      </c>
      <c r="G4796" s="135"/>
      <c r="H4796" s="135"/>
      <c r="I4796" s="134"/>
      <c r="J4796" s="135"/>
      <c r="K4796" s="135"/>
      <c r="L4796" s="134"/>
      <c r="M4796" s="135"/>
      <c r="N4796" s="135"/>
      <c r="O4796" s="134"/>
      <c r="P4796" s="135"/>
      <c r="Q4796" s="135"/>
      <c r="R4796" s="134"/>
      <c r="S4796" s="135"/>
      <c r="T4796" s="135"/>
      <c r="U4796" s="134"/>
      <c r="V4796" s="135"/>
      <c r="W4796" s="135"/>
      <c r="X4796" s="134"/>
      <c r="Y4796" s="135"/>
      <c r="Z4796" s="135"/>
      <c r="AA4796" s="134"/>
      <c r="AB4796" s="135"/>
      <c r="AC4796" s="135"/>
      <c r="AD4796" s="134"/>
      <c r="AE4796" s="135"/>
      <c r="AF4796" s="135"/>
      <c r="AG4796" s="134"/>
    </row>
    <row r="4797" spans="1:33">
      <c r="A4797" s="144" t="s">
        <v>345</v>
      </c>
      <c r="B4797" s="135" t="s">
        <v>384</v>
      </c>
      <c r="C4797" s="143">
        <v>-496.81718077126482</v>
      </c>
      <c r="D4797" s="143">
        <v>1444.9364017440967</v>
      </c>
      <c r="E4797" s="142">
        <v>1.298</v>
      </c>
      <c r="F4797" s="141">
        <v>2.2370000000000001</v>
      </c>
      <c r="G4797" s="135"/>
      <c r="H4797" s="135"/>
      <c r="I4797" s="134"/>
      <c r="J4797" s="135"/>
      <c r="K4797" s="135"/>
      <c r="L4797" s="134"/>
      <c r="M4797" s="135"/>
      <c r="N4797" s="135"/>
      <c r="O4797" s="134"/>
      <c r="P4797" s="135"/>
      <c r="Q4797" s="135"/>
      <c r="R4797" s="134"/>
      <c r="S4797" s="135"/>
      <c r="T4797" s="135"/>
      <c r="U4797" s="134"/>
      <c r="V4797" s="135"/>
      <c r="W4797" s="135"/>
      <c r="X4797" s="134"/>
      <c r="Y4797" s="135"/>
      <c r="Z4797" s="135"/>
      <c r="AA4797" s="134"/>
      <c r="AB4797" s="135"/>
      <c r="AC4797" s="135"/>
      <c r="AD4797" s="134"/>
      <c r="AE4797" s="135"/>
      <c r="AF4797" s="135"/>
      <c r="AG4797" s="134"/>
    </row>
    <row r="4798" spans="1:33">
      <c r="A4798" s="144" t="s">
        <v>345</v>
      </c>
      <c r="B4798" s="135" t="s">
        <v>383</v>
      </c>
      <c r="C4798" s="143">
        <v>-496.78422743081342</v>
      </c>
      <c r="D4798" s="143">
        <v>1443.253338460722</v>
      </c>
      <c r="E4798" s="142">
        <v>1.304</v>
      </c>
      <c r="F4798" s="141">
        <v>2.238</v>
      </c>
      <c r="G4798" s="135"/>
      <c r="H4798" s="135"/>
      <c r="I4798" s="134"/>
      <c r="J4798" s="135"/>
      <c r="K4798" s="135"/>
      <c r="L4798" s="134"/>
      <c r="M4798" s="135"/>
      <c r="N4798" s="135"/>
      <c r="O4798" s="134"/>
      <c r="P4798" s="135"/>
      <c r="Q4798" s="135"/>
      <c r="R4798" s="134"/>
      <c r="S4798" s="135"/>
      <c r="T4798" s="135"/>
      <c r="U4798" s="134"/>
      <c r="V4798" s="135"/>
      <c r="W4798" s="135"/>
      <c r="X4798" s="134"/>
      <c r="Y4798" s="135"/>
      <c r="Z4798" s="135"/>
      <c r="AA4798" s="134"/>
      <c r="AB4798" s="135"/>
      <c r="AC4798" s="135"/>
      <c r="AD4798" s="134"/>
      <c r="AE4798" s="135"/>
      <c r="AF4798" s="135"/>
      <c r="AG4798" s="134"/>
    </row>
    <row r="4799" spans="1:33">
      <c r="A4799" s="144" t="s">
        <v>345</v>
      </c>
      <c r="B4799" s="135" t="s">
        <v>382</v>
      </c>
      <c r="C4799" s="143">
        <v>-496.46871112262886</v>
      </c>
      <c r="D4799" s="143">
        <v>1442.3203967270888</v>
      </c>
      <c r="E4799" s="142">
        <v>1.3</v>
      </c>
      <c r="F4799" s="141">
        <v>2.2349999999999999</v>
      </c>
      <c r="G4799" s="135"/>
      <c r="H4799" s="135"/>
      <c r="I4799" s="134"/>
      <c r="J4799" s="135"/>
      <c r="K4799" s="135"/>
      <c r="L4799" s="134"/>
      <c r="M4799" s="135"/>
      <c r="N4799" s="135"/>
      <c r="O4799" s="134"/>
      <c r="P4799" s="135"/>
      <c r="Q4799" s="135"/>
      <c r="R4799" s="134"/>
      <c r="S4799" s="135"/>
      <c r="T4799" s="135"/>
      <c r="U4799" s="134"/>
      <c r="V4799" s="135"/>
      <c r="W4799" s="135"/>
      <c r="X4799" s="134"/>
      <c r="Y4799" s="135"/>
      <c r="Z4799" s="135"/>
      <c r="AA4799" s="134"/>
      <c r="AB4799" s="135"/>
      <c r="AC4799" s="135"/>
      <c r="AD4799" s="134"/>
      <c r="AE4799" s="135"/>
      <c r="AF4799" s="135"/>
      <c r="AG4799" s="134"/>
    </row>
    <row r="4800" spans="1:33">
      <c r="A4800" s="144" t="s">
        <v>345</v>
      </c>
      <c r="B4800" s="135" t="s">
        <v>381</v>
      </c>
      <c r="C4800" s="143">
        <v>-496.53752141801482</v>
      </c>
      <c r="D4800" s="143">
        <v>1441.4112345205358</v>
      </c>
      <c r="E4800" s="142">
        <v>1.33</v>
      </c>
      <c r="F4800" s="141">
        <v>2.2480000000000002</v>
      </c>
      <c r="G4800" s="135"/>
      <c r="H4800" s="135"/>
      <c r="I4800" s="134"/>
      <c r="J4800" s="135"/>
      <c r="K4800" s="135"/>
      <c r="L4800" s="134"/>
      <c r="M4800" s="135"/>
      <c r="N4800" s="135"/>
      <c r="O4800" s="134"/>
      <c r="P4800" s="135"/>
      <c r="Q4800" s="135"/>
      <c r="R4800" s="134"/>
      <c r="S4800" s="135"/>
      <c r="T4800" s="135"/>
      <c r="U4800" s="134"/>
      <c r="V4800" s="135"/>
      <c r="W4800" s="135"/>
      <c r="X4800" s="134"/>
      <c r="Y4800" s="135"/>
      <c r="Z4800" s="135"/>
      <c r="AA4800" s="134"/>
      <c r="AB4800" s="135"/>
      <c r="AC4800" s="135"/>
      <c r="AD4800" s="134"/>
      <c r="AE4800" s="135"/>
      <c r="AF4800" s="135"/>
      <c r="AG4800" s="134"/>
    </row>
    <row r="4801" spans="1:33">
      <c r="A4801" s="144" t="s">
        <v>345</v>
      </c>
      <c r="B4801" s="135" t="s">
        <v>380</v>
      </c>
      <c r="C4801" s="143">
        <v>-496.82343194662297</v>
      </c>
      <c r="D4801" s="143">
        <v>1439.6501558342804</v>
      </c>
      <c r="E4801" s="142">
        <v>1.288</v>
      </c>
      <c r="F4801" s="141">
        <v>2.2309999999999999</v>
      </c>
      <c r="G4801" s="135"/>
      <c r="H4801" s="135"/>
      <c r="I4801" s="134"/>
      <c r="J4801" s="135"/>
      <c r="K4801" s="135"/>
      <c r="L4801" s="134"/>
      <c r="M4801" s="135"/>
      <c r="N4801" s="135"/>
      <c r="O4801" s="134"/>
      <c r="P4801" s="135"/>
      <c r="Q4801" s="135"/>
      <c r="R4801" s="134"/>
      <c r="S4801" s="135"/>
      <c r="T4801" s="135"/>
      <c r="U4801" s="134"/>
      <c r="V4801" s="135"/>
      <c r="W4801" s="135"/>
      <c r="X4801" s="134"/>
      <c r="Y4801" s="135"/>
      <c r="Z4801" s="135"/>
      <c r="AA4801" s="134"/>
      <c r="AB4801" s="135"/>
      <c r="AC4801" s="135"/>
      <c r="AD4801" s="134"/>
      <c r="AE4801" s="135"/>
      <c r="AF4801" s="135"/>
      <c r="AG4801" s="134"/>
    </row>
    <row r="4802" spans="1:33">
      <c r="A4802" s="144" t="s">
        <v>345</v>
      </c>
      <c r="B4802" s="135" t="s">
        <v>379</v>
      </c>
      <c r="C4802" s="143">
        <v>-496.39347491145588</v>
      </c>
      <c r="D4802" s="143">
        <v>1438.7022004492756</v>
      </c>
      <c r="E4802" s="142">
        <v>1.3029999999999999</v>
      </c>
      <c r="F4802" s="141">
        <v>2.2480000000000002</v>
      </c>
      <c r="G4802" s="135"/>
      <c r="H4802" s="135"/>
      <c r="I4802" s="134"/>
      <c r="J4802" s="135"/>
      <c r="K4802" s="135"/>
      <c r="L4802" s="134"/>
      <c r="M4802" s="135"/>
      <c r="N4802" s="135"/>
      <c r="O4802" s="134"/>
      <c r="P4802" s="135"/>
      <c r="Q4802" s="135"/>
      <c r="R4802" s="134"/>
      <c r="S4802" s="135"/>
      <c r="T4802" s="135"/>
      <c r="U4802" s="134"/>
      <c r="V4802" s="135"/>
      <c r="W4802" s="135"/>
      <c r="X4802" s="134"/>
      <c r="Y4802" s="135"/>
      <c r="Z4802" s="135"/>
      <c r="AA4802" s="134"/>
      <c r="AB4802" s="135"/>
      <c r="AC4802" s="135"/>
      <c r="AD4802" s="134"/>
      <c r="AE4802" s="135"/>
      <c r="AF4802" s="135"/>
      <c r="AG4802" s="134"/>
    </row>
    <row r="4803" spans="1:33">
      <c r="A4803" s="144" t="s">
        <v>345</v>
      </c>
      <c r="B4803" s="135" t="s">
        <v>378</v>
      </c>
      <c r="C4803" s="143">
        <v>-496.8441140146885</v>
      </c>
      <c r="D4803" s="143">
        <v>1437.9707346437003</v>
      </c>
      <c r="E4803" s="142">
        <v>1.2729999999999999</v>
      </c>
      <c r="F4803" s="141">
        <v>2.2490000000000001</v>
      </c>
      <c r="G4803" s="135"/>
      <c r="H4803" s="135"/>
      <c r="I4803" s="134"/>
      <c r="J4803" s="135"/>
      <c r="K4803" s="135"/>
      <c r="L4803" s="134"/>
      <c r="M4803" s="135"/>
      <c r="N4803" s="135"/>
      <c r="O4803" s="134"/>
      <c r="P4803" s="135"/>
      <c r="Q4803" s="135"/>
      <c r="R4803" s="134"/>
      <c r="S4803" s="135"/>
      <c r="T4803" s="135"/>
      <c r="U4803" s="134"/>
      <c r="V4803" s="135"/>
      <c r="W4803" s="135"/>
      <c r="X4803" s="134"/>
      <c r="Y4803" s="135"/>
      <c r="Z4803" s="135"/>
      <c r="AA4803" s="134"/>
      <c r="AB4803" s="135"/>
      <c r="AC4803" s="135"/>
      <c r="AD4803" s="134"/>
      <c r="AE4803" s="135"/>
      <c r="AF4803" s="135"/>
      <c r="AG4803" s="134"/>
    </row>
    <row r="4804" spans="1:33">
      <c r="A4804" s="144" t="s">
        <v>345</v>
      </c>
      <c r="B4804" s="135" t="s">
        <v>377</v>
      </c>
      <c r="C4804" s="143">
        <v>-496.66824870574078</v>
      </c>
      <c r="D4804" s="143">
        <v>1436.0528441621436</v>
      </c>
      <c r="E4804" s="142">
        <v>1.296</v>
      </c>
      <c r="F4804" s="141">
        <v>2.2509999999999999</v>
      </c>
      <c r="G4804" s="135"/>
      <c r="H4804" s="135"/>
      <c r="I4804" s="134"/>
      <c r="J4804" s="135"/>
      <c r="K4804" s="135"/>
      <c r="L4804" s="134"/>
      <c r="M4804" s="135"/>
      <c r="N4804" s="135"/>
      <c r="O4804" s="134"/>
      <c r="P4804" s="135"/>
      <c r="Q4804" s="135"/>
      <c r="R4804" s="134"/>
      <c r="S4804" s="135"/>
      <c r="T4804" s="135"/>
      <c r="U4804" s="134"/>
      <c r="V4804" s="135"/>
      <c r="W4804" s="135"/>
      <c r="X4804" s="134"/>
      <c r="Y4804" s="135"/>
      <c r="Z4804" s="135"/>
      <c r="AA4804" s="134"/>
      <c r="AB4804" s="135"/>
      <c r="AC4804" s="135"/>
      <c r="AD4804" s="134"/>
      <c r="AE4804" s="135"/>
      <c r="AF4804" s="135"/>
      <c r="AG4804" s="134"/>
    </row>
    <row r="4805" spans="1:33">
      <c r="A4805" s="144" t="s">
        <v>345</v>
      </c>
      <c r="B4805" s="135" t="s">
        <v>376</v>
      </c>
      <c r="C4805" s="143">
        <v>-496.62743438124215</v>
      </c>
      <c r="D4805" s="143">
        <v>1435.8059881934823</v>
      </c>
      <c r="E4805" s="142">
        <v>1.343</v>
      </c>
      <c r="F4805" s="141">
        <v>2.2410000000000001</v>
      </c>
      <c r="G4805" s="135"/>
      <c r="H4805" s="135"/>
      <c r="I4805" s="134"/>
      <c r="J4805" s="135"/>
      <c r="K4805" s="135"/>
      <c r="L4805" s="134"/>
      <c r="M4805" s="135"/>
      <c r="N4805" s="135"/>
      <c r="O4805" s="134"/>
      <c r="P4805" s="135"/>
      <c r="Q4805" s="135"/>
      <c r="R4805" s="134"/>
      <c r="S4805" s="135"/>
      <c r="T4805" s="135"/>
      <c r="U4805" s="134"/>
      <c r="V4805" s="135"/>
      <c r="W4805" s="135"/>
      <c r="X4805" s="134"/>
      <c r="Y4805" s="135"/>
      <c r="Z4805" s="135"/>
      <c r="AA4805" s="134"/>
      <c r="AB4805" s="135"/>
      <c r="AC4805" s="135"/>
      <c r="AD4805" s="134"/>
      <c r="AE4805" s="135"/>
      <c r="AF4805" s="135"/>
      <c r="AG4805" s="134"/>
    </row>
    <row r="4806" spans="1:33">
      <c r="A4806" s="144" t="s">
        <v>345</v>
      </c>
      <c r="B4806" s="135" t="s">
        <v>375</v>
      </c>
      <c r="C4806" s="143">
        <v>-495.92416153553734</v>
      </c>
      <c r="D4806" s="143">
        <v>1434.8428930583598</v>
      </c>
      <c r="E4806" s="142">
        <v>1.3129999999999999</v>
      </c>
      <c r="F4806" s="141">
        <v>2.234</v>
      </c>
      <c r="G4806" s="135"/>
      <c r="H4806" s="135"/>
      <c r="I4806" s="134"/>
      <c r="J4806" s="135"/>
      <c r="K4806" s="135"/>
      <c r="L4806" s="134"/>
      <c r="M4806" s="135"/>
      <c r="N4806" s="135"/>
      <c r="O4806" s="134"/>
      <c r="P4806" s="135"/>
      <c r="Q4806" s="135"/>
      <c r="R4806" s="134"/>
      <c r="S4806" s="135"/>
      <c r="T4806" s="135"/>
      <c r="U4806" s="134"/>
      <c r="V4806" s="135"/>
      <c r="W4806" s="135"/>
      <c r="X4806" s="134"/>
      <c r="Y4806" s="135"/>
      <c r="Z4806" s="135"/>
      <c r="AA4806" s="134"/>
      <c r="AB4806" s="135"/>
      <c r="AC4806" s="135"/>
      <c r="AD4806" s="134"/>
      <c r="AE4806" s="135"/>
      <c r="AF4806" s="135"/>
      <c r="AG4806" s="134"/>
    </row>
    <row r="4807" spans="1:33">
      <c r="A4807" s="144" t="s">
        <v>345</v>
      </c>
      <c r="B4807" s="135" t="s">
        <v>374</v>
      </c>
      <c r="C4807" s="143">
        <v>-496.64142695818015</v>
      </c>
      <c r="D4807" s="143">
        <v>1432.9030051348041</v>
      </c>
      <c r="E4807" s="142">
        <v>1.2889999999999999</v>
      </c>
      <c r="F4807" s="141">
        <v>2.2490000000000001</v>
      </c>
      <c r="G4807" s="135"/>
      <c r="H4807" s="135"/>
      <c r="I4807" s="134"/>
      <c r="J4807" s="135"/>
      <c r="K4807" s="135"/>
      <c r="L4807" s="134"/>
      <c r="M4807" s="135"/>
      <c r="N4807" s="135"/>
      <c r="O4807" s="134"/>
      <c r="P4807" s="135"/>
      <c r="Q4807" s="135"/>
      <c r="R4807" s="134"/>
      <c r="S4807" s="135"/>
      <c r="T4807" s="135"/>
      <c r="U4807" s="134"/>
      <c r="V4807" s="135"/>
      <c r="W4807" s="135"/>
      <c r="X4807" s="134"/>
      <c r="Y4807" s="135"/>
      <c r="Z4807" s="135"/>
      <c r="AA4807" s="134"/>
      <c r="AB4807" s="135"/>
      <c r="AC4807" s="135"/>
      <c r="AD4807" s="134"/>
      <c r="AE4807" s="135"/>
      <c r="AF4807" s="135"/>
      <c r="AG4807" s="134"/>
    </row>
    <row r="4808" spans="1:33">
      <c r="A4808" s="144" t="s">
        <v>345</v>
      </c>
      <c r="B4808" s="135" t="s">
        <v>373</v>
      </c>
      <c r="C4808" s="143">
        <v>-496.70723261543833</v>
      </c>
      <c r="D4808" s="143">
        <v>1431.8526170166854</v>
      </c>
      <c r="E4808" s="142">
        <v>1.3009999999999999</v>
      </c>
      <c r="F4808" s="141">
        <v>2.2410000000000001</v>
      </c>
      <c r="G4808" s="135"/>
      <c r="H4808" s="135"/>
      <c r="I4808" s="134"/>
      <c r="J4808" s="135"/>
      <c r="K4808" s="135"/>
      <c r="L4808" s="134"/>
      <c r="M4808" s="135"/>
      <c r="N4808" s="135"/>
      <c r="O4808" s="134"/>
      <c r="P4808" s="135"/>
      <c r="Q4808" s="135"/>
      <c r="R4808" s="134"/>
      <c r="S4808" s="135"/>
      <c r="T4808" s="135"/>
      <c r="U4808" s="134"/>
      <c r="V4808" s="135"/>
      <c r="W4808" s="135"/>
      <c r="X4808" s="134"/>
      <c r="Y4808" s="135"/>
      <c r="Z4808" s="135"/>
      <c r="AA4808" s="134"/>
      <c r="AB4808" s="135"/>
      <c r="AC4808" s="135"/>
      <c r="AD4808" s="134"/>
      <c r="AE4808" s="135"/>
      <c r="AF4808" s="135"/>
      <c r="AG4808" s="134"/>
    </row>
    <row r="4809" spans="1:33">
      <c r="A4809" s="144" t="s">
        <v>345</v>
      </c>
      <c r="B4809" s="135" t="s">
        <v>372</v>
      </c>
      <c r="C4809" s="143">
        <v>-496.50294452018045</v>
      </c>
      <c r="D4809" s="143">
        <v>1430.729577841694</v>
      </c>
      <c r="E4809" s="142">
        <v>1.2889999999999999</v>
      </c>
      <c r="F4809" s="141">
        <v>2.2610000000000001</v>
      </c>
      <c r="G4809" s="135"/>
      <c r="H4809" s="135"/>
      <c r="I4809" s="134"/>
      <c r="J4809" s="135"/>
      <c r="K4809" s="135"/>
      <c r="L4809" s="134"/>
      <c r="M4809" s="135"/>
      <c r="N4809" s="135"/>
      <c r="O4809" s="134"/>
      <c r="P4809" s="135"/>
      <c r="Q4809" s="135"/>
      <c r="R4809" s="134"/>
      <c r="S4809" s="135"/>
      <c r="T4809" s="135"/>
      <c r="U4809" s="134"/>
      <c r="V4809" s="135"/>
      <c r="W4809" s="135"/>
      <c r="X4809" s="134"/>
      <c r="Y4809" s="135"/>
      <c r="Z4809" s="135"/>
      <c r="AA4809" s="134"/>
      <c r="AB4809" s="135"/>
      <c r="AC4809" s="135"/>
      <c r="AD4809" s="134"/>
      <c r="AE4809" s="135"/>
      <c r="AF4809" s="135"/>
      <c r="AG4809" s="134"/>
    </row>
    <row r="4810" spans="1:33">
      <c r="A4810" s="144" t="s">
        <v>345</v>
      </c>
      <c r="B4810" s="135" t="s">
        <v>371</v>
      </c>
      <c r="C4810" s="143">
        <v>-496.81672190857682</v>
      </c>
      <c r="D4810" s="143">
        <v>1430.0344466308559</v>
      </c>
      <c r="E4810" s="142">
        <v>1.294</v>
      </c>
      <c r="F4810" s="141">
        <v>2.2349999999999999</v>
      </c>
      <c r="G4810" s="135"/>
      <c r="H4810" s="135"/>
      <c r="I4810" s="134"/>
      <c r="J4810" s="135"/>
      <c r="K4810" s="135"/>
      <c r="L4810" s="134"/>
      <c r="M4810" s="135"/>
      <c r="N4810" s="135"/>
      <c r="O4810" s="134"/>
      <c r="P4810" s="135"/>
      <c r="Q4810" s="135"/>
      <c r="R4810" s="134"/>
      <c r="S4810" s="135"/>
      <c r="T4810" s="135"/>
      <c r="U4810" s="134"/>
      <c r="V4810" s="135"/>
      <c r="W4810" s="135"/>
      <c r="X4810" s="134"/>
      <c r="Y4810" s="135"/>
      <c r="Z4810" s="135"/>
      <c r="AA4810" s="134"/>
      <c r="AB4810" s="135"/>
      <c r="AC4810" s="135"/>
      <c r="AD4810" s="134"/>
      <c r="AE4810" s="135"/>
      <c r="AF4810" s="135"/>
      <c r="AG4810" s="134"/>
    </row>
    <row r="4811" spans="1:33">
      <c r="A4811" s="144" t="s">
        <v>345</v>
      </c>
      <c r="B4811" s="135" t="s">
        <v>370</v>
      </c>
      <c r="C4811" s="143">
        <v>-496.45805158286197</v>
      </c>
      <c r="D4811" s="143">
        <v>1428.5794976070783</v>
      </c>
      <c r="E4811" s="142">
        <v>1.3080000000000001</v>
      </c>
      <c r="F4811" s="141">
        <v>2.2410000000000001</v>
      </c>
      <c r="G4811" s="135"/>
      <c r="H4811" s="135"/>
      <c r="I4811" s="134"/>
      <c r="J4811" s="135"/>
      <c r="K4811" s="135"/>
      <c r="L4811" s="134"/>
      <c r="M4811" s="135"/>
      <c r="N4811" s="135"/>
      <c r="O4811" s="134"/>
      <c r="P4811" s="135"/>
      <c r="Q4811" s="135"/>
      <c r="R4811" s="134"/>
      <c r="S4811" s="135"/>
      <c r="T4811" s="135"/>
      <c r="U4811" s="134"/>
      <c r="V4811" s="135"/>
      <c r="W4811" s="135"/>
      <c r="X4811" s="134"/>
      <c r="Y4811" s="135"/>
      <c r="Z4811" s="135"/>
      <c r="AA4811" s="134"/>
      <c r="AB4811" s="135"/>
      <c r="AC4811" s="135"/>
      <c r="AD4811" s="134"/>
      <c r="AE4811" s="135"/>
      <c r="AF4811" s="135"/>
      <c r="AG4811" s="134"/>
    </row>
    <row r="4812" spans="1:33">
      <c r="A4812" s="144" t="s">
        <v>345</v>
      </c>
      <c r="B4812" s="135" t="s">
        <v>369</v>
      </c>
      <c r="C4812" s="143">
        <v>-496.86845774136003</v>
      </c>
      <c r="D4812" s="143">
        <v>1427.1710379852902</v>
      </c>
      <c r="E4812" s="142">
        <v>1.284</v>
      </c>
      <c r="F4812" s="141">
        <v>2.2360000000000002</v>
      </c>
      <c r="G4812" s="135"/>
      <c r="H4812" s="135"/>
      <c r="I4812" s="134"/>
      <c r="J4812" s="135"/>
      <c r="K4812" s="135"/>
      <c r="L4812" s="134"/>
      <c r="M4812" s="135"/>
      <c r="N4812" s="135"/>
      <c r="O4812" s="134"/>
      <c r="P4812" s="135"/>
      <c r="Q4812" s="135"/>
      <c r="R4812" s="134"/>
      <c r="S4812" s="135"/>
      <c r="T4812" s="135"/>
      <c r="U4812" s="134"/>
      <c r="V4812" s="135"/>
      <c r="W4812" s="135"/>
      <c r="X4812" s="134"/>
      <c r="Y4812" s="135"/>
      <c r="Z4812" s="135"/>
      <c r="AA4812" s="134"/>
      <c r="AB4812" s="135"/>
      <c r="AC4812" s="135"/>
      <c r="AD4812" s="134"/>
      <c r="AE4812" s="135"/>
      <c r="AF4812" s="135"/>
      <c r="AG4812" s="134"/>
    </row>
    <row r="4813" spans="1:33">
      <c r="A4813" s="144" t="s">
        <v>345</v>
      </c>
      <c r="B4813" s="135" t="s">
        <v>368</v>
      </c>
      <c r="C4813" s="143">
        <v>-496.40132980207682</v>
      </c>
      <c r="D4813" s="143">
        <v>1426.2277091724632</v>
      </c>
      <c r="E4813" s="142">
        <v>1.304</v>
      </c>
      <c r="F4813" s="141">
        <v>2.2480000000000002</v>
      </c>
      <c r="G4813" s="135"/>
      <c r="H4813" s="135"/>
      <c r="I4813" s="134"/>
      <c r="J4813" s="135"/>
      <c r="K4813" s="135"/>
      <c r="L4813" s="134"/>
      <c r="M4813" s="135"/>
      <c r="N4813" s="135"/>
      <c r="O4813" s="134"/>
      <c r="P4813" s="135"/>
      <c r="Q4813" s="135"/>
      <c r="R4813" s="134"/>
      <c r="S4813" s="135"/>
      <c r="T4813" s="135"/>
      <c r="U4813" s="134"/>
      <c r="V4813" s="135"/>
      <c r="W4813" s="135"/>
      <c r="X4813" s="134"/>
      <c r="Y4813" s="135"/>
      <c r="Z4813" s="135"/>
      <c r="AA4813" s="134"/>
      <c r="AB4813" s="135"/>
      <c r="AC4813" s="135"/>
      <c r="AD4813" s="134"/>
      <c r="AE4813" s="135"/>
      <c r="AF4813" s="135"/>
      <c r="AG4813" s="134"/>
    </row>
    <row r="4814" spans="1:33">
      <c r="A4814" s="144" t="s">
        <v>345</v>
      </c>
      <c r="B4814" s="135" t="s">
        <v>367</v>
      </c>
      <c r="C4814" s="143">
        <v>-496.79670894390745</v>
      </c>
      <c r="D4814" s="143">
        <v>1425.9749124236203</v>
      </c>
      <c r="E4814" s="142">
        <v>1.2929999999999999</v>
      </c>
      <c r="F4814" s="141">
        <v>2.2440000000000002</v>
      </c>
      <c r="G4814" s="135"/>
      <c r="H4814" s="135"/>
      <c r="I4814" s="134"/>
      <c r="J4814" s="135"/>
      <c r="K4814" s="135"/>
      <c r="L4814" s="134"/>
      <c r="M4814" s="135"/>
      <c r="N4814" s="135"/>
      <c r="O4814" s="134"/>
      <c r="P4814" s="135"/>
      <c r="Q4814" s="135"/>
      <c r="R4814" s="134"/>
      <c r="S4814" s="135"/>
      <c r="T4814" s="135"/>
      <c r="U4814" s="134"/>
      <c r="V4814" s="135"/>
      <c r="W4814" s="135"/>
      <c r="X4814" s="134"/>
      <c r="Y4814" s="135"/>
      <c r="Z4814" s="135"/>
      <c r="AA4814" s="134"/>
      <c r="AB4814" s="135"/>
      <c r="AC4814" s="135"/>
      <c r="AD4814" s="134"/>
      <c r="AE4814" s="135"/>
      <c r="AF4814" s="135"/>
      <c r="AG4814" s="134"/>
    </row>
    <row r="4815" spans="1:33">
      <c r="A4815" s="144" t="s">
        <v>345</v>
      </c>
      <c r="B4815" s="135" t="s">
        <v>366</v>
      </c>
      <c r="C4815" s="143">
        <v>-496.55974612829158</v>
      </c>
      <c r="D4815" s="143">
        <v>1425.731527580894</v>
      </c>
      <c r="E4815" s="142">
        <v>1.319</v>
      </c>
      <c r="F4815" s="141">
        <v>2.238</v>
      </c>
      <c r="G4815" s="135"/>
      <c r="H4815" s="135"/>
      <c r="I4815" s="134"/>
      <c r="J4815" s="135"/>
      <c r="K4815" s="135"/>
      <c r="L4815" s="134"/>
      <c r="M4815" s="135"/>
      <c r="N4815" s="135"/>
      <c r="O4815" s="134"/>
      <c r="P4815" s="135"/>
      <c r="Q4815" s="135"/>
      <c r="R4815" s="134"/>
      <c r="S4815" s="135"/>
      <c r="T4815" s="135"/>
      <c r="U4815" s="134"/>
      <c r="V4815" s="135"/>
      <c r="W4815" s="135"/>
      <c r="X4815" s="134"/>
      <c r="Y4815" s="135"/>
      <c r="Z4815" s="135"/>
      <c r="AA4815" s="134"/>
      <c r="AB4815" s="135"/>
      <c r="AC4815" s="135"/>
      <c r="AD4815" s="134"/>
      <c r="AE4815" s="135"/>
      <c r="AF4815" s="135"/>
      <c r="AG4815" s="134"/>
    </row>
    <row r="4816" spans="1:33">
      <c r="A4816" s="144" t="s">
        <v>345</v>
      </c>
      <c r="B4816" s="135" t="s">
        <v>365</v>
      </c>
      <c r="C4816" s="143">
        <v>-495.90114124405142</v>
      </c>
      <c r="D4816" s="143">
        <v>1424.7372182129373</v>
      </c>
      <c r="E4816" s="142">
        <v>1.284</v>
      </c>
      <c r="F4816" s="141">
        <v>2.238</v>
      </c>
      <c r="G4816" s="135"/>
      <c r="H4816" s="135"/>
      <c r="I4816" s="134"/>
      <c r="J4816" s="135"/>
      <c r="K4816" s="135"/>
      <c r="L4816" s="134"/>
      <c r="M4816" s="135"/>
      <c r="N4816" s="135"/>
      <c r="O4816" s="134"/>
      <c r="P4816" s="135"/>
      <c r="Q4816" s="135"/>
      <c r="R4816" s="134"/>
      <c r="S4816" s="135"/>
      <c r="T4816" s="135"/>
      <c r="U4816" s="134"/>
      <c r="V4816" s="135"/>
      <c r="W4816" s="135"/>
      <c r="X4816" s="134"/>
      <c r="Y4816" s="135"/>
      <c r="Z4816" s="135"/>
      <c r="AA4816" s="134"/>
      <c r="AB4816" s="135"/>
      <c r="AC4816" s="135"/>
      <c r="AD4816" s="134"/>
      <c r="AE4816" s="135"/>
      <c r="AF4816" s="135"/>
      <c r="AG4816" s="134"/>
    </row>
    <row r="4817" spans="1:33">
      <c r="A4817" s="144" t="s">
        <v>345</v>
      </c>
      <c r="B4817" s="135" t="s">
        <v>364</v>
      </c>
      <c r="C4817" s="143">
        <v>-496.57524522782899</v>
      </c>
      <c r="D4817" s="143">
        <v>1423.3191537751841</v>
      </c>
      <c r="E4817" s="142">
        <v>1.3240000000000001</v>
      </c>
      <c r="F4817" s="141">
        <v>2.2469999999999999</v>
      </c>
      <c r="G4817" s="135"/>
      <c r="H4817" s="135"/>
      <c r="I4817" s="134"/>
      <c r="J4817" s="135"/>
      <c r="K4817" s="135"/>
      <c r="L4817" s="134"/>
      <c r="M4817" s="135"/>
      <c r="N4817" s="135"/>
      <c r="O4817" s="134"/>
      <c r="P4817" s="135"/>
      <c r="Q4817" s="135"/>
      <c r="R4817" s="134"/>
      <c r="S4817" s="135"/>
      <c r="T4817" s="135"/>
      <c r="U4817" s="134"/>
      <c r="V4817" s="135"/>
      <c r="W4817" s="135"/>
      <c r="X4817" s="134"/>
      <c r="Y4817" s="135"/>
      <c r="Z4817" s="135"/>
      <c r="AA4817" s="134"/>
      <c r="AB4817" s="135"/>
      <c r="AC4817" s="135"/>
      <c r="AD4817" s="134"/>
      <c r="AE4817" s="135"/>
      <c r="AF4817" s="135"/>
      <c r="AG4817" s="134"/>
    </row>
    <row r="4818" spans="1:33">
      <c r="A4818" s="144" t="s">
        <v>345</v>
      </c>
      <c r="B4818" s="135" t="s">
        <v>363</v>
      </c>
      <c r="C4818" s="143">
        <v>-496.51684839788095</v>
      </c>
      <c r="D4818" s="143">
        <v>1422.8748807660982</v>
      </c>
      <c r="E4818" s="142">
        <v>1.2909999999999999</v>
      </c>
      <c r="F4818" s="141">
        <v>2.2389999999999999</v>
      </c>
      <c r="G4818" s="135"/>
      <c r="H4818" s="135"/>
      <c r="I4818" s="134"/>
      <c r="J4818" s="135"/>
      <c r="K4818" s="135"/>
      <c r="L4818" s="134"/>
      <c r="M4818" s="135"/>
      <c r="N4818" s="135"/>
      <c r="O4818" s="134"/>
      <c r="P4818" s="135"/>
      <c r="Q4818" s="135"/>
      <c r="R4818" s="134"/>
      <c r="S4818" s="135"/>
      <c r="T4818" s="135"/>
      <c r="U4818" s="134"/>
      <c r="V4818" s="135"/>
      <c r="W4818" s="135"/>
      <c r="X4818" s="134"/>
      <c r="Y4818" s="135"/>
      <c r="Z4818" s="135"/>
      <c r="AA4818" s="134"/>
      <c r="AB4818" s="135"/>
      <c r="AC4818" s="135"/>
      <c r="AD4818" s="134"/>
      <c r="AE4818" s="135"/>
      <c r="AF4818" s="135"/>
      <c r="AG4818" s="134"/>
    </row>
    <row r="4819" spans="1:33">
      <c r="A4819" s="144" t="s">
        <v>345</v>
      </c>
      <c r="B4819" s="135" t="s">
        <v>362</v>
      </c>
      <c r="C4819" s="143">
        <v>-496.64270273618848</v>
      </c>
      <c r="D4819" s="143">
        <v>1422.3565982296097</v>
      </c>
      <c r="E4819" s="142">
        <v>1.294</v>
      </c>
      <c r="F4819" s="141">
        <v>2.2490000000000001</v>
      </c>
      <c r="G4819" s="135"/>
      <c r="H4819" s="135"/>
      <c r="I4819" s="134"/>
      <c r="J4819" s="135"/>
      <c r="K4819" s="135"/>
      <c r="L4819" s="134"/>
      <c r="M4819" s="135"/>
      <c r="N4819" s="135"/>
      <c r="O4819" s="134"/>
      <c r="P4819" s="135"/>
      <c r="Q4819" s="135"/>
      <c r="R4819" s="134"/>
      <c r="S4819" s="135"/>
      <c r="T4819" s="135"/>
      <c r="U4819" s="134"/>
      <c r="V4819" s="135"/>
      <c r="W4819" s="135"/>
      <c r="X4819" s="134"/>
      <c r="Y4819" s="135"/>
      <c r="Z4819" s="135"/>
      <c r="AA4819" s="134"/>
      <c r="AB4819" s="135"/>
      <c r="AC4819" s="135"/>
      <c r="AD4819" s="134"/>
      <c r="AE4819" s="135"/>
      <c r="AF4819" s="135"/>
      <c r="AG4819" s="134"/>
    </row>
    <row r="4820" spans="1:33">
      <c r="A4820" s="144" t="s">
        <v>345</v>
      </c>
      <c r="B4820" s="135" t="s">
        <v>361</v>
      </c>
      <c r="C4820" s="143">
        <v>-496.82909861917898</v>
      </c>
      <c r="D4820" s="143">
        <v>1420.6724181059183</v>
      </c>
      <c r="E4820" s="142">
        <v>1.284</v>
      </c>
      <c r="F4820" s="141">
        <v>2.254</v>
      </c>
      <c r="G4820" s="135"/>
      <c r="H4820" s="135"/>
      <c r="I4820" s="134"/>
      <c r="J4820" s="135"/>
      <c r="K4820" s="135"/>
      <c r="L4820" s="134"/>
      <c r="M4820" s="135"/>
      <c r="N4820" s="135"/>
      <c r="O4820" s="134"/>
      <c r="P4820" s="135"/>
      <c r="Q4820" s="135"/>
      <c r="R4820" s="134"/>
      <c r="S4820" s="135"/>
      <c r="T4820" s="135"/>
      <c r="U4820" s="134"/>
      <c r="V4820" s="135"/>
      <c r="W4820" s="135"/>
      <c r="X4820" s="134"/>
      <c r="Y4820" s="135"/>
      <c r="Z4820" s="135"/>
      <c r="AA4820" s="134"/>
      <c r="AB4820" s="135"/>
      <c r="AC4820" s="135"/>
      <c r="AD4820" s="134"/>
      <c r="AE4820" s="135"/>
      <c r="AF4820" s="135"/>
      <c r="AG4820" s="134"/>
    </row>
    <row r="4821" spans="1:33">
      <c r="A4821" s="144" t="s">
        <v>345</v>
      </c>
      <c r="B4821" s="135" t="s">
        <v>360</v>
      </c>
      <c r="C4821" s="143">
        <v>-496.23211565888016</v>
      </c>
      <c r="D4821" s="143">
        <v>1418.7550720681913</v>
      </c>
      <c r="E4821" s="142">
        <v>1.323</v>
      </c>
      <c r="F4821" s="141">
        <v>2.2509999999999999</v>
      </c>
      <c r="G4821" s="135"/>
      <c r="H4821" s="135"/>
      <c r="I4821" s="134"/>
      <c r="J4821" s="135"/>
      <c r="K4821" s="135"/>
      <c r="L4821" s="134"/>
      <c r="M4821" s="135"/>
      <c r="N4821" s="135"/>
      <c r="O4821" s="134"/>
      <c r="P4821" s="135"/>
      <c r="Q4821" s="135"/>
      <c r="R4821" s="134"/>
      <c r="S4821" s="135"/>
      <c r="T4821" s="135"/>
      <c r="U4821" s="134"/>
      <c r="V4821" s="135"/>
      <c r="W4821" s="135"/>
      <c r="X4821" s="134"/>
      <c r="Y4821" s="135"/>
      <c r="Z4821" s="135"/>
      <c r="AA4821" s="134"/>
      <c r="AB4821" s="135"/>
      <c r="AC4821" s="135"/>
      <c r="AD4821" s="134"/>
      <c r="AE4821" s="135"/>
      <c r="AF4821" s="135"/>
      <c r="AG4821" s="134"/>
    </row>
    <row r="4822" spans="1:33">
      <c r="A4822" s="144" t="s">
        <v>345</v>
      </c>
      <c r="B4822" s="135" t="s">
        <v>359</v>
      </c>
      <c r="C4822" s="143">
        <v>-496.49361788779674</v>
      </c>
      <c r="D4822" s="143">
        <v>1417.3288139345914</v>
      </c>
      <c r="E4822" s="142">
        <v>1.302</v>
      </c>
      <c r="F4822" s="141">
        <v>2.2530000000000001</v>
      </c>
      <c r="G4822" s="135"/>
      <c r="H4822" s="135"/>
      <c r="I4822" s="134"/>
      <c r="J4822" s="135"/>
      <c r="K4822" s="135"/>
      <c r="L4822" s="134"/>
      <c r="M4822" s="135"/>
      <c r="N4822" s="135"/>
      <c r="O4822" s="134"/>
      <c r="P4822" s="135"/>
      <c r="Q4822" s="135"/>
      <c r="R4822" s="134"/>
      <c r="S4822" s="135"/>
      <c r="T4822" s="135"/>
      <c r="U4822" s="134"/>
      <c r="V4822" s="135"/>
      <c r="W4822" s="135"/>
      <c r="X4822" s="134"/>
      <c r="Y4822" s="135"/>
      <c r="Z4822" s="135"/>
      <c r="AA4822" s="134"/>
      <c r="AB4822" s="135"/>
      <c r="AC4822" s="135"/>
      <c r="AD4822" s="134"/>
      <c r="AE4822" s="135"/>
      <c r="AF4822" s="135"/>
      <c r="AG4822" s="134"/>
    </row>
    <row r="4823" spans="1:33">
      <c r="A4823" s="144" t="s">
        <v>345</v>
      </c>
      <c r="B4823" s="135" t="s">
        <v>358</v>
      </c>
      <c r="C4823" s="143">
        <v>-496.84527997101861</v>
      </c>
      <c r="D4823" s="143">
        <v>1417.0861334290275</v>
      </c>
      <c r="E4823" s="142">
        <v>1.298</v>
      </c>
      <c r="F4823" s="141">
        <v>2.2349999999999999</v>
      </c>
      <c r="G4823" s="135"/>
      <c r="H4823" s="135"/>
      <c r="I4823" s="134"/>
      <c r="J4823" s="135"/>
      <c r="K4823" s="135"/>
      <c r="L4823" s="134"/>
      <c r="M4823" s="135"/>
      <c r="N4823" s="135"/>
      <c r="O4823" s="134"/>
      <c r="P4823" s="135"/>
      <c r="Q4823" s="135"/>
      <c r="R4823" s="134"/>
      <c r="S4823" s="135"/>
      <c r="T4823" s="135"/>
      <c r="U4823" s="134"/>
      <c r="V4823" s="135"/>
      <c r="W4823" s="135"/>
      <c r="X4823" s="134"/>
      <c r="Y4823" s="135"/>
      <c r="Z4823" s="135"/>
      <c r="AA4823" s="134"/>
      <c r="AB4823" s="135"/>
      <c r="AC4823" s="135"/>
      <c r="AD4823" s="134"/>
      <c r="AE4823" s="135"/>
      <c r="AF4823" s="135"/>
      <c r="AG4823" s="134"/>
    </row>
    <row r="4824" spans="1:33">
      <c r="A4824" s="144" t="s">
        <v>345</v>
      </c>
      <c r="B4824" s="135" t="s">
        <v>357</v>
      </c>
      <c r="C4824" s="143">
        <v>-496.13558759201612</v>
      </c>
      <c r="D4824" s="143">
        <v>1416.0616084462361</v>
      </c>
      <c r="E4824" s="142">
        <v>1.298</v>
      </c>
      <c r="F4824" s="141">
        <v>2.2440000000000002</v>
      </c>
      <c r="G4824" s="135"/>
      <c r="H4824" s="135"/>
      <c r="I4824" s="134"/>
      <c r="J4824" s="135"/>
      <c r="K4824" s="135"/>
      <c r="L4824" s="134"/>
      <c r="M4824" s="135"/>
      <c r="N4824" s="135"/>
      <c r="O4824" s="134"/>
      <c r="P4824" s="135"/>
      <c r="Q4824" s="135"/>
      <c r="R4824" s="134"/>
      <c r="S4824" s="135"/>
      <c r="T4824" s="135"/>
      <c r="U4824" s="134"/>
      <c r="V4824" s="135"/>
      <c r="W4824" s="135"/>
      <c r="X4824" s="134"/>
      <c r="Y4824" s="135"/>
      <c r="Z4824" s="135"/>
      <c r="AA4824" s="134"/>
      <c r="AB4824" s="135"/>
      <c r="AC4824" s="135"/>
      <c r="AD4824" s="134"/>
      <c r="AE4824" s="135"/>
      <c r="AF4824" s="135"/>
      <c r="AG4824" s="134"/>
    </row>
    <row r="4825" spans="1:33">
      <c r="A4825" s="144" t="s">
        <v>345</v>
      </c>
      <c r="B4825" s="135" t="s">
        <v>356</v>
      </c>
      <c r="C4825" s="143">
        <v>-496.3572932857565</v>
      </c>
      <c r="D4825" s="143">
        <v>1415.0886965166608</v>
      </c>
      <c r="E4825" s="142">
        <v>1.3280000000000001</v>
      </c>
      <c r="F4825" s="141">
        <v>2.2450000000000001</v>
      </c>
      <c r="G4825" s="135"/>
      <c r="H4825" s="135"/>
      <c r="I4825" s="134"/>
      <c r="J4825" s="135"/>
      <c r="K4825" s="135"/>
      <c r="L4825" s="134"/>
      <c r="M4825" s="135"/>
      <c r="N4825" s="135"/>
      <c r="O4825" s="134"/>
      <c r="P4825" s="135"/>
      <c r="Q4825" s="135"/>
      <c r="R4825" s="134"/>
      <c r="S4825" s="135"/>
      <c r="T4825" s="135"/>
      <c r="U4825" s="134"/>
      <c r="V4825" s="135"/>
      <c r="W4825" s="135"/>
      <c r="X4825" s="134"/>
      <c r="Y4825" s="135"/>
      <c r="Z4825" s="135"/>
      <c r="AA4825" s="134"/>
      <c r="AB4825" s="135"/>
      <c r="AC4825" s="135"/>
      <c r="AD4825" s="134"/>
      <c r="AE4825" s="135"/>
      <c r="AF4825" s="135"/>
      <c r="AG4825" s="134"/>
    </row>
    <row r="4826" spans="1:33">
      <c r="A4826" s="144" t="s">
        <v>345</v>
      </c>
      <c r="B4826" s="135" t="s">
        <v>355</v>
      </c>
      <c r="C4826" s="143">
        <v>-496.66293125160939</v>
      </c>
      <c r="D4826" s="143">
        <v>1414.4961216730653</v>
      </c>
      <c r="E4826" s="142">
        <v>1.3240000000000001</v>
      </c>
      <c r="F4826" s="141">
        <v>2.2450000000000001</v>
      </c>
      <c r="G4826" s="135"/>
      <c r="H4826" s="135"/>
      <c r="I4826" s="134"/>
      <c r="J4826" s="135"/>
      <c r="K4826" s="135"/>
      <c r="L4826" s="134"/>
      <c r="M4826" s="135"/>
      <c r="N4826" s="135"/>
      <c r="O4826" s="134"/>
      <c r="P4826" s="135"/>
      <c r="Q4826" s="135"/>
      <c r="R4826" s="134"/>
      <c r="S4826" s="135"/>
      <c r="T4826" s="135"/>
      <c r="U4826" s="134"/>
      <c r="V4826" s="135"/>
      <c r="W4826" s="135"/>
      <c r="X4826" s="134"/>
      <c r="Y4826" s="135"/>
      <c r="Z4826" s="135"/>
      <c r="AA4826" s="134"/>
      <c r="AB4826" s="135"/>
      <c r="AC4826" s="135"/>
      <c r="AD4826" s="134"/>
      <c r="AE4826" s="135"/>
      <c r="AF4826" s="135"/>
      <c r="AG4826" s="134"/>
    </row>
    <row r="4827" spans="1:33">
      <c r="A4827" s="144" t="s">
        <v>345</v>
      </c>
      <c r="B4827" s="135" t="s">
        <v>354</v>
      </c>
      <c r="C4827" s="143">
        <v>-496.1276502764166</v>
      </c>
      <c r="D4827" s="143">
        <v>1412.8864124709439</v>
      </c>
      <c r="E4827" s="142">
        <v>1.2849999999999999</v>
      </c>
      <c r="F4827" s="141">
        <v>2.258</v>
      </c>
      <c r="G4827" s="135"/>
      <c r="H4827" s="135"/>
      <c r="I4827" s="134"/>
      <c r="J4827" s="135"/>
      <c r="K4827" s="135"/>
      <c r="L4827" s="134"/>
      <c r="M4827" s="135"/>
      <c r="N4827" s="135"/>
      <c r="O4827" s="134"/>
      <c r="P4827" s="135"/>
      <c r="Q4827" s="135"/>
      <c r="R4827" s="134"/>
      <c r="S4827" s="135"/>
      <c r="T4827" s="135"/>
      <c r="U4827" s="134"/>
      <c r="V4827" s="135"/>
      <c r="W4827" s="135"/>
      <c r="X4827" s="134"/>
      <c r="Y4827" s="135"/>
      <c r="Z4827" s="135"/>
      <c r="AA4827" s="134"/>
      <c r="AB4827" s="135"/>
      <c r="AC4827" s="135"/>
      <c r="AD4827" s="134"/>
      <c r="AE4827" s="135"/>
      <c r="AF4827" s="135"/>
      <c r="AG4827" s="134"/>
    </row>
    <row r="4828" spans="1:33">
      <c r="A4828" s="144" t="s">
        <v>345</v>
      </c>
      <c r="B4828" s="135" t="s">
        <v>353</v>
      </c>
      <c r="C4828" s="143">
        <v>-496.41917977032244</v>
      </c>
      <c r="D4828" s="143">
        <v>1412.183413905572</v>
      </c>
      <c r="E4828" s="142">
        <v>1.3180000000000001</v>
      </c>
      <c r="F4828" s="141">
        <v>2.2370000000000001</v>
      </c>
      <c r="G4828" s="135"/>
      <c r="H4828" s="135"/>
      <c r="I4828" s="134"/>
      <c r="J4828" s="135"/>
      <c r="K4828" s="135"/>
      <c r="L4828" s="134"/>
      <c r="M4828" s="135"/>
      <c r="N4828" s="135"/>
      <c r="O4828" s="134"/>
      <c r="P4828" s="135"/>
      <c r="Q4828" s="135"/>
      <c r="R4828" s="134"/>
      <c r="S4828" s="135"/>
      <c r="T4828" s="135"/>
      <c r="U4828" s="134"/>
      <c r="V4828" s="135"/>
      <c r="W4828" s="135"/>
      <c r="X4828" s="134"/>
      <c r="Y4828" s="135"/>
      <c r="Z4828" s="135"/>
      <c r="AA4828" s="134"/>
      <c r="AB4828" s="135"/>
      <c r="AC4828" s="135"/>
      <c r="AD4828" s="134"/>
      <c r="AE4828" s="135"/>
      <c r="AF4828" s="135"/>
      <c r="AG4828" s="134"/>
    </row>
    <row r="4829" spans="1:33">
      <c r="A4829" s="144" t="s">
        <v>345</v>
      </c>
      <c r="B4829" s="135" t="s">
        <v>352</v>
      </c>
      <c r="C4829" s="143">
        <v>-496.21114819608948</v>
      </c>
      <c r="D4829" s="143">
        <v>1410.8096257087748</v>
      </c>
      <c r="E4829" s="142">
        <v>1.3129999999999999</v>
      </c>
      <c r="F4829" s="141">
        <v>2.238</v>
      </c>
      <c r="G4829" s="135"/>
      <c r="H4829" s="135"/>
      <c r="I4829" s="134"/>
      <c r="J4829" s="135"/>
      <c r="K4829" s="135"/>
      <c r="L4829" s="134"/>
      <c r="M4829" s="135"/>
      <c r="N4829" s="135"/>
      <c r="O4829" s="134"/>
      <c r="P4829" s="135"/>
      <c r="Q4829" s="135"/>
      <c r="R4829" s="134"/>
      <c r="S4829" s="135"/>
      <c r="T4829" s="135"/>
      <c r="U4829" s="134"/>
      <c r="V4829" s="135"/>
      <c r="W4829" s="135"/>
      <c r="X4829" s="134"/>
      <c r="Y4829" s="135"/>
      <c r="Z4829" s="135"/>
      <c r="AA4829" s="134"/>
      <c r="AB4829" s="135"/>
      <c r="AC4829" s="135"/>
      <c r="AD4829" s="134"/>
      <c r="AE4829" s="135"/>
      <c r="AF4829" s="135"/>
      <c r="AG4829" s="134"/>
    </row>
    <row r="4830" spans="1:33">
      <c r="A4830" s="144" t="s">
        <v>345</v>
      </c>
      <c r="B4830" s="135" t="s">
        <v>351</v>
      </c>
      <c r="C4830" s="143">
        <v>-496.61451038310855</v>
      </c>
      <c r="D4830" s="143">
        <v>1409.1969619773727</v>
      </c>
      <c r="E4830" s="142">
        <v>1.323</v>
      </c>
      <c r="F4830" s="141">
        <v>2.2429999999999999</v>
      </c>
      <c r="G4830" s="135"/>
      <c r="H4830" s="135"/>
      <c r="I4830" s="134"/>
      <c r="J4830" s="135"/>
      <c r="K4830" s="135"/>
      <c r="L4830" s="134"/>
      <c r="M4830" s="135"/>
      <c r="N4830" s="135"/>
      <c r="O4830" s="134"/>
      <c r="P4830" s="135"/>
      <c r="Q4830" s="135"/>
      <c r="R4830" s="134"/>
      <c r="S4830" s="135"/>
      <c r="T4830" s="135"/>
      <c r="U4830" s="134"/>
      <c r="V4830" s="135"/>
      <c r="W4830" s="135"/>
      <c r="X4830" s="134"/>
      <c r="Y4830" s="135"/>
      <c r="Z4830" s="135"/>
      <c r="AA4830" s="134"/>
      <c r="AB4830" s="135"/>
      <c r="AC4830" s="135"/>
      <c r="AD4830" s="134"/>
      <c r="AE4830" s="135"/>
      <c r="AF4830" s="135"/>
      <c r="AG4830" s="134"/>
    </row>
    <row r="4831" spans="1:33">
      <c r="A4831" s="144" t="s">
        <v>345</v>
      </c>
      <c r="B4831" s="135" t="s">
        <v>350</v>
      </c>
      <c r="C4831" s="143">
        <v>-496.40406647580397</v>
      </c>
      <c r="D4831" s="143">
        <v>1408.0490161327971</v>
      </c>
      <c r="E4831" s="142">
        <v>1.3069999999999999</v>
      </c>
      <c r="F4831" s="141">
        <v>2.2290000000000001</v>
      </c>
      <c r="G4831" s="135"/>
      <c r="H4831" s="135"/>
      <c r="I4831" s="134"/>
      <c r="J4831" s="135"/>
      <c r="K4831" s="135"/>
      <c r="L4831" s="134"/>
      <c r="M4831" s="135"/>
      <c r="N4831" s="135"/>
      <c r="O4831" s="134"/>
      <c r="P4831" s="135"/>
      <c r="Q4831" s="135"/>
      <c r="R4831" s="134"/>
      <c r="S4831" s="135"/>
      <c r="T4831" s="135"/>
      <c r="U4831" s="134"/>
      <c r="V4831" s="135"/>
      <c r="W4831" s="135"/>
      <c r="X4831" s="134"/>
      <c r="Y4831" s="135"/>
      <c r="Z4831" s="135"/>
      <c r="AA4831" s="134"/>
      <c r="AB4831" s="135"/>
      <c r="AC4831" s="135"/>
      <c r="AD4831" s="134"/>
      <c r="AE4831" s="135"/>
      <c r="AF4831" s="135"/>
      <c r="AG4831" s="134"/>
    </row>
    <row r="4832" spans="1:33">
      <c r="A4832" s="144" t="s">
        <v>345</v>
      </c>
      <c r="B4832" s="135" t="s">
        <v>349</v>
      </c>
      <c r="C4832" s="143">
        <v>-496.32161916885644</v>
      </c>
      <c r="D4832" s="143">
        <v>1407.9292135068222</v>
      </c>
      <c r="E4832" s="142">
        <v>1.3240000000000001</v>
      </c>
      <c r="F4832" s="141">
        <v>2.2490000000000001</v>
      </c>
      <c r="G4832" s="135"/>
      <c r="H4832" s="135"/>
      <c r="I4832" s="134"/>
      <c r="J4832" s="135"/>
      <c r="K4832" s="135"/>
      <c r="L4832" s="134"/>
      <c r="M4832" s="135"/>
      <c r="N4832" s="135"/>
      <c r="O4832" s="134"/>
      <c r="P4832" s="135"/>
      <c r="Q4832" s="135"/>
      <c r="R4832" s="134"/>
      <c r="S4832" s="135"/>
      <c r="T4832" s="135"/>
      <c r="U4832" s="134"/>
      <c r="V4832" s="135"/>
      <c r="W4832" s="135"/>
      <c r="X4832" s="134"/>
      <c r="Y4832" s="135"/>
      <c r="Z4832" s="135"/>
      <c r="AA4832" s="134"/>
      <c r="AB4832" s="135"/>
      <c r="AC4832" s="135"/>
      <c r="AD4832" s="134"/>
      <c r="AE4832" s="135"/>
      <c r="AF4832" s="135"/>
      <c r="AG4832" s="134"/>
    </row>
    <row r="4833" spans="1:33">
      <c r="A4833" s="144" t="s">
        <v>345</v>
      </c>
      <c r="B4833" s="135" t="s">
        <v>348</v>
      </c>
      <c r="C4833" s="143">
        <v>-496.75496593396497</v>
      </c>
      <c r="D4833" s="143">
        <v>1406.8290661860008</v>
      </c>
      <c r="E4833" s="142">
        <v>1.31</v>
      </c>
      <c r="F4833" s="141">
        <v>2.2639999999999998</v>
      </c>
      <c r="G4833" s="135"/>
      <c r="H4833" s="135"/>
      <c r="I4833" s="134"/>
      <c r="J4833" s="135"/>
      <c r="K4833" s="135"/>
      <c r="L4833" s="134"/>
      <c r="M4833" s="135"/>
      <c r="N4833" s="135"/>
      <c r="O4833" s="134"/>
      <c r="P4833" s="135"/>
      <c r="Q4833" s="135"/>
      <c r="R4833" s="134"/>
      <c r="S4833" s="135"/>
      <c r="T4833" s="135"/>
      <c r="U4833" s="134"/>
      <c r="V4833" s="135"/>
      <c r="W4833" s="135"/>
      <c r="X4833" s="134"/>
      <c r="Y4833" s="135"/>
      <c r="Z4833" s="135"/>
      <c r="AA4833" s="134"/>
      <c r="AB4833" s="135"/>
      <c r="AC4833" s="135"/>
      <c r="AD4833" s="134"/>
      <c r="AE4833" s="135"/>
      <c r="AF4833" s="135"/>
      <c r="AG4833" s="134"/>
    </row>
    <row r="4834" spans="1:33">
      <c r="A4834" s="144" t="s">
        <v>345</v>
      </c>
      <c r="B4834" s="135" t="s">
        <v>347</v>
      </c>
      <c r="C4834" s="143">
        <v>-496.56998182551348</v>
      </c>
      <c r="D4834" s="143">
        <v>1406.1487364186337</v>
      </c>
      <c r="E4834" s="142">
        <v>1.276</v>
      </c>
      <c r="F4834" s="141">
        <v>2.1560000000000001</v>
      </c>
      <c r="G4834" s="135"/>
      <c r="H4834" s="135"/>
      <c r="I4834" s="134"/>
      <c r="J4834" s="135"/>
      <c r="K4834" s="135"/>
      <c r="L4834" s="134"/>
      <c r="M4834" s="135"/>
      <c r="N4834" s="135"/>
      <c r="O4834" s="134"/>
      <c r="P4834" s="135"/>
      <c r="Q4834" s="135"/>
      <c r="R4834" s="134"/>
      <c r="S4834" s="135"/>
      <c r="T4834" s="135"/>
      <c r="U4834" s="134"/>
      <c r="V4834" s="135"/>
      <c r="W4834" s="135"/>
      <c r="X4834" s="134"/>
      <c r="Y4834" s="135"/>
      <c r="Z4834" s="135"/>
      <c r="AA4834" s="134"/>
      <c r="AB4834" s="135"/>
      <c r="AC4834" s="135"/>
      <c r="AD4834" s="134"/>
      <c r="AE4834" s="135"/>
      <c r="AF4834" s="135"/>
      <c r="AG4834" s="134"/>
    </row>
    <row r="4835" spans="1:33">
      <c r="A4835" s="144" t="s">
        <v>345</v>
      </c>
      <c r="B4835" s="135" t="s">
        <v>346</v>
      </c>
      <c r="C4835" s="143">
        <v>-496.70460359548161</v>
      </c>
      <c r="D4835" s="143">
        <v>1404.3103930909147</v>
      </c>
      <c r="E4835" s="142">
        <v>1.2490000000000001</v>
      </c>
      <c r="F4835" s="141">
        <v>2.1459999999999999</v>
      </c>
      <c r="G4835" s="135"/>
      <c r="H4835" s="135"/>
      <c r="I4835" s="134"/>
      <c r="J4835" s="135"/>
      <c r="K4835" s="135"/>
      <c r="L4835" s="134"/>
      <c r="M4835" s="135"/>
      <c r="N4835" s="135"/>
      <c r="O4835" s="134"/>
      <c r="P4835" s="135"/>
      <c r="Q4835" s="135"/>
      <c r="R4835" s="134"/>
      <c r="S4835" s="135"/>
      <c r="T4835" s="135"/>
      <c r="U4835" s="134"/>
      <c r="V4835" s="135"/>
      <c r="W4835" s="135"/>
      <c r="X4835" s="134"/>
      <c r="Y4835" s="135"/>
      <c r="Z4835" s="135"/>
      <c r="AA4835" s="134"/>
      <c r="AB4835" s="135"/>
      <c r="AC4835" s="135"/>
      <c r="AD4835" s="134"/>
      <c r="AE4835" s="135"/>
      <c r="AF4835" s="135"/>
      <c r="AG4835" s="134"/>
    </row>
    <row r="4836" spans="1:33" ht="15" thickBot="1">
      <c r="A4836" s="140" t="s">
        <v>345</v>
      </c>
      <c r="B4836" s="139" t="s">
        <v>344</v>
      </c>
      <c r="C4836" s="138">
        <v>-496.08336176408864</v>
      </c>
      <c r="D4836" s="138">
        <v>1402.5309802637814</v>
      </c>
      <c r="E4836" s="137">
        <v>1.246</v>
      </c>
      <c r="F4836" s="136">
        <v>2.1539999999999999</v>
      </c>
      <c r="G4836" s="135"/>
      <c r="H4836" s="135"/>
      <c r="I4836" s="134"/>
      <c r="J4836" s="135"/>
      <c r="K4836" s="135"/>
      <c r="L4836" s="134"/>
      <c r="M4836" s="135"/>
      <c r="N4836" s="135"/>
      <c r="O4836" s="134"/>
      <c r="P4836" s="135"/>
      <c r="Q4836" s="135"/>
      <c r="R4836" s="134"/>
      <c r="S4836" s="135"/>
      <c r="T4836" s="135"/>
      <c r="U4836" s="134"/>
      <c r="V4836" s="135"/>
      <c r="W4836" s="135"/>
      <c r="X4836" s="134"/>
      <c r="Y4836" s="135"/>
      <c r="Z4836" s="135"/>
      <c r="AA4836" s="134"/>
      <c r="AB4836" s="135"/>
      <c r="AC4836" s="135"/>
      <c r="AD4836" s="134"/>
      <c r="AE4836" s="135"/>
      <c r="AF4836" s="135"/>
      <c r="AG4836" s="134"/>
    </row>
  </sheetData>
  <mergeCells count="2">
    <mergeCell ref="K3:K4"/>
    <mergeCell ref="L3:L4"/>
  </mergeCell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cellIs" priority="1" operator="equal" id="{CB4724AE-4488-4E9A-8746-F79D5604CF77}">
            <xm:f>Dashboard!$B$5</xm:f>
            <x14:dxf>
              <font>
                <color rgb="FF006100"/>
              </font>
              <fill>
                <patternFill>
                  <bgColor rgb="FFC6EFCE"/>
                </patternFill>
              </fill>
            </x14:dxf>
          </x14:cfRule>
          <xm:sqref>I2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72C2B-40C6-4A55-85FA-0EC4A26BCE67}">
  <sheetPr codeName="Sheet5">
    <tabColor theme="7"/>
  </sheetPr>
  <dimension ref="A1:AQ7899"/>
  <sheetViews>
    <sheetView showGridLines="0" topLeftCell="F2" zoomScaleNormal="100" workbookViewId="0">
      <selection activeCell="J6" sqref="J6"/>
    </sheetView>
  </sheetViews>
  <sheetFormatPr defaultColWidth="8.88671875" defaultRowHeight="14.4"/>
  <cols>
    <col min="1" max="1" width="8.88671875" hidden="1" customWidth="1"/>
    <col min="2" max="2" width="12.6640625" hidden="1" customWidth="1"/>
    <col min="3" max="3" width="12.5546875" hidden="1" customWidth="1"/>
    <col min="4" max="4" width="12.6640625" hidden="1" customWidth="1"/>
    <col min="5" max="5" width="14.109375" hidden="1" customWidth="1"/>
    <col min="6" max="6" width="24.88671875" customWidth="1"/>
    <col min="7" max="8" width="12.5546875" customWidth="1"/>
    <col min="9" max="9" width="17.44140625" customWidth="1"/>
    <col min="10" max="10" width="25.44140625" customWidth="1"/>
    <col min="11" max="12" width="12.5546875" customWidth="1"/>
    <col min="13" max="13" width="13.109375" customWidth="1"/>
    <col min="14" max="14" width="11.6640625" customWidth="1"/>
    <col min="15" max="15" width="10.5546875" customWidth="1"/>
    <col min="16" max="17" width="11.5546875" customWidth="1"/>
    <col min="18" max="18" width="11.88671875" customWidth="1"/>
    <col min="19" max="19" width="12.44140625" customWidth="1"/>
    <col min="20" max="20" width="11.5546875" customWidth="1"/>
    <col min="21" max="21" width="9" customWidth="1"/>
    <col min="22" max="22" width="14.21875" customWidth="1"/>
    <col min="23" max="23" width="12.5546875" customWidth="1"/>
    <col min="24" max="24" width="11" customWidth="1"/>
    <col min="25" max="25" width="12.5546875" customWidth="1"/>
    <col min="26" max="26" width="11" customWidth="1"/>
    <col min="27" max="27" width="10.5546875" customWidth="1"/>
    <col min="28" max="28" width="11.6640625" customWidth="1"/>
    <col min="43" max="43" width="8.88671875" hidden="1" customWidth="1"/>
  </cols>
  <sheetData>
    <row r="1" spans="1:43" s="166" customFormat="1" ht="81" hidden="1" customHeight="1">
      <c r="A1" t="s">
        <v>12</v>
      </c>
      <c r="B1" t="s">
        <v>297</v>
      </c>
      <c r="C1" t="s">
        <v>296</v>
      </c>
      <c r="D1" t="s">
        <v>295</v>
      </c>
      <c r="E1" t="s">
        <v>294</v>
      </c>
      <c r="N1" s="168">
        <f>_xlfn.STDEV.S(B4:B2084)</f>
        <v>9.8248868841750987</v>
      </c>
      <c r="O1" s="168">
        <f>_xlfn.STDEV.S(C4:C2084)</f>
        <v>594.96690346960031</v>
      </c>
      <c r="P1" s="168">
        <f>_xlfn.STDEV.S(D4:D2084)</f>
        <v>1.8544586306366899E-2</v>
      </c>
      <c r="Q1" s="168">
        <f>_xlfn.STDEV.S(E4:E2084)</f>
        <v>1.2626348555586536E-2</v>
      </c>
      <c r="R1" s="168">
        <f>MIN(B4:B2084)</f>
        <v>-511.75319009999998</v>
      </c>
      <c r="S1" s="168">
        <f>MIN(C4:C2084)</f>
        <v>13910.948700000001</v>
      </c>
      <c r="T1" s="168">
        <f>MIN(D4:D2084)</f>
        <v>1.2128986559999999</v>
      </c>
      <c r="U1" s="168">
        <f>MIN(E4:E2084)</f>
        <v>2.1542209560000001</v>
      </c>
      <c r="V1" s="168">
        <f>MAX(B4:B2084)</f>
        <v>-381.38083010000003</v>
      </c>
      <c r="W1" s="168">
        <f>MAX(C4:C2084)</f>
        <v>15983.91288</v>
      </c>
      <c r="X1" s="168">
        <f>MAX(D4:D2084)</f>
        <v>1.3750773999999999</v>
      </c>
      <c r="Y1" s="168">
        <f>MAX(E4:E2084)</f>
        <v>2.2591480979999998</v>
      </c>
      <c r="Z1" s="168">
        <f>IF(M3="",0,SUM(AQ4:AQ2084)*J5/30)</f>
        <v>0</v>
      </c>
    </row>
    <row r="2" spans="1:43">
      <c r="B2" t="s">
        <v>313</v>
      </c>
      <c r="C2" t="s">
        <v>313</v>
      </c>
      <c r="D2" t="s">
        <v>313</v>
      </c>
      <c r="E2" t="s">
        <v>313</v>
      </c>
      <c r="M2" s="226" t="s">
        <v>312</v>
      </c>
      <c r="N2" s="205" t="s">
        <v>311</v>
      </c>
      <c r="O2" s="205" t="s">
        <v>310</v>
      </c>
      <c r="P2" s="205" t="s">
        <v>309</v>
      </c>
      <c r="Q2" s="205" t="s">
        <v>308</v>
      </c>
      <c r="R2" s="205" t="s">
        <v>307</v>
      </c>
      <c r="S2" s="205" t="s">
        <v>306</v>
      </c>
      <c r="T2" s="205" t="s">
        <v>305</v>
      </c>
      <c r="U2" s="205" t="s">
        <v>304</v>
      </c>
      <c r="V2" s="205" t="s">
        <v>303</v>
      </c>
      <c r="W2" s="205" t="s">
        <v>302</v>
      </c>
      <c r="X2" s="205" t="s">
        <v>301</v>
      </c>
      <c r="Y2" s="205" t="s">
        <v>300</v>
      </c>
      <c r="Z2" s="205" t="s">
        <v>5208</v>
      </c>
    </row>
    <row r="3" spans="1:43" ht="72">
      <c r="B3" t="s">
        <v>299</v>
      </c>
      <c r="D3" t="s">
        <v>298</v>
      </c>
      <c r="E3" t="s">
        <v>298</v>
      </c>
      <c r="M3" s="26">
        <v>1</v>
      </c>
      <c r="N3" s="26">
        <v>6.3041809446599505E-3</v>
      </c>
      <c r="O3" s="26">
        <v>594.96690346960031</v>
      </c>
      <c r="P3" s="26">
        <v>8.8181800391938341E-3</v>
      </c>
      <c r="Q3" s="26">
        <v>8.5742602916450458E-4</v>
      </c>
      <c r="R3" s="26">
        <v>-496.41199619999998</v>
      </c>
      <c r="S3" s="26">
        <v>13910.948700000001</v>
      </c>
      <c r="T3" s="26">
        <v>1.270129705</v>
      </c>
      <c r="U3" s="26">
        <v>2.2254130129999998</v>
      </c>
      <c r="V3" s="26">
        <v>-496.3900304</v>
      </c>
      <c r="W3" s="26">
        <v>15983.91288</v>
      </c>
      <c r="X3" s="26">
        <v>1.3006548449999999</v>
      </c>
      <c r="Y3" s="26">
        <v>2.228329419</v>
      </c>
      <c r="Z3" s="26">
        <v>0</v>
      </c>
      <c r="AQ3" s="191" t="s">
        <v>5190</v>
      </c>
    </row>
    <row r="4" spans="1:43">
      <c r="A4" t="s">
        <v>5211</v>
      </c>
      <c r="B4">
        <v>-496.39718290000002</v>
      </c>
      <c r="C4">
        <v>15983.91288</v>
      </c>
      <c r="D4">
        <v>1.296058004</v>
      </c>
      <c r="E4">
        <v>2.2263580809999999</v>
      </c>
      <c r="M4" s="26">
        <v>2</v>
      </c>
      <c r="N4" s="26">
        <v>7.4046886389047889E-3</v>
      </c>
      <c r="O4" s="26">
        <v>598.4373388754268</v>
      </c>
      <c r="P4" s="26">
        <v>6.7252079897584579E-4</v>
      </c>
      <c r="Q4" s="26">
        <v>8.6167697289419481E-4</v>
      </c>
      <c r="R4" s="26">
        <v>-496.4180609</v>
      </c>
      <c r="S4" s="26">
        <v>13901.917079999999</v>
      </c>
      <c r="T4" s="26">
        <v>1.2979792649999999</v>
      </c>
      <c r="U4" s="26">
        <v>2.2254301949999999</v>
      </c>
      <c r="V4" s="26">
        <v>-496.38391369999999</v>
      </c>
      <c r="W4" s="26">
        <v>15984.51643</v>
      </c>
      <c r="X4" s="26">
        <v>1.301133329</v>
      </c>
      <c r="Y4" s="26">
        <v>2.2287956929999999</v>
      </c>
      <c r="Z4" s="26">
        <v>0</v>
      </c>
    </row>
    <row r="5" spans="1:43">
      <c r="A5" s="116">
        <v>0.64624999999999999</v>
      </c>
      <c r="B5">
        <v>-496.40015670000003</v>
      </c>
      <c r="C5">
        <v>15983.15475</v>
      </c>
      <c r="D5">
        <v>1.270389225</v>
      </c>
      <c r="E5">
        <v>2.2276644129999998</v>
      </c>
      <c r="I5" s="203" t="s">
        <v>5193</v>
      </c>
      <c r="J5" s="26">
        <v>382</v>
      </c>
      <c r="M5" s="26">
        <f>M4+1</f>
        <v>3</v>
      </c>
      <c r="N5" s="26">
        <v>7.4328862818561648E-3</v>
      </c>
      <c r="O5" s="26">
        <v>598.44697329117764</v>
      </c>
      <c r="P5" s="26">
        <v>6.7544506153308472E-4</v>
      </c>
      <c r="Q5" s="26">
        <v>8.7596366639296609E-4</v>
      </c>
      <c r="R5" s="26">
        <v>-496.41870669999997</v>
      </c>
      <c r="S5" s="26">
        <v>13900.77533</v>
      </c>
      <c r="T5" s="26">
        <v>1.2980107240000001</v>
      </c>
      <c r="U5" s="26">
        <v>2.2254271729999999</v>
      </c>
      <c r="V5" s="26">
        <v>-496.3835272</v>
      </c>
      <c r="W5" s="26">
        <v>15982.951779999999</v>
      </c>
      <c r="X5" s="26">
        <v>1.3011317419999999</v>
      </c>
      <c r="Y5" s="26">
        <v>2.228785314</v>
      </c>
      <c r="Z5" s="26">
        <v>0</v>
      </c>
    </row>
    <row r="6" spans="1:43" ht="30">
      <c r="A6" s="116">
        <v>0.64627314814814818</v>
      </c>
      <c r="B6">
        <v>-496.40504279999999</v>
      </c>
      <c r="C6">
        <v>15981.65886</v>
      </c>
      <c r="D6">
        <v>1.274616746</v>
      </c>
      <c r="E6">
        <v>2.2260312189999998</v>
      </c>
      <c r="I6" s="213" t="s">
        <v>5192</v>
      </c>
      <c r="J6" s="202">
        <f>SUM(Z3:Z103)</f>
        <v>0</v>
      </c>
      <c r="M6" s="26">
        <f>M5+1</f>
        <v>4</v>
      </c>
      <c r="N6" s="26">
        <v>7.3803603896264638E-3</v>
      </c>
      <c r="O6" s="26">
        <v>598.44868310885374</v>
      </c>
      <c r="P6" s="26">
        <v>6.7498304054044902E-4</v>
      </c>
      <c r="Q6" s="26">
        <v>8.7323255111714621E-4</v>
      </c>
      <c r="R6" s="26">
        <v>-496.41851400000002</v>
      </c>
      <c r="S6" s="26">
        <v>13901.445830000001</v>
      </c>
      <c r="T6" s="26">
        <v>1.297985766</v>
      </c>
      <c r="U6" s="26">
        <v>2.2254509269999998</v>
      </c>
      <c r="V6" s="26">
        <v>-496.38360849999998</v>
      </c>
      <c r="W6" s="26">
        <v>15983.275540000001</v>
      </c>
      <c r="X6" s="26">
        <v>1.3011474329999999</v>
      </c>
      <c r="Y6" s="26">
        <v>2.2288161369999999</v>
      </c>
      <c r="Z6" s="26">
        <v>0</v>
      </c>
    </row>
    <row r="7" spans="1:43">
      <c r="A7" s="116">
        <v>0.64629629629629626</v>
      </c>
      <c r="B7">
        <v>-496.3922063</v>
      </c>
      <c r="C7">
        <v>15980.49655</v>
      </c>
      <c r="D7">
        <v>1.2829056299999999</v>
      </c>
      <c r="E7">
        <v>2.228694687</v>
      </c>
      <c r="M7" s="26">
        <f>M6+1</f>
        <v>5</v>
      </c>
      <c r="N7" s="26">
        <v>7.4697949904501959E-3</v>
      </c>
      <c r="O7" s="26">
        <v>598.45997284192083</v>
      </c>
      <c r="P7" s="26">
        <v>6.6614259566862271E-4</v>
      </c>
      <c r="Q7" s="26">
        <v>8.711801039518861E-4</v>
      </c>
      <c r="R7" s="26">
        <v>-496.41844420000001</v>
      </c>
      <c r="S7" s="26">
        <v>13901.997170000001</v>
      </c>
      <c r="T7" s="26">
        <v>1.297974586</v>
      </c>
      <c r="U7" s="26">
        <v>2.2254810740000002</v>
      </c>
      <c r="V7" s="26">
        <v>-496.38353180000001</v>
      </c>
      <c r="W7" s="26">
        <v>15983.866050000001</v>
      </c>
      <c r="X7" s="26">
        <v>1.3011021279999999</v>
      </c>
      <c r="Y7" s="26">
        <v>2.228817598</v>
      </c>
      <c r="Z7" s="26">
        <v>0</v>
      </c>
    </row>
    <row r="8" spans="1:43">
      <c r="A8" s="116">
        <v>0.64631944444444445</v>
      </c>
      <c r="B8">
        <v>-496.4079764</v>
      </c>
      <c r="C8">
        <v>15980.11823</v>
      </c>
      <c r="D8">
        <v>1.2882812299999999</v>
      </c>
      <c r="E8">
        <v>2.2265748159999998</v>
      </c>
      <c r="G8" s="26">
        <f>R3</f>
        <v>-496.41199619999998</v>
      </c>
      <c r="H8" s="23" t="s">
        <v>293</v>
      </c>
      <c r="I8" s="203" t="s">
        <v>297</v>
      </c>
      <c r="J8" s="23" t="s">
        <v>293</v>
      </c>
      <c r="K8" s="26">
        <f>V3</f>
        <v>-496.3900304</v>
      </c>
      <c r="M8" s="26">
        <f>M7+1</f>
        <v>6</v>
      </c>
      <c r="N8" s="26">
        <v>7.4133289029929142E-3</v>
      </c>
      <c r="O8" s="26">
        <v>598.46694079247868</v>
      </c>
      <c r="P8" s="26">
        <v>6.6837553667791491E-4</v>
      </c>
      <c r="Q8" s="26">
        <v>8.7182244879117996E-4</v>
      </c>
      <c r="R8" s="26">
        <v>-496.41834449999999</v>
      </c>
      <c r="S8" s="26">
        <v>13900.811100000001</v>
      </c>
      <c r="T8" s="26">
        <v>1.2979609400000001</v>
      </c>
      <c r="U8" s="26">
        <v>2.225450881</v>
      </c>
      <c r="V8" s="26">
        <v>-496.38369060000002</v>
      </c>
      <c r="W8" s="26">
        <v>15984.534079999999</v>
      </c>
      <c r="X8" s="26">
        <v>1.3011796870000001</v>
      </c>
      <c r="Y8" s="26">
        <v>2.2287847429999998</v>
      </c>
      <c r="Z8" s="26">
        <v>0</v>
      </c>
    </row>
    <row r="9" spans="1:43">
      <c r="A9" s="116">
        <v>0.64634259259259264</v>
      </c>
      <c r="B9">
        <v>-496.40928489999999</v>
      </c>
      <c r="C9">
        <v>15978.489960000001</v>
      </c>
      <c r="D9">
        <v>1.2743153819999999</v>
      </c>
      <c r="E9">
        <v>2.2274535680000001</v>
      </c>
      <c r="G9" s="26">
        <f>S3</f>
        <v>13910.948700000001</v>
      </c>
      <c r="H9" s="23" t="s">
        <v>293</v>
      </c>
      <c r="I9" s="203" t="s">
        <v>296</v>
      </c>
      <c r="J9" s="23" t="s">
        <v>293</v>
      </c>
      <c r="K9" s="26">
        <f>W3</f>
        <v>15983.91288</v>
      </c>
      <c r="M9" s="26">
        <f>M8+1</f>
        <v>7</v>
      </c>
      <c r="N9" s="26">
        <v>7.5195681288387885E-3</v>
      </c>
      <c r="O9" s="26">
        <v>598.483960136625</v>
      </c>
      <c r="P9" s="26">
        <v>6.6406333044153937E-4</v>
      </c>
      <c r="Q9" s="26">
        <v>8.6837423953237678E-4</v>
      </c>
      <c r="R9" s="26">
        <v>-496.41853889999999</v>
      </c>
      <c r="S9" s="26">
        <v>13901.69628</v>
      </c>
      <c r="T9" s="26">
        <v>1.2980469589999999</v>
      </c>
      <c r="U9" s="26">
        <v>2.2254852770000002</v>
      </c>
      <c r="V9" s="26">
        <v>-496.38372190000001</v>
      </c>
      <c r="W9" s="26">
        <v>15984.223050000001</v>
      </c>
      <c r="X9" s="26">
        <v>1.301131783</v>
      </c>
      <c r="Y9" s="26">
        <v>2.228803407</v>
      </c>
      <c r="Z9" s="206">
        <v>0</v>
      </c>
    </row>
    <row r="10" spans="1:43">
      <c r="A10" s="116">
        <v>0.64636574074074071</v>
      </c>
      <c r="B10">
        <v>-496.40085900000003</v>
      </c>
      <c r="C10">
        <v>15976.64703</v>
      </c>
      <c r="D10">
        <v>1.2717185499999999</v>
      </c>
      <c r="E10">
        <v>2.225977324</v>
      </c>
      <c r="G10" s="206">
        <f>T3</f>
        <v>1.270129705</v>
      </c>
      <c r="H10" s="23" t="s">
        <v>293</v>
      </c>
      <c r="I10" s="203" t="s">
        <v>295</v>
      </c>
      <c r="J10" s="23" t="s">
        <v>293</v>
      </c>
      <c r="K10" s="26">
        <f>X3</f>
        <v>1.3006548449999999</v>
      </c>
      <c r="M10" s="26">
        <f>M9+1</f>
        <v>8</v>
      </c>
      <c r="N10" s="26">
        <v>7.508588733614853E-3</v>
      </c>
      <c r="O10" s="26">
        <v>598.46419512091722</v>
      </c>
      <c r="P10" s="26">
        <v>6.6153069588890338E-4</v>
      </c>
      <c r="Q10" s="26">
        <v>8.7153812849999162E-4</v>
      </c>
      <c r="R10" s="26">
        <v>-496.41870519999998</v>
      </c>
      <c r="S10" s="26">
        <v>13901.384120000001</v>
      </c>
      <c r="T10" s="26">
        <v>1.298008534</v>
      </c>
      <c r="U10" s="26">
        <v>2.2254600569999998</v>
      </c>
      <c r="V10" s="26">
        <v>-496.3837585</v>
      </c>
      <c r="W10" s="26">
        <v>15984.28024</v>
      </c>
      <c r="X10" s="26">
        <v>1.3010921019999999</v>
      </c>
      <c r="Y10" s="26">
        <v>2.2288104139999998</v>
      </c>
      <c r="Z10" s="26">
        <v>0</v>
      </c>
    </row>
    <row r="11" spans="1:43">
      <c r="A11" s="116">
        <v>0.6463888888888889</v>
      </c>
      <c r="B11">
        <v>-496.40563839999999</v>
      </c>
      <c r="C11">
        <v>15975.23567</v>
      </c>
      <c r="D11">
        <v>1.2884253349999999</v>
      </c>
      <c r="E11">
        <v>2.2274728439999998</v>
      </c>
      <c r="G11" s="206">
        <f>U3</f>
        <v>2.2254130129999998</v>
      </c>
      <c r="H11" s="23" t="s">
        <v>293</v>
      </c>
      <c r="I11" s="203" t="s">
        <v>294</v>
      </c>
      <c r="J11" s="23" t="s">
        <v>293</v>
      </c>
      <c r="K11" s="26">
        <f>Y3</f>
        <v>2.228329419</v>
      </c>
      <c r="M11" s="26">
        <f>M10+1</f>
        <v>9</v>
      </c>
      <c r="N11" s="26">
        <v>7.544203545197802E-3</v>
      </c>
      <c r="O11" s="26">
        <v>598.44092005979633</v>
      </c>
      <c r="P11" s="26">
        <v>6.630348560041242E-4</v>
      </c>
      <c r="Q11" s="26">
        <v>8.6999165376451569E-4</v>
      </c>
      <c r="R11" s="26">
        <v>-496.4185238</v>
      </c>
      <c r="S11" s="26">
        <v>13902.10757</v>
      </c>
      <c r="T11" s="26">
        <v>1.29800732</v>
      </c>
      <c r="U11" s="26">
        <v>2.225457134</v>
      </c>
      <c r="V11" s="26">
        <v>-496.3833649</v>
      </c>
      <c r="W11" s="26">
        <v>15983.804749999999</v>
      </c>
      <c r="X11" s="26">
        <v>1.3011670559999999</v>
      </c>
      <c r="Y11" s="26">
        <v>2.2287870120000002</v>
      </c>
      <c r="Z11" s="26">
        <v>0</v>
      </c>
    </row>
    <row r="12" spans="1:43">
      <c r="A12" s="116">
        <v>0.64641203703703709</v>
      </c>
      <c r="B12">
        <v>-496.39133399999997</v>
      </c>
      <c r="C12">
        <v>15974.122820000001</v>
      </c>
      <c r="D12">
        <v>1.2768058529999999</v>
      </c>
      <c r="E12">
        <v>2.2273549539999999</v>
      </c>
      <c r="G12" s="117"/>
      <c r="M12" s="26">
        <f>M11+1</f>
        <v>10</v>
      </c>
      <c r="N12" s="26">
        <v>7.5072919082415203E-3</v>
      </c>
      <c r="O12" s="26">
        <v>598.43514365584281</v>
      </c>
      <c r="P12" s="26">
        <v>6.7318237996064577E-4</v>
      </c>
      <c r="Q12" s="26">
        <v>8.7286938146645344E-4</v>
      </c>
      <c r="R12" s="26">
        <v>-496.41829660000002</v>
      </c>
      <c r="S12" s="26">
        <v>13902.253479999999</v>
      </c>
      <c r="T12" s="26">
        <v>1.298008483</v>
      </c>
      <c r="U12" s="26">
        <v>2.225466468</v>
      </c>
      <c r="V12" s="26">
        <v>-496.38384680000001</v>
      </c>
      <c r="W12" s="26">
        <v>15984.544190000001</v>
      </c>
      <c r="X12" s="26">
        <v>1.301150477</v>
      </c>
      <c r="Y12" s="26">
        <v>2.2287891040000001</v>
      </c>
      <c r="Z12" s="26">
        <v>0</v>
      </c>
    </row>
    <row r="13" spans="1:43">
      <c r="A13" s="116">
        <v>0.64643518518518517</v>
      </c>
      <c r="B13">
        <v>-496.40506269999997</v>
      </c>
      <c r="C13">
        <v>15972.67865</v>
      </c>
      <c r="D13">
        <v>1.280635449</v>
      </c>
      <c r="E13">
        <v>2.2257300459999998</v>
      </c>
      <c r="M13" s="26">
        <f>M12+1</f>
        <v>11</v>
      </c>
      <c r="N13" s="26">
        <v>8.4987254025845199E-3</v>
      </c>
      <c r="O13" s="26">
        <v>598.46872061137037</v>
      </c>
      <c r="P13" s="26">
        <v>7.7088808198798461E-4</v>
      </c>
      <c r="Q13" s="26">
        <v>8.7047828542130643E-4</v>
      </c>
      <c r="R13" s="26">
        <v>-496.4246364</v>
      </c>
      <c r="S13" s="26">
        <v>13901.03917</v>
      </c>
      <c r="T13" s="26">
        <v>1.297338039</v>
      </c>
      <c r="U13" s="26">
        <v>2.2254597509999998</v>
      </c>
      <c r="V13" s="26">
        <v>-496.37722659999997</v>
      </c>
      <c r="W13" s="26">
        <v>15983.858840000001</v>
      </c>
      <c r="X13" s="26">
        <v>1.301762391</v>
      </c>
      <c r="Y13" s="26">
        <v>2.2288105310000002</v>
      </c>
      <c r="Z13" s="26">
        <v>0</v>
      </c>
    </row>
    <row r="14" spans="1:43">
      <c r="A14" s="116">
        <v>0.64645833333333336</v>
      </c>
      <c r="B14">
        <v>-496.39277659999999</v>
      </c>
      <c r="C14">
        <v>15971.49761</v>
      </c>
      <c r="D14">
        <v>1.2740196880000001</v>
      </c>
      <c r="E14">
        <v>2.2269632819999998</v>
      </c>
      <c r="M14" s="26">
        <f>M13+1</f>
        <v>12</v>
      </c>
      <c r="N14" s="26">
        <v>8.4315456581739046E-3</v>
      </c>
      <c r="O14" s="26">
        <v>598.45518636717418</v>
      </c>
      <c r="P14" s="26">
        <v>7.653434316737699E-4</v>
      </c>
      <c r="Q14" s="26">
        <v>8.6473352808836743E-4</v>
      </c>
      <c r="R14" s="26">
        <v>-496.42509269999999</v>
      </c>
      <c r="S14" s="26">
        <v>13901.84972</v>
      </c>
      <c r="T14" s="26">
        <v>1.297441668</v>
      </c>
      <c r="U14" s="26">
        <v>2.225440662</v>
      </c>
      <c r="V14" s="26">
        <v>-496.37794500000001</v>
      </c>
      <c r="W14" s="26">
        <v>15985.02615</v>
      </c>
      <c r="X14" s="26">
        <v>1.3016725149999999</v>
      </c>
      <c r="Y14" s="26">
        <v>2.2287969529999998</v>
      </c>
      <c r="Z14" s="26">
        <v>0</v>
      </c>
    </row>
    <row r="15" spans="1:43">
      <c r="A15" s="116">
        <v>0.64648148148148155</v>
      </c>
      <c r="B15">
        <v>-496.3910515</v>
      </c>
      <c r="C15">
        <v>15970.089400000001</v>
      </c>
      <c r="D15">
        <v>1.2813686150000001</v>
      </c>
      <c r="E15">
        <v>2.2275914440000002</v>
      </c>
      <c r="M15" s="26">
        <f>M14+1</f>
        <v>13</v>
      </c>
      <c r="N15" s="26">
        <v>8.4493811090825908E-3</v>
      </c>
      <c r="O15" s="26">
        <v>598.45466411664734</v>
      </c>
      <c r="P15" s="26">
        <v>7.7446231702196647E-4</v>
      </c>
      <c r="Q15" s="26">
        <v>8.7194857308219823E-4</v>
      </c>
      <c r="R15" s="26">
        <v>-496.42226360000001</v>
      </c>
      <c r="S15" s="26">
        <v>13902.02095</v>
      </c>
      <c r="T15" s="26">
        <v>1.297467157</v>
      </c>
      <c r="U15" s="26">
        <v>2.2254278300000001</v>
      </c>
      <c r="V15" s="26">
        <v>-496.37863850000002</v>
      </c>
      <c r="W15" s="26">
        <v>15985.16834</v>
      </c>
      <c r="X15" s="26">
        <v>1.301589235</v>
      </c>
      <c r="Y15" s="26">
        <v>2.2287926659999999</v>
      </c>
      <c r="Z15" s="26">
        <v>0</v>
      </c>
    </row>
    <row r="16" spans="1:43">
      <c r="A16" s="116">
        <v>0.64650462962962962</v>
      </c>
      <c r="B16">
        <v>-496.39348489999998</v>
      </c>
      <c r="C16">
        <v>15968.640670000001</v>
      </c>
      <c r="D16">
        <v>1.290843242</v>
      </c>
      <c r="E16">
        <v>2.226500412</v>
      </c>
      <c r="M16" s="26">
        <f>M15+1</f>
        <v>14</v>
      </c>
      <c r="N16" s="26">
        <v>8.394223670481777E-3</v>
      </c>
      <c r="O16" s="26">
        <v>598.46049098887841</v>
      </c>
      <c r="P16" s="26">
        <v>7.710096480971272E-4</v>
      </c>
      <c r="Q16" s="26">
        <v>8.6886538983643833E-4</v>
      </c>
      <c r="R16" s="26">
        <v>-496.42374990000002</v>
      </c>
      <c r="S16" s="26">
        <v>13902.040709999999</v>
      </c>
      <c r="T16" s="26">
        <v>1.2974472619999999</v>
      </c>
      <c r="U16" s="26">
        <v>2.2254253570000002</v>
      </c>
      <c r="V16" s="26">
        <v>-496.37866860000003</v>
      </c>
      <c r="W16" s="26">
        <v>15983.32242</v>
      </c>
      <c r="X16" s="26">
        <v>1.3016875240000001</v>
      </c>
      <c r="Y16" s="26">
        <v>2.2287820919999999</v>
      </c>
      <c r="Z16" s="26">
        <v>0</v>
      </c>
    </row>
    <row r="17" spans="1:26">
      <c r="A17" s="116">
        <v>0.64652777777777781</v>
      </c>
      <c r="B17">
        <v>-496.40040010000001</v>
      </c>
      <c r="C17">
        <v>15968.01231</v>
      </c>
      <c r="D17">
        <v>1.295994683</v>
      </c>
      <c r="E17">
        <v>2.2267398460000001</v>
      </c>
      <c r="M17" s="26">
        <f>M16+1</f>
        <v>15</v>
      </c>
      <c r="N17" s="26">
        <v>8.5283995981772932E-3</v>
      </c>
      <c r="O17" s="26">
        <v>598.47174663931514</v>
      </c>
      <c r="P17" s="26">
        <v>7.8024761974692096E-4</v>
      </c>
      <c r="Q17" s="26">
        <v>8.7064637331815925E-4</v>
      </c>
      <c r="R17" s="26">
        <v>-496.42173939999998</v>
      </c>
      <c r="S17" s="26">
        <v>13900.5229</v>
      </c>
      <c r="T17" s="26">
        <v>1.297439153</v>
      </c>
      <c r="U17" s="26">
        <v>2.225423685</v>
      </c>
      <c r="V17" s="26">
        <v>-496.378443</v>
      </c>
      <c r="W17" s="26">
        <v>15984.002539999999</v>
      </c>
      <c r="X17" s="26">
        <v>1.301721618</v>
      </c>
      <c r="Y17" s="26">
        <v>2.228781374</v>
      </c>
      <c r="Z17" s="26">
        <v>0</v>
      </c>
    </row>
    <row r="18" spans="1:26">
      <c r="A18" s="116">
        <v>0.646550925925926</v>
      </c>
      <c r="B18">
        <v>-496.39938869999997</v>
      </c>
      <c r="C18">
        <v>15966.277830000001</v>
      </c>
      <c r="D18">
        <v>1.2978986379999999</v>
      </c>
      <c r="E18">
        <v>2.2286936060000002</v>
      </c>
      <c r="M18" s="26">
        <f>M17+1</f>
        <v>16</v>
      </c>
      <c r="N18" s="26">
        <v>8.5777690378043506E-3</v>
      </c>
      <c r="O18" s="26">
        <v>598.45571597123183</v>
      </c>
      <c r="P18" s="26">
        <v>7.7164930861450267E-4</v>
      </c>
      <c r="Q18" s="26">
        <v>8.6715352992584459E-4</v>
      </c>
      <c r="R18" s="26">
        <v>-496.42544400000003</v>
      </c>
      <c r="S18" s="26">
        <v>13901.617270000001</v>
      </c>
      <c r="T18" s="26">
        <v>1.2976345920000001</v>
      </c>
      <c r="U18" s="26">
        <v>2.2254522579999998</v>
      </c>
      <c r="V18" s="26">
        <v>-496.37769429999997</v>
      </c>
      <c r="W18" s="26">
        <v>15985.51622</v>
      </c>
      <c r="X18" s="26">
        <v>1.3015989560000001</v>
      </c>
      <c r="Y18" s="26">
        <v>2.2287901140000002</v>
      </c>
      <c r="Z18" s="26">
        <v>0</v>
      </c>
    </row>
    <row r="19" spans="1:26">
      <c r="A19" s="116">
        <v>0.64657407407407408</v>
      </c>
      <c r="B19">
        <v>-496.40207909999998</v>
      </c>
      <c r="C19">
        <v>15964.37557</v>
      </c>
      <c r="D19">
        <v>1.3004545329999999</v>
      </c>
      <c r="E19">
        <v>2.227387856</v>
      </c>
      <c r="M19" s="26">
        <f>M18+1</f>
        <v>17</v>
      </c>
      <c r="N19" s="26">
        <v>8.6126676157777804E-3</v>
      </c>
      <c r="O19" s="26">
        <v>598.47591304576645</v>
      </c>
      <c r="P19" s="26">
        <v>7.6384886477416192E-4</v>
      </c>
      <c r="Q19" s="26">
        <v>8.7005898700936231E-4</v>
      </c>
      <c r="R19" s="26">
        <v>-496.42298729999999</v>
      </c>
      <c r="S19" s="26">
        <v>13902.611370000001</v>
      </c>
      <c r="T19" s="26">
        <v>1.297509662</v>
      </c>
      <c r="U19" s="26">
        <v>2.2254421209999999</v>
      </c>
      <c r="V19" s="26">
        <v>-496.37857109999999</v>
      </c>
      <c r="W19" s="26">
        <v>15984.904570000001</v>
      </c>
      <c r="X19" s="26">
        <v>1.3016301990000001</v>
      </c>
      <c r="Y19" s="26">
        <v>2.2287617759999998</v>
      </c>
      <c r="Z19" s="26">
        <v>0</v>
      </c>
    </row>
    <row r="20" spans="1:26">
      <c r="A20" s="116">
        <v>0.64659722222222216</v>
      </c>
      <c r="B20">
        <v>-496.40848460000001</v>
      </c>
      <c r="C20">
        <v>15964.126200000001</v>
      </c>
      <c r="D20">
        <v>1.293824584</v>
      </c>
      <c r="E20">
        <v>2.227470576</v>
      </c>
      <c r="M20" s="26">
        <f>M19+1</f>
        <v>18</v>
      </c>
      <c r="N20" s="26">
        <v>8.6358288034677055E-3</v>
      </c>
      <c r="O20" s="26">
        <v>598.45389758990905</v>
      </c>
      <c r="P20" s="26">
        <v>7.7359597221886972E-4</v>
      </c>
      <c r="Q20" s="26">
        <v>8.7220607836296189E-4</v>
      </c>
      <c r="R20" s="26">
        <v>-496.42384609999999</v>
      </c>
      <c r="S20" s="26">
        <v>13901.394109999999</v>
      </c>
      <c r="T20" s="26">
        <v>1.297448309</v>
      </c>
      <c r="U20" s="26">
        <v>2.225460317</v>
      </c>
      <c r="V20" s="26">
        <v>-496.37908060000001</v>
      </c>
      <c r="W20" s="26">
        <v>15984.74488</v>
      </c>
      <c r="X20" s="26">
        <v>1.3017338060000001</v>
      </c>
      <c r="Y20" s="26">
        <v>2.2287820960000002</v>
      </c>
      <c r="Z20" s="26">
        <v>0</v>
      </c>
    </row>
    <row r="21" spans="1:26">
      <c r="A21" s="116">
        <v>0.64662037037037035</v>
      </c>
      <c r="B21">
        <v>-496.41155400000002</v>
      </c>
      <c r="C21">
        <v>15962.8863</v>
      </c>
      <c r="D21">
        <v>1.27588748</v>
      </c>
      <c r="E21">
        <v>2.2268849359999998</v>
      </c>
      <c r="M21" s="26">
        <f>M20+1</f>
        <v>19</v>
      </c>
      <c r="N21" s="26">
        <v>8.5868664837803772E-3</v>
      </c>
      <c r="O21" s="26">
        <v>598.49009204920378</v>
      </c>
      <c r="P21" s="26">
        <v>7.5185867852385158E-4</v>
      </c>
      <c r="Q21" s="26">
        <v>8.6927395374277567E-4</v>
      </c>
      <c r="R21" s="26">
        <v>-496.42446760000001</v>
      </c>
      <c r="S21" s="26">
        <v>13901.959220000001</v>
      </c>
      <c r="T21" s="26">
        <v>1.2975209430000001</v>
      </c>
      <c r="U21" s="26">
        <v>2.2254652639999999</v>
      </c>
      <c r="V21" s="26">
        <v>-496.37895379999998</v>
      </c>
      <c r="W21" s="26">
        <v>15984.818230000001</v>
      </c>
      <c r="X21" s="26">
        <v>1.3017337010000001</v>
      </c>
      <c r="Y21" s="26">
        <v>2.2287955629999998</v>
      </c>
      <c r="Z21" s="26">
        <v>0</v>
      </c>
    </row>
    <row r="22" spans="1:26">
      <c r="A22" s="116">
        <v>0.64664351851851853</v>
      </c>
      <c r="B22">
        <v>-496.3915897</v>
      </c>
      <c r="C22">
        <v>15962.110909999999</v>
      </c>
      <c r="D22">
        <v>1.295013586</v>
      </c>
      <c r="E22">
        <v>2.2261391979999998</v>
      </c>
      <c r="M22" s="26"/>
      <c r="N22" s="26"/>
      <c r="O22" s="26"/>
      <c r="P22" s="26"/>
      <c r="Q22" s="26"/>
      <c r="R22" s="26"/>
      <c r="S22" s="26"/>
      <c r="T22" s="26"/>
      <c r="U22" s="26"/>
      <c r="V22" s="26"/>
      <c r="W22" s="26"/>
      <c r="X22" s="26"/>
      <c r="Y22" s="26"/>
      <c r="Z22" s="26"/>
    </row>
    <row r="23" spans="1:26">
      <c r="A23" s="116">
        <v>0.64666666666666661</v>
      </c>
      <c r="B23">
        <v>-496.4013291</v>
      </c>
      <c r="C23">
        <v>15961.081690000001</v>
      </c>
      <c r="D23">
        <v>1.2961933839999999</v>
      </c>
      <c r="E23">
        <v>2.2265181150000002</v>
      </c>
      <c r="M23" s="26"/>
      <c r="N23" s="26"/>
      <c r="O23" s="26"/>
      <c r="P23" s="26"/>
      <c r="Q23" s="26"/>
      <c r="R23" s="26"/>
      <c r="S23" s="26"/>
      <c r="T23" s="26"/>
      <c r="U23" s="26"/>
      <c r="V23" s="26"/>
      <c r="W23" s="26"/>
      <c r="X23" s="26"/>
      <c r="Y23" s="26"/>
      <c r="Z23" s="26"/>
    </row>
    <row r="24" spans="1:26">
      <c r="A24" s="116">
        <v>0.6466898148148148</v>
      </c>
      <c r="B24">
        <v>-496.40906289999998</v>
      </c>
      <c r="C24">
        <v>15960.290429999999</v>
      </c>
      <c r="D24">
        <v>1.2874326030000001</v>
      </c>
      <c r="E24">
        <v>2.228461716</v>
      </c>
      <c r="M24" s="26"/>
      <c r="N24" s="26"/>
      <c r="O24" s="26"/>
      <c r="P24" s="26"/>
      <c r="Q24" s="26"/>
      <c r="R24" s="26"/>
      <c r="S24" s="26"/>
      <c r="T24" s="26"/>
      <c r="U24" s="26"/>
      <c r="V24" s="26"/>
      <c r="W24" s="26"/>
      <c r="X24" s="26"/>
      <c r="Y24" s="26"/>
      <c r="Z24" s="26"/>
    </row>
    <row r="25" spans="1:26">
      <c r="A25" s="116">
        <v>0.64671296296296299</v>
      </c>
      <c r="B25">
        <v>-496.40993700000001</v>
      </c>
      <c r="C25">
        <v>15959.231519999999</v>
      </c>
      <c r="D25">
        <v>1.2739017880000001</v>
      </c>
      <c r="E25">
        <v>2.2277083979999999</v>
      </c>
      <c r="M25" s="26"/>
      <c r="N25" s="26"/>
      <c r="O25" s="26"/>
      <c r="P25" s="26"/>
      <c r="Q25" s="26"/>
      <c r="R25" s="26"/>
      <c r="S25" s="26"/>
      <c r="T25" s="26"/>
      <c r="U25" s="26"/>
      <c r="V25" s="26"/>
      <c r="W25" s="26"/>
      <c r="X25" s="26"/>
      <c r="Y25" s="26"/>
      <c r="Z25" s="26"/>
    </row>
    <row r="26" spans="1:26">
      <c r="A26" s="116">
        <v>0.64673611111111107</v>
      </c>
      <c r="B26">
        <v>-496.40348970000002</v>
      </c>
      <c r="C26">
        <v>15958.58627</v>
      </c>
      <c r="D26">
        <v>1.2834928370000001</v>
      </c>
      <c r="E26">
        <v>2.2274653899999999</v>
      </c>
      <c r="M26" s="26"/>
      <c r="N26" s="26"/>
      <c r="O26" s="26"/>
      <c r="P26" s="26"/>
      <c r="Q26" s="26"/>
      <c r="R26" s="26"/>
      <c r="S26" s="26"/>
      <c r="T26" s="26"/>
      <c r="U26" s="26"/>
      <c r="V26" s="26"/>
      <c r="W26" s="26"/>
      <c r="X26" s="26"/>
      <c r="Y26" s="26"/>
      <c r="Z26" s="26"/>
    </row>
    <row r="27" spans="1:26">
      <c r="A27" s="116">
        <v>0.64675925925925926</v>
      </c>
      <c r="B27">
        <v>-496.40620849999999</v>
      </c>
      <c r="C27">
        <v>15957.31142</v>
      </c>
      <c r="D27">
        <v>1.2902235689999999</v>
      </c>
      <c r="E27">
        <v>2.2280729350000001</v>
      </c>
      <c r="M27" s="26"/>
      <c r="N27" s="26"/>
      <c r="O27" s="26"/>
      <c r="P27" s="26"/>
      <c r="Q27" s="26"/>
      <c r="R27" s="26"/>
      <c r="S27" s="26"/>
      <c r="T27" s="26"/>
      <c r="U27" s="26"/>
      <c r="V27" s="26"/>
      <c r="W27" s="26"/>
      <c r="X27" s="26"/>
      <c r="Y27" s="26"/>
      <c r="Z27" s="26"/>
    </row>
    <row r="28" spans="1:26">
      <c r="A28" s="116">
        <v>0.64678240740740744</v>
      </c>
      <c r="B28">
        <v>-496.39236879999999</v>
      </c>
      <c r="C28">
        <v>15956.73429</v>
      </c>
      <c r="D28">
        <v>1.290826662</v>
      </c>
      <c r="E28">
        <v>2.2266111070000001</v>
      </c>
      <c r="M28" s="26"/>
      <c r="N28" s="26"/>
      <c r="O28" s="26"/>
      <c r="P28" s="26"/>
      <c r="Q28" s="26"/>
      <c r="R28" s="26"/>
      <c r="S28" s="26"/>
      <c r="T28" s="26"/>
      <c r="U28" s="26"/>
      <c r="V28" s="26"/>
      <c r="W28" s="26"/>
      <c r="X28" s="26"/>
      <c r="Y28" s="26"/>
      <c r="Z28" s="26"/>
    </row>
    <row r="29" spans="1:26">
      <c r="A29" s="116">
        <v>0.64680555555555552</v>
      </c>
      <c r="B29">
        <v>-496.39770700000003</v>
      </c>
      <c r="C29">
        <v>15955.53018</v>
      </c>
      <c r="D29">
        <v>1.2733124490000001</v>
      </c>
      <c r="E29">
        <v>2.2266952350000002</v>
      </c>
      <c r="M29" s="26"/>
      <c r="N29" s="26"/>
      <c r="O29" s="26"/>
      <c r="P29" s="26"/>
      <c r="Q29" s="26"/>
      <c r="R29" s="26"/>
      <c r="S29" s="26"/>
      <c r="T29" s="26"/>
      <c r="U29" s="26"/>
      <c r="V29" s="26"/>
      <c r="W29" s="26"/>
      <c r="X29" s="26"/>
      <c r="Y29" s="26"/>
      <c r="Z29" s="26"/>
    </row>
    <row r="30" spans="1:26">
      <c r="A30" s="116">
        <v>0.64682870370370371</v>
      </c>
      <c r="B30">
        <v>-496.40087640000002</v>
      </c>
      <c r="C30">
        <v>15954.531300000001</v>
      </c>
      <c r="D30">
        <v>1.274958131</v>
      </c>
      <c r="E30">
        <v>2.225098783</v>
      </c>
      <c r="M30" s="26"/>
      <c r="N30" s="26"/>
      <c r="O30" s="26"/>
      <c r="P30" s="26"/>
      <c r="Q30" s="26"/>
      <c r="R30" s="26"/>
      <c r="S30" s="26"/>
      <c r="T30" s="26"/>
      <c r="U30" s="26"/>
      <c r="V30" s="26"/>
      <c r="W30" s="26"/>
      <c r="X30" s="26"/>
      <c r="Y30" s="26"/>
      <c r="Z30" s="26"/>
    </row>
    <row r="31" spans="1:26">
      <c r="A31" s="116">
        <v>0.6468518518518519</v>
      </c>
      <c r="B31">
        <v>-496.40198279999998</v>
      </c>
      <c r="C31">
        <v>15953.108980000001</v>
      </c>
      <c r="D31">
        <v>1.2710889569999999</v>
      </c>
      <c r="E31">
        <v>2.2267775940000001</v>
      </c>
      <c r="M31" s="26"/>
      <c r="N31" s="26"/>
      <c r="O31" s="26"/>
      <c r="P31" s="26"/>
      <c r="Q31" s="26"/>
      <c r="R31" s="26"/>
      <c r="S31" s="26"/>
      <c r="T31" s="26"/>
      <c r="U31" s="26"/>
      <c r="V31" s="26"/>
      <c r="W31" s="26"/>
      <c r="X31" s="26"/>
      <c r="Y31" s="26"/>
      <c r="Z31" s="26"/>
    </row>
    <row r="32" spans="1:26">
      <c r="A32" s="116">
        <v>0.64687499999999998</v>
      </c>
      <c r="B32">
        <v>-496.39927039999998</v>
      </c>
      <c r="C32">
        <v>15951.620339999999</v>
      </c>
      <c r="D32">
        <v>1.2712861209999999</v>
      </c>
      <c r="E32">
        <v>2.2254240639999998</v>
      </c>
      <c r="M32" s="26"/>
      <c r="N32" s="26"/>
      <c r="O32" s="26"/>
      <c r="P32" s="26"/>
      <c r="Q32" s="26"/>
      <c r="R32" s="26"/>
      <c r="S32" s="26"/>
      <c r="T32" s="26"/>
      <c r="U32" s="26"/>
      <c r="V32" s="26"/>
      <c r="W32" s="26"/>
      <c r="X32" s="26"/>
      <c r="Y32" s="26"/>
      <c r="Z32" s="26"/>
    </row>
    <row r="33" spans="1:26">
      <c r="A33" s="116">
        <v>0.64689814814814817</v>
      </c>
      <c r="B33">
        <v>-496.3967553</v>
      </c>
      <c r="C33">
        <v>15949.762849999999</v>
      </c>
      <c r="D33">
        <v>1.2789929980000001</v>
      </c>
      <c r="E33">
        <v>2.2254302180000001</v>
      </c>
      <c r="M33" s="26"/>
      <c r="N33" s="26"/>
      <c r="O33" s="26"/>
      <c r="P33" s="26"/>
      <c r="Q33" s="26"/>
      <c r="R33" s="26"/>
      <c r="S33" s="26"/>
      <c r="T33" s="26"/>
      <c r="U33" s="26"/>
      <c r="V33" s="26"/>
      <c r="W33" s="26"/>
      <c r="X33" s="26"/>
      <c r="Y33" s="26"/>
      <c r="Z33" s="26"/>
    </row>
    <row r="34" spans="1:26">
      <c r="A34" s="116">
        <v>0.64692129629629636</v>
      </c>
      <c r="B34">
        <v>-496.39626220000002</v>
      </c>
      <c r="C34">
        <v>15948.86501</v>
      </c>
      <c r="D34">
        <v>1.2785633599999999</v>
      </c>
      <c r="E34">
        <v>2.2255749890000001</v>
      </c>
      <c r="M34" s="26"/>
      <c r="N34" s="26"/>
      <c r="O34" s="26"/>
      <c r="P34" s="26"/>
      <c r="Q34" s="26"/>
      <c r="R34" s="26"/>
      <c r="S34" s="26"/>
      <c r="T34" s="26"/>
      <c r="U34" s="26"/>
      <c r="V34" s="26"/>
      <c r="W34" s="26"/>
      <c r="X34" s="26"/>
      <c r="Y34" s="26"/>
      <c r="Z34" s="26"/>
    </row>
    <row r="35" spans="1:26">
      <c r="A35" s="116">
        <v>0.64694444444444443</v>
      </c>
      <c r="B35">
        <v>-496.40152860000001</v>
      </c>
      <c r="C35">
        <v>15947.72071</v>
      </c>
      <c r="D35">
        <v>1.278342181</v>
      </c>
      <c r="E35">
        <v>2.2285686779999998</v>
      </c>
      <c r="M35" s="26"/>
      <c r="N35" s="26"/>
      <c r="O35" s="26"/>
      <c r="P35" s="26"/>
      <c r="Q35" s="26"/>
      <c r="R35" s="26"/>
      <c r="S35" s="26"/>
      <c r="T35" s="26"/>
      <c r="U35" s="26"/>
      <c r="V35" s="26"/>
      <c r="W35" s="26"/>
      <c r="X35" s="26"/>
      <c r="Y35" s="26"/>
      <c r="Z35" s="26"/>
    </row>
    <row r="36" spans="1:26">
      <c r="A36" s="116">
        <v>0.64696759259259262</v>
      </c>
      <c r="B36">
        <v>-496.40860049999998</v>
      </c>
      <c r="C36">
        <v>15946.099099999999</v>
      </c>
      <c r="D36">
        <v>1.299475216</v>
      </c>
      <c r="E36">
        <v>2.227497343</v>
      </c>
      <c r="M36" s="26"/>
      <c r="N36" s="26"/>
      <c r="O36" s="26"/>
      <c r="P36" s="26"/>
      <c r="Q36" s="26"/>
      <c r="R36" s="26"/>
      <c r="S36" s="26"/>
      <c r="T36" s="26"/>
      <c r="U36" s="26"/>
      <c r="V36" s="26"/>
      <c r="W36" s="26"/>
      <c r="X36" s="26"/>
      <c r="Y36" s="26"/>
      <c r="Z36" s="26"/>
    </row>
    <row r="37" spans="1:26">
      <c r="A37" s="116">
        <v>0.64699074074074081</v>
      </c>
      <c r="B37">
        <v>-496.40509359999999</v>
      </c>
      <c r="C37">
        <v>15944.359039999999</v>
      </c>
      <c r="D37">
        <v>1.299257976</v>
      </c>
      <c r="E37">
        <v>2.2284467760000002</v>
      </c>
      <c r="M37" s="26"/>
      <c r="N37" s="26"/>
      <c r="O37" s="26"/>
      <c r="P37" s="26"/>
      <c r="Q37" s="26"/>
      <c r="R37" s="26"/>
      <c r="S37" s="26"/>
      <c r="T37" s="26"/>
      <c r="U37" s="26"/>
      <c r="V37" s="26"/>
      <c r="W37" s="26"/>
      <c r="X37" s="26"/>
      <c r="Y37" s="26"/>
      <c r="Z37" s="26"/>
    </row>
    <row r="38" spans="1:26">
      <c r="A38" s="116">
        <v>0.64701388888888889</v>
      </c>
      <c r="B38">
        <v>-496.40896930000002</v>
      </c>
      <c r="C38">
        <v>15942.602629999999</v>
      </c>
      <c r="D38">
        <v>1.292153058</v>
      </c>
      <c r="E38">
        <v>2.2255682920000002</v>
      </c>
      <c r="M38" s="26"/>
      <c r="N38" s="26"/>
      <c r="O38" s="26"/>
      <c r="P38" s="26"/>
      <c r="Q38" s="26"/>
      <c r="R38" s="26"/>
      <c r="S38" s="26"/>
      <c r="T38" s="26"/>
      <c r="U38" s="26"/>
      <c r="V38" s="26"/>
      <c r="W38" s="26"/>
      <c r="X38" s="26"/>
      <c r="Y38" s="26"/>
      <c r="Z38" s="26"/>
    </row>
    <row r="39" spans="1:26">
      <c r="A39" s="116">
        <v>0.64703703703703697</v>
      </c>
      <c r="B39">
        <v>-496.40714170000001</v>
      </c>
      <c r="C39">
        <v>15941.38544</v>
      </c>
      <c r="D39">
        <v>1.283104603</v>
      </c>
      <c r="E39">
        <v>2.2255601270000001</v>
      </c>
      <c r="M39" s="26"/>
      <c r="N39" s="26"/>
      <c r="O39" s="26"/>
      <c r="P39" s="26"/>
      <c r="Q39" s="26"/>
      <c r="R39" s="26"/>
      <c r="S39" s="26"/>
      <c r="T39" s="26"/>
      <c r="U39" s="26"/>
      <c r="V39" s="26"/>
      <c r="W39" s="26"/>
      <c r="X39" s="26"/>
      <c r="Y39" s="26"/>
      <c r="Z39" s="26"/>
    </row>
    <row r="40" spans="1:26">
      <c r="A40" s="116">
        <v>0.64706018518518515</v>
      </c>
      <c r="B40">
        <v>-496.4077772</v>
      </c>
      <c r="C40">
        <v>15941.375400000001</v>
      </c>
      <c r="D40">
        <v>1.273161126</v>
      </c>
      <c r="E40">
        <v>2.225634205</v>
      </c>
      <c r="M40" s="26"/>
      <c r="N40" s="26"/>
      <c r="O40" s="26"/>
      <c r="P40" s="26"/>
      <c r="Q40" s="26"/>
      <c r="R40" s="26"/>
      <c r="S40" s="26"/>
      <c r="T40" s="26"/>
      <c r="U40" s="26"/>
      <c r="V40" s="26"/>
      <c r="W40" s="26"/>
      <c r="X40" s="26"/>
      <c r="Y40" s="26"/>
      <c r="Z40" s="26"/>
    </row>
    <row r="41" spans="1:26">
      <c r="A41" s="116">
        <v>0.64708333333333334</v>
      </c>
      <c r="B41">
        <v>-496.39822429999998</v>
      </c>
      <c r="C41">
        <v>15939.60794</v>
      </c>
      <c r="D41">
        <v>1.2792678200000001</v>
      </c>
      <c r="E41">
        <v>2.2257767240000002</v>
      </c>
      <c r="M41" s="26"/>
      <c r="N41" s="26"/>
      <c r="O41" s="26"/>
      <c r="P41" s="26"/>
      <c r="Q41" s="26"/>
      <c r="R41" s="26"/>
      <c r="S41" s="26"/>
      <c r="T41" s="26"/>
      <c r="U41" s="26"/>
      <c r="V41" s="26"/>
      <c r="W41" s="26"/>
      <c r="X41" s="26"/>
      <c r="Y41" s="26"/>
      <c r="Z41" s="26"/>
    </row>
    <row r="42" spans="1:26">
      <c r="A42" s="116">
        <v>0.64710648148148142</v>
      </c>
      <c r="B42">
        <v>-496.39137340000002</v>
      </c>
      <c r="C42">
        <v>15939.409739999999</v>
      </c>
      <c r="D42">
        <v>1.2825107410000001</v>
      </c>
      <c r="E42">
        <v>2.2267766889999998</v>
      </c>
      <c r="M42" s="26"/>
      <c r="N42" s="26"/>
      <c r="O42" s="26"/>
      <c r="P42" s="26"/>
      <c r="Q42" s="26"/>
      <c r="R42" s="26"/>
      <c r="S42" s="26"/>
      <c r="T42" s="26"/>
      <c r="U42" s="26"/>
      <c r="V42" s="26"/>
      <c r="W42" s="26"/>
      <c r="X42" s="26"/>
      <c r="Y42" s="26"/>
      <c r="Z42" s="26"/>
    </row>
    <row r="43" spans="1:26">
      <c r="A43" s="116">
        <v>0.64712962962962961</v>
      </c>
      <c r="B43">
        <v>-496.39155319999998</v>
      </c>
      <c r="C43">
        <v>15938.1217</v>
      </c>
      <c r="D43">
        <v>1.2738677759999999</v>
      </c>
      <c r="E43">
        <v>2.2260812369999998</v>
      </c>
      <c r="M43" s="26"/>
      <c r="N43" s="26"/>
      <c r="O43" s="26"/>
      <c r="P43" s="26"/>
      <c r="Q43" s="26"/>
      <c r="R43" s="26"/>
      <c r="S43" s="26"/>
      <c r="T43" s="26"/>
      <c r="U43" s="26"/>
      <c r="V43" s="26"/>
      <c r="W43" s="26"/>
      <c r="X43" s="26"/>
      <c r="Y43" s="26"/>
      <c r="Z43" s="26"/>
    </row>
    <row r="44" spans="1:26">
      <c r="A44" s="116">
        <v>0.6471527777777778</v>
      </c>
      <c r="B44">
        <v>-496.39046630000001</v>
      </c>
      <c r="C44">
        <v>15937.32042</v>
      </c>
      <c r="D44">
        <v>1.292436513</v>
      </c>
      <c r="E44">
        <v>2.2260305900000001</v>
      </c>
      <c r="M44" s="26"/>
      <c r="N44" s="26"/>
      <c r="O44" s="26"/>
      <c r="P44" s="26"/>
      <c r="Q44" s="26"/>
      <c r="R44" s="26"/>
      <c r="S44" s="26"/>
      <c r="T44" s="26"/>
      <c r="U44" s="26"/>
      <c r="V44" s="26"/>
      <c r="W44" s="26"/>
      <c r="X44" s="26"/>
      <c r="Y44" s="26"/>
      <c r="Z44" s="26"/>
    </row>
    <row r="45" spans="1:26">
      <c r="A45" s="116">
        <v>0.64717592592592588</v>
      </c>
      <c r="B45">
        <v>-496.409987</v>
      </c>
      <c r="C45">
        <v>15935.917949999999</v>
      </c>
      <c r="D45">
        <v>1.288836348</v>
      </c>
      <c r="E45">
        <v>2.2258999629999998</v>
      </c>
      <c r="M45" s="26"/>
      <c r="N45" s="26"/>
      <c r="O45" s="26"/>
      <c r="P45" s="26"/>
      <c r="Q45" s="26"/>
      <c r="R45" s="26"/>
      <c r="S45" s="26"/>
      <c r="T45" s="26"/>
      <c r="U45" s="26"/>
      <c r="V45" s="26"/>
      <c r="W45" s="26"/>
      <c r="X45" s="26"/>
      <c r="Y45" s="26"/>
      <c r="Z45" s="26"/>
    </row>
    <row r="46" spans="1:26">
      <c r="A46" s="116">
        <v>0.64719907407407407</v>
      </c>
      <c r="B46">
        <v>-496.39829980000002</v>
      </c>
      <c r="C46">
        <v>15934.82489</v>
      </c>
      <c r="D46">
        <v>1.2967156310000001</v>
      </c>
      <c r="E46">
        <v>2.2274582700000001</v>
      </c>
      <c r="M46" s="26"/>
      <c r="N46" s="26"/>
      <c r="O46" s="26"/>
      <c r="P46" s="26"/>
      <c r="Q46" s="26"/>
      <c r="R46" s="26"/>
      <c r="S46" s="26"/>
      <c r="T46" s="26"/>
      <c r="U46" s="26"/>
      <c r="V46" s="26"/>
      <c r="W46" s="26"/>
      <c r="X46" s="26"/>
      <c r="Y46" s="26"/>
      <c r="Z46" s="26"/>
    </row>
    <row r="47" spans="1:26">
      <c r="A47" s="116">
        <v>0.64722222222222225</v>
      </c>
      <c r="B47">
        <v>-496.39696850000001</v>
      </c>
      <c r="C47">
        <v>15934.42979</v>
      </c>
      <c r="D47">
        <v>1.294137911</v>
      </c>
      <c r="E47">
        <v>2.2263110940000002</v>
      </c>
      <c r="M47" s="26"/>
      <c r="N47" s="26"/>
      <c r="O47" s="26"/>
      <c r="P47" s="26"/>
      <c r="Q47" s="26"/>
      <c r="R47" s="26"/>
      <c r="S47" s="26"/>
      <c r="T47" s="26"/>
      <c r="U47" s="26"/>
      <c r="V47" s="26"/>
      <c r="W47" s="26"/>
      <c r="X47" s="26"/>
      <c r="Y47" s="26"/>
      <c r="Z47" s="26"/>
    </row>
    <row r="48" spans="1:26">
      <c r="A48" s="116">
        <v>0.64724537037037033</v>
      </c>
      <c r="B48">
        <v>-496.39739559999998</v>
      </c>
      <c r="C48">
        <v>15934.21812</v>
      </c>
      <c r="D48">
        <v>1.273788057</v>
      </c>
      <c r="E48">
        <v>2.2278027890000001</v>
      </c>
      <c r="M48" s="26"/>
      <c r="N48" s="26"/>
      <c r="O48" s="26"/>
      <c r="P48" s="26"/>
      <c r="Q48" s="26"/>
      <c r="R48" s="26"/>
      <c r="S48" s="26"/>
      <c r="T48" s="26"/>
      <c r="U48" s="26"/>
      <c r="V48" s="26"/>
      <c r="W48" s="26"/>
      <c r="X48" s="26"/>
      <c r="Y48" s="26"/>
      <c r="Z48" s="26"/>
    </row>
    <row r="49" spans="1:26">
      <c r="A49" s="116">
        <v>0.64726851851851852</v>
      </c>
      <c r="B49">
        <v>-496.3927296</v>
      </c>
      <c r="C49">
        <v>15933.44421</v>
      </c>
      <c r="D49">
        <v>1.2760453460000001</v>
      </c>
      <c r="E49">
        <v>2.225498027</v>
      </c>
      <c r="M49" s="26"/>
      <c r="N49" s="26"/>
      <c r="O49" s="26"/>
      <c r="P49" s="26"/>
      <c r="Q49" s="26"/>
      <c r="R49" s="26"/>
      <c r="S49" s="26"/>
      <c r="T49" s="26"/>
      <c r="U49" s="26"/>
      <c r="V49" s="26"/>
      <c r="W49" s="26"/>
      <c r="X49" s="26"/>
      <c r="Y49" s="26"/>
      <c r="Z49" s="26"/>
    </row>
    <row r="50" spans="1:26">
      <c r="A50" s="116">
        <v>0.64729166666666671</v>
      </c>
      <c r="B50">
        <v>-496.41074329999998</v>
      </c>
      <c r="C50">
        <v>15931.510630000001</v>
      </c>
      <c r="D50">
        <v>1.2710625959999999</v>
      </c>
      <c r="E50">
        <v>2.2259195799999998</v>
      </c>
      <c r="M50" s="26"/>
      <c r="N50" s="26"/>
      <c r="O50" s="26"/>
      <c r="P50" s="26"/>
      <c r="Q50" s="26"/>
      <c r="R50" s="26"/>
      <c r="S50" s="26"/>
      <c r="T50" s="26"/>
      <c r="U50" s="26"/>
      <c r="V50" s="26"/>
      <c r="W50" s="26"/>
      <c r="X50" s="26"/>
      <c r="Y50" s="26"/>
      <c r="Z50" s="26"/>
    </row>
    <row r="51" spans="1:26">
      <c r="A51" s="116">
        <v>0.64731481481481479</v>
      </c>
      <c r="B51">
        <v>-496.40444609999997</v>
      </c>
      <c r="C51">
        <v>15930.913</v>
      </c>
      <c r="D51">
        <v>1.292592228</v>
      </c>
      <c r="E51">
        <v>2.2281277500000001</v>
      </c>
      <c r="M51" s="26"/>
      <c r="N51" s="26"/>
      <c r="O51" s="26"/>
      <c r="P51" s="26"/>
      <c r="Q51" s="26"/>
      <c r="R51" s="26"/>
      <c r="S51" s="26"/>
      <c r="T51" s="26"/>
      <c r="U51" s="26"/>
      <c r="V51" s="26"/>
      <c r="W51" s="26"/>
      <c r="X51" s="26"/>
      <c r="Y51" s="26"/>
      <c r="Z51" s="26"/>
    </row>
    <row r="52" spans="1:26">
      <c r="A52" s="116">
        <v>0.64733796296296298</v>
      </c>
      <c r="B52">
        <v>-496.39507900000001</v>
      </c>
      <c r="C52">
        <v>15930.102059999999</v>
      </c>
      <c r="D52">
        <v>1.2993615549999999</v>
      </c>
      <c r="E52">
        <v>2.227312065</v>
      </c>
      <c r="M52" s="26"/>
      <c r="N52" s="26"/>
      <c r="O52" s="26"/>
      <c r="P52" s="26"/>
      <c r="Q52" s="26"/>
      <c r="R52" s="26"/>
      <c r="S52" s="26"/>
      <c r="T52" s="26"/>
      <c r="U52" s="26"/>
      <c r="V52" s="26"/>
      <c r="W52" s="26"/>
      <c r="X52" s="26"/>
      <c r="Y52" s="26"/>
      <c r="Z52" s="26"/>
    </row>
    <row r="53" spans="1:26">
      <c r="A53" s="116">
        <v>0.64736111111111116</v>
      </c>
      <c r="B53">
        <v>-496.404293</v>
      </c>
      <c r="C53">
        <v>15928.788339999999</v>
      </c>
      <c r="D53">
        <v>1.296106403</v>
      </c>
      <c r="E53">
        <v>2.2262862320000001</v>
      </c>
      <c r="M53" s="26"/>
      <c r="N53" s="26"/>
      <c r="O53" s="26"/>
      <c r="P53" s="26"/>
      <c r="Q53" s="26"/>
      <c r="R53" s="26"/>
      <c r="S53" s="26"/>
      <c r="T53" s="26"/>
      <c r="U53" s="26"/>
      <c r="V53" s="26"/>
      <c r="W53" s="26"/>
      <c r="X53" s="26"/>
      <c r="Y53" s="26"/>
      <c r="Z53" s="26"/>
    </row>
    <row r="54" spans="1:26">
      <c r="A54" s="116">
        <v>0.64738425925925924</v>
      </c>
      <c r="B54">
        <v>-496.40775730000001</v>
      </c>
      <c r="C54">
        <v>15928.62335</v>
      </c>
      <c r="D54">
        <v>1.279656415</v>
      </c>
      <c r="E54">
        <v>2.2281955560000002</v>
      </c>
      <c r="M54" s="26"/>
      <c r="N54" s="26"/>
      <c r="O54" s="26"/>
      <c r="P54" s="26"/>
      <c r="Q54" s="26"/>
      <c r="R54" s="26"/>
      <c r="S54" s="26"/>
      <c r="T54" s="26"/>
      <c r="U54" s="26"/>
      <c r="V54" s="26"/>
      <c r="W54" s="26"/>
      <c r="X54" s="26"/>
      <c r="Y54" s="26"/>
      <c r="Z54" s="26"/>
    </row>
    <row r="55" spans="1:26">
      <c r="A55" s="116">
        <v>0.64740740740740743</v>
      </c>
      <c r="B55">
        <v>-496.4025911</v>
      </c>
      <c r="C55">
        <v>15926.9292</v>
      </c>
      <c r="D55">
        <v>1.294614462</v>
      </c>
      <c r="E55">
        <v>2.2275425270000002</v>
      </c>
      <c r="M55" s="26"/>
      <c r="N55" s="26"/>
      <c r="O55" s="26"/>
      <c r="P55" s="26"/>
      <c r="Q55" s="26"/>
      <c r="R55" s="26"/>
      <c r="S55" s="26"/>
      <c r="T55" s="26"/>
      <c r="U55" s="26"/>
      <c r="V55" s="26"/>
      <c r="W55" s="26"/>
      <c r="X55" s="26"/>
      <c r="Y55" s="26"/>
      <c r="Z55" s="26"/>
    </row>
    <row r="56" spans="1:26">
      <c r="A56" s="116">
        <v>0.64743055555555562</v>
      </c>
      <c r="B56">
        <v>-496.4092589</v>
      </c>
      <c r="C56">
        <v>15926.11362</v>
      </c>
      <c r="D56">
        <v>1.2919342469999999</v>
      </c>
      <c r="E56">
        <v>2.2259418700000002</v>
      </c>
      <c r="M56" s="26"/>
      <c r="N56" s="26"/>
      <c r="O56" s="26"/>
      <c r="P56" s="26"/>
      <c r="Q56" s="26"/>
      <c r="R56" s="26"/>
      <c r="S56" s="26"/>
      <c r="T56" s="26"/>
      <c r="U56" s="26"/>
      <c r="V56" s="26"/>
      <c r="W56" s="26"/>
      <c r="X56" s="26"/>
      <c r="Y56" s="26"/>
      <c r="Z56" s="26"/>
    </row>
    <row r="57" spans="1:26">
      <c r="A57" s="116">
        <v>0.6474537037037037</v>
      </c>
      <c r="B57">
        <v>-496.40276119999999</v>
      </c>
      <c r="C57">
        <v>15925.941639999999</v>
      </c>
      <c r="D57">
        <v>1.2835809570000001</v>
      </c>
      <c r="E57">
        <v>2.227960575</v>
      </c>
      <c r="M57" s="26"/>
      <c r="N57" s="26"/>
      <c r="O57" s="26"/>
      <c r="P57" s="26"/>
      <c r="Q57" s="26"/>
      <c r="R57" s="26"/>
      <c r="S57" s="26"/>
      <c r="T57" s="26"/>
      <c r="U57" s="26"/>
      <c r="V57" s="26"/>
      <c r="W57" s="26"/>
      <c r="X57" s="26"/>
      <c r="Y57" s="26"/>
      <c r="Z57" s="26"/>
    </row>
    <row r="58" spans="1:26">
      <c r="A58" s="116">
        <v>0.64747685185185189</v>
      </c>
      <c r="B58">
        <v>-496.4039831</v>
      </c>
      <c r="C58">
        <v>15925.70311</v>
      </c>
      <c r="D58">
        <v>1.2708820160000001</v>
      </c>
      <c r="E58">
        <v>2.2273329479999999</v>
      </c>
      <c r="M58" s="26"/>
      <c r="N58" s="26"/>
      <c r="O58" s="26"/>
      <c r="P58" s="26"/>
      <c r="Q58" s="26"/>
      <c r="R58" s="26"/>
      <c r="S58" s="26"/>
      <c r="T58" s="26"/>
      <c r="U58" s="26"/>
      <c r="V58" s="26"/>
      <c r="W58" s="26"/>
      <c r="X58" s="26"/>
      <c r="Y58" s="26"/>
      <c r="Z58" s="26"/>
    </row>
    <row r="59" spans="1:26">
      <c r="A59" s="116">
        <v>0.64749999999999996</v>
      </c>
      <c r="B59">
        <v>-496.41155259999999</v>
      </c>
      <c r="C59">
        <v>15924.22675</v>
      </c>
      <c r="D59">
        <v>1.2785633199999999</v>
      </c>
      <c r="E59">
        <v>2.2275073540000001</v>
      </c>
      <c r="M59" s="26"/>
      <c r="N59" s="26"/>
      <c r="O59" s="26"/>
      <c r="P59" s="26"/>
      <c r="Q59" s="26"/>
      <c r="R59" s="26"/>
      <c r="S59" s="26"/>
      <c r="T59" s="26"/>
      <c r="U59" s="26"/>
      <c r="V59" s="26"/>
      <c r="W59" s="26"/>
      <c r="X59" s="26"/>
      <c r="Y59" s="26"/>
      <c r="Z59" s="26"/>
    </row>
    <row r="60" spans="1:26">
      <c r="A60" s="116">
        <v>0.64752314814814815</v>
      </c>
      <c r="B60">
        <v>-496.40702540000001</v>
      </c>
      <c r="C60">
        <v>15922.32546</v>
      </c>
      <c r="D60">
        <v>1.3002980669999999</v>
      </c>
      <c r="E60">
        <v>2.2277273609999999</v>
      </c>
      <c r="M60" s="26"/>
      <c r="N60" s="26"/>
      <c r="O60" s="26"/>
      <c r="P60" s="26"/>
      <c r="Q60" s="26"/>
      <c r="R60" s="26"/>
      <c r="S60" s="26"/>
      <c r="T60" s="26"/>
      <c r="U60" s="26"/>
      <c r="V60" s="26"/>
      <c r="W60" s="26"/>
      <c r="X60" s="26"/>
      <c r="Y60" s="26"/>
      <c r="Z60" s="26"/>
    </row>
    <row r="61" spans="1:26">
      <c r="A61" s="116">
        <v>0.64754629629629623</v>
      </c>
      <c r="B61">
        <v>-496.4111992</v>
      </c>
      <c r="C61">
        <v>15920.897209999999</v>
      </c>
      <c r="D61">
        <v>1.2923171870000001</v>
      </c>
      <c r="E61">
        <v>2.2261667329999999</v>
      </c>
      <c r="M61" s="26"/>
      <c r="N61" s="26"/>
      <c r="O61" s="26"/>
      <c r="P61" s="26"/>
      <c r="Q61" s="26"/>
      <c r="R61" s="26"/>
      <c r="S61" s="26"/>
      <c r="T61" s="26"/>
      <c r="U61" s="26"/>
      <c r="V61" s="26"/>
      <c r="W61" s="26"/>
      <c r="X61" s="26"/>
      <c r="Y61" s="26"/>
      <c r="Z61" s="26"/>
    </row>
    <row r="62" spans="1:26">
      <c r="A62" s="116">
        <v>0.64756944444444442</v>
      </c>
      <c r="B62">
        <v>-496.39672710000002</v>
      </c>
      <c r="C62">
        <v>15918.99857</v>
      </c>
      <c r="D62">
        <v>1.283002792</v>
      </c>
      <c r="E62">
        <v>2.2255321010000002</v>
      </c>
      <c r="M62" s="26"/>
      <c r="N62" s="26"/>
      <c r="O62" s="26"/>
      <c r="P62" s="26"/>
      <c r="Q62" s="26"/>
      <c r="R62" s="26"/>
      <c r="S62" s="26"/>
      <c r="T62" s="26"/>
      <c r="U62" s="26"/>
      <c r="V62" s="26"/>
      <c r="W62" s="26"/>
      <c r="X62" s="26"/>
      <c r="Y62" s="26"/>
      <c r="Z62" s="26"/>
    </row>
    <row r="63" spans="1:26">
      <c r="A63" s="116">
        <v>0.64759259259259261</v>
      </c>
      <c r="B63">
        <v>-496.40995679999997</v>
      </c>
      <c r="C63">
        <v>15917.45305</v>
      </c>
      <c r="D63">
        <v>1.295150402</v>
      </c>
      <c r="E63">
        <v>2.2275992169999999</v>
      </c>
      <c r="M63" s="26"/>
      <c r="N63" s="26"/>
      <c r="O63" s="26"/>
      <c r="P63" s="26"/>
      <c r="Q63" s="26"/>
      <c r="R63" s="26"/>
      <c r="S63" s="26"/>
      <c r="T63" s="26"/>
      <c r="U63" s="26"/>
      <c r="V63" s="26"/>
      <c r="W63" s="26"/>
      <c r="X63" s="26"/>
      <c r="Y63" s="26"/>
      <c r="Z63" s="26"/>
    </row>
    <row r="64" spans="1:26">
      <c r="A64" s="116">
        <v>0.64761574074074069</v>
      </c>
      <c r="B64">
        <v>-496.39636810000002</v>
      </c>
      <c r="C64">
        <v>15916.16185</v>
      </c>
      <c r="D64">
        <v>1.2785420380000001</v>
      </c>
      <c r="E64">
        <v>2.2282941300000001</v>
      </c>
      <c r="M64" s="26"/>
      <c r="N64" s="26"/>
      <c r="O64" s="26"/>
      <c r="P64" s="26"/>
      <c r="Q64" s="26"/>
      <c r="R64" s="26"/>
      <c r="S64" s="26"/>
      <c r="T64" s="26"/>
      <c r="U64" s="26"/>
      <c r="V64" s="26"/>
      <c r="W64" s="26"/>
      <c r="X64" s="26"/>
      <c r="Y64" s="26"/>
      <c r="Z64" s="26"/>
    </row>
    <row r="65" spans="1:26">
      <c r="A65" s="116">
        <v>0.64763888888888888</v>
      </c>
      <c r="B65">
        <v>-496.4054051</v>
      </c>
      <c r="C65">
        <v>15915.410089999999</v>
      </c>
      <c r="D65">
        <v>1.273319332</v>
      </c>
      <c r="E65">
        <v>2.2283054689999999</v>
      </c>
      <c r="M65" s="26"/>
      <c r="N65" s="26"/>
      <c r="O65" s="26"/>
      <c r="P65" s="26"/>
      <c r="Q65" s="26"/>
      <c r="R65" s="26"/>
      <c r="S65" s="26"/>
      <c r="T65" s="26"/>
      <c r="U65" s="26"/>
      <c r="V65" s="26"/>
      <c r="W65" s="26"/>
      <c r="X65" s="26"/>
      <c r="Y65" s="26"/>
      <c r="Z65" s="26"/>
    </row>
    <row r="66" spans="1:26">
      <c r="A66" s="116">
        <v>0.64766203703703706</v>
      </c>
      <c r="B66">
        <v>-496.40637620000001</v>
      </c>
      <c r="C66">
        <v>15914.70631</v>
      </c>
      <c r="D66">
        <v>1.297082635</v>
      </c>
      <c r="E66">
        <v>2.2256259549999999</v>
      </c>
      <c r="M66" s="26"/>
      <c r="N66" s="26"/>
      <c r="O66" s="26"/>
      <c r="P66" s="26"/>
      <c r="Q66" s="26"/>
      <c r="R66" s="26"/>
      <c r="S66" s="26"/>
      <c r="T66" s="26"/>
      <c r="U66" s="26"/>
      <c r="V66" s="26"/>
      <c r="W66" s="26"/>
      <c r="X66" s="26"/>
      <c r="Y66" s="26"/>
      <c r="Z66" s="26"/>
    </row>
    <row r="67" spans="1:26">
      <c r="A67" s="116">
        <v>0.64768518518518514</v>
      </c>
      <c r="B67">
        <v>-496.40926999999999</v>
      </c>
      <c r="C67">
        <v>15914.198130000001</v>
      </c>
      <c r="D67">
        <v>1.28579943</v>
      </c>
      <c r="E67">
        <v>2.2276048890000002</v>
      </c>
      <c r="M67" s="26"/>
      <c r="N67" s="26"/>
      <c r="O67" s="26"/>
      <c r="P67" s="26"/>
      <c r="Q67" s="26"/>
      <c r="R67" s="26"/>
      <c r="S67" s="26"/>
      <c r="T67" s="26"/>
      <c r="U67" s="26"/>
      <c r="V67" s="26"/>
      <c r="W67" s="26"/>
      <c r="X67" s="26"/>
      <c r="Y67" s="26"/>
      <c r="Z67" s="26"/>
    </row>
    <row r="68" spans="1:26">
      <c r="A68" s="116">
        <v>0.64770833333333333</v>
      </c>
      <c r="B68">
        <v>-496.3942351</v>
      </c>
      <c r="C68">
        <v>15912.886979999999</v>
      </c>
      <c r="D68">
        <v>1.279445913</v>
      </c>
      <c r="E68">
        <v>2.2287007679999999</v>
      </c>
      <c r="M68" s="26"/>
      <c r="N68" s="26"/>
      <c r="O68" s="26"/>
      <c r="P68" s="26"/>
      <c r="Q68" s="26"/>
      <c r="R68" s="26"/>
      <c r="S68" s="26"/>
      <c r="T68" s="26"/>
      <c r="U68" s="26"/>
      <c r="V68" s="26"/>
      <c r="W68" s="26"/>
      <c r="X68" s="26"/>
      <c r="Y68" s="26"/>
      <c r="Z68" s="26"/>
    </row>
    <row r="69" spans="1:26">
      <c r="A69" s="116">
        <v>0.64773148148148152</v>
      </c>
      <c r="B69">
        <v>-496.4020913</v>
      </c>
      <c r="C69">
        <v>15911.067520000001</v>
      </c>
      <c r="D69">
        <v>1.2947337409999999</v>
      </c>
      <c r="E69">
        <v>2.227088572</v>
      </c>
      <c r="M69" s="26"/>
      <c r="N69" s="26"/>
      <c r="O69" s="26"/>
      <c r="P69" s="26"/>
      <c r="Q69" s="26"/>
      <c r="R69" s="26"/>
      <c r="S69" s="26"/>
      <c r="T69" s="26"/>
      <c r="U69" s="26"/>
      <c r="V69" s="26"/>
      <c r="W69" s="26"/>
      <c r="X69" s="26"/>
      <c r="Y69" s="26"/>
      <c r="Z69" s="26"/>
    </row>
    <row r="70" spans="1:26">
      <c r="A70" s="116">
        <v>0.6477546296296296</v>
      </c>
      <c r="B70">
        <v>-496.3988086</v>
      </c>
      <c r="C70">
        <v>15910.89754</v>
      </c>
      <c r="D70">
        <v>1.293868646</v>
      </c>
      <c r="E70">
        <v>2.2259142239999998</v>
      </c>
      <c r="M70" s="26"/>
      <c r="N70" s="26"/>
      <c r="O70" s="26"/>
      <c r="P70" s="26"/>
      <c r="Q70" s="26"/>
      <c r="R70" s="26"/>
      <c r="S70" s="26"/>
      <c r="T70" s="26"/>
      <c r="U70" s="26"/>
      <c r="V70" s="26"/>
      <c r="W70" s="26"/>
      <c r="X70" s="26"/>
      <c r="Y70" s="26"/>
      <c r="Z70" s="26"/>
    </row>
    <row r="71" spans="1:26">
      <c r="A71" s="116">
        <v>0.64777777777777779</v>
      </c>
      <c r="B71">
        <v>-496.40156350000001</v>
      </c>
      <c r="C71">
        <v>15909.28659</v>
      </c>
      <c r="D71">
        <v>1.2828023319999999</v>
      </c>
      <c r="E71">
        <v>2.2271252050000001</v>
      </c>
      <c r="M71" s="26"/>
      <c r="N71" s="26"/>
      <c r="O71" s="26"/>
      <c r="P71" s="26"/>
      <c r="Q71" s="26"/>
      <c r="R71" s="26"/>
      <c r="S71" s="26"/>
      <c r="T71" s="26"/>
      <c r="U71" s="26"/>
      <c r="V71" s="26"/>
      <c r="W71" s="26"/>
      <c r="X71" s="26"/>
      <c r="Y71" s="26"/>
      <c r="Z71" s="26"/>
    </row>
    <row r="72" spans="1:26">
      <c r="A72" s="116">
        <v>0.64780092592592597</v>
      </c>
      <c r="B72">
        <v>-496.39121290000003</v>
      </c>
      <c r="C72">
        <v>15908.1345</v>
      </c>
      <c r="D72">
        <v>1.2792991789999999</v>
      </c>
      <c r="E72">
        <v>2.22797745</v>
      </c>
      <c r="M72" s="26"/>
      <c r="N72" s="26"/>
      <c r="O72" s="26"/>
      <c r="P72" s="26"/>
      <c r="Q72" s="26"/>
      <c r="R72" s="26"/>
      <c r="S72" s="26"/>
      <c r="T72" s="26"/>
      <c r="U72" s="26"/>
      <c r="V72" s="26"/>
      <c r="W72" s="26"/>
      <c r="X72" s="26"/>
      <c r="Y72" s="26"/>
      <c r="Z72" s="26"/>
    </row>
    <row r="73" spans="1:26">
      <c r="A73" s="116">
        <v>0.64782407407407405</v>
      </c>
      <c r="B73">
        <v>-496.39677019999999</v>
      </c>
      <c r="C73">
        <v>15907.769029999999</v>
      </c>
      <c r="D73">
        <v>1.285840702</v>
      </c>
      <c r="E73">
        <v>2.227426967</v>
      </c>
      <c r="M73" s="26"/>
      <c r="N73" s="26"/>
      <c r="O73" s="26"/>
      <c r="P73" s="26"/>
      <c r="Q73" s="26"/>
      <c r="R73" s="26"/>
      <c r="S73" s="26"/>
      <c r="T73" s="26"/>
      <c r="U73" s="26"/>
      <c r="V73" s="26"/>
      <c r="W73" s="26"/>
      <c r="X73" s="26"/>
      <c r="Y73" s="26"/>
      <c r="Z73" s="26"/>
    </row>
    <row r="74" spans="1:26">
      <c r="A74" s="116">
        <v>0.64784722222222224</v>
      </c>
      <c r="B74">
        <v>-496.39289960000002</v>
      </c>
      <c r="C74">
        <v>15906.338040000001</v>
      </c>
      <c r="D74">
        <v>1.2901161809999999</v>
      </c>
      <c r="E74">
        <v>2.2276057279999999</v>
      </c>
      <c r="M74" s="26"/>
      <c r="N74" s="26"/>
      <c r="O74" s="26"/>
      <c r="P74" s="26"/>
      <c r="Q74" s="26"/>
      <c r="R74" s="26"/>
      <c r="S74" s="26"/>
      <c r="T74" s="26"/>
      <c r="U74" s="26"/>
      <c r="V74" s="26"/>
      <c r="W74" s="26"/>
      <c r="X74" s="26"/>
      <c r="Y74" s="26"/>
      <c r="Z74" s="26"/>
    </row>
    <row r="75" spans="1:26">
      <c r="A75" s="116">
        <v>0.64787037037037043</v>
      </c>
      <c r="B75">
        <v>-496.39395999999999</v>
      </c>
      <c r="C75">
        <v>15904.59462</v>
      </c>
      <c r="D75">
        <v>1.289650481</v>
      </c>
      <c r="E75">
        <v>2.2281124970000001</v>
      </c>
      <c r="M75" s="26"/>
      <c r="N75" s="26"/>
      <c r="O75" s="26"/>
      <c r="P75" s="26"/>
      <c r="Q75" s="26"/>
      <c r="R75" s="26"/>
      <c r="S75" s="26"/>
      <c r="T75" s="26"/>
      <c r="U75" s="26"/>
      <c r="V75" s="26"/>
      <c r="W75" s="26"/>
      <c r="X75" s="26"/>
      <c r="Y75" s="26"/>
      <c r="Z75" s="26"/>
    </row>
    <row r="76" spans="1:26">
      <c r="A76" s="116">
        <v>0.64789351851851851</v>
      </c>
      <c r="B76">
        <v>-496.39098719999998</v>
      </c>
      <c r="C76">
        <v>15903.402190000001</v>
      </c>
      <c r="D76">
        <v>1.296846597</v>
      </c>
      <c r="E76">
        <v>2.2269200470000001</v>
      </c>
      <c r="M76" s="26"/>
      <c r="N76" s="26"/>
      <c r="O76" s="26"/>
      <c r="P76" s="26"/>
      <c r="Q76" s="26"/>
      <c r="R76" s="26"/>
      <c r="S76" s="26"/>
      <c r="T76" s="26"/>
      <c r="U76" s="26"/>
      <c r="V76" s="26"/>
      <c r="W76" s="26"/>
      <c r="X76" s="26"/>
      <c r="Y76" s="26"/>
      <c r="Z76" s="26"/>
    </row>
    <row r="77" spans="1:26">
      <c r="A77" s="116">
        <v>0.6479166666666667</v>
      </c>
      <c r="B77">
        <v>-496.39650060000002</v>
      </c>
      <c r="C77">
        <v>15902.95968</v>
      </c>
      <c r="D77">
        <v>1.297584464</v>
      </c>
      <c r="E77">
        <v>2.2276039569999999</v>
      </c>
      <c r="M77" s="26"/>
      <c r="N77" s="26"/>
      <c r="O77" s="26"/>
      <c r="P77" s="26"/>
      <c r="Q77" s="26"/>
      <c r="R77" s="26"/>
      <c r="S77" s="26"/>
      <c r="T77" s="26"/>
      <c r="U77" s="26"/>
      <c r="V77" s="26"/>
      <c r="W77" s="26"/>
      <c r="X77" s="26"/>
      <c r="Y77" s="26"/>
      <c r="Z77" s="26"/>
    </row>
    <row r="78" spans="1:26">
      <c r="A78" s="116">
        <v>0.64793981481481489</v>
      </c>
      <c r="B78">
        <v>-496.39590559999999</v>
      </c>
      <c r="C78">
        <v>15902.113499999999</v>
      </c>
      <c r="D78">
        <v>1.2839281300000001</v>
      </c>
      <c r="E78">
        <v>2.2279561060000002</v>
      </c>
      <c r="M78" s="26"/>
      <c r="N78" s="26"/>
      <c r="O78" s="26"/>
      <c r="P78" s="26"/>
      <c r="Q78" s="26"/>
      <c r="R78" s="26"/>
      <c r="S78" s="26"/>
      <c r="T78" s="26"/>
      <c r="U78" s="26"/>
      <c r="V78" s="26"/>
      <c r="W78" s="26"/>
      <c r="X78" s="26"/>
      <c r="Y78" s="26"/>
      <c r="Z78" s="26"/>
    </row>
    <row r="79" spans="1:26">
      <c r="A79" s="116">
        <v>0.64796296296296296</v>
      </c>
      <c r="B79">
        <v>-496.39709069999998</v>
      </c>
      <c r="C79">
        <v>15901.017470000001</v>
      </c>
      <c r="D79">
        <v>1.2878840030000001</v>
      </c>
      <c r="E79">
        <v>2.226966896</v>
      </c>
      <c r="M79" s="26"/>
      <c r="N79" s="26"/>
      <c r="O79" s="26"/>
      <c r="P79" s="26"/>
      <c r="Q79" s="26"/>
      <c r="R79" s="26"/>
      <c r="S79" s="26"/>
      <c r="T79" s="26"/>
      <c r="U79" s="26"/>
      <c r="V79" s="26"/>
      <c r="W79" s="26"/>
      <c r="X79" s="26"/>
      <c r="Y79" s="26"/>
      <c r="Z79" s="26"/>
    </row>
    <row r="80" spans="1:26">
      <c r="A80" s="116">
        <v>0.64798611111111104</v>
      </c>
      <c r="B80">
        <v>-496.39330799999999</v>
      </c>
      <c r="C80">
        <v>15900.172490000001</v>
      </c>
      <c r="D80">
        <v>1.289146718</v>
      </c>
      <c r="E80">
        <v>2.22792491</v>
      </c>
      <c r="M80" s="26"/>
      <c r="N80" s="26"/>
      <c r="O80" s="26"/>
      <c r="P80" s="26"/>
      <c r="Q80" s="26"/>
      <c r="R80" s="26"/>
      <c r="S80" s="26"/>
      <c r="T80" s="26"/>
      <c r="U80" s="26"/>
      <c r="V80" s="26"/>
      <c r="W80" s="26"/>
      <c r="X80" s="26"/>
      <c r="Y80" s="26"/>
      <c r="Z80" s="26"/>
    </row>
    <row r="81" spans="1:26">
      <c r="A81" s="116">
        <v>0.64800925925925923</v>
      </c>
      <c r="B81">
        <v>-496.40527409999999</v>
      </c>
      <c r="C81">
        <v>15898.78465</v>
      </c>
      <c r="D81">
        <v>1.3000506979999999</v>
      </c>
      <c r="E81">
        <v>2.2274818129999998</v>
      </c>
      <c r="M81" s="26"/>
      <c r="N81" s="26"/>
      <c r="O81" s="26"/>
      <c r="P81" s="26"/>
      <c r="Q81" s="26"/>
      <c r="R81" s="26"/>
      <c r="S81" s="26"/>
      <c r="T81" s="26"/>
      <c r="U81" s="26"/>
      <c r="V81" s="26"/>
      <c r="W81" s="26"/>
      <c r="X81" s="26"/>
      <c r="Y81" s="26"/>
      <c r="Z81" s="26"/>
    </row>
    <row r="82" spans="1:26">
      <c r="A82" s="116">
        <v>0.64803240740740742</v>
      </c>
      <c r="B82">
        <v>-496.39201530000003</v>
      </c>
      <c r="C82">
        <v>15898.27627</v>
      </c>
      <c r="D82">
        <v>1.2794138239999999</v>
      </c>
      <c r="E82">
        <v>2.225992663</v>
      </c>
      <c r="M82" s="26"/>
      <c r="N82" s="26"/>
      <c r="O82" s="26"/>
      <c r="P82" s="26"/>
      <c r="Q82" s="26"/>
      <c r="R82" s="26"/>
      <c r="S82" s="26"/>
      <c r="T82" s="26"/>
      <c r="U82" s="26"/>
      <c r="V82" s="26"/>
      <c r="W82" s="26"/>
      <c r="X82" s="26"/>
      <c r="Y82" s="26"/>
      <c r="Z82" s="26"/>
    </row>
    <row r="83" spans="1:26">
      <c r="A83" s="116">
        <v>0.6480555555555555</v>
      </c>
      <c r="B83">
        <v>-496.40547340000001</v>
      </c>
      <c r="C83">
        <v>15898.192520000001</v>
      </c>
      <c r="D83">
        <v>1.286640413</v>
      </c>
      <c r="E83">
        <v>2.2262948840000001</v>
      </c>
      <c r="M83" s="26"/>
      <c r="N83" s="26"/>
      <c r="O83" s="26"/>
      <c r="P83" s="26"/>
      <c r="Q83" s="26"/>
      <c r="R83" s="26"/>
      <c r="S83" s="26"/>
      <c r="T83" s="26"/>
      <c r="U83" s="26"/>
      <c r="V83" s="26"/>
      <c r="W83" s="26"/>
      <c r="X83" s="26"/>
      <c r="Y83" s="26"/>
      <c r="Z83" s="26"/>
    </row>
    <row r="84" spans="1:26">
      <c r="A84" s="116">
        <v>0.64807870370370368</v>
      </c>
      <c r="B84">
        <v>-496.4028826</v>
      </c>
      <c r="C84">
        <v>15897.90783</v>
      </c>
      <c r="D84">
        <v>1.2878283420000001</v>
      </c>
      <c r="E84">
        <v>2.225688543</v>
      </c>
      <c r="M84" s="26"/>
      <c r="N84" s="26"/>
      <c r="O84" s="26"/>
      <c r="P84" s="26"/>
      <c r="Q84" s="26"/>
      <c r="R84" s="26"/>
      <c r="S84" s="26"/>
      <c r="T84" s="26"/>
      <c r="U84" s="26"/>
      <c r="V84" s="26"/>
      <c r="W84" s="26"/>
      <c r="X84" s="26"/>
      <c r="Y84" s="26"/>
      <c r="Z84" s="26"/>
    </row>
    <row r="85" spans="1:26">
      <c r="A85" s="116">
        <v>0.64810185185185187</v>
      </c>
      <c r="B85">
        <v>-496.39748950000001</v>
      </c>
      <c r="C85">
        <v>15897.69442</v>
      </c>
      <c r="D85">
        <v>1.2852035040000001</v>
      </c>
      <c r="E85">
        <v>2.2273215529999999</v>
      </c>
      <c r="M85" s="26"/>
      <c r="N85" s="26"/>
      <c r="O85" s="26"/>
      <c r="P85" s="26"/>
      <c r="Q85" s="26"/>
      <c r="R85" s="26"/>
      <c r="S85" s="26"/>
      <c r="T85" s="26"/>
      <c r="U85" s="26"/>
      <c r="V85" s="26"/>
      <c r="W85" s="26"/>
      <c r="X85" s="26"/>
      <c r="Y85" s="26"/>
      <c r="Z85" s="26"/>
    </row>
    <row r="86" spans="1:26">
      <c r="A86" s="116">
        <v>0.64812499999999995</v>
      </c>
      <c r="B86">
        <v>-496.40075789999997</v>
      </c>
      <c r="C86">
        <v>15896.49301</v>
      </c>
      <c r="D86">
        <v>1.2865373959999999</v>
      </c>
      <c r="E86">
        <v>2.2275891919999999</v>
      </c>
      <c r="M86" s="26"/>
      <c r="N86" s="26"/>
      <c r="O86" s="26"/>
      <c r="P86" s="26"/>
      <c r="Q86" s="26"/>
      <c r="R86" s="26"/>
      <c r="S86" s="26"/>
      <c r="T86" s="26"/>
      <c r="U86" s="26"/>
      <c r="V86" s="26"/>
      <c r="W86" s="26"/>
      <c r="X86" s="26"/>
      <c r="Y86" s="26"/>
      <c r="Z86" s="26"/>
    </row>
    <row r="87" spans="1:26">
      <c r="A87" s="116">
        <v>0.64814814814814814</v>
      </c>
      <c r="B87">
        <v>-496.39375819999998</v>
      </c>
      <c r="C87">
        <v>15894.64739</v>
      </c>
      <c r="D87">
        <v>1.2972364279999999</v>
      </c>
      <c r="E87">
        <v>2.2264669760000002</v>
      </c>
      <c r="M87" s="26"/>
      <c r="N87" s="26"/>
      <c r="O87" s="26"/>
      <c r="P87" s="26"/>
      <c r="Q87" s="26"/>
      <c r="R87" s="26"/>
      <c r="S87" s="26"/>
      <c r="T87" s="26"/>
      <c r="U87" s="26"/>
      <c r="V87" s="26"/>
      <c r="W87" s="26"/>
      <c r="X87" s="26"/>
      <c r="Y87" s="26"/>
      <c r="Z87" s="26"/>
    </row>
    <row r="88" spans="1:26">
      <c r="A88" s="116">
        <v>0.64817129629629633</v>
      </c>
      <c r="B88">
        <v>-496.40069340000002</v>
      </c>
      <c r="C88">
        <v>15892.970359999999</v>
      </c>
      <c r="D88">
        <v>1.278131627</v>
      </c>
      <c r="E88">
        <v>2.2272545899999998</v>
      </c>
      <c r="M88" s="26"/>
      <c r="N88" s="26"/>
      <c r="O88" s="26"/>
      <c r="P88" s="26"/>
      <c r="Q88" s="26"/>
      <c r="R88" s="26"/>
      <c r="S88" s="26"/>
      <c r="T88" s="26"/>
      <c r="U88" s="26"/>
      <c r="V88" s="26"/>
      <c r="W88" s="26"/>
      <c r="X88" s="26"/>
      <c r="Y88" s="26"/>
      <c r="Z88" s="26"/>
    </row>
    <row r="89" spans="1:26">
      <c r="A89" s="116">
        <v>0.64819444444444441</v>
      </c>
      <c r="B89">
        <v>-496.40628070000002</v>
      </c>
      <c r="C89">
        <v>15891.55558</v>
      </c>
      <c r="D89">
        <v>1.2851522520000001</v>
      </c>
      <c r="E89">
        <v>2.2277959699999998</v>
      </c>
      <c r="M89" s="26"/>
      <c r="N89" s="26"/>
      <c r="O89" s="26"/>
      <c r="P89" s="26"/>
      <c r="Q89" s="26"/>
      <c r="R89" s="26"/>
      <c r="S89" s="26"/>
      <c r="T89" s="26"/>
      <c r="U89" s="26"/>
      <c r="V89" s="26"/>
      <c r="W89" s="26"/>
      <c r="X89" s="26"/>
      <c r="Y89" s="26"/>
      <c r="Z89" s="26"/>
    </row>
    <row r="90" spans="1:26">
      <c r="A90" s="116">
        <v>0.6482175925925926</v>
      </c>
      <c r="B90">
        <v>-496.39397109999999</v>
      </c>
      <c r="C90">
        <v>15890.95141</v>
      </c>
      <c r="D90">
        <v>1.297546782</v>
      </c>
      <c r="E90">
        <v>2.2261180089999999</v>
      </c>
      <c r="M90" s="26"/>
      <c r="N90" s="26"/>
      <c r="O90" s="26"/>
      <c r="P90" s="26"/>
      <c r="Q90" s="26"/>
      <c r="R90" s="26"/>
      <c r="S90" s="26"/>
      <c r="T90" s="26"/>
      <c r="U90" s="26"/>
      <c r="V90" s="26"/>
      <c r="W90" s="26"/>
      <c r="X90" s="26"/>
      <c r="Y90" s="26"/>
      <c r="Z90" s="26"/>
    </row>
    <row r="91" spans="1:26">
      <c r="A91" s="116">
        <v>0.64824074074074078</v>
      </c>
      <c r="B91">
        <v>-496.39958940000002</v>
      </c>
      <c r="C91">
        <v>15890.097299999999</v>
      </c>
      <c r="D91">
        <v>1.277674287</v>
      </c>
      <c r="E91">
        <v>2.2257505370000001</v>
      </c>
      <c r="M91" s="26"/>
      <c r="N91" s="26"/>
      <c r="O91" s="26"/>
      <c r="P91" s="26"/>
      <c r="Q91" s="26"/>
      <c r="R91" s="26"/>
      <c r="S91" s="26"/>
      <c r="T91" s="26"/>
      <c r="U91" s="26"/>
      <c r="V91" s="26"/>
      <c r="W91" s="26"/>
      <c r="X91" s="26"/>
      <c r="Y91" s="26"/>
      <c r="Z91" s="26"/>
    </row>
    <row r="92" spans="1:26">
      <c r="A92" s="116">
        <v>0.64826388888888886</v>
      </c>
      <c r="B92">
        <v>-496.39903420000002</v>
      </c>
      <c r="C92">
        <v>15888.31726</v>
      </c>
      <c r="D92">
        <v>1.2725189699999999</v>
      </c>
      <c r="E92">
        <v>2.226829044</v>
      </c>
      <c r="M92" s="26"/>
      <c r="N92" s="26"/>
      <c r="O92" s="26"/>
      <c r="P92" s="26"/>
      <c r="Q92" s="26"/>
      <c r="R92" s="26"/>
      <c r="S92" s="26"/>
      <c r="T92" s="26"/>
      <c r="U92" s="26"/>
      <c r="V92" s="26"/>
      <c r="W92" s="26"/>
      <c r="X92" s="26"/>
      <c r="Y92" s="26"/>
      <c r="Z92" s="26"/>
    </row>
    <row r="93" spans="1:26">
      <c r="A93" s="116">
        <v>0.64828703703703705</v>
      </c>
      <c r="B93">
        <v>-496.39274660000001</v>
      </c>
      <c r="C93">
        <v>15886.785900000001</v>
      </c>
      <c r="D93">
        <v>1.2971977720000001</v>
      </c>
      <c r="E93">
        <v>2.2263544450000001</v>
      </c>
      <c r="M93" s="26"/>
      <c r="N93" s="26"/>
      <c r="O93" s="26"/>
      <c r="P93" s="26"/>
      <c r="Q93" s="26"/>
      <c r="R93" s="26"/>
      <c r="S93" s="26"/>
      <c r="T93" s="26"/>
      <c r="U93" s="26"/>
      <c r="V93" s="26"/>
      <c r="W93" s="26"/>
      <c r="X93" s="26"/>
      <c r="Y93" s="26"/>
      <c r="Z93" s="26"/>
    </row>
    <row r="94" spans="1:26">
      <c r="A94" s="116">
        <v>0.64831018518518524</v>
      </c>
      <c r="B94">
        <v>-496.39123319999999</v>
      </c>
      <c r="C94">
        <v>15884.92721</v>
      </c>
      <c r="D94">
        <v>1.2819881719999999</v>
      </c>
      <c r="E94">
        <v>2.225868696</v>
      </c>
      <c r="M94" s="26"/>
      <c r="N94" s="26"/>
      <c r="O94" s="26"/>
      <c r="P94" s="26"/>
      <c r="Q94" s="26"/>
      <c r="R94" s="26"/>
      <c r="S94" s="26"/>
      <c r="T94" s="26"/>
      <c r="U94" s="26"/>
      <c r="V94" s="26"/>
      <c r="W94" s="26"/>
      <c r="X94" s="26"/>
      <c r="Y94" s="26"/>
      <c r="Z94" s="26"/>
    </row>
    <row r="95" spans="1:26">
      <c r="A95" s="116">
        <v>0.64833333333333332</v>
      </c>
      <c r="B95">
        <v>-496.39935159999999</v>
      </c>
      <c r="C95">
        <v>15884.82314</v>
      </c>
      <c r="D95">
        <v>1.292261275</v>
      </c>
      <c r="E95">
        <v>2.225892011</v>
      </c>
      <c r="M95" s="26"/>
      <c r="N95" s="26"/>
      <c r="O95" s="26"/>
      <c r="P95" s="26"/>
      <c r="Q95" s="26"/>
      <c r="R95" s="26"/>
      <c r="S95" s="26"/>
      <c r="T95" s="26"/>
      <c r="U95" s="26"/>
      <c r="V95" s="26"/>
      <c r="W95" s="26"/>
      <c r="X95" s="26"/>
      <c r="Y95" s="26"/>
      <c r="Z95" s="26"/>
    </row>
    <row r="96" spans="1:26">
      <c r="A96" s="116">
        <v>0.64835648148148151</v>
      </c>
      <c r="B96">
        <v>-496.40285019999999</v>
      </c>
      <c r="C96">
        <v>15884.28219</v>
      </c>
      <c r="D96">
        <v>1.2828711070000001</v>
      </c>
      <c r="E96">
        <v>2.2270567699999999</v>
      </c>
      <c r="M96" s="26"/>
      <c r="N96" s="26"/>
      <c r="O96" s="26"/>
      <c r="P96" s="26"/>
      <c r="Q96" s="26"/>
      <c r="R96" s="26"/>
      <c r="S96" s="26"/>
      <c r="T96" s="26"/>
      <c r="U96" s="26"/>
      <c r="V96" s="26"/>
      <c r="W96" s="26"/>
      <c r="X96" s="26"/>
      <c r="Y96" s="26"/>
      <c r="Z96" s="26"/>
    </row>
    <row r="97" spans="1:26">
      <c r="A97" s="116">
        <v>0.64837962962962969</v>
      </c>
      <c r="B97">
        <v>-496.40489480000002</v>
      </c>
      <c r="C97">
        <v>15883.90956</v>
      </c>
      <c r="D97">
        <v>1.286110305</v>
      </c>
      <c r="E97">
        <v>2.2277474640000001</v>
      </c>
      <c r="M97" s="26"/>
      <c r="N97" s="26"/>
      <c r="O97" s="26"/>
      <c r="P97" s="26"/>
      <c r="Q97" s="26"/>
      <c r="R97" s="26"/>
      <c r="S97" s="26"/>
      <c r="T97" s="26"/>
      <c r="U97" s="26"/>
      <c r="V97" s="26"/>
      <c r="W97" s="26"/>
      <c r="X97" s="26"/>
      <c r="Y97" s="26"/>
      <c r="Z97" s="26"/>
    </row>
    <row r="98" spans="1:26">
      <c r="A98" s="116">
        <v>0.64840277777777777</v>
      </c>
      <c r="B98">
        <v>-496.4075828</v>
      </c>
      <c r="C98">
        <v>15883.14537</v>
      </c>
      <c r="D98">
        <v>1.2780174099999999</v>
      </c>
      <c r="E98">
        <v>2.2274720619999999</v>
      </c>
      <c r="M98" s="26"/>
      <c r="N98" s="26"/>
      <c r="O98" s="26"/>
      <c r="P98" s="26"/>
      <c r="Q98" s="26"/>
      <c r="R98" s="26"/>
      <c r="S98" s="26"/>
      <c r="T98" s="26"/>
      <c r="U98" s="26"/>
      <c r="V98" s="26"/>
      <c r="W98" s="26"/>
      <c r="X98" s="26"/>
      <c r="Y98" s="26"/>
      <c r="Z98" s="26"/>
    </row>
    <row r="99" spans="1:26">
      <c r="A99" s="116">
        <v>0.64842592592592596</v>
      </c>
      <c r="B99">
        <v>-496.39658400000002</v>
      </c>
      <c r="C99">
        <v>15881.503259999999</v>
      </c>
      <c r="D99">
        <v>1.2905085430000001</v>
      </c>
      <c r="E99">
        <v>2.225926233</v>
      </c>
      <c r="M99" s="26"/>
      <c r="N99" s="26"/>
      <c r="O99" s="26"/>
      <c r="P99" s="26"/>
      <c r="Q99" s="26"/>
      <c r="R99" s="26"/>
      <c r="S99" s="26"/>
      <c r="T99" s="26"/>
      <c r="U99" s="26"/>
      <c r="V99" s="26"/>
      <c r="W99" s="26"/>
      <c r="X99" s="26"/>
      <c r="Y99" s="26"/>
      <c r="Z99" s="26"/>
    </row>
    <row r="100" spans="1:26">
      <c r="A100" s="116">
        <v>0.64844907407407404</v>
      </c>
      <c r="B100">
        <v>-496.39685839999999</v>
      </c>
      <c r="C100">
        <v>15880.211960000001</v>
      </c>
      <c r="D100">
        <v>1.2825445879999999</v>
      </c>
      <c r="E100">
        <v>2.2263299989999998</v>
      </c>
      <c r="M100" s="26"/>
      <c r="N100" s="26"/>
      <c r="O100" s="26"/>
      <c r="P100" s="26"/>
      <c r="Q100" s="26"/>
      <c r="R100" s="26"/>
      <c r="S100" s="26"/>
      <c r="T100" s="26"/>
      <c r="U100" s="26"/>
      <c r="V100" s="26"/>
      <c r="W100" s="26"/>
      <c r="X100" s="26"/>
      <c r="Y100" s="26"/>
      <c r="Z100" s="26"/>
    </row>
    <row r="101" spans="1:26">
      <c r="A101" s="116">
        <v>0.64847222222222223</v>
      </c>
      <c r="B101">
        <v>-496.40187370000001</v>
      </c>
      <c r="C101">
        <v>15879.496789999999</v>
      </c>
      <c r="D101">
        <v>1.2955592929999999</v>
      </c>
      <c r="E101">
        <v>2.225980104</v>
      </c>
      <c r="M101" s="26"/>
      <c r="N101" s="26"/>
      <c r="O101" s="26"/>
      <c r="P101" s="26"/>
      <c r="Q101" s="26"/>
      <c r="R101" s="26"/>
      <c r="S101" s="26"/>
      <c r="T101" s="26"/>
      <c r="U101" s="26"/>
      <c r="V101" s="26"/>
      <c r="W101" s="26"/>
      <c r="X101" s="26"/>
      <c r="Y101" s="26"/>
      <c r="Z101" s="26"/>
    </row>
    <row r="102" spans="1:26">
      <c r="A102" s="116">
        <v>0.64849537037037031</v>
      </c>
      <c r="B102">
        <v>-496.39987539999998</v>
      </c>
      <c r="C102">
        <v>15879.32157</v>
      </c>
      <c r="D102">
        <v>1.2952265380000001</v>
      </c>
      <c r="E102">
        <v>2.2279373589999998</v>
      </c>
      <c r="M102" s="26"/>
      <c r="N102" s="26"/>
      <c r="O102" s="26"/>
      <c r="P102" s="26"/>
      <c r="Q102" s="26"/>
      <c r="R102" s="26"/>
      <c r="S102" s="26"/>
      <c r="T102" s="26"/>
      <c r="U102" s="26"/>
      <c r="V102" s="26"/>
      <c r="W102" s="26"/>
      <c r="X102" s="26"/>
      <c r="Y102" s="26"/>
      <c r="Z102" s="26"/>
    </row>
    <row r="103" spans="1:26">
      <c r="A103" s="116">
        <v>0.64851851851851849</v>
      </c>
      <c r="B103">
        <v>-496.39176429999998</v>
      </c>
      <c r="C103">
        <v>15878.683709999999</v>
      </c>
      <c r="D103">
        <v>1.2812866549999999</v>
      </c>
      <c r="E103">
        <v>2.2263953519999999</v>
      </c>
      <c r="M103" s="26"/>
      <c r="N103" s="26"/>
      <c r="O103" s="26"/>
      <c r="P103" s="26"/>
      <c r="Q103" s="26"/>
      <c r="R103" s="26"/>
      <c r="S103" s="26"/>
      <c r="T103" s="26"/>
      <c r="U103" s="26"/>
      <c r="V103" s="26"/>
      <c r="W103" s="26"/>
      <c r="X103" s="26"/>
      <c r="Y103" s="26"/>
      <c r="Z103" s="26"/>
    </row>
    <row r="104" spans="1:26">
      <c r="A104" s="116">
        <v>0.64854166666666668</v>
      </c>
      <c r="B104">
        <v>-496.40515249999999</v>
      </c>
      <c r="C104">
        <v>15877.42907</v>
      </c>
      <c r="D104">
        <v>1.2853034839999999</v>
      </c>
      <c r="E104">
        <v>2.2280026930000001</v>
      </c>
    </row>
    <row r="105" spans="1:26">
      <c r="A105" s="116">
        <v>0.64856481481481476</v>
      </c>
      <c r="B105">
        <v>-496.41186970000001</v>
      </c>
      <c r="C105">
        <v>15876.49827</v>
      </c>
      <c r="D105">
        <v>1.2723621490000001</v>
      </c>
      <c r="E105">
        <v>2.2256347380000001</v>
      </c>
    </row>
    <row r="106" spans="1:26">
      <c r="A106" s="116">
        <v>0.64858796296296295</v>
      </c>
      <c r="B106">
        <v>-496.40831919999999</v>
      </c>
      <c r="C106">
        <v>15875.856250000001</v>
      </c>
      <c r="D106">
        <v>1.2837659159999999</v>
      </c>
      <c r="E106">
        <v>2.2275618420000001</v>
      </c>
    </row>
    <row r="107" spans="1:26">
      <c r="A107" s="116">
        <v>0.64861111111111114</v>
      </c>
      <c r="B107">
        <v>-496.40599300000002</v>
      </c>
      <c r="C107">
        <v>15875.336020000001</v>
      </c>
      <c r="D107">
        <v>1.281400211</v>
      </c>
      <c r="E107">
        <v>2.2250921450000001</v>
      </c>
    </row>
    <row r="108" spans="1:26">
      <c r="A108" s="116">
        <v>0.64863425925925922</v>
      </c>
      <c r="B108">
        <v>-496.39737220000001</v>
      </c>
      <c r="C108">
        <v>15873.94155</v>
      </c>
      <c r="D108">
        <v>1.2808649700000001</v>
      </c>
      <c r="E108">
        <v>2.2271229269999999</v>
      </c>
    </row>
    <row r="109" spans="1:26">
      <c r="A109" s="116">
        <v>0.6486574074074074</v>
      </c>
      <c r="B109">
        <v>-496.39357009999998</v>
      </c>
      <c r="C109">
        <v>15873.170679999999</v>
      </c>
      <c r="D109">
        <v>1.279227991</v>
      </c>
      <c r="E109">
        <v>2.228640494</v>
      </c>
    </row>
    <row r="110" spans="1:26">
      <c r="A110" s="116">
        <v>0.64868055555555559</v>
      </c>
      <c r="B110">
        <v>-496.41011909999997</v>
      </c>
      <c r="C110">
        <v>15871.684020000001</v>
      </c>
      <c r="D110">
        <v>1.2721089750000001</v>
      </c>
      <c r="E110">
        <v>2.2279336070000002</v>
      </c>
    </row>
    <row r="111" spans="1:26">
      <c r="A111" s="116">
        <v>0.64870370370370367</v>
      </c>
      <c r="B111">
        <v>-496.41045600000001</v>
      </c>
      <c r="C111">
        <v>15871.131579999999</v>
      </c>
      <c r="D111">
        <v>1.2979532119999999</v>
      </c>
      <c r="E111">
        <v>2.2282519669999998</v>
      </c>
    </row>
    <row r="112" spans="1:26">
      <c r="A112" s="116">
        <v>0.64872685185185186</v>
      </c>
      <c r="B112">
        <v>-496.39133379999998</v>
      </c>
      <c r="C112">
        <v>15870.500910000001</v>
      </c>
      <c r="D112">
        <v>1.2867268789999999</v>
      </c>
      <c r="E112">
        <v>2.2282686699999998</v>
      </c>
    </row>
    <row r="113" spans="1:5">
      <c r="A113" s="116">
        <v>0.64875000000000005</v>
      </c>
      <c r="B113">
        <v>-496.39796619999998</v>
      </c>
      <c r="C113">
        <v>15870.110500000001</v>
      </c>
      <c r="D113">
        <v>1.2896684430000001</v>
      </c>
      <c r="E113">
        <v>2.2255358620000001</v>
      </c>
    </row>
    <row r="114" spans="1:5">
      <c r="A114" s="116">
        <v>0.64877314814814813</v>
      </c>
      <c r="B114">
        <v>-496.40224970000003</v>
      </c>
      <c r="C114">
        <v>15869.92583</v>
      </c>
      <c r="D114">
        <v>1.2855886510000001</v>
      </c>
      <c r="E114">
        <v>2.2269168430000001</v>
      </c>
    </row>
    <row r="115" spans="1:5">
      <c r="A115" s="116">
        <v>0.64879629629629632</v>
      </c>
      <c r="B115">
        <v>-496.39391549999999</v>
      </c>
      <c r="C115">
        <v>15868.981040000001</v>
      </c>
      <c r="D115">
        <v>1.296099329</v>
      </c>
      <c r="E115">
        <v>2.2273063249999998</v>
      </c>
    </row>
    <row r="116" spans="1:5">
      <c r="A116" s="116">
        <v>0.6488194444444445</v>
      </c>
      <c r="B116">
        <v>-496.3962191</v>
      </c>
      <c r="C116">
        <v>15868.71833</v>
      </c>
      <c r="D116">
        <v>1.283019922</v>
      </c>
      <c r="E116">
        <v>2.226372161</v>
      </c>
    </row>
    <row r="117" spans="1:5">
      <c r="A117" s="116">
        <v>0.64884259259259258</v>
      </c>
      <c r="B117">
        <v>-496.39723220000002</v>
      </c>
      <c r="C117">
        <v>15867.40811</v>
      </c>
      <c r="D117">
        <v>1.270226343</v>
      </c>
      <c r="E117">
        <v>2.2253084570000001</v>
      </c>
    </row>
    <row r="118" spans="1:5">
      <c r="A118" s="116">
        <v>0.64886574074074077</v>
      </c>
      <c r="B118">
        <v>-496.41007610000003</v>
      </c>
      <c r="C118">
        <v>15865.639150000001</v>
      </c>
      <c r="D118">
        <v>1.278183976</v>
      </c>
      <c r="E118">
        <v>2.2259557430000001</v>
      </c>
    </row>
    <row r="119" spans="1:5">
      <c r="A119" s="116">
        <v>0.64888888888888896</v>
      </c>
      <c r="B119">
        <v>-496.41074070000002</v>
      </c>
      <c r="C119">
        <v>15865.520490000001</v>
      </c>
      <c r="D119">
        <v>1.2779192610000001</v>
      </c>
      <c r="E119">
        <v>2.2263072990000001</v>
      </c>
    </row>
    <row r="120" spans="1:5">
      <c r="A120" s="116">
        <v>0.64891203703703704</v>
      </c>
      <c r="B120">
        <v>-496.40814030000001</v>
      </c>
      <c r="C120">
        <v>15864.79463</v>
      </c>
      <c r="D120">
        <v>1.2945927699999999</v>
      </c>
      <c r="E120">
        <v>2.2271729389999999</v>
      </c>
    </row>
    <row r="121" spans="1:5">
      <c r="A121" s="116">
        <v>0.64893518518518511</v>
      </c>
      <c r="B121">
        <v>-496.3909329</v>
      </c>
      <c r="C121">
        <v>15864.013989999999</v>
      </c>
      <c r="D121">
        <v>1.2956121060000001</v>
      </c>
      <c r="E121">
        <v>2.2269152220000001</v>
      </c>
    </row>
    <row r="122" spans="1:5">
      <c r="A122" s="116">
        <v>0.6489583333333333</v>
      </c>
      <c r="B122">
        <v>-496.40888819999998</v>
      </c>
      <c r="C122">
        <v>15862.52031</v>
      </c>
      <c r="D122">
        <v>1.273611772</v>
      </c>
      <c r="E122">
        <v>2.2250612269999999</v>
      </c>
    </row>
    <row r="123" spans="1:5">
      <c r="A123" s="116">
        <v>0.64898148148148149</v>
      </c>
      <c r="B123">
        <v>-496.39341439999998</v>
      </c>
      <c r="C123">
        <v>15862.34432</v>
      </c>
      <c r="D123">
        <v>1.2870403180000001</v>
      </c>
      <c r="E123">
        <v>2.2279618079999999</v>
      </c>
    </row>
    <row r="124" spans="1:5">
      <c r="A124" s="116">
        <v>0.64900462962962957</v>
      </c>
      <c r="B124">
        <v>-496.39158270000001</v>
      </c>
      <c r="C124">
        <v>15860.405070000001</v>
      </c>
      <c r="D124">
        <v>1.289390346</v>
      </c>
      <c r="E124">
        <v>2.2275676770000001</v>
      </c>
    </row>
    <row r="125" spans="1:5">
      <c r="A125" s="116">
        <v>0.64902777777777776</v>
      </c>
      <c r="B125">
        <v>-496.40266819999999</v>
      </c>
      <c r="C125">
        <v>15860.131520000001</v>
      </c>
      <c r="D125">
        <v>1.2967365319999999</v>
      </c>
      <c r="E125">
        <v>2.2267465839999998</v>
      </c>
    </row>
    <row r="126" spans="1:5">
      <c r="A126" s="116">
        <v>0.64905092592592595</v>
      </c>
      <c r="B126">
        <v>-496.39574470000002</v>
      </c>
      <c r="C126">
        <v>15859.563980000001</v>
      </c>
      <c r="D126">
        <v>1.2808309179999999</v>
      </c>
      <c r="E126">
        <v>2.225783705</v>
      </c>
    </row>
    <row r="127" spans="1:5">
      <c r="A127" s="116">
        <v>0.64907407407407403</v>
      </c>
      <c r="B127">
        <v>-496.41154890000001</v>
      </c>
      <c r="C127">
        <v>15858.30251</v>
      </c>
      <c r="D127">
        <v>1.2746518659999999</v>
      </c>
      <c r="E127">
        <v>2.2275653950000001</v>
      </c>
    </row>
    <row r="128" spans="1:5">
      <c r="A128" s="116">
        <v>0.64909722222222221</v>
      </c>
      <c r="B128">
        <v>-496.40121110000001</v>
      </c>
      <c r="C128">
        <v>15857.038200000001</v>
      </c>
      <c r="D128">
        <v>1.2778164649999999</v>
      </c>
      <c r="E128">
        <v>2.2273848090000001</v>
      </c>
    </row>
    <row r="129" spans="1:5">
      <c r="A129" s="116">
        <v>0.6491203703703704</v>
      </c>
      <c r="B129">
        <v>-496.40394909999998</v>
      </c>
      <c r="C129">
        <v>15856.014090000001</v>
      </c>
      <c r="D129">
        <v>1.2838646730000001</v>
      </c>
      <c r="E129">
        <v>2.2272349550000001</v>
      </c>
    </row>
    <row r="130" spans="1:5">
      <c r="A130" s="116">
        <v>0.64914351851851848</v>
      </c>
      <c r="B130">
        <v>-496.39794119999999</v>
      </c>
      <c r="C130">
        <v>15855.671549999999</v>
      </c>
      <c r="D130">
        <v>1.288933254</v>
      </c>
      <c r="E130">
        <v>2.2263860100000001</v>
      </c>
    </row>
    <row r="131" spans="1:5">
      <c r="A131" s="116">
        <v>0.64916666666666667</v>
      </c>
      <c r="B131">
        <v>-496.40091109999997</v>
      </c>
      <c r="C131">
        <v>15855.344940000001</v>
      </c>
      <c r="D131">
        <v>1.2917911440000001</v>
      </c>
      <c r="E131">
        <v>2.2280381399999998</v>
      </c>
    </row>
    <row r="132" spans="1:5">
      <c r="A132" s="116">
        <v>0.64918981481481486</v>
      </c>
      <c r="B132">
        <v>-496.40253109999998</v>
      </c>
      <c r="C132">
        <v>15854.06949</v>
      </c>
      <c r="D132">
        <v>1.295679024</v>
      </c>
      <c r="E132">
        <v>2.225927429</v>
      </c>
    </row>
    <row r="133" spans="1:5">
      <c r="A133" s="116">
        <v>0.64921296296296294</v>
      </c>
      <c r="B133">
        <v>-496.39950379999999</v>
      </c>
      <c r="C133">
        <v>15853.255800000001</v>
      </c>
      <c r="D133">
        <v>1.291569792</v>
      </c>
      <c r="E133">
        <v>2.2259141109999998</v>
      </c>
    </row>
    <row r="134" spans="1:5">
      <c r="A134" s="116">
        <v>0.64923611111111112</v>
      </c>
      <c r="B134">
        <v>-496.40045559999999</v>
      </c>
      <c r="C134">
        <v>15852.267739999999</v>
      </c>
      <c r="D134">
        <v>1.277480384</v>
      </c>
      <c r="E134">
        <v>2.2275456230000001</v>
      </c>
    </row>
    <row r="135" spans="1:5">
      <c r="A135" s="116">
        <v>0.64925925925925931</v>
      </c>
      <c r="B135">
        <v>-496.40281449999998</v>
      </c>
      <c r="C135">
        <v>15852.12637</v>
      </c>
      <c r="D135">
        <v>1.2880452790000001</v>
      </c>
      <c r="E135">
        <v>2.2251284729999998</v>
      </c>
    </row>
    <row r="136" spans="1:5">
      <c r="A136" s="116">
        <v>0.64928240740740739</v>
      </c>
      <c r="B136">
        <v>-496.40420920000003</v>
      </c>
      <c r="C136">
        <v>15850.40487</v>
      </c>
      <c r="D136">
        <v>1.273159564</v>
      </c>
      <c r="E136">
        <v>2.2285858859999998</v>
      </c>
    </row>
    <row r="137" spans="1:5">
      <c r="A137" s="116">
        <v>0.64930555555555558</v>
      </c>
      <c r="B137">
        <v>-496.40386519999998</v>
      </c>
      <c r="C137">
        <v>15850.166509999999</v>
      </c>
      <c r="D137">
        <v>1.2704918629999999</v>
      </c>
      <c r="E137">
        <v>2.2270411860000001</v>
      </c>
    </row>
    <row r="138" spans="1:5">
      <c r="A138" s="116">
        <v>0.64932870370370377</v>
      </c>
      <c r="B138">
        <v>-496.4053394</v>
      </c>
      <c r="C138">
        <v>15849.317080000001</v>
      </c>
      <c r="D138">
        <v>1.2905930720000001</v>
      </c>
      <c r="E138">
        <v>2.2253315269999998</v>
      </c>
    </row>
    <row r="139" spans="1:5">
      <c r="A139" s="116">
        <v>0.64935185185185185</v>
      </c>
      <c r="B139">
        <v>-496.3998426</v>
      </c>
      <c r="C139">
        <v>15847.90048</v>
      </c>
      <c r="D139">
        <v>1.2873921699999999</v>
      </c>
      <c r="E139">
        <v>2.2271254589999998</v>
      </c>
    </row>
    <row r="140" spans="1:5">
      <c r="A140" s="116">
        <v>0.64937500000000004</v>
      </c>
      <c r="B140">
        <v>-496.40834940000002</v>
      </c>
      <c r="C140">
        <v>15847.68996</v>
      </c>
      <c r="D140">
        <v>1.294306196</v>
      </c>
      <c r="E140">
        <v>2.2269338209999998</v>
      </c>
    </row>
    <row r="141" spans="1:5">
      <c r="A141" s="116">
        <v>0.64939814814814811</v>
      </c>
      <c r="B141">
        <v>-496.39597300000003</v>
      </c>
      <c r="C141">
        <v>15846.56191</v>
      </c>
      <c r="D141">
        <v>1.273428607</v>
      </c>
      <c r="E141">
        <v>2.2263576519999999</v>
      </c>
    </row>
    <row r="142" spans="1:5">
      <c r="A142" s="116">
        <v>0.6494212962962963</v>
      </c>
      <c r="B142">
        <v>-496.39699969999998</v>
      </c>
      <c r="C142">
        <v>15845.79189</v>
      </c>
      <c r="D142">
        <v>1.270564896</v>
      </c>
      <c r="E142">
        <v>2.2257151290000001</v>
      </c>
    </row>
    <row r="143" spans="1:5">
      <c r="A143" s="116">
        <v>0.64944444444444438</v>
      </c>
      <c r="B143">
        <v>-496.4076364</v>
      </c>
      <c r="C143">
        <v>15844.263080000001</v>
      </c>
      <c r="D143">
        <v>1.274519537</v>
      </c>
      <c r="E143">
        <v>2.2268152560000001</v>
      </c>
    </row>
    <row r="144" spans="1:5">
      <c r="A144" s="116">
        <v>0.64946759259259257</v>
      </c>
      <c r="B144">
        <v>-496.39537680000001</v>
      </c>
      <c r="C144">
        <v>15843.463949999999</v>
      </c>
      <c r="D144">
        <v>1.281242792</v>
      </c>
      <c r="E144">
        <v>2.2278148249999998</v>
      </c>
    </row>
    <row r="145" spans="1:5">
      <c r="A145" s="116">
        <v>0.64949074074074076</v>
      </c>
      <c r="B145">
        <v>-496.40022690000001</v>
      </c>
      <c r="C145">
        <v>15842.4874</v>
      </c>
      <c r="D145">
        <v>1.285014704</v>
      </c>
      <c r="E145">
        <v>2.2273289429999998</v>
      </c>
    </row>
    <row r="146" spans="1:5">
      <c r="A146" s="116">
        <v>0.64951388888888884</v>
      </c>
      <c r="B146">
        <v>-496.40883600000001</v>
      </c>
      <c r="C146">
        <v>15840.49093</v>
      </c>
      <c r="D146">
        <v>1.2975320290000001</v>
      </c>
      <c r="E146">
        <v>2.2275808129999999</v>
      </c>
    </row>
    <row r="147" spans="1:5">
      <c r="A147" s="116">
        <v>0.64953703703703702</v>
      </c>
      <c r="B147">
        <v>-496.40963069999998</v>
      </c>
      <c r="C147">
        <v>15838.876459999999</v>
      </c>
      <c r="D147">
        <v>1.273035914</v>
      </c>
      <c r="E147">
        <v>2.2271337089999999</v>
      </c>
    </row>
    <row r="148" spans="1:5">
      <c r="A148" s="116">
        <v>0.64956018518518521</v>
      </c>
      <c r="B148">
        <v>-496.40815750000002</v>
      </c>
      <c r="C148">
        <v>15838.160519999999</v>
      </c>
      <c r="D148">
        <v>1.2955710229999999</v>
      </c>
      <c r="E148">
        <v>2.2281166460000001</v>
      </c>
    </row>
    <row r="149" spans="1:5">
      <c r="A149" s="116">
        <v>0.64958333333333329</v>
      </c>
      <c r="B149">
        <v>-496.39427699999999</v>
      </c>
      <c r="C149">
        <v>15836.62277</v>
      </c>
      <c r="D149">
        <v>1.2855402330000001</v>
      </c>
      <c r="E149">
        <v>2.2282886710000001</v>
      </c>
    </row>
    <row r="150" spans="1:5">
      <c r="A150" s="116">
        <v>0.64960648148148148</v>
      </c>
      <c r="B150">
        <v>-496.39079559999999</v>
      </c>
      <c r="C150">
        <v>15836.3084</v>
      </c>
      <c r="D150">
        <v>1.2722797349999999</v>
      </c>
      <c r="E150">
        <v>2.2269295200000001</v>
      </c>
    </row>
    <row r="151" spans="1:5">
      <c r="A151" s="116">
        <v>0.64962962962962967</v>
      </c>
      <c r="B151">
        <v>-496.4103303</v>
      </c>
      <c r="C151">
        <v>15835.12052</v>
      </c>
      <c r="D151">
        <v>1.280059203</v>
      </c>
      <c r="E151">
        <v>2.2264671159999998</v>
      </c>
    </row>
    <row r="152" spans="1:5">
      <c r="A152" s="116">
        <v>0.64965277777777775</v>
      </c>
      <c r="B152">
        <v>-496.39696550000002</v>
      </c>
      <c r="C152">
        <v>15834.938679999999</v>
      </c>
      <c r="D152">
        <v>1.275826913</v>
      </c>
      <c r="E152">
        <v>2.2268315250000001</v>
      </c>
    </row>
    <row r="153" spans="1:5">
      <c r="A153" s="116">
        <v>0.64967592592592593</v>
      </c>
      <c r="B153">
        <v>-496.39874550000002</v>
      </c>
      <c r="C153">
        <v>15833.391589999999</v>
      </c>
      <c r="D153">
        <v>1.2736133620000001</v>
      </c>
      <c r="E153">
        <v>2.2273850980000001</v>
      </c>
    </row>
    <row r="154" spans="1:5">
      <c r="A154" s="116">
        <v>0.64969907407407412</v>
      </c>
      <c r="B154">
        <v>-496.4118775</v>
      </c>
      <c r="C154">
        <v>15832.86105</v>
      </c>
      <c r="D154">
        <v>1.273233136</v>
      </c>
      <c r="E154">
        <v>2.2268485020000002</v>
      </c>
    </row>
    <row r="155" spans="1:5">
      <c r="A155" s="116">
        <v>0.6497222222222222</v>
      </c>
      <c r="B155">
        <v>-496.39792549999999</v>
      </c>
      <c r="C155">
        <v>15832.20566</v>
      </c>
      <c r="D155">
        <v>1.285598534</v>
      </c>
      <c r="E155">
        <v>2.2264080119999998</v>
      </c>
    </row>
    <row r="156" spans="1:5">
      <c r="A156" s="116">
        <v>0.64974537037037039</v>
      </c>
      <c r="B156">
        <v>-496.3923643</v>
      </c>
      <c r="C156">
        <v>15830.83432</v>
      </c>
      <c r="D156">
        <v>1.286589255</v>
      </c>
      <c r="E156">
        <v>2.2274388890000001</v>
      </c>
    </row>
    <row r="157" spans="1:5">
      <c r="A157" s="116">
        <v>0.64976851851851858</v>
      </c>
      <c r="B157">
        <v>-496.40434040000002</v>
      </c>
      <c r="C157">
        <v>15830.38711</v>
      </c>
      <c r="D157">
        <v>1.2921615500000001</v>
      </c>
      <c r="E157">
        <v>2.225998411</v>
      </c>
    </row>
    <row r="158" spans="1:5">
      <c r="A158" s="116">
        <v>0.64979166666666666</v>
      </c>
      <c r="B158">
        <v>-496.4097969</v>
      </c>
      <c r="C158">
        <v>15828.530210000001</v>
      </c>
      <c r="D158">
        <v>1.3003372289999999</v>
      </c>
      <c r="E158">
        <v>2.2269304769999998</v>
      </c>
    </row>
    <row r="159" spans="1:5">
      <c r="A159" s="116">
        <v>0.64981481481481485</v>
      </c>
      <c r="B159">
        <v>-496.40696250000002</v>
      </c>
      <c r="C159">
        <v>15827.071679999999</v>
      </c>
      <c r="D159">
        <v>1.2702220909999999</v>
      </c>
      <c r="E159">
        <v>2.2262051519999999</v>
      </c>
    </row>
    <row r="160" spans="1:5">
      <c r="A160" s="116">
        <v>0.64983796296296303</v>
      </c>
      <c r="B160">
        <v>-496.39710509999998</v>
      </c>
      <c r="C160">
        <v>15825.33395</v>
      </c>
      <c r="D160">
        <v>1.286570038</v>
      </c>
      <c r="E160">
        <v>2.2263107080000002</v>
      </c>
    </row>
    <row r="161" spans="1:5">
      <c r="A161" s="116">
        <v>0.64986111111111111</v>
      </c>
      <c r="B161">
        <v>-496.39370020000001</v>
      </c>
      <c r="C161">
        <v>15823.97284</v>
      </c>
      <c r="D161">
        <v>1.2815646940000001</v>
      </c>
      <c r="E161">
        <v>2.2274866109999998</v>
      </c>
    </row>
    <row r="162" spans="1:5">
      <c r="A162" s="116">
        <v>0.64988425925925919</v>
      </c>
      <c r="B162">
        <v>-496.39171169999997</v>
      </c>
      <c r="C162">
        <v>15822.20383</v>
      </c>
      <c r="D162">
        <v>1.297016731</v>
      </c>
      <c r="E162">
        <v>2.2276840720000002</v>
      </c>
    </row>
    <row r="163" spans="1:5">
      <c r="A163" s="116">
        <v>0.64990740740740738</v>
      </c>
      <c r="B163">
        <v>-496.40128060000001</v>
      </c>
      <c r="C163">
        <v>15822.02765</v>
      </c>
      <c r="D163">
        <v>1.2933822239999999</v>
      </c>
      <c r="E163">
        <v>2.2270862299999998</v>
      </c>
    </row>
    <row r="164" spans="1:5">
      <c r="A164" s="116">
        <v>0.64993055555555557</v>
      </c>
      <c r="B164">
        <v>-496.39432740000001</v>
      </c>
      <c r="C164">
        <v>15820.20336</v>
      </c>
      <c r="D164">
        <v>1.2993636150000001</v>
      </c>
      <c r="E164">
        <v>2.228140367</v>
      </c>
    </row>
    <row r="165" spans="1:5">
      <c r="A165" s="116">
        <v>0.64995370370370364</v>
      </c>
      <c r="B165">
        <v>-496.3994745</v>
      </c>
      <c r="C165">
        <v>15818.474550000001</v>
      </c>
      <c r="D165">
        <v>1.2931535700000001</v>
      </c>
      <c r="E165">
        <v>2.227149678</v>
      </c>
    </row>
    <row r="166" spans="1:5">
      <c r="A166" s="116">
        <v>0.64997685185185183</v>
      </c>
      <c r="B166">
        <v>-496.40711119999997</v>
      </c>
      <c r="C166">
        <v>15818.073280000001</v>
      </c>
      <c r="D166">
        <v>1.274962189</v>
      </c>
      <c r="E166">
        <v>2.2274490779999998</v>
      </c>
    </row>
    <row r="167" spans="1:5">
      <c r="A167" s="116">
        <v>0.65</v>
      </c>
      <c r="B167">
        <v>-496.3935659</v>
      </c>
      <c r="C167">
        <v>15817.914349999999</v>
      </c>
      <c r="D167">
        <v>1.277849045</v>
      </c>
      <c r="E167">
        <v>2.2264509060000002</v>
      </c>
    </row>
    <row r="168" spans="1:5">
      <c r="A168" s="116">
        <v>0.6500231481481481</v>
      </c>
      <c r="B168">
        <v>-496.39150059999997</v>
      </c>
      <c r="C168">
        <v>15816.490379999999</v>
      </c>
      <c r="D168">
        <v>1.2711001980000001</v>
      </c>
      <c r="E168">
        <v>2.2267673810000002</v>
      </c>
    </row>
    <row r="169" spans="1:5">
      <c r="A169" s="116">
        <v>0.65004629629629629</v>
      </c>
      <c r="B169">
        <v>-496.39050909999997</v>
      </c>
      <c r="C169">
        <v>15816.123219999999</v>
      </c>
      <c r="D169">
        <v>1.284993362</v>
      </c>
      <c r="E169">
        <v>2.2259671929999998</v>
      </c>
    </row>
    <row r="170" spans="1:5">
      <c r="A170" s="116">
        <v>0.65006944444444448</v>
      </c>
      <c r="B170">
        <v>-496.40259759999998</v>
      </c>
      <c r="C170">
        <v>15814.351930000001</v>
      </c>
      <c r="D170">
        <v>1.290581902</v>
      </c>
      <c r="E170">
        <v>2.2261262780000002</v>
      </c>
    </row>
    <row r="171" spans="1:5">
      <c r="A171" s="116">
        <v>0.65009259259259256</v>
      </c>
      <c r="B171">
        <v>-496.39985869999998</v>
      </c>
      <c r="C171">
        <v>15813.73941</v>
      </c>
      <c r="D171">
        <v>1.2724646449999999</v>
      </c>
      <c r="E171">
        <v>2.2284330149999998</v>
      </c>
    </row>
    <row r="172" spans="1:5">
      <c r="A172" s="116">
        <v>0.65011574074074074</v>
      </c>
      <c r="B172">
        <v>-496.39738799999998</v>
      </c>
      <c r="C172">
        <v>15812.84144</v>
      </c>
      <c r="D172">
        <v>1.2792343509999999</v>
      </c>
      <c r="E172">
        <v>2.2277470949999998</v>
      </c>
    </row>
    <row r="173" spans="1:5">
      <c r="A173" s="116">
        <v>0.65013888888888893</v>
      </c>
      <c r="B173">
        <v>-496.40560970000001</v>
      </c>
      <c r="C173">
        <v>15811.71702</v>
      </c>
      <c r="D173">
        <v>1.273906821</v>
      </c>
      <c r="E173">
        <v>2.2258773120000002</v>
      </c>
    </row>
    <row r="174" spans="1:5">
      <c r="A174" s="116">
        <v>0.65016203703703701</v>
      </c>
      <c r="B174">
        <v>-496.41001399999999</v>
      </c>
      <c r="C174">
        <v>15809.9694</v>
      </c>
      <c r="D174">
        <v>1.2702260190000001</v>
      </c>
      <c r="E174">
        <v>2.2256028309999998</v>
      </c>
    </row>
    <row r="175" spans="1:5">
      <c r="A175" s="116">
        <v>0.6501851851851852</v>
      </c>
      <c r="B175">
        <v>-496.39340490000001</v>
      </c>
      <c r="C175">
        <v>15808.03854</v>
      </c>
      <c r="D175">
        <v>1.2921494039999999</v>
      </c>
      <c r="E175">
        <v>2.2278680309999999</v>
      </c>
    </row>
    <row r="176" spans="1:5">
      <c r="A176" s="116">
        <v>0.65020833333333339</v>
      </c>
      <c r="B176">
        <v>-496.39710150000002</v>
      </c>
      <c r="C176">
        <v>15807.88436</v>
      </c>
      <c r="D176">
        <v>1.2800142830000001</v>
      </c>
      <c r="E176">
        <v>2.2257450429999999</v>
      </c>
    </row>
    <row r="177" spans="1:5">
      <c r="A177" s="116">
        <v>0.65023148148148147</v>
      </c>
      <c r="B177">
        <v>-496.40438019999999</v>
      </c>
      <c r="C177">
        <v>15805.95333</v>
      </c>
      <c r="D177">
        <v>1.2980511290000001</v>
      </c>
      <c r="E177">
        <v>2.2253516320000002</v>
      </c>
    </row>
    <row r="178" spans="1:5">
      <c r="A178" s="116">
        <v>0.65025462962962965</v>
      </c>
      <c r="B178">
        <v>-496.39352200000002</v>
      </c>
      <c r="C178">
        <v>15805.83056</v>
      </c>
      <c r="D178">
        <v>1.2934977599999999</v>
      </c>
      <c r="E178">
        <v>2.2264736890000001</v>
      </c>
    </row>
    <row r="179" spans="1:5">
      <c r="A179" s="116">
        <v>0.65027777777777784</v>
      </c>
      <c r="B179">
        <v>-496.40860950000001</v>
      </c>
      <c r="C179">
        <v>15804.73825</v>
      </c>
      <c r="D179">
        <v>1.299508562</v>
      </c>
      <c r="E179">
        <v>2.2275689110000001</v>
      </c>
    </row>
    <row r="180" spans="1:5">
      <c r="A180" s="116">
        <v>0.65030092592592592</v>
      </c>
      <c r="B180">
        <v>-496.40126120000002</v>
      </c>
      <c r="C180">
        <v>15803.483249999999</v>
      </c>
      <c r="D180">
        <v>1.277809113</v>
      </c>
      <c r="E180">
        <v>2.2262420029999999</v>
      </c>
    </row>
    <row r="181" spans="1:5">
      <c r="A181" s="116">
        <v>0.65032407407407411</v>
      </c>
      <c r="B181">
        <v>-496.41061139999999</v>
      </c>
      <c r="C181">
        <v>15802.186540000001</v>
      </c>
      <c r="D181">
        <v>1.2998532519999999</v>
      </c>
      <c r="E181">
        <v>2.2272437639999998</v>
      </c>
    </row>
    <row r="182" spans="1:5">
      <c r="A182" s="116">
        <v>0.65034722222222219</v>
      </c>
      <c r="B182">
        <v>-496.39870730000001</v>
      </c>
      <c r="C182">
        <v>15801.72329</v>
      </c>
      <c r="D182">
        <v>1.294409269</v>
      </c>
      <c r="E182">
        <v>2.2260773569999999</v>
      </c>
    </row>
    <row r="183" spans="1:5">
      <c r="A183" s="116">
        <v>0.65037037037037038</v>
      </c>
      <c r="B183">
        <v>-496.40300089999999</v>
      </c>
      <c r="C183">
        <v>15800.39302</v>
      </c>
      <c r="D183">
        <v>1.2896329689999999</v>
      </c>
      <c r="E183">
        <v>2.227483893</v>
      </c>
    </row>
    <row r="184" spans="1:5">
      <c r="A184" s="116">
        <v>0.65039351851851845</v>
      </c>
      <c r="B184">
        <v>-496.40586480000002</v>
      </c>
      <c r="C184">
        <v>15799.974039999999</v>
      </c>
      <c r="D184">
        <v>1.290895385</v>
      </c>
      <c r="E184">
        <v>2.2268186079999999</v>
      </c>
    </row>
    <row r="185" spans="1:5">
      <c r="A185" s="116">
        <v>0.65041666666666664</v>
      </c>
      <c r="B185">
        <v>-496.41196380000002</v>
      </c>
      <c r="C185">
        <v>15798.92345</v>
      </c>
      <c r="D185">
        <v>1.291150338</v>
      </c>
      <c r="E185">
        <v>2.226193334</v>
      </c>
    </row>
    <row r="186" spans="1:5">
      <c r="A186" s="116">
        <v>0.65043981481481483</v>
      </c>
      <c r="B186">
        <v>-496.39432190000002</v>
      </c>
      <c r="C186">
        <v>15797.88257</v>
      </c>
      <c r="D186">
        <v>1.2909390249999999</v>
      </c>
      <c r="E186">
        <v>2.2261646829999999</v>
      </c>
    </row>
    <row r="187" spans="1:5">
      <c r="A187" s="116">
        <v>0.65046296296296291</v>
      </c>
      <c r="B187">
        <v>-496.39169520000002</v>
      </c>
      <c r="C187">
        <v>15796.3675</v>
      </c>
      <c r="D187">
        <v>1.281007413</v>
      </c>
      <c r="E187">
        <v>2.2267606689999999</v>
      </c>
    </row>
    <row r="188" spans="1:5">
      <c r="A188" s="116">
        <v>0.6504861111111111</v>
      </c>
      <c r="B188">
        <v>-496.40379180000002</v>
      </c>
      <c r="C188">
        <v>15794.4067</v>
      </c>
      <c r="D188">
        <v>1.2919079819999999</v>
      </c>
      <c r="E188">
        <v>2.2272438079999999</v>
      </c>
    </row>
    <row r="189" spans="1:5">
      <c r="A189" s="116">
        <v>0.65050925925925929</v>
      </c>
      <c r="B189">
        <v>-496.40046430000001</v>
      </c>
      <c r="C189">
        <v>15792.876749999999</v>
      </c>
      <c r="D189">
        <v>1.2907710800000001</v>
      </c>
      <c r="E189">
        <v>2.2271329579999999</v>
      </c>
    </row>
    <row r="190" spans="1:5">
      <c r="A190" s="116">
        <v>0.65053240740740736</v>
      </c>
      <c r="B190">
        <v>-496.4029476</v>
      </c>
      <c r="C190">
        <v>15791.95348</v>
      </c>
      <c r="D190">
        <v>1.2770883630000001</v>
      </c>
      <c r="E190">
        <v>2.2259940989999998</v>
      </c>
    </row>
    <row r="191" spans="1:5">
      <c r="A191" s="116">
        <v>0.65055555555555555</v>
      </c>
      <c r="B191">
        <v>-496.40316689999997</v>
      </c>
      <c r="C191">
        <v>15790.884889999999</v>
      </c>
      <c r="D191">
        <v>1.288608744</v>
      </c>
      <c r="E191">
        <v>2.2272542610000001</v>
      </c>
    </row>
    <row r="192" spans="1:5">
      <c r="A192" s="116">
        <v>0.65057870370370374</v>
      </c>
      <c r="B192">
        <v>-496.4016737</v>
      </c>
      <c r="C192">
        <v>15788.954809999999</v>
      </c>
      <c r="D192">
        <v>1.286340853</v>
      </c>
      <c r="E192">
        <v>2.2257948769999998</v>
      </c>
    </row>
    <row r="193" spans="1:5">
      <c r="A193" s="116">
        <v>0.65060185185185182</v>
      </c>
      <c r="B193">
        <v>-496.396413</v>
      </c>
      <c r="C193">
        <v>15787.87765</v>
      </c>
      <c r="D193">
        <v>1.2761469729999999</v>
      </c>
      <c r="E193">
        <v>2.2282421370000001</v>
      </c>
    </row>
    <row r="194" spans="1:5">
      <c r="A194" s="116">
        <v>0.65062500000000001</v>
      </c>
      <c r="B194">
        <v>-496.3920938</v>
      </c>
      <c r="C194">
        <v>15787.618979999999</v>
      </c>
      <c r="D194">
        <v>1.2723503650000001</v>
      </c>
      <c r="E194">
        <v>2.2272122080000001</v>
      </c>
    </row>
    <row r="195" spans="1:5">
      <c r="A195" s="116">
        <v>0.6506481481481482</v>
      </c>
      <c r="B195">
        <v>-496.40631189999999</v>
      </c>
      <c r="C195">
        <v>15787.1522</v>
      </c>
      <c r="D195">
        <v>1.2996360600000001</v>
      </c>
      <c r="E195">
        <v>2.225672173</v>
      </c>
    </row>
    <row r="196" spans="1:5">
      <c r="A196" s="116">
        <v>0.65067129629629628</v>
      </c>
      <c r="B196">
        <v>-496.39060510000002</v>
      </c>
      <c r="C196">
        <v>15786.75957</v>
      </c>
      <c r="D196">
        <v>1.2803919210000001</v>
      </c>
      <c r="E196">
        <v>2.2263493730000001</v>
      </c>
    </row>
    <row r="197" spans="1:5">
      <c r="A197" s="116">
        <v>0.65069444444444446</v>
      </c>
      <c r="B197">
        <v>-496.39251560000002</v>
      </c>
      <c r="C197">
        <v>15786.08799</v>
      </c>
      <c r="D197">
        <v>1.270157644</v>
      </c>
      <c r="E197">
        <v>2.225806634</v>
      </c>
    </row>
    <row r="198" spans="1:5">
      <c r="A198" s="116">
        <v>0.65071759259259265</v>
      </c>
      <c r="B198">
        <v>-496.40249740000002</v>
      </c>
      <c r="C198">
        <v>15784.391540000001</v>
      </c>
      <c r="D198">
        <v>1.286133242</v>
      </c>
      <c r="E198">
        <v>2.2283324320000002</v>
      </c>
    </row>
    <row r="199" spans="1:5">
      <c r="A199" s="116">
        <v>0.65074074074074073</v>
      </c>
      <c r="B199">
        <v>-496.40223379999998</v>
      </c>
      <c r="C199">
        <v>15782.94024</v>
      </c>
      <c r="D199">
        <v>1.286537185</v>
      </c>
      <c r="E199">
        <v>2.2283472459999998</v>
      </c>
    </row>
    <row r="200" spans="1:5">
      <c r="A200" s="116">
        <v>0.65076388888888892</v>
      </c>
      <c r="B200">
        <v>-496.39762990000003</v>
      </c>
      <c r="C200">
        <v>15782.49811</v>
      </c>
      <c r="D200">
        <v>1.291970198</v>
      </c>
      <c r="E200">
        <v>2.22664946</v>
      </c>
    </row>
    <row r="201" spans="1:5">
      <c r="A201" s="116">
        <v>0.65078703703703711</v>
      </c>
      <c r="B201">
        <v>-496.40433940000003</v>
      </c>
      <c r="C201">
        <v>15781.76665</v>
      </c>
      <c r="D201">
        <v>1.300202332</v>
      </c>
      <c r="E201">
        <v>2.2262931940000001</v>
      </c>
    </row>
    <row r="202" spans="1:5">
      <c r="A202" s="116">
        <v>0.65081018518518519</v>
      </c>
      <c r="B202">
        <v>-496.39260639999998</v>
      </c>
      <c r="C202">
        <v>15780.4591</v>
      </c>
      <c r="D202">
        <v>1.2920732610000001</v>
      </c>
      <c r="E202">
        <v>2.2280200479999999</v>
      </c>
    </row>
    <row r="203" spans="1:5">
      <c r="A203" s="116">
        <v>0.65083333333333326</v>
      </c>
      <c r="B203">
        <v>-496.4078725</v>
      </c>
      <c r="C203">
        <v>15779.29903</v>
      </c>
      <c r="D203">
        <v>1.275568225</v>
      </c>
      <c r="E203">
        <v>2.2260038120000001</v>
      </c>
    </row>
    <row r="204" spans="1:5">
      <c r="A204" s="116">
        <v>0.65085648148148145</v>
      </c>
      <c r="B204">
        <v>-496.40130979999998</v>
      </c>
      <c r="C204">
        <v>15778.70868</v>
      </c>
      <c r="D204">
        <v>1.281745543</v>
      </c>
      <c r="E204">
        <v>2.2258264250000002</v>
      </c>
    </row>
    <row r="205" spans="1:5">
      <c r="A205" s="116">
        <v>0.65087962962962964</v>
      </c>
      <c r="B205">
        <v>-496.40922890000002</v>
      </c>
      <c r="C205">
        <v>15777.70695</v>
      </c>
      <c r="D205">
        <v>1.2934817160000001</v>
      </c>
      <c r="E205">
        <v>2.2269227489999999</v>
      </c>
    </row>
    <row r="206" spans="1:5">
      <c r="A206" s="116">
        <v>0.65090277777777772</v>
      </c>
      <c r="B206">
        <v>-496.40693090000002</v>
      </c>
      <c r="C206">
        <v>15776.269340000001</v>
      </c>
      <c r="D206">
        <v>1.273792244</v>
      </c>
      <c r="E206">
        <v>2.2273831140000002</v>
      </c>
    </row>
    <row r="207" spans="1:5">
      <c r="A207" s="116">
        <v>0.65092592592592591</v>
      </c>
      <c r="B207">
        <v>-496.40523899999999</v>
      </c>
      <c r="C207">
        <v>15775.07251</v>
      </c>
      <c r="D207">
        <v>1.29829919</v>
      </c>
      <c r="E207">
        <v>2.228182238</v>
      </c>
    </row>
    <row r="208" spans="1:5">
      <c r="A208" s="116">
        <v>0.6509490740740741</v>
      </c>
      <c r="B208">
        <v>-496.39479139999997</v>
      </c>
      <c r="C208">
        <v>15774.834989999999</v>
      </c>
      <c r="D208">
        <v>1.2864180890000001</v>
      </c>
      <c r="E208">
        <v>2.2262551570000002</v>
      </c>
    </row>
    <row r="209" spans="1:5">
      <c r="A209" s="116">
        <v>0.65097222222222217</v>
      </c>
      <c r="B209">
        <v>-496.39164</v>
      </c>
      <c r="C209">
        <v>15772.94922</v>
      </c>
      <c r="D209">
        <v>1.292267987</v>
      </c>
      <c r="E209">
        <v>2.22573547</v>
      </c>
    </row>
    <row r="210" spans="1:5">
      <c r="A210" s="116">
        <v>0.65099537037037036</v>
      </c>
      <c r="B210">
        <v>-496.3959132</v>
      </c>
      <c r="C210">
        <v>15772.17359</v>
      </c>
      <c r="D210">
        <v>1.2931577869999999</v>
      </c>
      <c r="E210">
        <v>2.22790891</v>
      </c>
    </row>
    <row r="211" spans="1:5">
      <c r="A211" s="116">
        <v>0.65101851851851855</v>
      </c>
      <c r="B211">
        <v>-496.40517849999998</v>
      </c>
      <c r="C211">
        <v>15770.36973</v>
      </c>
      <c r="D211">
        <v>1.2888633060000001</v>
      </c>
      <c r="E211">
        <v>2.2270919689999999</v>
      </c>
    </row>
    <row r="212" spans="1:5">
      <c r="A212" s="116">
        <v>0.65104166666666663</v>
      </c>
      <c r="B212">
        <v>-496.40986479999998</v>
      </c>
      <c r="C212">
        <v>15768.578589999999</v>
      </c>
      <c r="D212">
        <v>1.2803847660000001</v>
      </c>
      <c r="E212">
        <v>2.2263356779999999</v>
      </c>
    </row>
    <row r="213" spans="1:5">
      <c r="A213" s="116">
        <v>0.65106481481481482</v>
      </c>
      <c r="B213">
        <v>-496.40320079999998</v>
      </c>
      <c r="C213">
        <v>15766.60807</v>
      </c>
      <c r="D213">
        <v>1.288387859</v>
      </c>
      <c r="E213">
        <v>2.2284332770000002</v>
      </c>
    </row>
    <row r="214" spans="1:5">
      <c r="A214" s="116">
        <v>0.65108796296296301</v>
      </c>
      <c r="B214">
        <v>-496.39742919999998</v>
      </c>
      <c r="C214">
        <v>15765.5558</v>
      </c>
      <c r="D214">
        <v>1.299791806</v>
      </c>
      <c r="E214">
        <v>2.2266950529999998</v>
      </c>
    </row>
    <row r="215" spans="1:5">
      <c r="A215" s="116">
        <v>0.65111111111111108</v>
      </c>
      <c r="B215">
        <v>-496.40239409999998</v>
      </c>
      <c r="C215">
        <v>15763.64949</v>
      </c>
      <c r="D215">
        <v>1.299978267</v>
      </c>
      <c r="E215">
        <v>2.2275957850000001</v>
      </c>
    </row>
    <row r="216" spans="1:5">
      <c r="A216" s="116">
        <v>0.65113425925925927</v>
      </c>
      <c r="B216">
        <v>-496.40593560000002</v>
      </c>
      <c r="C216">
        <v>15762.058279999999</v>
      </c>
      <c r="D216">
        <v>1.2857795809999999</v>
      </c>
      <c r="E216">
        <v>2.2258410899999999</v>
      </c>
    </row>
    <row r="217" spans="1:5">
      <c r="A217" s="116">
        <v>0.65115740740740746</v>
      </c>
      <c r="B217">
        <v>-496.3923719</v>
      </c>
      <c r="C217">
        <v>15761.943960000001</v>
      </c>
      <c r="D217">
        <v>1.284386161</v>
      </c>
      <c r="E217">
        <v>2.2281800380000001</v>
      </c>
    </row>
    <row r="218" spans="1:5">
      <c r="A218" s="116">
        <v>0.65118055555555554</v>
      </c>
      <c r="B218">
        <v>-496.39566980000001</v>
      </c>
      <c r="C218">
        <v>15760.46191</v>
      </c>
      <c r="D218">
        <v>1.275316782</v>
      </c>
      <c r="E218">
        <v>2.2286569150000002</v>
      </c>
    </row>
    <row r="219" spans="1:5">
      <c r="A219" s="116">
        <v>0.65120370370370373</v>
      </c>
      <c r="B219">
        <v>-496.39803280000001</v>
      </c>
      <c r="C219">
        <v>15758.94075</v>
      </c>
      <c r="D219">
        <v>1.299467135</v>
      </c>
      <c r="E219">
        <v>2.2264549250000001</v>
      </c>
    </row>
    <row r="220" spans="1:5">
      <c r="A220" s="116">
        <v>0.65122685185185192</v>
      </c>
      <c r="B220">
        <v>-496.39649400000002</v>
      </c>
      <c r="C220">
        <v>15758.8449</v>
      </c>
      <c r="D220">
        <v>1.2999710790000001</v>
      </c>
      <c r="E220">
        <v>2.2272490390000002</v>
      </c>
    </row>
    <row r="221" spans="1:5">
      <c r="A221" s="116">
        <v>0.65125</v>
      </c>
      <c r="B221">
        <v>-496.4017116</v>
      </c>
      <c r="C221">
        <v>15757.57611</v>
      </c>
      <c r="D221">
        <v>1.2983196770000001</v>
      </c>
      <c r="E221">
        <v>2.227277757</v>
      </c>
    </row>
    <row r="222" spans="1:5">
      <c r="A222" s="116">
        <v>0.65127314814814818</v>
      </c>
      <c r="B222">
        <v>-496.40084150000001</v>
      </c>
      <c r="C222">
        <v>15756.32202</v>
      </c>
      <c r="D222">
        <v>1.290918308</v>
      </c>
      <c r="E222">
        <v>2.2258428929999998</v>
      </c>
    </row>
    <row r="223" spans="1:5">
      <c r="A223" s="116">
        <v>0.65129629629629626</v>
      </c>
      <c r="B223">
        <v>-496.4065243</v>
      </c>
      <c r="C223">
        <v>15754.89003</v>
      </c>
      <c r="D223">
        <v>1.2733006039999999</v>
      </c>
      <c r="E223">
        <v>2.225892424</v>
      </c>
    </row>
    <row r="224" spans="1:5">
      <c r="A224" s="116">
        <v>0.65131944444444445</v>
      </c>
      <c r="B224">
        <v>-496.4064644</v>
      </c>
      <c r="C224">
        <v>15752.951660000001</v>
      </c>
      <c r="D224">
        <v>1.2956360659999999</v>
      </c>
      <c r="E224">
        <v>2.2268841689999999</v>
      </c>
    </row>
    <row r="225" spans="1:5">
      <c r="A225" s="116">
        <v>0.65134259259259253</v>
      </c>
      <c r="B225">
        <v>-496.39643840000002</v>
      </c>
      <c r="C225">
        <v>15751.730869999999</v>
      </c>
      <c r="D225">
        <v>1.2818421</v>
      </c>
      <c r="E225">
        <v>2.2267710690000002</v>
      </c>
    </row>
    <row r="226" spans="1:5">
      <c r="A226" s="116">
        <v>0.65136574074074072</v>
      </c>
      <c r="B226">
        <v>-496.40360620000001</v>
      </c>
      <c r="C226">
        <v>15750.76001</v>
      </c>
      <c r="D226">
        <v>1.2765117859999999</v>
      </c>
      <c r="E226">
        <v>2.2276495710000002</v>
      </c>
    </row>
    <row r="227" spans="1:5">
      <c r="A227" s="116">
        <v>0.65138888888888891</v>
      </c>
      <c r="B227">
        <v>-496.40330369999998</v>
      </c>
      <c r="C227">
        <v>15750.083070000001</v>
      </c>
      <c r="D227">
        <v>1.292721206</v>
      </c>
      <c r="E227">
        <v>2.2277110100000002</v>
      </c>
    </row>
    <row r="228" spans="1:5">
      <c r="A228" s="116">
        <v>0.65141203703703698</v>
      </c>
      <c r="B228">
        <v>-496.3993648</v>
      </c>
      <c r="C228">
        <v>15748.61363</v>
      </c>
      <c r="D228">
        <v>1.285650183</v>
      </c>
      <c r="E228">
        <v>2.2275065729999999</v>
      </c>
    </row>
    <row r="229" spans="1:5">
      <c r="A229" s="116">
        <v>0.65143518518518517</v>
      </c>
      <c r="B229">
        <v>-496.40788270000002</v>
      </c>
      <c r="C229">
        <v>15747.24192</v>
      </c>
      <c r="D229">
        <v>1.2832067599999999</v>
      </c>
      <c r="E229">
        <v>2.228037225</v>
      </c>
    </row>
    <row r="230" spans="1:5">
      <c r="A230" s="116">
        <v>0.65145833333333336</v>
      </c>
      <c r="B230">
        <v>-496.40223889999999</v>
      </c>
      <c r="C230">
        <v>15745.29847</v>
      </c>
      <c r="D230">
        <v>1.2773668140000001</v>
      </c>
      <c r="E230">
        <v>2.22555484</v>
      </c>
    </row>
    <row r="231" spans="1:5">
      <c r="A231" s="116">
        <v>0.65148148148148144</v>
      </c>
      <c r="B231">
        <v>-496.39728350000001</v>
      </c>
      <c r="C231">
        <v>15743.31565</v>
      </c>
      <c r="D231">
        <v>1.290529743</v>
      </c>
      <c r="E231">
        <v>2.2253697539999999</v>
      </c>
    </row>
    <row r="232" spans="1:5">
      <c r="A232" s="116">
        <v>0.65150462962962963</v>
      </c>
      <c r="B232">
        <v>-496.39319519999998</v>
      </c>
      <c r="C232">
        <v>15742.387500000001</v>
      </c>
      <c r="D232">
        <v>1.289547676</v>
      </c>
      <c r="E232">
        <v>2.2276075209999999</v>
      </c>
    </row>
    <row r="233" spans="1:5">
      <c r="A233" s="116">
        <v>0.65152777777777782</v>
      </c>
      <c r="B233">
        <v>-496.41123229999999</v>
      </c>
      <c r="C233">
        <v>15741.424569999999</v>
      </c>
      <c r="D233">
        <v>1.298033392</v>
      </c>
      <c r="E233">
        <v>2.2275752340000001</v>
      </c>
    </row>
    <row r="234" spans="1:5">
      <c r="A234" s="116">
        <v>0.65155092592592589</v>
      </c>
      <c r="B234">
        <v>-496.40831600000001</v>
      </c>
      <c r="C234">
        <v>15739.85672</v>
      </c>
      <c r="D234">
        <v>1.2982597039999999</v>
      </c>
      <c r="E234">
        <v>2.2273639630000002</v>
      </c>
    </row>
    <row r="235" spans="1:5">
      <c r="A235" s="116">
        <v>0.65157407407407408</v>
      </c>
      <c r="B235">
        <v>-496.40452219999997</v>
      </c>
      <c r="C235">
        <v>15737.928389999999</v>
      </c>
      <c r="D235">
        <v>1.286373253</v>
      </c>
      <c r="E235">
        <v>2.2260005170000001</v>
      </c>
    </row>
    <row r="236" spans="1:5">
      <c r="A236" s="116">
        <v>0.65159722222222227</v>
      </c>
      <c r="B236">
        <v>-496.39174680000002</v>
      </c>
      <c r="C236">
        <v>15736.088729999999</v>
      </c>
      <c r="D236">
        <v>1.2852462730000001</v>
      </c>
      <c r="E236">
        <v>2.2253359339999998</v>
      </c>
    </row>
    <row r="237" spans="1:5">
      <c r="A237" s="116">
        <v>0.65162037037037035</v>
      </c>
      <c r="B237">
        <v>-496.39777249999997</v>
      </c>
      <c r="C237">
        <v>15735.697389999999</v>
      </c>
      <c r="D237">
        <v>1.2863365870000001</v>
      </c>
      <c r="E237">
        <v>2.2261463099999999</v>
      </c>
    </row>
    <row r="238" spans="1:5">
      <c r="A238" s="116">
        <v>0.65164351851851854</v>
      </c>
      <c r="B238">
        <v>-496.41162209999999</v>
      </c>
      <c r="C238">
        <v>15734.56042</v>
      </c>
      <c r="D238">
        <v>1.2812207309999999</v>
      </c>
      <c r="E238">
        <v>2.2281418290000001</v>
      </c>
    </row>
    <row r="239" spans="1:5">
      <c r="A239" s="116">
        <v>0.65166666666666673</v>
      </c>
      <c r="B239">
        <v>-496.39141549999999</v>
      </c>
      <c r="C239">
        <v>15733.497170000001</v>
      </c>
      <c r="D239">
        <v>1.2841447050000001</v>
      </c>
      <c r="E239">
        <v>2.2265567979999998</v>
      </c>
    </row>
    <row r="240" spans="1:5">
      <c r="A240" s="116">
        <v>0.65168981481481481</v>
      </c>
      <c r="B240">
        <v>-496.40600849999998</v>
      </c>
      <c r="C240">
        <v>15733.42121</v>
      </c>
      <c r="D240">
        <v>1.2793426489999999</v>
      </c>
      <c r="E240">
        <v>2.2264353180000001</v>
      </c>
    </row>
    <row r="241" spans="1:5">
      <c r="A241" s="116">
        <v>0.65171296296296299</v>
      </c>
      <c r="B241">
        <v>-496.4115443</v>
      </c>
      <c r="C241">
        <v>15731.926009999999</v>
      </c>
      <c r="D241">
        <v>1.2855340770000001</v>
      </c>
      <c r="E241">
        <v>2.2268052260000002</v>
      </c>
    </row>
    <row r="242" spans="1:5">
      <c r="A242" s="116">
        <v>0.65173611111111118</v>
      </c>
      <c r="B242">
        <v>-496.39017610000002</v>
      </c>
      <c r="C242">
        <v>15730.127339999999</v>
      </c>
      <c r="D242">
        <v>1.284570593</v>
      </c>
      <c r="E242">
        <v>2.2277253020000001</v>
      </c>
    </row>
    <row r="243" spans="1:5">
      <c r="A243" s="116">
        <v>0.65175925925925926</v>
      </c>
      <c r="B243">
        <v>-496.40671200000003</v>
      </c>
      <c r="C243">
        <v>15730.048430000001</v>
      </c>
      <c r="D243">
        <v>1.283197395</v>
      </c>
      <c r="E243">
        <v>2.2265893769999998</v>
      </c>
    </row>
    <row r="244" spans="1:5">
      <c r="A244" s="116">
        <v>0.65178240740740734</v>
      </c>
      <c r="B244">
        <v>-496.40396559999999</v>
      </c>
      <c r="C244">
        <v>15728.59693</v>
      </c>
      <c r="D244">
        <v>1.297290778</v>
      </c>
      <c r="E244">
        <v>2.2265736029999998</v>
      </c>
    </row>
    <row r="245" spans="1:5">
      <c r="A245" s="116">
        <v>0.65180555555555553</v>
      </c>
      <c r="B245">
        <v>-496.40634990000001</v>
      </c>
      <c r="C245">
        <v>15728.442230000001</v>
      </c>
      <c r="D245">
        <v>1.2884143480000001</v>
      </c>
      <c r="E245">
        <v>2.2280126760000001</v>
      </c>
    </row>
    <row r="246" spans="1:5">
      <c r="A246" s="116">
        <v>0.65182870370370372</v>
      </c>
      <c r="B246">
        <v>-496.4105457</v>
      </c>
      <c r="C246">
        <v>15727.42641</v>
      </c>
      <c r="D246">
        <v>1.2819108020000001</v>
      </c>
      <c r="E246">
        <v>2.2268940989999999</v>
      </c>
    </row>
    <row r="247" spans="1:5">
      <c r="A247" s="116">
        <v>0.65185185185185179</v>
      </c>
      <c r="B247">
        <v>-496.41074400000002</v>
      </c>
      <c r="C247">
        <v>15727.310310000001</v>
      </c>
      <c r="D247">
        <v>1.294075071</v>
      </c>
      <c r="E247">
        <v>2.2281743139999999</v>
      </c>
    </row>
    <row r="248" spans="1:5">
      <c r="A248" s="116">
        <v>0.65187499999999998</v>
      </c>
      <c r="B248">
        <v>-496.40171409999999</v>
      </c>
      <c r="C248">
        <v>15726.64251</v>
      </c>
      <c r="D248">
        <v>1.2707135780000001</v>
      </c>
      <c r="E248">
        <v>2.2266507120000001</v>
      </c>
    </row>
    <row r="249" spans="1:5">
      <c r="A249" s="116">
        <v>0.65189814814814817</v>
      </c>
      <c r="B249">
        <v>-496.40375360000002</v>
      </c>
      <c r="C249">
        <v>15726.328149999999</v>
      </c>
      <c r="D249">
        <v>1.2968513180000001</v>
      </c>
      <c r="E249">
        <v>2.228320305</v>
      </c>
    </row>
    <row r="250" spans="1:5">
      <c r="A250" s="116">
        <v>0.65192129629629625</v>
      </c>
      <c r="B250">
        <v>-496.40883209999998</v>
      </c>
      <c r="C250">
        <v>15725.81962</v>
      </c>
      <c r="D250">
        <v>1.2760090879999999</v>
      </c>
      <c r="E250">
        <v>2.2275341069999999</v>
      </c>
    </row>
    <row r="251" spans="1:5">
      <c r="A251" s="116">
        <v>0.65194444444444444</v>
      </c>
      <c r="B251">
        <v>-496.40875590000002</v>
      </c>
      <c r="C251">
        <v>15725.686530000001</v>
      </c>
      <c r="D251">
        <v>1.293361955</v>
      </c>
      <c r="E251">
        <v>2.226712193</v>
      </c>
    </row>
    <row r="252" spans="1:5">
      <c r="A252" s="116">
        <v>0.65196759259259263</v>
      </c>
      <c r="B252">
        <v>-496.3954291</v>
      </c>
      <c r="C252">
        <v>15724.526030000001</v>
      </c>
      <c r="D252">
        <v>1.2954695439999999</v>
      </c>
      <c r="E252">
        <v>2.2282099180000001</v>
      </c>
    </row>
    <row r="253" spans="1:5">
      <c r="A253" s="116">
        <v>0.6519907407407407</v>
      </c>
      <c r="B253">
        <v>-496.3934165</v>
      </c>
      <c r="C253">
        <v>15724.382820000001</v>
      </c>
      <c r="D253">
        <v>1.2827848500000001</v>
      </c>
      <c r="E253">
        <v>2.22817117</v>
      </c>
    </row>
    <row r="254" spans="1:5">
      <c r="A254" s="116">
        <v>0.65201388888888889</v>
      </c>
      <c r="B254">
        <v>-496.39056549999998</v>
      </c>
      <c r="C254">
        <v>15724.27655</v>
      </c>
      <c r="D254">
        <v>1.276699252</v>
      </c>
      <c r="E254">
        <v>2.2253392769999998</v>
      </c>
    </row>
    <row r="255" spans="1:5">
      <c r="A255" s="116">
        <v>0.65203703703703708</v>
      </c>
      <c r="B255">
        <v>-496.40264689999998</v>
      </c>
      <c r="C255">
        <v>15723.642110000001</v>
      </c>
      <c r="D255">
        <v>1.284593839</v>
      </c>
      <c r="E255">
        <v>2.2276746950000001</v>
      </c>
    </row>
    <row r="256" spans="1:5">
      <c r="A256" s="116">
        <v>0.65206018518518516</v>
      </c>
      <c r="B256">
        <v>-496.3995501</v>
      </c>
      <c r="C256">
        <v>15722.303459999999</v>
      </c>
      <c r="D256">
        <v>1.295644733</v>
      </c>
      <c r="E256">
        <v>2.2281033890000002</v>
      </c>
    </row>
    <row r="257" spans="1:5">
      <c r="A257" s="116">
        <v>0.65208333333333335</v>
      </c>
      <c r="B257">
        <v>-496.3986175</v>
      </c>
      <c r="C257">
        <v>15721.19347</v>
      </c>
      <c r="D257">
        <v>1.2822298190000001</v>
      </c>
      <c r="E257">
        <v>2.225755623</v>
      </c>
    </row>
    <row r="258" spans="1:5">
      <c r="A258" s="116">
        <v>0.65210648148148154</v>
      </c>
      <c r="B258">
        <v>-496.40704210000001</v>
      </c>
      <c r="C258">
        <v>15719.23099</v>
      </c>
      <c r="D258">
        <v>1.2883572809999999</v>
      </c>
      <c r="E258">
        <v>2.228290565</v>
      </c>
    </row>
    <row r="259" spans="1:5">
      <c r="A259" s="116">
        <v>0.65212962962962961</v>
      </c>
      <c r="B259">
        <v>-496.41047420000001</v>
      </c>
      <c r="C259">
        <v>15718.94586</v>
      </c>
      <c r="D259">
        <v>1.3003049149999999</v>
      </c>
      <c r="E259">
        <v>2.2260223539999999</v>
      </c>
    </row>
    <row r="260" spans="1:5">
      <c r="A260" s="116">
        <v>0.6521527777777778</v>
      </c>
      <c r="B260">
        <v>-496.41060420000002</v>
      </c>
      <c r="C260">
        <v>15718.26022</v>
      </c>
      <c r="D260">
        <v>1.2839589170000001</v>
      </c>
      <c r="E260">
        <v>2.227586203</v>
      </c>
    </row>
    <row r="261" spans="1:5">
      <c r="A261" s="116">
        <v>0.65217592592592599</v>
      </c>
      <c r="B261">
        <v>-496.40097409999998</v>
      </c>
      <c r="C261">
        <v>15717.225780000001</v>
      </c>
      <c r="D261">
        <v>1.2736783350000001</v>
      </c>
      <c r="E261">
        <v>2.225635574</v>
      </c>
    </row>
    <row r="262" spans="1:5">
      <c r="A262" s="116">
        <v>0.65219907407407407</v>
      </c>
      <c r="B262">
        <v>-496.39496939999998</v>
      </c>
      <c r="C262">
        <v>15715.856820000001</v>
      </c>
      <c r="D262">
        <v>1.2714162280000001</v>
      </c>
      <c r="E262">
        <v>2.2265056219999999</v>
      </c>
    </row>
    <row r="263" spans="1:5">
      <c r="A263" s="116">
        <v>0.65222222222222226</v>
      </c>
      <c r="B263">
        <v>-496.39530639999998</v>
      </c>
      <c r="C263">
        <v>15715.00324</v>
      </c>
      <c r="D263">
        <v>1.300312116</v>
      </c>
      <c r="E263">
        <v>2.22630171</v>
      </c>
    </row>
    <row r="264" spans="1:5">
      <c r="A264" s="116">
        <v>0.65224537037037034</v>
      </c>
      <c r="B264">
        <v>-496.40859610000001</v>
      </c>
      <c r="C264">
        <v>15714.325419999999</v>
      </c>
      <c r="D264">
        <v>1.2897744689999999</v>
      </c>
      <c r="E264">
        <v>2.2269992489999999</v>
      </c>
    </row>
    <row r="265" spans="1:5">
      <c r="A265" s="116">
        <v>0.65226851851851853</v>
      </c>
      <c r="B265">
        <v>-496.40126659999999</v>
      </c>
      <c r="C265">
        <v>15713.419400000001</v>
      </c>
      <c r="D265">
        <v>1.277043385</v>
      </c>
      <c r="E265">
        <v>2.2255893969999998</v>
      </c>
    </row>
    <row r="266" spans="1:5">
      <c r="A266" s="116">
        <v>0.6522916666666666</v>
      </c>
      <c r="B266">
        <v>-496.39187859999998</v>
      </c>
      <c r="C266">
        <v>15713.216060000001</v>
      </c>
      <c r="D266">
        <v>1.283371985</v>
      </c>
      <c r="E266">
        <v>2.2280372640000001</v>
      </c>
    </row>
    <row r="267" spans="1:5">
      <c r="A267" s="116">
        <v>0.65231481481481479</v>
      </c>
      <c r="B267">
        <v>-496.40623820000002</v>
      </c>
      <c r="C267">
        <v>15712.65667</v>
      </c>
      <c r="D267">
        <v>1.2772079249999999</v>
      </c>
      <c r="E267">
        <v>2.2275641670000002</v>
      </c>
    </row>
    <row r="268" spans="1:5">
      <c r="A268" s="116">
        <v>0.65233796296296298</v>
      </c>
      <c r="B268">
        <v>-496.39542239999997</v>
      </c>
      <c r="C268">
        <v>15710.88423</v>
      </c>
      <c r="D268">
        <v>1.28526005</v>
      </c>
      <c r="E268">
        <v>2.2286021819999999</v>
      </c>
    </row>
    <row r="269" spans="1:5">
      <c r="A269" s="116">
        <v>0.65236111111111106</v>
      </c>
      <c r="B269">
        <v>-496.403707</v>
      </c>
      <c r="C269">
        <v>15710.726780000001</v>
      </c>
      <c r="D269">
        <v>1.2835005260000001</v>
      </c>
      <c r="E269">
        <v>2.2264803930000001</v>
      </c>
    </row>
    <row r="270" spans="1:5">
      <c r="A270" s="116">
        <v>0.65238425925925925</v>
      </c>
      <c r="B270">
        <v>-496.40134039999998</v>
      </c>
      <c r="C270">
        <v>15709.69133</v>
      </c>
      <c r="D270">
        <v>1.2911557469999999</v>
      </c>
      <c r="E270">
        <v>2.2274816789999998</v>
      </c>
    </row>
    <row r="271" spans="1:5">
      <c r="A271" s="116">
        <v>0.65240740740740744</v>
      </c>
      <c r="B271">
        <v>-496.4073444</v>
      </c>
      <c r="C271">
        <v>15709.16374</v>
      </c>
      <c r="D271">
        <v>1.276143019</v>
      </c>
      <c r="E271">
        <v>2.2272586940000001</v>
      </c>
    </row>
    <row r="272" spans="1:5">
      <c r="A272" s="116">
        <v>0.65243055555555551</v>
      </c>
      <c r="B272">
        <v>-496.41131339999998</v>
      </c>
      <c r="C272">
        <v>15708.97215</v>
      </c>
      <c r="D272">
        <v>1.2937955299999999</v>
      </c>
      <c r="E272">
        <v>2.2259911570000002</v>
      </c>
    </row>
    <row r="273" spans="1:5">
      <c r="A273" s="116">
        <v>0.6524537037037037</v>
      </c>
      <c r="B273">
        <v>-496.41150640000001</v>
      </c>
      <c r="C273">
        <v>15707.967049999999</v>
      </c>
      <c r="D273">
        <v>1.2800149270000001</v>
      </c>
      <c r="E273">
        <v>2.227066861</v>
      </c>
    </row>
    <row r="274" spans="1:5">
      <c r="A274" s="116">
        <v>0.65247685185185189</v>
      </c>
      <c r="B274">
        <v>-496.40329980000001</v>
      </c>
      <c r="C274">
        <v>15707.145640000001</v>
      </c>
      <c r="D274">
        <v>1.2789866409999999</v>
      </c>
      <c r="E274">
        <v>2.227932488</v>
      </c>
    </row>
    <row r="275" spans="1:5">
      <c r="A275" s="116">
        <v>0.65249999999999997</v>
      </c>
      <c r="B275">
        <v>-496.41064649999998</v>
      </c>
      <c r="C275">
        <v>15706.941860000001</v>
      </c>
      <c r="D275">
        <v>1.273618702</v>
      </c>
      <c r="E275">
        <v>2.2255407780000001</v>
      </c>
    </row>
    <row r="276" spans="1:5">
      <c r="A276" s="116">
        <v>0.65252314814814816</v>
      </c>
      <c r="B276">
        <v>-496.39511340000001</v>
      </c>
      <c r="C276">
        <v>15705.274149999999</v>
      </c>
      <c r="D276">
        <v>1.2988418079999999</v>
      </c>
      <c r="E276">
        <v>2.2265689759999998</v>
      </c>
    </row>
    <row r="277" spans="1:5">
      <c r="A277" s="116">
        <v>0.65254629629629635</v>
      </c>
      <c r="B277">
        <v>-496.3946345</v>
      </c>
      <c r="C277">
        <v>15704.764279999999</v>
      </c>
      <c r="D277">
        <v>1.2964797400000001</v>
      </c>
      <c r="E277">
        <v>2.2259337910000001</v>
      </c>
    </row>
    <row r="278" spans="1:5">
      <c r="A278" s="116">
        <v>0.65256944444444442</v>
      </c>
      <c r="B278">
        <v>-496.3952999</v>
      </c>
      <c r="C278">
        <v>15703.73769</v>
      </c>
      <c r="D278">
        <v>1.296893158</v>
      </c>
      <c r="E278">
        <v>2.2271667960000001</v>
      </c>
    </row>
    <row r="279" spans="1:5">
      <c r="A279" s="116">
        <v>0.65259259259259261</v>
      </c>
      <c r="B279">
        <v>-496.4088198</v>
      </c>
      <c r="C279">
        <v>15702.26647</v>
      </c>
      <c r="D279">
        <v>1.2951067629999999</v>
      </c>
      <c r="E279">
        <v>2.2261030850000001</v>
      </c>
    </row>
    <row r="280" spans="1:5">
      <c r="A280" s="116">
        <v>0.6526157407407408</v>
      </c>
      <c r="B280">
        <v>-496.39618680000001</v>
      </c>
      <c r="C280">
        <v>15702.034540000001</v>
      </c>
      <c r="D280">
        <v>1.2856742400000001</v>
      </c>
      <c r="E280">
        <v>2.2267675119999999</v>
      </c>
    </row>
    <row r="281" spans="1:5">
      <c r="A281" s="116">
        <v>0.65263888888888888</v>
      </c>
      <c r="B281">
        <v>-496.39041739999999</v>
      </c>
      <c r="C281">
        <v>15701.88155</v>
      </c>
      <c r="D281">
        <v>1.2713729410000001</v>
      </c>
      <c r="E281">
        <v>2.227132111</v>
      </c>
    </row>
    <row r="282" spans="1:5">
      <c r="A282" s="116">
        <v>0.65266203703703707</v>
      </c>
      <c r="B282">
        <v>-496.41089820000002</v>
      </c>
      <c r="C282">
        <v>15701.045319999999</v>
      </c>
      <c r="D282">
        <v>1.2782884510000001</v>
      </c>
      <c r="E282">
        <v>2.227302602</v>
      </c>
    </row>
    <row r="283" spans="1:5">
      <c r="A283" s="116">
        <v>0.65268518518518526</v>
      </c>
      <c r="B283">
        <v>-496.3977453</v>
      </c>
      <c r="C283">
        <v>15699.082609999999</v>
      </c>
      <c r="D283">
        <v>1.298321265</v>
      </c>
      <c r="E283">
        <v>2.2257665499999999</v>
      </c>
    </row>
    <row r="284" spans="1:5">
      <c r="A284" s="116">
        <v>0.65270833333333333</v>
      </c>
      <c r="B284">
        <v>-496.39260680000001</v>
      </c>
      <c r="C284">
        <v>15697.438819999999</v>
      </c>
      <c r="D284">
        <v>1.28072271</v>
      </c>
      <c r="E284">
        <v>2.225360142</v>
      </c>
    </row>
    <row r="285" spans="1:5">
      <c r="A285" s="116">
        <v>0.65273148148148141</v>
      </c>
      <c r="B285">
        <v>-496.40592140000001</v>
      </c>
      <c r="C285">
        <v>15695.559660000001</v>
      </c>
      <c r="D285">
        <v>1.275854847</v>
      </c>
      <c r="E285">
        <v>2.2252880570000002</v>
      </c>
    </row>
    <row r="286" spans="1:5">
      <c r="A286" s="116">
        <v>0.6527546296296296</v>
      </c>
      <c r="B286">
        <v>-496.39483849999999</v>
      </c>
      <c r="C286">
        <v>15693.781230000001</v>
      </c>
      <c r="D286">
        <v>1.27303133</v>
      </c>
      <c r="E286">
        <v>2.2258228789999999</v>
      </c>
    </row>
    <row r="287" spans="1:5">
      <c r="A287" s="116">
        <v>0.65277777777777779</v>
      </c>
      <c r="B287">
        <v>-496.39760130000002</v>
      </c>
      <c r="C287">
        <v>15692.42892</v>
      </c>
      <c r="D287">
        <v>1.2710380670000001</v>
      </c>
      <c r="E287">
        <v>2.2269237199999998</v>
      </c>
    </row>
    <row r="288" spans="1:5">
      <c r="A288" s="116">
        <v>0.65280092592592587</v>
      </c>
      <c r="B288">
        <v>-496.39900030000001</v>
      </c>
      <c r="C288">
        <v>15692.19958</v>
      </c>
      <c r="D288">
        <v>1.294210227</v>
      </c>
      <c r="E288">
        <v>2.225695091</v>
      </c>
    </row>
    <row r="289" spans="1:5">
      <c r="A289" s="116">
        <v>0.65282407407407406</v>
      </c>
      <c r="B289">
        <v>-496.40742840000001</v>
      </c>
      <c r="C289">
        <v>15691.47983</v>
      </c>
      <c r="D289">
        <v>1.2812249739999999</v>
      </c>
      <c r="E289">
        <v>2.2283735020000002</v>
      </c>
    </row>
    <row r="290" spans="1:5">
      <c r="A290" s="116">
        <v>0.65284722222222225</v>
      </c>
      <c r="B290">
        <v>-496.39010710000002</v>
      </c>
      <c r="C290">
        <v>15691.462949999999</v>
      </c>
      <c r="D290">
        <v>1.281013473</v>
      </c>
      <c r="E290">
        <v>2.22789905</v>
      </c>
    </row>
    <row r="291" spans="1:5">
      <c r="A291" s="116">
        <v>0.65287037037037032</v>
      </c>
      <c r="B291">
        <v>-496.40387670000001</v>
      </c>
      <c r="C291">
        <v>15690.87767</v>
      </c>
      <c r="D291">
        <v>1.2725146469999999</v>
      </c>
      <c r="E291">
        <v>2.2256933679999999</v>
      </c>
    </row>
    <row r="292" spans="1:5">
      <c r="A292" s="116">
        <v>0.65289351851851851</v>
      </c>
      <c r="B292">
        <v>-496.39527220000002</v>
      </c>
      <c r="C292">
        <v>15690.05847</v>
      </c>
      <c r="D292">
        <v>1.296056251</v>
      </c>
      <c r="E292">
        <v>2.227028002</v>
      </c>
    </row>
    <row r="293" spans="1:5">
      <c r="A293" s="116">
        <v>0.6529166666666667</v>
      </c>
      <c r="B293">
        <v>-496.40360659999999</v>
      </c>
      <c r="C293">
        <v>15688.730320000001</v>
      </c>
      <c r="D293">
        <v>1.2929577539999999</v>
      </c>
      <c r="E293">
        <v>2.2271908470000001</v>
      </c>
    </row>
    <row r="294" spans="1:5">
      <c r="A294" s="116">
        <v>0.65293981481481478</v>
      </c>
      <c r="B294">
        <v>-496.39458610000003</v>
      </c>
      <c r="C294">
        <v>15687.3369</v>
      </c>
      <c r="D294">
        <v>1.285959673</v>
      </c>
      <c r="E294">
        <v>2.2276937330000002</v>
      </c>
    </row>
    <row r="295" spans="1:5">
      <c r="A295" s="116">
        <v>0.65296296296296297</v>
      </c>
      <c r="B295">
        <v>-496.41161570000003</v>
      </c>
      <c r="C295">
        <v>15685.507949999999</v>
      </c>
      <c r="D295">
        <v>1.2815063179999999</v>
      </c>
      <c r="E295">
        <v>2.2278653639999999</v>
      </c>
    </row>
    <row r="296" spans="1:5">
      <c r="A296" s="116">
        <v>0.65298611111111116</v>
      </c>
      <c r="B296">
        <v>-496.39653670000001</v>
      </c>
      <c r="C296">
        <v>15683.98839</v>
      </c>
      <c r="D296">
        <v>1.298633938</v>
      </c>
      <c r="E296">
        <v>2.2281622059999999</v>
      </c>
    </row>
    <row r="297" spans="1:5">
      <c r="A297" s="116">
        <v>0.65300925925925923</v>
      </c>
      <c r="B297">
        <v>-496.39925570000003</v>
      </c>
      <c r="C297">
        <v>15683.63054</v>
      </c>
      <c r="D297">
        <v>1.2910771729999999</v>
      </c>
      <c r="E297">
        <v>2.2276397069999998</v>
      </c>
    </row>
    <row r="298" spans="1:5">
      <c r="A298" s="116">
        <v>0.65303240740740742</v>
      </c>
      <c r="B298">
        <v>-496.39867500000003</v>
      </c>
      <c r="C298">
        <v>15683.315769999999</v>
      </c>
      <c r="D298">
        <v>1.283295351</v>
      </c>
      <c r="E298">
        <v>2.2284048429999999</v>
      </c>
    </row>
    <row r="299" spans="1:5">
      <c r="A299" s="116">
        <v>0.65305555555555561</v>
      </c>
      <c r="B299">
        <v>-496.39651959999998</v>
      </c>
      <c r="C299">
        <v>15682.112349999999</v>
      </c>
      <c r="D299">
        <v>1.2861777320000001</v>
      </c>
      <c r="E299">
        <v>2.2255047179999998</v>
      </c>
    </row>
    <row r="300" spans="1:5">
      <c r="A300" s="116">
        <v>0.65307870370370369</v>
      </c>
      <c r="B300">
        <v>-496.40796010000003</v>
      </c>
      <c r="C300">
        <v>15680.843000000001</v>
      </c>
      <c r="D300">
        <v>1.2917325719999999</v>
      </c>
      <c r="E300">
        <v>2.2269747459999998</v>
      </c>
    </row>
    <row r="301" spans="1:5">
      <c r="A301" s="116">
        <v>0.65310185185185188</v>
      </c>
      <c r="B301">
        <v>-496.39465000000001</v>
      </c>
      <c r="C301">
        <v>15678.947969999999</v>
      </c>
      <c r="D301">
        <v>1.270873634</v>
      </c>
      <c r="E301">
        <v>2.2276259600000001</v>
      </c>
    </row>
    <row r="302" spans="1:5">
      <c r="A302" s="116">
        <v>0.65312500000000007</v>
      </c>
      <c r="B302">
        <v>-496.39292189999998</v>
      </c>
      <c r="C302">
        <v>15677.57662</v>
      </c>
      <c r="D302">
        <v>1.294443274</v>
      </c>
      <c r="E302">
        <v>2.2260226799999998</v>
      </c>
    </row>
    <row r="303" spans="1:5">
      <c r="A303" s="116">
        <v>0.65314814814814814</v>
      </c>
      <c r="B303">
        <v>-496.41190340000003</v>
      </c>
      <c r="C303">
        <v>15677.04171</v>
      </c>
      <c r="D303">
        <v>1.2954197119999999</v>
      </c>
      <c r="E303">
        <v>2.226048842</v>
      </c>
    </row>
    <row r="304" spans="1:5">
      <c r="A304" s="116">
        <v>0.65317129629629633</v>
      </c>
      <c r="B304">
        <v>-496.40864370000003</v>
      </c>
      <c r="C304">
        <v>15676.645560000001</v>
      </c>
      <c r="D304">
        <v>1.300423189</v>
      </c>
      <c r="E304">
        <v>2.2280392600000001</v>
      </c>
    </row>
    <row r="305" spans="1:5">
      <c r="A305" s="116">
        <v>0.65319444444444441</v>
      </c>
      <c r="B305">
        <v>-496.40530710000002</v>
      </c>
      <c r="C305">
        <v>15675.15537</v>
      </c>
      <c r="D305">
        <v>1.300475947</v>
      </c>
      <c r="E305">
        <v>2.2267300410000002</v>
      </c>
    </row>
    <row r="306" spans="1:5">
      <c r="A306" s="116">
        <v>0.6532175925925926</v>
      </c>
      <c r="B306">
        <v>-496.39197469999999</v>
      </c>
      <c r="C306">
        <v>15674.43137</v>
      </c>
      <c r="D306">
        <v>1.2863765460000001</v>
      </c>
      <c r="E306">
        <v>2.2259169989999998</v>
      </c>
    </row>
    <row r="307" spans="1:5">
      <c r="A307" s="116">
        <v>0.65324074074074068</v>
      </c>
      <c r="B307">
        <v>-496.40531859999999</v>
      </c>
      <c r="C307">
        <v>15672.987150000001</v>
      </c>
      <c r="D307">
        <v>1.291089251</v>
      </c>
      <c r="E307">
        <v>2.2275512719999999</v>
      </c>
    </row>
    <row r="308" spans="1:5">
      <c r="A308" s="116">
        <v>0.65326388888888887</v>
      </c>
      <c r="B308">
        <v>-496.40657040000002</v>
      </c>
      <c r="C308">
        <v>15672.536550000001</v>
      </c>
      <c r="D308">
        <v>1.2715264550000001</v>
      </c>
      <c r="E308">
        <v>2.228010737</v>
      </c>
    </row>
    <row r="309" spans="1:5">
      <c r="A309" s="116">
        <v>0.65328703703703705</v>
      </c>
      <c r="B309">
        <v>-496.4105103</v>
      </c>
      <c r="C309">
        <v>15670.799080000001</v>
      </c>
      <c r="D309">
        <v>1.2718912689999999</v>
      </c>
      <c r="E309">
        <v>2.2265329559999998</v>
      </c>
    </row>
    <row r="310" spans="1:5">
      <c r="A310" s="116">
        <v>0.65331018518518513</v>
      </c>
      <c r="B310">
        <v>-496.40857990000001</v>
      </c>
      <c r="C310">
        <v>15668.937519999999</v>
      </c>
      <c r="D310">
        <v>1.2964024620000001</v>
      </c>
      <c r="E310">
        <v>2.2271150049999999</v>
      </c>
    </row>
    <row r="311" spans="1:5">
      <c r="A311" s="116">
        <v>0.65333333333333332</v>
      </c>
      <c r="B311">
        <v>-496.40225129999999</v>
      </c>
      <c r="C311">
        <v>15666.952789999999</v>
      </c>
      <c r="D311">
        <v>1.279462297</v>
      </c>
      <c r="E311">
        <v>2.2262869200000002</v>
      </c>
    </row>
    <row r="312" spans="1:5">
      <c r="A312" s="116">
        <v>0.65335648148148151</v>
      </c>
      <c r="B312">
        <v>-496.404538</v>
      </c>
      <c r="C312">
        <v>15665.468699999999</v>
      </c>
      <c r="D312">
        <v>1.2747164440000001</v>
      </c>
      <c r="E312">
        <v>2.22705603</v>
      </c>
    </row>
    <row r="313" spans="1:5">
      <c r="A313" s="116">
        <v>0.65337962962962959</v>
      </c>
      <c r="B313">
        <v>-496.39323719999999</v>
      </c>
      <c r="C313">
        <v>15663.49654</v>
      </c>
      <c r="D313">
        <v>1.283306966</v>
      </c>
      <c r="E313">
        <v>2.2265650190000001</v>
      </c>
    </row>
    <row r="314" spans="1:5">
      <c r="A314" s="116">
        <v>0.65340277777777778</v>
      </c>
      <c r="B314">
        <v>-496.39276849999999</v>
      </c>
      <c r="C314">
        <v>15663.44255</v>
      </c>
      <c r="D314">
        <v>1.2930122980000001</v>
      </c>
      <c r="E314">
        <v>2.2264893269999999</v>
      </c>
    </row>
    <row r="315" spans="1:5">
      <c r="A315" s="116">
        <v>0.65342592592592597</v>
      </c>
      <c r="B315">
        <v>-496.39260589999998</v>
      </c>
      <c r="C315">
        <v>15662.881600000001</v>
      </c>
      <c r="D315">
        <v>1.297326567</v>
      </c>
      <c r="E315">
        <v>2.2270348850000001</v>
      </c>
    </row>
    <row r="316" spans="1:5">
      <c r="A316" s="116">
        <v>0.65344907407407404</v>
      </c>
      <c r="B316">
        <v>-496.41196989999997</v>
      </c>
      <c r="C316">
        <v>15662.50088</v>
      </c>
      <c r="D316">
        <v>1.2992265590000001</v>
      </c>
      <c r="E316">
        <v>2.226188155</v>
      </c>
    </row>
    <row r="317" spans="1:5">
      <c r="A317" s="116">
        <v>0.65347222222222223</v>
      </c>
      <c r="B317">
        <v>-496.40095659999997</v>
      </c>
      <c r="C317">
        <v>15660.68305</v>
      </c>
      <c r="D317">
        <v>1.2794674559999999</v>
      </c>
      <c r="E317">
        <v>2.2282509049999999</v>
      </c>
    </row>
    <row r="318" spans="1:5">
      <c r="A318" s="116">
        <v>0.65349537037037042</v>
      </c>
      <c r="B318">
        <v>-496.40514009999998</v>
      </c>
      <c r="C318">
        <v>15659.476060000001</v>
      </c>
      <c r="D318">
        <v>1.3005363160000001</v>
      </c>
      <c r="E318">
        <v>2.2277060240000002</v>
      </c>
    </row>
    <row r="319" spans="1:5">
      <c r="A319" s="116">
        <v>0.6535185185185185</v>
      </c>
      <c r="B319">
        <v>-496.40809139999999</v>
      </c>
      <c r="C319">
        <v>15658.533820000001</v>
      </c>
      <c r="D319">
        <v>1.2906105880000001</v>
      </c>
      <c r="E319">
        <v>2.2279231190000002</v>
      </c>
    </row>
    <row r="320" spans="1:5">
      <c r="A320" s="116">
        <v>0.65354166666666669</v>
      </c>
      <c r="B320">
        <v>-486.45276869999998</v>
      </c>
      <c r="C320">
        <v>15656.87239</v>
      </c>
      <c r="D320">
        <v>1.2827284000000001</v>
      </c>
      <c r="E320">
        <v>2.226875954</v>
      </c>
    </row>
    <row r="321" spans="1:5">
      <c r="A321" s="116">
        <v>0.65356481481481488</v>
      </c>
      <c r="B321">
        <v>-505.11018869999998</v>
      </c>
      <c r="C321">
        <v>15656.13745</v>
      </c>
      <c r="D321">
        <v>1.280692014</v>
      </c>
      <c r="E321">
        <v>2.2273802200000001</v>
      </c>
    </row>
    <row r="322" spans="1:5">
      <c r="A322" s="116">
        <v>0.65358796296296295</v>
      </c>
      <c r="B322">
        <v>-503.13892129999999</v>
      </c>
      <c r="C322">
        <v>15655.976420000001</v>
      </c>
      <c r="D322">
        <v>1.270869104</v>
      </c>
      <c r="E322">
        <v>2.2268561120000001</v>
      </c>
    </row>
    <row r="323" spans="1:5">
      <c r="A323" s="116">
        <v>0.65361111111111114</v>
      </c>
      <c r="B323">
        <v>-493.16011479999997</v>
      </c>
      <c r="C323">
        <v>15655.35591</v>
      </c>
      <c r="D323">
        <v>1.2816280419999999</v>
      </c>
      <c r="E323">
        <v>2.2267494339999998</v>
      </c>
    </row>
    <row r="324" spans="1:5">
      <c r="A324" s="116">
        <v>0.65363425925925933</v>
      </c>
      <c r="B324">
        <v>-492.49905260000003</v>
      </c>
      <c r="C324">
        <v>15654.944079999999</v>
      </c>
      <c r="D324">
        <v>1.275095248</v>
      </c>
      <c r="E324">
        <v>2.2262651390000001</v>
      </c>
    </row>
    <row r="325" spans="1:5">
      <c r="A325" s="116">
        <v>0.65365740740740741</v>
      </c>
      <c r="B325">
        <v>-485.80209400000001</v>
      </c>
      <c r="C325">
        <v>15653.55661</v>
      </c>
      <c r="D325">
        <v>1.292759005</v>
      </c>
      <c r="E325">
        <v>2.2254418899999999</v>
      </c>
    </row>
    <row r="326" spans="1:5">
      <c r="A326" s="116">
        <v>0.65368055555555549</v>
      </c>
      <c r="B326">
        <v>-494.82013819999997</v>
      </c>
      <c r="C326">
        <v>15652.664580000001</v>
      </c>
      <c r="D326">
        <v>1.2920323499999999</v>
      </c>
      <c r="E326">
        <v>2.2260640249999999</v>
      </c>
    </row>
    <row r="327" spans="1:5">
      <c r="A327" s="116">
        <v>0.65370370370370368</v>
      </c>
      <c r="B327">
        <v>-505.16348429999999</v>
      </c>
      <c r="C327">
        <v>15651.55</v>
      </c>
      <c r="D327">
        <v>1.297843801</v>
      </c>
      <c r="E327">
        <v>2.2285246019999998</v>
      </c>
    </row>
    <row r="328" spans="1:5">
      <c r="A328" s="116">
        <v>0.65372685185185186</v>
      </c>
      <c r="B328">
        <v>-487.64520440000001</v>
      </c>
      <c r="C328">
        <v>15651.14242</v>
      </c>
      <c r="D328">
        <v>1.285438903</v>
      </c>
      <c r="E328">
        <v>2.2267379040000002</v>
      </c>
    </row>
    <row r="329" spans="1:5">
      <c r="A329" s="116">
        <v>0.65374999999999994</v>
      </c>
      <c r="B329">
        <v>-484.35018129999997</v>
      </c>
      <c r="C329">
        <v>15650.85075</v>
      </c>
      <c r="D329">
        <v>1.2807174370000001</v>
      </c>
      <c r="E329">
        <v>2.2283126119999999</v>
      </c>
    </row>
    <row r="330" spans="1:5">
      <c r="A330" s="116">
        <v>0.65377314814814813</v>
      </c>
      <c r="B330">
        <v>-496.9347143</v>
      </c>
      <c r="C330">
        <v>15649.67073</v>
      </c>
      <c r="D330">
        <v>1.2803060639999999</v>
      </c>
      <c r="E330">
        <v>2.2271414809999999</v>
      </c>
    </row>
    <row r="331" spans="1:5">
      <c r="A331" s="116">
        <v>0.65379629629629632</v>
      </c>
      <c r="B331">
        <v>-498.75082650000002</v>
      </c>
      <c r="C331">
        <v>15649.51829</v>
      </c>
      <c r="D331">
        <v>1.2745389069999999</v>
      </c>
      <c r="E331">
        <v>2.2264819810000001</v>
      </c>
    </row>
    <row r="332" spans="1:5">
      <c r="A332" s="116">
        <v>0.6538194444444444</v>
      </c>
      <c r="B332">
        <v>-489.34437300000002</v>
      </c>
      <c r="C332">
        <v>15649.333979999999</v>
      </c>
      <c r="D332">
        <v>1.294458517</v>
      </c>
      <c r="E332">
        <v>2.2281421140000002</v>
      </c>
    </row>
    <row r="333" spans="1:5">
      <c r="A333" s="116">
        <v>0.65384259259259259</v>
      </c>
      <c r="B333">
        <v>-485.34053460000001</v>
      </c>
      <c r="C333">
        <v>15649.01239</v>
      </c>
      <c r="D333">
        <v>1.278082266</v>
      </c>
      <c r="E333">
        <v>2.226743581</v>
      </c>
    </row>
    <row r="334" spans="1:5">
      <c r="A334" s="116">
        <v>0.65386574074074078</v>
      </c>
      <c r="B334">
        <v>-462.93561419999997</v>
      </c>
      <c r="C334">
        <v>15647.24603</v>
      </c>
      <c r="D334">
        <v>1.273034617</v>
      </c>
      <c r="E334">
        <v>2.226830606</v>
      </c>
    </row>
    <row r="335" spans="1:5">
      <c r="A335" s="116">
        <v>0.65388888888888885</v>
      </c>
      <c r="B335">
        <v>-458.26946889999999</v>
      </c>
      <c r="C335">
        <v>15646.34096</v>
      </c>
      <c r="D335">
        <v>1.277657016</v>
      </c>
      <c r="E335">
        <v>2.227417983</v>
      </c>
    </row>
    <row r="336" spans="1:5">
      <c r="A336" s="116">
        <v>0.65391203703703704</v>
      </c>
      <c r="B336">
        <v>-389.53477679999997</v>
      </c>
      <c r="C336">
        <v>15646.058290000001</v>
      </c>
      <c r="D336">
        <v>1.29152467</v>
      </c>
      <c r="E336">
        <v>2.2257315910000002</v>
      </c>
    </row>
    <row r="337" spans="1:5">
      <c r="A337" s="116">
        <v>0.65393518518518523</v>
      </c>
      <c r="B337">
        <v>-389.97798449999999</v>
      </c>
      <c r="C337">
        <v>15645.595569999999</v>
      </c>
      <c r="D337">
        <v>1.2919038860000001</v>
      </c>
      <c r="E337">
        <v>2.2280986270000001</v>
      </c>
    </row>
    <row r="338" spans="1:5">
      <c r="A338" s="116">
        <v>0.65395833333333331</v>
      </c>
      <c r="B338">
        <v>-390.91996640000002</v>
      </c>
      <c r="C338">
        <v>15645.25488</v>
      </c>
      <c r="D338">
        <v>1.2862839559999999</v>
      </c>
      <c r="E338">
        <v>2.2283234350000001</v>
      </c>
    </row>
    <row r="339" spans="1:5">
      <c r="A339" s="116">
        <v>0.6539814814814815</v>
      </c>
      <c r="B339">
        <v>-391.02302689999999</v>
      </c>
      <c r="C339">
        <v>15643.29189</v>
      </c>
      <c r="D339">
        <v>1.2947944419999999</v>
      </c>
      <c r="E339">
        <v>2.227316546</v>
      </c>
    </row>
    <row r="340" spans="1:5">
      <c r="A340" s="116">
        <v>0.65400462962962969</v>
      </c>
      <c r="B340">
        <v>-398.4048469</v>
      </c>
      <c r="C340">
        <v>15642.325580000001</v>
      </c>
      <c r="D340">
        <v>1.2854816309999999</v>
      </c>
      <c r="E340">
        <v>2.2283906340000001</v>
      </c>
    </row>
    <row r="341" spans="1:5">
      <c r="A341" s="116">
        <v>0.65402777777777776</v>
      </c>
      <c r="B341">
        <v>-390.14580699999999</v>
      </c>
      <c r="C341">
        <v>15640.58021</v>
      </c>
      <c r="D341">
        <v>1.294976256</v>
      </c>
      <c r="E341">
        <v>2.226326813</v>
      </c>
    </row>
    <row r="342" spans="1:5">
      <c r="A342" s="116">
        <v>0.65405092592592595</v>
      </c>
      <c r="B342">
        <v>-389.4238221</v>
      </c>
      <c r="C342">
        <v>15640.10456</v>
      </c>
      <c r="D342">
        <v>1.294907289</v>
      </c>
      <c r="E342">
        <v>2.2280807309999999</v>
      </c>
    </row>
    <row r="343" spans="1:5">
      <c r="A343" s="116">
        <v>0.65407407407407414</v>
      </c>
      <c r="B343">
        <v>-394.01920769999998</v>
      </c>
      <c r="C343">
        <v>15638.939490000001</v>
      </c>
      <c r="D343">
        <v>1.278539989</v>
      </c>
      <c r="E343">
        <v>2.2258914289999998</v>
      </c>
    </row>
    <row r="344" spans="1:5">
      <c r="A344" s="116">
        <v>0.65409722222222222</v>
      </c>
      <c r="B344">
        <v>-381.38083010000003</v>
      </c>
      <c r="C344">
        <v>15637.76167</v>
      </c>
      <c r="D344">
        <v>1.278256938</v>
      </c>
      <c r="E344">
        <v>2.2254411329999999</v>
      </c>
    </row>
    <row r="345" spans="1:5">
      <c r="A345" s="116">
        <v>0.6541203703703703</v>
      </c>
      <c r="B345">
        <v>-402.7741752</v>
      </c>
      <c r="C345">
        <v>15637.18316</v>
      </c>
      <c r="D345">
        <v>1.299850175</v>
      </c>
      <c r="E345">
        <v>2.227785973</v>
      </c>
    </row>
    <row r="346" spans="1:5">
      <c r="A346" s="116">
        <v>0.65414351851851849</v>
      </c>
      <c r="B346">
        <v>-390.00484949999998</v>
      </c>
      <c r="C346">
        <v>15636.864729999999</v>
      </c>
      <c r="D346">
        <v>1.2733130800000001</v>
      </c>
      <c r="E346">
        <v>2.226478003</v>
      </c>
    </row>
    <row r="347" spans="1:5">
      <c r="A347" s="116">
        <v>0.65416666666666667</v>
      </c>
      <c r="B347">
        <v>-391.9833256</v>
      </c>
      <c r="C347">
        <v>15636.26419</v>
      </c>
      <c r="D347">
        <v>1.2848813240000001</v>
      </c>
      <c r="E347">
        <v>2.2256073280000002</v>
      </c>
    </row>
    <row r="348" spans="1:5">
      <c r="A348" s="116">
        <v>0.65418981481481475</v>
      </c>
      <c r="B348">
        <v>-497.28127699999999</v>
      </c>
      <c r="C348">
        <v>15634.28024</v>
      </c>
      <c r="D348">
        <v>1.2953387569999999</v>
      </c>
      <c r="E348">
        <v>2.2282311969999999</v>
      </c>
    </row>
    <row r="349" spans="1:5">
      <c r="A349" s="116">
        <v>0.65421296296296294</v>
      </c>
      <c r="B349">
        <v>-483.58785269999998</v>
      </c>
      <c r="C349">
        <v>15633.64891</v>
      </c>
      <c r="D349">
        <v>1.289503155</v>
      </c>
      <c r="E349">
        <v>2.2286811850000001</v>
      </c>
    </row>
    <row r="350" spans="1:5">
      <c r="A350" s="116">
        <v>0.65423611111111113</v>
      </c>
      <c r="B350">
        <v>-428.4414448</v>
      </c>
      <c r="C350">
        <v>15633.32404</v>
      </c>
      <c r="D350">
        <v>1.283720677</v>
      </c>
      <c r="E350">
        <v>2.227538054</v>
      </c>
    </row>
    <row r="351" spans="1:5">
      <c r="A351" s="116">
        <v>0.65425925925925921</v>
      </c>
      <c r="B351">
        <v>-465.87836759999999</v>
      </c>
      <c r="C351">
        <v>15631.479939999999</v>
      </c>
      <c r="D351">
        <v>1.296322491</v>
      </c>
      <c r="E351">
        <v>2.2276811460000001</v>
      </c>
    </row>
    <row r="352" spans="1:5">
      <c r="A352" s="116">
        <v>0.6542824074074074</v>
      </c>
      <c r="B352">
        <v>-501.5848383</v>
      </c>
      <c r="C352">
        <v>15630.441699999999</v>
      </c>
      <c r="D352">
        <v>1.280682527</v>
      </c>
      <c r="E352">
        <v>2.2267206279999998</v>
      </c>
    </row>
    <row r="353" spans="1:5">
      <c r="A353" s="116">
        <v>0.65430555555555558</v>
      </c>
      <c r="B353">
        <v>-479.0506613</v>
      </c>
      <c r="C353">
        <v>15628.703670000001</v>
      </c>
      <c r="D353">
        <v>1.2901704679999999</v>
      </c>
      <c r="E353">
        <v>2.2258206839999999</v>
      </c>
    </row>
    <row r="354" spans="1:5">
      <c r="A354" s="116">
        <v>0.65432870370370366</v>
      </c>
      <c r="B354">
        <v>-488.24509560000001</v>
      </c>
      <c r="C354">
        <v>15628.563550000001</v>
      </c>
      <c r="D354">
        <v>1.2844225760000001</v>
      </c>
      <c r="E354">
        <v>2.2277131510000001</v>
      </c>
    </row>
    <row r="355" spans="1:5">
      <c r="A355" s="116">
        <v>0.65435185185185185</v>
      </c>
      <c r="B355">
        <v>-480.49571049999997</v>
      </c>
      <c r="C355">
        <v>15627.88106</v>
      </c>
      <c r="D355">
        <v>1.2918944649999999</v>
      </c>
      <c r="E355">
        <v>2.2267651320000001</v>
      </c>
    </row>
    <row r="356" spans="1:5">
      <c r="A356" s="116">
        <v>0.65437500000000004</v>
      </c>
      <c r="B356">
        <v>-391.94935600000002</v>
      </c>
      <c r="C356">
        <v>15626.015359999999</v>
      </c>
      <c r="D356">
        <v>1.275966331</v>
      </c>
      <c r="E356">
        <v>2.227623377</v>
      </c>
    </row>
    <row r="357" spans="1:5">
      <c r="A357" s="116">
        <v>0.65439814814814812</v>
      </c>
      <c r="B357">
        <v>-403.82233589999998</v>
      </c>
      <c r="C357">
        <v>15625.215679999999</v>
      </c>
      <c r="D357">
        <v>1.2756480189999999</v>
      </c>
      <c r="E357">
        <v>2.2253212869999999</v>
      </c>
    </row>
    <row r="358" spans="1:5">
      <c r="A358" s="116">
        <v>0.65442129629629631</v>
      </c>
      <c r="B358">
        <v>-488.00198820000003</v>
      </c>
      <c r="C358">
        <v>15624.15861</v>
      </c>
      <c r="D358">
        <v>1.2930167370000001</v>
      </c>
      <c r="E358">
        <v>2.2270830070000001</v>
      </c>
    </row>
    <row r="359" spans="1:5">
      <c r="A359" s="116">
        <v>0.6544444444444445</v>
      </c>
      <c r="B359">
        <v>-466.898099</v>
      </c>
      <c r="C359">
        <v>15622.705400000001</v>
      </c>
      <c r="D359">
        <v>1.2973063279999999</v>
      </c>
      <c r="E359">
        <v>2.2271617639999999</v>
      </c>
    </row>
    <row r="360" spans="1:5">
      <c r="A360" s="116">
        <v>0.65446759259259257</v>
      </c>
      <c r="B360">
        <v>-489.37834509999999</v>
      </c>
      <c r="C360">
        <v>15622.554319999999</v>
      </c>
      <c r="D360">
        <v>1.275772267</v>
      </c>
      <c r="E360">
        <v>2.2278575429999998</v>
      </c>
    </row>
    <row r="361" spans="1:5">
      <c r="A361" s="116">
        <v>0.65449074074074076</v>
      </c>
      <c r="B361">
        <v>-486.68110519999999</v>
      </c>
      <c r="C361">
        <v>15622.162109999999</v>
      </c>
      <c r="D361">
        <v>1.28179172</v>
      </c>
      <c r="E361">
        <v>2.2254257229999999</v>
      </c>
    </row>
    <row r="362" spans="1:5">
      <c r="A362" s="116">
        <v>0.65451388888888895</v>
      </c>
      <c r="B362">
        <v>-481.66349839999998</v>
      </c>
      <c r="C362">
        <v>15621.23775</v>
      </c>
      <c r="D362">
        <v>1.272495208</v>
      </c>
      <c r="E362">
        <v>2.2263823380000001</v>
      </c>
    </row>
    <row r="363" spans="1:5">
      <c r="A363" s="116">
        <v>0.65453703703703703</v>
      </c>
      <c r="B363">
        <v>-490.40735059999997</v>
      </c>
      <c r="C363">
        <v>15619.350630000001</v>
      </c>
      <c r="D363">
        <v>1.2911811529999999</v>
      </c>
      <c r="E363">
        <v>2.2256177309999998</v>
      </c>
    </row>
    <row r="364" spans="1:5">
      <c r="A364" s="116">
        <v>0.65456018518518522</v>
      </c>
      <c r="B364">
        <v>-495.7568387</v>
      </c>
      <c r="C364">
        <v>15618.82149</v>
      </c>
      <c r="D364">
        <v>1.274694912</v>
      </c>
      <c r="E364">
        <v>2.2280296389999998</v>
      </c>
    </row>
    <row r="365" spans="1:5">
      <c r="A365" s="116">
        <v>0.65458333333333341</v>
      </c>
      <c r="B365">
        <v>-381.70260819999999</v>
      </c>
      <c r="C365">
        <v>15617.60462</v>
      </c>
      <c r="D365">
        <v>1.273641478</v>
      </c>
      <c r="E365">
        <v>2.225305315</v>
      </c>
    </row>
    <row r="366" spans="1:5">
      <c r="A366" s="116">
        <v>0.65460648148148148</v>
      </c>
      <c r="B366">
        <v>-494.53817020000002</v>
      </c>
      <c r="C366">
        <v>15616.05935</v>
      </c>
      <c r="D366">
        <v>1.273948442</v>
      </c>
      <c r="E366">
        <v>2.2260539399999999</v>
      </c>
    </row>
    <row r="367" spans="1:5">
      <c r="A367" s="116">
        <v>0.65462962962962956</v>
      </c>
      <c r="B367">
        <v>-497.85731750000002</v>
      </c>
      <c r="C367">
        <v>15614.470600000001</v>
      </c>
      <c r="D367">
        <v>1.293904717</v>
      </c>
      <c r="E367">
        <v>2.2264783260000001</v>
      </c>
    </row>
    <row r="368" spans="1:5">
      <c r="A368" s="116">
        <v>0.65465277777777775</v>
      </c>
      <c r="B368">
        <v>-484.17582570000002</v>
      </c>
      <c r="C368">
        <v>15613.57281</v>
      </c>
      <c r="D368">
        <v>1.2816048659999999</v>
      </c>
      <c r="E368">
        <v>2.2278342910000002</v>
      </c>
    </row>
    <row r="369" spans="1:5">
      <c r="A369" s="116">
        <v>0.65467592592592594</v>
      </c>
      <c r="B369">
        <v>-501.58002420000003</v>
      </c>
      <c r="C369">
        <v>15612.47063</v>
      </c>
      <c r="D369">
        <v>1.2953331749999999</v>
      </c>
      <c r="E369">
        <v>2.2275297969999999</v>
      </c>
    </row>
    <row r="370" spans="1:5">
      <c r="A370" s="116">
        <v>0.65469907407407402</v>
      </c>
      <c r="B370">
        <v>-492.54735019999998</v>
      </c>
      <c r="C370">
        <v>15611.9234</v>
      </c>
      <c r="D370">
        <v>1.2775676069999999</v>
      </c>
      <c r="E370">
        <v>2.2264444210000001</v>
      </c>
    </row>
    <row r="371" spans="1:5">
      <c r="A371" s="116">
        <v>0.65472222222222221</v>
      </c>
      <c r="B371">
        <v>-484.67075440000002</v>
      </c>
      <c r="C371">
        <v>15610.63992</v>
      </c>
      <c r="D371">
        <v>1.2965246699999999</v>
      </c>
      <c r="E371">
        <v>2.2269682839999998</v>
      </c>
    </row>
    <row r="372" spans="1:5">
      <c r="A372" s="116">
        <v>0.65474537037037039</v>
      </c>
      <c r="B372">
        <v>-500.2409538</v>
      </c>
      <c r="C372">
        <v>15609.45897</v>
      </c>
      <c r="D372">
        <v>1.29131475</v>
      </c>
      <c r="E372">
        <v>2.227562888</v>
      </c>
    </row>
    <row r="373" spans="1:5">
      <c r="A373" s="116">
        <v>0.65476851851851847</v>
      </c>
      <c r="B373">
        <v>-504.06992709999997</v>
      </c>
      <c r="C373">
        <v>15607.81227</v>
      </c>
      <c r="D373">
        <v>1.299701913</v>
      </c>
      <c r="E373">
        <v>2.2274313170000002</v>
      </c>
    </row>
    <row r="374" spans="1:5">
      <c r="A374" s="116">
        <v>0.65479166666666666</v>
      </c>
      <c r="B374">
        <v>-486.98733650000003</v>
      </c>
      <c r="C374">
        <v>15607.319079999999</v>
      </c>
      <c r="D374">
        <v>1.2979076679999999</v>
      </c>
      <c r="E374">
        <v>2.2258400539999998</v>
      </c>
    </row>
    <row r="375" spans="1:5">
      <c r="A375" s="116">
        <v>0.65481481481481485</v>
      </c>
      <c r="B375">
        <v>-492.21273669999999</v>
      </c>
      <c r="C375">
        <v>15607.1378</v>
      </c>
      <c r="D375">
        <v>1.284894574</v>
      </c>
      <c r="E375">
        <v>2.2285574779999999</v>
      </c>
    </row>
    <row r="376" spans="1:5">
      <c r="A376" s="116">
        <v>0.65483796296296293</v>
      </c>
      <c r="B376">
        <v>-493.79652770000001</v>
      </c>
      <c r="C376">
        <v>15605.510249999999</v>
      </c>
      <c r="D376">
        <v>1.2724464710000001</v>
      </c>
      <c r="E376">
        <v>2.226205685</v>
      </c>
    </row>
    <row r="377" spans="1:5">
      <c r="A377" s="116">
        <v>0.65486111111111112</v>
      </c>
      <c r="B377">
        <v>-507.89352259999998</v>
      </c>
      <c r="C377">
        <v>15605.303159999999</v>
      </c>
      <c r="D377">
        <v>1.278325412</v>
      </c>
      <c r="E377">
        <v>2.226160911</v>
      </c>
    </row>
    <row r="378" spans="1:5">
      <c r="A378" s="116">
        <v>0.6548842592592593</v>
      </c>
      <c r="B378">
        <v>-495.70057420000001</v>
      </c>
      <c r="C378">
        <v>15604.97085</v>
      </c>
      <c r="D378">
        <v>1.2880894759999999</v>
      </c>
      <c r="E378">
        <v>2.2281177169999999</v>
      </c>
    </row>
    <row r="379" spans="1:5">
      <c r="A379" s="116">
        <v>0.65490740740740738</v>
      </c>
      <c r="B379">
        <v>-501.9785354</v>
      </c>
      <c r="C379">
        <v>15604.154759999999</v>
      </c>
      <c r="D379">
        <v>1.294141647</v>
      </c>
      <c r="E379">
        <v>2.2273178310000001</v>
      </c>
    </row>
    <row r="380" spans="1:5">
      <c r="A380" s="116">
        <v>0.65493055555555557</v>
      </c>
      <c r="B380">
        <v>-501.62985620000001</v>
      </c>
      <c r="C380">
        <v>15602.239079999999</v>
      </c>
      <c r="D380">
        <v>1.290512817</v>
      </c>
      <c r="E380">
        <v>2.2282581659999998</v>
      </c>
    </row>
    <row r="381" spans="1:5">
      <c r="A381" s="116">
        <v>0.65495370370370376</v>
      </c>
      <c r="B381">
        <v>-489.15039869999998</v>
      </c>
      <c r="C381">
        <v>15601.54862</v>
      </c>
      <c r="D381">
        <v>1.276418872</v>
      </c>
      <c r="E381">
        <v>2.2276324399999998</v>
      </c>
    </row>
    <row r="382" spans="1:5">
      <c r="A382" s="116">
        <v>0.65497685185185184</v>
      </c>
      <c r="B382">
        <v>-485.17258349999997</v>
      </c>
      <c r="C382">
        <v>15601.48331</v>
      </c>
      <c r="D382">
        <v>1.273041936</v>
      </c>
      <c r="E382">
        <v>2.2274819909999999</v>
      </c>
    </row>
    <row r="383" spans="1:5">
      <c r="A383" s="116">
        <v>0.65500000000000003</v>
      </c>
      <c r="B383">
        <v>-496.93933479999998</v>
      </c>
      <c r="C383">
        <v>15600.58653</v>
      </c>
      <c r="D383">
        <v>1.2953586669999999</v>
      </c>
      <c r="E383">
        <v>2.2256309729999999</v>
      </c>
    </row>
    <row r="384" spans="1:5">
      <c r="A384" s="116">
        <v>0.65502314814814822</v>
      </c>
      <c r="B384">
        <v>-496.7534612</v>
      </c>
      <c r="C384">
        <v>15599.06205</v>
      </c>
      <c r="D384">
        <v>1.277183537</v>
      </c>
      <c r="E384">
        <v>2.2285128959999998</v>
      </c>
    </row>
    <row r="385" spans="1:5">
      <c r="A385" s="116">
        <v>0.65504629629629629</v>
      </c>
      <c r="B385">
        <v>-511.73662230000002</v>
      </c>
      <c r="C385">
        <v>15598.071309999999</v>
      </c>
      <c r="D385">
        <v>1.2933891799999999</v>
      </c>
      <c r="E385">
        <v>2.227535096</v>
      </c>
    </row>
    <row r="386" spans="1:5">
      <c r="A386" s="116">
        <v>0.65506944444444437</v>
      </c>
      <c r="B386">
        <v>-494.6941281</v>
      </c>
      <c r="C386">
        <v>15597.448469999999</v>
      </c>
      <c r="D386">
        <v>1.2932759629999999</v>
      </c>
      <c r="E386">
        <v>2.2280195059999999</v>
      </c>
    </row>
    <row r="387" spans="1:5">
      <c r="A387" s="116">
        <v>0.65509259259259256</v>
      </c>
      <c r="B387">
        <v>-492.22514489999998</v>
      </c>
      <c r="C387">
        <v>15597.16669</v>
      </c>
      <c r="D387">
        <v>1.2939178440000001</v>
      </c>
      <c r="E387">
        <v>2.2264961689999998</v>
      </c>
    </row>
    <row r="388" spans="1:5">
      <c r="A388" s="116">
        <v>0.65511574074074075</v>
      </c>
      <c r="B388">
        <v>-495.66826309999999</v>
      </c>
      <c r="C388">
        <v>15596.879709999999</v>
      </c>
      <c r="D388">
        <v>1.2913564529999999</v>
      </c>
      <c r="E388">
        <v>2.2272610230000001</v>
      </c>
    </row>
    <row r="389" spans="1:5">
      <c r="A389" s="116">
        <v>0.65513888888888883</v>
      </c>
      <c r="B389">
        <v>-499.98933249999999</v>
      </c>
      <c r="C389">
        <v>15595.7441</v>
      </c>
      <c r="D389">
        <v>1.300338271</v>
      </c>
      <c r="E389">
        <v>2.2277635579999999</v>
      </c>
    </row>
    <row r="390" spans="1:5">
      <c r="A390" s="116">
        <v>0.65516203703703701</v>
      </c>
      <c r="B390">
        <v>-501.70455429999998</v>
      </c>
      <c r="C390">
        <v>15595.48979</v>
      </c>
      <c r="D390">
        <v>1.286600991</v>
      </c>
      <c r="E390">
        <v>2.2261184909999998</v>
      </c>
    </row>
    <row r="391" spans="1:5">
      <c r="A391" s="116">
        <v>0.6551851851851852</v>
      </c>
      <c r="B391">
        <v>-490.5372271</v>
      </c>
      <c r="C391">
        <v>15594.869849999999</v>
      </c>
      <c r="D391">
        <v>1.2932417490000001</v>
      </c>
      <c r="E391">
        <v>2.2268064600000002</v>
      </c>
    </row>
    <row r="392" spans="1:5">
      <c r="A392" s="116">
        <v>0.65520833333333328</v>
      </c>
      <c r="B392">
        <v>-501.50255859999999</v>
      </c>
      <c r="C392">
        <v>15592.896339999999</v>
      </c>
      <c r="D392">
        <v>1.2702179899999999</v>
      </c>
      <c r="E392">
        <v>2.2286708900000001</v>
      </c>
    </row>
    <row r="393" spans="1:5">
      <c r="A393" s="116">
        <v>0.65523148148148147</v>
      </c>
      <c r="B393">
        <v>-495.83477199999999</v>
      </c>
      <c r="C393">
        <v>15592.073829999999</v>
      </c>
      <c r="D393">
        <v>1.2992327530000001</v>
      </c>
      <c r="E393">
        <v>2.2281137790000001</v>
      </c>
    </row>
    <row r="394" spans="1:5">
      <c r="A394" s="116">
        <v>0.65525462962962966</v>
      </c>
      <c r="B394">
        <v>-495.9655922</v>
      </c>
      <c r="C394">
        <v>15590.341770000001</v>
      </c>
      <c r="D394">
        <v>1.275995432</v>
      </c>
      <c r="E394">
        <v>2.2258090529999999</v>
      </c>
    </row>
    <row r="395" spans="1:5">
      <c r="A395" s="116">
        <v>0.65527777777777774</v>
      </c>
      <c r="B395">
        <v>-491.8493292</v>
      </c>
      <c r="C395">
        <v>15589.51513</v>
      </c>
      <c r="D395">
        <v>1.2928312870000001</v>
      </c>
      <c r="E395">
        <v>2.2254707159999998</v>
      </c>
    </row>
    <row r="396" spans="1:5">
      <c r="A396" s="116">
        <v>0.65530092592592593</v>
      </c>
      <c r="B396">
        <v>-489.2593124</v>
      </c>
      <c r="C396">
        <v>15588.610210000001</v>
      </c>
      <c r="D396">
        <v>1.2932973759999999</v>
      </c>
      <c r="E396">
        <v>2.2281179849999999</v>
      </c>
    </row>
    <row r="397" spans="1:5">
      <c r="A397" s="116">
        <v>0.65532407407407411</v>
      </c>
      <c r="B397">
        <v>-493.92880659999997</v>
      </c>
      <c r="C397">
        <v>15588.472</v>
      </c>
      <c r="D397">
        <v>1.297015754</v>
      </c>
      <c r="E397">
        <v>2.227725725</v>
      </c>
    </row>
    <row r="398" spans="1:5">
      <c r="A398" s="116">
        <v>0.65534722222222219</v>
      </c>
      <c r="B398">
        <v>-496.06646110000003</v>
      </c>
      <c r="C398">
        <v>15586.839819999999</v>
      </c>
      <c r="D398">
        <v>1.2896347349999999</v>
      </c>
      <c r="E398">
        <v>2.227880801</v>
      </c>
    </row>
    <row r="399" spans="1:5">
      <c r="A399" s="116">
        <v>0.65537037037037038</v>
      </c>
      <c r="B399">
        <v>-503.72410689999998</v>
      </c>
      <c r="C399">
        <v>15586.508089999999</v>
      </c>
      <c r="D399">
        <v>1.281733193</v>
      </c>
      <c r="E399">
        <v>2.2254965000000002</v>
      </c>
    </row>
    <row r="400" spans="1:5">
      <c r="A400" s="116">
        <v>0.65539351851851857</v>
      </c>
      <c r="B400">
        <v>-495.10259919999999</v>
      </c>
      <c r="C400">
        <v>15586.21825</v>
      </c>
      <c r="D400">
        <v>1.293380226</v>
      </c>
      <c r="E400">
        <v>2.225707587</v>
      </c>
    </row>
    <row r="401" spans="1:5">
      <c r="A401" s="116">
        <v>0.65541666666666665</v>
      </c>
      <c r="B401">
        <v>-486.7785877</v>
      </c>
      <c r="C401">
        <v>15586.190060000001</v>
      </c>
      <c r="D401">
        <v>1.285861862</v>
      </c>
      <c r="E401">
        <v>2.2255495079999998</v>
      </c>
    </row>
    <row r="402" spans="1:5">
      <c r="A402" s="116">
        <v>0.65543981481481484</v>
      </c>
      <c r="B402">
        <v>-495.7882113</v>
      </c>
      <c r="C402">
        <v>15585.70241</v>
      </c>
      <c r="D402">
        <v>1.2981151950000001</v>
      </c>
      <c r="E402">
        <v>2.2262059280000002</v>
      </c>
    </row>
    <row r="403" spans="1:5">
      <c r="A403" s="116">
        <v>0.65546296296296302</v>
      </c>
      <c r="B403">
        <v>-498.60070130000003</v>
      </c>
      <c r="C403">
        <v>15585.35123</v>
      </c>
      <c r="D403">
        <v>1.293227041</v>
      </c>
      <c r="E403">
        <v>2.2277690880000001</v>
      </c>
    </row>
    <row r="404" spans="1:5">
      <c r="A404" s="116">
        <v>0.6554861111111111</v>
      </c>
      <c r="B404">
        <v>-469.07587469999999</v>
      </c>
      <c r="C404">
        <v>15584.48295</v>
      </c>
      <c r="D404">
        <v>1.2957475650000001</v>
      </c>
      <c r="E404">
        <v>2.2263933420000002</v>
      </c>
    </row>
    <row r="405" spans="1:5">
      <c r="A405" s="116">
        <v>0.65550925925925929</v>
      </c>
      <c r="B405">
        <v>-482.59572270000001</v>
      </c>
      <c r="C405">
        <v>15583.619000000001</v>
      </c>
      <c r="D405">
        <v>1.294664024</v>
      </c>
      <c r="E405">
        <v>2.2271267520000002</v>
      </c>
    </row>
    <row r="406" spans="1:5">
      <c r="A406" s="116">
        <v>0.65553240740740748</v>
      </c>
      <c r="B406">
        <v>-494.90171529999998</v>
      </c>
      <c r="C406">
        <v>15583.35922</v>
      </c>
      <c r="D406">
        <v>1.273402133</v>
      </c>
      <c r="E406">
        <v>2.2283749739999998</v>
      </c>
    </row>
    <row r="407" spans="1:5">
      <c r="A407" s="116">
        <v>0.65555555555555556</v>
      </c>
      <c r="B407">
        <v>-501.23192979999999</v>
      </c>
      <c r="C407">
        <v>15581.58461</v>
      </c>
      <c r="D407">
        <v>1.2793869929999999</v>
      </c>
      <c r="E407">
        <v>2.2256041120000001</v>
      </c>
    </row>
    <row r="408" spans="1:5">
      <c r="A408" s="116">
        <v>0.65557870370370364</v>
      </c>
      <c r="B408">
        <v>-497.78265249999998</v>
      </c>
      <c r="C408">
        <v>15581.48468</v>
      </c>
      <c r="D408">
        <v>1.273771174</v>
      </c>
      <c r="E408">
        <v>2.2276942239999999</v>
      </c>
    </row>
    <row r="409" spans="1:5">
      <c r="A409" s="116">
        <v>0.65560185185185182</v>
      </c>
      <c r="B409">
        <v>-499.56556219999999</v>
      </c>
      <c r="C409">
        <v>15581.142669999999</v>
      </c>
      <c r="D409">
        <v>1.2805210810000001</v>
      </c>
      <c r="E409">
        <v>2.2255087630000001</v>
      </c>
    </row>
    <row r="410" spans="1:5">
      <c r="A410" s="116">
        <v>0.65562500000000001</v>
      </c>
      <c r="B410">
        <v>-502.04974540000001</v>
      </c>
      <c r="C410">
        <v>15580.90271</v>
      </c>
      <c r="D410">
        <v>1.276920249</v>
      </c>
      <c r="E410">
        <v>2.227132085</v>
      </c>
    </row>
    <row r="411" spans="1:5">
      <c r="A411" s="116">
        <v>0.65564814814814809</v>
      </c>
      <c r="B411">
        <v>-496.3178418</v>
      </c>
      <c r="C411">
        <v>15579.60233</v>
      </c>
      <c r="D411">
        <v>1.2727014569999999</v>
      </c>
      <c r="E411">
        <v>2.2278876190000001</v>
      </c>
    </row>
    <row r="412" spans="1:5">
      <c r="A412" s="116">
        <v>0.65567129629629628</v>
      </c>
      <c r="B412">
        <v>-495.11815519999999</v>
      </c>
      <c r="C412">
        <v>15578.40473</v>
      </c>
      <c r="D412">
        <v>1.273523242</v>
      </c>
      <c r="E412">
        <v>2.2266900280000002</v>
      </c>
    </row>
    <row r="413" spans="1:5">
      <c r="A413" s="116">
        <v>0.65569444444444447</v>
      </c>
      <c r="B413">
        <v>-492.71061370000001</v>
      </c>
      <c r="C413">
        <v>15577.74576</v>
      </c>
      <c r="D413">
        <v>1.2835530740000001</v>
      </c>
      <c r="E413">
        <v>2.2282359679999999</v>
      </c>
    </row>
    <row r="414" spans="1:5">
      <c r="A414" s="116">
        <v>0.65571759259259255</v>
      </c>
      <c r="B414">
        <v>-494.7108897</v>
      </c>
      <c r="C414">
        <v>15577.205459999999</v>
      </c>
      <c r="D414">
        <v>1.271340666</v>
      </c>
      <c r="E414">
        <v>2.226719192</v>
      </c>
    </row>
    <row r="415" spans="1:5">
      <c r="A415" s="116">
        <v>0.65574074074074074</v>
      </c>
      <c r="B415">
        <v>-506.01161789999998</v>
      </c>
      <c r="C415">
        <v>15576.091280000001</v>
      </c>
      <c r="D415">
        <v>1.297147439</v>
      </c>
      <c r="E415">
        <v>2.2279372180000001</v>
      </c>
    </row>
    <row r="416" spans="1:5">
      <c r="A416" s="116">
        <v>0.65576388888888892</v>
      </c>
      <c r="B416">
        <v>-486.68852099999998</v>
      </c>
      <c r="C416">
        <v>15575.4115</v>
      </c>
      <c r="D416">
        <v>1.2745319100000001</v>
      </c>
      <c r="E416">
        <v>2.2286213990000001</v>
      </c>
    </row>
    <row r="417" spans="1:5">
      <c r="A417" s="116">
        <v>0.655787037037037</v>
      </c>
      <c r="B417">
        <v>-500.27002920000001</v>
      </c>
      <c r="C417">
        <v>15575.095960000001</v>
      </c>
      <c r="D417">
        <v>1.294118511</v>
      </c>
      <c r="E417">
        <v>2.2258283360000002</v>
      </c>
    </row>
    <row r="418" spans="1:5">
      <c r="A418" s="116">
        <v>0.65581018518518519</v>
      </c>
      <c r="B418">
        <v>-489.81116420000001</v>
      </c>
      <c r="C418">
        <v>15574.345240000001</v>
      </c>
      <c r="D418">
        <v>1.2912163050000001</v>
      </c>
      <c r="E418">
        <v>2.225983566</v>
      </c>
    </row>
    <row r="419" spans="1:5">
      <c r="A419" s="116">
        <v>0.65583333333333338</v>
      </c>
      <c r="B419">
        <v>-493.18124599999999</v>
      </c>
      <c r="C419">
        <v>15573.62033</v>
      </c>
      <c r="D419">
        <v>1.3003146940000001</v>
      </c>
      <c r="E419">
        <v>2.227189262</v>
      </c>
    </row>
    <row r="420" spans="1:5">
      <c r="A420" s="116">
        <v>0.65585648148148146</v>
      </c>
      <c r="B420">
        <v>-505.08649279999997</v>
      </c>
      <c r="C420">
        <v>15573.143899999999</v>
      </c>
      <c r="D420">
        <v>1.272273714</v>
      </c>
      <c r="E420">
        <v>2.2262832079999999</v>
      </c>
    </row>
    <row r="421" spans="1:5">
      <c r="A421" s="116">
        <v>0.65587962962962965</v>
      </c>
      <c r="B421">
        <v>-493.9317034</v>
      </c>
      <c r="C421">
        <v>15572.08035</v>
      </c>
      <c r="D421">
        <v>1.286014588</v>
      </c>
      <c r="E421">
        <v>2.226666233</v>
      </c>
    </row>
    <row r="422" spans="1:5">
      <c r="A422" s="116">
        <v>0.65590277777777783</v>
      </c>
      <c r="B422">
        <v>-490.01149959999998</v>
      </c>
      <c r="C422">
        <v>15570.153029999999</v>
      </c>
      <c r="D422">
        <v>1.277448498</v>
      </c>
      <c r="E422">
        <v>2.2271600340000002</v>
      </c>
    </row>
    <row r="423" spans="1:5">
      <c r="A423" s="116">
        <v>0.65592592592592591</v>
      </c>
      <c r="B423">
        <v>-494.42879809999999</v>
      </c>
      <c r="C423">
        <v>15569.21046</v>
      </c>
      <c r="D423">
        <v>1.276127311</v>
      </c>
      <c r="E423">
        <v>2.2271703829999998</v>
      </c>
    </row>
    <row r="424" spans="1:5">
      <c r="A424" s="116">
        <v>0.6559490740740741</v>
      </c>
      <c r="B424">
        <v>-492.0199432</v>
      </c>
      <c r="C424">
        <v>15568.6297</v>
      </c>
      <c r="D424">
        <v>1.287428064</v>
      </c>
      <c r="E424">
        <v>2.227516241</v>
      </c>
    </row>
    <row r="425" spans="1:5">
      <c r="A425" s="116">
        <v>0.65597222222222229</v>
      </c>
      <c r="B425">
        <v>-494.207156</v>
      </c>
      <c r="C425">
        <v>15567.38919</v>
      </c>
      <c r="D425">
        <v>1.276225495</v>
      </c>
      <c r="E425">
        <v>2.2266852610000001</v>
      </c>
    </row>
    <row r="426" spans="1:5">
      <c r="A426" s="116">
        <v>0.65599537037037037</v>
      </c>
      <c r="B426">
        <v>-492.83092909999999</v>
      </c>
      <c r="C426">
        <v>15566.20046</v>
      </c>
      <c r="D426">
        <v>1.298288498</v>
      </c>
      <c r="E426">
        <v>2.2283870459999999</v>
      </c>
    </row>
    <row r="427" spans="1:5">
      <c r="A427" s="116">
        <v>0.65601851851851845</v>
      </c>
      <c r="B427">
        <v>-492.47551040000002</v>
      </c>
      <c r="C427">
        <v>15565.35584</v>
      </c>
      <c r="D427">
        <v>1.30005773</v>
      </c>
      <c r="E427">
        <v>2.225950622</v>
      </c>
    </row>
    <row r="428" spans="1:5">
      <c r="A428" s="116">
        <v>0.65604166666666663</v>
      </c>
      <c r="B428">
        <v>-500.54428109999998</v>
      </c>
      <c r="C428">
        <v>15563.970520000001</v>
      </c>
      <c r="D428">
        <v>1.2875449109999999</v>
      </c>
      <c r="E428">
        <v>2.22646897</v>
      </c>
    </row>
    <row r="429" spans="1:5">
      <c r="A429" s="116">
        <v>0.65606481481481482</v>
      </c>
      <c r="B429">
        <v>-500.06988239999998</v>
      </c>
      <c r="C429">
        <v>15563.126340000001</v>
      </c>
      <c r="D429">
        <v>1.278126836</v>
      </c>
      <c r="E429">
        <v>2.2257438559999998</v>
      </c>
    </row>
    <row r="430" spans="1:5">
      <c r="A430" s="116">
        <v>0.6560879629629629</v>
      </c>
      <c r="B430">
        <v>-493.61099789999997</v>
      </c>
      <c r="C430">
        <v>15561.28584</v>
      </c>
      <c r="D430">
        <v>1.2716349840000001</v>
      </c>
      <c r="E430">
        <v>2.2258575770000002</v>
      </c>
    </row>
    <row r="431" spans="1:5">
      <c r="A431" s="116">
        <v>0.65611111111111109</v>
      </c>
      <c r="B431">
        <v>-503.3862613</v>
      </c>
      <c r="C431">
        <v>15560.351070000001</v>
      </c>
      <c r="D431">
        <v>1.2747856550000001</v>
      </c>
      <c r="E431">
        <v>2.226959318</v>
      </c>
    </row>
    <row r="432" spans="1:5">
      <c r="A432" s="116">
        <v>0.65613425925925928</v>
      </c>
      <c r="B432">
        <v>-491.1332385</v>
      </c>
      <c r="C432">
        <v>15559.691570000001</v>
      </c>
      <c r="D432">
        <v>1.292575716</v>
      </c>
      <c r="E432">
        <v>2.2259624379999998</v>
      </c>
    </row>
    <row r="433" spans="1:5">
      <c r="A433" s="116">
        <v>0.65615740740740736</v>
      </c>
      <c r="B433">
        <v>-501.32139699999999</v>
      </c>
      <c r="C433">
        <v>15557.783750000001</v>
      </c>
      <c r="D433">
        <v>1.2936286269999999</v>
      </c>
      <c r="E433">
        <v>2.2275528759999998</v>
      </c>
    </row>
    <row r="434" spans="1:5">
      <c r="A434" s="116">
        <v>0.65618055555555554</v>
      </c>
      <c r="B434">
        <v>-495.14385709999999</v>
      </c>
      <c r="C434">
        <v>15556.84045</v>
      </c>
      <c r="D434">
        <v>1.2733250730000001</v>
      </c>
      <c r="E434">
        <v>2.2263675919999999</v>
      </c>
    </row>
    <row r="435" spans="1:5">
      <c r="A435" s="116">
        <v>0.65620370370370373</v>
      </c>
      <c r="B435">
        <v>-500.88180569999997</v>
      </c>
      <c r="C435">
        <v>15554.88925</v>
      </c>
      <c r="D435">
        <v>1.2777817380000001</v>
      </c>
      <c r="E435">
        <v>2.2267473610000001</v>
      </c>
    </row>
    <row r="436" spans="1:5">
      <c r="A436" s="116">
        <v>0.65622685185185181</v>
      </c>
      <c r="B436">
        <v>-493.55540739999998</v>
      </c>
      <c r="C436">
        <v>15554.598770000001</v>
      </c>
      <c r="D436">
        <v>1.273474894</v>
      </c>
      <c r="E436">
        <v>2.2280025779999999</v>
      </c>
    </row>
    <row r="437" spans="1:5">
      <c r="A437" s="116">
        <v>0.65625</v>
      </c>
      <c r="B437">
        <v>-500.13204409999997</v>
      </c>
      <c r="C437">
        <v>15553.21416</v>
      </c>
      <c r="D437">
        <v>1.297165455</v>
      </c>
      <c r="E437">
        <v>2.226966102</v>
      </c>
    </row>
    <row r="438" spans="1:5">
      <c r="A438" s="116">
        <v>0.65627314814814819</v>
      </c>
      <c r="B438">
        <v>-498.57844970000002</v>
      </c>
      <c r="C438">
        <v>15552.537990000001</v>
      </c>
      <c r="D438">
        <v>1.2868421809999999</v>
      </c>
      <c r="E438">
        <v>2.227462703</v>
      </c>
    </row>
    <row r="439" spans="1:5">
      <c r="A439" s="116">
        <v>0.65629629629629627</v>
      </c>
      <c r="B439">
        <v>-500.61073370000003</v>
      </c>
      <c r="C439">
        <v>15551.31199</v>
      </c>
      <c r="D439">
        <v>1.2903524580000001</v>
      </c>
      <c r="E439">
        <v>2.2266894810000002</v>
      </c>
    </row>
    <row r="440" spans="1:5">
      <c r="A440" s="116">
        <v>0.65631944444444446</v>
      </c>
      <c r="B440">
        <v>-498.09487610000002</v>
      </c>
      <c r="C440">
        <v>15550.101720000001</v>
      </c>
      <c r="D440">
        <v>1.286699104</v>
      </c>
      <c r="E440">
        <v>2.2274594749999999</v>
      </c>
    </row>
    <row r="441" spans="1:5">
      <c r="A441" s="116">
        <v>0.65634259259259264</v>
      </c>
      <c r="B441">
        <v>-495.93984810000001</v>
      </c>
      <c r="C441">
        <v>15548.72977</v>
      </c>
      <c r="D441">
        <v>1.2715437190000001</v>
      </c>
      <c r="E441">
        <v>2.2271841449999998</v>
      </c>
    </row>
    <row r="442" spans="1:5">
      <c r="A442" s="116">
        <v>0.65636574074074072</v>
      </c>
      <c r="B442">
        <v>-489.4991417</v>
      </c>
      <c r="C442">
        <v>15547.29335</v>
      </c>
      <c r="D442">
        <v>1.27032941</v>
      </c>
      <c r="E442">
        <v>2.2277429999999998</v>
      </c>
    </row>
    <row r="443" spans="1:5">
      <c r="A443" s="116">
        <v>0.65638888888888891</v>
      </c>
      <c r="B443">
        <v>-505.05072919999998</v>
      </c>
      <c r="C443">
        <v>15546.847739999999</v>
      </c>
      <c r="D443">
        <v>1.2930244449999999</v>
      </c>
      <c r="E443">
        <v>2.2269964959999999</v>
      </c>
    </row>
    <row r="444" spans="1:5">
      <c r="A444" s="116">
        <v>0.6564120370370371</v>
      </c>
      <c r="B444">
        <v>-494.90374279999997</v>
      </c>
      <c r="C444">
        <v>15545.84525</v>
      </c>
      <c r="D444">
        <v>1.2876120660000001</v>
      </c>
      <c r="E444">
        <v>2.2264871359999998</v>
      </c>
    </row>
    <row r="445" spans="1:5">
      <c r="A445" s="116">
        <v>0.65643518518518518</v>
      </c>
      <c r="B445">
        <v>-494.13205429999999</v>
      </c>
      <c r="C445">
        <v>15545.32869</v>
      </c>
      <c r="D445">
        <v>1.2963607930000001</v>
      </c>
      <c r="E445">
        <v>2.22663726</v>
      </c>
    </row>
    <row r="446" spans="1:5">
      <c r="A446" s="116">
        <v>0.65645833333333337</v>
      </c>
      <c r="B446">
        <v>-498.3321603</v>
      </c>
      <c r="C446">
        <v>15545.02491</v>
      </c>
      <c r="D446">
        <v>1.291934769</v>
      </c>
      <c r="E446">
        <v>2.2275009460000001</v>
      </c>
    </row>
    <row r="447" spans="1:5">
      <c r="A447" s="116">
        <v>0.65648148148148155</v>
      </c>
      <c r="B447">
        <v>-488.6499695</v>
      </c>
      <c r="C447">
        <v>15544.59914</v>
      </c>
      <c r="D447">
        <v>1.287689053</v>
      </c>
      <c r="E447">
        <v>2.2258210379999999</v>
      </c>
    </row>
    <row r="448" spans="1:5">
      <c r="A448" s="116">
        <v>0.65650462962962963</v>
      </c>
      <c r="B448">
        <v>-499.71459019999998</v>
      </c>
      <c r="C448">
        <v>15544.43116</v>
      </c>
      <c r="D448">
        <v>1.2789950320000001</v>
      </c>
      <c r="E448">
        <v>2.2265839839999999</v>
      </c>
    </row>
    <row r="449" spans="1:5">
      <c r="A449" s="116">
        <v>0.65652777777777771</v>
      </c>
      <c r="B449">
        <v>-497.19601160000002</v>
      </c>
      <c r="C449">
        <v>15542.993759999999</v>
      </c>
      <c r="D449">
        <v>1.2867078670000001</v>
      </c>
      <c r="E449">
        <v>2.228010507</v>
      </c>
    </row>
    <row r="450" spans="1:5">
      <c r="A450" s="116">
        <v>0.6565509259259259</v>
      </c>
      <c r="B450">
        <v>-492.09566960000001</v>
      </c>
      <c r="C450">
        <v>15542.304319999999</v>
      </c>
      <c r="D450">
        <v>1.2736328560000001</v>
      </c>
      <c r="E450">
        <v>2.2254939230000002</v>
      </c>
    </row>
    <row r="451" spans="1:5">
      <c r="A451" s="116">
        <v>0.65657407407407409</v>
      </c>
      <c r="B451">
        <v>-500.4361667</v>
      </c>
      <c r="C451">
        <v>15542.11702</v>
      </c>
      <c r="D451">
        <v>1.28823106</v>
      </c>
      <c r="E451">
        <v>2.2251038059999999</v>
      </c>
    </row>
    <row r="452" spans="1:5">
      <c r="A452" s="116">
        <v>0.65659722222222217</v>
      </c>
      <c r="B452">
        <v>-491.42363949999998</v>
      </c>
      <c r="C452">
        <v>15541.253479999999</v>
      </c>
      <c r="D452">
        <v>1.289713855</v>
      </c>
      <c r="E452">
        <v>2.2273054499999998</v>
      </c>
    </row>
    <row r="453" spans="1:5">
      <c r="A453" s="116">
        <v>0.65662037037037035</v>
      </c>
      <c r="B453">
        <v>-498.21103360000001</v>
      </c>
      <c r="C453">
        <v>15539.84823</v>
      </c>
      <c r="D453">
        <v>1.273348022</v>
      </c>
      <c r="E453">
        <v>2.2264958799999999</v>
      </c>
    </row>
    <row r="454" spans="1:5">
      <c r="A454" s="116">
        <v>0.65664351851851854</v>
      </c>
      <c r="B454">
        <v>-503.91858070000001</v>
      </c>
      <c r="C454">
        <v>15538.43037</v>
      </c>
      <c r="D454">
        <v>1.2894333570000001</v>
      </c>
      <c r="E454">
        <v>2.2267615890000001</v>
      </c>
    </row>
    <row r="455" spans="1:5">
      <c r="A455" s="116">
        <v>0.65666666666666662</v>
      </c>
      <c r="B455">
        <v>-497.6438551</v>
      </c>
      <c r="C455">
        <v>15536.873100000001</v>
      </c>
      <c r="D455">
        <v>1.2979839980000001</v>
      </c>
      <c r="E455">
        <v>2.2267124979999999</v>
      </c>
    </row>
    <row r="456" spans="1:5">
      <c r="A456" s="116">
        <v>0.65668981481481481</v>
      </c>
      <c r="B456">
        <v>-506.29556730000002</v>
      </c>
      <c r="C456">
        <v>15536.688920000001</v>
      </c>
      <c r="D456">
        <v>1.287450725</v>
      </c>
      <c r="E456">
        <v>2.2274849319999999</v>
      </c>
    </row>
    <row r="457" spans="1:5">
      <c r="A457" s="116">
        <v>0.656712962962963</v>
      </c>
      <c r="B457">
        <v>-495.94569910000001</v>
      </c>
      <c r="C457">
        <v>15536.348609999999</v>
      </c>
      <c r="D457">
        <v>1.2784495339999999</v>
      </c>
      <c r="E457">
        <v>2.2255565239999999</v>
      </c>
    </row>
    <row r="458" spans="1:5">
      <c r="A458" s="116">
        <v>0.65673611111111108</v>
      </c>
      <c r="B458">
        <v>-491.92229350000002</v>
      </c>
      <c r="C458">
        <v>15534.92848</v>
      </c>
      <c r="D458">
        <v>1.2917133869999999</v>
      </c>
      <c r="E458">
        <v>2.2262493480000001</v>
      </c>
    </row>
    <row r="459" spans="1:5">
      <c r="A459" s="116">
        <v>0.65675925925925926</v>
      </c>
      <c r="B459">
        <v>-494.31155810000001</v>
      </c>
      <c r="C459">
        <v>15534.388440000001</v>
      </c>
      <c r="D459">
        <v>1.27761407</v>
      </c>
      <c r="E459">
        <v>2.2278825950000001</v>
      </c>
    </row>
    <row r="460" spans="1:5">
      <c r="A460" s="116">
        <v>0.65678240740740745</v>
      </c>
      <c r="B460">
        <v>-487.04559189999998</v>
      </c>
      <c r="C460">
        <v>15534.11292</v>
      </c>
      <c r="D460">
        <v>1.285749389</v>
      </c>
      <c r="E460">
        <v>2.228166732</v>
      </c>
    </row>
    <row r="461" spans="1:5">
      <c r="A461" s="116">
        <v>0.65680555555555553</v>
      </c>
      <c r="B461">
        <v>-502.76180670000002</v>
      </c>
      <c r="C461">
        <v>15532.61499</v>
      </c>
      <c r="D461">
        <v>1.276355812</v>
      </c>
      <c r="E461">
        <v>2.2262338060000002</v>
      </c>
    </row>
    <row r="462" spans="1:5">
      <c r="A462" s="116">
        <v>0.65682870370370372</v>
      </c>
      <c r="B462">
        <v>-498.86625340000001</v>
      </c>
      <c r="C462">
        <v>15532.456270000001</v>
      </c>
      <c r="D462">
        <v>1.2884999859999999</v>
      </c>
      <c r="E462">
        <v>2.2276394750000001</v>
      </c>
    </row>
    <row r="463" spans="1:5">
      <c r="A463" s="116">
        <v>0.65685185185185191</v>
      </c>
      <c r="B463">
        <v>-501.20974480000001</v>
      </c>
      <c r="C463">
        <v>15530.546130000001</v>
      </c>
      <c r="D463">
        <v>1.274339068</v>
      </c>
      <c r="E463">
        <v>2.2255107930000002</v>
      </c>
    </row>
    <row r="464" spans="1:5">
      <c r="A464" s="116">
        <v>0.65687499999999999</v>
      </c>
      <c r="B464">
        <v>-499.32626290000002</v>
      </c>
      <c r="C464">
        <v>15529.496740000001</v>
      </c>
      <c r="D464">
        <v>1.271361728</v>
      </c>
      <c r="E464">
        <v>2.228119908</v>
      </c>
    </row>
    <row r="465" spans="1:5">
      <c r="A465" s="116">
        <v>0.65689814814814818</v>
      </c>
      <c r="B465">
        <v>-491.64295550000003</v>
      </c>
      <c r="C465">
        <v>15527.91121</v>
      </c>
      <c r="D465">
        <v>1.299946775</v>
      </c>
      <c r="E465">
        <v>2.2282143350000001</v>
      </c>
    </row>
    <row r="466" spans="1:5">
      <c r="A466" s="116">
        <v>0.65692129629629636</v>
      </c>
      <c r="B466">
        <v>-495.0192255</v>
      </c>
      <c r="C466">
        <v>15526.21091</v>
      </c>
      <c r="D466">
        <v>1.289115593</v>
      </c>
      <c r="E466">
        <v>2.226193286</v>
      </c>
    </row>
    <row r="467" spans="1:5">
      <c r="A467" s="116">
        <v>0.65694444444444444</v>
      </c>
      <c r="B467">
        <v>-488.85319049999998</v>
      </c>
      <c r="C467">
        <v>15525.122939999999</v>
      </c>
      <c r="D467">
        <v>1.2753014519999999</v>
      </c>
      <c r="E467">
        <v>2.2259373650000001</v>
      </c>
    </row>
    <row r="468" spans="1:5">
      <c r="A468" s="116">
        <v>0.65696759259259252</v>
      </c>
      <c r="B468">
        <v>-493.58382449999999</v>
      </c>
      <c r="C468">
        <v>15524.041069999999</v>
      </c>
      <c r="D468">
        <v>1.2830454410000001</v>
      </c>
      <c r="E468">
        <v>2.2279368819999998</v>
      </c>
    </row>
    <row r="469" spans="1:5">
      <c r="A469" s="116">
        <v>0.65699074074074071</v>
      </c>
      <c r="B469">
        <v>-487.91696239999999</v>
      </c>
      <c r="C469">
        <v>15523.27283</v>
      </c>
      <c r="D469">
        <v>1.294981191</v>
      </c>
      <c r="E469">
        <v>2.2263959020000001</v>
      </c>
    </row>
    <row r="470" spans="1:5">
      <c r="A470" s="116">
        <v>0.6570138888888889</v>
      </c>
      <c r="B470">
        <v>-492.28717740000002</v>
      </c>
      <c r="C470">
        <v>15522.613789999999</v>
      </c>
      <c r="D470">
        <v>1.2887989129999999</v>
      </c>
      <c r="E470">
        <v>2.2264359140000001</v>
      </c>
    </row>
    <row r="471" spans="1:5">
      <c r="A471" s="116">
        <v>0.65703703703703698</v>
      </c>
      <c r="B471">
        <v>-498.07442589999999</v>
      </c>
      <c r="C471">
        <v>15521.236070000001</v>
      </c>
      <c r="D471">
        <v>1.2758338760000001</v>
      </c>
      <c r="E471">
        <v>2.2277912710000001</v>
      </c>
    </row>
    <row r="472" spans="1:5">
      <c r="A472" s="116">
        <v>0.65706018518518516</v>
      </c>
      <c r="B472">
        <v>-501.37991929999998</v>
      </c>
      <c r="C472">
        <v>15520.44053</v>
      </c>
      <c r="D472">
        <v>1.2743135240000001</v>
      </c>
      <c r="E472">
        <v>2.2269500770000001</v>
      </c>
    </row>
    <row r="473" spans="1:5">
      <c r="A473" s="116">
        <v>0.65708333333333335</v>
      </c>
      <c r="B473">
        <v>-494.23440349999998</v>
      </c>
      <c r="C473">
        <v>15518.77846</v>
      </c>
      <c r="D473">
        <v>1.28096074</v>
      </c>
      <c r="E473">
        <v>2.227649811</v>
      </c>
    </row>
    <row r="474" spans="1:5">
      <c r="A474" s="116">
        <v>0.65710648148148143</v>
      </c>
      <c r="B474">
        <v>-488.45669570000001</v>
      </c>
      <c r="C474">
        <v>15517.03407</v>
      </c>
      <c r="D474">
        <v>1.2858385029999999</v>
      </c>
      <c r="E474">
        <v>2.2259922150000002</v>
      </c>
    </row>
    <row r="475" spans="1:5">
      <c r="A475" s="116">
        <v>0.65712962962962962</v>
      </c>
      <c r="B475">
        <v>-492.3062888</v>
      </c>
      <c r="C475">
        <v>15515.21189</v>
      </c>
      <c r="D475">
        <v>1.2854362930000001</v>
      </c>
      <c r="E475">
        <v>2.2266586689999999</v>
      </c>
    </row>
    <row r="476" spans="1:5">
      <c r="A476" s="116">
        <v>0.65715277777777781</v>
      </c>
      <c r="B476">
        <v>-500.90416549999998</v>
      </c>
      <c r="C476">
        <v>15514.305050000001</v>
      </c>
      <c r="D476">
        <v>1.271047587</v>
      </c>
      <c r="E476">
        <v>2.2271601109999999</v>
      </c>
    </row>
    <row r="477" spans="1:5">
      <c r="A477" s="116">
        <v>0.65717592592592589</v>
      </c>
      <c r="B477">
        <v>-499.84453689999998</v>
      </c>
      <c r="C477">
        <v>15513.52173</v>
      </c>
      <c r="D477">
        <v>1.276020854</v>
      </c>
      <c r="E477">
        <v>2.2265761500000001</v>
      </c>
    </row>
    <row r="478" spans="1:5">
      <c r="A478" s="116">
        <v>0.65719907407407407</v>
      </c>
      <c r="B478">
        <v>-492.1576541</v>
      </c>
      <c r="C478">
        <v>15512.845020000001</v>
      </c>
      <c r="D478">
        <v>1.2801503510000001</v>
      </c>
      <c r="E478">
        <v>2.2280283120000002</v>
      </c>
    </row>
    <row r="479" spans="1:5">
      <c r="A479" s="116">
        <v>0.65722222222222226</v>
      </c>
      <c r="B479">
        <v>-491.65805999999998</v>
      </c>
      <c r="C479">
        <v>15511.26187</v>
      </c>
      <c r="D479">
        <v>1.2880446379999999</v>
      </c>
      <c r="E479">
        <v>2.227187233</v>
      </c>
    </row>
    <row r="480" spans="1:5">
      <c r="A480" s="116">
        <v>0.65724537037037034</v>
      </c>
      <c r="B480">
        <v>-490.62301880000001</v>
      </c>
      <c r="C480">
        <v>15509.645699999999</v>
      </c>
      <c r="D480">
        <v>1.2955772270000001</v>
      </c>
      <c r="E480">
        <v>2.2283922330000001</v>
      </c>
    </row>
    <row r="481" spans="1:5">
      <c r="A481" s="116">
        <v>0.65726851851851853</v>
      </c>
      <c r="B481">
        <v>-487.3177756</v>
      </c>
      <c r="C481">
        <v>15509.2829</v>
      </c>
      <c r="D481">
        <v>1.2816375579999999</v>
      </c>
      <c r="E481">
        <v>2.227558197</v>
      </c>
    </row>
    <row r="482" spans="1:5">
      <c r="A482" s="116">
        <v>0.65729166666666672</v>
      </c>
      <c r="B482">
        <v>-493.9323713</v>
      </c>
      <c r="C482">
        <v>15508.510780000001</v>
      </c>
      <c r="D482">
        <v>1.299381731</v>
      </c>
      <c r="E482">
        <v>2.2251039669999999</v>
      </c>
    </row>
    <row r="483" spans="1:5">
      <c r="A483" s="116">
        <v>0.6573148148148148</v>
      </c>
      <c r="B483">
        <v>-491.54119420000001</v>
      </c>
      <c r="C483">
        <v>15507.858770000001</v>
      </c>
      <c r="D483">
        <v>1.2727777140000001</v>
      </c>
      <c r="E483">
        <v>2.2252203229999998</v>
      </c>
    </row>
    <row r="484" spans="1:5">
      <c r="A484" s="116">
        <v>0.65733796296296299</v>
      </c>
      <c r="B484">
        <v>-501.51300049999998</v>
      </c>
      <c r="C484">
        <v>15507.167750000001</v>
      </c>
      <c r="D484">
        <v>1.2998088409999999</v>
      </c>
      <c r="E484">
        <v>2.2285132079999999</v>
      </c>
    </row>
    <row r="485" spans="1:5">
      <c r="A485" s="116">
        <v>0.65736111111111117</v>
      </c>
      <c r="B485">
        <v>-493.74230110000002</v>
      </c>
      <c r="C485">
        <v>15506.10347</v>
      </c>
      <c r="D485">
        <v>1.299561344</v>
      </c>
      <c r="E485">
        <v>2.2263846260000002</v>
      </c>
    </row>
    <row r="486" spans="1:5">
      <c r="A486" s="116">
        <v>0.65738425925925925</v>
      </c>
      <c r="B486">
        <v>-497.50011699999999</v>
      </c>
      <c r="C486">
        <v>15505.154930000001</v>
      </c>
      <c r="D486">
        <v>1.2931065310000001</v>
      </c>
      <c r="E486">
        <v>2.2283578899999998</v>
      </c>
    </row>
    <row r="487" spans="1:5">
      <c r="A487" s="116">
        <v>0.65740740740740744</v>
      </c>
      <c r="B487">
        <v>-494.57660550000003</v>
      </c>
      <c r="C487">
        <v>15503.7354</v>
      </c>
      <c r="D487">
        <v>1.285875731</v>
      </c>
      <c r="E487">
        <v>2.225428527</v>
      </c>
    </row>
    <row r="488" spans="1:5">
      <c r="A488" s="116">
        <v>0.65743055555555563</v>
      </c>
      <c r="B488">
        <v>-503.72314290000003</v>
      </c>
      <c r="C488">
        <v>15503.663049999999</v>
      </c>
      <c r="D488">
        <v>1.2852782970000001</v>
      </c>
      <c r="E488">
        <v>2.2281627560000001</v>
      </c>
    </row>
    <row r="489" spans="1:5">
      <c r="A489" s="116">
        <v>0.65745370370370371</v>
      </c>
      <c r="B489">
        <v>-488.80155559999997</v>
      </c>
      <c r="C489">
        <v>15502.484979999999</v>
      </c>
      <c r="D489">
        <v>1.2882003660000001</v>
      </c>
      <c r="E489">
        <v>2.2269627220000001</v>
      </c>
    </row>
    <row r="490" spans="1:5">
      <c r="A490" s="116">
        <v>0.65747685185185178</v>
      </c>
      <c r="B490">
        <v>-503.13489900000002</v>
      </c>
      <c r="C490">
        <v>15501.57523</v>
      </c>
      <c r="D490">
        <v>1.281606158</v>
      </c>
      <c r="E490">
        <v>2.2274791509999998</v>
      </c>
    </row>
    <row r="491" spans="1:5">
      <c r="A491" s="116">
        <v>0.65749999999999997</v>
      </c>
      <c r="B491">
        <v>-494.2004574</v>
      </c>
      <c r="C491">
        <v>15501.245629999999</v>
      </c>
      <c r="D491">
        <v>1.271504049</v>
      </c>
      <c r="E491">
        <v>2.226061187</v>
      </c>
    </row>
    <row r="492" spans="1:5">
      <c r="A492" s="116">
        <v>0.65752314814814816</v>
      </c>
      <c r="B492">
        <v>-504.61521110000001</v>
      </c>
      <c r="C492">
        <v>15499.54709</v>
      </c>
      <c r="D492">
        <v>1.2967650159999999</v>
      </c>
      <c r="E492">
        <v>2.2262467180000001</v>
      </c>
    </row>
    <row r="493" spans="1:5">
      <c r="A493" s="116">
        <v>0.65754629629629624</v>
      </c>
      <c r="B493">
        <v>-495.73543799999999</v>
      </c>
      <c r="C493">
        <v>15498.694600000001</v>
      </c>
      <c r="D493">
        <v>1.288716473</v>
      </c>
      <c r="E493">
        <v>2.2280195950000001</v>
      </c>
    </row>
    <row r="494" spans="1:5">
      <c r="A494" s="116">
        <v>0.65756944444444443</v>
      </c>
      <c r="B494">
        <v>-492.04584899999998</v>
      </c>
      <c r="C494">
        <v>15497.89536</v>
      </c>
      <c r="D494">
        <v>1.2838841219999999</v>
      </c>
      <c r="E494">
        <v>2.2287051390000001</v>
      </c>
    </row>
    <row r="495" spans="1:5">
      <c r="A495" s="116">
        <v>0.65759259259259262</v>
      </c>
      <c r="B495">
        <v>-501.09228359999997</v>
      </c>
      <c r="C495">
        <v>15496.06465</v>
      </c>
      <c r="D495">
        <v>1.2956477689999999</v>
      </c>
      <c r="E495">
        <v>2.226871665</v>
      </c>
    </row>
    <row r="496" spans="1:5">
      <c r="A496" s="116">
        <v>0.6576157407407407</v>
      </c>
      <c r="B496">
        <v>-497.73928069999999</v>
      </c>
      <c r="C496">
        <v>15494.491969999999</v>
      </c>
      <c r="D496">
        <v>1.2721746089999999</v>
      </c>
      <c r="E496">
        <v>2.2270232129999998</v>
      </c>
    </row>
    <row r="497" spans="1:5">
      <c r="A497" s="116">
        <v>0.65763888888888888</v>
      </c>
      <c r="B497">
        <v>-504.03509839999998</v>
      </c>
      <c r="C497">
        <v>15493.48057</v>
      </c>
      <c r="D497">
        <v>1.283055786</v>
      </c>
      <c r="E497">
        <v>2.2271852750000001</v>
      </c>
    </row>
    <row r="498" spans="1:5">
      <c r="A498" s="116">
        <v>0.65766203703703707</v>
      </c>
      <c r="B498">
        <v>-483.30984080000002</v>
      </c>
      <c r="C498">
        <v>15493.225759999999</v>
      </c>
      <c r="D498">
        <v>1.275258284</v>
      </c>
      <c r="E498">
        <v>2.2280540289999999</v>
      </c>
    </row>
    <row r="499" spans="1:5">
      <c r="A499" s="116">
        <v>0.65768518518518515</v>
      </c>
      <c r="B499">
        <v>-496.58813679999997</v>
      </c>
      <c r="C499">
        <v>15492.17434</v>
      </c>
      <c r="D499">
        <v>1.281084831</v>
      </c>
      <c r="E499">
        <v>2.2278669309999999</v>
      </c>
    </row>
    <row r="500" spans="1:5">
      <c r="A500" s="116">
        <v>0.65770833333333334</v>
      </c>
      <c r="B500">
        <v>-487.56219650000003</v>
      </c>
      <c r="C500">
        <v>15490.379660000001</v>
      </c>
      <c r="D500">
        <v>1.281184232</v>
      </c>
      <c r="E500">
        <v>2.2256963349999999</v>
      </c>
    </row>
    <row r="501" spans="1:5">
      <c r="A501" s="116">
        <v>0.65773148148148153</v>
      </c>
      <c r="B501">
        <v>-494.45005170000002</v>
      </c>
      <c r="C501">
        <v>15489.45982</v>
      </c>
      <c r="D501">
        <v>1.2950738909999999</v>
      </c>
      <c r="E501">
        <v>2.2267670740000001</v>
      </c>
    </row>
    <row r="502" spans="1:5">
      <c r="A502" s="116">
        <v>0.65775462962962961</v>
      </c>
      <c r="B502">
        <v>-494.36740029999999</v>
      </c>
      <c r="C502">
        <v>15488.893760000001</v>
      </c>
      <c r="D502">
        <v>1.2839264130000001</v>
      </c>
      <c r="E502">
        <v>2.2273367419999999</v>
      </c>
    </row>
    <row r="503" spans="1:5">
      <c r="A503" s="116">
        <v>0.65777777777777779</v>
      </c>
      <c r="B503">
        <v>-495.64207499999998</v>
      </c>
      <c r="C503">
        <v>15487.36139</v>
      </c>
      <c r="D503">
        <v>1.300282513</v>
      </c>
      <c r="E503">
        <v>2.2266407689999999</v>
      </c>
    </row>
    <row r="504" spans="1:5">
      <c r="A504" s="116">
        <v>0.65780092592592598</v>
      </c>
      <c r="B504">
        <v>-501.69835979999999</v>
      </c>
      <c r="C504">
        <v>15485.827499999999</v>
      </c>
      <c r="D504">
        <v>1.2742725429999999</v>
      </c>
      <c r="E504">
        <v>2.2273719500000002</v>
      </c>
    </row>
    <row r="505" spans="1:5">
      <c r="A505" s="116">
        <v>0.65782407407407406</v>
      </c>
      <c r="B505">
        <v>-494.95008569999999</v>
      </c>
      <c r="C505">
        <v>15484.319229999999</v>
      </c>
      <c r="D505">
        <v>1.2969075349999999</v>
      </c>
      <c r="E505">
        <v>2.226208352</v>
      </c>
    </row>
    <row r="506" spans="1:5">
      <c r="A506" s="116">
        <v>0.65784722222222225</v>
      </c>
      <c r="B506">
        <v>-484.62234599999999</v>
      </c>
      <c r="C506">
        <v>15484.0425</v>
      </c>
      <c r="D506">
        <v>1.2775904389999999</v>
      </c>
      <c r="E506">
        <v>2.2275268279999998</v>
      </c>
    </row>
    <row r="507" spans="1:5">
      <c r="A507" s="116">
        <v>0.65787037037037044</v>
      </c>
      <c r="B507">
        <v>-502.48259200000001</v>
      </c>
      <c r="C507">
        <v>15482.558010000001</v>
      </c>
      <c r="D507">
        <v>1.2734229939999999</v>
      </c>
      <c r="E507">
        <v>2.2274656730000002</v>
      </c>
    </row>
    <row r="508" spans="1:5">
      <c r="A508" s="116">
        <v>0.65789351851851852</v>
      </c>
      <c r="B508">
        <v>-498.95908989999998</v>
      </c>
      <c r="C508">
        <v>15480.695250000001</v>
      </c>
      <c r="D508">
        <v>1.284587559</v>
      </c>
      <c r="E508">
        <v>2.227791421</v>
      </c>
    </row>
    <row r="509" spans="1:5">
      <c r="A509" s="116">
        <v>0.65791666666666659</v>
      </c>
      <c r="B509">
        <v>-496.15003999999999</v>
      </c>
      <c r="C509">
        <v>15478.87904</v>
      </c>
      <c r="D509">
        <v>1.289308237</v>
      </c>
      <c r="E509">
        <v>2.2272814470000002</v>
      </c>
    </row>
    <row r="510" spans="1:5">
      <c r="A510" s="116">
        <v>0.65793981481481478</v>
      </c>
      <c r="B510">
        <v>-507.08502090000002</v>
      </c>
      <c r="C510">
        <v>15477.779479999999</v>
      </c>
      <c r="D510">
        <v>1.287027666</v>
      </c>
      <c r="E510">
        <v>2.228055248</v>
      </c>
    </row>
    <row r="511" spans="1:5">
      <c r="A511" s="116">
        <v>0.65796296296296297</v>
      </c>
      <c r="B511">
        <v>-506.9367469</v>
      </c>
      <c r="C511">
        <v>15477.09296</v>
      </c>
      <c r="D511">
        <v>1.2800009409999999</v>
      </c>
      <c r="E511">
        <v>2.2277013449999998</v>
      </c>
    </row>
    <row r="512" spans="1:5">
      <c r="A512" s="116">
        <v>0.65798611111111105</v>
      </c>
      <c r="B512">
        <v>-500.7842546</v>
      </c>
      <c r="C512">
        <v>15475.919099999999</v>
      </c>
      <c r="D512">
        <v>1.29610457</v>
      </c>
      <c r="E512">
        <v>2.2256556490000001</v>
      </c>
    </row>
    <row r="513" spans="1:5">
      <c r="A513" s="116">
        <v>0.65800925925925924</v>
      </c>
      <c r="B513">
        <v>-490.12127299999997</v>
      </c>
      <c r="C513">
        <v>15474.911529999999</v>
      </c>
      <c r="D513">
        <v>1.2745290469999999</v>
      </c>
      <c r="E513">
        <v>2.2276067849999999</v>
      </c>
    </row>
    <row r="514" spans="1:5">
      <c r="A514" s="116">
        <v>0.65803240740740743</v>
      </c>
      <c r="B514">
        <v>-506.23353320000001</v>
      </c>
      <c r="C514">
        <v>15474.14941</v>
      </c>
      <c r="D514">
        <v>1.2782304470000001</v>
      </c>
      <c r="E514">
        <v>2.2278392359999999</v>
      </c>
    </row>
    <row r="515" spans="1:5">
      <c r="A515" s="116">
        <v>0.6580555555555555</v>
      </c>
      <c r="B515">
        <v>-492.62149019999998</v>
      </c>
      <c r="C515">
        <v>15473.10117</v>
      </c>
      <c r="D515">
        <v>1.2983767319999999</v>
      </c>
      <c r="E515">
        <v>2.2268063800000002</v>
      </c>
    </row>
    <row r="516" spans="1:5">
      <c r="A516" s="116">
        <v>0.65807870370370369</v>
      </c>
      <c r="B516">
        <v>-500.5636705</v>
      </c>
      <c r="C516">
        <v>15471.90186</v>
      </c>
      <c r="D516">
        <v>1.296748926</v>
      </c>
      <c r="E516">
        <v>2.2250676309999999</v>
      </c>
    </row>
    <row r="517" spans="1:5">
      <c r="A517" s="116">
        <v>0.65810185185185188</v>
      </c>
      <c r="B517">
        <v>-497.82316450000002</v>
      </c>
      <c r="C517">
        <v>15470.30292</v>
      </c>
      <c r="D517">
        <v>1.275311136</v>
      </c>
      <c r="E517">
        <v>2.225521949</v>
      </c>
    </row>
    <row r="518" spans="1:5">
      <c r="A518" s="116">
        <v>0.65812499999999996</v>
      </c>
      <c r="B518">
        <v>-493.9245497</v>
      </c>
      <c r="C518">
        <v>15468.731889999999</v>
      </c>
      <c r="D518">
        <v>1.281602497</v>
      </c>
      <c r="E518">
        <v>2.2261444720000001</v>
      </c>
    </row>
    <row r="519" spans="1:5">
      <c r="A519" s="116">
        <v>0.65814814814814815</v>
      </c>
      <c r="B519">
        <v>-500.79608380000002</v>
      </c>
      <c r="C519">
        <v>15468.43094</v>
      </c>
      <c r="D519">
        <v>1.281478192</v>
      </c>
      <c r="E519">
        <v>2.2273814349999999</v>
      </c>
    </row>
    <row r="520" spans="1:5">
      <c r="A520" s="116">
        <v>0.65817129629629634</v>
      </c>
      <c r="B520">
        <v>-493.97589909999999</v>
      </c>
      <c r="C520">
        <v>15466.63242</v>
      </c>
      <c r="D520">
        <v>1.2945806950000001</v>
      </c>
      <c r="E520">
        <v>2.2280690440000002</v>
      </c>
    </row>
    <row r="521" spans="1:5">
      <c r="A521" s="116">
        <v>0.65819444444444442</v>
      </c>
      <c r="B521">
        <v>-492.78240490000002</v>
      </c>
      <c r="C521">
        <v>15466.042579999999</v>
      </c>
      <c r="D521">
        <v>1.2992737599999999</v>
      </c>
      <c r="E521">
        <v>2.2275866670000002</v>
      </c>
    </row>
    <row r="522" spans="1:5">
      <c r="A522" s="116">
        <v>0.6582175925925926</v>
      </c>
      <c r="B522">
        <v>-503.146638</v>
      </c>
      <c r="C522">
        <v>15464.61298</v>
      </c>
      <c r="D522">
        <v>1.278932014</v>
      </c>
      <c r="E522">
        <v>2.22632319</v>
      </c>
    </row>
    <row r="523" spans="1:5">
      <c r="A523" s="116">
        <v>0.65824074074074079</v>
      </c>
      <c r="B523">
        <v>-503.76759249999998</v>
      </c>
      <c r="C523">
        <v>15462.972760000001</v>
      </c>
      <c r="D523">
        <v>1.2727316150000001</v>
      </c>
      <c r="E523">
        <v>2.2262626650000001</v>
      </c>
    </row>
    <row r="524" spans="1:5">
      <c r="A524" s="116">
        <v>0.65826388888888887</v>
      </c>
      <c r="B524">
        <v>-496.33324750000003</v>
      </c>
      <c r="C524">
        <v>15462.32368</v>
      </c>
      <c r="D524">
        <v>1.2959092729999999</v>
      </c>
      <c r="E524">
        <v>2.2277483830000002</v>
      </c>
    </row>
    <row r="525" spans="1:5">
      <c r="A525" s="116">
        <v>0.65828703703703706</v>
      </c>
      <c r="B525">
        <v>-495.55704320000001</v>
      </c>
      <c r="C525">
        <v>15461.976559999999</v>
      </c>
      <c r="D525">
        <v>1.2838272100000001</v>
      </c>
      <c r="E525">
        <v>2.2275835490000002</v>
      </c>
    </row>
    <row r="526" spans="1:5">
      <c r="A526" s="116">
        <v>0.65831018518518525</v>
      </c>
      <c r="B526">
        <v>-502.22904899999997</v>
      </c>
      <c r="C526">
        <v>15461.94212</v>
      </c>
      <c r="D526">
        <v>1.290300834</v>
      </c>
      <c r="E526">
        <v>2.2274052430000002</v>
      </c>
    </row>
    <row r="527" spans="1:5">
      <c r="A527" s="116">
        <v>0.65833333333333333</v>
      </c>
      <c r="B527">
        <v>-497.07453120000002</v>
      </c>
      <c r="C527">
        <v>15460.39594</v>
      </c>
      <c r="D527">
        <v>1.2865596189999999</v>
      </c>
      <c r="E527">
        <v>2.2278989249999999</v>
      </c>
    </row>
    <row r="528" spans="1:5">
      <c r="A528" s="116">
        <v>0.65835648148148151</v>
      </c>
      <c r="B528">
        <v>-497.1587854</v>
      </c>
      <c r="C528">
        <v>15460.006880000001</v>
      </c>
      <c r="D528">
        <v>1.283685054</v>
      </c>
      <c r="E528">
        <v>2.2272591080000002</v>
      </c>
    </row>
    <row r="529" spans="1:5">
      <c r="A529" s="116">
        <v>0.6583796296296297</v>
      </c>
      <c r="B529">
        <v>-494.11422049999999</v>
      </c>
      <c r="C529">
        <v>15459.829879999999</v>
      </c>
      <c r="D529">
        <v>1.282317707</v>
      </c>
      <c r="E529">
        <v>2.2275652190000002</v>
      </c>
    </row>
    <row r="530" spans="1:5">
      <c r="A530" s="116">
        <v>0.65840277777777778</v>
      </c>
      <c r="B530">
        <v>-500.39312890000002</v>
      </c>
      <c r="C530">
        <v>15459.2107</v>
      </c>
      <c r="D530">
        <v>1.293094583</v>
      </c>
      <c r="E530">
        <v>2.2256303549999998</v>
      </c>
    </row>
    <row r="531" spans="1:5">
      <c r="A531" s="116">
        <v>0.65842592592592586</v>
      </c>
      <c r="B531">
        <v>-504.70056979999998</v>
      </c>
      <c r="C531">
        <v>15459.072459999999</v>
      </c>
      <c r="D531">
        <v>1.2865364079999999</v>
      </c>
      <c r="E531">
        <v>2.227151299</v>
      </c>
    </row>
    <row r="532" spans="1:5">
      <c r="A532" s="116">
        <v>0.65844907407407405</v>
      </c>
      <c r="B532">
        <v>-492.79765049999997</v>
      </c>
      <c r="C532">
        <v>15458.40475</v>
      </c>
      <c r="D532">
        <v>1.297433233</v>
      </c>
      <c r="E532">
        <v>2.226501528</v>
      </c>
    </row>
    <row r="533" spans="1:5">
      <c r="A533" s="116">
        <v>0.65847222222222224</v>
      </c>
      <c r="B533">
        <v>-508.11780759999999</v>
      </c>
      <c r="C533">
        <v>15456.739170000001</v>
      </c>
      <c r="D533">
        <v>1.2798895969999999</v>
      </c>
      <c r="E533">
        <v>2.2263058039999999</v>
      </c>
    </row>
    <row r="534" spans="1:5">
      <c r="A534" s="116">
        <v>0.65849537037037031</v>
      </c>
      <c r="B534">
        <v>-499.04394389999999</v>
      </c>
      <c r="C534">
        <v>15455.789000000001</v>
      </c>
      <c r="D534">
        <v>1.272390661</v>
      </c>
      <c r="E534">
        <v>2.2262236010000001</v>
      </c>
    </row>
    <row r="535" spans="1:5">
      <c r="A535" s="116">
        <v>0.6585185185185185</v>
      </c>
      <c r="B535">
        <v>-497.1386564</v>
      </c>
      <c r="C535">
        <v>15453.79112</v>
      </c>
      <c r="D535">
        <v>1.2781791650000001</v>
      </c>
      <c r="E535">
        <v>2.2259440590000001</v>
      </c>
    </row>
    <row r="536" spans="1:5">
      <c r="A536" s="116">
        <v>0.65854166666666669</v>
      </c>
      <c r="B536">
        <v>-492.54753219999998</v>
      </c>
      <c r="C536">
        <v>15451.8968</v>
      </c>
      <c r="D536">
        <v>1.285897413</v>
      </c>
      <c r="E536">
        <v>2.2259529119999999</v>
      </c>
    </row>
    <row r="537" spans="1:5">
      <c r="A537" s="116">
        <v>0.65856481481481477</v>
      </c>
      <c r="B537">
        <v>-493.41110020000002</v>
      </c>
      <c r="C537">
        <v>15450.42258</v>
      </c>
      <c r="D537">
        <v>1.2755964950000001</v>
      </c>
      <c r="E537">
        <v>2.2269125070000002</v>
      </c>
    </row>
    <row r="538" spans="1:5">
      <c r="A538" s="116">
        <v>0.65858796296296296</v>
      </c>
      <c r="B538">
        <v>-495.1538031</v>
      </c>
      <c r="C538">
        <v>15448.974490000001</v>
      </c>
      <c r="D538">
        <v>1.287453322</v>
      </c>
      <c r="E538">
        <v>2.2277276029999999</v>
      </c>
    </row>
    <row r="539" spans="1:5">
      <c r="A539" s="116">
        <v>0.65861111111111115</v>
      </c>
      <c r="B539">
        <v>-491.43408030000001</v>
      </c>
      <c r="C539">
        <v>15448.53109</v>
      </c>
      <c r="D539">
        <v>1.270997573</v>
      </c>
      <c r="E539">
        <v>2.2274907490000002</v>
      </c>
    </row>
    <row r="540" spans="1:5">
      <c r="A540" s="116">
        <v>0.65863425925925922</v>
      </c>
      <c r="B540">
        <v>-498.78736470000001</v>
      </c>
      <c r="C540">
        <v>15448.032349999999</v>
      </c>
      <c r="D540">
        <v>1.287376817</v>
      </c>
      <c r="E540">
        <v>2.2261806860000002</v>
      </c>
    </row>
    <row r="541" spans="1:5">
      <c r="A541" s="116">
        <v>0.65865740740740741</v>
      </c>
      <c r="B541">
        <v>-490.72381050000001</v>
      </c>
      <c r="C541">
        <v>15447.94155</v>
      </c>
      <c r="D541">
        <v>1.271111916</v>
      </c>
      <c r="E541">
        <v>2.2263249790000001</v>
      </c>
    </row>
    <row r="542" spans="1:5">
      <c r="A542" s="116">
        <v>0.6586805555555556</v>
      </c>
      <c r="B542">
        <v>-500.76409819999998</v>
      </c>
      <c r="C542">
        <v>15446.03188</v>
      </c>
      <c r="D542">
        <v>1.292672968</v>
      </c>
      <c r="E542">
        <v>2.2271791379999999</v>
      </c>
    </row>
    <row r="543" spans="1:5">
      <c r="A543" s="116">
        <v>0.65870370370370368</v>
      </c>
      <c r="B543">
        <v>-495.52224690000003</v>
      </c>
      <c r="C543">
        <v>15444.07483</v>
      </c>
      <c r="D543">
        <v>1.293998897</v>
      </c>
      <c r="E543">
        <v>2.2271925669999999</v>
      </c>
    </row>
    <row r="544" spans="1:5">
      <c r="A544" s="116">
        <v>0.65872685185185187</v>
      </c>
      <c r="B544">
        <v>-509.7563864</v>
      </c>
      <c r="C544">
        <v>15442.34023</v>
      </c>
      <c r="D544">
        <v>1.2960954499999999</v>
      </c>
      <c r="E544">
        <v>2.227664936</v>
      </c>
    </row>
    <row r="545" spans="1:5">
      <c r="A545" s="116">
        <v>0.65875000000000006</v>
      </c>
      <c r="B545">
        <v>-494.33609000000001</v>
      </c>
      <c r="C545">
        <v>15441.08346</v>
      </c>
      <c r="D545">
        <v>1.2900770260000001</v>
      </c>
      <c r="E545">
        <v>2.2276747370000001</v>
      </c>
    </row>
    <row r="546" spans="1:5">
      <c r="A546" s="116">
        <v>0.65877314814814814</v>
      </c>
      <c r="B546">
        <v>-500.45941210000001</v>
      </c>
      <c r="C546">
        <v>15440.305899999999</v>
      </c>
      <c r="D546">
        <v>1.2772812419999999</v>
      </c>
      <c r="E546">
        <v>2.2268880119999999</v>
      </c>
    </row>
    <row r="547" spans="1:5">
      <c r="A547" s="116">
        <v>0.65879629629629632</v>
      </c>
      <c r="B547">
        <v>-494.91690390000002</v>
      </c>
      <c r="C547">
        <v>15439.41541</v>
      </c>
      <c r="D547">
        <v>1.280676283</v>
      </c>
      <c r="E547">
        <v>2.2272362750000001</v>
      </c>
    </row>
    <row r="548" spans="1:5">
      <c r="A548" s="116">
        <v>0.65881944444444451</v>
      </c>
      <c r="B548">
        <v>-505.29715779999998</v>
      </c>
      <c r="C548">
        <v>15438.794389999999</v>
      </c>
      <c r="D548">
        <v>1.287365723</v>
      </c>
      <c r="E548">
        <v>2.2262932540000002</v>
      </c>
    </row>
    <row r="549" spans="1:5">
      <c r="A549" s="116">
        <v>0.65884259259259259</v>
      </c>
      <c r="B549">
        <v>-492.84714639999999</v>
      </c>
      <c r="C549">
        <v>15438.1399</v>
      </c>
      <c r="D549">
        <v>1.275444201</v>
      </c>
      <c r="E549">
        <v>2.2270395889999999</v>
      </c>
    </row>
    <row r="550" spans="1:5">
      <c r="A550" s="116">
        <v>0.65886574074074067</v>
      </c>
      <c r="B550">
        <v>-505.16151120000001</v>
      </c>
      <c r="C550">
        <v>15437.220090000001</v>
      </c>
      <c r="D550">
        <v>1.293359149</v>
      </c>
      <c r="E550">
        <v>2.2256571809999999</v>
      </c>
    </row>
    <row r="551" spans="1:5">
      <c r="A551" s="116">
        <v>0.65888888888888886</v>
      </c>
      <c r="B551">
        <v>-489.6481574</v>
      </c>
      <c r="C551">
        <v>15435.367980000001</v>
      </c>
      <c r="D551">
        <v>1.299114501</v>
      </c>
      <c r="E551">
        <v>2.2264805239999998</v>
      </c>
    </row>
    <row r="552" spans="1:5">
      <c r="A552" s="116">
        <v>0.65891203703703705</v>
      </c>
      <c r="B552">
        <v>-501.85586480000001</v>
      </c>
      <c r="C552">
        <v>15434.231900000001</v>
      </c>
      <c r="D552">
        <v>1.291500538</v>
      </c>
      <c r="E552">
        <v>2.2263471539999999</v>
      </c>
    </row>
    <row r="553" spans="1:5">
      <c r="A553" s="116">
        <v>0.65893518518518512</v>
      </c>
      <c r="B553">
        <v>-493.34478000000001</v>
      </c>
      <c r="C553">
        <v>15432.23948</v>
      </c>
      <c r="D553">
        <v>1.2749053029999999</v>
      </c>
      <c r="E553">
        <v>2.228708208</v>
      </c>
    </row>
    <row r="554" spans="1:5">
      <c r="A554" s="116">
        <v>0.65895833333333331</v>
      </c>
      <c r="B554">
        <v>-497.19564559999998</v>
      </c>
      <c r="C554">
        <v>15431.20444</v>
      </c>
      <c r="D554">
        <v>1.2931964119999999</v>
      </c>
      <c r="E554">
        <v>2.2270201059999999</v>
      </c>
    </row>
    <row r="555" spans="1:5">
      <c r="A555" s="116">
        <v>0.6589814814814815</v>
      </c>
      <c r="B555">
        <v>-485.79368190000002</v>
      </c>
      <c r="C555">
        <v>15430.088229999999</v>
      </c>
      <c r="D555">
        <v>1.278548534</v>
      </c>
      <c r="E555">
        <v>2.2257768699999998</v>
      </c>
    </row>
    <row r="556" spans="1:5">
      <c r="A556" s="116">
        <v>0.65900462962962958</v>
      </c>
      <c r="B556">
        <v>-492.85921489999998</v>
      </c>
      <c r="C556">
        <v>15428.088530000001</v>
      </c>
      <c r="D556">
        <v>1.2946447139999999</v>
      </c>
      <c r="E556">
        <v>2.2276471519999999</v>
      </c>
    </row>
    <row r="557" spans="1:5">
      <c r="A557" s="116">
        <v>0.65902777777777777</v>
      </c>
      <c r="B557">
        <v>-494.5392847</v>
      </c>
      <c r="C557">
        <v>15426.637580000001</v>
      </c>
      <c r="D557">
        <v>1.29984264</v>
      </c>
      <c r="E557">
        <v>2.226952271</v>
      </c>
    </row>
    <row r="558" spans="1:5">
      <c r="A558" s="116">
        <v>0.65905092592592596</v>
      </c>
      <c r="B558">
        <v>-495.55559799999997</v>
      </c>
      <c r="C558">
        <v>15424.848470000001</v>
      </c>
      <c r="D558">
        <v>1.2848270669999999</v>
      </c>
      <c r="E558">
        <v>2.2278651389999999</v>
      </c>
    </row>
    <row r="559" spans="1:5">
      <c r="A559" s="116">
        <v>0.65907407407407403</v>
      </c>
      <c r="B559">
        <v>-503.19683140000001</v>
      </c>
      <c r="C559">
        <v>15424.31488</v>
      </c>
      <c r="D559">
        <v>1.2733217320000001</v>
      </c>
      <c r="E559">
        <v>2.2264616030000002</v>
      </c>
    </row>
    <row r="560" spans="1:5">
      <c r="A560" s="116">
        <v>0.65909722222222222</v>
      </c>
      <c r="B560">
        <v>-502.07155799999998</v>
      </c>
      <c r="C560">
        <v>15423.81754</v>
      </c>
      <c r="D560">
        <v>1.284239621</v>
      </c>
      <c r="E560">
        <v>2.226669292</v>
      </c>
    </row>
    <row r="561" spans="1:5">
      <c r="A561" s="116">
        <v>0.65912037037037041</v>
      </c>
      <c r="B561">
        <v>-493.26691829999999</v>
      </c>
      <c r="C561">
        <v>15423.61786</v>
      </c>
      <c r="D561">
        <v>1.2965909499999999</v>
      </c>
      <c r="E561">
        <v>2.226372542</v>
      </c>
    </row>
    <row r="562" spans="1:5">
      <c r="A562" s="116">
        <v>0.65914351851851849</v>
      </c>
      <c r="B562">
        <v>-501.87003700000002</v>
      </c>
      <c r="C562">
        <v>15423.22185</v>
      </c>
      <c r="D562">
        <v>1.2963184329999999</v>
      </c>
      <c r="E562">
        <v>2.227116949</v>
      </c>
    </row>
    <row r="563" spans="1:5">
      <c r="A563" s="116">
        <v>0.65916666666666668</v>
      </c>
      <c r="B563">
        <v>-495.8120548</v>
      </c>
      <c r="C563">
        <v>15422.380289999999</v>
      </c>
      <c r="D563">
        <v>1.2746783290000001</v>
      </c>
      <c r="E563">
        <v>2.2257262199999999</v>
      </c>
    </row>
    <row r="564" spans="1:5">
      <c r="A564" s="116">
        <v>0.65918981481481487</v>
      </c>
      <c r="B564">
        <v>-494.05153039999999</v>
      </c>
      <c r="C564">
        <v>15421.355320000001</v>
      </c>
      <c r="D564">
        <v>1.2944080650000001</v>
      </c>
      <c r="E564">
        <v>2.2254973040000001</v>
      </c>
    </row>
    <row r="565" spans="1:5">
      <c r="A565" s="116">
        <v>0.65921296296296295</v>
      </c>
      <c r="B565">
        <v>-500.20677699999999</v>
      </c>
      <c r="C565">
        <v>15420.265359999999</v>
      </c>
      <c r="D565">
        <v>1.276698444</v>
      </c>
      <c r="E565">
        <v>2.2276051059999999</v>
      </c>
    </row>
    <row r="566" spans="1:5">
      <c r="A566" s="116">
        <v>0.65923611111111113</v>
      </c>
      <c r="B566">
        <v>-504.31335949999999</v>
      </c>
      <c r="C566">
        <v>15420.153560000001</v>
      </c>
      <c r="D566">
        <v>1.275859007</v>
      </c>
      <c r="E566">
        <v>2.227906672</v>
      </c>
    </row>
    <row r="567" spans="1:5">
      <c r="A567" s="116">
        <v>0.65925925925925932</v>
      </c>
      <c r="B567">
        <v>-497.43847579999999</v>
      </c>
      <c r="C567">
        <v>15419.99172</v>
      </c>
      <c r="D567">
        <v>1.290831839</v>
      </c>
      <c r="E567">
        <v>2.2253560000000001</v>
      </c>
    </row>
    <row r="568" spans="1:5">
      <c r="A568" s="116">
        <v>0.6592824074074074</v>
      </c>
      <c r="B568">
        <v>-501.29015700000002</v>
      </c>
      <c r="C568">
        <v>15419.96573</v>
      </c>
      <c r="D568">
        <v>1.2967228740000001</v>
      </c>
      <c r="E568">
        <v>2.2257533540000001</v>
      </c>
    </row>
    <row r="569" spans="1:5">
      <c r="A569" s="116">
        <v>0.65930555555555559</v>
      </c>
      <c r="B569">
        <v>-501.50207669999998</v>
      </c>
      <c r="C569">
        <v>15419.882600000001</v>
      </c>
      <c r="D569">
        <v>1.291014533</v>
      </c>
      <c r="E569">
        <v>2.226596405</v>
      </c>
    </row>
    <row r="570" spans="1:5">
      <c r="A570" s="116">
        <v>0.65932870370370367</v>
      </c>
      <c r="B570">
        <v>-494.26769089999999</v>
      </c>
      <c r="C570">
        <v>15419.412969999999</v>
      </c>
      <c r="D570">
        <v>1.299059921</v>
      </c>
      <c r="E570">
        <v>2.2272493189999998</v>
      </c>
    </row>
    <row r="571" spans="1:5">
      <c r="A571" s="116">
        <v>0.65935185185185186</v>
      </c>
      <c r="B571">
        <v>-494.37830279999997</v>
      </c>
      <c r="C571">
        <v>15417.689839999999</v>
      </c>
      <c r="D571">
        <v>1.2774559860000001</v>
      </c>
      <c r="E571">
        <v>2.22589835</v>
      </c>
    </row>
    <row r="572" spans="1:5">
      <c r="A572" s="116">
        <v>0.65937499999999993</v>
      </c>
      <c r="B572">
        <v>-498.98575920000002</v>
      </c>
      <c r="C572">
        <v>15417.004489999999</v>
      </c>
      <c r="D572">
        <v>1.277972755</v>
      </c>
      <c r="E572">
        <v>2.2276945669999999</v>
      </c>
    </row>
    <row r="573" spans="1:5">
      <c r="A573" s="116">
        <v>0.65939814814814812</v>
      </c>
      <c r="B573">
        <v>-511.75319009999998</v>
      </c>
      <c r="C573">
        <v>15416.071029999999</v>
      </c>
      <c r="D573">
        <v>1.2942359050000001</v>
      </c>
      <c r="E573">
        <v>2.2255023820000002</v>
      </c>
    </row>
    <row r="574" spans="1:5">
      <c r="A574" s="116">
        <v>0.65942129629629631</v>
      </c>
      <c r="B574">
        <v>-500.06353669999999</v>
      </c>
      <c r="C574">
        <v>15414.26742</v>
      </c>
      <c r="D574">
        <v>1.2995093040000001</v>
      </c>
      <c r="E574">
        <v>2.228436147</v>
      </c>
    </row>
    <row r="575" spans="1:5">
      <c r="A575" s="116">
        <v>0.65944444444444439</v>
      </c>
      <c r="B575">
        <v>-487.4214953</v>
      </c>
      <c r="C575">
        <v>15413.09614</v>
      </c>
      <c r="D575">
        <v>1.2915684190000001</v>
      </c>
      <c r="E575">
        <v>2.2276963080000001</v>
      </c>
    </row>
    <row r="576" spans="1:5">
      <c r="A576" s="116">
        <v>0.65946759259259258</v>
      </c>
      <c r="B576">
        <v>-506.72561719999999</v>
      </c>
      <c r="C576">
        <v>15412.01899</v>
      </c>
      <c r="D576">
        <v>1.292706841</v>
      </c>
      <c r="E576">
        <v>2.2267779929999998</v>
      </c>
    </row>
    <row r="577" spans="1:5">
      <c r="A577" s="116">
        <v>0.65949074074074077</v>
      </c>
      <c r="B577">
        <v>-498.81379600000002</v>
      </c>
      <c r="C577">
        <v>15411.22069</v>
      </c>
      <c r="D577">
        <v>1.29441377</v>
      </c>
      <c r="E577">
        <v>2.2264729220000001</v>
      </c>
    </row>
    <row r="578" spans="1:5">
      <c r="A578" s="116">
        <v>0.65951388888888884</v>
      </c>
      <c r="B578">
        <v>-496.7222716</v>
      </c>
      <c r="C578">
        <v>15410.71075</v>
      </c>
      <c r="D578">
        <v>1.2973470970000001</v>
      </c>
      <c r="E578">
        <v>2.227015459</v>
      </c>
    </row>
    <row r="579" spans="1:5">
      <c r="A579" s="116">
        <v>0.65953703703703703</v>
      </c>
      <c r="B579">
        <v>-497.83649120000001</v>
      </c>
      <c r="C579">
        <v>15408.78917</v>
      </c>
      <c r="D579">
        <v>1.286256917</v>
      </c>
      <c r="E579">
        <v>2.2280004999999998</v>
      </c>
    </row>
    <row r="580" spans="1:5">
      <c r="A580" s="116">
        <v>0.65956018518518522</v>
      </c>
      <c r="B580">
        <v>-500.45375569999999</v>
      </c>
      <c r="C580">
        <v>15407.133540000001</v>
      </c>
      <c r="D580">
        <v>1.2983195510000001</v>
      </c>
      <c r="E580">
        <v>2.2261190210000001</v>
      </c>
    </row>
    <row r="581" spans="1:5">
      <c r="A581" s="116">
        <v>0.6595833333333333</v>
      </c>
      <c r="B581">
        <v>-485.56758539999998</v>
      </c>
      <c r="C581">
        <v>15405.35709</v>
      </c>
      <c r="D581">
        <v>1.274383238</v>
      </c>
      <c r="E581">
        <v>2.2257538819999998</v>
      </c>
    </row>
    <row r="582" spans="1:5">
      <c r="A582" s="116">
        <v>0.65960648148148149</v>
      </c>
      <c r="B582">
        <v>-497.08990189999997</v>
      </c>
      <c r="C582">
        <v>15404.52586</v>
      </c>
      <c r="D582">
        <v>1.2952652410000001</v>
      </c>
      <c r="E582">
        <v>2.2250922869999998</v>
      </c>
    </row>
    <row r="583" spans="1:5">
      <c r="A583" s="116">
        <v>0.65962962962962968</v>
      </c>
      <c r="B583">
        <v>-495.6197353</v>
      </c>
      <c r="C583">
        <v>15402.76059</v>
      </c>
      <c r="D583">
        <v>1.2872968360000001</v>
      </c>
      <c r="E583">
        <v>2.226467167</v>
      </c>
    </row>
    <row r="584" spans="1:5">
      <c r="A584" s="116">
        <v>0.65965277777777775</v>
      </c>
      <c r="B584">
        <v>-493.14415939999998</v>
      </c>
      <c r="C584">
        <v>15402.6792</v>
      </c>
      <c r="D584">
        <v>1.2774748060000001</v>
      </c>
      <c r="E584">
        <v>2.2264083299999999</v>
      </c>
    </row>
    <row r="585" spans="1:5">
      <c r="A585" s="116">
        <v>0.65967592592592594</v>
      </c>
      <c r="B585">
        <v>-499.61054810000002</v>
      </c>
      <c r="C585">
        <v>15402.49035</v>
      </c>
      <c r="D585">
        <v>1.2804315930000001</v>
      </c>
      <c r="E585">
        <v>2.2257632850000002</v>
      </c>
    </row>
    <row r="586" spans="1:5">
      <c r="A586" s="116">
        <v>0.65969907407407413</v>
      </c>
      <c r="B586">
        <v>-498.45857189999998</v>
      </c>
      <c r="C586">
        <v>15401.35175</v>
      </c>
      <c r="D586">
        <v>1.2792046850000001</v>
      </c>
      <c r="E586">
        <v>2.2268059779999998</v>
      </c>
    </row>
    <row r="587" spans="1:5">
      <c r="A587" s="116">
        <v>0.65972222222222221</v>
      </c>
      <c r="B587">
        <v>-490.1505879</v>
      </c>
      <c r="C587">
        <v>15400.97032</v>
      </c>
      <c r="D587">
        <v>1.276745279</v>
      </c>
      <c r="E587">
        <v>2.2261861760000001</v>
      </c>
    </row>
    <row r="588" spans="1:5">
      <c r="A588" s="116">
        <v>0.6597453703703704</v>
      </c>
      <c r="B588">
        <v>-492.03035740000001</v>
      </c>
      <c r="C588">
        <v>15400.10951</v>
      </c>
      <c r="D588">
        <v>1.2812896309999999</v>
      </c>
      <c r="E588">
        <v>2.228342263</v>
      </c>
    </row>
    <row r="589" spans="1:5">
      <c r="A589" s="116">
        <v>0.65976851851851859</v>
      </c>
      <c r="B589">
        <v>-500.28938920000002</v>
      </c>
      <c r="C589">
        <v>15400.013220000001</v>
      </c>
      <c r="D589">
        <v>1.283703759</v>
      </c>
      <c r="E589">
        <v>2.2280182150000001</v>
      </c>
    </row>
    <row r="590" spans="1:5">
      <c r="A590" s="116">
        <v>0.65979166666666667</v>
      </c>
      <c r="B590">
        <v>-498.22123099999999</v>
      </c>
      <c r="C590">
        <v>15398.14674</v>
      </c>
      <c r="D590">
        <v>1.272879957</v>
      </c>
      <c r="E590">
        <v>2.2272050719999998</v>
      </c>
    </row>
    <row r="591" spans="1:5">
      <c r="A591" s="116">
        <v>0.65981481481481474</v>
      </c>
      <c r="B591">
        <v>-499.83467730000001</v>
      </c>
      <c r="C591">
        <v>15396.38226</v>
      </c>
      <c r="D591">
        <v>1.2934827229999999</v>
      </c>
      <c r="E591">
        <v>2.2257540800000002</v>
      </c>
    </row>
    <row r="592" spans="1:5">
      <c r="A592" s="116">
        <v>0.65983796296296293</v>
      </c>
      <c r="B592">
        <v>-502.22727900000001</v>
      </c>
      <c r="C592">
        <v>15395.165940000001</v>
      </c>
      <c r="D592">
        <v>1.300556115</v>
      </c>
      <c r="E592">
        <v>2.2280104669999998</v>
      </c>
    </row>
    <row r="593" spans="1:5">
      <c r="A593" s="116">
        <v>0.65986111111111112</v>
      </c>
      <c r="B593">
        <v>-491.42449160000001</v>
      </c>
      <c r="C593">
        <v>15393.47509</v>
      </c>
      <c r="D593">
        <v>1.2745138469999999</v>
      </c>
      <c r="E593">
        <v>2.2261016150000001</v>
      </c>
    </row>
    <row r="594" spans="1:5">
      <c r="A594" s="116">
        <v>0.6598842592592592</v>
      </c>
      <c r="B594">
        <v>-494.66352749999999</v>
      </c>
      <c r="C594">
        <v>15392.34649</v>
      </c>
      <c r="D594">
        <v>1.289701569</v>
      </c>
      <c r="E594">
        <v>2.2283442610000002</v>
      </c>
    </row>
    <row r="595" spans="1:5">
      <c r="A595" s="116">
        <v>0.65990740740740739</v>
      </c>
      <c r="B595">
        <v>-505.84122239999999</v>
      </c>
      <c r="C595">
        <v>15391.846530000001</v>
      </c>
      <c r="D595">
        <v>1.2790928690000001</v>
      </c>
      <c r="E595">
        <v>2.2279006419999998</v>
      </c>
    </row>
    <row r="596" spans="1:5">
      <c r="A596" s="116">
        <v>0.65993055555555558</v>
      </c>
      <c r="B596">
        <v>-496.26519339999999</v>
      </c>
      <c r="C596">
        <v>15390.323979999999</v>
      </c>
      <c r="D596">
        <v>1.2951746550000001</v>
      </c>
      <c r="E596">
        <v>2.2256625680000002</v>
      </c>
    </row>
    <row r="597" spans="1:5">
      <c r="A597" s="116">
        <v>0.65995370370370365</v>
      </c>
      <c r="B597">
        <v>-493.26051239999998</v>
      </c>
      <c r="C597">
        <v>15389.520490000001</v>
      </c>
      <c r="D597">
        <v>1.2893717010000001</v>
      </c>
      <c r="E597">
        <v>2.227699055</v>
      </c>
    </row>
    <row r="598" spans="1:5">
      <c r="A598" s="116">
        <v>0.65997685185185184</v>
      </c>
      <c r="B598">
        <v>-503.07013769999998</v>
      </c>
      <c r="C598">
        <v>15387.82101</v>
      </c>
      <c r="D598">
        <v>1.2878988259999999</v>
      </c>
      <c r="E598">
        <v>2.2272018999999998</v>
      </c>
    </row>
    <row r="599" spans="1:5">
      <c r="A599" s="116">
        <v>0.66</v>
      </c>
      <c r="B599">
        <v>-498.21323589999997</v>
      </c>
      <c r="C599">
        <v>15386.143400000001</v>
      </c>
      <c r="D599">
        <v>1.2812306200000001</v>
      </c>
      <c r="E599">
        <v>2.2281033510000001</v>
      </c>
    </row>
    <row r="600" spans="1:5">
      <c r="A600" s="116">
        <v>0.66002314814814811</v>
      </c>
      <c r="B600">
        <v>-500.19867160000001</v>
      </c>
      <c r="C600">
        <v>15385.350060000001</v>
      </c>
      <c r="D600">
        <v>1.2711880179999999</v>
      </c>
      <c r="E600">
        <v>2.226603415</v>
      </c>
    </row>
    <row r="601" spans="1:5">
      <c r="A601" s="116">
        <v>0.6600462962962963</v>
      </c>
      <c r="B601">
        <v>-498.11639509999998</v>
      </c>
      <c r="C601">
        <v>15384.66815</v>
      </c>
      <c r="D601">
        <v>1.279954858</v>
      </c>
      <c r="E601">
        <v>2.2261332110000001</v>
      </c>
    </row>
    <row r="602" spans="1:5">
      <c r="A602" s="116">
        <v>0.66006944444444449</v>
      </c>
      <c r="B602">
        <v>-485.64303410000002</v>
      </c>
      <c r="C602">
        <v>15384.655339999999</v>
      </c>
      <c r="D602">
        <v>1.2822513170000001</v>
      </c>
      <c r="E602">
        <v>2.227559748</v>
      </c>
    </row>
    <row r="603" spans="1:5">
      <c r="A603" s="116">
        <v>0.66009259259259256</v>
      </c>
      <c r="B603">
        <v>-496.47566260000002</v>
      </c>
      <c r="C603">
        <v>15383.83267</v>
      </c>
      <c r="D603">
        <v>1.294676503</v>
      </c>
      <c r="E603">
        <v>2.2270975979999998</v>
      </c>
    </row>
    <row r="604" spans="1:5">
      <c r="A604" s="116">
        <v>0.66011574074074075</v>
      </c>
      <c r="B604">
        <v>-498.25940680000002</v>
      </c>
      <c r="C604">
        <v>15382.241410000001</v>
      </c>
      <c r="D604">
        <v>1.2713634069999999</v>
      </c>
      <c r="E604">
        <v>2.2255819140000002</v>
      </c>
    </row>
    <row r="605" spans="1:5">
      <c r="A605" s="116">
        <v>0.66013888888888894</v>
      </c>
      <c r="B605">
        <v>-491.30071299999997</v>
      </c>
      <c r="C605">
        <v>15382.125379999999</v>
      </c>
      <c r="D605">
        <v>1.284298275</v>
      </c>
      <c r="E605">
        <v>2.2273299660000001</v>
      </c>
    </row>
    <row r="606" spans="1:5">
      <c r="A606" s="116">
        <v>0.66016203703703702</v>
      </c>
      <c r="B606">
        <v>-492.32481039999999</v>
      </c>
      <c r="C606">
        <v>15380.85475</v>
      </c>
      <c r="D606">
        <v>1.294278974</v>
      </c>
      <c r="E606">
        <v>2.2285238820000002</v>
      </c>
    </row>
    <row r="607" spans="1:5">
      <c r="A607" s="116">
        <v>0.66018518518518521</v>
      </c>
      <c r="B607">
        <v>-490.26127559999998</v>
      </c>
      <c r="C607">
        <v>15380.336590000001</v>
      </c>
      <c r="D607">
        <v>1.2776282480000001</v>
      </c>
      <c r="E607">
        <v>2.2274679150000001</v>
      </c>
    </row>
    <row r="608" spans="1:5">
      <c r="A608" s="116">
        <v>0.6602083333333334</v>
      </c>
      <c r="B608">
        <v>-493.92423980000001</v>
      </c>
      <c r="C608">
        <v>15378.37772</v>
      </c>
      <c r="D608">
        <v>1.2883364079999999</v>
      </c>
      <c r="E608">
        <v>2.2279305709999999</v>
      </c>
    </row>
    <row r="609" spans="1:5">
      <c r="A609" s="116">
        <v>0.66023148148148147</v>
      </c>
      <c r="B609">
        <v>-492.82607910000002</v>
      </c>
      <c r="C609">
        <v>15376.67952</v>
      </c>
      <c r="D609">
        <v>1.284178716</v>
      </c>
      <c r="E609">
        <v>2.2271888500000001</v>
      </c>
    </row>
    <row r="610" spans="1:5">
      <c r="A610" s="116">
        <v>0.66025462962962966</v>
      </c>
      <c r="B610">
        <v>-491.25719459999999</v>
      </c>
      <c r="C610">
        <v>15375.94872</v>
      </c>
      <c r="D610">
        <v>1.2910360059999999</v>
      </c>
      <c r="E610">
        <v>2.2278510229999999</v>
      </c>
    </row>
    <row r="611" spans="1:5">
      <c r="A611" s="116">
        <v>0.66027777777777774</v>
      </c>
      <c r="B611">
        <v>-496.98116759999999</v>
      </c>
      <c r="C611">
        <v>15374.934359999999</v>
      </c>
      <c r="D611">
        <v>1.286542611</v>
      </c>
      <c r="E611">
        <v>2.2268169659999999</v>
      </c>
    </row>
    <row r="612" spans="1:5">
      <c r="A612" s="116">
        <v>0.66030092592592593</v>
      </c>
      <c r="B612">
        <v>-507.27229670000003</v>
      </c>
      <c r="C612">
        <v>15374.88797</v>
      </c>
      <c r="D612">
        <v>1.2975458259999999</v>
      </c>
      <c r="E612">
        <v>2.2281928070000001</v>
      </c>
    </row>
    <row r="613" spans="1:5">
      <c r="A613" s="116">
        <v>0.66032407407407401</v>
      </c>
      <c r="B613">
        <v>-496.75387499999999</v>
      </c>
      <c r="C613">
        <v>15373.300810000001</v>
      </c>
      <c r="D613">
        <v>1.275319611</v>
      </c>
      <c r="E613">
        <v>2.2282524889999999</v>
      </c>
    </row>
    <row r="614" spans="1:5">
      <c r="A614" s="116">
        <v>0.6603472222222222</v>
      </c>
      <c r="B614">
        <v>-495.26552620000001</v>
      </c>
      <c r="C614">
        <v>15372.02018</v>
      </c>
      <c r="D614">
        <v>1.292990984</v>
      </c>
      <c r="E614">
        <v>2.225593323</v>
      </c>
    </row>
    <row r="615" spans="1:5">
      <c r="A615" s="116">
        <v>0.66037037037037039</v>
      </c>
      <c r="B615">
        <v>-499.73310780000003</v>
      </c>
      <c r="C615">
        <v>15370.272559999999</v>
      </c>
      <c r="D615">
        <v>1.2709209589999999</v>
      </c>
      <c r="E615">
        <v>2.2263560670000002</v>
      </c>
    </row>
    <row r="616" spans="1:5">
      <c r="A616" s="116">
        <v>0.66039351851851846</v>
      </c>
      <c r="B616">
        <v>-497.59568309999997</v>
      </c>
      <c r="C616">
        <v>15370.04924</v>
      </c>
      <c r="D616">
        <v>1.289141302</v>
      </c>
      <c r="E616">
        <v>2.2267593730000002</v>
      </c>
    </row>
    <row r="617" spans="1:5">
      <c r="A617" s="116">
        <v>0.66041666666666665</v>
      </c>
      <c r="B617">
        <v>-496.40037949999999</v>
      </c>
      <c r="C617">
        <v>15369.987580000001</v>
      </c>
      <c r="D617">
        <v>1.2942576450000001</v>
      </c>
      <c r="E617">
        <v>2.2254854079999999</v>
      </c>
    </row>
    <row r="618" spans="1:5">
      <c r="A618" s="116">
        <v>0.66043981481481484</v>
      </c>
      <c r="B618">
        <v>-496.3907102</v>
      </c>
      <c r="C618">
        <v>15369.98443</v>
      </c>
      <c r="D618">
        <v>1.2862177889999999</v>
      </c>
      <c r="E618">
        <v>2.2251636270000001</v>
      </c>
    </row>
    <row r="619" spans="1:5">
      <c r="A619" s="116">
        <v>0.66046296296296292</v>
      </c>
      <c r="B619">
        <v>-496.39504030000001</v>
      </c>
      <c r="C619">
        <v>15369.752829999999</v>
      </c>
      <c r="D619">
        <v>1.28917438</v>
      </c>
      <c r="E619">
        <v>2.2262884569999999</v>
      </c>
    </row>
    <row r="620" spans="1:5">
      <c r="A620" s="116">
        <v>0.66048611111111111</v>
      </c>
      <c r="B620">
        <v>-496.39327969999999</v>
      </c>
      <c r="C620">
        <v>15368.572920000001</v>
      </c>
      <c r="D620">
        <v>1.276925895</v>
      </c>
      <c r="E620">
        <v>2.2264701530000002</v>
      </c>
    </row>
    <row r="621" spans="1:5">
      <c r="A621" s="116">
        <v>0.6605092592592593</v>
      </c>
      <c r="B621">
        <v>-496.40358989999999</v>
      </c>
      <c r="C621">
        <v>15366.91713</v>
      </c>
      <c r="D621">
        <v>1.2869345350000001</v>
      </c>
      <c r="E621">
        <v>2.22553337</v>
      </c>
    </row>
    <row r="622" spans="1:5">
      <c r="A622" s="116">
        <v>0.66053240740740737</v>
      </c>
      <c r="B622">
        <v>-496.3927903</v>
      </c>
      <c r="C622">
        <v>15365.42992</v>
      </c>
      <c r="D622">
        <v>1.282301277</v>
      </c>
      <c r="E622">
        <v>2.2261858189999999</v>
      </c>
    </row>
    <row r="623" spans="1:5">
      <c r="A623" s="116">
        <v>0.66055555555555556</v>
      </c>
      <c r="B623">
        <v>-496.40176880000001</v>
      </c>
      <c r="C623">
        <v>15364.61011</v>
      </c>
      <c r="D623">
        <v>1.27473518</v>
      </c>
      <c r="E623">
        <v>2.2280532470000001</v>
      </c>
    </row>
    <row r="624" spans="1:5">
      <c r="A624" s="116">
        <v>0.66057870370370375</v>
      </c>
      <c r="B624">
        <v>-496.3957087</v>
      </c>
      <c r="C624">
        <v>15363.21205</v>
      </c>
      <c r="D624">
        <v>1.287637532</v>
      </c>
      <c r="E624">
        <v>2.228339461</v>
      </c>
    </row>
    <row r="625" spans="1:5">
      <c r="A625" s="116">
        <v>0.66060185185185183</v>
      </c>
      <c r="B625">
        <v>-496.3961865</v>
      </c>
      <c r="C625">
        <v>15361.726199999999</v>
      </c>
      <c r="D625">
        <v>1.2846385360000001</v>
      </c>
      <c r="E625">
        <v>2.2277462529999998</v>
      </c>
    </row>
    <row r="626" spans="1:5">
      <c r="A626" s="116">
        <v>0.66062500000000002</v>
      </c>
      <c r="B626">
        <v>-496.39777809999998</v>
      </c>
      <c r="C626">
        <v>15361.68239</v>
      </c>
      <c r="D626">
        <v>1.295733703</v>
      </c>
      <c r="E626">
        <v>2.2254769460000001</v>
      </c>
    </row>
    <row r="627" spans="1:5">
      <c r="A627" s="116">
        <v>0.66064814814814821</v>
      </c>
      <c r="B627">
        <v>-496.39086830000002</v>
      </c>
      <c r="C627">
        <v>15360.840459999999</v>
      </c>
      <c r="D627">
        <v>1.2893414750000001</v>
      </c>
      <c r="E627">
        <v>2.2266255510000001</v>
      </c>
    </row>
    <row r="628" spans="1:5">
      <c r="A628" s="116">
        <v>0.66067129629629628</v>
      </c>
      <c r="B628">
        <v>-496.41057000000001</v>
      </c>
      <c r="C628">
        <v>15359.75295</v>
      </c>
      <c r="D628">
        <v>1.3002899210000001</v>
      </c>
      <c r="E628">
        <v>2.225897453</v>
      </c>
    </row>
    <row r="629" spans="1:5">
      <c r="A629" s="116">
        <v>0.66069444444444447</v>
      </c>
      <c r="B629">
        <v>-496.3953171</v>
      </c>
      <c r="C629">
        <v>15358.29135</v>
      </c>
      <c r="D629">
        <v>1.270964771</v>
      </c>
      <c r="E629">
        <v>2.227236204</v>
      </c>
    </row>
    <row r="630" spans="1:5">
      <c r="A630" s="116">
        <v>0.66071759259259266</v>
      </c>
      <c r="B630">
        <v>-496.39971150000002</v>
      </c>
      <c r="C630">
        <v>15356.753500000001</v>
      </c>
      <c r="D630">
        <v>1.2728587060000001</v>
      </c>
      <c r="E630">
        <v>2.2270253109999998</v>
      </c>
    </row>
    <row r="631" spans="1:5">
      <c r="A631" s="116">
        <v>0.66074074074074074</v>
      </c>
      <c r="B631">
        <v>-496.3982249</v>
      </c>
      <c r="C631">
        <v>15356.401400000001</v>
      </c>
      <c r="D631">
        <v>1.2835139680000001</v>
      </c>
      <c r="E631">
        <v>2.2285496619999998</v>
      </c>
    </row>
    <row r="632" spans="1:5">
      <c r="A632" s="116">
        <v>0.66076388888888882</v>
      </c>
      <c r="B632">
        <v>-496.3904541</v>
      </c>
      <c r="C632">
        <v>15354.706840000001</v>
      </c>
      <c r="D632">
        <v>1.279981874</v>
      </c>
      <c r="E632">
        <v>2.2257015579999999</v>
      </c>
    </row>
    <row r="633" spans="1:5">
      <c r="A633" s="116">
        <v>0.66078703703703701</v>
      </c>
      <c r="B633">
        <v>-496.39363600000001</v>
      </c>
      <c r="C633">
        <v>15354.34388</v>
      </c>
      <c r="D633">
        <v>1.274424912</v>
      </c>
      <c r="E633">
        <v>2.2264090859999999</v>
      </c>
    </row>
    <row r="634" spans="1:5">
      <c r="A634" s="116">
        <v>0.66081018518518519</v>
      </c>
      <c r="B634">
        <v>-496.39599240000001</v>
      </c>
      <c r="C634">
        <v>15354.225710000001</v>
      </c>
      <c r="D634">
        <v>1.294228304</v>
      </c>
      <c r="E634">
        <v>2.227751349</v>
      </c>
    </row>
    <row r="635" spans="1:5">
      <c r="A635" s="116">
        <v>0.66083333333333327</v>
      </c>
      <c r="B635">
        <v>-496.40309889999997</v>
      </c>
      <c r="C635">
        <v>15353.19572</v>
      </c>
      <c r="D635">
        <v>1.2713150499999999</v>
      </c>
      <c r="E635">
        <v>2.2267528560000001</v>
      </c>
    </row>
    <row r="636" spans="1:5">
      <c r="A636" s="116">
        <v>0.66085648148148146</v>
      </c>
      <c r="B636">
        <v>-496.39446420000002</v>
      </c>
      <c r="C636">
        <v>15352.77101</v>
      </c>
      <c r="D636">
        <v>1.274194209</v>
      </c>
      <c r="E636">
        <v>2.2282088560000002</v>
      </c>
    </row>
    <row r="637" spans="1:5">
      <c r="A637" s="116">
        <v>0.66087962962962965</v>
      </c>
      <c r="B637">
        <v>-496.40263979999997</v>
      </c>
      <c r="C637">
        <v>15351.84002</v>
      </c>
      <c r="D637">
        <v>1.288704174</v>
      </c>
      <c r="E637">
        <v>2.2259223339999998</v>
      </c>
    </row>
    <row r="638" spans="1:5">
      <c r="A638" s="116">
        <v>0.66090277777777773</v>
      </c>
      <c r="B638">
        <v>-496.39718699999997</v>
      </c>
      <c r="C638">
        <v>15349.980729999999</v>
      </c>
      <c r="D638">
        <v>1.2812882990000001</v>
      </c>
      <c r="E638">
        <v>2.227742128</v>
      </c>
    </row>
    <row r="639" spans="1:5">
      <c r="A639" s="116">
        <v>0.66092592592592592</v>
      </c>
      <c r="B639">
        <v>-496.40859019999999</v>
      </c>
      <c r="C639">
        <v>15348.769190000001</v>
      </c>
      <c r="D639">
        <v>1.285435195</v>
      </c>
      <c r="E639">
        <v>2.2266325029999998</v>
      </c>
    </row>
    <row r="640" spans="1:5">
      <c r="A640" s="116">
        <v>0.66094907407407411</v>
      </c>
      <c r="B640">
        <v>-496.4031114</v>
      </c>
      <c r="C640">
        <v>15348.751910000001</v>
      </c>
      <c r="D640">
        <v>1.2905084019999999</v>
      </c>
      <c r="E640">
        <v>2.227811999</v>
      </c>
    </row>
    <row r="641" spans="1:5">
      <c r="A641" s="116">
        <v>0.66097222222222218</v>
      </c>
      <c r="B641">
        <v>-496.3976371</v>
      </c>
      <c r="C641">
        <v>15348.18708</v>
      </c>
      <c r="D641">
        <v>1.2793661869999999</v>
      </c>
      <c r="E641">
        <v>2.2286208439999999</v>
      </c>
    </row>
    <row r="642" spans="1:5">
      <c r="A642" s="116">
        <v>0.66099537037037037</v>
      </c>
      <c r="B642">
        <v>-496.41040859999998</v>
      </c>
      <c r="C642">
        <v>15348.158390000001</v>
      </c>
      <c r="D642">
        <v>1.2966582069999999</v>
      </c>
      <c r="E642">
        <v>2.2258483629999999</v>
      </c>
    </row>
    <row r="643" spans="1:5">
      <c r="A643" s="116">
        <v>0.66101851851851856</v>
      </c>
      <c r="B643">
        <v>-496.41027839999998</v>
      </c>
      <c r="C643">
        <v>15347.899509999999</v>
      </c>
      <c r="D643">
        <v>1.2797524810000001</v>
      </c>
      <c r="E643">
        <v>2.2262633279999999</v>
      </c>
    </row>
    <row r="644" spans="1:5">
      <c r="A644" s="116">
        <v>0.66104166666666664</v>
      </c>
      <c r="B644">
        <v>-496.3969846</v>
      </c>
      <c r="C644">
        <v>15346.85146</v>
      </c>
      <c r="D644">
        <v>1.282203462</v>
      </c>
      <c r="E644">
        <v>2.2279990029999999</v>
      </c>
    </row>
    <row r="645" spans="1:5">
      <c r="A645" s="116">
        <v>0.66106481481481483</v>
      </c>
      <c r="B645">
        <v>-496.3945544</v>
      </c>
      <c r="C645">
        <v>15345.085719999999</v>
      </c>
      <c r="D645">
        <v>1.2850794640000001</v>
      </c>
      <c r="E645">
        <v>2.2264735340000001</v>
      </c>
    </row>
    <row r="646" spans="1:5">
      <c r="A646" s="116">
        <v>0.66108796296296302</v>
      </c>
      <c r="B646">
        <v>-496.39156070000001</v>
      </c>
      <c r="C646">
        <v>15343.37041</v>
      </c>
      <c r="D646">
        <v>1.294117867</v>
      </c>
      <c r="E646">
        <v>2.2274768159999998</v>
      </c>
    </row>
    <row r="647" spans="1:5">
      <c r="A647" s="116">
        <v>0.66111111111111109</v>
      </c>
      <c r="B647">
        <v>-496.41018500000001</v>
      </c>
      <c r="C647">
        <v>15341.721600000001</v>
      </c>
      <c r="D647">
        <v>1.2895367900000001</v>
      </c>
      <c r="E647">
        <v>2.2262642459999999</v>
      </c>
    </row>
    <row r="648" spans="1:5">
      <c r="A648" s="116">
        <v>0.66113425925925928</v>
      </c>
      <c r="B648">
        <v>-496.41152929999998</v>
      </c>
      <c r="C648">
        <v>15341.098319999999</v>
      </c>
      <c r="D648">
        <v>1.276748185</v>
      </c>
      <c r="E648">
        <v>2.2267195050000002</v>
      </c>
    </row>
    <row r="649" spans="1:5">
      <c r="A649" s="116">
        <v>0.66115740740740747</v>
      </c>
      <c r="B649">
        <v>-496.39122739999999</v>
      </c>
      <c r="C649">
        <v>15340.12486</v>
      </c>
      <c r="D649">
        <v>1.2838034540000001</v>
      </c>
      <c r="E649">
        <v>2.2279220959999999</v>
      </c>
    </row>
    <row r="650" spans="1:5">
      <c r="A650" s="116">
        <v>0.66118055555555555</v>
      </c>
      <c r="B650">
        <v>-496.4045059</v>
      </c>
      <c r="C650">
        <v>15339.59244</v>
      </c>
      <c r="D650">
        <v>1.298482559</v>
      </c>
      <c r="E650">
        <v>2.2281007239999999</v>
      </c>
    </row>
    <row r="651" spans="1:5">
      <c r="A651" s="116">
        <v>0.66120370370370374</v>
      </c>
      <c r="B651">
        <v>-496.39862390000002</v>
      </c>
      <c r="C651">
        <v>15338.20909</v>
      </c>
      <c r="D651">
        <v>1.2895213590000001</v>
      </c>
      <c r="E651">
        <v>2.2276556460000001</v>
      </c>
    </row>
    <row r="652" spans="1:5">
      <c r="A652" s="116">
        <v>0.66122685185185182</v>
      </c>
      <c r="B652">
        <v>-496.3924146</v>
      </c>
      <c r="C652">
        <v>15336.43629</v>
      </c>
      <c r="D652">
        <v>1.286047959</v>
      </c>
      <c r="E652">
        <v>2.2283219559999998</v>
      </c>
    </row>
    <row r="653" spans="1:5">
      <c r="A653" s="116">
        <v>0.66125</v>
      </c>
      <c r="B653">
        <v>-496.40625540000002</v>
      </c>
      <c r="C653">
        <v>15336.20327</v>
      </c>
      <c r="D653">
        <v>1.2947282280000001</v>
      </c>
      <c r="E653">
        <v>2.2269718639999998</v>
      </c>
    </row>
    <row r="654" spans="1:5">
      <c r="A654" s="116">
        <v>0.66127314814814808</v>
      </c>
      <c r="B654">
        <v>-496.39243729999998</v>
      </c>
      <c r="C654">
        <v>15334.575790000001</v>
      </c>
      <c r="D654">
        <v>1.278630162</v>
      </c>
      <c r="E654">
        <v>2.2276243240000002</v>
      </c>
    </row>
    <row r="655" spans="1:5">
      <c r="A655" s="116">
        <v>0.66129629629629627</v>
      </c>
      <c r="B655">
        <v>-496.39144679999998</v>
      </c>
      <c r="C655">
        <v>15333.129580000001</v>
      </c>
      <c r="D655">
        <v>1.27103451</v>
      </c>
      <c r="E655">
        <v>2.2268027620000002</v>
      </c>
    </row>
    <row r="656" spans="1:5">
      <c r="A656" s="116">
        <v>0.66131944444444446</v>
      </c>
      <c r="B656">
        <v>-496.39265849999998</v>
      </c>
      <c r="C656">
        <v>15331.406709999999</v>
      </c>
      <c r="D656">
        <v>1.272616728</v>
      </c>
      <c r="E656">
        <v>2.2280289940000002</v>
      </c>
    </row>
    <row r="657" spans="1:5">
      <c r="A657" s="116">
        <v>0.66134259259259254</v>
      </c>
      <c r="B657">
        <v>-496.4059006</v>
      </c>
      <c r="C657">
        <v>15329.86974</v>
      </c>
      <c r="D657">
        <v>1.298739495</v>
      </c>
      <c r="E657">
        <v>2.2254709579999998</v>
      </c>
    </row>
    <row r="658" spans="1:5">
      <c r="A658" s="116">
        <v>0.66136574074074073</v>
      </c>
      <c r="B658">
        <v>-496.39395300000001</v>
      </c>
      <c r="C658">
        <v>15328.67332</v>
      </c>
      <c r="D658">
        <v>1.2919716880000001</v>
      </c>
      <c r="E658">
        <v>2.2271576369999999</v>
      </c>
    </row>
    <row r="659" spans="1:5">
      <c r="A659" s="116">
        <v>0.66138888888888892</v>
      </c>
      <c r="B659">
        <v>-496.40396140000001</v>
      </c>
      <c r="C659">
        <v>15326.75844</v>
      </c>
      <c r="D659">
        <v>1.2766650159999999</v>
      </c>
      <c r="E659">
        <v>2.2269396540000002</v>
      </c>
    </row>
    <row r="660" spans="1:5">
      <c r="A660" s="116">
        <v>0.66141203703703699</v>
      </c>
      <c r="B660">
        <v>-496.39939249999998</v>
      </c>
      <c r="C660">
        <v>15324.900869999999</v>
      </c>
      <c r="D660">
        <v>1.2749011809999999</v>
      </c>
      <c r="E660">
        <v>2.2263917160000002</v>
      </c>
    </row>
    <row r="661" spans="1:5">
      <c r="A661" s="116">
        <v>0.66143518518518518</v>
      </c>
      <c r="B661">
        <v>-496.40536159999999</v>
      </c>
      <c r="C661">
        <v>15323.08274</v>
      </c>
      <c r="D661">
        <v>1.291871792</v>
      </c>
      <c r="E661">
        <v>2.2283024130000002</v>
      </c>
    </row>
    <row r="662" spans="1:5">
      <c r="A662" s="116">
        <v>0.66145833333333337</v>
      </c>
      <c r="B662">
        <v>-496.39905160000001</v>
      </c>
      <c r="C662">
        <v>15322.33073</v>
      </c>
      <c r="D662">
        <v>1.296102817</v>
      </c>
      <c r="E662">
        <v>2.227516547</v>
      </c>
    </row>
    <row r="663" spans="1:5">
      <c r="A663" s="116">
        <v>0.66148148148148145</v>
      </c>
      <c r="B663">
        <v>-496.39605069999999</v>
      </c>
      <c r="C663">
        <v>15321.346159999999</v>
      </c>
      <c r="D663">
        <v>1.2967333910000001</v>
      </c>
      <c r="E663">
        <v>2.2275468030000001</v>
      </c>
    </row>
    <row r="664" spans="1:5">
      <c r="A664" s="116">
        <v>0.66150462962962964</v>
      </c>
      <c r="B664">
        <v>-496.40711570000002</v>
      </c>
      <c r="C664">
        <v>15321.1998</v>
      </c>
      <c r="D664">
        <v>1.292365738</v>
      </c>
      <c r="E664">
        <v>2.227299082</v>
      </c>
    </row>
    <row r="665" spans="1:5">
      <c r="A665" s="116">
        <v>0.66152777777777783</v>
      </c>
      <c r="B665">
        <v>-496.3985606</v>
      </c>
      <c r="C665">
        <v>15320.129129999999</v>
      </c>
      <c r="D665">
        <v>1.2986558699999999</v>
      </c>
      <c r="E665">
        <v>2.2280059689999998</v>
      </c>
    </row>
    <row r="666" spans="1:5">
      <c r="A666" s="116">
        <v>0.6615509259259259</v>
      </c>
      <c r="B666">
        <v>-496.40637980000002</v>
      </c>
      <c r="C666">
        <v>15319.507149999999</v>
      </c>
      <c r="D666">
        <v>1.2884609730000001</v>
      </c>
      <c r="E666">
        <v>2.2267052289999998</v>
      </c>
    </row>
    <row r="667" spans="1:5">
      <c r="A667" s="116">
        <v>0.66157407407407409</v>
      </c>
      <c r="B667">
        <v>-496.4019624</v>
      </c>
      <c r="C667">
        <v>15318.617410000001</v>
      </c>
      <c r="D667">
        <v>1.2794041169999999</v>
      </c>
      <c r="E667">
        <v>2.2258315949999998</v>
      </c>
    </row>
    <row r="668" spans="1:5">
      <c r="A668" s="116">
        <v>0.66159722222222228</v>
      </c>
      <c r="B668">
        <v>-496.40919880000001</v>
      </c>
      <c r="C668">
        <v>15317.661109999999</v>
      </c>
      <c r="D668">
        <v>1.272658115</v>
      </c>
      <c r="E668">
        <v>2.2262441009999998</v>
      </c>
    </row>
    <row r="669" spans="1:5">
      <c r="A669" s="116">
        <v>0.66162037037037036</v>
      </c>
      <c r="B669">
        <v>-496.39255730000002</v>
      </c>
      <c r="C669">
        <v>15315.970520000001</v>
      </c>
      <c r="D669">
        <v>1.2923460529999999</v>
      </c>
      <c r="E669">
        <v>2.2270464900000002</v>
      </c>
    </row>
    <row r="670" spans="1:5">
      <c r="A670" s="116">
        <v>0.66164351851851855</v>
      </c>
      <c r="B670">
        <v>-496.39409640000002</v>
      </c>
      <c r="C670">
        <v>15314.67923</v>
      </c>
      <c r="D670">
        <v>1.283526503</v>
      </c>
      <c r="E670">
        <v>2.2260486199999998</v>
      </c>
    </row>
    <row r="671" spans="1:5">
      <c r="A671" s="116">
        <v>0.66166666666666674</v>
      </c>
      <c r="B671">
        <v>-496.40378440000001</v>
      </c>
      <c r="C671">
        <v>15314.42136</v>
      </c>
      <c r="D671">
        <v>1.283923769</v>
      </c>
      <c r="E671">
        <v>2.2273704269999999</v>
      </c>
    </row>
    <row r="672" spans="1:5">
      <c r="A672" s="116">
        <v>0.66168981481481481</v>
      </c>
      <c r="B672">
        <v>-496.39671120000003</v>
      </c>
      <c r="C672">
        <v>15312.89795</v>
      </c>
      <c r="D672">
        <v>1.298007621</v>
      </c>
      <c r="E672">
        <v>2.2283663730000001</v>
      </c>
    </row>
    <row r="673" spans="1:5">
      <c r="A673" s="116">
        <v>0.66171296296296289</v>
      </c>
      <c r="B673">
        <v>-496.41190690000002</v>
      </c>
      <c r="C673">
        <v>15312.629709999999</v>
      </c>
      <c r="D673">
        <v>1.2879715540000001</v>
      </c>
      <c r="E673">
        <v>2.2253754689999998</v>
      </c>
    </row>
    <row r="674" spans="1:5">
      <c r="A674" s="116">
        <v>0.66173611111111108</v>
      </c>
      <c r="B674">
        <v>-496.40693429999999</v>
      </c>
      <c r="C674">
        <v>15311.658960000001</v>
      </c>
      <c r="D674">
        <v>1.2853454769999999</v>
      </c>
      <c r="E674">
        <v>2.2280209310000001</v>
      </c>
    </row>
    <row r="675" spans="1:5">
      <c r="A675" s="116">
        <v>0.66175925925925927</v>
      </c>
      <c r="B675">
        <v>-496.40583370000002</v>
      </c>
      <c r="C675">
        <v>15310.98983</v>
      </c>
      <c r="D675">
        <v>1.30065104</v>
      </c>
      <c r="E675">
        <v>2.2260478840000002</v>
      </c>
    </row>
    <row r="676" spans="1:5">
      <c r="A676" s="116">
        <v>0.66178240740740735</v>
      </c>
      <c r="B676">
        <v>-496.39948800000002</v>
      </c>
      <c r="C676">
        <v>15309.145130000001</v>
      </c>
      <c r="D676">
        <v>1.275259495</v>
      </c>
      <c r="E676">
        <v>2.2269282600000002</v>
      </c>
    </row>
    <row r="677" spans="1:5">
      <c r="A677" s="116">
        <v>0.66180555555555554</v>
      </c>
      <c r="B677">
        <v>-496.39401800000002</v>
      </c>
      <c r="C677">
        <v>15308.6428</v>
      </c>
      <c r="D677">
        <v>1.2990588839999999</v>
      </c>
      <c r="E677">
        <v>2.2280836970000002</v>
      </c>
    </row>
    <row r="678" spans="1:5">
      <c r="A678" s="116">
        <v>0.66182870370370372</v>
      </c>
      <c r="B678">
        <v>-496.3907112</v>
      </c>
      <c r="C678">
        <v>15307.139660000001</v>
      </c>
      <c r="D678">
        <v>1.2745834039999999</v>
      </c>
      <c r="E678">
        <v>2.2280367820000002</v>
      </c>
    </row>
    <row r="679" spans="1:5">
      <c r="A679" s="116">
        <v>0.6618518518518518</v>
      </c>
      <c r="B679">
        <v>-496.40471380000002</v>
      </c>
      <c r="C679">
        <v>15306.82576</v>
      </c>
      <c r="D679">
        <v>1.27890188</v>
      </c>
      <c r="E679">
        <v>2.227409352</v>
      </c>
    </row>
    <row r="680" spans="1:5">
      <c r="A680" s="116">
        <v>0.66187499999999999</v>
      </c>
      <c r="B680">
        <v>-496.39607790000002</v>
      </c>
      <c r="C680">
        <v>15305.66135</v>
      </c>
      <c r="D680">
        <v>1.2839522590000001</v>
      </c>
      <c r="E680">
        <v>2.2265449099999999</v>
      </c>
    </row>
    <row r="681" spans="1:5">
      <c r="A681" s="116">
        <v>0.66189814814814818</v>
      </c>
      <c r="B681">
        <v>-496.39229119999999</v>
      </c>
      <c r="C681">
        <v>15305.10391</v>
      </c>
      <c r="D681">
        <v>1.293610841</v>
      </c>
      <c r="E681">
        <v>2.2265570189999999</v>
      </c>
    </row>
    <row r="682" spans="1:5">
      <c r="A682" s="116">
        <v>0.66192129629629626</v>
      </c>
      <c r="B682">
        <v>-496.399227</v>
      </c>
      <c r="C682">
        <v>15304.97874</v>
      </c>
      <c r="D682">
        <v>1.2766886470000001</v>
      </c>
      <c r="E682">
        <v>2.2277905200000001</v>
      </c>
    </row>
    <row r="683" spans="1:5">
      <c r="A683" s="116">
        <v>0.66194444444444445</v>
      </c>
      <c r="B683">
        <v>-496.40669050000002</v>
      </c>
      <c r="C683">
        <v>15304.257180000001</v>
      </c>
      <c r="D683">
        <v>1.2850338619999999</v>
      </c>
      <c r="E683">
        <v>2.2259355410000001</v>
      </c>
    </row>
    <row r="684" spans="1:5">
      <c r="A684" s="116">
        <v>0.66196759259259264</v>
      </c>
      <c r="B684">
        <v>-496.40641649999998</v>
      </c>
      <c r="C684">
        <v>15303.663269999999</v>
      </c>
      <c r="D684">
        <v>1.2996104939999999</v>
      </c>
      <c r="E684">
        <v>2.2267237889999998</v>
      </c>
    </row>
    <row r="685" spans="1:5">
      <c r="A685" s="116">
        <v>0.66199074074074071</v>
      </c>
      <c r="B685">
        <v>-496.40588300000002</v>
      </c>
      <c r="C685">
        <v>15301.916649999999</v>
      </c>
      <c r="D685">
        <v>1.290192459</v>
      </c>
      <c r="E685">
        <v>2.225607144</v>
      </c>
    </row>
    <row r="686" spans="1:5">
      <c r="A686" s="116">
        <v>0.6620138888888889</v>
      </c>
      <c r="B686">
        <v>-496.40180340000001</v>
      </c>
      <c r="C686">
        <v>15300.699860000001</v>
      </c>
      <c r="D686">
        <v>1.2934186249999999</v>
      </c>
      <c r="E686">
        <v>2.2258853799999998</v>
      </c>
    </row>
    <row r="687" spans="1:5">
      <c r="A687" s="116">
        <v>0.66203703703703709</v>
      </c>
      <c r="B687">
        <v>-496.40641909999999</v>
      </c>
      <c r="C687">
        <v>15300.374680000001</v>
      </c>
      <c r="D687">
        <v>1.2988614359999999</v>
      </c>
      <c r="E687">
        <v>2.2251496789999998</v>
      </c>
    </row>
    <row r="688" spans="1:5">
      <c r="A688" s="116">
        <v>0.66206018518518517</v>
      </c>
      <c r="B688">
        <v>-496.4059125</v>
      </c>
      <c r="C688">
        <v>15299.815000000001</v>
      </c>
      <c r="D688">
        <v>1.291882875</v>
      </c>
      <c r="E688">
        <v>2.227813372</v>
      </c>
    </row>
    <row r="689" spans="1:5">
      <c r="A689" s="116">
        <v>0.66208333333333336</v>
      </c>
      <c r="B689">
        <v>-496.39026050000001</v>
      </c>
      <c r="C689">
        <v>15297.83165</v>
      </c>
      <c r="D689">
        <v>1.286528012</v>
      </c>
      <c r="E689">
        <v>2.2280997450000002</v>
      </c>
    </row>
    <row r="690" spans="1:5">
      <c r="A690" s="116">
        <v>0.66210648148148155</v>
      </c>
      <c r="B690">
        <v>-496.40113300000002</v>
      </c>
      <c r="C690">
        <v>15296.061229999999</v>
      </c>
      <c r="D690">
        <v>1.2828821690000001</v>
      </c>
      <c r="E690">
        <v>2.2283592639999998</v>
      </c>
    </row>
    <row r="691" spans="1:5">
      <c r="A691" s="116">
        <v>0.66212962962962962</v>
      </c>
      <c r="B691">
        <v>-496.39657410000001</v>
      </c>
      <c r="C691">
        <v>15296.051219999999</v>
      </c>
      <c r="D691">
        <v>1.2935304409999999</v>
      </c>
      <c r="E691">
        <v>2.2275444250000001</v>
      </c>
    </row>
    <row r="692" spans="1:5">
      <c r="A692" s="116">
        <v>0.66215277777777781</v>
      </c>
      <c r="B692">
        <v>-496.40742610000001</v>
      </c>
      <c r="C692">
        <v>15295.525739999999</v>
      </c>
      <c r="D692">
        <v>1.2929328179999999</v>
      </c>
      <c r="E692">
        <v>2.225405603</v>
      </c>
    </row>
    <row r="693" spans="1:5">
      <c r="A693" s="116">
        <v>0.66217592592592589</v>
      </c>
      <c r="B693">
        <v>-496.39918849999998</v>
      </c>
      <c r="C693">
        <v>15294.291440000001</v>
      </c>
      <c r="D693">
        <v>1.29487412</v>
      </c>
      <c r="E693">
        <v>2.2269949179999999</v>
      </c>
    </row>
    <row r="694" spans="1:5">
      <c r="A694" s="116">
        <v>0.66219907407407408</v>
      </c>
      <c r="B694">
        <v>-496.40984659999998</v>
      </c>
      <c r="C694">
        <v>15293.790779999999</v>
      </c>
      <c r="D694">
        <v>1.290804098</v>
      </c>
      <c r="E694">
        <v>2.226510019</v>
      </c>
    </row>
    <row r="695" spans="1:5">
      <c r="A695" s="116">
        <v>0.66222222222222216</v>
      </c>
      <c r="B695">
        <v>-496.39259670000001</v>
      </c>
      <c r="C695">
        <v>15292.175800000001</v>
      </c>
      <c r="D695">
        <v>1.273341082</v>
      </c>
      <c r="E695">
        <v>2.2252908819999999</v>
      </c>
    </row>
    <row r="696" spans="1:5">
      <c r="A696" s="116">
        <v>0.66224537037037035</v>
      </c>
      <c r="B696">
        <v>-496.403728</v>
      </c>
      <c r="C696">
        <v>15290.599410000001</v>
      </c>
      <c r="D696">
        <v>1.2846909900000001</v>
      </c>
      <c r="E696">
        <v>2.2261246689999998</v>
      </c>
    </row>
    <row r="697" spans="1:5">
      <c r="A697" s="116">
        <v>0.66226851851851853</v>
      </c>
      <c r="B697">
        <v>-496.39919159999999</v>
      </c>
      <c r="C697">
        <v>15290.06848</v>
      </c>
      <c r="D697">
        <v>1.2914182110000001</v>
      </c>
      <c r="E697">
        <v>2.2271765540000001</v>
      </c>
    </row>
    <row r="698" spans="1:5">
      <c r="A698" s="116">
        <v>0.66229166666666661</v>
      </c>
      <c r="B698">
        <v>-496.39808859999999</v>
      </c>
      <c r="C698">
        <v>15289.232620000001</v>
      </c>
      <c r="D698">
        <v>1.2925734200000001</v>
      </c>
      <c r="E698">
        <v>2.2259981500000001</v>
      </c>
    </row>
    <row r="699" spans="1:5">
      <c r="A699" s="116">
        <v>0.6623148148148148</v>
      </c>
      <c r="B699">
        <v>-496.40688110000002</v>
      </c>
      <c r="C699">
        <v>15287.69839</v>
      </c>
      <c r="D699">
        <v>1.2744446380000001</v>
      </c>
      <c r="E699">
        <v>2.2278034739999999</v>
      </c>
    </row>
    <row r="700" spans="1:5">
      <c r="A700" s="116">
        <v>0.66233796296296299</v>
      </c>
      <c r="B700">
        <v>-496.39592679999998</v>
      </c>
      <c r="C700">
        <v>15287.45398</v>
      </c>
      <c r="D700">
        <v>1.300005461</v>
      </c>
      <c r="E700">
        <v>2.2276403139999998</v>
      </c>
    </row>
    <row r="701" spans="1:5">
      <c r="A701" s="116">
        <v>0.66236111111111107</v>
      </c>
      <c r="B701">
        <v>-506.16226510000001</v>
      </c>
      <c r="C701">
        <v>15286.47496</v>
      </c>
      <c r="D701">
        <v>1.293922061</v>
      </c>
      <c r="E701">
        <v>2.2270366340000001</v>
      </c>
    </row>
    <row r="702" spans="1:5">
      <c r="A702" s="116">
        <v>0.66238425925925926</v>
      </c>
      <c r="B702">
        <v>-496.67591640000001</v>
      </c>
      <c r="C702">
        <v>15286.01571</v>
      </c>
      <c r="D702">
        <v>1.290943339</v>
      </c>
      <c r="E702">
        <v>2.2273802360000001</v>
      </c>
    </row>
    <row r="703" spans="1:5">
      <c r="A703" s="116">
        <v>0.66240740740740744</v>
      </c>
      <c r="B703">
        <v>-492.23781760000003</v>
      </c>
      <c r="C703">
        <v>15285.511409999999</v>
      </c>
      <c r="D703">
        <v>1.2883883890000001</v>
      </c>
      <c r="E703">
        <v>2.2271519820000001</v>
      </c>
    </row>
    <row r="704" spans="1:5">
      <c r="A704" s="116">
        <v>0.66243055555555552</v>
      </c>
      <c r="B704">
        <v>-490.49103409999998</v>
      </c>
      <c r="C704">
        <v>15285.37545</v>
      </c>
      <c r="D704">
        <v>1.275284648</v>
      </c>
      <c r="E704">
        <v>2.225943719</v>
      </c>
    </row>
    <row r="705" spans="1:5">
      <c r="A705" s="116">
        <v>0.66245370370370371</v>
      </c>
      <c r="B705">
        <v>-496.51429339999999</v>
      </c>
      <c r="C705">
        <v>15284.73574</v>
      </c>
      <c r="D705">
        <v>1.2720384220000001</v>
      </c>
      <c r="E705">
        <v>2.2264617599999998</v>
      </c>
    </row>
    <row r="706" spans="1:5">
      <c r="A706" s="116">
        <v>0.6624768518518519</v>
      </c>
      <c r="B706">
        <v>-503.28322209999999</v>
      </c>
      <c r="C706">
        <v>15284.551359999999</v>
      </c>
      <c r="D706">
        <v>1.2984901609999999</v>
      </c>
      <c r="E706">
        <v>2.2273540660000002</v>
      </c>
    </row>
    <row r="707" spans="1:5">
      <c r="A707" s="116">
        <v>0.66249999999999998</v>
      </c>
      <c r="B707">
        <v>-507.19867219999998</v>
      </c>
      <c r="C707">
        <v>15283.511350000001</v>
      </c>
      <c r="D707">
        <v>1.284640357</v>
      </c>
      <c r="E707">
        <v>2.2287620060000002</v>
      </c>
    </row>
    <row r="708" spans="1:5">
      <c r="A708" s="116">
        <v>0.66252314814814817</v>
      </c>
      <c r="B708">
        <v>-495.07755600000002</v>
      </c>
      <c r="C708">
        <v>15282.384899999999</v>
      </c>
      <c r="D708">
        <v>1.2875132920000001</v>
      </c>
      <c r="E708">
        <v>2.2259385009999999</v>
      </c>
    </row>
    <row r="709" spans="1:5">
      <c r="A709" s="116">
        <v>0.66254629629629636</v>
      </c>
      <c r="B709">
        <v>-492.41779079999998</v>
      </c>
      <c r="C709">
        <v>15281.91228</v>
      </c>
      <c r="D709">
        <v>1.2853170629999999</v>
      </c>
      <c r="E709">
        <v>2.2273284150000001</v>
      </c>
    </row>
    <row r="710" spans="1:5">
      <c r="A710" s="116">
        <v>0.66256944444444443</v>
      </c>
      <c r="B710">
        <v>-503.69588950000002</v>
      </c>
      <c r="C710">
        <v>15280.747020000001</v>
      </c>
      <c r="D710">
        <v>1.2970229550000001</v>
      </c>
      <c r="E710">
        <v>2.227615466</v>
      </c>
    </row>
    <row r="711" spans="1:5">
      <c r="A711" s="116">
        <v>0.66259259259259262</v>
      </c>
      <c r="B711">
        <v>-493.75472589999998</v>
      </c>
      <c r="C711">
        <v>15279.872520000001</v>
      </c>
      <c r="D711">
        <v>1.285914271</v>
      </c>
      <c r="E711">
        <v>2.22578823</v>
      </c>
    </row>
    <row r="712" spans="1:5">
      <c r="A712" s="116">
        <v>0.66261574074074081</v>
      </c>
      <c r="B712">
        <v>-488.88883329999999</v>
      </c>
      <c r="C712">
        <v>15279.077090000001</v>
      </c>
      <c r="D712">
        <v>1.290343843</v>
      </c>
      <c r="E712">
        <v>2.2271924699999999</v>
      </c>
    </row>
    <row r="713" spans="1:5">
      <c r="A713" s="116">
        <v>0.66263888888888889</v>
      </c>
      <c r="B713">
        <v>-491.60305790000001</v>
      </c>
      <c r="C713">
        <v>15278.18334</v>
      </c>
      <c r="D713">
        <v>1.286872751</v>
      </c>
      <c r="E713">
        <v>2.2285901739999998</v>
      </c>
    </row>
    <row r="714" spans="1:5">
      <c r="A714" s="116">
        <v>0.66266203703703697</v>
      </c>
      <c r="B714">
        <v>-499.25888950000001</v>
      </c>
      <c r="C714">
        <v>15276.634480000001</v>
      </c>
      <c r="D714">
        <v>1.2978939899999999</v>
      </c>
      <c r="E714">
        <v>2.2285001860000002</v>
      </c>
    </row>
    <row r="715" spans="1:5">
      <c r="A715" s="116">
        <v>0.66268518518518515</v>
      </c>
      <c r="B715">
        <v>-492.16120669999998</v>
      </c>
      <c r="C715">
        <v>15276.60816</v>
      </c>
      <c r="D715">
        <v>1.2790398359999999</v>
      </c>
      <c r="E715">
        <v>2.2285682499999999</v>
      </c>
    </row>
    <row r="716" spans="1:5">
      <c r="A716" s="116">
        <v>0.66270833333333334</v>
      </c>
      <c r="B716">
        <v>-506.09870790000002</v>
      </c>
      <c r="C716">
        <v>15276.30313</v>
      </c>
      <c r="D716">
        <v>1.2814992540000001</v>
      </c>
      <c r="E716">
        <v>2.2259741169999998</v>
      </c>
    </row>
    <row r="717" spans="1:5">
      <c r="A717" s="116">
        <v>0.66273148148148142</v>
      </c>
      <c r="B717">
        <v>-498.01060489999998</v>
      </c>
      <c r="C717">
        <v>15274.887199999999</v>
      </c>
      <c r="D717">
        <v>1.278408118</v>
      </c>
      <c r="E717">
        <v>2.2277894859999998</v>
      </c>
    </row>
    <row r="718" spans="1:5">
      <c r="A718" s="116">
        <v>0.66275462962962961</v>
      </c>
      <c r="B718">
        <v>-494.62848320000001</v>
      </c>
      <c r="C718">
        <v>15272.98069</v>
      </c>
      <c r="D718">
        <v>1.2884819519999999</v>
      </c>
      <c r="E718">
        <v>2.226859213</v>
      </c>
    </row>
    <row r="719" spans="1:5">
      <c r="A719" s="116">
        <v>0.6627777777777778</v>
      </c>
      <c r="B719">
        <v>-493.4980496</v>
      </c>
      <c r="C719">
        <v>15272.55882</v>
      </c>
      <c r="D719">
        <v>1.292752044</v>
      </c>
      <c r="E719">
        <v>2.2260108820000002</v>
      </c>
    </row>
    <row r="720" spans="1:5">
      <c r="A720" s="116">
        <v>0.66280092592592588</v>
      </c>
      <c r="B720">
        <v>-503.72458710000001</v>
      </c>
      <c r="C720">
        <v>15270.564270000001</v>
      </c>
      <c r="D720">
        <v>1.273457029</v>
      </c>
      <c r="E720">
        <v>2.2273858049999999</v>
      </c>
    </row>
    <row r="721" spans="1:5">
      <c r="A721" s="116">
        <v>0.66282407407407407</v>
      </c>
      <c r="B721">
        <v>-498.92974900000002</v>
      </c>
      <c r="C721">
        <v>15268.87751</v>
      </c>
      <c r="D721">
        <v>1.286120403</v>
      </c>
      <c r="E721">
        <v>2.2278947389999999</v>
      </c>
    </row>
    <row r="722" spans="1:5">
      <c r="A722" s="116">
        <v>0.66284722222222225</v>
      </c>
      <c r="B722">
        <v>-491.66123140000002</v>
      </c>
      <c r="C722">
        <v>15267.05399</v>
      </c>
      <c r="D722">
        <v>1.272829314</v>
      </c>
      <c r="E722">
        <v>2.225746472</v>
      </c>
    </row>
    <row r="723" spans="1:5">
      <c r="A723" s="116">
        <v>0.66287037037037033</v>
      </c>
      <c r="B723">
        <v>-495.14199810000002</v>
      </c>
      <c r="C723">
        <v>15265.8994</v>
      </c>
      <c r="D723">
        <v>1.272285772</v>
      </c>
      <c r="E723">
        <v>2.2256444480000002</v>
      </c>
    </row>
    <row r="724" spans="1:5">
      <c r="A724" s="116">
        <v>0.66289351851851852</v>
      </c>
      <c r="B724">
        <v>-493.6722378</v>
      </c>
      <c r="C724">
        <v>15264.08483</v>
      </c>
      <c r="D724">
        <v>1.2841757760000001</v>
      </c>
      <c r="E724">
        <v>2.2261922520000001</v>
      </c>
    </row>
    <row r="725" spans="1:5">
      <c r="A725" s="116">
        <v>0.66291666666666671</v>
      </c>
      <c r="B725">
        <v>-502.44724969999999</v>
      </c>
      <c r="C725">
        <v>15262.85534</v>
      </c>
      <c r="D725">
        <v>1.275043599</v>
      </c>
      <c r="E725">
        <v>2.226202867</v>
      </c>
    </row>
    <row r="726" spans="1:5">
      <c r="A726" s="116">
        <v>0.66293981481481479</v>
      </c>
      <c r="B726">
        <v>-494.50036519999998</v>
      </c>
      <c r="C726">
        <v>15261.468940000001</v>
      </c>
      <c r="D726">
        <v>1.2930825420000001</v>
      </c>
      <c r="E726">
        <v>2.225811245</v>
      </c>
    </row>
    <row r="727" spans="1:5">
      <c r="A727" s="116">
        <v>0.66296296296296298</v>
      </c>
      <c r="B727">
        <v>-488.08723149999997</v>
      </c>
      <c r="C727">
        <v>15261.01159</v>
      </c>
      <c r="D727">
        <v>1.2924823569999999</v>
      </c>
      <c r="E727">
        <v>2.2269855089999999</v>
      </c>
    </row>
    <row r="728" spans="1:5">
      <c r="A728" s="116">
        <v>0.66298611111111116</v>
      </c>
      <c r="B728">
        <v>-486.90660980000001</v>
      </c>
      <c r="C728">
        <v>15259.06494</v>
      </c>
      <c r="D728">
        <v>1.292038794</v>
      </c>
      <c r="E728">
        <v>2.226118568</v>
      </c>
    </row>
    <row r="729" spans="1:5">
      <c r="A729" s="116">
        <v>0.66300925925925924</v>
      </c>
      <c r="B729">
        <v>-502.43140729999999</v>
      </c>
      <c r="C729">
        <v>15257.6229</v>
      </c>
      <c r="D729">
        <v>1.271950774</v>
      </c>
      <c r="E729">
        <v>2.227952438</v>
      </c>
    </row>
    <row r="730" spans="1:5">
      <c r="A730" s="116">
        <v>0.66303240740740743</v>
      </c>
      <c r="B730">
        <v>-498.13770820000002</v>
      </c>
      <c r="C730">
        <v>15257.367620000001</v>
      </c>
      <c r="D730">
        <v>1.270824892</v>
      </c>
      <c r="E730">
        <v>2.2276897820000001</v>
      </c>
    </row>
    <row r="731" spans="1:5">
      <c r="A731" s="116">
        <v>0.66305555555555562</v>
      </c>
      <c r="B731">
        <v>-507.82038679999999</v>
      </c>
      <c r="C731">
        <v>15256.953299999999</v>
      </c>
      <c r="D731">
        <v>1.2912887230000001</v>
      </c>
      <c r="E731">
        <v>2.2269103659999998</v>
      </c>
    </row>
    <row r="732" spans="1:5">
      <c r="A732" s="116">
        <v>0.6630787037037037</v>
      </c>
      <c r="B732">
        <v>-498.78126379999998</v>
      </c>
      <c r="C732">
        <v>15256.406779999999</v>
      </c>
      <c r="D732">
        <v>1.2868173119999999</v>
      </c>
      <c r="E732">
        <v>2.2260135710000002</v>
      </c>
    </row>
    <row r="733" spans="1:5">
      <c r="A733" s="116">
        <v>0.66310185185185189</v>
      </c>
      <c r="B733">
        <v>-487.23173009999999</v>
      </c>
      <c r="C733">
        <v>15254.50837</v>
      </c>
      <c r="D733">
        <v>1.2775700699999999</v>
      </c>
      <c r="E733">
        <v>2.2270955200000002</v>
      </c>
    </row>
    <row r="734" spans="1:5">
      <c r="A734" s="116">
        <v>0.66312499999999996</v>
      </c>
      <c r="B734">
        <v>-481.70073380000002</v>
      </c>
      <c r="C734">
        <v>15253.58833</v>
      </c>
      <c r="D734">
        <v>1.284802585</v>
      </c>
      <c r="E734">
        <v>2.2260412239999998</v>
      </c>
    </row>
    <row r="735" spans="1:5">
      <c r="A735" s="116">
        <v>0.66314814814814815</v>
      </c>
      <c r="B735">
        <v>-489.5878884</v>
      </c>
      <c r="C735">
        <v>15253.307339999999</v>
      </c>
      <c r="D735">
        <v>1.2766908509999999</v>
      </c>
      <c r="E735">
        <v>2.226891256</v>
      </c>
    </row>
    <row r="736" spans="1:5">
      <c r="A736" s="116">
        <v>0.66317129629629623</v>
      </c>
      <c r="B736">
        <v>-490.8442708</v>
      </c>
      <c r="C736">
        <v>15252.536330000001</v>
      </c>
      <c r="D736">
        <v>1.3005380740000001</v>
      </c>
      <c r="E736">
        <v>2.2268459250000001</v>
      </c>
    </row>
    <row r="737" spans="1:5">
      <c r="A737" s="116">
        <v>0.66319444444444442</v>
      </c>
      <c r="B737">
        <v>-499.13115390000002</v>
      </c>
      <c r="C737">
        <v>15252.041590000001</v>
      </c>
      <c r="D737">
        <v>1.2891280430000001</v>
      </c>
      <c r="E737">
        <v>2.2254137539999999</v>
      </c>
    </row>
    <row r="738" spans="1:5">
      <c r="A738" s="116">
        <v>0.66321759259259261</v>
      </c>
      <c r="B738">
        <v>-504.84951910000001</v>
      </c>
      <c r="C738">
        <v>15250.576129999999</v>
      </c>
      <c r="D738">
        <v>1.288200697</v>
      </c>
      <c r="E738">
        <v>2.225865754</v>
      </c>
    </row>
    <row r="739" spans="1:5">
      <c r="A739" s="116">
        <v>0.66324074074074069</v>
      </c>
      <c r="B739">
        <v>-487.83775480000003</v>
      </c>
      <c r="C739">
        <v>15249.34209</v>
      </c>
      <c r="D739">
        <v>1.297604803</v>
      </c>
      <c r="E739">
        <v>2.2273937319999999</v>
      </c>
    </row>
    <row r="740" spans="1:5">
      <c r="A740" s="116">
        <v>0.66326388888888888</v>
      </c>
      <c r="B740">
        <v>-491.41805479999999</v>
      </c>
      <c r="C740">
        <v>15248.640729999999</v>
      </c>
      <c r="D740">
        <v>1.2971400150000001</v>
      </c>
      <c r="E740">
        <v>2.2263067439999999</v>
      </c>
    </row>
    <row r="741" spans="1:5">
      <c r="A741" s="116">
        <v>0.66328703703703706</v>
      </c>
      <c r="B741">
        <v>-493.13211669999998</v>
      </c>
      <c r="C741">
        <v>15247.65381</v>
      </c>
      <c r="D741">
        <v>1.2783527370000001</v>
      </c>
      <c r="E741">
        <v>2.227431277</v>
      </c>
    </row>
    <row r="742" spans="1:5">
      <c r="A742" s="116">
        <v>0.66331018518518514</v>
      </c>
      <c r="B742">
        <v>-495.61852299999998</v>
      </c>
      <c r="C742">
        <v>15245.734049999999</v>
      </c>
      <c r="D742">
        <v>1.2962126890000001</v>
      </c>
      <c r="E742">
        <v>2.2257095040000001</v>
      </c>
    </row>
    <row r="743" spans="1:5">
      <c r="A743" s="116">
        <v>0.66333333333333333</v>
      </c>
      <c r="B743">
        <v>-499.69117549999999</v>
      </c>
      <c r="C743">
        <v>15245.577789999999</v>
      </c>
      <c r="D743">
        <v>1.287423982</v>
      </c>
      <c r="E743">
        <v>2.2279497269999999</v>
      </c>
    </row>
    <row r="744" spans="1:5">
      <c r="A744" s="116">
        <v>0.66335648148148152</v>
      </c>
      <c r="B744">
        <v>-502.0379944</v>
      </c>
      <c r="C744">
        <v>15243.87916</v>
      </c>
      <c r="D744">
        <v>1.2841391740000001</v>
      </c>
      <c r="E744">
        <v>2.2275660849999999</v>
      </c>
    </row>
    <row r="745" spans="1:5">
      <c r="A745" s="116">
        <v>0.6633796296296296</v>
      </c>
      <c r="B745">
        <v>-498.32610469999997</v>
      </c>
      <c r="C745">
        <v>15242.664000000001</v>
      </c>
      <c r="D745">
        <v>1.2834721200000001</v>
      </c>
      <c r="E745">
        <v>2.2264150109999998</v>
      </c>
    </row>
    <row r="746" spans="1:5">
      <c r="A746" s="116">
        <v>0.66340277777777779</v>
      </c>
      <c r="B746">
        <v>-498.35798599999998</v>
      </c>
      <c r="C746">
        <v>15241.55168</v>
      </c>
      <c r="D746">
        <v>1.2994254080000001</v>
      </c>
      <c r="E746">
        <v>2.228346889</v>
      </c>
    </row>
    <row r="747" spans="1:5">
      <c r="A747" s="116">
        <v>0.66342592592592597</v>
      </c>
      <c r="B747">
        <v>-487.42234639999998</v>
      </c>
      <c r="C747">
        <v>15240.42239</v>
      </c>
      <c r="D747">
        <v>1.276839048</v>
      </c>
      <c r="E747">
        <v>2.228456934</v>
      </c>
    </row>
    <row r="748" spans="1:5">
      <c r="A748" s="116">
        <v>0.66344907407407405</v>
      </c>
      <c r="B748">
        <v>-495.58883739999999</v>
      </c>
      <c r="C748">
        <v>15239.835230000001</v>
      </c>
      <c r="D748">
        <v>1.27948347</v>
      </c>
      <c r="E748">
        <v>2.2260032390000002</v>
      </c>
    </row>
    <row r="749" spans="1:5">
      <c r="A749" s="116">
        <v>0.66347222222222224</v>
      </c>
      <c r="B749">
        <v>-496.19824949999997</v>
      </c>
      <c r="C749">
        <v>15238.789640000001</v>
      </c>
      <c r="D749">
        <v>1.2893624930000001</v>
      </c>
      <c r="E749">
        <v>2.2278914830000001</v>
      </c>
    </row>
    <row r="750" spans="1:5">
      <c r="A750" s="116">
        <v>0.66349537037037043</v>
      </c>
      <c r="B750">
        <v>-488.20076110000002</v>
      </c>
      <c r="C750">
        <v>15238.28667</v>
      </c>
      <c r="D750">
        <v>1.2911089069999999</v>
      </c>
      <c r="E750">
        <v>2.2258669969999998</v>
      </c>
    </row>
    <row r="751" spans="1:5">
      <c r="A751" s="116">
        <v>0.66351851851851851</v>
      </c>
      <c r="B751">
        <v>-483.75783639999997</v>
      </c>
      <c r="C751">
        <v>15237.456099999999</v>
      </c>
      <c r="D751">
        <v>1.2983576379999999</v>
      </c>
      <c r="E751">
        <v>2.2278930890000002</v>
      </c>
    </row>
    <row r="752" spans="1:5">
      <c r="A752" s="116">
        <v>0.6635416666666667</v>
      </c>
      <c r="B752">
        <v>-499.96723029999998</v>
      </c>
      <c r="C752">
        <v>15236.231159999999</v>
      </c>
      <c r="D752">
        <v>1.3005248810000001</v>
      </c>
      <c r="E752">
        <v>2.2258902979999999</v>
      </c>
    </row>
    <row r="753" spans="1:5">
      <c r="A753" s="116">
        <v>0.66356481481481489</v>
      </c>
      <c r="B753">
        <v>-490.46773930000001</v>
      </c>
      <c r="C753">
        <v>15235.00279</v>
      </c>
      <c r="D753">
        <v>1.2776674649999999</v>
      </c>
      <c r="E753">
        <v>2.2264293240000002</v>
      </c>
    </row>
    <row r="754" spans="1:5">
      <c r="A754" s="116">
        <v>0.66358796296296296</v>
      </c>
      <c r="B754">
        <v>-502.65050609999997</v>
      </c>
      <c r="C754">
        <v>15233.05564</v>
      </c>
      <c r="D754">
        <v>1.281294014</v>
      </c>
      <c r="E754">
        <v>2.2278417359999998</v>
      </c>
    </row>
    <row r="755" spans="1:5">
      <c r="A755" s="116">
        <v>0.66361111111111104</v>
      </c>
      <c r="B755">
        <v>-494.37512429999998</v>
      </c>
      <c r="C755">
        <v>15231.716899999999</v>
      </c>
      <c r="D755">
        <v>1.2930282870000001</v>
      </c>
      <c r="E755">
        <v>2.2271325260000001</v>
      </c>
    </row>
    <row r="756" spans="1:5">
      <c r="A756" s="116">
        <v>0.66363425925925923</v>
      </c>
      <c r="B756">
        <v>-505.30598149999997</v>
      </c>
      <c r="C756">
        <v>15230.50261</v>
      </c>
      <c r="D756">
        <v>1.2915552969999999</v>
      </c>
      <c r="E756">
        <v>2.227538569</v>
      </c>
    </row>
    <row r="757" spans="1:5">
      <c r="A757" s="116">
        <v>0.66365740740740742</v>
      </c>
      <c r="B757">
        <v>-499.16072000000003</v>
      </c>
      <c r="C757">
        <v>15230.434149999999</v>
      </c>
      <c r="D757">
        <v>1.2755960690000001</v>
      </c>
      <c r="E757">
        <v>2.2261391009999998</v>
      </c>
    </row>
    <row r="758" spans="1:5">
      <c r="A758" s="116">
        <v>0.6636805555555555</v>
      </c>
      <c r="B758">
        <v>-491.8445883</v>
      </c>
      <c r="C758">
        <v>15229.50741</v>
      </c>
      <c r="D758">
        <v>1.2854954220000001</v>
      </c>
      <c r="E758">
        <v>2.2274474880000001</v>
      </c>
    </row>
    <row r="759" spans="1:5">
      <c r="A759" s="116">
        <v>0.66370370370370368</v>
      </c>
      <c r="B759">
        <v>-493.97249290000002</v>
      </c>
      <c r="C759">
        <v>15227.5494</v>
      </c>
      <c r="D759">
        <v>1.295267569</v>
      </c>
      <c r="E759">
        <v>2.2285710999999999</v>
      </c>
    </row>
    <row r="760" spans="1:5">
      <c r="A760" s="116">
        <v>0.66372685185185187</v>
      </c>
      <c r="B760">
        <v>-490.89407649999998</v>
      </c>
      <c r="C760">
        <v>15226.5182</v>
      </c>
      <c r="D760">
        <v>1.2945482100000001</v>
      </c>
      <c r="E760">
        <v>2.2264846810000001</v>
      </c>
    </row>
    <row r="761" spans="1:5">
      <c r="A761" s="116">
        <v>0.66374999999999995</v>
      </c>
      <c r="B761">
        <v>-497.90182069999997</v>
      </c>
      <c r="C761">
        <v>15224.951359999999</v>
      </c>
      <c r="D761">
        <v>1.290424743</v>
      </c>
      <c r="E761">
        <v>2.227528043</v>
      </c>
    </row>
    <row r="762" spans="1:5">
      <c r="A762" s="116">
        <v>0.66377314814814814</v>
      </c>
      <c r="B762">
        <v>-498.91638999999998</v>
      </c>
      <c r="C762">
        <v>15224.30832</v>
      </c>
      <c r="D762">
        <v>1.281378124</v>
      </c>
      <c r="E762">
        <v>2.2279314979999998</v>
      </c>
    </row>
    <row r="763" spans="1:5">
      <c r="A763" s="116">
        <v>0.66379629629629633</v>
      </c>
      <c r="B763">
        <v>-492.82009140000002</v>
      </c>
      <c r="C763">
        <v>15223.795179999999</v>
      </c>
      <c r="D763">
        <v>1.277881976</v>
      </c>
      <c r="E763">
        <v>2.2259445260000001</v>
      </c>
    </row>
    <row r="764" spans="1:5">
      <c r="A764" s="116">
        <v>0.66381944444444441</v>
      </c>
      <c r="B764">
        <v>-491.57173299999999</v>
      </c>
      <c r="C764">
        <v>15223.3362</v>
      </c>
      <c r="D764">
        <v>1.270626408</v>
      </c>
      <c r="E764">
        <v>2.2280444149999998</v>
      </c>
    </row>
    <row r="765" spans="1:5">
      <c r="A765" s="116">
        <v>0.6638425925925926</v>
      </c>
      <c r="B765">
        <v>-484.79817379999997</v>
      </c>
      <c r="C765">
        <v>15221.790499999999</v>
      </c>
      <c r="D765">
        <v>1.292557349</v>
      </c>
      <c r="E765">
        <v>2.2259865350000001</v>
      </c>
    </row>
    <row r="766" spans="1:5">
      <c r="A766" s="116">
        <v>0.66386574074074078</v>
      </c>
      <c r="B766">
        <v>-509.24174349999998</v>
      </c>
      <c r="C766">
        <v>15221.67208</v>
      </c>
      <c r="D766">
        <v>1.282643</v>
      </c>
      <c r="E766">
        <v>2.2285174799999998</v>
      </c>
    </row>
    <row r="767" spans="1:5">
      <c r="A767" s="116">
        <v>0.66388888888888886</v>
      </c>
      <c r="B767">
        <v>-488.13617529999999</v>
      </c>
      <c r="C767">
        <v>15220.665999999999</v>
      </c>
      <c r="D767">
        <v>1.279258491</v>
      </c>
      <c r="E767">
        <v>2.2275674620000001</v>
      </c>
    </row>
    <row r="768" spans="1:5">
      <c r="A768" s="116">
        <v>0.66391203703703705</v>
      </c>
      <c r="B768">
        <v>-492.37511979999999</v>
      </c>
      <c r="C768">
        <v>15219.39863</v>
      </c>
      <c r="D768">
        <v>1.2760729449999999</v>
      </c>
      <c r="E768">
        <v>2.2256431729999999</v>
      </c>
    </row>
    <row r="769" spans="1:5">
      <c r="A769" s="116">
        <v>0.66393518518518524</v>
      </c>
      <c r="B769">
        <v>-493.59716470000001</v>
      </c>
      <c r="C769">
        <v>15218.737150000001</v>
      </c>
      <c r="D769">
        <v>1.2732263319999999</v>
      </c>
      <c r="E769">
        <v>2.2262186800000001</v>
      </c>
    </row>
    <row r="770" spans="1:5">
      <c r="A770" s="116">
        <v>0.66395833333333332</v>
      </c>
      <c r="B770">
        <v>-484.1339524</v>
      </c>
      <c r="C770">
        <v>15217.6032</v>
      </c>
      <c r="D770">
        <v>1.277515851</v>
      </c>
      <c r="E770">
        <v>2.2257589630000001</v>
      </c>
    </row>
    <row r="771" spans="1:5">
      <c r="A771" s="116">
        <v>0.66398148148148151</v>
      </c>
      <c r="B771">
        <v>-488.66421530000002</v>
      </c>
      <c r="C771">
        <v>15217.33258</v>
      </c>
      <c r="D771">
        <v>1.2908183</v>
      </c>
      <c r="E771">
        <v>2.2266333020000002</v>
      </c>
    </row>
    <row r="772" spans="1:5">
      <c r="A772" s="116">
        <v>0.66400462962962969</v>
      </c>
      <c r="B772">
        <v>-500.31930820000002</v>
      </c>
      <c r="C772">
        <v>15216.75973</v>
      </c>
      <c r="D772">
        <v>1.2848864470000001</v>
      </c>
      <c r="E772">
        <v>2.2262380730000002</v>
      </c>
    </row>
    <row r="773" spans="1:5">
      <c r="A773" s="116">
        <v>0.66402777777777777</v>
      </c>
      <c r="B773">
        <v>-494.39021409999998</v>
      </c>
      <c r="C773">
        <v>15216.28004</v>
      </c>
      <c r="D773">
        <v>1.273369483</v>
      </c>
      <c r="E773">
        <v>2.225826262</v>
      </c>
    </row>
    <row r="774" spans="1:5">
      <c r="A774" s="116">
        <v>0.66405092592592596</v>
      </c>
      <c r="B774">
        <v>-500.3791559</v>
      </c>
      <c r="C774">
        <v>15215.693660000001</v>
      </c>
      <c r="D774">
        <v>1.296127201</v>
      </c>
      <c r="E774">
        <v>2.2274523880000001</v>
      </c>
    </row>
    <row r="775" spans="1:5">
      <c r="A775" s="116">
        <v>0.66407407407407404</v>
      </c>
      <c r="B775">
        <v>-484.27262480000002</v>
      </c>
      <c r="C775">
        <v>15215.180469999999</v>
      </c>
      <c r="D775">
        <v>1.271495467</v>
      </c>
      <c r="E775">
        <v>2.2262107590000002</v>
      </c>
    </row>
    <row r="776" spans="1:5">
      <c r="A776" s="116">
        <v>0.66409722222222223</v>
      </c>
      <c r="B776">
        <v>-504.8143541</v>
      </c>
      <c r="C776">
        <v>15213.31619</v>
      </c>
      <c r="D776">
        <v>1.2994065050000001</v>
      </c>
      <c r="E776">
        <v>2.226518322</v>
      </c>
    </row>
    <row r="777" spans="1:5">
      <c r="A777" s="116">
        <v>0.66412037037037031</v>
      </c>
      <c r="B777">
        <v>-495.75632469999999</v>
      </c>
      <c r="C777">
        <v>15211.702219999999</v>
      </c>
      <c r="D777">
        <v>1.275470525</v>
      </c>
      <c r="E777">
        <v>2.226087224</v>
      </c>
    </row>
    <row r="778" spans="1:5">
      <c r="A778" s="116">
        <v>0.66414351851851849</v>
      </c>
      <c r="B778">
        <v>-495.28816319999999</v>
      </c>
      <c r="C778">
        <v>15209.70781</v>
      </c>
      <c r="D778">
        <v>1.2947460209999999</v>
      </c>
      <c r="E778">
        <v>2.2274593340000002</v>
      </c>
    </row>
    <row r="779" spans="1:5">
      <c r="A779" s="116">
        <v>0.66416666666666668</v>
      </c>
      <c r="B779">
        <v>-502.63353260000002</v>
      </c>
      <c r="C779">
        <v>15208.26448</v>
      </c>
      <c r="D779">
        <v>1.288957382</v>
      </c>
      <c r="E779">
        <v>2.2269853620000002</v>
      </c>
    </row>
    <row r="780" spans="1:5">
      <c r="A780" s="116">
        <v>0.66418981481481476</v>
      </c>
      <c r="B780">
        <v>-493.80885499999999</v>
      </c>
      <c r="C780">
        <v>15206.82086</v>
      </c>
      <c r="D780">
        <v>1.2907242160000001</v>
      </c>
      <c r="E780">
        <v>2.2263043179999999</v>
      </c>
    </row>
    <row r="781" spans="1:5">
      <c r="A781" s="116">
        <v>0.66421296296296295</v>
      </c>
      <c r="B781">
        <v>-498.78370640000003</v>
      </c>
      <c r="C781">
        <v>15205.31177</v>
      </c>
      <c r="D781">
        <v>1.2827353370000001</v>
      </c>
      <c r="E781">
        <v>2.226538277</v>
      </c>
    </row>
    <row r="782" spans="1:5">
      <c r="A782" s="116">
        <v>0.66423611111111114</v>
      </c>
      <c r="B782">
        <v>-500.19685229999999</v>
      </c>
      <c r="C782">
        <v>15204.405189999999</v>
      </c>
      <c r="D782">
        <v>1.3004329109999999</v>
      </c>
      <c r="E782">
        <v>2.2257438349999998</v>
      </c>
    </row>
    <row r="783" spans="1:5">
      <c r="A783" s="116">
        <v>0.66425925925925922</v>
      </c>
      <c r="B783">
        <v>-505.79176580000001</v>
      </c>
      <c r="C783">
        <v>15202.523300000001</v>
      </c>
      <c r="D783">
        <v>1.2899942209999999</v>
      </c>
      <c r="E783">
        <v>2.2254164470000002</v>
      </c>
    </row>
    <row r="784" spans="1:5">
      <c r="A784" s="116">
        <v>0.6642824074074074</v>
      </c>
      <c r="B784">
        <v>-493.01408309999999</v>
      </c>
      <c r="C784">
        <v>15201.367980000001</v>
      </c>
      <c r="D784">
        <v>1.2880103000000001</v>
      </c>
      <c r="E784">
        <v>2.2276907939999999</v>
      </c>
    </row>
    <row r="785" spans="1:5">
      <c r="A785" s="116">
        <v>0.66430555555555559</v>
      </c>
      <c r="B785">
        <v>-495.2101025</v>
      </c>
      <c r="C785">
        <v>15200.61717</v>
      </c>
      <c r="D785">
        <v>1.290695076</v>
      </c>
      <c r="E785">
        <v>2.2253552409999999</v>
      </c>
    </row>
    <row r="786" spans="1:5">
      <c r="A786" s="116">
        <v>0.66432870370370367</v>
      </c>
      <c r="B786">
        <v>-495.46828679999999</v>
      </c>
      <c r="C786">
        <v>15200.175520000001</v>
      </c>
      <c r="D786">
        <v>1.2729438399999999</v>
      </c>
      <c r="E786">
        <v>2.227737785</v>
      </c>
    </row>
    <row r="787" spans="1:5">
      <c r="A787" s="116">
        <v>0.66435185185185186</v>
      </c>
      <c r="B787">
        <v>-489.2853442</v>
      </c>
      <c r="C787">
        <v>15199.536340000001</v>
      </c>
      <c r="D787">
        <v>1.2759263750000001</v>
      </c>
      <c r="E787">
        <v>2.2264661590000001</v>
      </c>
    </row>
    <row r="788" spans="1:5">
      <c r="A788" s="116">
        <v>0.66437500000000005</v>
      </c>
      <c r="B788">
        <v>-492.95404819999999</v>
      </c>
      <c r="C788">
        <v>15198.499299999999</v>
      </c>
      <c r="D788">
        <v>1.2987257160000001</v>
      </c>
      <c r="E788">
        <v>2.2277121090000001</v>
      </c>
    </row>
    <row r="789" spans="1:5">
      <c r="A789" s="116">
        <v>0.66439814814814813</v>
      </c>
      <c r="B789">
        <v>-503.28757560000003</v>
      </c>
      <c r="C789">
        <v>15196.74173</v>
      </c>
      <c r="D789">
        <v>1.273086041</v>
      </c>
      <c r="E789">
        <v>2.2261894510000002</v>
      </c>
    </row>
    <row r="790" spans="1:5">
      <c r="A790" s="116">
        <v>0.66442129629629632</v>
      </c>
      <c r="B790">
        <v>-494.16543239999999</v>
      </c>
      <c r="C790">
        <v>15196.03983</v>
      </c>
      <c r="D790">
        <v>1.290014896</v>
      </c>
      <c r="E790">
        <v>2.2282969239999999</v>
      </c>
    </row>
    <row r="791" spans="1:5">
      <c r="A791" s="116">
        <v>0.6644444444444445</v>
      </c>
      <c r="B791">
        <v>-488.74337639999999</v>
      </c>
      <c r="C791">
        <v>15194.960709999999</v>
      </c>
      <c r="D791">
        <v>1.2950744569999999</v>
      </c>
      <c r="E791">
        <v>2.2264297279999998</v>
      </c>
    </row>
    <row r="792" spans="1:5">
      <c r="A792" s="116">
        <v>0.66446759259259258</v>
      </c>
      <c r="B792">
        <v>-500.59704069999998</v>
      </c>
      <c r="C792">
        <v>15194.367990000001</v>
      </c>
      <c r="D792">
        <v>1.275388626</v>
      </c>
      <c r="E792">
        <v>2.22670491</v>
      </c>
    </row>
    <row r="793" spans="1:5">
      <c r="A793" s="116">
        <v>0.66449074074074077</v>
      </c>
      <c r="B793">
        <v>-501.2713804</v>
      </c>
      <c r="C793">
        <v>15194.015659999999</v>
      </c>
      <c r="D793">
        <v>1.2987266770000001</v>
      </c>
      <c r="E793">
        <v>2.2275480499999998</v>
      </c>
    </row>
    <row r="794" spans="1:5">
      <c r="A794" s="116">
        <v>0.66451388888888896</v>
      </c>
      <c r="B794">
        <v>-500.37685349999998</v>
      </c>
      <c r="C794">
        <v>15192.79457</v>
      </c>
      <c r="D794">
        <v>1.298503052</v>
      </c>
      <c r="E794">
        <v>2.2279234790000002</v>
      </c>
    </row>
    <row r="795" spans="1:5">
      <c r="A795" s="116">
        <v>0.66453703703703704</v>
      </c>
      <c r="B795">
        <v>-501.7086324</v>
      </c>
      <c r="C795">
        <v>15192.62635</v>
      </c>
      <c r="D795">
        <v>1.2714203040000001</v>
      </c>
      <c r="E795">
        <v>2.2276058089999999</v>
      </c>
    </row>
    <row r="796" spans="1:5">
      <c r="A796" s="116">
        <v>0.66456018518518511</v>
      </c>
      <c r="B796">
        <v>-493.41042119999997</v>
      </c>
      <c r="C796">
        <v>15192.61457</v>
      </c>
      <c r="D796">
        <v>1.2778339830000001</v>
      </c>
      <c r="E796">
        <v>2.2266905590000001</v>
      </c>
    </row>
    <row r="797" spans="1:5">
      <c r="A797" s="116">
        <v>0.6645833333333333</v>
      </c>
      <c r="B797">
        <v>-482.07049979999999</v>
      </c>
      <c r="C797">
        <v>15190.71407</v>
      </c>
      <c r="D797">
        <v>1.272736941</v>
      </c>
      <c r="E797">
        <v>2.227962604</v>
      </c>
    </row>
    <row r="798" spans="1:5">
      <c r="A798" s="116">
        <v>0.66460648148148149</v>
      </c>
      <c r="B798">
        <v>-492.37584329999999</v>
      </c>
      <c r="C798">
        <v>15189.73271</v>
      </c>
      <c r="D798">
        <v>1.287590301</v>
      </c>
      <c r="E798">
        <v>2.2274652270000002</v>
      </c>
    </row>
    <row r="799" spans="1:5">
      <c r="A799" s="116">
        <v>0.66462962962962957</v>
      </c>
      <c r="B799">
        <v>-471.52167100000003</v>
      </c>
      <c r="C799">
        <v>15187.800509999999</v>
      </c>
      <c r="D799">
        <v>1.282740679</v>
      </c>
      <c r="E799">
        <v>2.2281403700000002</v>
      </c>
    </row>
    <row r="800" spans="1:5">
      <c r="A800" s="116">
        <v>0.66465277777777776</v>
      </c>
      <c r="B800">
        <v>-488.40394190000001</v>
      </c>
      <c r="C800">
        <v>15186.97647</v>
      </c>
      <c r="D800">
        <v>1.2819892500000001</v>
      </c>
      <c r="E800">
        <v>2.2279024270000001</v>
      </c>
    </row>
    <row r="801" spans="1:5">
      <c r="A801" s="116">
        <v>0.66467592592592595</v>
      </c>
      <c r="B801">
        <v>-488.11734660000002</v>
      </c>
      <c r="C801">
        <v>15186.79912</v>
      </c>
      <c r="D801">
        <v>1.271776105</v>
      </c>
      <c r="E801">
        <v>2.2284183620000002</v>
      </c>
    </row>
    <row r="802" spans="1:5">
      <c r="A802" s="116">
        <v>0.66469907407407403</v>
      </c>
      <c r="B802">
        <v>-497.90658869999999</v>
      </c>
      <c r="C802">
        <v>15184.899149999999</v>
      </c>
      <c r="D802">
        <v>1.28282114</v>
      </c>
      <c r="E802">
        <v>2.227471843</v>
      </c>
    </row>
    <row r="803" spans="1:5">
      <c r="A803" s="116">
        <v>0.66472222222222221</v>
      </c>
      <c r="B803">
        <v>-503.4894036</v>
      </c>
      <c r="C803">
        <v>15184.60541</v>
      </c>
      <c r="D803">
        <v>1.287035251</v>
      </c>
      <c r="E803">
        <v>2.2277673710000001</v>
      </c>
    </row>
    <row r="804" spans="1:5">
      <c r="A804" s="116">
        <v>0.6647453703703704</v>
      </c>
      <c r="B804">
        <v>-499.10172310000002</v>
      </c>
      <c r="C804">
        <v>15183.854810000001</v>
      </c>
      <c r="D804">
        <v>1.291584839</v>
      </c>
      <c r="E804">
        <v>2.2273310519999998</v>
      </c>
    </row>
    <row r="805" spans="1:5">
      <c r="A805" s="116">
        <v>0.66476851851851848</v>
      </c>
      <c r="B805">
        <v>-498.18165060000001</v>
      </c>
      <c r="C805">
        <v>15183.84957</v>
      </c>
      <c r="D805">
        <v>1.299994678</v>
      </c>
      <c r="E805">
        <v>2.225795239</v>
      </c>
    </row>
    <row r="806" spans="1:5">
      <c r="A806" s="116">
        <v>0.66479166666666667</v>
      </c>
      <c r="B806">
        <v>-500.49459940000003</v>
      </c>
      <c r="C806">
        <v>15183.83856</v>
      </c>
      <c r="D806">
        <v>1.2846593120000001</v>
      </c>
      <c r="E806">
        <v>2.226598284</v>
      </c>
    </row>
    <row r="807" spans="1:5">
      <c r="A807" s="116">
        <v>0.66481481481481486</v>
      </c>
      <c r="B807">
        <v>-506.6142481</v>
      </c>
      <c r="C807">
        <v>15182.498610000001</v>
      </c>
      <c r="D807">
        <v>1.281389082</v>
      </c>
      <c r="E807">
        <v>2.2281725219999999</v>
      </c>
    </row>
    <row r="808" spans="1:5">
      <c r="A808" s="116">
        <v>0.66483796296296294</v>
      </c>
      <c r="B808">
        <v>-494.86923940000003</v>
      </c>
      <c r="C808">
        <v>15181.269770000001</v>
      </c>
      <c r="D808">
        <v>1.2831848349999999</v>
      </c>
      <c r="E808">
        <v>2.2269323999999999</v>
      </c>
    </row>
    <row r="809" spans="1:5">
      <c r="A809" s="116">
        <v>0.66486111111111112</v>
      </c>
      <c r="B809">
        <v>-493.75010479999997</v>
      </c>
      <c r="C809">
        <v>15179.359200000001</v>
      </c>
      <c r="D809">
        <v>1.2937555590000001</v>
      </c>
      <c r="E809">
        <v>2.2260388500000001</v>
      </c>
    </row>
    <row r="810" spans="1:5">
      <c r="A810" s="116">
        <v>0.66488425925925931</v>
      </c>
      <c r="B810">
        <v>-498.00792100000001</v>
      </c>
      <c r="C810">
        <v>15178.455620000001</v>
      </c>
      <c r="D810">
        <v>1.2796959889999999</v>
      </c>
      <c r="E810">
        <v>2.227789756</v>
      </c>
    </row>
    <row r="811" spans="1:5">
      <c r="A811" s="116">
        <v>0.66490740740740739</v>
      </c>
      <c r="B811">
        <v>-503.54033700000002</v>
      </c>
      <c r="C811">
        <v>15176.984700000001</v>
      </c>
      <c r="D811">
        <v>1.3005835720000001</v>
      </c>
      <c r="E811">
        <v>2.2265824109999999</v>
      </c>
    </row>
    <row r="812" spans="1:5">
      <c r="A812" s="116">
        <v>0.66493055555555558</v>
      </c>
      <c r="B812">
        <v>-495.47263700000002</v>
      </c>
      <c r="C812">
        <v>15175.387940000001</v>
      </c>
      <c r="D812">
        <v>1.2746102770000001</v>
      </c>
      <c r="E812">
        <v>2.2272978889999999</v>
      </c>
    </row>
    <row r="813" spans="1:5">
      <c r="A813" s="116">
        <v>0.66495370370370377</v>
      </c>
      <c r="B813">
        <v>-481.0333943</v>
      </c>
      <c r="C813">
        <v>15173.465099999999</v>
      </c>
      <c r="D813">
        <v>1.2836241070000001</v>
      </c>
      <c r="E813">
        <v>2.2270717449999999</v>
      </c>
    </row>
    <row r="814" spans="1:5">
      <c r="A814" s="116">
        <v>0.66497685185185185</v>
      </c>
      <c r="B814">
        <v>-489.39005969999999</v>
      </c>
      <c r="C814">
        <v>15173.41634</v>
      </c>
      <c r="D814">
        <v>1.2822871709999999</v>
      </c>
      <c r="E814">
        <v>2.225856421</v>
      </c>
    </row>
    <row r="815" spans="1:5">
      <c r="A815" s="116">
        <v>0.66500000000000004</v>
      </c>
      <c r="B815">
        <v>-488.72582640000002</v>
      </c>
      <c r="C815">
        <v>15173.244780000001</v>
      </c>
      <c r="D815">
        <v>1.276373808</v>
      </c>
      <c r="E815">
        <v>2.2266764110000001</v>
      </c>
    </row>
    <row r="816" spans="1:5">
      <c r="A816" s="116">
        <v>0.66502314814814811</v>
      </c>
      <c r="B816">
        <v>-493.28840889999998</v>
      </c>
      <c r="C816">
        <v>15172.080739999999</v>
      </c>
      <c r="D816">
        <v>1.2855944020000001</v>
      </c>
      <c r="E816">
        <v>2.226536431</v>
      </c>
    </row>
    <row r="817" spans="1:5">
      <c r="A817" s="116">
        <v>0.6650462962962963</v>
      </c>
      <c r="B817">
        <v>-488.57752199999999</v>
      </c>
      <c r="C817">
        <v>15170.9565</v>
      </c>
      <c r="D817">
        <v>1.277311622</v>
      </c>
      <c r="E817">
        <v>2.2277000120000001</v>
      </c>
    </row>
    <row r="818" spans="1:5">
      <c r="A818" s="116">
        <v>0.66506944444444438</v>
      </c>
      <c r="B818">
        <v>-496.52169170000002</v>
      </c>
      <c r="C818">
        <v>15169.831690000001</v>
      </c>
      <c r="D818">
        <v>1.300171001</v>
      </c>
      <c r="E818">
        <v>2.2270570269999999</v>
      </c>
    </row>
    <row r="819" spans="1:5">
      <c r="A819" s="116">
        <v>0.66509259259259257</v>
      </c>
      <c r="B819">
        <v>-471.11621589999999</v>
      </c>
      <c r="C819">
        <v>15169.26431</v>
      </c>
      <c r="D819">
        <v>1.273487539</v>
      </c>
      <c r="E819">
        <v>2.2255401990000001</v>
      </c>
    </row>
    <row r="820" spans="1:5">
      <c r="A820" s="116">
        <v>0.66511574074074076</v>
      </c>
      <c r="B820">
        <v>-491.8023657</v>
      </c>
      <c r="C820">
        <v>15168.97399</v>
      </c>
      <c r="D820">
        <v>1.2985596589999999</v>
      </c>
      <c r="E820">
        <v>2.2268661939999999</v>
      </c>
    </row>
    <row r="821" spans="1:5">
      <c r="A821" s="116">
        <v>0.66513888888888884</v>
      </c>
      <c r="B821">
        <v>-490.9346185</v>
      </c>
      <c r="C821">
        <v>15168.89071</v>
      </c>
      <c r="D821">
        <v>1.275502173</v>
      </c>
      <c r="E821">
        <v>2.2274108020000001</v>
      </c>
    </row>
    <row r="822" spans="1:5">
      <c r="A822" s="116">
        <v>0.66516203703703702</v>
      </c>
      <c r="B822">
        <v>-497.41500939999997</v>
      </c>
      <c r="C822">
        <v>15167.24862</v>
      </c>
      <c r="D822">
        <v>1.2783911269999999</v>
      </c>
      <c r="E822">
        <v>2.2268679480000002</v>
      </c>
    </row>
    <row r="823" spans="1:5">
      <c r="A823" s="116">
        <v>0.66518518518518521</v>
      </c>
      <c r="B823">
        <v>-494.0179559</v>
      </c>
      <c r="C823">
        <v>15166.998519999999</v>
      </c>
      <c r="D823">
        <v>1.2941396080000001</v>
      </c>
      <c r="E823">
        <v>2.2257734579999999</v>
      </c>
    </row>
    <row r="824" spans="1:5">
      <c r="A824" s="116">
        <v>0.66520833333333329</v>
      </c>
      <c r="B824">
        <v>-506.00978459999999</v>
      </c>
      <c r="C824">
        <v>15166.00822</v>
      </c>
      <c r="D824">
        <v>1.29662864</v>
      </c>
      <c r="E824">
        <v>2.2273487460000001</v>
      </c>
    </row>
    <row r="825" spans="1:5">
      <c r="A825" s="116">
        <v>0.66523148148148148</v>
      </c>
      <c r="B825">
        <v>-492.41319579999998</v>
      </c>
      <c r="C825">
        <v>15164.61774</v>
      </c>
      <c r="D825">
        <v>1.2885052379999999</v>
      </c>
      <c r="E825">
        <v>2.225349901</v>
      </c>
    </row>
    <row r="826" spans="1:5">
      <c r="A826" s="116">
        <v>0.66525462962962967</v>
      </c>
      <c r="B826">
        <v>-500.01708630000002</v>
      </c>
      <c r="C826">
        <v>15164.311970000001</v>
      </c>
      <c r="D826">
        <v>1.2884369019999999</v>
      </c>
      <c r="E826">
        <v>2.2282659169999999</v>
      </c>
    </row>
    <row r="827" spans="1:5">
      <c r="A827" s="116">
        <v>0.66527777777777775</v>
      </c>
      <c r="B827">
        <v>-490.02733130000001</v>
      </c>
      <c r="C827">
        <v>15163.394920000001</v>
      </c>
      <c r="D827">
        <v>1.2747211089999999</v>
      </c>
      <c r="E827">
        <v>2.227353956</v>
      </c>
    </row>
    <row r="828" spans="1:5">
      <c r="A828" s="116">
        <v>0.66530092592592593</v>
      </c>
      <c r="B828">
        <v>-473.75107789999998</v>
      </c>
      <c r="C828">
        <v>15162.159110000001</v>
      </c>
      <c r="D828">
        <v>1.275927563</v>
      </c>
      <c r="E828">
        <v>2.2272494300000001</v>
      </c>
    </row>
    <row r="829" spans="1:5">
      <c r="A829" s="116">
        <v>0.66532407407407412</v>
      </c>
      <c r="B829">
        <v>-483.02090609999999</v>
      </c>
      <c r="C829">
        <v>15161.84151</v>
      </c>
      <c r="D829">
        <v>1.2976617050000001</v>
      </c>
      <c r="E829">
        <v>2.227425701</v>
      </c>
    </row>
    <row r="830" spans="1:5">
      <c r="A830" s="116">
        <v>0.6653472222222222</v>
      </c>
      <c r="B830">
        <v>-484.09441179999999</v>
      </c>
      <c r="C830">
        <v>15161.46638</v>
      </c>
      <c r="D830">
        <v>1.2706833340000001</v>
      </c>
      <c r="E830">
        <v>2.2271687139999998</v>
      </c>
    </row>
    <row r="831" spans="1:5">
      <c r="A831" s="116">
        <v>0.66537037037037039</v>
      </c>
      <c r="B831">
        <v>-507.94970660000001</v>
      </c>
      <c r="C831">
        <v>15161.176649999999</v>
      </c>
      <c r="D831">
        <v>1.2948344169999999</v>
      </c>
      <c r="E831">
        <v>2.226128423</v>
      </c>
    </row>
    <row r="832" spans="1:5">
      <c r="A832" s="116">
        <v>0.66539351851851858</v>
      </c>
      <c r="B832">
        <v>-490.04197640000001</v>
      </c>
      <c r="C832">
        <v>15160.491540000001</v>
      </c>
      <c r="D832">
        <v>1.2869160989999999</v>
      </c>
      <c r="E832">
        <v>2.2273557529999999</v>
      </c>
    </row>
    <row r="833" spans="1:5">
      <c r="A833" s="116">
        <v>0.66541666666666666</v>
      </c>
      <c r="B833">
        <v>-486.59982170000001</v>
      </c>
      <c r="C833">
        <v>15160.37105</v>
      </c>
      <c r="D833">
        <v>1.2989665260000001</v>
      </c>
      <c r="E833">
        <v>2.227547317</v>
      </c>
    </row>
    <row r="834" spans="1:5">
      <c r="A834" s="116">
        <v>0.66543981481481485</v>
      </c>
      <c r="B834">
        <v>-499.16382520000002</v>
      </c>
      <c r="C834">
        <v>15159.840920000001</v>
      </c>
      <c r="D834">
        <v>1.2853937989999999</v>
      </c>
      <c r="E834">
        <v>2.227448323</v>
      </c>
    </row>
    <row r="835" spans="1:5">
      <c r="A835" s="116">
        <v>0.66546296296296303</v>
      </c>
      <c r="B835">
        <v>-492.15988499999997</v>
      </c>
      <c r="C835">
        <v>15158.82331</v>
      </c>
      <c r="D835">
        <v>1.282884353</v>
      </c>
      <c r="E835">
        <v>2.2275837119999999</v>
      </c>
    </row>
    <row r="836" spans="1:5">
      <c r="A836" s="116">
        <v>0.66548611111111111</v>
      </c>
      <c r="B836">
        <v>-495.26511090000002</v>
      </c>
      <c r="C836">
        <v>15157.65962</v>
      </c>
      <c r="D836">
        <v>1.2835100310000001</v>
      </c>
      <c r="E836">
        <v>2.2277349069999999</v>
      </c>
    </row>
    <row r="837" spans="1:5">
      <c r="A837" s="116">
        <v>0.66550925925925919</v>
      </c>
      <c r="B837">
        <v>-492.90732450000002</v>
      </c>
      <c r="C837">
        <v>15156.266729999999</v>
      </c>
      <c r="D837">
        <v>1.2882787659999999</v>
      </c>
      <c r="E837">
        <v>2.2261577030000002</v>
      </c>
    </row>
    <row r="838" spans="1:5">
      <c r="A838" s="116">
        <v>0.66553240740740738</v>
      </c>
      <c r="B838">
        <v>-492.50766779999998</v>
      </c>
      <c r="C838">
        <v>15155.202789999999</v>
      </c>
      <c r="D838">
        <v>1.281482317</v>
      </c>
      <c r="E838">
        <v>2.2268188069999999</v>
      </c>
    </row>
    <row r="839" spans="1:5">
      <c r="A839" s="116">
        <v>0.66555555555555557</v>
      </c>
      <c r="B839">
        <v>-501.29391120000003</v>
      </c>
      <c r="C839">
        <v>15154.9283</v>
      </c>
      <c r="D839">
        <v>1.2901070320000001</v>
      </c>
      <c r="E839">
        <v>2.2264443749999998</v>
      </c>
    </row>
    <row r="840" spans="1:5">
      <c r="A840" s="116">
        <v>0.66557870370370364</v>
      </c>
      <c r="B840">
        <v>-492.97527559999997</v>
      </c>
      <c r="C840">
        <v>15153.71912</v>
      </c>
      <c r="D840">
        <v>1.294328148</v>
      </c>
      <c r="E840">
        <v>2.2256857239999999</v>
      </c>
    </row>
    <row r="841" spans="1:5">
      <c r="A841" s="116">
        <v>0.66560185185185183</v>
      </c>
      <c r="B841">
        <v>-494.47804550000001</v>
      </c>
      <c r="C841">
        <v>15152.698119999999</v>
      </c>
      <c r="D841">
        <v>1.2794660390000001</v>
      </c>
      <c r="E841">
        <v>2.2252262589999998</v>
      </c>
    </row>
    <row r="842" spans="1:5">
      <c r="A842" s="116">
        <v>0.66562500000000002</v>
      </c>
      <c r="B842">
        <v>-500.02492369999999</v>
      </c>
      <c r="C842">
        <v>15150.803029999999</v>
      </c>
      <c r="D842">
        <v>1.294026168</v>
      </c>
      <c r="E842">
        <v>2.2274320539999999</v>
      </c>
    </row>
    <row r="843" spans="1:5">
      <c r="A843" s="116">
        <v>0.6656481481481481</v>
      </c>
      <c r="B843">
        <v>-489.74422060000001</v>
      </c>
      <c r="C843">
        <v>15150.578439999999</v>
      </c>
      <c r="D843">
        <v>1.2745350360000001</v>
      </c>
      <c r="E843">
        <v>2.2273626200000001</v>
      </c>
    </row>
    <row r="844" spans="1:5">
      <c r="A844" s="116">
        <v>0.66567129629629629</v>
      </c>
      <c r="B844">
        <v>-495.94617720000002</v>
      </c>
      <c r="C844">
        <v>15149.53528</v>
      </c>
      <c r="D844">
        <v>1.2937295019999999</v>
      </c>
      <c r="E844">
        <v>2.2280027960000002</v>
      </c>
    </row>
    <row r="845" spans="1:5">
      <c r="A845" s="116">
        <v>0.66569444444444448</v>
      </c>
      <c r="B845">
        <v>-496.77822959999997</v>
      </c>
      <c r="C845">
        <v>15148.80445</v>
      </c>
      <c r="D845">
        <v>1.2933862389999999</v>
      </c>
      <c r="E845">
        <v>2.2264958450000001</v>
      </c>
    </row>
    <row r="846" spans="1:5">
      <c r="A846" s="116">
        <v>0.66571759259259256</v>
      </c>
      <c r="B846">
        <v>-502.82602700000001</v>
      </c>
      <c r="C846">
        <v>15147.722100000001</v>
      </c>
      <c r="D846">
        <v>1.2819974300000001</v>
      </c>
      <c r="E846">
        <v>2.2253144009999999</v>
      </c>
    </row>
    <row r="847" spans="1:5">
      <c r="A847" s="116">
        <v>0.66574074074074074</v>
      </c>
      <c r="B847">
        <v>-504.53107590000002</v>
      </c>
      <c r="C847">
        <v>15147.168750000001</v>
      </c>
      <c r="D847">
        <v>1.2958452499999999</v>
      </c>
      <c r="E847">
        <v>2.2274552230000002</v>
      </c>
    </row>
    <row r="848" spans="1:5">
      <c r="A848" s="116">
        <v>0.66576388888888893</v>
      </c>
      <c r="B848">
        <v>-497.90650119999998</v>
      </c>
      <c r="C848">
        <v>15146.13637</v>
      </c>
      <c r="D848">
        <v>1.2701625169999999</v>
      </c>
      <c r="E848">
        <v>2.2271206399999999</v>
      </c>
    </row>
    <row r="849" spans="1:5">
      <c r="A849" s="116">
        <v>0.66578703703703701</v>
      </c>
      <c r="B849">
        <v>-488.87948080000001</v>
      </c>
      <c r="C849">
        <v>15146.081039999999</v>
      </c>
      <c r="D849">
        <v>1.273237674</v>
      </c>
      <c r="E849">
        <v>2.226368307</v>
      </c>
    </row>
    <row r="850" spans="1:5">
      <c r="A850" s="116">
        <v>0.6658101851851852</v>
      </c>
      <c r="B850">
        <v>-492.19389430000001</v>
      </c>
      <c r="C850">
        <v>15145.64948</v>
      </c>
      <c r="D850">
        <v>1.2749909509999999</v>
      </c>
      <c r="E850">
        <v>2.2279882569999998</v>
      </c>
    </row>
    <row r="851" spans="1:5">
      <c r="A851" s="116">
        <v>0.66583333333333339</v>
      </c>
      <c r="B851">
        <v>-494.37603050000001</v>
      </c>
      <c r="C851">
        <v>15145.21617</v>
      </c>
      <c r="D851">
        <v>1.2896625580000001</v>
      </c>
      <c r="E851">
        <v>2.2257110459999998</v>
      </c>
    </row>
    <row r="852" spans="1:5">
      <c r="A852" s="116">
        <v>0.66585648148148147</v>
      </c>
      <c r="B852">
        <v>-493.37951550000002</v>
      </c>
      <c r="C852">
        <v>15143.740089999999</v>
      </c>
      <c r="D852">
        <v>1.2997190670000001</v>
      </c>
      <c r="E852">
        <v>2.2276896659999998</v>
      </c>
    </row>
    <row r="853" spans="1:5">
      <c r="A853" s="116">
        <v>0.66587962962962965</v>
      </c>
      <c r="B853">
        <v>-494.5033818</v>
      </c>
      <c r="C853">
        <v>15141.8272</v>
      </c>
      <c r="D853">
        <v>1.276237802</v>
      </c>
      <c r="E853">
        <v>2.22792586</v>
      </c>
    </row>
    <row r="854" spans="1:5">
      <c r="A854" s="116">
        <v>0.66590277777777784</v>
      </c>
      <c r="B854">
        <v>-500.8314747</v>
      </c>
      <c r="C854">
        <v>15140.14718</v>
      </c>
      <c r="D854">
        <v>1.3005108970000001</v>
      </c>
      <c r="E854">
        <v>2.226251419</v>
      </c>
    </row>
    <row r="855" spans="1:5">
      <c r="A855" s="116">
        <v>0.66592592592592592</v>
      </c>
      <c r="B855">
        <v>-497.92689300000001</v>
      </c>
      <c r="C855">
        <v>15138.716839999999</v>
      </c>
      <c r="D855">
        <v>1.2873267429999999</v>
      </c>
      <c r="E855">
        <v>2.2259771220000002</v>
      </c>
    </row>
    <row r="856" spans="1:5">
      <c r="A856" s="116">
        <v>0.66594907407407411</v>
      </c>
      <c r="B856">
        <v>-480.03813229999997</v>
      </c>
      <c r="C856">
        <v>15138.22046</v>
      </c>
      <c r="D856">
        <v>1.286633608</v>
      </c>
      <c r="E856">
        <v>2.227202723</v>
      </c>
    </row>
    <row r="857" spans="1:5">
      <c r="A857" s="116">
        <v>0.66597222222222219</v>
      </c>
      <c r="B857">
        <v>-510.01974430000001</v>
      </c>
      <c r="C857">
        <v>15137.80521</v>
      </c>
      <c r="D857">
        <v>1.2710676519999999</v>
      </c>
      <c r="E857">
        <v>2.227023016</v>
      </c>
    </row>
    <row r="858" spans="1:5">
      <c r="A858" s="116">
        <v>0.66599537037037038</v>
      </c>
      <c r="B858">
        <v>-482.90172569999999</v>
      </c>
      <c r="C858">
        <v>15136.24613</v>
      </c>
      <c r="D858">
        <v>1.296439898</v>
      </c>
      <c r="E858">
        <v>2.2282625870000001</v>
      </c>
    </row>
    <row r="859" spans="1:5">
      <c r="A859" s="116">
        <v>0.66601851851851845</v>
      </c>
      <c r="B859">
        <v>-496.22402820000002</v>
      </c>
      <c r="C859">
        <v>15134.43665</v>
      </c>
      <c r="D859">
        <v>1.273916874</v>
      </c>
      <c r="E859">
        <v>2.2269790290000002</v>
      </c>
    </row>
    <row r="860" spans="1:5">
      <c r="A860" s="116">
        <v>0.66604166666666664</v>
      </c>
      <c r="B860">
        <v>-492.66108220000001</v>
      </c>
      <c r="C860">
        <v>15133.862719999999</v>
      </c>
      <c r="D860">
        <v>1.2826748450000001</v>
      </c>
      <c r="E860">
        <v>2.2258841899999999</v>
      </c>
    </row>
    <row r="861" spans="1:5">
      <c r="A861" s="116">
        <v>0.66606481481481483</v>
      </c>
      <c r="B861">
        <v>-495.61305279999999</v>
      </c>
      <c r="C861">
        <v>15132.799730000001</v>
      </c>
      <c r="D861">
        <v>1.2803311150000001</v>
      </c>
      <c r="E861">
        <v>2.2262611919999999</v>
      </c>
    </row>
    <row r="862" spans="1:5">
      <c r="A862" s="116">
        <v>0.66608796296296291</v>
      </c>
      <c r="B862">
        <v>-503.98897920000002</v>
      </c>
      <c r="C862">
        <v>15132.278120000001</v>
      </c>
      <c r="D862">
        <v>1.280475367</v>
      </c>
      <c r="E862">
        <v>2.2282277239999999</v>
      </c>
    </row>
    <row r="863" spans="1:5">
      <c r="A863" s="116">
        <v>0.6661111111111111</v>
      </c>
      <c r="B863">
        <v>-509.53970140000001</v>
      </c>
      <c r="C863">
        <v>15131.620419999999</v>
      </c>
      <c r="D863">
        <v>1.2766098020000001</v>
      </c>
      <c r="E863">
        <v>2.2278900959999999</v>
      </c>
    </row>
    <row r="864" spans="1:5">
      <c r="A864" s="116">
        <v>0.66613425925925929</v>
      </c>
      <c r="B864">
        <v>-475.6271926</v>
      </c>
      <c r="C864">
        <v>15130.82417</v>
      </c>
      <c r="D864">
        <v>1.2764204619999999</v>
      </c>
      <c r="E864">
        <v>2.2274506590000001</v>
      </c>
    </row>
    <row r="865" spans="1:5">
      <c r="A865" s="116">
        <v>0.66615740740740736</v>
      </c>
      <c r="B865">
        <v>-501.71142680000003</v>
      </c>
      <c r="C865">
        <v>15129.68707</v>
      </c>
      <c r="D865">
        <v>1.2702987990000001</v>
      </c>
      <c r="E865">
        <v>2.2286217659999998</v>
      </c>
    </row>
    <row r="866" spans="1:5">
      <c r="A866" s="116">
        <v>0.66618055555555555</v>
      </c>
      <c r="B866">
        <v>-490.41486300000003</v>
      </c>
      <c r="C866">
        <v>15128.28414</v>
      </c>
      <c r="D866">
        <v>1.2935298749999999</v>
      </c>
      <c r="E866">
        <v>2.2258554039999998</v>
      </c>
    </row>
    <row r="867" spans="1:5">
      <c r="A867" s="116">
        <v>0.66620370370370374</v>
      </c>
      <c r="B867">
        <v>-496.62771720000001</v>
      </c>
      <c r="C867">
        <v>15126.51484</v>
      </c>
      <c r="D867">
        <v>1.2985367619999999</v>
      </c>
      <c r="E867">
        <v>2.226275191</v>
      </c>
    </row>
    <row r="868" spans="1:5">
      <c r="A868" s="116">
        <v>0.66622685185185182</v>
      </c>
      <c r="B868">
        <v>-495.17054669999999</v>
      </c>
      <c r="C868">
        <v>15125.48206</v>
      </c>
      <c r="D868">
        <v>1.29953202</v>
      </c>
      <c r="E868">
        <v>2.2283855039999998</v>
      </c>
    </row>
    <row r="869" spans="1:5">
      <c r="A869" s="116">
        <v>0.66625000000000001</v>
      </c>
      <c r="B869">
        <v>-483.186486</v>
      </c>
      <c r="C869">
        <v>15123.63528</v>
      </c>
      <c r="D869">
        <v>1.2765645050000001</v>
      </c>
      <c r="E869">
        <v>2.2255022910000002</v>
      </c>
    </row>
    <row r="870" spans="1:5">
      <c r="A870" s="116">
        <v>0.6662731481481482</v>
      </c>
      <c r="B870">
        <v>-493.37660290000002</v>
      </c>
      <c r="C870">
        <v>15122.60838</v>
      </c>
      <c r="D870">
        <v>1.28745131</v>
      </c>
      <c r="E870">
        <v>2.2276128019999999</v>
      </c>
    </row>
    <row r="871" spans="1:5">
      <c r="A871" s="116">
        <v>0.66629629629629628</v>
      </c>
      <c r="B871">
        <v>-499.76314100000002</v>
      </c>
      <c r="C871">
        <v>15121.969499999999</v>
      </c>
      <c r="D871">
        <v>1.2759313779999999</v>
      </c>
      <c r="E871">
        <v>2.2264561270000001</v>
      </c>
    </row>
    <row r="872" spans="1:5">
      <c r="A872" s="116">
        <v>0.66631944444444446</v>
      </c>
      <c r="B872">
        <v>-499.276453</v>
      </c>
      <c r="C872">
        <v>15120.64616</v>
      </c>
      <c r="D872">
        <v>1.2757722899999999</v>
      </c>
      <c r="E872">
        <v>2.2257657979999999</v>
      </c>
    </row>
    <row r="873" spans="1:5">
      <c r="A873" s="116">
        <v>0.66634259259259265</v>
      </c>
      <c r="B873">
        <v>-491.44891310000003</v>
      </c>
      <c r="C873">
        <v>15119.45032</v>
      </c>
      <c r="D873">
        <v>1.2995958089999999</v>
      </c>
      <c r="E873">
        <v>2.2260027820000001</v>
      </c>
    </row>
    <row r="874" spans="1:5">
      <c r="A874" s="116">
        <v>0.66636574074074073</v>
      </c>
      <c r="B874">
        <v>-500.35009880000001</v>
      </c>
      <c r="C874">
        <v>15117.58258</v>
      </c>
      <c r="D874">
        <v>1.295620526</v>
      </c>
      <c r="E874">
        <v>2.227593921</v>
      </c>
    </row>
    <row r="875" spans="1:5">
      <c r="A875" s="116">
        <v>0.66638888888888892</v>
      </c>
      <c r="B875">
        <v>-492.49732849999998</v>
      </c>
      <c r="C875">
        <v>15115.734189999999</v>
      </c>
      <c r="D875">
        <v>1.293907674</v>
      </c>
      <c r="E875">
        <v>2.227634562</v>
      </c>
    </row>
    <row r="876" spans="1:5">
      <c r="A876" s="116">
        <v>0.66641203703703711</v>
      </c>
      <c r="B876">
        <v>-499.08315599999997</v>
      </c>
      <c r="C876">
        <v>15115.716710000001</v>
      </c>
      <c r="D876">
        <v>1.273411216</v>
      </c>
      <c r="E876">
        <v>2.2265117459999999</v>
      </c>
    </row>
    <row r="877" spans="1:5">
      <c r="A877" s="116">
        <v>0.66643518518518519</v>
      </c>
      <c r="B877">
        <v>-485.8784225</v>
      </c>
      <c r="C877">
        <v>15114.6703</v>
      </c>
      <c r="D877">
        <v>1.2862779580000001</v>
      </c>
      <c r="E877">
        <v>2.2260779350000002</v>
      </c>
    </row>
    <row r="878" spans="1:5">
      <c r="A878" s="116">
        <v>0.66645833333333326</v>
      </c>
      <c r="B878">
        <v>-488.37131820000002</v>
      </c>
      <c r="C878">
        <v>15112.702090000001</v>
      </c>
      <c r="D878">
        <v>1.272472659</v>
      </c>
      <c r="E878">
        <v>2.2255054059999999</v>
      </c>
    </row>
    <row r="879" spans="1:5">
      <c r="A879" s="116">
        <v>0.66648148148148145</v>
      </c>
      <c r="B879">
        <v>-491.3221638</v>
      </c>
      <c r="C879">
        <v>15111.81839</v>
      </c>
      <c r="D879">
        <v>1.2870546199999999</v>
      </c>
      <c r="E879">
        <v>2.2281957999999999</v>
      </c>
    </row>
    <row r="880" spans="1:5">
      <c r="A880" s="116">
        <v>0.66650462962962964</v>
      </c>
      <c r="B880">
        <v>-501.98360889999998</v>
      </c>
      <c r="C880">
        <v>15111.146640000001</v>
      </c>
      <c r="D880">
        <v>1.2812958720000001</v>
      </c>
      <c r="E880">
        <v>2.225674428</v>
      </c>
    </row>
    <row r="881" spans="1:5">
      <c r="A881" s="116">
        <v>0.66652777777777772</v>
      </c>
      <c r="B881">
        <v>-491.6897472</v>
      </c>
      <c r="C881">
        <v>15110.403899999999</v>
      </c>
      <c r="D881">
        <v>1.2778914990000001</v>
      </c>
      <c r="E881">
        <v>2.2250731319999999</v>
      </c>
    </row>
    <row r="882" spans="1:5">
      <c r="A882" s="116">
        <v>0.66655092592592591</v>
      </c>
      <c r="B882">
        <v>-490.5959062</v>
      </c>
      <c r="C882">
        <v>15108.57444</v>
      </c>
      <c r="D882">
        <v>1.2809935459999999</v>
      </c>
      <c r="E882">
        <v>2.2264803450000001</v>
      </c>
    </row>
    <row r="883" spans="1:5">
      <c r="A883" s="116">
        <v>0.6665740740740741</v>
      </c>
      <c r="B883">
        <v>-482.1945503</v>
      </c>
      <c r="C883">
        <v>15108.528910000001</v>
      </c>
      <c r="D883">
        <v>1.2908178079999999</v>
      </c>
      <c r="E883">
        <v>2.2269647469999998</v>
      </c>
    </row>
    <row r="884" spans="1:5">
      <c r="A884" s="116">
        <v>0.66659722222222217</v>
      </c>
      <c r="B884">
        <v>-503.698126</v>
      </c>
      <c r="C884">
        <v>15107.75555</v>
      </c>
      <c r="D884">
        <v>1.2735616329999999</v>
      </c>
      <c r="E884">
        <v>2.228097961</v>
      </c>
    </row>
    <row r="885" spans="1:5">
      <c r="A885" s="116">
        <v>0.66662037037037036</v>
      </c>
      <c r="B885">
        <v>-493.46567210000001</v>
      </c>
      <c r="C885">
        <v>15107.058559999999</v>
      </c>
      <c r="D885">
        <v>1.2980653550000001</v>
      </c>
      <c r="E885">
        <v>2.2279434500000002</v>
      </c>
    </row>
    <row r="886" spans="1:5">
      <c r="A886" s="116">
        <v>0.66664351851851855</v>
      </c>
      <c r="B886">
        <v>-489.75042480000002</v>
      </c>
      <c r="C886">
        <v>15105.4699</v>
      </c>
      <c r="D886">
        <v>1.2977620519999999</v>
      </c>
      <c r="E886">
        <v>2.2276651420000002</v>
      </c>
    </row>
    <row r="887" spans="1:5">
      <c r="A887" s="116">
        <v>0.66666666666666663</v>
      </c>
      <c r="B887">
        <v>-493.50242809999997</v>
      </c>
      <c r="C887">
        <v>15104.58677</v>
      </c>
      <c r="D887">
        <v>1.2948123760000001</v>
      </c>
      <c r="E887">
        <v>2.2252378049999999</v>
      </c>
    </row>
    <row r="888" spans="1:5">
      <c r="A888" s="116">
        <v>0.66668981481481471</v>
      </c>
      <c r="B888">
        <v>-500.94730279999999</v>
      </c>
      <c r="C888">
        <v>15102.98301</v>
      </c>
      <c r="D888">
        <v>1.2785657989999999</v>
      </c>
      <c r="E888">
        <v>2.225439363</v>
      </c>
    </row>
    <row r="889" spans="1:5">
      <c r="A889" s="116">
        <v>0.66671296296296301</v>
      </c>
      <c r="B889">
        <v>-490.30028549999997</v>
      </c>
      <c r="C889">
        <v>15102.81947</v>
      </c>
      <c r="D889">
        <v>1.283730697</v>
      </c>
      <c r="E889">
        <v>2.22863926</v>
      </c>
    </row>
    <row r="890" spans="1:5">
      <c r="A890" s="116">
        <v>0.66673611111111108</v>
      </c>
      <c r="B890">
        <v>-495.1084836</v>
      </c>
      <c r="C890">
        <v>15101.72236</v>
      </c>
      <c r="D890">
        <v>1.2742293149999999</v>
      </c>
      <c r="E890">
        <v>2.2282774710000002</v>
      </c>
    </row>
    <row r="891" spans="1:5">
      <c r="A891" s="116">
        <v>0.66675925925925927</v>
      </c>
      <c r="B891">
        <v>-492.94649320000002</v>
      </c>
      <c r="C891">
        <v>15100.477500000001</v>
      </c>
      <c r="D891">
        <v>1.292126898</v>
      </c>
      <c r="E891">
        <v>2.2278585030000002</v>
      </c>
    </row>
    <row r="892" spans="1:5">
      <c r="A892" s="116">
        <v>0.66678240740740735</v>
      </c>
      <c r="B892">
        <v>-506.11620599999998</v>
      </c>
      <c r="C892">
        <v>15098.9344</v>
      </c>
      <c r="D892">
        <v>1.288375805</v>
      </c>
      <c r="E892">
        <v>2.2267733199999999</v>
      </c>
    </row>
    <row r="893" spans="1:5">
      <c r="A893" s="116">
        <v>0.66680555555555554</v>
      </c>
      <c r="B893">
        <v>-489.17220450000002</v>
      </c>
      <c r="C893">
        <v>15097.01506</v>
      </c>
      <c r="D893">
        <v>1.2828935420000001</v>
      </c>
      <c r="E893">
        <v>2.2277737850000001</v>
      </c>
    </row>
    <row r="894" spans="1:5">
      <c r="A894" s="116">
        <v>0.66682870370370362</v>
      </c>
      <c r="B894">
        <v>-492.01496379999998</v>
      </c>
      <c r="C894">
        <v>15095.10025</v>
      </c>
      <c r="D894">
        <v>1.2908713949999999</v>
      </c>
      <c r="E894">
        <v>2.2275204679999998</v>
      </c>
    </row>
    <row r="895" spans="1:5">
      <c r="A895" s="116">
        <v>0.66685185185185192</v>
      </c>
      <c r="B895">
        <v>-487.10524070000002</v>
      </c>
      <c r="C895">
        <v>15094.236059999999</v>
      </c>
      <c r="D895">
        <v>1.272739925</v>
      </c>
      <c r="E895">
        <v>2.2282026429999999</v>
      </c>
    </row>
    <row r="896" spans="1:5">
      <c r="A896" s="116">
        <v>0.666875</v>
      </c>
      <c r="B896">
        <v>-490.60554489999998</v>
      </c>
      <c r="C896">
        <v>15093.594300000001</v>
      </c>
      <c r="D896">
        <v>1.2830934380000001</v>
      </c>
      <c r="E896">
        <v>2.2258425650000002</v>
      </c>
    </row>
    <row r="897" spans="1:5">
      <c r="A897" s="116">
        <v>0.66689814814814818</v>
      </c>
      <c r="B897">
        <v>-496.54845619999998</v>
      </c>
      <c r="C897">
        <v>15092.689850000001</v>
      </c>
      <c r="D897">
        <v>1.2929028149999999</v>
      </c>
      <c r="E897">
        <v>2.2259704259999999</v>
      </c>
    </row>
    <row r="898" spans="1:5">
      <c r="A898" s="116">
        <v>0.66692129629629626</v>
      </c>
      <c r="B898">
        <v>-493.35204290000001</v>
      </c>
      <c r="C898">
        <v>15091.81538</v>
      </c>
      <c r="D898">
        <v>1.2906589559999999</v>
      </c>
      <c r="E898">
        <v>2.2261171630000001</v>
      </c>
    </row>
    <row r="899" spans="1:5">
      <c r="A899" s="116">
        <v>0.66694444444444445</v>
      </c>
      <c r="B899">
        <v>-498.38589259999998</v>
      </c>
      <c r="C899">
        <v>15091.3953</v>
      </c>
      <c r="D899">
        <v>1.296401326</v>
      </c>
      <c r="E899">
        <v>2.22603734</v>
      </c>
    </row>
    <row r="900" spans="1:5">
      <c r="A900" s="116">
        <v>0.66696759259259253</v>
      </c>
      <c r="B900">
        <v>-494.94588640000001</v>
      </c>
      <c r="C900">
        <v>15091.35277</v>
      </c>
      <c r="D900">
        <v>1.29147678</v>
      </c>
      <c r="E900">
        <v>2.227227547</v>
      </c>
    </row>
    <row r="901" spans="1:5">
      <c r="A901" s="116">
        <v>0.66699074074074083</v>
      </c>
      <c r="B901">
        <v>-499.88877839999998</v>
      </c>
      <c r="C901">
        <v>15091.3382</v>
      </c>
      <c r="D901">
        <v>1.2719022069999999</v>
      </c>
      <c r="E901">
        <v>2.2256237699999999</v>
      </c>
    </row>
    <row r="902" spans="1:5">
      <c r="A902" s="116">
        <v>0.66701388888888891</v>
      </c>
      <c r="B902">
        <v>-505.81118370000002</v>
      </c>
      <c r="C902">
        <v>15090.736220000001</v>
      </c>
      <c r="D902">
        <v>1.286911294</v>
      </c>
      <c r="E902">
        <v>2.2271205209999998</v>
      </c>
    </row>
    <row r="903" spans="1:5">
      <c r="A903" s="116">
        <v>0.66703703703703709</v>
      </c>
      <c r="B903">
        <v>-491.5548665</v>
      </c>
      <c r="C903">
        <v>15089.12761</v>
      </c>
      <c r="D903">
        <v>1.289621425</v>
      </c>
      <c r="E903">
        <v>2.2259245820000002</v>
      </c>
    </row>
    <row r="904" spans="1:5">
      <c r="A904" s="116">
        <v>0.66706018518518517</v>
      </c>
      <c r="B904">
        <v>-490.66606969999998</v>
      </c>
      <c r="C904">
        <v>15087.76773</v>
      </c>
      <c r="D904">
        <v>1.278023548</v>
      </c>
      <c r="E904">
        <v>2.227689684</v>
      </c>
    </row>
    <row r="905" spans="1:5">
      <c r="A905" s="116">
        <v>0.66708333333333336</v>
      </c>
      <c r="B905">
        <v>-494.28360020000002</v>
      </c>
      <c r="C905">
        <v>15086.165199999999</v>
      </c>
      <c r="D905">
        <v>1.2878950199999999</v>
      </c>
      <c r="E905">
        <v>2.2260719330000001</v>
      </c>
    </row>
    <row r="906" spans="1:5">
      <c r="A906" s="116">
        <v>0.66710648148148144</v>
      </c>
      <c r="B906">
        <v>-500.92105020000002</v>
      </c>
      <c r="C906">
        <v>15084.81936</v>
      </c>
      <c r="D906">
        <v>1.2749881999999999</v>
      </c>
      <c r="E906">
        <v>2.2261363080000001</v>
      </c>
    </row>
    <row r="907" spans="1:5">
      <c r="A907" s="116">
        <v>0.66712962962962974</v>
      </c>
      <c r="B907">
        <v>-501.3113755</v>
      </c>
      <c r="C907">
        <v>15084.1158</v>
      </c>
      <c r="D907">
        <v>1.2828801080000001</v>
      </c>
      <c r="E907">
        <v>2.228140652</v>
      </c>
    </row>
    <row r="908" spans="1:5">
      <c r="A908" s="116">
        <v>0.66715277777777782</v>
      </c>
      <c r="B908">
        <v>-500.14986950000002</v>
      </c>
      <c r="C908">
        <v>15083.844849999999</v>
      </c>
      <c r="D908">
        <v>1.2948235349999999</v>
      </c>
      <c r="E908">
        <v>2.226569961</v>
      </c>
    </row>
    <row r="909" spans="1:5">
      <c r="A909" s="116">
        <v>0.66717592592592589</v>
      </c>
      <c r="B909">
        <v>-495.92552799999999</v>
      </c>
      <c r="C909">
        <v>15081.975189999999</v>
      </c>
      <c r="D909">
        <v>1.2940482740000001</v>
      </c>
      <c r="E909">
        <v>2.2273928399999998</v>
      </c>
    </row>
    <row r="910" spans="1:5">
      <c r="A910" s="116">
        <v>0.66719907407407408</v>
      </c>
      <c r="B910">
        <v>-501.09804270000001</v>
      </c>
      <c r="C910">
        <v>15080.92945</v>
      </c>
      <c r="D910">
        <v>1.287272422</v>
      </c>
      <c r="E910">
        <v>2.2272721689999999</v>
      </c>
    </row>
    <row r="911" spans="1:5">
      <c r="A911" s="116">
        <v>0.66722222222222216</v>
      </c>
      <c r="B911">
        <v>-478.7376233</v>
      </c>
      <c r="C911">
        <v>15079.43924</v>
      </c>
      <c r="D911">
        <v>1.27474405</v>
      </c>
      <c r="E911">
        <v>2.2265519669999998</v>
      </c>
    </row>
    <row r="912" spans="1:5">
      <c r="A912" s="116">
        <v>0.66724537037037035</v>
      </c>
      <c r="B912">
        <v>-491.52557689999998</v>
      </c>
      <c r="C912">
        <v>15078.27254</v>
      </c>
      <c r="D912">
        <v>1.28570958</v>
      </c>
      <c r="E912">
        <v>2.2259747060000001</v>
      </c>
    </row>
    <row r="913" spans="1:5">
      <c r="A913" s="116">
        <v>0.66726851851851843</v>
      </c>
      <c r="B913">
        <v>-487.57193480000001</v>
      </c>
      <c r="C913">
        <v>15077.749159999999</v>
      </c>
      <c r="D913">
        <v>1.2714432019999999</v>
      </c>
      <c r="E913">
        <v>2.226435838</v>
      </c>
    </row>
    <row r="914" spans="1:5">
      <c r="A914" s="116">
        <v>0.66729166666666673</v>
      </c>
      <c r="B914">
        <v>-490.39498620000001</v>
      </c>
      <c r="C914">
        <v>15075.768480000001</v>
      </c>
      <c r="D914">
        <v>1.2869554110000001</v>
      </c>
      <c r="E914">
        <v>2.226753403</v>
      </c>
    </row>
    <row r="915" spans="1:5">
      <c r="A915" s="116">
        <v>0.66731481481481481</v>
      </c>
      <c r="B915">
        <v>-485.38350919999999</v>
      </c>
      <c r="C915">
        <v>15073.78945</v>
      </c>
      <c r="D915">
        <v>1.277518954</v>
      </c>
      <c r="E915">
        <v>2.226745212</v>
      </c>
    </row>
    <row r="916" spans="1:5">
      <c r="A916" s="116">
        <v>0.66733796296296299</v>
      </c>
      <c r="B916">
        <v>-495.7308056</v>
      </c>
      <c r="C916">
        <v>15073.491889999999</v>
      </c>
      <c r="D916">
        <v>1.29823208</v>
      </c>
      <c r="E916">
        <v>2.2254973690000002</v>
      </c>
    </row>
    <row r="917" spans="1:5">
      <c r="A917" s="116">
        <v>0.66736111111111107</v>
      </c>
      <c r="B917">
        <v>-494.36080449999997</v>
      </c>
      <c r="C917">
        <v>15073.181189999999</v>
      </c>
      <c r="D917">
        <v>1.2718707570000001</v>
      </c>
      <c r="E917">
        <v>2.2259010020000001</v>
      </c>
    </row>
    <row r="918" spans="1:5">
      <c r="A918" s="116">
        <v>0.66738425925925926</v>
      </c>
      <c r="B918">
        <v>-493.63834270000001</v>
      </c>
      <c r="C918">
        <v>15071.221729999999</v>
      </c>
      <c r="D918">
        <v>1.2895697159999999</v>
      </c>
      <c r="E918">
        <v>2.2255303209999999</v>
      </c>
    </row>
    <row r="919" spans="1:5">
      <c r="A919" s="116">
        <v>0.66740740740740734</v>
      </c>
      <c r="B919">
        <v>-494.63895580000002</v>
      </c>
      <c r="C919">
        <v>15069.98508</v>
      </c>
      <c r="D919">
        <v>1.2993353649999999</v>
      </c>
      <c r="E919">
        <v>2.228173403</v>
      </c>
    </row>
    <row r="920" spans="1:5">
      <c r="A920" s="116">
        <v>0.66743055555555564</v>
      </c>
      <c r="B920">
        <v>-496.80913800000002</v>
      </c>
      <c r="C920">
        <v>15068.77261</v>
      </c>
      <c r="D920">
        <v>1.289901382</v>
      </c>
      <c r="E920">
        <v>2.2269322969999998</v>
      </c>
    </row>
    <row r="921" spans="1:5">
      <c r="A921" s="116">
        <v>0.66745370370370372</v>
      </c>
      <c r="B921">
        <v>-488.29956349999998</v>
      </c>
      <c r="C921">
        <v>15067.26569</v>
      </c>
      <c r="D921">
        <v>1.2775194139999999</v>
      </c>
      <c r="E921">
        <v>2.2267269270000001</v>
      </c>
    </row>
    <row r="922" spans="1:5">
      <c r="A922" s="116">
        <v>0.6674768518518519</v>
      </c>
      <c r="B922">
        <v>-495.7622101</v>
      </c>
      <c r="C922">
        <v>15066.635759999999</v>
      </c>
      <c r="D922">
        <v>1.271534086</v>
      </c>
      <c r="E922">
        <v>2.228144865</v>
      </c>
    </row>
    <row r="923" spans="1:5">
      <c r="A923" s="116">
        <v>0.66749999999999998</v>
      </c>
      <c r="B923">
        <v>-501.11966050000001</v>
      </c>
      <c r="C923">
        <v>15066.25865</v>
      </c>
      <c r="D923">
        <v>1.277109644</v>
      </c>
      <c r="E923">
        <v>2.227969893</v>
      </c>
    </row>
    <row r="924" spans="1:5">
      <c r="A924" s="116">
        <v>0.66752314814814817</v>
      </c>
      <c r="B924">
        <v>-491.70908420000001</v>
      </c>
      <c r="C924">
        <v>15065.621639999999</v>
      </c>
      <c r="D924">
        <v>1.2841169160000001</v>
      </c>
      <c r="E924">
        <v>2.2260792060000001</v>
      </c>
    </row>
    <row r="925" spans="1:5">
      <c r="A925" s="116">
        <v>0.66754629629629625</v>
      </c>
      <c r="B925">
        <v>-494.41305540000002</v>
      </c>
      <c r="C925">
        <v>15064.47381</v>
      </c>
      <c r="D925">
        <v>1.285174974</v>
      </c>
      <c r="E925">
        <v>2.2262773309999999</v>
      </c>
    </row>
    <row r="926" spans="1:5">
      <c r="A926" s="116">
        <v>0.66756944444444455</v>
      </c>
      <c r="B926">
        <v>-490.60478160000002</v>
      </c>
      <c r="C926">
        <v>15064.41331</v>
      </c>
      <c r="D926">
        <v>1.2782068710000001</v>
      </c>
      <c r="E926">
        <v>2.227019168</v>
      </c>
    </row>
    <row r="927" spans="1:5">
      <c r="A927" s="116">
        <v>0.66759259259259263</v>
      </c>
      <c r="B927">
        <v>-489.79555749999997</v>
      </c>
      <c r="C927">
        <v>15064.174870000001</v>
      </c>
      <c r="D927">
        <v>1.2893850650000001</v>
      </c>
      <c r="E927">
        <v>2.2249865359999998</v>
      </c>
    </row>
    <row r="928" spans="1:5">
      <c r="A928" s="116">
        <v>0.6676157407407407</v>
      </c>
      <c r="B928">
        <v>-497.50453900000002</v>
      </c>
      <c r="C928">
        <v>15062.20514</v>
      </c>
      <c r="D928">
        <v>1.2773448060000001</v>
      </c>
      <c r="E928">
        <v>2.2263324610000002</v>
      </c>
    </row>
    <row r="929" spans="1:5">
      <c r="A929" s="116">
        <v>0.66763888888888889</v>
      </c>
      <c r="B929">
        <v>-502.32016609999999</v>
      </c>
      <c r="C929">
        <v>15061.602209999999</v>
      </c>
      <c r="D929">
        <v>1.2879754409999999</v>
      </c>
      <c r="E929">
        <v>2.2262537920000001</v>
      </c>
    </row>
    <row r="930" spans="1:5">
      <c r="A930" s="116">
        <v>0.66766203703703697</v>
      </c>
      <c r="B930">
        <v>-499.47868620000003</v>
      </c>
      <c r="C930">
        <v>15061.27238</v>
      </c>
      <c r="D930">
        <v>1.2891449150000001</v>
      </c>
      <c r="E930">
        <v>2.2267741760000002</v>
      </c>
    </row>
    <row r="931" spans="1:5">
      <c r="A931" s="116">
        <v>0.66768518518518516</v>
      </c>
      <c r="B931">
        <v>-497.30880919999998</v>
      </c>
      <c r="C931">
        <v>15060.217060000001</v>
      </c>
      <c r="D931">
        <v>1.2926032839999999</v>
      </c>
      <c r="E931">
        <v>2.2259968209999998</v>
      </c>
    </row>
    <row r="932" spans="1:5">
      <c r="A932" s="116">
        <v>0.66770833333333324</v>
      </c>
      <c r="B932">
        <v>-489.36116099999998</v>
      </c>
      <c r="C932">
        <v>15060.00764</v>
      </c>
      <c r="D932">
        <v>1.2814065059999999</v>
      </c>
      <c r="E932">
        <v>2.2257503889999999</v>
      </c>
    </row>
    <row r="933" spans="1:5">
      <c r="A933" s="116">
        <v>0.66773148148148154</v>
      </c>
      <c r="B933">
        <v>-502.64489129999998</v>
      </c>
      <c r="C933">
        <v>15058.046700000001</v>
      </c>
      <c r="D933">
        <v>1.2733320370000001</v>
      </c>
      <c r="E933">
        <v>2.2254001059999999</v>
      </c>
    </row>
    <row r="934" spans="1:5">
      <c r="A934" s="116">
        <v>0.66775462962962961</v>
      </c>
      <c r="B934">
        <v>-501.66000539999999</v>
      </c>
      <c r="C934">
        <v>15057.80912</v>
      </c>
      <c r="D934">
        <v>1.2783463820000001</v>
      </c>
      <c r="E934">
        <v>2.2271080090000002</v>
      </c>
    </row>
    <row r="935" spans="1:5">
      <c r="A935" s="116">
        <v>0.6677777777777778</v>
      </c>
      <c r="B935">
        <v>-495.57882360000002</v>
      </c>
      <c r="C935">
        <v>15056.71557</v>
      </c>
      <c r="D935">
        <v>1.2734921720000001</v>
      </c>
      <c r="E935">
        <v>2.2266394100000002</v>
      </c>
    </row>
    <row r="936" spans="1:5">
      <c r="A936" s="116">
        <v>0.66780092592592588</v>
      </c>
      <c r="B936">
        <v>-493.74799159999998</v>
      </c>
      <c r="C936">
        <v>15056.515890000001</v>
      </c>
      <c r="D936">
        <v>1.2925740729999999</v>
      </c>
      <c r="E936">
        <v>2.2264806529999999</v>
      </c>
    </row>
    <row r="937" spans="1:5">
      <c r="A937" s="116">
        <v>0.66782407407407407</v>
      </c>
      <c r="B937">
        <v>-475.83445829999999</v>
      </c>
      <c r="C937">
        <v>15056.09463</v>
      </c>
      <c r="D937">
        <v>1.288477761</v>
      </c>
      <c r="E937">
        <v>2.2263287159999998</v>
      </c>
    </row>
    <row r="938" spans="1:5">
      <c r="A938" s="116">
        <v>0.66784722222222215</v>
      </c>
      <c r="B938">
        <v>-499.1763613</v>
      </c>
      <c r="C938">
        <v>15054.914419999999</v>
      </c>
      <c r="D938">
        <v>1.2905961429999999</v>
      </c>
      <c r="E938">
        <v>2.2262367699999999</v>
      </c>
    </row>
    <row r="939" spans="1:5">
      <c r="A939" s="116">
        <v>0.66787037037037045</v>
      </c>
      <c r="B939">
        <v>-484.62630739999997</v>
      </c>
      <c r="C939">
        <v>15054.66252</v>
      </c>
      <c r="D939">
        <v>1.2788408280000001</v>
      </c>
      <c r="E939">
        <v>2.2261602009999999</v>
      </c>
    </row>
    <row r="940" spans="1:5">
      <c r="A940" s="116">
        <v>0.66789351851851853</v>
      </c>
      <c r="B940">
        <v>-496.33421920000001</v>
      </c>
      <c r="C940">
        <v>15054.434160000001</v>
      </c>
      <c r="D940">
        <v>1.294845797</v>
      </c>
      <c r="E940">
        <v>2.2266288639999998</v>
      </c>
    </row>
    <row r="941" spans="1:5">
      <c r="A941" s="116">
        <v>0.66791666666666671</v>
      </c>
      <c r="B941">
        <v>-490.43107429999998</v>
      </c>
      <c r="C941">
        <v>15054.05682</v>
      </c>
      <c r="D941">
        <v>1.2745341560000001</v>
      </c>
      <c r="E941">
        <v>2.2264001389999999</v>
      </c>
    </row>
    <row r="942" spans="1:5">
      <c r="A942" s="116">
        <v>0.66793981481481479</v>
      </c>
      <c r="B942">
        <v>-494.045658</v>
      </c>
      <c r="C942">
        <v>15053.517040000001</v>
      </c>
      <c r="D942">
        <v>1.286349693</v>
      </c>
      <c r="E942">
        <v>2.2258834420000002</v>
      </c>
    </row>
    <row r="943" spans="1:5">
      <c r="A943" s="116">
        <v>0.66796296296296298</v>
      </c>
      <c r="B943">
        <v>-501.31061160000002</v>
      </c>
      <c r="C943">
        <v>15051.763639999999</v>
      </c>
      <c r="D943">
        <v>1.295255643</v>
      </c>
      <c r="E943">
        <v>2.226663007</v>
      </c>
    </row>
    <row r="944" spans="1:5">
      <c r="A944" s="116">
        <v>0.66798611111111106</v>
      </c>
      <c r="B944">
        <v>-493.9292342</v>
      </c>
      <c r="C944">
        <v>15049.80294</v>
      </c>
      <c r="D944">
        <v>1.293716053</v>
      </c>
      <c r="E944">
        <v>2.227303375</v>
      </c>
    </row>
    <row r="945" spans="1:5">
      <c r="A945" s="116">
        <v>0.66800925925925936</v>
      </c>
      <c r="B945">
        <v>-499.90555790000002</v>
      </c>
      <c r="C945">
        <v>15049.73489</v>
      </c>
      <c r="D945">
        <v>1.2919112939999999</v>
      </c>
      <c r="E945">
        <v>2.2257315609999999</v>
      </c>
    </row>
    <row r="946" spans="1:5">
      <c r="A946" s="116">
        <v>0.66803240740740744</v>
      </c>
      <c r="B946">
        <v>-499.02799529999999</v>
      </c>
      <c r="C946">
        <v>15048.080550000001</v>
      </c>
      <c r="D946">
        <v>1.271350223</v>
      </c>
      <c r="E946">
        <v>2.2263728409999999</v>
      </c>
    </row>
    <row r="947" spans="1:5">
      <c r="A947" s="116">
        <v>0.66805555555555562</v>
      </c>
      <c r="B947">
        <v>-495.30707280000001</v>
      </c>
      <c r="C947">
        <v>15046.15029</v>
      </c>
      <c r="D947">
        <v>1.2867636309999999</v>
      </c>
      <c r="E947">
        <v>2.2268644100000001</v>
      </c>
    </row>
    <row r="948" spans="1:5">
      <c r="A948" s="116">
        <v>0.6680787037037037</v>
      </c>
      <c r="B948">
        <v>-502.41539990000001</v>
      </c>
      <c r="C948">
        <v>15045.45736</v>
      </c>
      <c r="D948">
        <v>1.287380231</v>
      </c>
      <c r="E948">
        <v>2.2276984070000001</v>
      </c>
    </row>
    <row r="949" spans="1:5">
      <c r="A949" s="116">
        <v>0.66810185185185178</v>
      </c>
      <c r="B949">
        <v>-492.69792380000001</v>
      </c>
      <c r="C949">
        <v>15043.84238</v>
      </c>
      <c r="D949">
        <v>1.2973010279999999</v>
      </c>
      <c r="E949">
        <v>2.2264972859999999</v>
      </c>
    </row>
    <row r="950" spans="1:5">
      <c r="A950" s="116">
        <v>0.66812499999999997</v>
      </c>
      <c r="B950">
        <v>-495.2084188</v>
      </c>
      <c r="C950">
        <v>15043.204299999999</v>
      </c>
      <c r="D950">
        <v>1.3004063109999999</v>
      </c>
      <c r="E950">
        <v>2.2271888020000001</v>
      </c>
    </row>
    <row r="951" spans="1:5">
      <c r="A951" s="116">
        <v>0.66814814814814805</v>
      </c>
      <c r="B951">
        <v>-497.76144950000003</v>
      </c>
      <c r="C951">
        <v>15041.788409999999</v>
      </c>
      <c r="D951">
        <v>1.287583513</v>
      </c>
      <c r="E951">
        <v>2.2253035269999999</v>
      </c>
    </row>
    <row r="952" spans="1:5">
      <c r="A952" s="116">
        <v>0.66817129629629635</v>
      </c>
      <c r="B952">
        <v>-487.20417809999998</v>
      </c>
      <c r="C952">
        <v>15040.240239999999</v>
      </c>
      <c r="D952">
        <v>1.2704043030000001</v>
      </c>
      <c r="E952">
        <v>2.225897384</v>
      </c>
    </row>
    <row r="953" spans="1:5">
      <c r="A953" s="116">
        <v>0.66819444444444442</v>
      </c>
      <c r="B953">
        <v>-506.19087289999999</v>
      </c>
      <c r="C953">
        <v>15038.941510000001</v>
      </c>
      <c r="D953">
        <v>1.299556776</v>
      </c>
      <c r="E953">
        <v>2.227737136</v>
      </c>
    </row>
    <row r="954" spans="1:5">
      <c r="A954" s="116">
        <v>0.66821759259259261</v>
      </c>
      <c r="B954">
        <v>-491.51743959999999</v>
      </c>
      <c r="C954">
        <v>15038.816440000001</v>
      </c>
      <c r="D954">
        <v>1.293763644</v>
      </c>
      <c r="E954">
        <v>2.2273979169999998</v>
      </c>
    </row>
    <row r="955" spans="1:5">
      <c r="A955" s="116">
        <v>0.66824074074074069</v>
      </c>
      <c r="B955">
        <v>-485.2902095</v>
      </c>
      <c r="C955">
        <v>15037.71992</v>
      </c>
      <c r="D955">
        <v>1.295715782</v>
      </c>
      <c r="E955">
        <v>2.226782896</v>
      </c>
    </row>
    <row r="956" spans="1:5">
      <c r="A956" s="116">
        <v>0.66826388888888888</v>
      </c>
      <c r="B956">
        <v>-491.6399687</v>
      </c>
      <c r="C956">
        <v>15036.702810000001</v>
      </c>
      <c r="D956">
        <v>1.2953429540000001</v>
      </c>
      <c r="E956">
        <v>2.22629959</v>
      </c>
    </row>
    <row r="957" spans="1:5">
      <c r="A957" s="116">
        <v>0.66828703703703696</v>
      </c>
      <c r="B957">
        <v>-499.44270840000001</v>
      </c>
      <c r="C957">
        <v>15035.552309999999</v>
      </c>
      <c r="D957">
        <v>1.28884672</v>
      </c>
      <c r="E957">
        <v>2.22593716</v>
      </c>
    </row>
    <row r="958" spans="1:5">
      <c r="A958" s="116">
        <v>0.66831018518518526</v>
      </c>
      <c r="B958">
        <v>-497.89834789999998</v>
      </c>
      <c r="C958">
        <v>15035.435009999999</v>
      </c>
      <c r="D958">
        <v>1.2786456479999999</v>
      </c>
      <c r="E958">
        <v>2.2267371219999998</v>
      </c>
    </row>
    <row r="959" spans="1:5">
      <c r="A959" s="116">
        <v>0.66833333333333333</v>
      </c>
      <c r="B959">
        <v>-492.50486360000002</v>
      </c>
      <c r="C959">
        <v>15034.95146</v>
      </c>
      <c r="D959">
        <v>1.28155343</v>
      </c>
      <c r="E959">
        <v>2.2272713949999998</v>
      </c>
    </row>
    <row r="960" spans="1:5">
      <c r="A960" s="116">
        <v>0.66835648148148152</v>
      </c>
      <c r="B960">
        <v>-491.96630909999999</v>
      </c>
      <c r="C960">
        <v>15034.005499999999</v>
      </c>
      <c r="D960">
        <v>1.2947390489999999</v>
      </c>
      <c r="E960">
        <v>2.2261023990000002</v>
      </c>
    </row>
    <row r="961" spans="1:5">
      <c r="A961" s="116">
        <v>0.6683796296296296</v>
      </c>
      <c r="B961">
        <v>-495.37128339999998</v>
      </c>
      <c r="C961">
        <v>15033.590389999999</v>
      </c>
      <c r="D961">
        <v>1.27220741</v>
      </c>
      <c r="E961">
        <v>2.2264506100000001</v>
      </c>
    </row>
    <row r="962" spans="1:5">
      <c r="A962" s="116">
        <v>0.66840277777777779</v>
      </c>
      <c r="B962">
        <v>-500.37589400000002</v>
      </c>
      <c r="C962">
        <v>15031.92283</v>
      </c>
      <c r="D962">
        <v>1.2728716419999999</v>
      </c>
      <c r="E962">
        <v>2.2261350439999998</v>
      </c>
    </row>
    <row r="963" spans="1:5">
      <c r="A963" s="116">
        <v>0.66842592592592587</v>
      </c>
      <c r="B963">
        <v>-499.8628612</v>
      </c>
      <c r="C963">
        <v>15031.781940000001</v>
      </c>
      <c r="D963">
        <v>1.2846071969999999</v>
      </c>
      <c r="E963">
        <v>2.225714339</v>
      </c>
    </row>
    <row r="964" spans="1:5">
      <c r="A964" s="116">
        <v>0.66844907407407417</v>
      </c>
      <c r="B964">
        <v>-502.51026139999999</v>
      </c>
      <c r="C964">
        <v>15029.939710000001</v>
      </c>
      <c r="D964">
        <v>1.290280839</v>
      </c>
      <c r="E964">
        <v>2.228013003</v>
      </c>
    </row>
    <row r="965" spans="1:5">
      <c r="A965" s="116">
        <v>0.66847222222222225</v>
      </c>
      <c r="B965">
        <v>-506.70176450000002</v>
      </c>
      <c r="C965">
        <v>15029.05042</v>
      </c>
      <c r="D965">
        <v>1.2925715929999999</v>
      </c>
      <c r="E965">
        <v>2.225818442</v>
      </c>
    </row>
    <row r="966" spans="1:5">
      <c r="A966" s="116">
        <v>0.66849537037037043</v>
      </c>
      <c r="B966">
        <v>-491.85835639999999</v>
      </c>
      <c r="C966">
        <v>15027.42686</v>
      </c>
      <c r="D966">
        <v>1.2924454439999999</v>
      </c>
      <c r="E966">
        <v>2.2267343240000002</v>
      </c>
    </row>
    <row r="967" spans="1:5">
      <c r="A967" s="116">
        <v>0.66851851851851851</v>
      </c>
      <c r="B967">
        <v>-501.48176940000002</v>
      </c>
      <c r="C967">
        <v>15026.65898</v>
      </c>
      <c r="D967">
        <v>1.277482665</v>
      </c>
      <c r="E967">
        <v>2.2273905890000001</v>
      </c>
    </row>
    <row r="968" spans="1:5">
      <c r="A968" s="116">
        <v>0.6685416666666667</v>
      </c>
      <c r="B968">
        <v>-493.80010970000001</v>
      </c>
      <c r="C968">
        <v>15025.350930000001</v>
      </c>
      <c r="D968">
        <v>1.282434165</v>
      </c>
      <c r="E968">
        <v>2.2261165909999998</v>
      </c>
    </row>
    <row r="969" spans="1:5">
      <c r="A969" s="116">
        <v>0.66856481481481478</v>
      </c>
      <c r="B969">
        <v>-500.86752660000002</v>
      </c>
      <c r="C969">
        <v>15024.121370000001</v>
      </c>
      <c r="D969">
        <v>1.278608341</v>
      </c>
      <c r="E969">
        <v>2.2279785190000001</v>
      </c>
    </row>
    <row r="970" spans="1:5">
      <c r="A970" s="116">
        <v>0.66858796296296286</v>
      </c>
      <c r="B970">
        <v>-499.83736169999997</v>
      </c>
      <c r="C970">
        <v>15022.50265</v>
      </c>
      <c r="D970">
        <v>1.282451542</v>
      </c>
      <c r="E970">
        <v>2.227259176</v>
      </c>
    </row>
    <row r="971" spans="1:5">
      <c r="A971" s="116">
        <v>0.66861111111111116</v>
      </c>
      <c r="B971">
        <v>-491.5155555</v>
      </c>
      <c r="C971">
        <v>15022.401970000001</v>
      </c>
      <c r="D971">
        <v>1.292759335</v>
      </c>
      <c r="E971">
        <v>2.228008633</v>
      </c>
    </row>
    <row r="972" spans="1:5">
      <c r="A972" s="116">
        <v>0.66863425925925923</v>
      </c>
      <c r="B972">
        <v>-498.53507239999999</v>
      </c>
      <c r="C972">
        <v>15021.0041</v>
      </c>
      <c r="D972">
        <v>1.2850165710000001</v>
      </c>
      <c r="E972">
        <v>2.2257268680000002</v>
      </c>
    </row>
    <row r="973" spans="1:5">
      <c r="A973" s="116">
        <v>0.66865740740740742</v>
      </c>
      <c r="B973">
        <v>-502.85718050000003</v>
      </c>
      <c r="C973">
        <v>15019.35204</v>
      </c>
      <c r="D973">
        <v>1.2925516850000001</v>
      </c>
      <c r="E973">
        <v>2.2263826569999998</v>
      </c>
    </row>
    <row r="974" spans="1:5">
      <c r="A974" s="116">
        <v>0.6686805555555555</v>
      </c>
      <c r="B974">
        <v>-501.87580930000001</v>
      </c>
      <c r="C974">
        <v>15019.045099999999</v>
      </c>
      <c r="D974">
        <v>1.2717681940000001</v>
      </c>
      <c r="E974">
        <v>2.2270218150000001</v>
      </c>
    </row>
    <row r="975" spans="1:5">
      <c r="A975" s="116">
        <v>0.66870370370370369</v>
      </c>
      <c r="B975">
        <v>-501.89174550000001</v>
      </c>
      <c r="C975">
        <v>15017.076359999999</v>
      </c>
      <c r="D975">
        <v>1.2844514840000001</v>
      </c>
      <c r="E975">
        <v>2.2259097699999999</v>
      </c>
    </row>
    <row r="976" spans="1:5">
      <c r="A976" s="116">
        <v>0.66872685185185177</v>
      </c>
      <c r="B976">
        <v>-497.06314680000003</v>
      </c>
      <c r="C976">
        <v>15015.822899999999</v>
      </c>
      <c r="D976">
        <v>1.2714847300000001</v>
      </c>
      <c r="E976">
        <v>2.2274721529999999</v>
      </c>
    </row>
    <row r="977" spans="1:5">
      <c r="A977" s="116">
        <v>0.66875000000000007</v>
      </c>
      <c r="B977">
        <v>-496.68080179999998</v>
      </c>
      <c r="C977">
        <v>15014.12486</v>
      </c>
      <c r="D977">
        <v>1.2876524840000001</v>
      </c>
      <c r="E977">
        <v>2.227910697</v>
      </c>
    </row>
    <row r="978" spans="1:5">
      <c r="A978" s="116">
        <v>0.66877314814814814</v>
      </c>
      <c r="B978">
        <v>-491.25865859999999</v>
      </c>
      <c r="C978">
        <v>15012.506359999999</v>
      </c>
      <c r="D978">
        <v>1.2969737649999999</v>
      </c>
      <c r="E978">
        <v>2.227387357</v>
      </c>
    </row>
    <row r="979" spans="1:5">
      <c r="A979" s="116">
        <v>0.66879629629629633</v>
      </c>
      <c r="B979">
        <v>-505.43863119999997</v>
      </c>
      <c r="C979">
        <v>15011.189909999999</v>
      </c>
      <c r="D979">
        <v>1.293129376</v>
      </c>
      <c r="E979">
        <v>2.2265384240000001</v>
      </c>
    </row>
    <row r="980" spans="1:5">
      <c r="A980" s="116">
        <v>0.66881944444444441</v>
      </c>
      <c r="B980">
        <v>-493.43026259999999</v>
      </c>
      <c r="C980">
        <v>15010.007540000001</v>
      </c>
      <c r="D980">
        <v>1.299207467</v>
      </c>
      <c r="E980">
        <v>2.2268633869999999</v>
      </c>
    </row>
    <row r="981" spans="1:5">
      <c r="A981" s="116">
        <v>0.6688425925925926</v>
      </c>
      <c r="B981">
        <v>-498.22503660000001</v>
      </c>
      <c r="C981">
        <v>15008.967189999999</v>
      </c>
      <c r="D981">
        <v>1.2776663260000001</v>
      </c>
      <c r="E981">
        <v>2.2277606790000002</v>
      </c>
    </row>
    <row r="982" spans="1:5">
      <c r="A982" s="116">
        <v>0.66886574074074068</v>
      </c>
      <c r="B982">
        <v>-496.97895820000002</v>
      </c>
      <c r="C982">
        <v>15007.445320000001</v>
      </c>
      <c r="D982">
        <v>1.2867913019999999</v>
      </c>
      <c r="E982">
        <v>2.2277088429999998</v>
      </c>
    </row>
    <row r="983" spans="1:5">
      <c r="A983" s="116">
        <v>0.66888888888888898</v>
      </c>
      <c r="B983">
        <v>-482.87387630000001</v>
      </c>
      <c r="C983">
        <v>15006.229740000001</v>
      </c>
      <c r="D983">
        <v>1.284104659</v>
      </c>
      <c r="E983">
        <v>2.227234342</v>
      </c>
    </row>
    <row r="984" spans="1:5">
      <c r="A984" s="116">
        <v>0.66891203703703705</v>
      </c>
      <c r="B984">
        <v>-494.62325659999999</v>
      </c>
      <c r="C984">
        <v>15005.007009999999</v>
      </c>
      <c r="D984">
        <v>1.274780909</v>
      </c>
      <c r="E984">
        <v>2.2254299340000001</v>
      </c>
    </row>
    <row r="985" spans="1:5">
      <c r="A985" s="116">
        <v>0.66893518518518524</v>
      </c>
      <c r="B985">
        <v>-494.07670039999999</v>
      </c>
      <c r="C985">
        <v>15003.96774</v>
      </c>
      <c r="D985">
        <v>1.270926752</v>
      </c>
      <c r="E985">
        <v>2.2258100079999998</v>
      </c>
    </row>
    <row r="986" spans="1:5">
      <c r="A986" s="116">
        <v>0.66895833333333332</v>
      </c>
      <c r="B986">
        <v>-484.70535669999998</v>
      </c>
      <c r="C986">
        <v>15002.641879999999</v>
      </c>
      <c r="D986">
        <v>1.2917957179999999</v>
      </c>
      <c r="E986">
        <v>2.2272914159999999</v>
      </c>
    </row>
    <row r="987" spans="1:5">
      <c r="A987" s="116">
        <v>0.66898148148148151</v>
      </c>
      <c r="B987">
        <v>-499.99912979999999</v>
      </c>
      <c r="C987">
        <v>15002.52016</v>
      </c>
      <c r="D987">
        <v>1.293591331</v>
      </c>
      <c r="E987">
        <v>2.227108769</v>
      </c>
    </row>
    <row r="988" spans="1:5">
      <c r="A988" s="116">
        <v>0.66900462962962959</v>
      </c>
      <c r="B988">
        <v>-497.97629449999999</v>
      </c>
      <c r="C988">
        <v>15002.1077</v>
      </c>
      <c r="D988">
        <v>1.2928356679999999</v>
      </c>
      <c r="E988">
        <v>2.2260279459999999</v>
      </c>
    </row>
    <row r="989" spans="1:5">
      <c r="A989" s="116">
        <v>0.66902777777777789</v>
      </c>
      <c r="B989">
        <v>-494.27334730000001</v>
      </c>
      <c r="C989">
        <v>15001.90058</v>
      </c>
      <c r="D989">
        <v>1.2953823010000001</v>
      </c>
      <c r="E989">
        <v>2.2257830630000002</v>
      </c>
    </row>
    <row r="990" spans="1:5">
      <c r="A990" s="116">
        <v>0.66905092592592597</v>
      </c>
      <c r="B990">
        <v>-497.63167229999999</v>
      </c>
      <c r="C990">
        <v>15001.574210000001</v>
      </c>
      <c r="D990">
        <v>1.2852633099999999</v>
      </c>
      <c r="E990">
        <v>2.2277684080000002</v>
      </c>
    </row>
    <row r="991" spans="1:5">
      <c r="A991" s="116">
        <v>0.66907407407407404</v>
      </c>
      <c r="B991">
        <v>-490.48490779999997</v>
      </c>
      <c r="C991">
        <v>15000.26125</v>
      </c>
      <c r="D991">
        <v>1.2798134569999999</v>
      </c>
      <c r="E991">
        <v>2.227620167</v>
      </c>
    </row>
    <row r="992" spans="1:5">
      <c r="A992" s="116">
        <v>0.66909722222222223</v>
      </c>
      <c r="B992">
        <v>-495.95677920000003</v>
      </c>
      <c r="C992">
        <v>14999.91987</v>
      </c>
      <c r="D992">
        <v>1.2979099970000001</v>
      </c>
      <c r="E992">
        <v>2.2253287610000001</v>
      </c>
    </row>
    <row r="993" spans="1:5">
      <c r="A993" s="116">
        <v>0.66912037037037031</v>
      </c>
      <c r="B993">
        <v>-486.68141539999999</v>
      </c>
      <c r="C993">
        <v>14998.530290000001</v>
      </c>
      <c r="D993">
        <v>1.278094324</v>
      </c>
      <c r="E993">
        <v>2.2269613079999999</v>
      </c>
    </row>
    <row r="994" spans="1:5">
      <c r="A994" s="116">
        <v>0.6691435185185185</v>
      </c>
      <c r="B994">
        <v>-498.79200830000002</v>
      </c>
      <c r="C994">
        <v>14997.951129999999</v>
      </c>
      <c r="D994">
        <v>1.276914417</v>
      </c>
      <c r="E994">
        <v>2.22767567</v>
      </c>
    </row>
    <row r="995" spans="1:5">
      <c r="A995" s="116">
        <v>0.66916666666666658</v>
      </c>
      <c r="B995">
        <v>-498.0658401</v>
      </c>
      <c r="C995">
        <v>14996.71917</v>
      </c>
      <c r="D995">
        <v>1.2989439190000001</v>
      </c>
      <c r="E995">
        <v>2.2251961539999998</v>
      </c>
    </row>
    <row r="996" spans="1:5">
      <c r="A996" s="116">
        <v>0.66918981481481488</v>
      </c>
      <c r="B996">
        <v>-488.9579559</v>
      </c>
      <c r="C996">
        <v>14995.119909999999</v>
      </c>
      <c r="D996">
        <v>1.2985826460000001</v>
      </c>
      <c r="E996">
        <v>2.2265292900000002</v>
      </c>
    </row>
    <row r="997" spans="1:5">
      <c r="A997" s="116">
        <v>0.66921296296296295</v>
      </c>
      <c r="B997">
        <v>-498.1317037</v>
      </c>
      <c r="C997">
        <v>14994.868630000001</v>
      </c>
      <c r="D997">
        <v>1.296102485</v>
      </c>
      <c r="E997">
        <v>2.2275042819999999</v>
      </c>
    </row>
    <row r="998" spans="1:5">
      <c r="A998" s="116">
        <v>0.66923611111111114</v>
      </c>
      <c r="B998">
        <v>-494.05398709999997</v>
      </c>
      <c r="C998">
        <v>14993.00107</v>
      </c>
      <c r="D998">
        <v>1.2873171290000001</v>
      </c>
      <c r="E998">
        <v>2.226649681</v>
      </c>
    </row>
    <row r="999" spans="1:5">
      <c r="A999" s="116">
        <v>0.66925925925925922</v>
      </c>
      <c r="B999">
        <v>-497.04639789999999</v>
      </c>
      <c r="C999">
        <v>14991.462090000001</v>
      </c>
      <c r="D999">
        <v>1.2996104900000001</v>
      </c>
      <c r="E999">
        <v>2.2254152290000002</v>
      </c>
    </row>
    <row r="1000" spans="1:5">
      <c r="A1000" s="116">
        <v>0.66928240740740741</v>
      </c>
      <c r="B1000">
        <v>-501.64352730000002</v>
      </c>
      <c r="C1000">
        <v>14989.851420000001</v>
      </c>
      <c r="D1000">
        <v>1.281253124</v>
      </c>
      <c r="E1000">
        <v>2.2273110979999999</v>
      </c>
    </row>
    <row r="1001" spans="1:5">
      <c r="A1001" s="116">
        <v>0.66930555555555549</v>
      </c>
      <c r="B1001">
        <v>-492.28827799999999</v>
      </c>
      <c r="C1001">
        <v>14988.920249999999</v>
      </c>
      <c r="D1001">
        <v>1.2773558620000001</v>
      </c>
      <c r="E1001">
        <v>2.2270686400000002</v>
      </c>
    </row>
    <row r="1002" spans="1:5">
      <c r="A1002" s="116">
        <v>0.66932870370370379</v>
      </c>
      <c r="B1002">
        <v>-492.1008564</v>
      </c>
      <c r="C1002">
        <v>14987.67433</v>
      </c>
      <c r="D1002">
        <v>1.28838959</v>
      </c>
      <c r="E1002">
        <v>2.2262011140000002</v>
      </c>
    </row>
    <row r="1003" spans="1:5">
      <c r="A1003" s="116">
        <v>0.66935185185185186</v>
      </c>
      <c r="B1003">
        <v>-509.17754129999997</v>
      </c>
      <c r="C1003">
        <v>14986.093220000001</v>
      </c>
      <c r="D1003">
        <v>1.2965118799999999</v>
      </c>
      <c r="E1003">
        <v>2.2282224500000001</v>
      </c>
    </row>
    <row r="1004" spans="1:5">
      <c r="A1004" s="116">
        <v>0.66937500000000005</v>
      </c>
      <c r="B1004">
        <v>-489.24229659999997</v>
      </c>
      <c r="C1004">
        <v>14985.986989999999</v>
      </c>
      <c r="D1004">
        <v>1.292741905</v>
      </c>
      <c r="E1004">
        <v>2.2272412240000001</v>
      </c>
    </row>
    <row r="1005" spans="1:5">
      <c r="A1005" s="116">
        <v>0.66939814814814813</v>
      </c>
      <c r="B1005">
        <v>-495.99274250000002</v>
      </c>
      <c r="C1005">
        <v>14985.85103</v>
      </c>
      <c r="D1005">
        <v>1.291995783</v>
      </c>
      <c r="E1005">
        <v>2.2269800970000002</v>
      </c>
    </row>
    <row r="1006" spans="1:5">
      <c r="A1006" s="116">
        <v>0.66942129629629632</v>
      </c>
      <c r="B1006">
        <v>-502.71489330000003</v>
      </c>
      <c r="C1006">
        <v>14984.7081</v>
      </c>
      <c r="D1006">
        <v>1.276596029</v>
      </c>
      <c r="E1006">
        <v>2.2265544290000001</v>
      </c>
    </row>
    <row r="1007" spans="1:5">
      <c r="A1007" s="116">
        <v>0.6694444444444444</v>
      </c>
      <c r="B1007">
        <v>-495.80744249999998</v>
      </c>
      <c r="C1007">
        <v>14983.08999</v>
      </c>
      <c r="D1007">
        <v>1.292541409</v>
      </c>
      <c r="E1007">
        <v>2.2276959920000001</v>
      </c>
    </row>
    <row r="1008" spans="1:5">
      <c r="A1008" s="116">
        <v>0.6694675925925927</v>
      </c>
      <c r="B1008">
        <v>-500.30821229999998</v>
      </c>
      <c r="C1008">
        <v>14982.274219999999</v>
      </c>
      <c r="D1008">
        <v>1.283496054</v>
      </c>
      <c r="E1008">
        <v>2.2282398560000001</v>
      </c>
    </row>
    <row r="1009" spans="1:5">
      <c r="A1009" s="116">
        <v>0.66949074074074078</v>
      </c>
      <c r="B1009">
        <v>-494.85420970000001</v>
      </c>
      <c r="C1009">
        <v>14981.358829999999</v>
      </c>
      <c r="D1009">
        <v>1.2704236390000001</v>
      </c>
      <c r="E1009">
        <v>2.2273840109999998</v>
      </c>
    </row>
    <row r="1010" spans="1:5">
      <c r="A1010" s="116">
        <v>0.66951388888888885</v>
      </c>
      <c r="B1010">
        <v>-509.77520470000002</v>
      </c>
      <c r="C1010">
        <v>14979.77001</v>
      </c>
      <c r="D1010">
        <v>1.3004088069999999</v>
      </c>
      <c r="E1010">
        <v>2.226881589</v>
      </c>
    </row>
    <row r="1011" spans="1:5">
      <c r="A1011" s="116">
        <v>0.66953703703703704</v>
      </c>
      <c r="B1011">
        <v>-496.9668494</v>
      </c>
      <c r="C1011">
        <v>14978.20708</v>
      </c>
      <c r="D1011">
        <v>1.2757085260000001</v>
      </c>
      <c r="E1011">
        <v>2.226539329</v>
      </c>
    </row>
    <row r="1012" spans="1:5">
      <c r="A1012" s="116">
        <v>0.66956018518518512</v>
      </c>
      <c r="B1012">
        <v>-490.44853869999997</v>
      </c>
      <c r="C1012">
        <v>14976.25108</v>
      </c>
      <c r="D1012">
        <v>1.288062464</v>
      </c>
      <c r="E1012">
        <v>2.2268355519999998</v>
      </c>
    </row>
    <row r="1013" spans="1:5">
      <c r="A1013" s="116">
        <v>0.66958333333333331</v>
      </c>
      <c r="B1013">
        <v>-492.46370510000003</v>
      </c>
      <c r="C1013">
        <v>14974.428900000001</v>
      </c>
      <c r="D1013">
        <v>1.2866428750000001</v>
      </c>
      <c r="E1013">
        <v>2.225399114</v>
      </c>
    </row>
    <row r="1014" spans="1:5">
      <c r="A1014" s="116">
        <v>0.66960648148148139</v>
      </c>
      <c r="B1014">
        <v>-500.03857190000002</v>
      </c>
      <c r="C1014">
        <v>14972.644969999999</v>
      </c>
      <c r="D1014">
        <v>1.274286195</v>
      </c>
      <c r="E1014">
        <v>2.226272335</v>
      </c>
    </row>
    <row r="1015" spans="1:5">
      <c r="A1015" s="116">
        <v>0.66962962962962969</v>
      </c>
      <c r="B1015">
        <v>-491.56602709999999</v>
      </c>
      <c r="C1015">
        <v>14971.41898</v>
      </c>
      <c r="D1015">
        <v>1.2878970569999999</v>
      </c>
      <c r="E1015">
        <v>2.2274295930000001</v>
      </c>
    </row>
    <row r="1016" spans="1:5">
      <c r="A1016" s="116">
        <v>0.66965277777777776</v>
      </c>
      <c r="B1016">
        <v>-498.83282839999998</v>
      </c>
      <c r="C1016">
        <v>14970.390079999999</v>
      </c>
      <c r="D1016">
        <v>1.273224938</v>
      </c>
      <c r="E1016">
        <v>2.228653896</v>
      </c>
    </row>
    <row r="1017" spans="1:5">
      <c r="A1017" s="116">
        <v>0.66967592592592595</v>
      </c>
      <c r="B1017">
        <v>-496.85782499999999</v>
      </c>
      <c r="C1017">
        <v>14969.752570000001</v>
      </c>
      <c r="D1017">
        <v>1.2942567739999999</v>
      </c>
      <c r="E1017">
        <v>2.227544864</v>
      </c>
    </row>
    <row r="1018" spans="1:5">
      <c r="A1018" s="116">
        <v>0.66969907407407403</v>
      </c>
      <c r="B1018">
        <v>-496.12165529999999</v>
      </c>
      <c r="C1018">
        <v>14969.120419999999</v>
      </c>
      <c r="D1018">
        <v>1.2728004989999999</v>
      </c>
      <c r="E1018">
        <v>2.2280407449999999</v>
      </c>
    </row>
    <row r="1019" spans="1:5">
      <c r="A1019" s="116">
        <v>0.66972222222222222</v>
      </c>
      <c r="B1019">
        <v>-507.05147140000003</v>
      </c>
      <c r="C1019">
        <v>14968.037120000001</v>
      </c>
      <c r="D1019">
        <v>1.2778225599999999</v>
      </c>
      <c r="E1019">
        <v>2.2278303510000002</v>
      </c>
    </row>
    <row r="1020" spans="1:5">
      <c r="A1020" s="116">
        <v>0.6697453703703703</v>
      </c>
      <c r="B1020">
        <v>-500.411967</v>
      </c>
      <c r="C1020">
        <v>14966.550429999999</v>
      </c>
      <c r="D1020">
        <v>1.2708653750000001</v>
      </c>
      <c r="E1020">
        <v>2.2255417080000002</v>
      </c>
    </row>
    <row r="1021" spans="1:5">
      <c r="A1021" s="116">
        <v>0.6697685185185186</v>
      </c>
      <c r="B1021">
        <v>-494.86568510000001</v>
      </c>
      <c r="C1021">
        <v>14964.92482</v>
      </c>
      <c r="D1021">
        <v>1.279826651</v>
      </c>
      <c r="E1021">
        <v>2.2282809270000001</v>
      </c>
    </row>
    <row r="1022" spans="1:5">
      <c r="A1022" s="116">
        <v>0.66979166666666667</v>
      </c>
      <c r="B1022">
        <v>-493.81818060000001</v>
      </c>
      <c r="C1022">
        <v>14963.646119999999</v>
      </c>
      <c r="D1022">
        <v>1.281011111</v>
      </c>
      <c r="E1022">
        <v>2.2268896329999999</v>
      </c>
    </row>
    <row r="1023" spans="1:5">
      <c r="A1023" s="116">
        <v>0.66981481481481486</v>
      </c>
      <c r="B1023">
        <v>-502.64247119999999</v>
      </c>
      <c r="C1023">
        <v>14961.78089</v>
      </c>
      <c r="D1023">
        <v>1.273829444</v>
      </c>
      <c r="E1023">
        <v>2.227110326</v>
      </c>
    </row>
    <row r="1024" spans="1:5">
      <c r="A1024" s="116">
        <v>0.66983796296296294</v>
      </c>
      <c r="B1024">
        <v>-503.48907880000002</v>
      </c>
      <c r="C1024">
        <v>14960.99704</v>
      </c>
      <c r="D1024">
        <v>1.2702394589999999</v>
      </c>
      <c r="E1024">
        <v>2.22585648</v>
      </c>
    </row>
    <row r="1025" spans="1:5">
      <c r="A1025" s="116">
        <v>0.66986111111111113</v>
      </c>
      <c r="B1025">
        <v>-502.10943580000003</v>
      </c>
      <c r="C1025">
        <v>14959.408460000001</v>
      </c>
      <c r="D1025">
        <v>1.291275019</v>
      </c>
      <c r="E1025">
        <v>2.22590186</v>
      </c>
    </row>
    <row r="1026" spans="1:5">
      <c r="A1026" s="116">
        <v>0.66988425925925921</v>
      </c>
      <c r="B1026">
        <v>-500.54743930000001</v>
      </c>
      <c r="C1026">
        <v>14957.792750000001</v>
      </c>
      <c r="D1026">
        <v>1.2998493040000001</v>
      </c>
      <c r="E1026">
        <v>2.2274139709999998</v>
      </c>
    </row>
    <row r="1027" spans="1:5">
      <c r="A1027" s="116">
        <v>0.66990740740740751</v>
      </c>
      <c r="B1027">
        <v>-491.35853839999999</v>
      </c>
      <c r="C1027">
        <v>14956.5934</v>
      </c>
      <c r="D1027">
        <v>1.2744734339999999</v>
      </c>
      <c r="E1027">
        <v>2.2260642499999999</v>
      </c>
    </row>
    <row r="1028" spans="1:5">
      <c r="A1028" s="116">
        <v>0.66993055555555558</v>
      </c>
      <c r="B1028">
        <v>-493.96690999999998</v>
      </c>
      <c r="C1028">
        <v>14956.227080000001</v>
      </c>
      <c r="D1028">
        <v>1.2708455190000001</v>
      </c>
      <c r="E1028">
        <v>2.227328296</v>
      </c>
    </row>
    <row r="1029" spans="1:5">
      <c r="A1029" s="116">
        <v>0.66995370370370377</v>
      </c>
      <c r="B1029">
        <v>-501.97213210000001</v>
      </c>
      <c r="C1029">
        <v>14955.05406</v>
      </c>
      <c r="D1029">
        <v>1.2842599349999999</v>
      </c>
      <c r="E1029">
        <v>2.2265547859999999</v>
      </c>
    </row>
    <row r="1030" spans="1:5">
      <c r="A1030" s="116">
        <v>0.66997685185185185</v>
      </c>
      <c r="B1030">
        <v>-503.05174110000002</v>
      </c>
      <c r="C1030">
        <v>14953.834629999999</v>
      </c>
      <c r="D1030">
        <v>1.2729363869999999</v>
      </c>
      <c r="E1030">
        <v>2.2272407529999998</v>
      </c>
    </row>
    <row r="1031" spans="1:5">
      <c r="A1031" s="116">
        <v>0.66999999999999993</v>
      </c>
      <c r="B1031">
        <v>-503.59533279999999</v>
      </c>
      <c r="C1031">
        <v>14952.57957</v>
      </c>
      <c r="D1031">
        <v>1.2813081319999999</v>
      </c>
      <c r="E1031">
        <v>2.227578711</v>
      </c>
    </row>
    <row r="1032" spans="1:5">
      <c r="A1032" s="116">
        <v>0.67002314814814812</v>
      </c>
      <c r="B1032">
        <v>-489.06668409999997</v>
      </c>
      <c r="C1032">
        <v>14951.84375</v>
      </c>
      <c r="D1032">
        <v>1.2733149450000001</v>
      </c>
      <c r="E1032">
        <v>2.2252078480000002</v>
      </c>
    </row>
    <row r="1033" spans="1:5">
      <c r="A1033" s="116">
        <v>0.6700462962962962</v>
      </c>
      <c r="B1033">
        <v>-487.8146236</v>
      </c>
      <c r="C1033">
        <v>14950.007369999999</v>
      </c>
      <c r="D1033">
        <v>1.296548518</v>
      </c>
      <c r="E1033">
        <v>2.2267672489999999</v>
      </c>
    </row>
    <row r="1034" spans="1:5">
      <c r="A1034" s="116">
        <v>0.6700694444444445</v>
      </c>
      <c r="B1034">
        <v>-506.84852130000002</v>
      </c>
      <c r="C1034">
        <v>14949.55213</v>
      </c>
      <c r="D1034">
        <v>1.279994493</v>
      </c>
      <c r="E1034">
        <v>2.2278311500000001</v>
      </c>
    </row>
    <row r="1035" spans="1:5">
      <c r="A1035" s="116">
        <v>0.67009259259259257</v>
      </c>
      <c r="B1035">
        <v>-504.69600129999998</v>
      </c>
      <c r="C1035">
        <v>14948.194460000001</v>
      </c>
      <c r="D1035">
        <v>1.2707209349999999</v>
      </c>
      <c r="E1035">
        <v>2.2277581369999999</v>
      </c>
    </row>
    <row r="1036" spans="1:5">
      <c r="A1036" s="116">
        <v>0.67011574074074076</v>
      </c>
      <c r="B1036">
        <v>-489.43386140000001</v>
      </c>
      <c r="C1036">
        <v>14948.04918</v>
      </c>
      <c r="D1036">
        <v>1.288512428</v>
      </c>
      <c r="E1036">
        <v>2.227658329</v>
      </c>
    </row>
    <row r="1037" spans="1:5">
      <c r="A1037" s="116">
        <v>0.67013888888888884</v>
      </c>
      <c r="B1037">
        <v>-494.85412730000002</v>
      </c>
      <c r="C1037">
        <v>14946.838970000001</v>
      </c>
      <c r="D1037">
        <v>1.2846391850000001</v>
      </c>
      <c r="E1037">
        <v>2.2268444509999998</v>
      </c>
    </row>
    <row r="1038" spans="1:5">
      <c r="A1038" s="116">
        <v>0.67016203703703703</v>
      </c>
      <c r="B1038">
        <v>-502.08575969999998</v>
      </c>
      <c r="C1038">
        <v>14945.27346</v>
      </c>
      <c r="D1038">
        <v>1.2798533240000001</v>
      </c>
      <c r="E1038">
        <v>2.2279603460000001</v>
      </c>
    </row>
    <row r="1039" spans="1:5">
      <c r="A1039" s="116">
        <v>0.67018518518518511</v>
      </c>
      <c r="B1039">
        <v>-502.85717419999997</v>
      </c>
      <c r="C1039">
        <v>14944.877049999999</v>
      </c>
      <c r="D1039">
        <v>1.2994556150000001</v>
      </c>
      <c r="E1039">
        <v>2.2273526100000001</v>
      </c>
    </row>
    <row r="1040" spans="1:5">
      <c r="A1040" s="116">
        <v>0.67020833333333341</v>
      </c>
      <c r="B1040">
        <v>-496.04331330000002</v>
      </c>
      <c r="C1040">
        <v>14943.92103</v>
      </c>
      <c r="D1040">
        <v>1.2754541180000001</v>
      </c>
      <c r="E1040">
        <v>2.2265547680000002</v>
      </c>
    </row>
    <row r="1041" spans="1:5">
      <c r="A1041" s="116">
        <v>0.67023148148148148</v>
      </c>
      <c r="B1041">
        <v>-486.48980039999998</v>
      </c>
      <c r="C1041">
        <v>14942.546560000001</v>
      </c>
      <c r="D1041">
        <v>1.296429552</v>
      </c>
      <c r="E1041">
        <v>2.2271474530000002</v>
      </c>
    </row>
    <row r="1042" spans="1:5">
      <c r="A1042" s="116">
        <v>0.67025462962962967</v>
      </c>
      <c r="B1042">
        <v>-497.50013840000003</v>
      </c>
      <c r="C1042">
        <v>14941.3056</v>
      </c>
      <c r="D1042">
        <v>1.276398836</v>
      </c>
      <c r="E1042">
        <v>2.2275274519999999</v>
      </c>
    </row>
    <row r="1043" spans="1:5">
      <c r="A1043" s="116">
        <v>0.67027777777777775</v>
      </c>
      <c r="B1043">
        <v>-488.854511</v>
      </c>
      <c r="C1043">
        <v>14940.37536</v>
      </c>
      <c r="D1043">
        <v>1.2762027810000001</v>
      </c>
      <c r="E1043">
        <v>2.226247249</v>
      </c>
    </row>
    <row r="1044" spans="1:5">
      <c r="A1044" s="116">
        <v>0.67030092592592594</v>
      </c>
      <c r="B1044">
        <v>-499.92552560000001</v>
      </c>
      <c r="C1044">
        <v>14938.7611</v>
      </c>
      <c r="D1044">
        <v>1.2919850420000001</v>
      </c>
      <c r="E1044">
        <v>2.225853055</v>
      </c>
    </row>
    <row r="1045" spans="1:5">
      <c r="A1045" s="116">
        <v>0.67032407407407402</v>
      </c>
      <c r="B1045">
        <v>-502.45702069999999</v>
      </c>
      <c r="C1045">
        <v>14937.43434</v>
      </c>
      <c r="D1045">
        <v>1.2877647569999999</v>
      </c>
      <c r="E1045">
        <v>2.2263719200000001</v>
      </c>
    </row>
    <row r="1046" spans="1:5">
      <c r="A1046" s="116">
        <v>0.67034722222222232</v>
      </c>
      <c r="B1046">
        <v>-498.85770919999999</v>
      </c>
      <c r="C1046">
        <v>14937.206679999999</v>
      </c>
      <c r="D1046">
        <v>1.270702483</v>
      </c>
      <c r="E1046">
        <v>2.2272262060000001</v>
      </c>
    </row>
    <row r="1047" spans="1:5">
      <c r="A1047" s="116">
        <v>0.67037037037037039</v>
      </c>
      <c r="B1047">
        <v>-492.33159910000001</v>
      </c>
      <c r="C1047">
        <v>14936.276169999999</v>
      </c>
      <c r="D1047">
        <v>1.2849334729999999</v>
      </c>
      <c r="E1047">
        <v>2.2262050809999998</v>
      </c>
    </row>
    <row r="1048" spans="1:5">
      <c r="A1048" s="116">
        <v>0.67039351851851858</v>
      </c>
      <c r="B1048">
        <v>-498.5706907</v>
      </c>
      <c r="C1048">
        <v>14935.938539999999</v>
      </c>
      <c r="D1048">
        <v>1.2803237270000001</v>
      </c>
      <c r="E1048">
        <v>2.2259127369999998</v>
      </c>
    </row>
    <row r="1049" spans="1:5">
      <c r="A1049" s="116">
        <v>0.67041666666666666</v>
      </c>
      <c r="B1049">
        <v>-501.92774759999998</v>
      </c>
      <c r="C1049">
        <v>14934.5777</v>
      </c>
      <c r="D1049">
        <v>1.296565382</v>
      </c>
      <c r="E1049">
        <v>2.2255042779999998</v>
      </c>
    </row>
    <row r="1050" spans="1:5">
      <c r="A1050" s="116">
        <v>0.67043981481481485</v>
      </c>
      <c r="B1050">
        <v>-499.59365350000002</v>
      </c>
      <c r="C1050">
        <v>14933.286829999999</v>
      </c>
      <c r="D1050">
        <v>1.2948354710000001</v>
      </c>
      <c r="E1050">
        <v>2.226474837</v>
      </c>
    </row>
    <row r="1051" spans="1:5">
      <c r="A1051" s="116">
        <v>0.67046296296296293</v>
      </c>
      <c r="B1051">
        <v>-497.22469560000002</v>
      </c>
      <c r="C1051">
        <v>14932.37189</v>
      </c>
      <c r="D1051">
        <v>1.292548861</v>
      </c>
      <c r="E1051">
        <v>2.2269663620000002</v>
      </c>
    </row>
    <row r="1052" spans="1:5">
      <c r="A1052" s="116">
        <v>0.67048611111111101</v>
      </c>
      <c r="B1052">
        <v>-493.55573199999998</v>
      </c>
      <c r="C1052">
        <v>14931.32159</v>
      </c>
      <c r="D1052">
        <v>1.2845061099999999</v>
      </c>
      <c r="E1052">
        <v>2.2278041399999999</v>
      </c>
    </row>
    <row r="1053" spans="1:5">
      <c r="A1053" s="116">
        <v>0.6705092592592593</v>
      </c>
      <c r="B1053">
        <v>-485.02963620000003</v>
      </c>
      <c r="C1053">
        <v>14931.315759999999</v>
      </c>
      <c r="D1053">
        <v>1.2791317790000001</v>
      </c>
      <c r="E1053">
        <v>2.2271551349999998</v>
      </c>
    </row>
    <row r="1054" spans="1:5">
      <c r="A1054" s="116">
        <v>0.67053240740740738</v>
      </c>
      <c r="B1054">
        <v>-497.15766489999999</v>
      </c>
      <c r="C1054">
        <v>14929.51426</v>
      </c>
      <c r="D1054">
        <v>1.2732909530000001</v>
      </c>
      <c r="E1054">
        <v>2.2269537339999999</v>
      </c>
    </row>
    <row r="1055" spans="1:5">
      <c r="A1055" s="116">
        <v>0.67055555555555557</v>
      </c>
      <c r="B1055">
        <v>-492.98588580000001</v>
      </c>
      <c r="C1055">
        <v>14929.050590000001</v>
      </c>
      <c r="D1055">
        <v>1.284724003</v>
      </c>
      <c r="E1055">
        <v>2.2282112330000001</v>
      </c>
    </row>
    <row r="1056" spans="1:5">
      <c r="A1056" s="116">
        <v>0.67057870370370365</v>
      </c>
      <c r="B1056">
        <v>-500.59283269999997</v>
      </c>
      <c r="C1056">
        <v>14927.93887</v>
      </c>
      <c r="D1056">
        <v>1.2930374090000001</v>
      </c>
      <c r="E1056">
        <v>2.2286135929999999</v>
      </c>
    </row>
    <row r="1057" spans="1:5">
      <c r="A1057" s="116">
        <v>0.67060185185185184</v>
      </c>
      <c r="B1057">
        <v>-491.07451529999997</v>
      </c>
      <c r="C1057">
        <v>14926.84001</v>
      </c>
      <c r="D1057">
        <v>1.2939933079999999</v>
      </c>
      <c r="E1057">
        <v>2.2251017160000002</v>
      </c>
    </row>
    <row r="1058" spans="1:5">
      <c r="A1058" s="116">
        <v>0.67062499999999992</v>
      </c>
      <c r="B1058">
        <v>-490.5030137</v>
      </c>
      <c r="C1058">
        <v>14925.34296</v>
      </c>
      <c r="D1058">
        <v>1.271726672</v>
      </c>
      <c r="E1058">
        <v>2.2265291669999998</v>
      </c>
    </row>
    <row r="1059" spans="1:5">
      <c r="A1059" s="116">
        <v>0.67064814814814822</v>
      </c>
      <c r="B1059">
        <v>-500.12495289999998</v>
      </c>
      <c r="C1059">
        <v>14924.762000000001</v>
      </c>
      <c r="D1059">
        <v>1.2806830010000001</v>
      </c>
      <c r="E1059">
        <v>2.228154687</v>
      </c>
    </row>
    <row r="1060" spans="1:5">
      <c r="A1060" s="116">
        <v>0.67067129629629629</v>
      </c>
      <c r="B1060">
        <v>-497.68869369999999</v>
      </c>
      <c r="C1060">
        <v>14922.93996</v>
      </c>
      <c r="D1060">
        <v>1.2992318140000001</v>
      </c>
      <c r="E1060">
        <v>2.2280321060000001</v>
      </c>
    </row>
    <row r="1061" spans="1:5">
      <c r="A1061" s="116">
        <v>0.67069444444444448</v>
      </c>
      <c r="B1061">
        <v>-503.56199579999998</v>
      </c>
      <c r="C1061">
        <v>14922.21494</v>
      </c>
      <c r="D1061">
        <v>1.2878251940000001</v>
      </c>
      <c r="E1061">
        <v>2.2283959630000001</v>
      </c>
    </row>
    <row r="1062" spans="1:5">
      <c r="A1062" s="116">
        <v>0.67071759259259256</v>
      </c>
      <c r="B1062">
        <v>-495.93548040000002</v>
      </c>
      <c r="C1062">
        <v>14921.15914</v>
      </c>
      <c r="D1062">
        <v>1.272942268</v>
      </c>
      <c r="E1062">
        <v>2.227009271</v>
      </c>
    </row>
    <row r="1063" spans="1:5">
      <c r="A1063" s="116">
        <v>0.67074074074074075</v>
      </c>
      <c r="B1063">
        <v>-491.1392993</v>
      </c>
      <c r="C1063">
        <v>14919.304690000001</v>
      </c>
      <c r="D1063">
        <v>1.2882164540000001</v>
      </c>
      <c r="E1063">
        <v>2.2276345919999998</v>
      </c>
    </row>
    <row r="1064" spans="1:5">
      <c r="A1064" s="116">
        <v>0.67076388888888883</v>
      </c>
      <c r="B1064">
        <v>-498.41376020000001</v>
      </c>
      <c r="C1064">
        <v>14918.266439999999</v>
      </c>
      <c r="D1064">
        <v>1.2996749379999999</v>
      </c>
      <c r="E1064">
        <v>2.225926013</v>
      </c>
    </row>
    <row r="1065" spans="1:5">
      <c r="A1065" s="116">
        <v>0.67078703703703713</v>
      </c>
      <c r="B1065">
        <v>-491.64961110000002</v>
      </c>
      <c r="C1065">
        <v>14918.035879999999</v>
      </c>
      <c r="D1065">
        <v>1.2992704820000001</v>
      </c>
      <c r="E1065">
        <v>2.226337279</v>
      </c>
    </row>
    <row r="1066" spans="1:5">
      <c r="A1066" s="116">
        <v>0.6708101851851852</v>
      </c>
      <c r="B1066">
        <v>-499.67322250000001</v>
      </c>
      <c r="C1066">
        <v>14916.54204</v>
      </c>
      <c r="D1066">
        <v>1.275367916</v>
      </c>
      <c r="E1066">
        <v>2.2277092810000001</v>
      </c>
    </row>
    <row r="1067" spans="1:5">
      <c r="A1067" s="116">
        <v>0.67083333333333339</v>
      </c>
      <c r="B1067">
        <v>-499.39177050000001</v>
      </c>
      <c r="C1067">
        <v>14916.38587</v>
      </c>
      <c r="D1067">
        <v>1.286711202</v>
      </c>
      <c r="E1067">
        <v>2.2267997749999999</v>
      </c>
    </row>
    <row r="1068" spans="1:5">
      <c r="A1068" s="116">
        <v>0.67085648148148147</v>
      </c>
      <c r="B1068">
        <v>-499.44862180000001</v>
      </c>
      <c r="C1068">
        <v>14915.40776</v>
      </c>
      <c r="D1068">
        <v>1.2904515270000001</v>
      </c>
      <c r="E1068">
        <v>2.226978157</v>
      </c>
    </row>
    <row r="1069" spans="1:5">
      <c r="A1069" s="116">
        <v>0.67087962962962966</v>
      </c>
      <c r="B1069">
        <v>-497.5267207</v>
      </c>
      <c r="C1069">
        <v>14914.88703</v>
      </c>
      <c r="D1069">
        <v>1.287049844</v>
      </c>
      <c r="E1069">
        <v>2.2270389060000002</v>
      </c>
    </row>
    <row r="1070" spans="1:5">
      <c r="A1070" s="116">
        <v>0.67090277777777774</v>
      </c>
      <c r="B1070">
        <v>-494.14088629999998</v>
      </c>
      <c r="C1070">
        <v>14914.280290000001</v>
      </c>
      <c r="D1070">
        <v>1.282099729</v>
      </c>
      <c r="E1070">
        <v>2.2270858750000002</v>
      </c>
    </row>
    <row r="1071" spans="1:5">
      <c r="A1071" s="116">
        <v>0.67092592592592604</v>
      </c>
      <c r="B1071">
        <v>-508.63822399999998</v>
      </c>
      <c r="C1071">
        <v>14913.46904</v>
      </c>
      <c r="D1071">
        <v>1.2800766079999999</v>
      </c>
      <c r="E1071">
        <v>2.2259097529999998</v>
      </c>
    </row>
    <row r="1072" spans="1:5">
      <c r="A1072" s="116">
        <v>0.67094907407407411</v>
      </c>
      <c r="B1072">
        <v>-497.50703090000002</v>
      </c>
      <c r="C1072">
        <v>14912.60851</v>
      </c>
      <c r="D1072">
        <v>1.287971228</v>
      </c>
      <c r="E1072">
        <v>2.2271397629999998</v>
      </c>
    </row>
    <row r="1073" spans="1:5">
      <c r="A1073" s="116">
        <v>0.67097222222222219</v>
      </c>
      <c r="B1073">
        <v>-497.46185150000002</v>
      </c>
      <c r="C1073">
        <v>14911.572840000001</v>
      </c>
      <c r="D1073">
        <v>1.2822055219999999</v>
      </c>
      <c r="E1073">
        <v>2.2271423619999999</v>
      </c>
    </row>
    <row r="1074" spans="1:5">
      <c r="A1074" s="116">
        <v>0.67099537037037038</v>
      </c>
      <c r="B1074">
        <v>-500.86322689999997</v>
      </c>
      <c r="C1074">
        <v>14909.92397</v>
      </c>
      <c r="D1074">
        <v>1.2819573360000001</v>
      </c>
      <c r="E1074">
        <v>2.2277666479999998</v>
      </c>
    </row>
    <row r="1075" spans="1:5">
      <c r="A1075" s="116">
        <v>0.67101851851851846</v>
      </c>
      <c r="B1075">
        <v>-490.19266709999999</v>
      </c>
      <c r="C1075">
        <v>14908.74044</v>
      </c>
      <c r="D1075">
        <v>1.2794753800000001</v>
      </c>
      <c r="E1075">
        <v>2.2270080069999998</v>
      </c>
    </row>
    <row r="1076" spans="1:5">
      <c r="A1076" s="116">
        <v>0.67104166666666665</v>
      </c>
      <c r="B1076">
        <v>-495.32622120000002</v>
      </c>
      <c r="C1076">
        <v>14908.00699</v>
      </c>
      <c r="D1076">
        <v>1.2813659900000001</v>
      </c>
      <c r="E1076">
        <v>2.226180163</v>
      </c>
    </row>
    <row r="1077" spans="1:5">
      <c r="A1077" s="116">
        <v>0.67106481481481473</v>
      </c>
      <c r="B1077">
        <v>-500.59586569999999</v>
      </c>
      <c r="C1077">
        <v>14906.01928</v>
      </c>
      <c r="D1077">
        <v>1.289673925</v>
      </c>
      <c r="E1077">
        <v>2.226712118</v>
      </c>
    </row>
    <row r="1078" spans="1:5">
      <c r="A1078" s="116">
        <v>0.67108796296296302</v>
      </c>
      <c r="B1078">
        <v>-493.78127660000001</v>
      </c>
      <c r="C1078">
        <v>14905.561040000001</v>
      </c>
      <c r="D1078">
        <v>1.2887169679999999</v>
      </c>
      <c r="E1078">
        <v>2.2262840779999999</v>
      </c>
    </row>
    <row r="1079" spans="1:5">
      <c r="A1079" s="116">
        <v>0.6711111111111111</v>
      </c>
      <c r="B1079">
        <v>-506.19696750000003</v>
      </c>
      <c r="C1079">
        <v>14904.55904</v>
      </c>
      <c r="D1079">
        <v>1.2813034759999999</v>
      </c>
      <c r="E1079">
        <v>2.2260742050000002</v>
      </c>
    </row>
    <row r="1080" spans="1:5">
      <c r="A1080" s="116">
        <v>0.67113425925925929</v>
      </c>
      <c r="B1080">
        <v>-494.90442589999998</v>
      </c>
      <c r="C1080">
        <v>14904.182570000001</v>
      </c>
      <c r="D1080">
        <v>1.2890466860000001</v>
      </c>
      <c r="E1080">
        <v>2.2268378289999999</v>
      </c>
    </row>
    <row r="1081" spans="1:5">
      <c r="A1081" s="116">
        <v>0.67115740740740737</v>
      </c>
      <c r="B1081">
        <v>-493.45918669999998</v>
      </c>
      <c r="C1081">
        <v>14903.06889</v>
      </c>
      <c r="D1081">
        <v>1.288633886</v>
      </c>
      <c r="E1081">
        <v>2.2254895779999999</v>
      </c>
    </row>
    <row r="1082" spans="1:5">
      <c r="A1082" s="116">
        <v>0.67118055555555556</v>
      </c>
      <c r="B1082">
        <v>-497.3922814</v>
      </c>
      <c r="C1082">
        <v>14902.35982</v>
      </c>
      <c r="D1082">
        <v>1.296811975</v>
      </c>
      <c r="E1082">
        <v>2.2258950400000002</v>
      </c>
    </row>
    <row r="1083" spans="1:5">
      <c r="A1083" s="116">
        <v>0.67120370370370364</v>
      </c>
      <c r="B1083">
        <v>-495.6472235</v>
      </c>
      <c r="C1083">
        <v>14901.631520000001</v>
      </c>
      <c r="D1083">
        <v>1.2849908779999999</v>
      </c>
      <c r="E1083">
        <v>2.2250509589999998</v>
      </c>
    </row>
    <row r="1084" spans="1:5">
      <c r="A1084" s="116">
        <v>0.67122685185185194</v>
      </c>
      <c r="B1084">
        <v>-499.5589094</v>
      </c>
      <c r="C1084">
        <v>14900.64795</v>
      </c>
      <c r="D1084">
        <v>1.297734154</v>
      </c>
      <c r="E1084">
        <v>2.2259563359999999</v>
      </c>
    </row>
    <row r="1085" spans="1:5">
      <c r="A1085" s="116">
        <v>0.67125000000000001</v>
      </c>
      <c r="B1085">
        <v>-494.22864399999997</v>
      </c>
      <c r="C1085">
        <v>14899.70456</v>
      </c>
      <c r="D1085">
        <v>1.29061267</v>
      </c>
      <c r="E1085">
        <v>2.2256036629999998</v>
      </c>
    </row>
    <row r="1086" spans="1:5">
      <c r="A1086" s="116">
        <v>0.6712731481481482</v>
      </c>
      <c r="B1086">
        <v>-508.0540178</v>
      </c>
      <c r="C1086">
        <v>14899.168879999999</v>
      </c>
      <c r="D1086">
        <v>1.287431781</v>
      </c>
      <c r="E1086">
        <v>2.2271372679999999</v>
      </c>
    </row>
    <row r="1087" spans="1:5">
      <c r="A1087" s="116">
        <v>0.67129629629629628</v>
      </c>
      <c r="B1087">
        <v>-505.57464140000002</v>
      </c>
      <c r="C1087">
        <v>14899.16763</v>
      </c>
      <c r="D1087">
        <v>1.2716480800000001</v>
      </c>
      <c r="E1087">
        <v>2.2260664559999999</v>
      </c>
    </row>
    <row r="1088" spans="1:5">
      <c r="A1088" s="116">
        <v>0.67131944444444447</v>
      </c>
      <c r="B1088">
        <v>-504.28033779999998</v>
      </c>
      <c r="C1088">
        <v>14898.496789999999</v>
      </c>
      <c r="D1088">
        <v>1.2812227599999999</v>
      </c>
      <c r="E1088">
        <v>2.226421652</v>
      </c>
    </row>
    <row r="1089" spans="1:5">
      <c r="A1089" s="116">
        <v>0.67134259259259255</v>
      </c>
      <c r="B1089">
        <v>-500.1974257</v>
      </c>
      <c r="C1089">
        <v>14896.792369999999</v>
      </c>
      <c r="D1089">
        <v>1.277164427</v>
      </c>
      <c r="E1089">
        <v>2.226001578</v>
      </c>
    </row>
    <row r="1090" spans="1:5">
      <c r="A1090" s="116">
        <v>0.67136574074074085</v>
      </c>
      <c r="B1090">
        <v>-503.77556770000001</v>
      </c>
      <c r="C1090">
        <v>14895.038699999999</v>
      </c>
      <c r="D1090">
        <v>1.2713348330000001</v>
      </c>
      <c r="E1090">
        <v>2.2268438979999998</v>
      </c>
    </row>
    <row r="1091" spans="1:5">
      <c r="A1091" s="116">
        <v>0.67138888888888892</v>
      </c>
      <c r="B1091">
        <v>-505.70586559999998</v>
      </c>
      <c r="C1091">
        <v>14893.29552</v>
      </c>
      <c r="D1091">
        <v>1.2988889809999999</v>
      </c>
      <c r="E1091">
        <v>2.2252632380000001</v>
      </c>
    </row>
    <row r="1092" spans="1:5">
      <c r="A1092" s="116">
        <v>0.671412037037037</v>
      </c>
      <c r="B1092">
        <v>-501.41356869999998</v>
      </c>
      <c r="C1092">
        <v>14891.40943</v>
      </c>
      <c r="D1092">
        <v>1.291414493</v>
      </c>
      <c r="E1092">
        <v>2.2259486220000002</v>
      </c>
    </row>
    <row r="1093" spans="1:5">
      <c r="A1093" s="116">
        <v>0.67143518518518519</v>
      </c>
      <c r="B1093">
        <v>-499.55858480000001</v>
      </c>
      <c r="C1093">
        <v>14889.45829</v>
      </c>
      <c r="D1093">
        <v>1.296615606</v>
      </c>
      <c r="E1093">
        <v>2.2271890650000001</v>
      </c>
    </row>
    <row r="1094" spans="1:5">
      <c r="A1094" s="116">
        <v>0.67145833333333327</v>
      </c>
      <c r="B1094">
        <v>-492.78396129999999</v>
      </c>
      <c r="C1094">
        <v>14887.94951</v>
      </c>
      <c r="D1094">
        <v>1.2763005009999999</v>
      </c>
      <c r="E1094">
        <v>2.2258036749999999</v>
      </c>
    </row>
    <row r="1095" spans="1:5">
      <c r="A1095" s="116">
        <v>0.67148148148148146</v>
      </c>
      <c r="B1095">
        <v>-499.18610159999997</v>
      </c>
      <c r="C1095">
        <v>14886.567419999999</v>
      </c>
      <c r="D1095">
        <v>1.2785927100000001</v>
      </c>
      <c r="E1095">
        <v>2.2265710649999999</v>
      </c>
    </row>
    <row r="1096" spans="1:5">
      <c r="A1096" s="116">
        <v>0.67150462962962953</v>
      </c>
      <c r="B1096">
        <v>-498.81968699999999</v>
      </c>
      <c r="C1096">
        <v>14885.570900000001</v>
      </c>
      <c r="D1096">
        <v>1.2905271039999999</v>
      </c>
      <c r="E1096">
        <v>2.2268956219999998</v>
      </c>
    </row>
    <row r="1097" spans="1:5">
      <c r="A1097" s="116">
        <v>0.67152777777777783</v>
      </c>
      <c r="B1097">
        <v>-496.00855680000001</v>
      </c>
      <c r="C1097">
        <v>14883.62149</v>
      </c>
      <c r="D1097">
        <v>1.2996367120000001</v>
      </c>
      <c r="E1097">
        <v>2.2270764500000002</v>
      </c>
    </row>
    <row r="1098" spans="1:5">
      <c r="A1098" s="116">
        <v>0.67155092592592591</v>
      </c>
      <c r="B1098">
        <v>-487.97075330000001</v>
      </c>
      <c r="C1098">
        <v>14882.46622</v>
      </c>
      <c r="D1098">
        <v>1.2936614369999999</v>
      </c>
      <c r="E1098">
        <v>2.2269797900000001</v>
      </c>
    </row>
    <row r="1099" spans="1:5">
      <c r="A1099" s="116">
        <v>0.6715740740740741</v>
      </c>
      <c r="B1099">
        <v>-490.91198300000002</v>
      </c>
      <c r="C1099">
        <v>14880.79016</v>
      </c>
      <c r="D1099">
        <v>1.277235219</v>
      </c>
      <c r="E1099">
        <v>2.2259691350000002</v>
      </c>
    </row>
    <row r="1100" spans="1:5">
      <c r="A1100" s="116">
        <v>0.67159722222222218</v>
      </c>
      <c r="B1100">
        <v>-496.34613949999999</v>
      </c>
      <c r="C1100">
        <v>14880.5085</v>
      </c>
      <c r="D1100">
        <v>1.294840585</v>
      </c>
      <c r="E1100">
        <v>2.2264137759999998</v>
      </c>
    </row>
    <row r="1101" spans="1:5">
      <c r="A1101" s="116">
        <v>0.67162037037037037</v>
      </c>
      <c r="B1101">
        <v>-501.01101399999999</v>
      </c>
      <c r="C1101">
        <v>14879.343989999999</v>
      </c>
      <c r="D1101">
        <v>1.277826009</v>
      </c>
      <c r="E1101">
        <v>2.227215417</v>
      </c>
    </row>
    <row r="1102" spans="1:5">
      <c r="A1102" s="116">
        <v>0.67164351851851845</v>
      </c>
      <c r="B1102">
        <v>-507.40830699999998</v>
      </c>
      <c r="C1102">
        <v>14878.77101</v>
      </c>
      <c r="D1102">
        <v>1.276696595</v>
      </c>
      <c r="E1102">
        <v>2.2263181369999998</v>
      </c>
    </row>
    <row r="1103" spans="1:5">
      <c r="A1103" s="116">
        <v>0.67166666666666675</v>
      </c>
      <c r="B1103">
        <v>-504.36221460000002</v>
      </c>
      <c r="C1103">
        <v>14877.35894</v>
      </c>
      <c r="D1103">
        <v>1.28256529</v>
      </c>
      <c r="E1103">
        <v>2.2258769639999998</v>
      </c>
    </row>
    <row r="1104" spans="1:5">
      <c r="A1104" s="116">
        <v>0.67168981481481482</v>
      </c>
      <c r="B1104">
        <v>-499.32829950000001</v>
      </c>
      <c r="C1104">
        <v>14875.94549</v>
      </c>
      <c r="D1104">
        <v>1.2970590360000001</v>
      </c>
      <c r="E1104">
        <v>2.2267189630000002</v>
      </c>
    </row>
    <row r="1105" spans="1:5">
      <c r="A1105" s="116">
        <v>0.67171296296296301</v>
      </c>
      <c r="B1105">
        <v>-502.40822429999997</v>
      </c>
      <c r="C1105">
        <v>14874.15934</v>
      </c>
      <c r="D1105">
        <v>1.2963510469999999</v>
      </c>
      <c r="E1105">
        <v>2.2263674870000001</v>
      </c>
    </row>
    <row r="1106" spans="1:5">
      <c r="A1106" s="116">
        <v>0.67173611111111109</v>
      </c>
      <c r="B1106">
        <v>-497.3561742</v>
      </c>
      <c r="C1106">
        <v>14873.78918</v>
      </c>
      <c r="D1106">
        <v>1.280983201</v>
      </c>
      <c r="E1106">
        <v>2.2267413189999998</v>
      </c>
    </row>
    <row r="1107" spans="1:5">
      <c r="A1107" s="116">
        <v>0.67175925925925928</v>
      </c>
      <c r="B1107">
        <v>-496.86509109999997</v>
      </c>
      <c r="C1107">
        <v>14871.87248</v>
      </c>
      <c r="D1107">
        <v>1.2803257619999999</v>
      </c>
      <c r="E1107">
        <v>2.2261112949999999</v>
      </c>
    </row>
    <row r="1108" spans="1:5">
      <c r="A1108" s="116">
        <v>0.67178240740740736</v>
      </c>
      <c r="B1108">
        <v>-493.5528089</v>
      </c>
      <c r="C1108">
        <v>14870.12687</v>
      </c>
      <c r="D1108">
        <v>1.2902341859999999</v>
      </c>
      <c r="E1108">
        <v>2.2270235719999998</v>
      </c>
    </row>
    <row r="1109" spans="1:5">
      <c r="A1109" s="116">
        <v>0.67180555555555566</v>
      </c>
      <c r="B1109">
        <v>-497.99563089999998</v>
      </c>
      <c r="C1109">
        <v>14869.83878</v>
      </c>
      <c r="D1109">
        <v>1.2702413619999999</v>
      </c>
      <c r="E1109">
        <v>2.2260010860000001</v>
      </c>
    </row>
    <row r="1110" spans="1:5">
      <c r="A1110" s="116">
        <v>0.67182870370370373</v>
      </c>
      <c r="B1110">
        <v>-493.83749419999998</v>
      </c>
      <c r="C1110">
        <v>14868.58475</v>
      </c>
      <c r="D1110">
        <v>1.2979528950000001</v>
      </c>
      <c r="E1110">
        <v>2.2267631830000001</v>
      </c>
    </row>
    <row r="1111" spans="1:5">
      <c r="A1111" s="116">
        <v>0.67185185185185192</v>
      </c>
      <c r="B1111">
        <v>-492.52545930000002</v>
      </c>
      <c r="C1111">
        <v>14867.56885</v>
      </c>
      <c r="D1111">
        <v>1.2910588700000001</v>
      </c>
      <c r="E1111">
        <v>2.2274393890000002</v>
      </c>
    </row>
    <row r="1112" spans="1:5">
      <c r="A1112" s="116">
        <v>0.671875</v>
      </c>
      <c r="B1112">
        <v>-492.09030719999998</v>
      </c>
      <c r="C1112">
        <v>14867.4889</v>
      </c>
      <c r="D1112">
        <v>1.288158412</v>
      </c>
      <c r="E1112">
        <v>2.2270724039999998</v>
      </c>
    </row>
    <row r="1113" spans="1:5">
      <c r="A1113" s="116">
        <v>0.67189814814814808</v>
      </c>
      <c r="B1113">
        <v>-501.07904330000002</v>
      </c>
      <c r="C1113">
        <v>14867.390670000001</v>
      </c>
      <c r="D1113">
        <v>1.29323268</v>
      </c>
      <c r="E1113">
        <v>2.2269769250000002</v>
      </c>
    </row>
    <row r="1114" spans="1:5">
      <c r="A1114" s="116">
        <v>0.67192129629629627</v>
      </c>
      <c r="B1114">
        <v>-503.50193289999999</v>
      </c>
      <c r="C1114">
        <v>14866.207329999999</v>
      </c>
      <c r="D1114">
        <v>1.2859587400000001</v>
      </c>
      <c r="E1114">
        <v>2.227909634</v>
      </c>
    </row>
    <row r="1115" spans="1:5">
      <c r="A1115" s="116">
        <v>0.67194444444444434</v>
      </c>
      <c r="B1115">
        <v>-511.06973540000001</v>
      </c>
      <c r="C1115">
        <v>14865.568209999999</v>
      </c>
      <c r="D1115">
        <v>1.2951941199999999</v>
      </c>
      <c r="E1115">
        <v>2.2268826260000001</v>
      </c>
    </row>
    <row r="1116" spans="1:5">
      <c r="A1116" s="116">
        <v>0.67196759259259264</v>
      </c>
      <c r="B1116">
        <v>-491.6133926</v>
      </c>
      <c r="C1116">
        <v>14864.13776</v>
      </c>
      <c r="D1116">
        <v>1.271807122</v>
      </c>
      <c r="E1116">
        <v>2.2270724300000002</v>
      </c>
    </row>
    <row r="1117" spans="1:5">
      <c r="A1117" s="116">
        <v>0.67199074074074072</v>
      </c>
      <c r="B1117">
        <v>-492.03096040000003</v>
      </c>
      <c r="C1117">
        <v>14862.72</v>
      </c>
      <c r="D1117">
        <v>1.2863423650000001</v>
      </c>
      <c r="E1117">
        <v>2.2282570060000002</v>
      </c>
    </row>
    <row r="1118" spans="1:5">
      <c r="A1118" s="116">
        <v>0.67201388888888891</v>
      </c>
      <c r="B1118">
        <v>-495.61518849999999</v>
      </c>
      <c r="C1118">
        <v>14862.67668</v>
      </c>
      <c r="D1118">
        <v>1.270259743</v>
      </c>
      <c r="E1118">
        <v>2.2271435080000002</v>
      </c>
    </row>
    <row r="1119" spans="1:5">
      <c r="A1119" s="116">
        <v>0.67203703703703699</v>
      </c>
      <c r="B1119">
        <v>-491.60977409999998</v>
      </c>
      <c r="C1119">
        <v>14861.930249999999</v>
      </c>
      <c r="D1119">
        <v>1.27214625</v>
      </c>
      <c r="E1119">
        <v>2.2275700399999998</v>
      </c>
    </row>
    <row r="1120" spans="1:5">
      <c r="A1120" s="116">
        <v>0.67206018518518518</v>
      </c>
      <c r="B1120">
        <v>-497.3894823</v>
      </c>
      <c r="C1120">
        <v>14860.56518</v>
      </c>
      <c r="D1120">
        <v>1.290283182</v>
      </c>
      <c r="E1120">
        <v>2.2256333709999998</v>
      </c>
    </row>
    <row r="1121" spans="1:5">
      <c r="A1121" s="116">
        <v>0.67208333333333325</v>
      </c>
      <c r="B1121">
        <v>-500.56128519999999</v>
      </c>
      <c r="C1121">
        <v>14859.97673</v>
      </c>
      <c r="D1121">
        <v>1.2893695839999999</v>
      </c>
      <c r="E1121">
        <v>2.226818143</v>
      </c>
    </row>
    <row r="1122" spans="1:5">
      <c r="A1122" s="116">
        <v>0.67210648148148155</v>
      </c>
      <c r="B1122">
        <v>-502.68036560000002</v>
      </c>
      <c r="C1122">
        <v>14858.54372</v>
      </c>
      <c r="D1122">
        <v>1.2936966780000001</v>
      </c>
      <c r="E1122">
        <v>2.2262121960000001</v>
      </c>
    </row>
    <row r="1123" spans="1:5">
      <c r="A1123" s="116">
        <v>0.67212962962962963</v>
      </c>
      <c r="B1123">
        <v>-496.85366620000002</v>
      </c>
      <c r="C1123">
        <v>14858.51735</v>
      </c>
      <c r="D1123">
        <v>1.2923059029999999</v>
      </c>
      <c r="E1123">
        <v>2.2270532369999998</v>
      </c>
    </row>
    <row r="1124" spans="1:5">
      <c r="A1124" s="116">
        <v>0.67215277777777782</v>
      </c>
      <c r="B1124">
        <v>-500.27899669999999</v>
      </c>
      <c r="C1124">
        <v>14858.0291</v>
      </c>
      <c r="D1124">
        <v>1.2783633809999999</v>
      </c>
      <c r="E1124">
        <v>2.228221622</v>
      </c>
    </row>
    <row r="1125" spans="1:5">
      <c r="A1125" s="116">
        <v>0.6721759259259259</v>
      </c>
      <c r="B1125">
        <v>-492.66005569999999</v>
      </c>
      <c r="C1125">
        <v>14858.025509999999</v>
      </c>
      <c r="D1125">
        <v>1.2947973740000001</v>
      </c>
      <c r="E1125">
        <v>2.2253396809999999</v>
      </c>
    </row>
    <row r="1126" spans="1:5">
      <c r="A1126" s="116">
        <v>0.67219907407407409</v>
      </c>
      <c r="B1126">
        <v>-494.6329144</v>
      </c>
      <c r="C1126">
        <v>14856.64954</v>
      </c>
      <c r="D1126">
        <v>1.289568649</v>
      </c>
      <c r="E1126">
        <v>2.227589236</v>
      </c>
    </row>
    <row r="1127" spans="1:5">
      <c r="A1127" s="116">
        <v>0.67222222222222217</v>
      </c>
      <c r="B1127">
        <v>-487.71157299999999</v>
      </c>
      <c r="C1127">
        <v>14855.37341</v>
      </c>
      <c r="D1127">
        <v>1.2930787370000001</v>
      </c>
      <c r="E1127">
        <v>2.227467689</v>
      </c>
    </row>
    <row r="1128" spans="1:5">
      <c r="A1128" s="116">
        <v>0.67224537037037047</v>
      </c>
      <c r="B1128">
        <v>-502.74358000000001</v>
      </c>
      <c r="C1128">
        <v>14854.97005</v>
      </c>
      <c r="D1128">
        <v>1.2920425280000001</v>
      </c>
      <c r="E1128">
        <v>2.2256214929999998</v>
      </c>
    </row>
    <row r="1129" spans="1:5">
      <c r="A1129" s="116">
        <v>0.67226851851851854</v>
      </c>
      <c r="B1129">
        <v>-492.84126020000002</v>
      </c>
      <c r="C1129">
        <v>14854.85635</v>
      </c>
      <c r="D1129">
        <v>1.282031761</v>
      </c>
      <c r="E1129">
        <v>2.2274388549999999</v>
      </c>
    </row>
    <row r="1130" spans="1:5">
      <c r="A1130" s="116">
        <v>0.67229166666666673</v>
      </c>
      <c r="B1130">
        <v>-500.66637500000002</v>
      </c>
      <c r="C1130">
        <v>14853.880709999999</v>
      </c>
      <c r="D1130">
        <v>1.2873023809999999</v>
      </c>
      <c r="E1130">
        <v>2.2283806350000002</v>
      </c>
    </row>
    <row r="1131" spans="1:5">
      <c r="A1131" s="116">
        <v>0.67231481481481481</v>
      </c>
      <c r="B1131">
        <v>-497.45494789999998</v>
      </c>
      <c r="C1131">
        <v>14851.99244</v>
      </c>
      <c r="D1131">
        <v>1.280289375</v>
      </c>
      <c r="E1131">
        <v>2.2255751159999999</v>
      </c>
    </row>
    <row r="1132" spans="1:5">
      <c r="A1132" s="116">
        <v>0.672337962962963</v>
      </c>
      <c r="B1132">
        <v>-493.42890219999998</v>
      </c>
      <c r="C1132">
        <v>14851.935530000001</v>
      </c>
      <c r="D1132">
        <v>1.2777063360000001</v>
      </c>
      <c r="E1132">
        <v>2.2273255710000002</v>
      </c>
    </row>
    <row r="1133" spans="1:5">
      <c r="A1133" s="116">
        <v>0.67236111111111108</v>
      </c>
      <c r="B1133">
        <v>-497.20375780000001</v>
      </c>
      <c r="C1133">
        <v>14850.88097</v>
      </c>
      <c r="D1133">
        <v>1.2889902010000001</v>
      </c>
      <c r="E1133">
        <v>2.2280852750000002</v>
      </c>
    </row>
    <row r="1134" spans="1:5">
      <c r="A1134" s="116">
        <v>0.67238425925925915</v>
      </c>
      <c r="B1134">
        <v>-497.08458899999999</v>
      </c>
      <c r="C1134">
        <v>14849.465120000001</v>
      </c>
      <c r="D1134">
        <v>1.2916387899999999</v>
      </c>
      <c r="E1134">
        <v>2.2259598650000001</v>
      </c>
    </row>
    <row r="1135" spans="1:5">
      <c r="A1135" s="116">
        <v>0.67240740740740745</v>
      </c>
      <c r="B1135">
        <v>-499.37405410000002</v>
      </c>
      <c r="C1135">
        <v>14848.315919999999</v>
      </c>
      <c r="D1135">
        <v>1.283765713</v>
      </c>
      <c r="E1135">
        <v>2.2270846390000001</v>
      </c>
    </row>
    <row r="1136" spans="1:5">
      <c r="A1136" s="116">
        <v>0.67243055555555553</v>
      </c>
      <c r="B1136">
        <v>-495.7759848</v>
      </c>
      <c r="C1136">
        <v>14847.874620000001</v>
      </c>
      <c r="D1136">
        <v>1.286180168</v>
      </c>
      <c r="E1136">
        <v>2.2278195740000002</v>
      </c>
    </row>
    <row r="1137" spans="1:5">
      <c r="A1137" s="116">
        <v>0.67245370370370372</v>
      </c>
      <c r="B1137">
        <v>-495.47033329999999</v>
      </c>
      <c r="C1137">
        <v>14846.82742</v>
      </c>
      <c r="D1137">
        <v>1.2779854429999999</v>
      </c>
      <c r="E1137">
        <v>2.2273451710000001</v>
      </c>
    </row>
    <row r="1138" spans="1:5">
      <c r="A1138" s="116">
        <v>0.6724768518518518</v>
      </c>
      <c r="B1138">
        <v>-501.1643282</v>
      </c>
      <c r="C1138">
        <v>14846.6412</v>
      </c>
      <c r="D1138">
        <v>1.289083449</v>
      </c>
      <c r="E1138">
        <v>2.2261008599999998</v>
      </c>
    </row>
    <row r="1139" spans="1:5">
      <c r="A1139" s="116">
        <v>0.67249999999999999</v>
      </c>
      <c r="B1139">
        <v>-503.5032898</v>
      </c>
      <c r="C1139">
        <v>14845.85066</v>
      </c>
      <c r="D1139">
        <v>1.27720813</v>
      </c>
      <c r="E1139">
        <v>2.2262484850000002</v>
      </c>
    </row>
    <row r="1140" spans="1:5">
      <c r="A1140" s="116">
        <v>0.67252314814814806</v>
      </c>
      <c r="B1140">
        <v>-495.4726167</v>
      </c>
      <c r="C1140">
        <v>14844.19263</v>
      </c>
      <c r="D1140">
        <v>1.2824661260000001</v>
      </c>
      <c r="E1140">
        <v>2.2273288770000002</v>
      </c>
    </row>
    <row r="1141" spans="1:5">
      <c r="A1141" s="116">
        <v>0.67254629629629636</v>
      </c>
      <c r="B1141">
        <v>-500.5260687</v>
      </c>
      <c r="C1141">
        <v>14843.68794</v>
      </c>
      <c r="D1141">
        <v>1.2950637490000001</v>
      </c>
      <c r="E1141">
        <v>2.2280271749999998</v>
      </c>
    </row>
    <row r="1142" spans="1:5">
      <c r="A1142" s="116">
        <v>0.67256944444444444</v>
      </c>
      <c r="B1142">
        <v>-496.52679769999997</v>
      </c>
      <c r="C1142">
        <v>14842.18664</v>
      </c>
      <c r="D1142">
        <v>1.2982571709999999</v>
      </c>
      <c r="E1142">
        <v>2.22735824</v>
      </c>
    </row>
    <row r="1143" spans="1:5">
      <c r="A1143" s="116">
        <v>0.67259259259259263</v>
      </c>
      <c r="B1143">
        <v>-500.60329139999999</v>
      </c>
      <c r="C1143">
        <v>14841.181560000001</v>
      </c>
      <c r="D1143">
        <v>1.3002520980000001</v>
      </c>
      <c r="E1143">
        <v>2.2253141689999998</v>
      </c>
    </row>
    <row r="1144" spans="1:5">
      <c r="A1144" s="116">
        <v>0.67261574074074071</v>
      </c>
      <c r="B1144">
        <v>-496.556355</v>
      </c>
      <c r="C1144">
        <v>14840.04889</v>
      </c>
      <c r="D1144">
        <v>1.271818192</v>
      </c>
      <c r="E1144">
        <v>2.2264203999999999</v>
      </c>
    </row>
    <row r="1145" spans="1:5">
      <c r="A1145" s="116">
        <v>0.6726388888888889</v>
      </c>
      <c r="B1145">
        <v>-496.81739779999998</v>
      </c>
      <c r="C1145">
        <v>14839.441049999999</v>
      </c>
      <c r="D1145">
        <v>1.2748123250000001</v>
      </c>
      <c r="E1145">
        <v>2.2260083690000001</v>
      </c>
    </row>
    <row r="1146" spans="1:5">
      <c r="A1146" s="116">
        <v>0.67266203703703698</v>
      </c>
      <c r="B1146">
        <v>-511.07706289999999</v>
      </c>
      <c r="C1146">
        <v>14839.194960000001</v>
      </c>
      <c r="D1146">
        <v>1.2917723290000001</v>
      </c>
      <c r="E1146">
        <v>2.2272414729999999</v>
      </c>
    </row>
    <row r="1147" spans="1:5">
      <c r="A1147" s="116">
        <v>0.67268518518518527</v>
      </c>
      <c r="B1147">
        <v>-494.01060999999999</v>
      </c>
      <c r="C1147">
        <v>14838.87343</v>
      </c>
      <c r="D1147">
        <v>1.296142012</v>
      </c>
      <c r="E1147">
        <v>2.2285033589999999</v>
      </c>
    </row>
    <row r="1148" spans="1:5">
      <c r="A1148" s="116">
        <v>0.67270833333333335</v>
      </c>
      <c r="B1148">
        <v>-502.09283290000002</v>
      </c>
      <c r="C1148">
        <v>14836.90552</v>
      </c>
      <c r="D1148">
        <v>1.297164669</v>
      </c>
      <c r="E1148">
        <v>2.2260301450000002</v>
      </c>
    </row>
    <row r="1149" spans="1:5">
      <c r="A1149" s="116">
        <v>0.67273148148148154</v>
      </c>
      <c r="B1149">
        <v>-495.3394012</v>
      </c>
      <c r="C1149">
        <v>14836.224980000001</v>
      </c>
      <c r="D1149">
        <v>1.2896069050000001</v>
      </c>
      <c r="E1149">
        <v>2.22673751</v>
      </c>
    </row>
    <row r="1150" spans="1:5">
      <c r="A1150" s="116">
        <v>0.67275462962962962</v>
      </c>
      <c r="B1150">
        <v>-499.81461209999998</v>
      </c>
      <c r="C1150">
        <v>14835.86339</v>
      </c>
      <c r="D1150">
        <v>1.274972314</v>
      </c>
      <c r="E1150">
        <v>2.227551048</v>
      </c>
    </row>
    <row r="1151" spans="1:5">
      <c r="A1151" s="116">
        <v>0.67277777777777781</v>
      </c>
      <c r="B1151">
        <v>-487.85482439999998</v>
      </c>
      <c r="C1151">
        <v>14834.59316</v>
      </c>
      <c r="D1151">
        <v>1.292829848</v>
      </c>
      <c r="E1151">
        <v>2.2266693540000002</v>
      </c>
    </row>
    <row r="1152" spans="1:5">
      <c r="A1152" s="116">
        <v>0.67280092592592589</v>
      </c>
      <c r="B1152">
        <v>-495.382386</v>
      </c>
      <c r="C1152">
        <v>14834.048849999999</v>
      </c>
      <c r="D1152">
        <v>1.300151493</v>
      </c>
      <c r="E1152">
        <v>2.2257739499999998</v>
      </c>
    </row>
    <row r="1153" spans="1:5">
      <c r="A1153" s="116">
        <v>0.67282407407407396</v>
      </c>
      <c r="B1153">
        <v>-494.6798622</v>
      </c>
      <c r="C1153">
        <v>14833.348969999999</v>
      </c>
      <c r="D1153">
        <v>1.284240273</v>
      </c>
      <c r="E1153">
        <v>2.2286892699999998</v>
      </c>
    </row>
    <row r="1154" spans="1:5">
      <c r="A1154" s="116">
        <v>0.67284722222222226</v>
      </c>
      <c r="B1154">
        <v>-496.742503</v>
      </c>
      <c r="C1154">
        <v>14832.50475</v>
      </c>
      <c r="D1154">
        <v>1.291693341</v>
      </c>
      <c r="E1154">
        <v>2.226310303</v>
      </c>
    </row>
    <row r="1155" spans="1:5">
      <c r="A1155" s="116">
        <v>0.67287037037037034</v>
      </c>
      <c r="B1155">
        <v>-507.27220390000002</v>
      </c>
      <c r="C1155">
        <v>14832.36289</v>
      </c>
      <c r="D1155">
        <v>1.2935458230000001</v>
      </c>
      <c r="E1155">
        <v>2.2274579729999999</v>
      </c>
    </row>
    <row r="1156" spans="1:5">
      <c r="A1156" s="116">
        <v>0.67289351851851853</v>
      </c>
      <c r="B1156">
        <v>-501.12542580000002</v>
      </c>
      <c r="C1156">
        <v>14830.590850000001</v>
      </c>
      <c r="D1156">
        <v>1.280891089</v>
      </c>
      <c r="E1156">
        <v>2.2253395490000001</v>
      </c>
    </row>
    <row r="1157" spans="1:5">
      <c r="A1157" s="116">
        <v>0.67291666666666661</v>
      </c>
      <c r="B1157">
        <v>-494.96249610000001</v>
      </c>
      <c r="C1157">
        <v>14829.867689999999</v>
      </c>
      <c r="D1157">
        <v>1.2725521049999999</v>
      </c>
      <c r="E1157">
        <v>2.2263131270000001</v>
      </c>
    </row>
    <row r="1158" spans="1:5">
      <c r="A1158" s="116">
        <v>0.6729398148148148</v>
      </c>
      <c r="B1158">
        <v>-493.2735121</v>
      </c>
      <c r="C1158">
        <v>14829.133089999999</v>
      </c>
      <c r="D1158">
        <v>1.28505376</v>
      </c>
      <c r="E1158">
        <v>2.2269009290000001</v>
      </c>
    </row>
    <row r="1159" spans="1:5">
      <c r="A1159" s="116">
        <v>0.67296296296296287</v>
      </c>
      <c r="B1159">
        <v>-504.5974981</v>
      </c>
      <c r="C1159">
        <v>14827.424730000001</v>
      </c>
      <c r="D1159">
        <v>1.2929108810000001</v>
      </c>
      <c r="E1159">
        <v>2.2255539359999998</v>
      </c>
    </row>
    <row r="1160" spans="1:5">
      <c r="A1160" s="116">
        <v>0.67298611111111117</v>
      </c>
      <c r="B1160">
        <v>-491.86811069999999</v>
      </c>
      <c r="C1160">
        <v>14827.127280000001</v>
      </c>
      <c r="D1160">
        <v>1.2828839409999999</v>
      </c>
      <c r="E1160">
        <v>2.2270287249999998</v>
      </c>
    </row>
    <row r="1161" spans="1:5">
      <c r="A1161" s="116">
        <v>0.67300925925925925</v>
      </c>
      <c r="B1161">
        <v>-504.31633399999998</v>
      </c>
      <c r="C1161">
        <v>14826.01419</v>
      </c>
      <c r="D1161">
        <v>1.279343149</v>
      </c>
      <c r="E1161">
        <v>2.226867135</v>
      </c>
    </row>
    <row r="1162" spans="1:5">
      <c r="A1162" s="116">
        <v>0.67303240740740744</v>
      </c>
      <c r="B1162">
        <v>-504.23675530000003</v>
      </c>
      <c r="C1162">
        <v>14824.56925</v>
      </c>
      <c r="D1162">
        <v>1.2786653539999999</v>
      </c>
      <c r="E1162">
        <v>2.226544552</v>
      </c>
    </row>
    <row r="1163" spans="1:5">
      <c r="A1163" s="116">
        <v>0.67305555555555552</v>
      </c>
      <c r="B1163">
        <v>-498.27472419999998</v>
      </c>
      <c r="C1163">
        <v>14822.888870000001</v>
      </c>
      <c r="D1163">
        <v>1.2954796749999999</v>
      </c>
      <c r="E1163">
        <v>2.225124836</v>
      </c>
    </row>
    <row r="1164" spans="1:5">
      <c r="A1164" s="116">
        <v>0.67307870370370371</v>
      </c>
      <c r="B1164">
        <v>-492.17927750000001</v>
      </c>
      <c r="C1164">
        <v>14821.85327</v>
      </c>
      <c r="D1164">
        <v>1.2732692510000001</v>
      </c>
      <c r="E1164">
        <v>2.2269667640000002</v>
      </c>
    </row>
    <row r="1165" spans="1:5">
      <c r="A1165" s="116">
        <v>0.67310185185185178</v>
      </c>
      <c r="B1165">
        <v>-494.51374279999999</v>
      </c>
      <c r="C1165">
        <v>14821.784820000001</v>
      </c>
      <c r="D1165">
        <v>1.276349312</v>
      </c>
      <c r="E1165">
        <v>2.2258174159999999</v>
      </c>
    </row>
    <row r="1166" spans="1:5">
      <c r="A1166" s="116">
        <v>0.67312500000000008</v>
      </c>
      <c r="B1166">
        <v>-493.29638249999999</v>
      </c>
      <c r="C1166">
        <v>14819.93064</v>
      </c>
      <c r="D1166">
        <v>1.279260632</v>
      </c>
      <c r="E1166">
        <v>2.227663041</v>
      </c>
    </row>
    <row r="1167" spans="1:5">
      <c r="A1167" s="116">
        <v>0.67314814814814816</v>
      </c>
      <c r="B1167">
        <v>-495.26816380000002</v>
      </c>
      <c r="C1167">
        <v>14818.50072</v>
      </c>
      <c r="D1167">
        <v>1.298136929</v>
      </c>
      <c r="E1167">
        <v>2.2251633549999998</v>
      </c>
    </row>
    <row r="1168" spans="1:5">
      <c r="A1168" s="116">
        <v>0.67317129629629635</v>
      </c>
      <c r="B1168">
        <v>-499.07059609999999</v>
      </c>
      <c r="C1168">
        <v>14817.408649999999</v>
      </c>
      <c r="D1168">
        <v>1.2922670279999999</v>
      </c>
      <c r="E1168">
        <v>2.225457944</v>
      </c>
    </row>
    <row r="1169" spans="1:5">
      <c r="A1169" s="116">
        <v>0.67319444444444443</v>
      </c>
      <c r="B1169">
        <v>-493.06123789999998</v>
      </c>
      <c r="C1169">
        <v>14816.334779999999</v>
      </c>
      <c r="D1169">
        <v>1.295612913</v>
      </c>
      <c r="E1169">
        <v>2.2255831709999998</v>
      </c>
    </row>
    <row r="1170" spans="1:5">
      <c r="A1170" s="116">
        <v>0.67321759259259262</v>
      </c>
      <c r="B1170">
        <v>-503.13963339999998</v>
      </c>
      <c r="C1170">
        <v>14816.05384</v>
      </c>
      <c r="D1170">
        <v>1.2714749759999999</v>
      </c>
      <c r="E1170">
        <v>2.2278485140000002</v>
      </c>
    </row>
    <row r="1171" spans="1:5">
      <c r="A1171" s="116">
        <v>0.6732407407407407</v>
      </c>
      <c r="B1171">
        <v>-497.78349209999999</v>
      </c>
      <c r="C1171">
        <v>14815.757589999999</v>
      </c>
      <c r="D1171">
        <v>1.279680376</v>
      </c>
      <c r="E1171">
        <v>2.227944538</v>
      </c>
    </row>
    <row r="1172" spans="1:5">
      <c r="A1172" s="116">
        <v>0.67326388888888899</v>
      </c>
      <c r="B1172">
        <v>-501.05154479999999</v>
      </c>
      <c r="C1172">
        <v>14815.467360000001</v>
      </c>
      <c r="D1172">
        <v>1.270592261</v>
      </c>
      <c r="E1172">
        <v>2.2283163969999999</v>
      </c>
    </row>
    <row r="1173" spans="1:5">
      <c r="A1173" s="116">
        <v>0.67328703703703707</v>
      </c>
      <c r="B1173">
        <v>-491.44619970000002</v>
      </c>
      <c r="C1173">
        <v>14815.31293</v>
      </c>
      <c r="D1173">
        <v>1.2883206410000001</v>
      </c>
      <c r="E1173">
        <v>2.2260399839999998</v>
      </c>
    </row>
    <row r="1174" spans="1:5">
      <c r="A1174" s="116">
        <v>0.67331018518518515</v>
      </c>
      <c r="B1174">
        <v>-501.82064320000001</v>
      </c>
      <c r="C1174">
        <v>14814.643029999999</v>
      </c>
      <c r="D1174">
        <v>1.2809514820000001</v>
      </c>
      <c r="E1174">
        <v>2.2275554990000002</v>
      </c>
    </row>
    <row r="1175" spans="1:5">
      <c r="A1175" s="116">
        <v>0.67333333333333334</v>
      </c>
      <c r="B1175">
        <v>-497.48605650000002</v>
      </c>
      <c r="C1175">
        <v>14814.15769</v>
      </c>
      <c r="D1175">
        <v>1.2709662779999999</v>
      </c>
      <c r="E1175">
        <v>2.228553512</v>
      </c>
    </row>
    <row r="1176" spans="1:5">
      <c r="A1176" s="116">
        <v>0.67335648148148142</v>
      </c>
      <c r="B1176">
        <v>-495.16201009999997</v>
      </c>
      <c r="C1176">
        <v>14812.602140000001</v>
      </c>
      <c r="D1176">
        <v>1.295824895</v>
      </c>
      <c r="E1176">
        <v>2.2276428589999999</v>
      </c>
    </row>
    <row r="1177" spans="1:5">
      <c r="A1177" s="116">
        <v>0.67337962962962961</v>
      </c>
      <c r="B1177">
        <v>-495.75830939999997</v>
      </c>
      <c r="C1177">
        <v>14812.56257</v>
      </c>
      <c r="D1177">
        <v>1.2727772100000001</v>
      </c>
      <c r="E1177">
        <v>2.2275318350000002</v>
      </c>
    </row>
    <row r="1178" spans="1:5">
      <c r="A1178" s="116">
        <v>0.67340277777777768</v>
      </c>
      <c r="B1178">
        <v>-501.05254869999999</v>
      </c>
      <c r="C1178">
        <v>14810.87184</v>
      </c>
      <c r="D1178">
        <v>1.2706853490000001</v>
      </c>
      <c r="E1178">
        <v>2.2284150650000001</v>
      </c>
    </row>
    <row r="1179" spans="1:5">
      <c r="A1179" s="116">
        <v>0.67342592592592598</v>
      </c>
      <c r="B1179">
        <v>-496.24761890000002</v>
      </c>
      <c r="C1179">
        <v>14810.163860000001</v>
      </c>
      <c r="D1179">
        <v>1.2719933830000001</v>
      </c>
      <c r="E1179">
        <v>2.2253236090000001</v>
      </c>
    </row>
    <row r="1180" spans="1:5">
      <c r="A1180" s="116">
        <v>0.67344907407407406</v>
      </c>
      <c r="B1180">
        <v>-497.66792290000001</v>
      </c>
      <c r="C1180">
        <v>14810.0931</v>
      </c>
      <c r="D1180">
        <v>1.2745411419999999</v>
      </c>
      <c r="E1180">
        <v>2.2257750719999998</v>
      </c>
    </row>
    <row r="1181" spans="1:5">
      <c r="A1181" s="116">
        <v>0.67347222222222225</v>
      </c>
      <c r="B1181">
        <v>-501.11522179999997</v>
      </c>
      <c r="C1181">
        <v>14809.26571</v>
      </c>
      <c r="D1181">
        <v>1.276193414</v>
      </c>
      <c r="E1181">
        <v>2.2266351960000001</v>
      </c>
    </row>
    <row r="1182" spans="1:5">
      <c r="A1182" s="116">
        <v>0.67349537037037033</v>
      </c>
      <c r="B1182">
        <v>-487.95373540000003</v>
      </c>
      <c r="C1182">
        <v>14807.511920000001</v>
      </c>
      <c r="D1182">
        <v>1.2959096000000001</v>
      </c>
      <c r="E1182">
        <v>2.2266318950000001</v>
      </c>
    </row>
    <row r="1183" spans="1:5">
      <c r="A1183" s="116">
        <v>0.67351851851851852</v>
      </c>
      <c r="B1183">
        <v>-500.61209889999998</v>
      </c>
      <c r="C1183">
        <v>14807.410019999999</v>
      </c>
      <c r="D1183">
        <v>1.2712533109999999</v>
      </c>
      <c r="E1183">
        <v>2.2265038989999999</v>
      </c>
    </row>
    <row r="1184" spans="1:5">
      <c r="A1184" s="116">
        <v>0.67354166666666659</v>
      </c>
      <c r="B1184">
        <v>-496.93965270000001</v>
      </c>
      <c r="C1184">
        <v>14805.63825</v>
      </c>
      <c r="D1184">
        <v>1.2973808899999999</v>
      </c>
      <c r="E1184">
        <v>2.2252906480000001</v>
      </c>
    </row>
    <row r="1185" spans="1:5">
      <c r="A1185" s="116">
        <v>0.67356481481481489</v>
      </c>
      <c r="B1185">
        <v>-499.77705270000001</v>
      </c>
      <c r="C1185">
        <v>14805.432930000001</v>
      </c>
      <c r="D1185">
        <v>1.277061773</v>
      </c>
      <c r="E1185">
        <v>2.2256425659999999</v>
      </c>
    </row>
    <row r="1186" spans="1:5">
      <c r="A1186" s="116">
        <v>0.67358796296296297</v>
      </c>
      <c r="B1186">
        <v>-501.80494060000001</v>
      </c>
      <c r="C1186">
        <v>14805.112639999999</v>
      </c>
      <c r="D1186">
        <v>1.2979623570000001</v>
      </c>
      <c r="E1186">
        <v>2.227259439</v>
      </c>
    </row>
    <row r="1187" spans="1:5">
      <c r="A1187" s="116">
        <v>0.67361111111111116</v>
      </c>
      <c r="B1187">
        <v>-507.08482889999999</v>
      </c>
      <c r="C1187">
        <v>14803.32287</v>
      </c>
      <c r="D1187">
        <v>1.2818983209999999</v>
      </c>
      <c r="E1187">
        <v>2.2264205330000002</v>
      </c>
    </row>
    <row r="1188" spans="1:5">
      <c r="A1188" s="116">
        <v>0.67363425925925924</v>
      </c>
      <c r="B1188">
        <v>-499.50040719999998</v>
      </c>
      <c r="C1188">
        <v>14802.377640000001</v>
      </c>
      <c r="D1188">
        <v>1.276401906</v>
      </c>
      <c r="E1188">
        <v>2.2264204639999998</v>
      </c>
    </row>
    <row r="1189" spans="1:5">
      <c r="A1189" s="116">
        <v>0.67365740740740743</v>
      </c>
      <c r="B1189">
        <v>-488.76593939999998</v>
      </c>
      <c r="C1189">
        <v>14802.354499999999</v>
      </c>
      <c r="D1189">
        <v>1.29432949</v>
      </c>
      <c r="E1189">
        <v>2.2284732680000001</v>
      </c>
    </row>
    <row r="1190" spans="1:5">
      <c r="A1190" s="116">
        <v>0.6736805555555555</v>
      </c>
      <c r="B1190">
        <v>-496.40228289999999</v>
      </c>
      <c r="C1190">
        <v>14801.224980000001</v>
      </c>
      <c r="D1190">
        <v>1.2758443209999999</v>
      </c>
      <c r="E1190">
        <v>2.2257109320000001</v>
      </c>
    </row>
    <row r="1191" spans="1:5">
      <c r="A1191" s="116">
        <v>0.6737037037037038</v>
      </c>
      <c r="B1191">
        <v>-496.39833379999999</v>
      </c>
      <c r="C1191">
        <v>14800.86678</v>
      </c>
      <c r="D1191">
        <v>1.2830899469999999</v>
      </c>
      <c r="E1191">
        <v>2.2278175120000001</v>
      </c>
    </row>
    <row r="1192" spans="1:5">
      <c r="A1192" s="116">
        <v>0.67372685185185188</v>
      </c>
      <c r="B1192">
        <v>-496.40432509999999</v>
      </c>
      <c r="C1192">
        <v>14799.030140000001</v>
      </c>
      <c r="D1192">
        <v>1.2905742010000001</v>
      </c>
      <c r="E1192">
        <v>2.2260643519999999</v>
      </c>
    </row>
    <row r="1193" spans="1:5">
      <c r="A1193" s="116">
        <v>0.67375000000000007</v>
      </c>
      <c r="B1193">
        <v>-496.40270839999999</v>
      </c>
      <c r="C1193">
        <v>14797.86274</v>
      </c>
      <c r="D1193">
        <v>1.291991755</v>
      </c>
      <c r="E1193">
        <v>2.227482969</v>
      </c>
    </row>
    <row r="1194" spans="1:5">
      <c r="A1194" s="116">
        <v>0.67377314814814815</v>
      </c>
      <c r="B1194">
        <v>-496.39694909999997</v>
      </c>
      <c r="C1194">
        <v>14797.250599999999</v>
      </c>
      <c r="D1194">
        <v>1.271430445</v>
      </c>
      <c r="E1194">
        <v>2.227347644</v>
      </c>
    </row>
    <row r="1195" spans="1:5">
      <c r="A1195" s="116">
        <v>0.67379629629629623</v>
      </c>
      <c r="B1195">
        <v>-496.40063679999997</v>
      </c>
      <c r="C1195">
        <v>14796.170040000001</v>
      </c>
      <c r="D1195">
        <v>1.2890619640000001</v>
      </c>
      <c r="E1195">
        <v>2.2277087899999999</v>
      </c>
    </row>
    <row r="1196" spans="1:5">
      <c r="A1196" s="116">
        <v>0.67381944444444442</v>
      </c>
      <c r="B1196">
        <v>-496.39341930000001</v>
      </c>
      <c r="C1196">
        <v>14794.340910000001</v>
      </c>
      <c r="D1196">
        <v>1.2840750359999999</v>
      </c>
      <c r="E1196">
        <v>2.2286905539999999</v>
      </c>
    </row>
    <row r="1197" spans="1:5">
      <c r="A1197" s="116">
        <v>0.67384259259259249</v>
      </c>
      <c r="B1197">
        <v>-496.40917880000001</v>
      </c>
      <c r="C1197">
        <v>14794.29549</v>
      </c>
      <c r="D1197">
        <v>1.2872022620000001</v>
      </c>
      <c r="E1197">
        <v>2.227451522</v>
      </c>
    </row>
    <row r="1198" spans="1:5">
      <c r="A1198" s="116">
        <v>0.67386574074074079</v>
      </c>
      <c r="B1198">
        <v>-496.40035399999999</v>
      </c>
      <c r="C1198">
        <v>14793.547979999999</v>
      </c>
      <c r="D1198">
        <v>1.293110456</v>
      </c>
      <c r="E1198">
        <v>2.2268648799999999</v>
      </c>
    </row>
    <row r="1199" spans="1:5">
      <c r="A1199" s="116">
        <v>0.67388888888888887</v>
      </c>
      <c r="B1199">
        <v>-496.39410759999998</v>
      </c>
      <c r="C1199">
        <v>14793.54754</v>
      </c>
      <c r="D1199">
        <v>1.276658509</v>
      </c>
      <c r="E1199">
        <v>2.2257061619999998</v>
      </c>
    </row>
    <row r="1200" spans="1:5">
      <c r="A1200" s="116">
        <v>0.67391203703703706</v>
      </c>
      <c r="B1200">
        <v>-496.39627389999998</v>
      </c>
      <c r="C1200">
        <v>14793.482169999999</v>
      </c>
      <c r="D1200">
        <v>1.2820662789999999</v>
      </c>
      <c r="E1200">
        <v>2.2268193350000001</v>
      </c>
    </row>
    <row r="1201" spans="1:5">
      <c r="A1201" s="116">
        <v>0.67393518518518514</v>
      </c>
      <c r="B1201">
        <v>-496.39483200000001</v>
      </c>
      <c r="C1201">
        <v>14793.38672</v>
      </c>
      <c r="D1201">
        <v>1.2773014499999999</v>
      </c>
      <c r="E1201">
        <v>2.2268266219999999</v>
      </c>
    </row>
    <row r="1202" spans="1:5">
      <c r="A1202" s="116">
        <v>0.67395833333333333</v>
      </c>
      <c r="B1202">
        <v>-496.4004463</v>
      </c>
      <c r="C1202">
        <v>14793.25352</v>
      </c>
      <c r="D1202">
        <v>1.298370223</v>
      </c>
      <c r="E1202">
        <v>2.2269038409999999</v>
      </c>
    </row>
    <row r="1203" spans="1:5">
      <c r="A1203" s="116">
        <v>0.6739814814814814</v>
      </c>
      <c r="B1203">
        <v>-496.40030999999999</v>
      </c>
      <c r="C1203">
        <v>14792.909820000001</v>
      </c>
      <c r="D1203">
        <v>1.2897267450000001</v>
      </c>
      <c r="E1203">
        <v>2.2268146</v>
      </c>
    </row>
    <row r="1204" spans="1:5">
      <c r="A1204" s="116">
        <v>0.6740046296296297</v>
      </c>
      <c r="B1204">
        <v>-496.3940432</v>
      </c>
      <c r="C1204">
        <v>14791.00906</v>
      </c>
      <c r="D1204">
        <v>1.2855359559999999</v>
      </c>
      <c r="E1204">
        <v>2.2253483030000001</v>
      </c>
    </row>
    <row r="1205" spans="1:5">
      <c r="A1205" s="116">
        <v>0.67402777777777778</v>
      </c>
      <c r="B1205">
        <v>-496.4064558</v>
      </c>
      <c r="C1205">
        <v>14790.165510000001</v>
      </c>
      <c r="D1205">
        <v>1.278081212</v>
      </c>
      <c r="E1205">
        <v>2.2281431309999999</v>
      </c>
    </row>
    <row r="1206" spans="1:5">
      <c r="A1206" s="116">
        <v>0.67405092592592597</v>
      </c>
      <c r="B1206">
        <v>-496.39369970000001</v>
      </c>
      <c r="C1206">
        <v>14788.272199999999</v>
      </c>
      <c r="D1206">
        <v>1.3003777620000001</v>
      </c>
      <c r="E1206">
        <v>2.225566369</v>
      </c>
    </row>
    <row r="1207" spans="1:5">
      <c r="A1207" s="116">
        <v>0.67407407407407405</v>
      </c>
      <c r="B1207">
        <v>-496.41185610000002</v>
      </c>
      <c r="C1207">
        <v>14787.39925</v>
      </c>
      <c r="D1207">
        <v>1.2705629430000001</v>
      </c>
      <c r="E1207">
        <v>2.2260164709999999</v>
      </c>
    </row>
    <row r="1208" spans="1:5">
      <c r="A1208" s="116">
        <v>0.67409722222222224</v>
      </c>
      <c r="B1208">
        <v>-496.39101449999998</v>
      </c>
      <c r="C1208">
        <v>14786.9773</v>
      </c>
      <c r="D1208">
        <v>1.281667396</v>
      </c>
      <c r="E1208">
        <v>2.2281618870000002</v>
      </c>
    </row>
    <row r="1209" spans="1:5">
      <c r="A1209" s="116">
        <v>0.67412037037037031</v>
      </c>
      <c r="B1209">
        <v>-496.41141340000001</v>
      </c>
      <c r="C1209">
        <v>14786.73458</v>
      </c>
      <c r="D1209">
        <v>1.2757599580000001</v>
      </c>
      <c r="E1209">
        <v>2.2280773379999999</v>
      </c>
    </row>
    <row r="1210" spans="1:5">
      <c r="A1210" s="116">
        <v>0.67414351851851861</v>
      </c>
      <c r="B1210">
        <v>-496.40640459999997</v>
      </c>
      <c r="C1210">
        <v>14785.692650000001</v>
      </c>
      <c r="D1210">
        <v>1.291716388</v>
      </c>
      <c r="E1210">
        <v>2.2284320719999999</v>
      </c>
    </row>
    <row r="1211" spans="1:5">
      <c r="A1211" s="116">
        <v>0.67416666666666669</v>
      </c>
      <c r="B1211">
        <v>-496.3900304</v>
      </c>
      <c r="C1211">
        <v>14784.889789999999</v>
      </c>
      <c r="D1211">
        <v>1.2868824940000001</v>
      </c>
      <c r="E1211">
        <v>2.2258404920000001</v>
      </c>
    </row>
    <row r="1212" spans="1:5">
      <c r="A1212" s="116">
        <v>0.67418981481481488</v>
      </c>
      <c r="B1212">
        <v>-496.39242480000001</v>
      </c>
      <c r="C1212">
        <v>14784.051149999999</v>
      </c>
      <c r="D1212">
        <v>1.2959276340000001</v>
      </c>
      <c r="E1212">
        <v>2.2262286339999999</v>
      </c>
    </row>
    <row r="1213" spans="1:5">
      <c r="A1213" s="116">
        <v>0.67421296296296296</v>
      </c>
      <c r="B1213">
        <v>-496.39833709999999</v>
      </c>
      <c r="C1213">
        <v>14782.5694</v>
      </c>
      <c r="D1213">
        <v>1.297749083</v>
      </c>
      <c r="E1213">
        <v>2.2258208399999999</v>
      </c>
    </row>
    <row r="1214" spans="1:5">
      <c r="A1214" s="116">
        <v>0.67423611111111115</v>
      </c>
      <c r="B1214">
        <v>-496.4089487</v>
      </c>
      <c r="C1214">
        <v>14781.29191</v>
      </c>
      <c r="D1214">
        <v>1.275278599</v>
      </c>
      <c r="E1214">
        <v>2.2278256669999998</v>
      </c>
    </row>
    <row r="1215" spans="1:5">
      <c r="A1215" s="116">
        <v>0.67425925925925922</v>
      </c>
      <c r="B1215">
        <v>-496.40978810000001</v>
      </c>
      <c r="C1215">
        <v>14779.563459999999</v>
      </c>
      <c r="D1215">
        <v>1.270482009</v>
      </c>
      <c r="E1215">
        <v>2.2267708480000001</v>
      </c>
    </row>
    <row r="1216" spans="1:5">
      <c r="A1216" s="116">
        <v>0.6742824074074073</v>
      </c>
      <c r="B1216">
        <v>-496.39491029999999</v>
      </c>
      <c r="C1216">
        <v>14777.76216</v>
      </c>
      <c r="D1216">
        <v>1.2941642069999999</v>
      </c>
      <c r="E1216">
        <v>2.2269682720000001</v>
      </c>
    </row>
    <row r="1217" spans="1:5">
      <c r="A1217" s="116">
        <v>0.6743055555555556</v>
      </c>
      <c r="B1217">
        <v>-496.40651789999998</v>
      </c>
      <c r="C1217">
        <v>14777.189350000001</v>
      </c>
      <c r="D1217">
        <v>1.29444647</v>
      </c>
      <c r="E1217">
        <v>2.2275228789999999</v>
      </c>
    </row>
    <row r="1218" spans="1:5">
      <c r="A1218" s="116">
        <v>0.67432870370370368</v>
      </c>
      <c r="B1218">
        <v>-496.39664779999998</v>
      </c>
      <c r="C1218">
        <v>14775.221519999999</v>
      </c>
      <c r="D1218">
        <v>1.290572469</v>
      </c>
      <c r="E1218">
        <v>2.2257508960000001</v>
      </c>
    </row>
    <row r="1219" spans="1:5">
      <c r="A1219" s="116">
        <v>0.67435185185185187</v>
      </c>
      <c r="B1219">
        <v>-496.41112149999998</v>
      </c>
      <c r="C1219">
        <v>14773.32861</v>
      </c>
      <c r="D1219">
        <v>1.272287521</v>
      </c>
      <c r="E1219">
        <v>2.2259655600000001</v>
      </c>
    </row>
    <row r="1220" spans="1:5">
      <c r="A1220" s="116">
        <v>0.67437499999999995</v>
      </c>
      <c r="B1220">
        <v>-496.40202099999999</v>
      </c>
      <c r="C1220">
        <v>14772.873869999999</v>
      </c>
      <c r="D1220">
        <v>1.2776326499999999</v>
      </c>
      <c r="E1220">
        <v>2.226688233</v>
      </c>
    </row>
    <row r="1221" spans="1:5">
      <c r="A1221" s="116">
        <v>0.67439814814814814</v>
      </c>
      <c r="B1221">
        <v>-496.40324390000001</v>
      </c>
      <c r="C1221">
        <v>14772.20895</v>
      </c>
      <c r="D1221">
        <v>1.29931617</v>
      </c>
      <c r="E1221">
        <v>2.2271443440000001</v>
      </c>
    </row>
    <row r="1222" spans="1:5">
      <c r="A1222" s="116">
        <v>0.67442129629629621</v>
      </c>
      <c r="B1222">
        <v>-496.41009860000003</v>
      </c>
      <c r="C1222">
        <v>14770.47537</v>
      </c>
      <c r="D1222">
        <v>1.2809795669999999</v>
      </c>
      <c r="E1222">
        <v>2.227906956</v>
      </c>
    </row>
    <row r="1223" spans="1:5">
      <c r="A1223" s="116">
        <v>0.67444444444444451</v>
      </c>
      <c r="B1223">
        <v>-496.39843059999998</v>
      </c>
      <c r="C1223">
        <v>14770.031139999999</v>
      </c>
      <c r="D1223">
        <v>1.2783021459999999</v>
      </c>
      <c r="E1223">
        <v>2.2260238860000001</v>
      </c>
    </row>
    <row r="1224" spans="1:5">
      <c r="A1224" s="116">
        <v>0.67446759259259259</v>
      </c>
      <c r="B1224">
        <v>-496.40665439999998</v>
      </c>
      <c r="C1224">
        <v>14769.527340000001</v>
      </c>
      <c r="D1224">
        <v>1.2827188679999999</v>
      </c>
      <c r="E1224">
        <v>2.2263863960000001</v>
      </c>
    </row>
    <row r="1225" spans="1:5">
      <c r="A1225" s="116">
        <v>0.67449074074074078</v>
      </c>
      <c r="B1225">
        <v>-496.3916208</v>
      </c>
      <c r="C1225">
        <v>14768.571019999999</v>
      </c>
      <c r="D1225">
        <v>1.2833674310000001</v>
      </c>
      <c r="E1225">
        <v>2.2269367579999999</v>
      </c>
    </row>
    <row r="1226" spans="1:5">
      <c r="A1226" s="116">
        <v>0.67451388888888886</v>
      </c>
      <c r="B1226">
        <v>-496.3970673</v>
      </c>
      <c r="C1226">
        <v>14767.408880000001</v>
      </c>
      <c r="D1226">
        <v>1.298773776</v>
      </c>
      <c r="E1226">
        <v>2.2264358</v>
      </c>
    </row>
    <row r="1227" spans="1:5">
      <c r="A1227" s="116">
        <v>0.67453703703703705</v>
      </c>
      <c r="B1227">
        <v>-496.40999040000003</v>
      </c>
      <c r="C1227">
        <v>14766.04883</v>
      </c>
      <c r="D1227">
        <v>1.2795334549999999</v>
      </c>
      <c r="E1227">
        <v>2.2265470810000001</v>
      </c>
    </row>
    <row r="1228" spans="1:5">
      <c r="A1228" s="116">
        <v>0.67456018518518512</v>
      </c>
      <c r="B1228">
        <v>-496.39866230000001</v>
      </c>
      <c r="C1228">
        <v>14765.182000000001</v>
      </c>
      <c r="D1228">
        <v>1.2842496800000001</v>
      </c>
      <c r="E1228">
        <v>2.2267561150000001</v>
      </c>
    </row>
    <row r="1229" spans="1:5">
      <c r="A1229" s="116">
        <v>0.67458333333333342</v>
      </c>
      <c r="B1229">
        <v>-496.40123160000002</v>
      </c>
      <c r="C1229">
        <v>14764.118399999999</v>
      </c>
      <c r="D1229">
        <v>1.2955074</v>
      </c>
      <c r="E1229">
        <v>2.2272240139999999</v>
      </c>
    </row>
    <row r="1230" spans="1:5">
      <c r="A1230" s="116">
        <v>0.6746064814814815</v>
      </c>
      <c r="B1230">
        <v>-496.39446650000002</v>
      </c>
      <c r="C1230">
        <v>14762.29372</v>
      </c>
      <c r="D1230">
        <v>1.2905717809999999</v>
      </c>
      <c r="E1230">
        <v>2.2275640509999999</v>
      </c>
    </row>
    <row r="1231" spans="1:5">
      <c r="A1231" s="116">
        <v>0.67462962962962969</v>
      </c>
      <c r="B1231">
        <v>-496.4086959</v>
      </c>
      <c r="C1231">
        <v>14762.068230000001</v>
      </c>
      <c r="D1231">
        <v>1.2887858720000001</v>
      </c>
      <c r="E1231">
        <v>2.2267083219999999</v>
      </c>
    </row>
    <row r="1232" spans="1:5">
      <c r="A1232" s="116">
        <v>0.67465277777777777</v>
      </c>
      <c r="B1232">
        <v>-496.4037032</v>
      </c>
      <c r="C1232">
        <v>14760.86904</v>
      </c>
      <c r="D1232">
        <v>1.2736146530000001</v>
      </c>
      <c r="E1232">
        <v>2.228305851</v>
      </c>
    </row>
    <row r="1233" spans="1:5">
      <c r="A1233" s="116">
        <v>0.67467592592592596</v>
      </c>
      <c r="B1233">
        <v>-496.41056220000002</v>
      </c>
      <c r="C1233">
        <v>14759.7649</v>
      </c>
      <c r="D1233">
        <v>1.285141621</v>
      </c>
      <c r="E1233">
        <v>2.2257108329999999</v>
      </c>
    </row>
    <row r="1234" spans="1:5">
      <c r="A1234" s="116">
        <v>0.67469907407407403</v>
      </c>
      <c r="B1234">
        <v>-496.3985174</v>
      </c>
      <c r="C1234">
        <v>14758.927009999999</v>
      </c>
      <c r="D1234">
        <v>1.294717552</v>
      </c>
      <c r="E1234">
        <v>2.226519605</v>
      </c>
    </row>
    <row r="1235" spans="1:5">
      <c r="A1235" s="116">
        <v>0.67472222222222211</v>
      </c>
      <c r="B1235">
        <v>-496.3958768</v>
      </c>
      <c r="C1235">
        <v>14758.37981</v>
      </c>
      <c r="D1235">
        <v>1.2867280210000001</v>
      </c>
      <c r="E1235">
        <v>2.2279865089999999</v>
      </c>
    </row>
    <row r="1236" spans="1:5">
      <c r="A1236" s="116">
        <v>0.67474537037037041</v>
      </c>
      <c r="B1236">
        <v>-496.39053159999997</v>
      </c>
      <c r="C1236">
        <v>14757.8351</v>
      </c>
      <c r="D1236">
        <v>1.2777992810000001</v>
      </c>
      <c r="E1236">
        <v>2.2257028490000001</v>
      </c>
    </row>
    <row r="1237" spans="1:5">
      <c r="A1237" s="116">
        <v>0.67476851851851849</v>
      </c>
      <c r="B1237">
        <v>-496.4092349</v>
      </c>
      <c r="C1237">
        <v>14756.982620000001</v>
      </c>
      <c r="D1237">
        <v>1.2736679689999999</v>
      </c>
      <c r="E1237">
        <v>2.2283333010000002</v>
      </c>
    </row>
    <row r="1238" spans="1:5">
      <c r="A1238" s="116">
        <v>0.67479166666666668</v>
      </c>
      <c r="B1238">
        <v>-496.39849390000001</v>
      </c>
      <c r="C1238">
        <v>14756.276390000001</v>
      </c>
      <c r="D1238">
        <v>1.2875221139999999</v>
      </c>
      <c r="E1238">
        <v>2.2283205540000002</v>
      </c>
    </row>
    <row r="1239" spans="1:5">
      <c r="A1239" s="116">
        <v>0.67481481481481476</v>
      </c>
      <c r="B1239">
        <v>-496.39979149999999</v>
      </c>
      <c r="C1239">
        <v>14755.84835</v>
      </c>
      <c r="D1239">
        <v>1.2834121089999999</v>
      </c>
      <c r="E1239">
        <v>2.2278632310000002</v>
      </c>
    </row>
    <row r="1240" spans="1:5">
      <c r="A1240" s="116">
        <v>0.67483796296296295</v>
      </c>
      <c r="B1240">
        <v>-496.39487070000001</v>
      </c>
      <c r="C1240">
        <v>14755.25598</v>
      </c>
      <c r="D1240">
        <v>1.2843544760000001</v>
      </c>
      <c r="E1240">
        <v>2.2262795519999998</v>
      </c>
    </row>
    <row r="1241" spans="1:5">
      <c r="A1241" s="116">
        <v>0.67486111111111102</v>
      </c>
      <c r="B1241">
        <v>-496.39725170000003</v>
      </c>
      <c r="C1241">
        <v>14754.400809999999</v>
      </c>
      <c r="D1241">
        <v>1.273605195</v>
      </c>
      <c r="E1241">
        <v>2.2269360659999999</v>
      </c>
    </row>
    <row r="1242" spans="1:5">
      <c r="A1242" s="116">
        <v>0.67488425925925932</v>
      </c>
      <c r="B1242">
        <v>-496.39030059999999</v>
      </c>
      <c r="C1242">
        <v>14754.328310000001</v>
      </c>
      <c r="D1242">
        <v>1.2996352309999999</v>
      </c>
      <c r="E1242">
        <v>2.2261543989999999</v>
      </c>
    </row>
    <row r="1243" spans="1:5">
      <c r="A1243" s="116">
        <v>0.6749074074074074</v>
      </c>
      <c r="B1243">
        <v>-496.40206819999997</v>
      </c>
      <c r="C1243">
        <v>14752.62219</v>
      </c>
      <c r="D1243">
        <v>1.2813659470000001</v>
      </c>
      <c r="E1243">
        <v>2.2260519990000001</v>
      </c>
    </row>
    <row r="1244" spans="1:5">
      <c r="A1244" s="116">
        <v>0.67493055555555559</v>
      </c>
      <c r="B1244">
        <v>-496.39271760000003</v>
      </c>
      <c r="C1244">
        <v>14752.599850000001</v>
      </c>
      <c r="D1244">
        <v>1.2893175450000001</v>
      </c>
      <c r="E1244">
        <v>2.2265968799999998</v>
      </c>
    </row>
    <row r="1245" spans="1:5">
      <c r="A1245" s="116">
        <v>0.67495370370370367</v>
      </c>
      <c r="B1245">
        <v>-496.40369850000002</v>
      </c>
      <c r="C1245">
        <v>14751.766320000001</v>
      </c>
      <c r="D1245">
        <v>1.2851740220000001</v>
      </c>
      <c r="E1245">
        <v>2.2280353659999999</v>
      </c>
    </row>
    <row r="1246" spans="1:5">
      <c r="A1246" s="116">
        <v>0.67497685185185186</v>
      </c>
      <c r="B1246">
        <v>-496.4041982</v>
      </c>
      <c r="C1246">
        <v>14750.56373</v>
      </c>
      <c r="D1246">
        <v>1.300107903</v>
      </c>
      <c r="E1246">
        <v>2.226213161</v>
      </c>
    </row>
    <row r="1247" spans="1:5">
      <c r="A1247" s="116">
        <v>0.67499999999999993</v>
      </c>
      <c r="B1247">
        <v>-496.40410800000001</v>
      </c>
      <c r="C1247">
        <v>14749.61737</v>
      </c>
      <c r="D1247">
        <v>1.2944629270000001</v>
      </c>
      <c r="E1247">
        <v>2.2260111199999999</v>
      </c>
    </row>
    <row r="1248" spans="1:5">
      <c r="A1248" s="116">
        <v>0.67502314814814823</v>
      </c>
      <c r="B1248">
        <v>-496.40705589999999</v>
      </c>
      <c r="C1248">
        <v>14748.05364</v>
      </c>
      <c r="D1248">
        <v>1.2988522920000001</v>
      </c>
      <c r="E1248">
        <v>2.2270072449999998</v>
      </c>
    </row>
    <row r="1249" spans="1:5">
      <c r="A1249" s="116">
        <v>0.67504629629629631</v>
      </c>
      <c r="B1249">
        <v>-496.39475700000003</v>
      </c>
      <c r="C1249">
        <v>14746.626459999999</v>
      </c>
      <c r="D1249">
        <v>1.2948566539999999</v>
      </c>
      <c r="E1249">
        <v>2.2257906869999999</v>
      </c>
    </row>
    <row r="1250" spans="1:5">
      <c r="A1250" s="116">
        <v>0.6750694444444445</v>
      </c>
      <c r="B1250">
        <v>-496.39393919999998</v>
      </c>
      <c r="C1250">
        <v>14745.593790000001</v>
      </c>
      <c r="D1250">
        <v>1.2966683649999999</v>
      </c>
      <c r="E1250">
        <v>2.2267220120000002</v>
      </c>
    </row>
    <row r="1251" spans="1:5">
      <c r="A1251" s="116">
        <v>0.67509259259259258</v>
      </c>
      <c r="B1251">
        <v>-496.39500140000001</v>
      </c>
      <c r="C1251">
        <v>14744.37198</v>
      </c>
      <c r="D1251">
        <v>1.289221935</v>
      </c>
      <c r="E1251">
        <v>2.2263797439999999</v>
      </c>
    </row>
    <row r="1252" spans="1:5">
      <c r="A1252" s="116">
        <v>0.67511574074074077</v>
      </c>
      <c r="B1252">
        <v>-496.41136770000003</v>
      </c>
      <c r="C1252">
        <v>14742.635840000001</v>
      </c>
      <c r="D1252">
        <v>1.279992131</v>
      </c>
      <c r="E1252">
        <v>2.2260255880000002</v>
      </c>
    </row>
    <row r="1253" spans="1:5">
      <c r="A1253" s="116">
        <v>0.67513888888888884</v>
      </c>
      <c r="B1253">
        <v>-496.40514860000002</v>
      </c>
      <c r="C1253">
        <v>14740.65084</v>
      </c>
      <c r="D1253">
        <v>1.2782130220000001</v>
      </c>
      <c r="E1253">
        <v>2.2253007180000002</v>
      </c>
    </row>
    <row r="1254" spans="1:5">
      <c r="A1254" s="116">
        <v>0.67516203703703714</v>
      </c>
      <c r="B1254">
        <v>-496.40045950000001</v>
      </c>
      <c r="C1254">
        <v>14740.598019999999</v>
      </c>
      <c r="D1254">
        <v>1.2761564110000001</v>
      </c>
      <c r="E1254">
        <v>2.2285454690000002</v>
      </c>
    </row>
    <row r="1255" spans="1:5">
      <c r="A1255" s="116">
        <v>0.67518518518518522</v>
      </c>
      <c r="B1255">
        <v>-496.39006619999998</v>
      </c>
      <c r="C1255">
        <v>14739.186830000001</v>
      </c>
      <c r="D1255">
        <v>1.2722474450000001</v>
      </c>
      <c r="E1255">
        <v>2.2272937310000001</v>
      </c>
    </row>
    <row r="1256" spans="1:5">
      <c r="A1256" s="116">
        <v>0.6752083333333333</v>
      </c>
      <c r="B1256">
        <v>-496.39681519999999</v>
      </c>
      <c r="C1256">
        <v>14738.550429999999</v>
      </c>
      <c r="D1256">
        <v>1.271516882</v>
      </c>
      <c r="E1256">
        <v>2.2277567829999998</v>
      </c>
    </row>
    <row r="1257" spans="1:5">
      <c r="A1257" s="116">
        <v>0.67523148148148149</v>
      </c>
      <c r="B1257">
        <v>-496.3984868</v>
      </c>
      <c r="C1257">
        <v>14737.344419999999</v>
      </c>
      <c r="D1257">
        <v>1.296194735</v>
      </c>
      <c r="E1257">
        <v>2.2258444220000002</v>
      </c>
    </row>
    <row r="1258" spans="1:5">
      <c r="A1258" s="116">
        <v>0.67525462962962957</v>
      </c>
      <c r="B1258">
        <v>-496.40269540000003</v>
      </c>
      <c r="C1258">
        <v>14735.431479999999</v>
      </c>
      <c r="D1258">
        <v>1.284375453</v>
      </c>
      <c r="E1258">
        <v>2.2260273819999998</v>
      </c>
    </row>
    <row r="1259" spans="1:5">
      <c r="A1259" s="116">
        <v>0.67527777777777775</v>
      </c>
      <c r="B1259">
        <v>-496.3983561</v>
      </c>
      <c r="C1259">
        <v>14733.64544</v>
      </c>
      <c r="D1259">
        <v>1.2904331499999999</v>
      </c>
      <c r="E1259">
        <v>2.2274553529999999</v>
      </c>
    </row>
    <row r="1260" spans="1:5">
      <c r="A1260" s="116">
        <v>0.67530092592592583</v>
      </c>
      <c r="B1260">
        <v>-496.39971300000002</v>
      </c>
      <c r="C1260">
        <v>14732.2896</v>
      </c>
      <c r="D1260">
        <v>1.285662133</v>
      </c>
      <c r="E1260">
        <v>2.2265918120000001</v>
      </c>
    </row>
    <row r="1261" spans="1:5">
      <c r="A1261" s="116">
        <v>0.67532407407407413</v>
      </c>
      <c r="B1261">
        <v>-496.39374229999999</v>
      </c>
      <c r="C1261">
        <v>14731.915069999999</v>
      </c>
      <c r="D1261">
        <v>1.2862997839999999</v>
      </c>
      <c r="E1261">
        <v>2.2268342720000001</v>
      </c>
    </row>
    <row r="1262" spans="1:5">
      <c r="A1262" s="116">
        <v>0.67534722222222221</v>
      </c>
      <c r="B1262">
        <v>-496.39972499999999</v>
      </c>
      <c r="C1262">
        <v>14730.32468</v>
      </c>
      <c r="D1262">
        <v>1.272048589</v>
      </c>
      <c r="E1262">
        <v>2.2259504950000002</v>
      </c>
    </row>
    <row r="1263" spans="1:5">
      <c r="A1263" s="116">
        <v>0.6753703703703704</v>
      </c>
      <c r="B1263">
        <v>-496.39701409999998</v>
      </c>
      <c r="C1263">
        <v>14730.264660000001</v>
      </c>
      <c r="D1263">
        <v>1.289516195</v>
      </c>
      <c r="E1263">
        <v>2.2259237719999998</v>
      </c>
    </row>
    <row r="1264" spans="1:5">
      <c r="A1264" s="116">
        <v>0.67539351851851848</v>
      </c>
      <c r="B1264">
        <v>-496.39355460000002</v>
      </c>
      <c r="C1264">
        <v>14728.393330000001</v>
      </c>
      <c r="D1264">
        <v>1.278225162</v>
      </c>
      <c r="E1264">
        <v>2.2256161780000001</v>
      </c>
    </row>
    <row r="1265" spans="1:5">
      <c r="A1265" s="116">
        <v>0.67541666666666667</v>
      </c>
      <c r="B1265">
        <v>-496.40383229999998</v>
      </c>
      <c r="C1265">
        <v>14727.83496</v>
      </c>
      <c r="D1265">
        <v>1.2896029309999999</v>
      </c>
      <c r="E1265">
        <v>2.2282378729999999</v>
      </c>
    </row>
    <row r="1266" spans="1:5">
      <c r="A1266" s="116">
        <v>0.67543981481481474</v>
      </c>
      <c r="B1266">
        <v>-496.39131099999997</v>
      </c>
      <c r="C1266">
        <v>14726.518389999999</v>
      </c>
      <c r="D1266">
        <v>1.2929521930000001</v>
      </c>
      <c r="E1266">
        <v>2.227484424</v>
      </c>
    </row>
    <row r="1267" spans="1:5">
      <c r="A1267" s="116">
        <v>0.67546296296296304</v>
      </c>
      <c r="B1267">
        <v>-496.398214</v>
      </c>
      <c r="C1267">
        <v>14726.3879</v>
      </c>
      <c r="D1267">
        <v>1.281943214</v>
      </c>
      <c r="E1267">
        <v>2.2285290419999999</v>
      </c>
    </row>
    <row r="1268" spans="1:5">
      <c r="A1268" s="116">
        <v>0.67548611111111112</v>
      </c>
      <c r="B1268">
        <v>-496.40367379999998</v>
      </c>
      <c r="C1268">
        <v>14726.232190000001</v>
      </c>
      <c r="D1268">
        <v>1.2917881069999999</v>
      </c>
      <c r="E1268">
        <v>2.2272950549999999</v>
      </c>
    </row>
    <row r="1269" spans="1:5">
      <c r="A1269" s="116">
        <v>0.67550925925925931</v>
      </c>
      <c r="B1269">
        <v>-496.39532989999998</v>
      </c>
      <c r="C1269">
        <v>14725.77339</v>
      </c>
      <c r="D1269">
        <v>1.281971389</v>
      </c>
      <c r="E1269">
        <v>2.2273236789999999</v>
      </c>
    </row>
    <row r="1270" spans="1:5">
      <c r="A1270" s="116">
        <v>0.67553240740740739</v>
      </c>
      <c r="B1270">
        <v>-496.39795950000001</v>
      </c>
      <c r="C1270">
        <v>14724.576859999999</v>
      </c>
      <c r="D1270">
        <v>1.273039099</v>
      </c>
      <c r="E1270">
        <v>2.2262329890000001</v>
      </c>
    </row>
    <row r="1271" spans="1:5">
      <c r="A1271" s="116">
        <v>0.67555555555555558</v>
      </c>
      <c r="B1271">
        <v>-496.40149200000002</v>
      </c>
      <c r="C1271">
        <v>14723.160389999999</v>
      </c>
      <c r="D1271">
        <v>1.290758989</v>
      </c>
      <c r="E1271">
        <v>2.2274596839999998</v>
      </c>
    </row>
    <row r="1272" spans="1:5">
      <c r="A1272" s="116">
        <v>0.67557870370370365</v>
      </c>
      <c r="B1272">
        <v>-496.39144979999998</v>
      </c>
      <c r="C1272">
        <v>14721.44587</v>
      </c>
      <c r="D1272">
        <v>1.2913862650000001</v>
      </c>
      <c r="E1272">
        <v>2.2283413580000002</v>
      </c>
    </row>
    <row r="1273" spans="1:5">
      <c r="A1273" s="116">
        <v>0.67560185185185195</v>
      </c>
      <c r="B1273">
        <v>-496.4078581</v>
      </c>
      <c r="C1273">
        <v>14719.92215</v>
      </c>
      <c r="D1273">
        <v>1.2891954219999999</v>
      </c>
      <c r="E1273">
        <v>2.2259071869999998</v>
      </c>
    </row>
    <row r="1274" spans="1:5">
      <c r="A1274" s="116">
        <v>0.67562500000000003</v>
      </c>
      <c r="B1274">
        <v>-496.40861630000001</v>
      </c>
      <c r="C1274">
        <v>14718.545770000001</v>
      </c>
      <c r="D1274">
        <v>1.292546041</v>
      </c>
      <c r="E1274">
        <v>2.2270345169999999</v>
      </c>
    </row>
    <row r="1275" spans="1:5">
      <c r="A1275" s="116">
        <v>0.67564814814814822</v>
      </c>
      <c r="B1275">
        <v>-496.41101159999999</v>
      </c>
      <c r="C1275">
        <v>14717.766970000001</v>
      </c>
      <c r="D1275">
        <v>1.274163503</v>
      </c>
      <c r="E1275">
        <v>2.2264784199999998</v>
      </c>
    </row>
    <row r="1276" spans="1:5">
      <c r="A1276" s="116">
        <v>0.6756712962962963</v>
      </c>
      <c r="B1276">
        <v>-496.40180600000002</v>
      </c>
      <c r="C1276">
        <v>14717.492200000001</v>
      </c>
      <c r="D1276">
        <v>1.283448551</v>
      </c>
      <c r="E1276">
        <v>2.2258161470000002</v>
      </c>
    </row>
    <row r="1277" spans="1:5">
      <c r="A1277" s="116">
        <v>0.67569444444444438</v>
      </c>
      <c r="B1277">
        <v>-496.39188369999999</v>
      </c>
      <c r="C1277">
        <v>14717.15603</v>
      </c>
      <c r="D1277">
        <v>1.272683628</v>
      </c>
      <c r="E1277">
        <v>2.2275328650000001</v>
      </c>
    </row>
    <row r="1278" spans="1:5">
      <c r="A1278" s="116">
        <v>0.67571759259259256</v>
      </c>
      <c r="B1278">
        <v>-496.39131470000001</v>
      </c>
      <c r="C1278">
        <v>14716.21422</v>
      </c>
      <c r="D1278">
        <v>1.281935904</v>
      </c>
      <c r="E1278">
        <v>2.22829107</v>
      </c>
    </row>
    <row r="1279" spans="1:5">
      <c r="A1279" s="116">
        <v>0.67574074074074064</v>
      </c>
      <c r="B1279">
        <v>-496.39937029999999</v>
      </c>
      <c r="C1279">
        <v>14716.080120000001</v>
      </c>
      <c r="D1279">
        <v>1.298447621</v>
      </c>
      <c r="E1279">
        <v>2.2250823660000001</v>
      </c>
    </row>
    <row r="1280" spans="1:5">
      <c r="A1280" s="116">
        <v>0.67576388888888894</v>
      </c>
      <c r="B1280">
        <v>-496.4105907</v>
      </c>
      <c r="C1280">
        <v>14714.906859999999</v>
      </c>
      <c r="D1280">
        <v>1.294573865</v>
      </c>
      <c r="E1280">
        <v>2.225582272</v>
      </c>
    </row>
    <row r="1281" spans="1:5">
      <c r="A1281" s="116">
        <v>0.67578703703703702</v>
      </c>
      <c r="B1281">
        <v>-496.41108889999998</v>
      </c>
      <c r="C1281">
        <v>14713.49137</v>
      </c>
      <c r="D1281">
        <v>1.2853654489999999</v>
      </c>
      <c r="E1281">
        <v>2.228096071</v>
      </c>
    </row>
    <row r="1282" spans="1:5">
      <c r="A1282" s="116">
        <v>0.67581018518518521</v>
      </c>
      <c r="B1282">
        <v>-496.3968228</v>
      </c>
      <c r="C1282">
        <v>14712.921</v>
      </c>
      <c r="D1282">
        <v>1.2795060009999999</v>
      </c>
      <c r="E1282">
        <v>2.2274270299999999</v>
      </c>
    </row>
    <row r="1283" spans="1:5">
      <c r="A1283" s="116">
        <v>0.67583333333333329</v>
      </c>
      <c r="B1283">
        <v>-496.4046735</v>
      </c>
      <c r="C1283">
        <v>14712.411410000001</v>
      </c>
      <c r="D1283">
        <v>1.2779510249999999</v>
      </c>
      <c r="E1283">
        <v>2.2258644479999998</v>
      </c>
    </row>
    <row r="1284" spans="1:5">
      <c r="A1284" s="116">
        <v>0.67585648148148147</v>
      </c>
      <c r="B1284">
        <v>-496.39117679999998</v>
      </c>
      <c r="C1284">
        <v>14711.77599</v>
      </c>
      <c r="D1284">
        <v>1.284753883</v>
      </c>
      <c r="E1284">
        <v>2.2272102569999999</v>
      </c>
    </row>
    <row r="1285" spans="1:5">
      <c r="A1285" s="116">
        <v>0.67587962962962955</v>
      </c>
      <c r="B1285">
        <v>-496.40263240000002</v>
      </c>
      <c r="C1285">
        <v>14709.857550000001</v>
      </c>
      <c r="D1285">
        <v>1.286053074</v>
      </c>
      <c r="E1285">
        <v>2.2263794309999998</v>
      </c>
    </row>
    <row r="1286" spans="1:5">
      <c r="A1286" s="116">
        <v>0.67590277777777785</v>
      </c>
      <c r="B1286">
        <v>-496.39227570000003</v>
      </c>
      <c r="C1286">
        <v>14709.31789</v>
      </c>
      <c r="D1286">
        <v>1.2834500129999999</v>
      </c>
      <c r="E1286">
        <v>2.2272392879999998</v>
      </c>
    </row>
    <row r="1287" spans="1:5">
      <c r="A1287" s="116">
        <v>0.67592592592592593</v>
      </c>
      <c r="B1287">
        <v>-496.40668720000002</v>
      </c>
      <c r="C1287">
        <v>14708.179109999999</v>
      </c>
      <c r="D1287">
        <v>1.292137028</v>
      </c>
      <c r="E1287">
        <v>2.2275591690000001</v>
      </c>
    </row>
    <row r="1288" spans="1:5">
      <c r="A1288" s="116">
        <v>0.67594907407407412</v>
      </c>
      <c r="B1288">
        <v>-496.40052409999998</v>
      </c>
      <c r="C1288">
        <v>14707.7989</v>
      </c>
      <c r="D1288">
        <v>1.2852339479999999</v>
      </c>
      <c r="E1288">
        <v>2.2279420459999999</v>
      </c>
    </row>
    <row r="1289" spans="1:5">
      <c r="A1289" s="116">
        <v>0.6759722222222222</v>
      </c>
      <c r="B1289">
        <v>-496.39354969999999</v>
      </c>
      <c r="C1289">
        <v>14707.49303</v>
      </c>
      <c r="D1289">
        <v>1.2951562080000001</v>
      </c>
      <c r="E1289">
        <v>2.2267484890000002</v>
      </c>
    </row>
    <row r="1290" spans="1:5">
      <c r="A1290" s="116">
        <v>0.67599537037037039</v>
      </c>
      <c r="B1290">
        <v>-496.41133730000001</v>
      </c>
      <c r="C1290">
        <v>14706.493060000001</v>
      </c>
      <c r="D1290">
        <v>1.2871537159999999</v>
      </c>
      <c r="E1290">
        <v>2.2276329160000001</v>
      </c>
    </row>
    <row r="1291" spans="1:5">
      <c r="A1291" s="116">
        <v>0.67601851851851846</v>
      </c>
      <c r="B1291">
        <v>-496.40090179999999</v>
      </c>
      <c r="C1291">
        <v>14705.61153</v>
      </c>
      <c r="D1291">
        <v>1.28620131</v>
      </c>
      <c r="E1291">
        <v>2.2282093180000002</v>
      </c>
    </row>
    <row r="1292" spans="1:5">
      <c r="A1292" s="116">
        <v>0.67604166666666676</v>
      </c>
      <c r="B1292">
        <v>-496.41150279999999</v>
      </c>
      <c r="C1292">
        <v>14703.916209999999</v>
      </c>
      <c r="D1292">
        <v>1.289991076</v>
      </c>
      <c r="E1292">
        <v>2.2277894640000002</v>
      </c>
    </row>
    <row r="1293" spans="1:5">
      <c r="A1293" s="116">
        <v>0.67606481481481484</v>
      </c>
      <c r="B1293">
        <v>-496.39998960000003</v>
      </c>
      <c r="C1293">
        <v>14702.850839999999</v>
      </c>
      <c r="D1293">
        <v>1.288120446</v>
      </c>
      <c r="E1293">
        <v>2.2261194139999998</v>
      </c>
    </row>
    <row r="1294" spans="1:5">
      <c r="A1294" s="116">
        <v>0.67608796296296303</v>
      </c>
      <c r="B1294">
        <v>-496.40599329999998</v>
      </c>
      <c r="C1294">
        <v>14701.156779999999</v>
      </c>
      <c r="D1294">
        <v>1.280306666</v>
      </c>
      <c r="E1294">
        <v>2.2279234360000002</v>
      </c>
    </row>
    <row r="1295" spans="1:5">
      <c r="A1295" s="116">
        <v>0.67611111111111111</v>
      </c>
      <c r="B1295">
        <v>-496.3991489</v>
      </c>
      <c r="C1295">
        <v>14700.17153</v>
      </c>
      <c r="D1295">
        <v>1.2759596710000001</v>
      </c>
      <c r="E1295">
        <v>2.227548869</v>
      </c>
    </row>
    <row r="1296" spans="1:5">
      <c r="A1296" s="116">
        <v>0.6761342592592593</v>
      </c>
      <c r="B1296">
        <v>-496.40543020000001</v>
      </c>
      <c r="C1296">
        <v>14699.76136</v>
      </c>
      <c r="D1296">
        <v>1.280753244</v>
      </c>
      <c r="E1296">
        <v>2.227335514</v>
      </c>
    </row>
    <row r="1297" spans="1:5">
      <c r="A1297" s="116">
        <v>0.67615740740740737</v>
      </c>
      <c r="B1297">
        <v>-496.40097809999997</v>
      </c>
      <c r="C1297">
        <v>14698.441140000001</v>
      </c>
      <c r="D1297">
        <v>1.2769007210000001</v>
      </c>
      <c r="E1297">
        <v>2.2262181019999998</v>
      </c>
    </row>
    <row r="1298" spans="1:5">
      <c r="A1298" s="116">
        <v>0.67618055555555545</v>
      </c>
      <c r="B1298">
        <v>-496.39708409999997</v>
      </c>
      <c r="C1298">
        <v>14697.36771</v>
      </c>
      <c r="D1298">
        <v>1.294950423</v>
      </c>
      <c r="E1298">
        <v>2.2266231190000001</v>
      </c>
    </row>
    <row r="1299" spans="1:5">
      <c r="A1299" s="116">
        <v>0.67620370370370375</v>
      </c>
      <c r="B1299">
        <v>-496.39641690000002</v>
      </c>
      <c r="C1299">
        <v>14697.07998</v>
      </c>
      <c r="D1299">
        <v>1.2875612270000001</v>
      </c>
      <c r="E1299">
        <v>2.2262661370000001</v>
      </c>
    </row>
    <row r="1300" spans="1:5">
      <c r="A1300" s="116">
        <v>0.67622685185185183</v>
      </c>
      <c r="B1300">
        <v>-496.39334500000001</v>
      </c>
      <c r="C1300">
        <v>14696.87738</v>
      </c>
      <c r="D1300">
        <v>1.2867110829999999</v>
      </c>
      <c r="E1300">
        <v>2.2283924210000001</v>
      </c>
    </row>
    <row r="1301" spans="1:5">
      <c r="A1301" s="116">
        <v>0.67625000000000002</v>
      </c>
      <c r="B1301">
        <v>-496.40587679999999</v>
      </c>
      <c r="C1301">
        <v>14695.454320000001</v>
      </c>
      <c r="D1301">
        <v>1.2971457120000001</v>
      </c>
      <c r="E1301">
        <v>2.2261635700000002</v>
      </c>
    </row>
    <row r="1302" spans="1:5">
      <c r="A1302" s="116">
        <v>0.6762731481481481</v>
      </c>
      <c r="B1302">
        <v>-496.39670799999999</v>
      </c>
      <c r="C1302">
        <v>14693.683859999999</v>
      </c>
      <c r="D1302">
        <v>1.274304863</v>
      </c>
      <c r="E1302">
        <v>2.226777749</v>
      </c>
    </row>
    <row r="1303" spans="1:5">
      <c r="A1303" s="116">
        <v>0.67629629629629628</v>
      </c>
      <c r="B1303">
        <v>-496.40434599999998</v>
      </c>
      <c r="C1303">
        <v>14692.5265</v>
      </c>
      <c r="D1303">
        <v>1.2884860460000001</v>
      </c>
      <c r="E1303">
        <v>2.2274594419999998</v>
      </c>
    </row>
    <row r="1304" spans="1:5">
      <c r="A1304" s="116">
        <v>0.67631944444444436</v>
      </c>
      <c r="B1304">
        <v>-496.39602619999999</v>
      </c>
      <c r="C1304">
        <v>14691.37983</v>
      </c>
      <c r="D1304">
        <v>1.272631005</v>
      </c>
      <c r="E1304">
        <v>2.2259876890000001</v>
      </c>
    </row>
    <row r="1305" spans="1:5">
      <c r="A1305" s="116">
        <v>0.67634259259259266</v>
      </c>
      <c r="B1305">
        <v>-496.3949369</v>
      </c>
      <c r="C1305">
        <v>14690.085510000001</v>
      </c>
      <c r="D1305">
        <v>1.277517687</v>
      </c>
      <c r="E1305">
        <v>2.2275719629999999</v>
      </c>
    </row>
    <row r="1306" spans="1:5">
      <c r="A1306" s="116">
        <v>0.67636574074074074</v>
      </c>
      <c r="B1306">
        <v>-496.40600139999998</v>
      </c>
      <c r="C1306">
        <v>14688.447459999999</v>
      </c>
      <c r="D1306">
        <v>1.2856113309999999</v>
      </c>
      <c r="E1306">
        <v>2.2283245310000002</v>
      </c>
    </row>
    <row r="1307" spans="1:5">
      <c r="A1307" s="116">
        <v>0.67638888888888893</v>
      </c>
      <c r="B1307">
        <v>-496.4032522</v>
      </c>
      <c r="C1307">
        <v>14686.595230000001</v>
      </c>
      <c r="D1307">
        <v>1.2949350909999999</v>
      </c>
      <c r="E1307">
        <v>2.2269338890000001</v>
      </c>
    </row>
    <row r="1308" spans="1:5">
      <c r="A1308" s="116">
        <v>0.67641203703703701</v>
      </c>
      <c r="B1308">
        <v>-496.41169439999999</v>
      </c>
      <c r="C1308">
        <v>14685.80711</v>
      </c>
      <c r="D1308">
        <v>1.299030329</v>
      </c>
      <c r="E1308">
        <v>2.2280994679999999</v>
      </c>
    </row>
    <row r="1309" spans="1:5">
      <c r="A1309" s="116">
        <v>0.67643518518518519</v>
      </c>
      <c r="B1309">
        <v>-496.3972789</v>
      </c>
      <c r="C1309">
        <v>14684.53707</v>
      </c>
      <c r="D1309">
        <v>1.2990813160000001</v>
      </c>
      <c r="E1309">
        <v>2.2280426900000001</v>
      </c>
    </row>
    <row r="1310" spans="1:5">
      <c r="A1310" s="116">
        <v>0.67645833333333327</v>
      </c>
      <c r="B1310">
        <v>-496.39919759999998</v>
      </c>
      <c r="C1310">
        <v>14683.63148</v>
      </c>
      <c r="D1310">
        <v>1.273595415</v>
      </c>
      <c r="E1310">
        <v>2.227887876</v>
      </c>
    </row>
    <row r="1311" spans="1:5">
      <c r="A1311" s="116">
        <v>0.67648148148148157</v>
      </c>
      <c r="B1311">
        <v>-496.39321460000002</v>
      </c>
      <c r="C1311">
        <v>14681.955840000001</v>
      </c>
      <c r="D1311">
        <v>1.2818878819999999</v>
      </c>
      <c r="E1311">
        <v>2.228295272</v>
      </c>
    </row>
    <row r="1312" spans="1:5">
      <c r="A1312" s="116">
        <v>0.67650462962962965</v>
      </c>
      <c r="B1312">
        <v>-496.41002589999999</v>
      </c>
      <c r="C1312">
        <v>14681.444879999999</v>
      </c>
      <c r="D1312">
        <v>1.2707720199999999</v>
      </c>
      <c r="E1312">
        <v>2.2260279089999999</v>
      </c>
    </row>
    <row r="1313" spans="1:5">
      <c r="A1313" s="116">
        <v>0.67652777777777784</v>
      </c>
      <c r="B1313">
        <v>-496.41062890000001</v>
      </c>
      <c r="C1313">
        <v>14679.719510000001</v>
      </c>
      <c r="D1313">
        <v>1.2930530250000001</v>
      </c>
      <c r="E1313">
        <v>2.2278425469999998</v>
      </c>
    </row>
    <row r="1314" spans="1:5">
      <c r="A1314" s="116">
        <v>0.67655092592592592</v>
      </c>
      <c r="B1314">
        <v>-496.39265840000002</v>
      </c>
      <c r="C1314">
        <v>14678.193069999999</v>
      </c>
      <c r="D1314">
        <v>1.2831548189999999</v>
      </c>
      <c r="E1314">
        <v>2.2258597419999999</v>
      </c>
    </row>
    <row r="1315" spans="1:5">
      <c r="A1315" s="116">
        <v>0.67657407407407411</v>
      </c>
      <c r="B1315">
        <v>-496.40850699999999</v>
      </c>
      <c r="C1315">
        <v>14677.811540000001</v>
      </c>
      <c r="D1315">
        <v>1.2780898620000001</v>
      </c>
      <c r="E1315">
        <v>2.2259742409999999</v>
      </c>
    </row>
    <row r="1316" spans="1:5">
      <c r="A1316" s="116">
        <v>0.67659722222222218</v>
      </c>
      <c r="B1316">
        <v>-496.40230009999999</v>
      </c>
      <c r="C1316">
        <v>14675.88703</v>
      </c>
      <c r="D1316">
        <v>1.2992383219999999</v>
      </c>
      <c r="E1316">
        <v>2.227599444</v>
      </c>
    </row>
    <row r="1317" spans="1:5">
      <c r="A1317" s="116">
        <v>0.67662037037037026</v>
      </c>
      <c r="B1317">
        <v>-496.39098059999998</v>
      </c>
      <c r="C1317">
        <v>14675.847030000001</v>
      </c>
      <c r="D1317">
        <v>1.276319931</v>
      </c>
      <c r="E1317">
        <v>2.225253199</v>
      </c>
    </row>
    <row r="1318" spans="1:5">
      <c r="A1318" s="116">
        <v>0.67664351851851856</v>
      </c>
      <c r="B1318">
        <v>-496.40104600000001</v>
      </c>
      <c r="C1318">
        <v>14675.727500000001</v>
      </c>
      <c r="D1318">
        <v>1.281958151</v>
      </c>
      <c r="E1318">
        <v>2.2252527020000001</v>
      </c>
    </row>
    <row r="1319" spans="1:5">
      <c r="A1319" s="116">
        <v>0.67666666666666664</v>
      </c>
      <c r="B1319">
        <v>-496.39277199999998</v>
      </c>
      <c r="C1319">
        <v>14675.42973</v>
      </c>
      <c r="D1319">
        <v>1.294846121</v>
      </c>
      <c r="E1319">
        <v>2.2255707789999999</v>
      </c>
    </row>
    <row r="1320" spans="1:5">
      <c r="A1320" s="116">
        <v>0.67668981481481483</v>
      </c>
      <c r="B1320">
        <v>-496.40807000000001</v>
      </c>
      <c r="C1320">
        <v>14675.051369999999</v>
      </c>
      <c r="D1320">
        <v>1.2883027380000001</v>
      </c>
      <c r="E1320">
        <v>2.225526178</v>
      </c>
    </row>
    <row r="1321" spans="1:5">
      <c r="A1321" s="116">
        <v>0.67671296296296291</v>
      </c>
      <c r="B1321">
        <v>-496.40250270000001</v>
      </c>
      <c r="C1321">
        <v>14674.69875</v>
      </c>
      <c r="D1321">
        <v>1.2960714200000001</v>
      </c>
      <c r="E1321">
        <v>2.227699195</v>
      </c>
    </row>
    <row r="1322" spans="1:5">
      <c r="A1322" s="116">
        <v>0.67673611111111109</v>
      </c>
      <c r="B1322">
        <v>-496.40180880000003</v>
      </c>
      <c r="C1322">
        <v>14672.976500000001</v>
      </c>
      <c r="D1322">
        <v>1.3004245560000001</v>
      </c>
      <c r="E1322">
        <v>2.2251831700000002</v>
      </c>
    </row>
    <row r="1323" spans="1:5">
      <c r="A1323" s="116">
        <v>0.67675925925925917</v>
      </c>
      <c r="B1323">
        <v>-496.41031520000001</v>
      </c>
      <c r="C1323">
        <v>14672.84649</v>
      </c>
      <c r="D1323">
        <v>1.2759874689999999</v>
      </c>
      <c r="E1323">
        <v>2.2263882499999998</v>
      </c>
    </row>
    <row r="1324" spans="1:5">
      <c r="A1324" s="116">
        <v>0.67678240740740747</v>
      </c>
      <c r="B1324">
        <v>-496.3942826</v>
      </c>
      <c r="C1324">
        <v>14671.866239999999</v>
      </c>
      <c r="D1324">
        <v>1.293943689</v>
      </c>
      <c r="E1324">
        <v>2.227208809</v>
      </c>
    </row>
    <row r="1325" spans="1:5">
      <c r="A1325" s="116">
        <v>0.67680555555555555</v>
      </c>
      <c r="B1325">
        <v>-496.39183680000002</v>
      </c>
      <c r="C1325">
        <v>14670.218580000001</v>
      </c>
      <c r="D1325">
        <v>1.2958669490000001</v>
      </c>
      <c r="E1325">
        <v>2.2268153050000001</v>
      </c>
    </row>
    <row r="1326" spans="1:5">
      <c r="A1326" s="116">
        <v>0.67682870370370374</v>
      </c>
      <c r="B1326">
        <v>-496.4009992</v>
      </c>
      <c r="C1326">
        <v>14669.93216</v>
      </c>
      <c r="D1326">
        <v>1.2785524349999999</v>
      </c>
      <c r="E1326">
        <v>2.2279648760000001</v>
      </c>
    </row>
    <row r="1327" spans="1:5">
      <c r="A1327" s="116">
        <v>0.67685185185185182</v>
      </c>
      <c r="B1327">
        <v>-496.39959959999999</v>
      </c>
      <c r="C1327">
        <v>14668.80233</v>
      </c>
      <c r="D1327">
        <v>1.2918279020000001</v>
      </c>
      <c r="E1327">
        <v>2.227142422</v>
      </c>
    </row>
    <row r="1328" spans="1:5">
      <c r="A1328" s="116">
        <v>0.676875</v>
      </c>
      <c r="B1328">
        <v>-496.40581459999999</v>
      </c>
      <c r="C1328">
        <v>14668.458689999999</v>
      </c>
      <c r="D1328">
        <v>1.2958167330000001</v>
      </c>
      <c r="E1328">
        <v>2.2274048</v>
      </c>
    </row>
    <row r="1329" spans="1:5">
      <c r="A1329" s="116">
        <v>0.67689814814814808</v>
      </c>
      <c r="B1329">
        <v>-496.39977690000001</v>
      </c>
      <c r="C1329">
        <v>14667.23157</v>
      </c>
      <c r="D1329">
        <v>1.283907962</v>
      </c>
      <c r="E1329">
        <v>2.2266785420000001</v>
      </c>
    </row>
    <row r="1330" spans="1:5">
      <c r="A1330" s="116">
        <v>0.67692129629629638</v>
      </c>
      <c r="B1330">
        <v>-496.40678109999999</v>
      </c>
      <c r="C1330">
        <v>14665.94772</v>
      </c>
      <c r="D1330">
        <v>1.299532414</v>
      </c>
      <c r="E1330">
        <v>2.2266277589999999</v>
      </c>
    </row>
    <row r="1331" spans="1:5">
      <c r="A1331" s="116">
        <v>0.67694444444444446</v>
      </c>
      <c r="B1331">
        <v>-496.40206990000001</v>
      </c>
      <c r="C1331">
        <v>14663.996800000001</v>
      </c>
      <c r="D1331">
        <v>1.286832347</v>
      </c>
      <c r="E1331">
        <v>2.2269989840000002</v>
      </c>
    </row>
    <row r="1332" spans="1:5">
      <c r="A1332" s="116">
        <v>0.67696759259259265</v>
      </c>
      <c r="B1332">
        <v>-496.40792099999999</v>
      </c>
      <c r="C1332">
        <v>14662.923419999999</v>
      </c>
      <c r="D1332">
        <v>1.2983873399999999</v>
      </c>
      <c r="E1332">
        <v>2.2262120620000001</v>
      </c>
    </row>
    <row r="1333" spans="1:5">
      <c r="A1333" s="116">
        <v>0.67699074074074073</v>
      </c>
      <c r="B1333">
        <v>-496.3971464</v>
      </c>
      <c r="C1333">
        <v>14662.161700000001</v>
      </c>
      <c r="D1333">
        <v>1.300559493</v>
      </c>
      <c r="E1333">
        <v>2.2266808469999999</v>
      </c>
    </row>
    <row r="1334" spans="1:5">
      <c r="A1334" s="116">
        <v>0.67701388888888892</v>
      </c>
      <c r="B1334">
        <v>-496.40342029999999</v>
      </c>
      <c r="C1334">
        <v>14661.56739</v>
      </c>
      <c r="D1334">
        <v>1.279284042</v>
      </c>
      <c r="E1334">
        <v>2.2268670830000001</v>
      </c>
    </row>
    <row r="1335" spans="1:5">
      <c r="A1335" s="116">
        <v>0.67703703703703699</v>
      </c>
      <c r="B1335">
        <v>-496.39556690000001</v>
      </c>
      <c r="C1335">
        <v>14660.914919999999</v>
      </c>
      <c r="D1335">
        <v>1.2880415059999999</v>
      </c>
      <c r="E1335">
        <v>2.2282399270000002</v>
      </c>
    </row>
    <row r="1336" spans="1:5">
      <c r="A1336" s="116">
        <v>0.67706018518518529</v>
      </c>
      <c r="B1336">
        <v>-496.39342060000001</v>
      </c>
      <c r="C1336">
        <v>14660.073710000001</v>
      </c>
      <c r="D1336">
        <v>1.2866027170000001</v>
      </c>
      <c r="E1336">
        <v>2.2261524580000001</v>
      </c>
    </row>
    <row r="1337" spans="1:5">
      <c r="A1337" s="116">
        <v>0.67708333333333337</v>
      </c>
      <c r="B1337">
        <v>-496.3994328</v>
      </c>
      <c r="C1337">
        <v>14658.33115</v>
      </c>
      <c r="D1337">
        <v>1.2749514230000001</v>
      </c>
      <c r="E1337">
        <v>2.2269401069999999</v>
      </c>
    </row>
    <row r="1338" spans="1:5">
      <c r="A1338" s="116">
        <v>0.67710648148148145</v>
      </c>
      <c r="B1338">
        <v>-496.3978017</v>
      </c>
      <c r="C1338">
        <v>14657.184569999999</v>
      </c>
      <c r="D1338">
        <v>1.2975313230000001</v>
      </c>
      <c r="E1338">
        <v>2.2282123309999999</v>
      </c>
    </row>
    <row r="1339" spans="1:5">
      <c r="A1339" s="116">
        <v>0.67712962962962964</v>
      </c>
      <c r="B1339">
        <v>-496.39514589999999</v>
      </c>
      <c r="C1339">
        <v>14655.476549999999</v>
      </c>
      <c r="D1339">
        <v>1.29564981</v>
      </c>
      <c r="E1339">
        <v>2.2278884479999999</v>
      </c>
    </row>
    <row r="1340" spans="1:5">
      <c r="A1340" s="116">
        <v>0.67715277777777771</v>
      </c>
      <c r="B1340">
        <v>-496.40264200000001</v>
      </c>
      <c r="C1340">
        <v>14654.16519</v>
      </c>
      <c r="D1340">
        <v>1.2793173790000001</v>
      </c>
      <c r="E1340">
        <v>2.2280804889999999</v>
      </c>
    </row>
    <row r="1341" spans="1:5">
      <c r="A1341" s="116">
        <v>0.6771759259259259</v>
      </c>
      <c r="B1341">
        <v>-496.4029084</v>
      </c>
      <c r="C1341">
        <v>14653.67157</v>
      </c>
      <c r="D1341">
        <v>1.286152067</v>
      </c>
      <c r="E1341">
        <v>2.2252289969999999</v>
      </c>
    </row>
    <row r="1342" spans="1:5">
      <c r="A1342" s="116">
        <v>0.67719907407407398</v>
      </c>
      <c r="B1342">
        <v>-496.39484040000002</v>
      </c>
      <c r="C1342">
        <v>14653.581630000001</v>
      </c>
      <c r="D1342">
        <v>1.2963154910000001</v>
      </c>
      <c r="E1342">
        <v>2.2267630450000002</v>
      </c>
    </row>
    <row r="1343" spans="1:5">
      <c r="A1343" s="116">
        <v>0.67722222222222228</v>
      </c>
      <c r="B1343">
        <v>-496.4055553</v>
      </c>
      <c r="C1343">
        <v>14651.778630000001</v>
      </c>
      <c r="D1343">
        <v>1.299338288</v>
      </c>
      <c r="E1343">
        <v>2.2276902980000002</v>
      </c>
    </row>
    <row r="1344" spans="1:5">
      <c r="A1344" s="116">
        <v>0.67724537037037036</v>
      </c>
      <c r="B1344">
        <v>-496.40405759999999</v>
      </c>
      <c r="C1344">
        <v>14650.502140000001</v>
      </c>
      <c r="D1344">
        <v>1.2808344169999999</v>
      </c>
      <c r="E1344">
        <v>2.2267027220000002</v>
      </c>
    </row>
    <row r="1345" spans="1:5">
      <c r="A1345" s="116">
        <v>0.67726851851851855</v>
      </c>
      <c r="B1345">
        <v>-496.39728300000002</v>
      </c>
      <c r="C1345">
        <v>14650.044110000001</v>
      </c>
      <c r="D1345">
        <v>1.2908313920000001</v>
      </c>
      <c r="E1345">
        <v>2.2283301440000001</v>
      </c>
    </row>
    <row r="1346" spans="1:5">
      <c r="A1346" s="116">
        <v>0.67729166666666663</v>
      </c>
      <c r="B1346">
        <v>-496.40724469999998</v>
      </c>
      <c r="C1346">
        <v>14648.35139</v>
      </c>
      <c r="D1346">
        <v>1.2720889070000001</v>
      </c>
      <c r="E1346">
        <v>2.2261527110000001</v>
      </c>
    </row>
    <row r="1347" spans="1:5">
      <c r="A1347" s="116">
        <v>0.67731481481481481</v>
      </c>
      <c r="B1347">
        <v>-496.40866019999999</v>
      </c>
      <c r="C1347">
        <v>14647.8894</v>
      </c>
      <c r="D1347">
        <v>1.282351904</v>
      </c>
      <c r="E1347">
        <v>2.227507498</v>
      </c>
    </row>
    <row r="1348" spans="1:5">
      <c r="A1348" s="116">
        <v>0.67733796296296289</v>
      </c>
      <c r="B1348">
        <v>-496.4066072</v>
      </c>
      <c r="C1348">
        <v>14646.53436</v>
      </c>
      <c r="D1348">
        <v>1.271232541</v>
      </c>
      <c r="E1348">
        <v>2.226280359</v>
      </c>
    </row>
    <row r="1349" spans="1:5">
      <c r="A1349" s="116">
        <v>0.67736111111111119</v>
      </c>
      <c r="B1349">
        <v>-496.39912440000001</v>
      </c>
      <c r="C1349">
        <v>14645.694519999999</v>
      </c>
      <c r="D1349">
        <v>1.2801761599999999</v>
      </c>
      <c r="E1349">
        <v>2.2265161259999999</v>
      </c>
    </row>
    <row r="1350" spans="1:5">
      <c r="A1350" s="116">
        <v>0.67738425925925927</v>
      </c>
      <c r="B1350">
        <v>-496.40822910000003</v>
      </c>
      <c r="C1350">
        <v>14644.35583</v>
      </c>
      <c r="D1350">
        <v>1.2774553319999999</v>
      </c>
      <c r="E1350">
        <v>2.2256339089999999</v>
      </c>
    </row>
    <row r="1351" spans="1:5">
      <c r="A1351" s="116">
        <v>0.67740740740740746</v>
      </c>
      <c r="B1351">
        <v>-496.39551180000001</v>
      </c>
      <c r="C1351">
        <v>14644.12917</v>
      </c>
      <c r="D1351">
        <v>1.2931464619999999</v>
      </c>
      <c r="E1351">
        <v>2.225063719</v>
      </c>
    </row>
    <row r="1352" spans="1:5">
      <c r="A1352" s="116">
        <v>0.67743055555555554</v>
      </c>
      <c r="B1352">
        <v>-496.39399520000001</v>
      </c>
      <c r="C1352">
        <v>14643.18102</v>
      </c>
      <c r="D1352">
        <v>1.2803706699999999</v>
      </c>
      <c r="E1352">
        <v>2.2277075879999999</v>
      </c>
    </row>
    <row r="1353" spans="1:5">
      <c r="A1353" s="116">
        <v>0.67745370370370372</v>
      </c>
      <c r="B1353">
        <v>-496.39084400000002</v>
      </c>
      <c r="C1353">
        <v>14642.002630000001</v>
      </c>
      <c r="D1353">
        <v>1.288891209</v>
      </c>
      <c r="E1353">
        <v>2.2261955539999998</v>
      </c>
    </row>
    <row r="1354" spans="1:5">
      <c r="A1354" s="116">
        <v>0.6774768518518518</v>
      </c>
      <c r="B1354">
        <v>-496.39417470000001</v>
      </c>
      <c r="C1354">
        <v>14640.318010000001</v>
      </c>
      <c r="D1354">
        <v>1.3006548449999999</v>
      </c>
      <c r="E1354">
        <v>2.228308943</v>
      </c>
    </row>
    <row r="1355" spans="1:5">
      <c r="A1355" s="116">
        <v>0.6775000000000001</v>
      </c>
      <c r="B1355">
        <v>-496.39641019999999</v>
      </c>
      <c r="C1355">
        <v>14639.48553</v>
      </c>
      <c r="D1355">
        <v>1.2735140460000001</v>
      </c>
      <c r="E1355">
        <v>2.2282451170000002</v>
      </c>
    </row>
    <row r="1356" spans="1:5">
      <c r="A1356" s="116">
        <v>0.67752314814814818</v>
      </c>
      <c r="B1356">
        <v>-496.39975040000002</v>
      </c>
      <c r="C1356">
        <v>14638.30618</v>
      </c>
      <c r="D1356">
        <v>1.287777521</v>
      </c>
      <c r="E1356">
        <v>2.2279255629999999</v>
      </c>
    </row>
    <row r="1357" spans="1:5">
      <c r="A1357" s="116">
        <v>0.67754629629629637</v>
      </c>
      <c r="B1357">
        <v>-496.41164040000001</v>
      </c>
      <c r="C1357">
        <v>14636.34006</v>
      </c>
      <c r="D1357">
        <v>1.270698288</v>
      </c>
      <c r="E1357">
        <v>2.227900451</v>
      </c>
    </row>
    <row r="1358" spans="1:5">
      <c r="A1358" s="116">
        <v>0.67756944444444445</v>
      </c>
      <c r="B1358">
        <v>-496.40037210000003</v>
      </c>
      <c r="C1358">
        <v>14635.95196</v>
      </c>
      <c r="D1358">
        <v>1.2991841049999999</v>
      </c>
      <c r="E1358">
        <v>2.2278394669999999</v>
      </c>
    </row>
    <row r="1359" spans="1:5">
      <c r="A1359" s="116">
        <v>0.67759259259259252</v>
      </c>
      <c r="B1359">
        <v>-496.39898490000002</v>
      </c>
      <c r="C1359">
        <v>14634.51909</v>
      </c>
      <c r="D1359">
        <v>1.287732232</v>
      </c>
      <c r="E1359">
        <v>2.2267660669999998</v>
      </c>
    </row>
    <row r="1360" spans="1:5">
      <c r="A1360" s="116">
        <v>0.67761574074074071</v>
      </c>
      <c r="B1360">
        <v>-496.39648119999998</v>
      </c>
      <c r="C1360">
        <v>14633.994000000001</v>
      </c>
      <c r="D1360">
        <v>1.295208441</v>
      </c>
      <c r="E1360">
        <v>2.2267473760000001</v>
      </c>
    </row>
    <row r="1361" spans="1:5">
      <c r="A1361" s="116">
        <v>0.67763888888888879</v>
      </c>
      <c r="B1361">
        <v>-496.41147649999999</v>
      </c>
      <c r="C1361">
        <v>14632.99315</v>
      </c>
      <c r="D1361">
        <v>1.2824656910000001</v>
      </c>
      <c r="E1361">
        <v>2.2275411479999998</v>
      </c>
    </row>
    <row r="1362" spans="1:5">
      <c r="A1362" s="116">
        <v>0.67766203703703709</v>
      </c>
      <c r="B1362">
        <v>-496.40749640000001</v>
      </c>
      <c r="C1362">
        <v>14631.032740000001</v>
      </c>
      <c r="D1362">
        <v>1.279954665</v>
      </c>
      <c r="E1362">
        <v>2.2267123710000001</v>
      </c>
    </row>
    <row r="1363" spans="1:5">
      <c r="A1363" s="116">
        <v>0.67768518518518517</v>
      </c>
      <c r="B1363">
        <v>-496.4007919</v>
      </c>
      <c r="C1363">
        <v>14629.0749</v>
      </c>
      <c r="D1363">
        <v>1.28779617</v>
      </c>
      <c r="E1363">
        <v>2.2253988659999999</v>
      </c>
    </row>
    <row r="1364" spans="1:5">
      <c r="A1364" s="116">
        <v>0.67770833333333336</v>
      </c>
      <c r="B1364">
        <v>-496.39167629999997</v>
      </c>
      <c r="C1364">
        <v>14628.405350000001</v>
      </c>
      <c r="D1364">
        <v>1.296830355</v>
      </c>
      <c r="E1364">
        <v>2.2258380029999998</v>
      </c>
    </row>
    <row r="1365" spans="1:5">
      <c r="A1365" s="116">
        <v>0.67773148148148143</v>
      </c>
      <c r="B1365">
        <v>-496.40182759999999</v>
      </c>
      <c r="C1365">
        <v>14628.31826</v>
      </c>
      <c r="D1365">
        <v>1.2896156400000001</v>
      </c>
      <c r="E1365">
        <v>2.2254524330000001</v>
      </c>
    </row>
    <row r="1366" spans="1:5">
      <c r="A1366" s="116">
        <v>0.67775462962962962</v>
      </c>
      <c r="B1366">
        <v>-496.4009509</v>
      </c>
      <c r="C1366">
        <v>14627.648230000001</v>
      </c>
      <c r="D1366">
        <v>1.276040979</v>
      </c>
      <c r="E1366">
        <v>2.2267194090000002</v>
      </c>
    </row>
    <row r="1367" spans="1:5">
      <c r="A1367" s="116">
        <v>0.6777777777777777</v>
      </c>
      <c r="B1367">
        <v>-496.40927420000003</v>
      </c>
      <c r="C1367">
        <v>14626.580669999999</v>
      </c>
      <c r="D1367">
        <v>1.294433607</v>
      </c>
      <c r="E1367">
        <v>2.2276486040000001</v>
      </c>
    </row>
    <row r="1368" spans="1:5">
      <c r="A1368" s="116">
        <v>0.677800925925926</v>
      </c>
      <c r="B1368">
        <v>-496.39496830000002</v>
      </c>
      <c r="C1368">
        <v>14625.020280000001</v>
      </c>
      <c r="D1368">
        <v>1.2897112660000001</v>
      </c>
      <c r="E1368">
        <v>2.2265572840000001</v>
      </c>
    </row>
    <row r="1369" spans="1:5">
      <c r="A1369" s="116">
        <v>0.67782407407407408</v>
      </c>
      <c r="B1369">
        <v>-496.40326149999999</v>
      </c>
      <c r="C1369">
        <v>14623.917240000001</v>
      </c>
      <c r="D1369">
        <v>1.282739029</v>
      </c>
      <c r="E1369">
        <v>2.227097391</v>
      </c>
    </row>
    <row r="1370" spans="1:5">
      <c r="A1370" s="116">
        <v>0.67784722222222227</v>
      </c>
      <c r="B1370">
        <v>-496.39834050000002</v>
      </c>
      <c r="C1370">
        <v>14622.76302</v>
      </c>
      <c r="D1370">
        <v>1.2858967779999999</v>
      </c>
      <c r="E1370">
        <v>2.227779398</v>
      </c>
    </row>
    <row r="1371" spans="1:5">
      <c r="A1371" s="116">
        <v>0.67787037037037035</v>
      </c>
      <c r="B1371">
        <v>-496.409808</v>
      </c>
      <c r="C1371">
        <v>14621.00469</v>
      </c>
      <c r="D1371">
        <v>1.2968195</v>
      </c>
      <c r="E1371">
        <v>2.226447855</v>
      </c>
    </row>
    <row r="1372" spans="1:5">
      <c r="A1372" s="116">
        <v>0.67789351851851853</v>
      </c>
      <c r="B1372">
        <v>-496.39413070000001</v>
      </c>
      <c r="C1372">
        <v>14619.21761</v>
      </c>
      <c r="D1372">
        <v>1.285757796</v>
      </c>
      <c r="E1372">
        <v>2.2271360539999998</v>
      </c>
    </row>
    <row r="1373" spans="1:5">
      <c r="A1373" s="116">
        <v>0.67791666666666661</v>
      </c>
      <c r="B1373">
        <v>-496.39412879999998</v>
      </c>
      <c r="C1373">
        <v>14618.77109</v>
      </c>
      <c r="D1373">
        <v>1.278878722</v>
      </c>
      <c r="E1373">
        <v>2.225472941</v>
      </c>
    </row>
    <row r="1374" spans="1:5">
      <c r="A1374" s="116">
        <v>0.67793981481481491</v>
      </c>
      <c r="B1374">
        <v>-496.39144160000001</v>
      </c>
      <c r="C1374">
        <v>14617.566870000001</v>
      </c>
      <c r="D1374">
        <v>1.297420443</v>
      </c>
      <c r="E1374">
        <v>2.227313605</v>
      </c>
    </row>
    <row r="1375" spans="1:5">
      <c r="A1375" s="116">
        <v>0.67796296296296299</v>
      </c>
      <c r="B1375">
        <v>-496.40327739999998</v>
      </c>
      <c r="C1375">
        <v>14616.896849999999</v>
      </c>
      <c r="D1375">
        <v>1.2935610500000001</v>
      </c>
      <c r="E1375">
        <v>2.2271616220000001</v>
      </c>
    </row>
    <row r="1376" spans="1:5">
      <c r="A1376" s="116">
        <v>0.67798611111111118</v>
      </c>
      <c r="B1376">
        <v>-496.39460800000001</v>
      </c>
      <c r="C1376">
        <v>14616.37139</v>
      </c>
      <c r="D1376">
        <v>1.283522676</v>
      </c>
      <c r="E1376">
        <v>2.2266169530000002</v>
      </c>
    </row>
    <row r="1377" spans="1:5">
      <c r="A1377" s="116">
        <v>0.67800925925925926</v>
      </c>
      <c r="B1377">
        <v>-496.40040979999998</v>
      </c>
      <c r="C1377">
        <v>14614.948700000001</v>
      </c>
      <c r="D1377">
        <v>1.2917580609999999</v>
      </c>
      <c r="E1377">
        <v>2.2257306450000001</v>
      </c>
    </row>
    <row r="1378" spans="1:5">
      <c r="A1378" s="116">
        <v>0.67803240740740733</v>
      </c>
      <c r="B1378">
        <v>-496.39614410000001</v>
      </c>
      <c r="C1378">
        <v>14613.55926</v>
      </c>
      <c r="D1378">
        <v>1.2986554429999999</v>
      </c>
      <c r="E1378">
        <v>2.2278439040000002</v>
      </c>
    </row>
    <row r="1379" spans="1:5">
      <c r="A1379" s="116">
        <v>0.67805555555555552</v>
      </c>
      <c r="B1379">
        <v>-496.40398779999998</v>
      </c>
      <c r="C1379">
        <v>14613.26527</v>
      </c>
      <c r="D1379">
        <v>1.296974756</v>
      </c>
      <c r="E1379">
        <v>2.2268916490000001</v>
      </c>
    </row>
    <row r="1380" spans="1:5">
      <c r="A1380" s="116">
        <v>0.6780787037037036</v>
      </c>
      <c r="B1380">
        <v>-496.3964138</v>
      </c>
      <c r="C1380">
        <v>14612.13451</v>
      </c>
      <c r="D1380">
        <v>1.286948403</v>
      </c>
      <c r="E1380">
        <v>2.2251700799999998</v>
      </c>
    </row>
    <row r="1381" spans="1:5">
      <c r="A1381" s="116">
        <v>0.6781018518518519</v>
      </c>
      <c r="B1381">
        <v>-496.39640850000001</v>
      </c>
      <c r="C1381">
        <v>14610.22032</v>
      </c>
      <c r="D1381">
        <v>1.27828177</v>
      </c>
      <c r="E1381">
        <v>2.227770311</v>
      </c>
    </row>
    <row r="1382" spans="1:5">
      <c r="A1382" s="116">
        <v>0.67812499999999998</v>
      </c>
      <c r="B1382">
        <v>-496.402266</v>
      </c>
      <c r="C1382">
        <v>14609.90101</v>
      </c>
      <c r="D1382">
        <v>1.282813872</v>
      </c>
      <c r="E1382">
        <v>2.2276774829999999</v>
      </c>
    </row>
    <row r="1383" spans="1:5">
      <c r="A1383" s="116">
        <v>0.67814814814814817</v>
      </c>
      <c r="B1383">
        <v>-496.4023186</v>
      </c>
      <c r="C1383">
        <v>14608.981519999999</v>
      </c>
      <c r="D1383">
        <v>1.2949750980000001</v>
      </c>
      <c r="E1383">
        <v>2.2276681800000002</v>
      </c>
    </row>
    <row r="1384" spans="1:5">
      <c r="A1384" s="116">
        <v>0.67817129629629624</v>
      </c>
      <c r="B1384">
        <v>-496.39229540000002</v>
      </c>
      <c r="C1384">
        <v>14607.549870000001</v>
      </c>
      <c r="D1384">
        <v>1.271557426</v>
      </c>
      <c r="E1384">
        <v>2.2278957369999999</v>
      </c>
    </row>
    <row r="1385" spans="1:5">
      <c r="A1385" s="116">
        <v>0.67819444444444443</v>
      </c>
      <c r="B1385">
        <v>-496.39910099999997</v>
      </c>
      <c r="C1385">
        <v>14605.85806</v>
      </c>
      <c r="D1385">
        <v>1.273183347</v>
      </c>
      <c r="E1385">
        <v>2.227996047</v>
      </c>
    </row>
    <row r="1386" spans="1:5">
      <c r="A1386" s="116">
        <v>0.67821759259259251</v>
      </c>
      <c r="B1386">
        <v>-496.39587599999999</v>
      </c>
      <c r="C1386">
        <v>14605.785809999999</v>
      </c>
      <c r="D1386">
        <v>1.2942401299999999</v>
      </c>
      <c r="E1386">
        <v>2.2257545419999998</v>
      </c>
    </row>
    <row r="1387" spans="1:5">
      <c r="A1387" s="116">
        <v>0.67824074074074081</v>
      </c>
      <c r="B1387">
        <v>-496.41195190000002</v>
      </c>
      <c r="C1387">
        <v>14605.426949999999</v>
      </c>
      <c r="D1387">
        <v>1.2903268510000001</v>
      </c>
      <c r="E1387">
        <v>2.2268138980000001</v>
      </c>
    </row>
    <row r="1388" spans="1:5">
      <c r="A1388" s="116">
        <v>0.67826388888888889</v>
      </c>
      <c r="B1388">
        <v>-496.39306720000002</v>
      </c>
      <c r="C1388">
        <v>14605.32322</v>
      </c>
      <c r="D1388">
        <v>1.2748702300000001</v>
      </c>
      <c r="E1388">
        <v>2.2262373590000002</v>
      </c>
    </row>
    <row r="1389" spans="1:5">
      <c r="A1389" s="116">
        <v>0.67828703703703708</v>
      </c>
      <c r="B1389">
        <v>-496.3976778</v>
      </c>
      <c r="C1389">
        <v>14603.861559999999</v>
      </c>
      <c r="D1389">
        <v>1.2725153650000001</v>
      </c>
      <c r="E1389">
        <v>2.226115155</v>
      </c>
    </row>
    <row r="1390" spans="1:5">
      <c r="A1390" s="116">
        <v>0.67831018518518515</v>
      </c>
      <c r="B1390">
        <v>-496.40799449999997</v>
      </c>
      <c r="C1390">
        <v>14602.895549999999</v>
      </c>
      <c r="D1390">
        <v>1.2993597960000001</v>
      </c>
      <c r="E1390">
        <v>2.2267025930000002</v>
      </c>
    </row>
    <row r="1391" spans="1:5">
      <c r="A1391" s="116">
        <v>0.67833333333333334</v>
      </c>
      <c r="B1391">
        <v>-496.40447590000002</v>
      </c>
      <c r="C1391">
        <v>14601.54696</v>
      </c>
      <c r="D1391">
        <v>1.289477894</v>
      </c>
      <c r="E1391">
        <v>2.2257202810000001</v>
      </c>
    </row>
    <row r="1392" spans="1:5">
      <c r="A1392" s="116">
        <v>0.67835648148148142</v>
      </c>
      <c r="B1392">
        <v>-496.39717189999999</v>
      </c>
      <c r="C1392">
        <v>14600.90568</v>
      </c>
      <c r="D1392">
        <v>1.2978349</v>
      </c>
      <c r="E1392">
        <v>2.22759397</v>
      </c>
    </row>
    <row r="1393" spans="1:5">
      <c r="A1393" s="116">
        <v>0.67837962962962972</v>
      </c>
      <c r="B1393">
        <v>-496.39817440000002</v>
      </c>
      <c r="C1393">
        <v>14599.39136</v>
      </c>
      <c r="D1393">
        <v>1.281528998</v>
      </c>
      <c r="E1393">
        <v>2.2254706400000002</v>
      </c>
    </row>
    <row r="1394" spans="1:5">
      <c r="A1394" s="116">
        <v>0.6784027777777778</v>
      </c>
      <c r="B1394">
        <v>-496.41019549999999</v>
      </c>
      <c r="C1394">
        <v>14598.81343</v>
      </c>
      <c r="D1394">
        <v>1.2824588750000001</v>
      </c>
      <c r="E1394">
        <v>2.2265964710000001</v>
      </c>
    </row>
    <row r="1395" spans="1:5">
      <c r="A1395" s="116">
        <v>0.67842592592592599</v>
      </c>
      <c r="B1395">
        <v>-496.40515909999999</v>
      </c>
      <c r="C1395">
        <v>14598.08496</v>
      </c>
      <c r="D1395">
        <v>1.282196726</v>
      </c>
      <c r="E1395">
        <v>2.2285051340000002</v>
      </c>
    </row>
    <row r="1396" spans="1:5">
      <c r="A1396" s="116">
        <v>0.67844907407407407</v>
      </c>
      <c r="B1396">
        <v>-496.39781379999999</v>
      </c>
      <c r="C1396">
        <v>14597.82238</v>
      </c>
      <c r="D1396">
        <v>1.2757254659999999</v>
      </c>
      <c r="E1396">
        <v>2.2276170469999999</v>
      </c>
    </row>
    <row r="1397" spans="1:5">
      <c r="A1397" s="116">
        <v>0.67847222222222225</v>
      </c>
      <c r="B1397">
        <v>-496.40987130000002</v>
      </c>
      <c r="C1397">
        <v>14595.907149999999</v>
      </c>
      <c r="D1397">
        <v>1.291344574</v>
      </c>
      <c r="E1397">
        <v>2.2270034519999999</v>
      </c>
    </row>
    <row r="1398" spans="1:5">
      <c r="A1398" s="116">
        <v>0.67849537037037033</v>
      </c>
      <c r="B1398">
        <v>-496.40731369999997</v>
      </c>
      <c r="C1398">
        <v>14594.58222</v>
      </c>
      <c r="D1398">
        <v>1.295571059</v>
      </c>
      <c r="E1398">
        <v>2.2273756759999999</v>
      </c>
    </row>
    <row r="1399" spans="1:5">
      <c r="A1399" s="116">
        <v>0.67851851851851841</v>
      </c>
      <c r="B1399">
        <v>-496.40276399999999</v>
      </c>
      <c r="C1399">
        <v>14593.99107</v>
      </c>
      <c r="D1399">
        <v>1.289051951</v>
      </c>
      <c r="E1399">
        <v>2.225908145</v>
      </c>
    </row>
    <row r="1400" spans="1:5">
      <c r="A1400" s="116">
        <v>0.67854166666666671</v>
      </c>
      <c r="B1400">
        <v>-496.40499260000001</v>
      </c>
      <c r="C1400">
        <v>14593.627850000001</v>
      </c>
      <c r="D1400">
        <v>1.2911986449999999</v>
      </c>
      <c r="E1400">
        <v>2.225997783</v>
      </c>
    </row>
    <row r="1401" spans="1:5">
      <c r="A1401" s="116">
        <v>0.67856481481481479</v>
      </c>
      <c r="B1401">
        <v>-496.4072956</v>
      </c>
      <c r="C1401">
        <v>14592.86328</v>
      </c>
      <c r="D1401">
        <v>1.3067089940000001</v>
      </c>
      <c r="E1401">
        <v>2.2280551449999999</v>
      </c>
    </row>
    <row r="1402" spans="1:5">
      <c r="A1402" s="116">
        <v>0.67858796296296298</v>
      </c>
      <c r="B1402">
        <v>-496.3930694</v>
      </c>
      <c r="C1402">
        <v>14591.948050000001</v>
      </c>
      <c r="D1402">
        <v>1.287631677</v>
      </c>
      <c r="E1402">
        <v>2.2260588920000002</v>
      </c>
    </row>
    <row r="1403" spans="1:5">
      <c r="A1403" s="116">
        <v>0.67861111111111105</v>
      </c>
      <c r="B1403">
        <v>-496.4099592</v>
      </c>
      <c r="C1403">
        <v>14591.795679999999</v>
      </c>
      <c r="D1403">
        <v>1.3142300069999999</v>
      </c>
      <c r="E1403">
        <v>2.2250004309999998</v>
      </c>
    </row>
    <row r="1404" spans="1:5">
      <c r="A1404" s="116">
        <v>0.67863425925925924</v>
      </c>
      <c r="B1404">
        <v>-496.39337970000003</v>
      </c>
      <c r="C1404">
        <v>14590.33718</v>
      </c>
      <c r="D1404">
        <v>1.292123031</v>
      </c>
      <c r="E1404">
        <v>2.2264898999999998</v>
      </c>
    </row>
    <row r="1405" spans="1:5">
      <c r="A1405" s="116">
        <v>0.67865740740740732</v>
      </c>
      <c r="B1405">
        <v>-496.39862620000002</v>
      </c>
      <c r="C1405">
        <v>14589.848470000001</v>
      </c>
      <c r="D1405">
        <v>1.2974064590000001</v>
      </c>
      <c r="E1405">
        <v>2.2277508629999998</v>
      </c>
    </row>
    <row r="1406" spans="1:5">
      <c r="A1406" s="116">
        <v>0.67868055555555562</v>
      </c>
      <c r="B1406">
        <v>-496.40004440000001</v>
      </c>
      <c r="C1406">
        <v>14589.421039999999</v>
      </c>
      <c r="D1406">
        <v>1.27111022</v>
      </c>
      <c r="E1406">
        <v>2.2253318700000002</v>
      </c>
    </row>
    <row r="1407" spans="1:5">
      <c r="A1407" s="116">
        <v>0.6787037037037037</v>
      </c>
      <c r="B1407">
        <v>-496.40637199999998</v>
      </c>
      <c r="C1407">
        <v>14587.903899999999</v>
      </c>
      <c r="D1407">
        <v>1.306941709</v>
      </c>
      <c r="E1407">
        <v>2.2277801259999999</v>
      </c>
    </row>
    <row r="1408" spans="1:5">
      <c r="A1408" s="116">
        <v>0.67872685185185189</v>
      </c>
      <c r="B1408">
        <v>-496.4058789</v>
      </c>
      <c r="C1408">
        <v>14587.676750000001</v>
      </c>
      <c r="D1408">
        <v>1.262078939</v>
      </c>
      <c r="E1408">
        <v>2.2277261350000002</v>
      </c>
    </row>
    <row r="1409" spans="1:5">
      <c r="A1409" s="116">
        <v>0.67874999999999996</v>
      </c>
      <c r="B1409">
        <v>-496.39458630000001</v>
      </c>
      <c r="C1409">
        <v>14586.88308</v>
      </c>
      <c r="D1409">
        <v>1.291736019</v>
      </c>
      <c r="E1409">
        <v>2.2269660739999999</v>
      </c>
    </row>
    <row r="1410" spans="1:5">
      <c r="A1410" s="116">
        <v>0.67877314814814815</v>
      </c>
      <c r="B1410">
        <v>-496.39603390000002</v>
      </c>
      <c r="C1410">
        <v>14586.75145</v>
      </c>
      <c r="D1410">
        <v>1.298764467</v>
      </c>
      <c r="E1410">
        <v>2.227920745</v>
      </c>
    </row>
    <row r="1411" spans="1:5">
      <c r="A1411" s="116">
        <v>0.67879629629629623</v>
      </c>
      <c r="B1411">
        <v>-496.39774299999999</v>
      </c>
      <c r="C1411">
        <v>14586.69945</v>
      </c>
      <c r="D1411">
        <v>1.3049146229999999</v>
      </c>
      <c r="E1411">
        <v>2.2276702560000001</v>
      </c>
    </row>
    <row r="1412" spans="1:5">
      <c r="A1412" s="116">
        <v>0.67881944444444453</v>
      </c>
      <c r="B1412">
        <v>-496.41125729999999</v>
      </c>
      <c r="C1412">
        <v>14586.535309999999</v>
      </c>
      <c r="D1412">
        <v>1.2785117960000001</v>
      </c>
      <c r="E1412">
        <v>2.228312984</v>
      </c>
    </row>
    <row r="1413" spans="1:5">
      <c r="A1413" s="116">
        <v>0.67884259259259261</v>
      </c>
      <c r="B1413">
        <v>-496.39936569999998</v>
      </c>
      <c r="C1413">
        <v>14585.746569999999</v>
      </c>
      <c r="D1413">
        <v>1.3190794640000001</v>
      </c>
      <c r="E1413">
        <v>2.2260092629999999</v>
      </c>
    </row>
    <row r="1414" spans="1:5">
      <c r="A1414" s="116">
        <v>0.6788657407407408</v>
      </c>
      <c r="B1414">
        <v>-496.39513479999999</v>
      </c>
      <c r="C1414">
        <v>14584.603450000001</v>
      </c>
      <c r="D1414">
        <v>1.2700451859999999</v>
      </c>
      <c r="E1414">
        <v>2.2259891289999998</v>
      </c>
    </row>
    <row r="1415" spans="1:5">
      <c r="A1415" s="116">
        <v>0.67888888888888888</v>
      </c>
      <c r="B1415">
        <v>-496.40095459999998</v>
      </c>
      <c r="C1415">
        <v>14583.729289999999</v>
      </c>
      <c r="D1415">
        <v>1.3091865469999999</v>
      </c>
      <c r="E1415">
        <v>2.2273654299999999</v>
      </c>
    </row>
    <row r="1416" spans="1:5">
      <c r="A1416" s="116">
        <v>0.67891203703703706</v>
      </c>
      <c r="B1416">
        <v>-496.3903401</v>
      </c>
      <c r="C1416">
        <v>14583.71686</v>
      </c>
      <c r="D1416">
        <v>1.3083695040000001</v>
      </c>
      <c r="E1416">
        <v>2.2270612650000001</v>
      </c>
    </row>
    <row r="1417" spans="1:5">
      <c r="A1417" s="116">
        <v>0.67893518518518514</v>
      </c>
      <c r="B1417">
        <v>-496.40069399999999</v>
      </c>
      <c r="C1417">
        <v>14583.526949999999</v>
      </c>
      <c r="D1417">
        <v>1.327550126</v>
      </c>
      <c r="E1417">
        <v>2.2267376890000001</v>
      </c>
    </row>
    <row r="1418" spans="1:5">
      <c r="A1418" s="116">
        <v>0.67895833333333344</v>
      </c>
      <c r="B1418">
        <v>-496.405531</v>
      </c>
      <c r="C1418">
        <v>14583.487080000001</v>
      </c>
      <c r="D1418">
        <v>1.2654440309999999</v>
      </c>
      <c r="E1418">
        <v>2.2259663629999999</v>
      </c>
    </row>
    <row r="1419" spans="1:5">
      <c r="A1419" s="116">
        <v>0.67898148148148152</v>
      </c>
      <c r="B1419">
        <v>-496.39955959999998</v>
      </c>
      <c r="C1419">
        <v>14582.81984</v>
      </c>
      <c r="D1419">
        <v>1.3347036779999999</v>
      </c>
      <c r="E1419">
        <v>2.2268983539999998</v>
      </c>
    </row>
    <row r="1420" spans="1:5">
      <c r="A1420" s="116">
        <v>0.6790046296296296</v>
      </c>
      <c r="B1420">
        <v>-496.39756629999999</v>
      </c>
      <c r="C1420">
        <v>14581.133980000001</v>
      </c>
      <c r="D1420">
        <v>1.3247703550000001</v>
      </c>
      <c r="E1420">
        <v>2.2286352410000001</v>
      </c>
    </row>
    <row r="1421" spans="1:5">
      <c r="A1421" s="116">
        <v>0.67902777777777779</v>
      </c>
      <c r="B1421">
        <v>-496.40454110000002</v>
      </c>
      <c r="C1421">
        <v>14580.32199</v>
      </c>
      <c r="D1421">
        <v>1.315535347</v>
      </c>
      <c r="E1421">
        <v>2.228357221</v>
      </c>
    </row>
    <row r="1422" spans="1:5">
      <c r="A1422" s="116">
        <v>0.67905092592592586</v>
      </c>
      <c r="B1422">
        <v>-496.40909670000002</v>
      </c>
      <c r="C1422">
        <v>14580.02564</v>
      </c>
      <c r="D1422">
        <v>1.305034647</v>
      </c>
      <c r="E1422">
        <v>2.2278916660000001</v>
      </c>
    </row>
    <row r="1423" spans="1:5">
      <c r="A1423" s="116">
        <v>0.67907407407407405</v>
      </c>
      <c r="B1423">
        <v>-496.39320090000001</v>
      </c>
      <c r="C1423">
        <v>14579.162710000001</v>
      </c>
      <c r="D1423">
        <v>1.293612545</v>
      </c>
      <c r="E1423">
        <v>2.2278059510000001</v>
      </c>
    </row>
    <row r="1424" spans="1:5">
      <c r="A1424" s="116">
        <v>0.67909722222222213</v>
      </c>
      <c r="B1424">
        <v>-496.39053869999998</v>
      </c>
      <c r="C1424">
        <v>14577.784439999999</v>
      </c>
      <c r="D1424">
        <v>1.3138937589999999</v>
      </c>
      <c r="E1424">
        <v>2.2268615349999998</v>
      </c>
    </row>
    <row r="1425" spans="1:5">
      <c r="A1425" s="116">
        <v>0.67912037037037043</v>
      </c>
      <c r="B1425">
        <v>-496.40105240000003</v>
      </c>
      <c r="C1425">
        <v>14577.46509</v>
      </c>
      <c r="D1425">
        <v>1.2811933559999999</v>
      </c>
      <c r="E1425">
        <v>2.226292237</v>
      </c>
    </row>
    <row r="1426" spans="1:5">
      <c r="A1426" s="116">
        <v>0.67914351851851851</v>
      </c>
      <c r="B1426">
        <v>-496.40804689999999</v>
      </c>
      <c r="C1426">
        <v>14576.644340000001</v>
      </c>
      <c r="D1426">
        <v>1.3164285490000001</v>
      </c>
      <c r="E1426">
        <v>2.2263018670000001</v>
      </c>
    </row>
    <row r="1427" spans="1:5">
      <c r="A1427" s="116">
        <v>0.6791666666666667</v>
      </c>
      <c r="B1427">
        <v>-496.39525159999999</v>
      </c>
      <c r="C1427">
        <v>14575.292600000001</v>
      </c>
      <c r="D1427">
        <v>1.314667008</v>
      </c>
      <c r="E1427">
        <v>2.2271522639999999</v>
      </c>
    </row>
    <row r="1428" spans="1:5">
      <c r="A1428" s="116">
        <v>0.67918981481481477</v>
      </c>
      <c r="B1428">
        <v>-496.39180049999999</v>
      </c>
      <c r="C1428">
        <v>14575.241379999999</v>
      </c>
      <c r="D1428">
        <v>1.3113470330000001</v>
      </c>
      <c r="E1428">
        <v>2.2277235100000001</v>
      </c>
    </row>
    <row r="1429" spans="1:5">
      <c r="A1429" s="116">
        <v>0.67921296296296296</v>
      </c>
      <c r="B1429">
        <v>-496.4084532</v>
      </c>
      <c r="C1429">
        <v>14573.865169999999</v>
      </c>
      <c r="D1429">
        <v>1.27743042</v>
      </c>
      <c r="E1429">
        <v>2.2279555659999999</v>
      </c>
    </row>
    <row r="1430" spans="1:5">
      <c r="A1430" s="116">
        <v>0.67923611111111104</v>
      </c>
      <c r="B1430">
        <v>-496.39426900000001</v>
      </c>
      <c r="C1430">
        <v>14573.77679</v>
      </c>
      <c r="D1430">
        <v>1.2844243639999999</v>
      </c>
      <c r="E1430">
        <v>2.2280811210000002</v>
      </c>
    </row>
    <row r="1431" spans="1:5">
      <c r="A1431" s="116">
        <v>0.67925925925925934</v>
      </c>
      <c r="B1431">
        <v>-496.40137959999998</v>
      </c>
      <c r="C1431">
        <v>14573.77239</v>
      </c>
      <c r="D1431">
        <v>1.2731424140000001</v>
      </c>
      <c r="E1431">
        <v>2.2259686009999999</v>
      </c>
    </row>
    <row r="1432" spans="1:5">
      <c r="A1432" s="116">
        <v>0.67928240740740742</v>
      </c>
      <c r="B1432">
        <v>-496.40091469999999</v>
      </c>
      <c r="C1432">
        <v>14572.96112</v>
      </c>
      <c r="D1432">
        <v>1.2952605450000001</v>
      </c>
      <c r="E1432">
        <v>2.2277714139999998</v>
      </c>
    </row>
    <row r="1433" spans="1:5">
      <c r="A1433" s="116">
        <v>0.67930555555555561</v>
      </c>
      <c r="B1433">
        <v>-496.40298419999999</v>
      </c>
      <c r="C1433">
        <v>14571.939609999999</v>
      </c>
      <c r="D1433">
        <v>1.27760582</v>
      </c>
      <c r="E1433">
        <v>2.227265762</v>
      </c>
    </row>
    <row r="1434" spans="1:5">
      <c r="A1434" s="116">
        <v>0.67932870370370368</v>
      </c>
      <c r="B1434">
        <v>-496.4048932</v>
      </c>
      <c r="C1434">
        <v>14571.014230000001</v>
      </c>
      <c r="D1434">
        <v>1.3272944710000001</v>
      </c>
      <c r="E1434">
        <v>2.2259552829999998</v>
      </c>
    </row>
    <row r="1435" spans="1:5">
      <c r="A1435" s="116">
        <v>0.67935185185185187</v>
      </c>
      <c r="B1435">
        <v>-496.40904569999998</v>
      </c>
      <c r="C1435">
        <v>14570.32409</v>
      </c>
      <c r="D1435">
        <v>1.3202838969999999</v>
      </c>
      <c r="E1435">
        <v>2.2270354810000001</v>
      </c>
    </row>
    <row r="1436" spans="1:5">
      <c r="A1436" s="116">
        <v>0.67937499999999995</v>
      </c>
      <c r="B1436">
        <v>-496.40993880000002</v>
      </c>
      <c r="C1436">
        <v>14568.51067</v>
      </c>
      <c r="D1436">
        <v>1.3115605020000001</v>
      </c>
      <c r="E1436">
        <v>2.2277813950000001</v>
      </c>
    </row>
    <row r="1437" spans="1:5">
      <c r="A1437" s="116">
        <v>0.67939814814814825</v>
      </c>
      <c r="B1437">
        <v>-496.39873840000001</v>
      </c>
      <c r="C1437">
        <v>14567.65029</v>
      </c>
      <c r="D1437">
        <v>1.282143469</v>
      </c>
      <c r="E1437">
        <v>2.225059361</v>
      </c>
    </row>
    <row r="1438" spans="1:5">
      <c r="A1438" s="116">
        <v>0.67942129629629633</v>
      </c>
      <c r="B1438">
        <v>-496.40747620000002</v>
      </c>
      <c r="C1438">
        <v>14567.53701</v>
      </c>
      <c r="D1438">
        <v>1.292837869</v>
      </c>
      <c r="E1438">
        <v>2.228268704</v>
      </c>
    </row>
    <row r="1439" spans="1:5">
      <c r="A1439" s="116">
        <v>0.67944444444444441</v>
      </c>
      <c r="B1439">
        <v>-496.40264660000003</v>
      </c>
      <c r="C1439">
        <v>14565.67058</v>
      </c>
      <c r="D1439">
        <v>1.2865057019999999</v>
      </c>
      <c r="E1439">
        <v>2.2272332389999998</v>
      </c>
    </row>
    <row r="1440" spans="1:5">
      <c r="A1440" s="116">
        <v>0.6794675925925926</v>
      </c>
      <c r="B1440">
        <v>-496.40324049999998</v>
      </c>
      <c r="C1440">
        <v>14564.17901</v>
      </c>
      <c r="D1440">
        <v>1.3721895550000001</v>
      </c>
      <c r="E1440">
        <v>2.2283700529999999</v>
      </c>
    </row>
    <row r="1441" spans="1:5">
      <c r="A1441" s="116">
        <v>0.67949074074074067</v>
      </c>
      <c r="B1441">
        <v>-496.39472549999999</v>
      </c>
      <c r="C1441">
        <v>14563.735780000001</v>
      </c>
      <c r="D1441">
        <v>1.335440231</v>
      </c>
      <c r="E1441">
        <v>2.227465214</v>
      </c>
    </row>
    <row r="1442" spans="1:5">
      <c r="A1442" s="116">
        <v>0.67951388888888886</v>
      </c>
      <c r="B1442">
        <v>-496.39467009999998</v>
      </c>
      <c r="C1442">
        <v>14563.42906</v>
      </c>
      <c r="D1442">
        <v>1.295942374</v>
      </c>
      <c r="E1442">
        <v>2.2259762570000001</v>
      </c>
    </row>
    <row r="1443" spans="1:5">
      <c r="A1443" s="116">
        <v>0.67953703703703694</v>
      </c>
      <c r="B1443">
        <v>-496.3968984</v>
      </c>
      <c r="C1443">
        <v>14562.085440000001</v>
      </c>
      <c r="D1443">
        <v>1.2901043109999999</v>
      </c>
      <c r="E1443">
        <v>2.2277453070000002</v>
      </c>
    </row>
    <row r="1444" spans="1:5">
      <c r="A1444" s="116">
        <v>0.67956018518518524</v>
      </c>
      <c r="B1444">
        <v>-496.40893779999999</v>
      </c>
      <c r="C1444">
        <v>14560.962450000001</v>
      </c>
      <c r="D1444">
        <v>1.2651458440000001</v>
      </c>
      <c r="E1444">
        <v>2.2257954679999998</v>
      </c>
    </row>
    <row r="1445" spans="1:5">
      <c r="A1445" s="116">
        <v>0.67958333333333332</v>
      </c>
      <c r="B1445">
        <v>-496.40786220000001</v>
      </c>
      <c r="C1445">
        <v>14560.879580000001</v>
      </c>
      <c r="D1445">
        <v>1.290121214</v>
      </c>
      <c r="E1445">
        <v>2.2251934680000001</v>
      </c>
    </row>
    <row r="1446" spans="1:5">
      <c r="A1446" s="116">
        <v>0.67960648148148151</v>
      </c>
      <c r="B1446">
        <v>-496.398731</v>
      </c>
      <c r="C1446">
        <v>14560.24324</v>
      </c>
      <c r="D1446">
        <v>1.271075457</v>
      </c>
      <c r="E1446">
        <v>2.2263485190000001</v>
      </c>
    </row>
    <row r="1447" spans="1:5">
      <c r="A1447" s="116">
        <v>0.67962962962962958</v>
      </c>
      <c r="B1447">
        <v>-496.39555289999998</v>
      </c>
      <c r="C1447">
        <v>14559.76014</v>
      </c>
      <c r="D1447">
        <v>1.2802817959999999</v>
      </c>
      <c r="E1447">
        <v>2.227540479</v>
      </c>
    </row>
    <row r="1448" spans="1:5">
      <c r="A1448" s="116">
        <v>0.67965277777777777</v>
      </c>
      <c r="B1448">
        <v>-496.39591280000002</v>
      </c>
      <c r="C1448">
        <v>14559.06099</v>
      </c>
      <c r="D1448">
        <v>1.2128986559999999</v>
      </c>
      <c r="E1448">
        <v>2.2278767570000002</v>
      </c>
    </row>
    <row r="1449" spans="1:5">
      <c r="A1449" s="116">
        <v>0.67967592592592585</v>
      </c>
      <c r="B1449">
        <v>-496.39644929999997</v>
      </c>
      <c r="C1449">
        <v>14558.60749</v>
      </c>
      <c r="D1449">
        <v>1.2460059859999999</v>
      </c>
      <c r="E1449">
        <v>2.2274559009999999</v>
      </c>
    </row>
    <row r="1450" spans="1:5">
      <c r="A1450" s="116">
        <v>0.67969907407407415</v>
      </c>
      <c r="B1450">
        <v>-496.39466090000002</v>
      </c>
      <c r="C1450">
        <v>14557.00532</v>
      </c>
      <c r="D1450">
        <v>1.2860839770000001</v>
      </c>
      <c r="E1450">
        <v>2.2282197899999998</v>
      </c>
    </row>
    <row r="1451" spans="1:5">
      <c r="A1451" s="116">
        <v>0.67972222222222223</v>
      </c>
      <c r="B1451">
        <v>-496.39287610000002</v>
      </c>
      <c r="C1451">
        <v>14555.605380000001</v>
      </c>
      <c r="D1451">
        <v>1.273522577</v>
      </c>
      <c r="E1451">
        <v>2.227899013</v>
      </c>
    </row>
    <row r="1452" spans="1:5">
      <c r="A1452" s="116">
        <v>0.67974537037037042</v>
      </c>
      <c r="B1452">
        <v>-496.40122409999998</v>
      </c>
      <c r="C1452">
        <v>14554.640659999999</v>
      </c>
      <c r="D1452">
        <v>1.309267688</v>
      </c>
      <c r="E1452">
        <v>2.2276029770000001</v>
      </c>
    </row>
    <row r="1453" spans="1:5">
      <c r="A1453" s="116">
        <v>0.67976851851851849</v>
      </c>
      <c r="B1453">
        <v>-496.39987860000002</v>
      </c>
      <c r="C1453">
        <v>14553.829610000001</v>
      </c>
      <c r="D1453">
        <v>1.2430799610000001</v>
      </c>
      <c r="E1453">
        <v>2.227711454</v>
      </c>
    </row>
    <row r="1454" spans="1:5">
      <c r="A1454" s="116">
        <v>0.67979166666666668</v>
      </c>
      <c r="B1454">
        <v>-496.40242990000002</v>
      </c>
      <c r="C1454">
        <v>14552.732319999999</v>
      </c>
      <c r="D1454">
        <v>1.297984246</v>
      </c>
      <c r="E1454">
        <v>2.225227914</v>
      </c>
    </row>
    <row r="1455" spans="1:5">
      <c r="A1455" s="116">
        <v>0.67981481481481476</v>
      </c>
      <c r="B1455">
        <v>-496.40277759999998</v>
      </c>
      <c r="C1455">
        <v>14550.95046</v>
      </c>
      <c r="D1455">
        <v>1.2498486499999999</v>
      </c>
      <c r="E1455">
        <v>2.2279904670000001</v>
      </c>
    </row>
    <row r="1456" spans="1:5">
      <c r="A1456" s="116">
        <v>0.67983796296296306</v>
      </c>
      <c r="B1456">
        <v>-496.39883630000003</v>
      </c>
      <c r="C1456">
        <v>14550.333360000001</v>
      </c>
      <c r="D1456">
        <v>1.2770084850000001</v>
      </c>
      <c r="E1456">
        <v>2.2268221349999999</v>
      </c>
    </row>
    <row r="1457" spans="1:5">
      <c r="A1457" s="116">
        <v>0.67986111111111114</v>
      </c>
      <c r="B1457">
        <v>-496.40647130000002</v>
      </c>
      <c r="C1457">
        <v>14548.69551</v>
      </c>
      <c r="D1457">
        <v>1.2705331150000001</v>
      </c>
      <c r="E1457">
        <v>2.226679678</v>
      </c>
    </row>
    <row r="1458" spans="1:5">
      <c r="A1458" s="116">
        <v>0.67988425925925933</v>
      </c>
      <c r="B1458">
        <v>-496.40357330000001</v>
      </c>
      <c r="C1458">
        <v>14547.804239999999</v>
      </c>
      <c r="D1458">
        <v>1.276718426</v>
      </c>
      <c r="E1458">
        <v>2.2278145939999998</v>
      </c>
    </row>
    <row r="1459" spans="1:5">
      <c r="A1459" s="116">
        <v>0.6799074074074074</v>
      </c>
      <c r="B1459">
        <v>-496.40972169999998</v>
      </c>
      <c r="C1459">
        <v>14546.130579999999</v>
      </c>
      <c r="D1459">
        <v>1.2819595399999999</v>
      </c>
      <c r="E1459">
        <v>2.226764132</v>
      </c>
    </row>
    <row r="1460" spans="1:5">
      <c r="A1460" s="116">
        <v>0.67993055555555559</v>
      </c>
      <c r="B1460">
        <v>-496.41138899999999</v>
      </c>
      <c r="C1460">
        <v>14545.239949999999</v>
      </c>
      <c r="D1460">
        <v>1.2987513129999999</v>
      </c>
      <c r="E1460">
        <v>2.2256627419999999</v>
      </c>
    </row>
    <row r="1461" spans="1:5">
      <c r="A1461" s="116">
        <v>0.67995370370370367</v>
      </c>
      <c r="B1461">
        <v>-496.40758160000001</v>
      </c>
      <c r="C1461">
        <v>14543.493200000001</v>
      </c>
      <c r="D1461">
        <v>1.299679099</v>
      </c>
      <c r="E1461">
        <v>2.227572441</v>
      </c>
    </row>
    <row r="1462" spans="1:5">
      <c r="A1462" s="116">
        <v>0.67997685185185175</v>
      </c>
      <c r="B1462">
        <v>-496.3994265</v>
      </c>
      <c r="C1462">
        <v>14542.21235</v>
      </c>
      <c r="D1462">
        <v>1.2680280049999999</v>
      </c>
      <c r="E1462">
        <v>2.2253834459999999</v>
      </c>
    </row>
    <row r="1463" spans="1:5">
      <c r="A1463" s="116">
        <v>0.68</v>
      </c>
      <c r="B1463">
        <v>-496.39026610000002</v>
      </c>
      <c r="C1463">
        <v>14541.00476</v>
      </c>
      <c r="D1463">
        <v>1.2998841830000001</v>
      </c>
      <c r="E1463">
        <v>2.2263517099999999</v>
      </c>
    </row>
    <row r="1464" spans="1:5">
      <c r="A1464" s="116">
        <v>0.68002314814814813</v>
      </c>
      <c r="B1464">
        <v>-496.4081319</v>
      </c>
      <c r="C1464">
        <v>14540.889719999999</v>
      </c>
      <c r="D1464">
        <v>1.2446086919999999</v>
      </c>
      <c r="E1464">
        <v>2.2285014950000002</v>
      </c>
    </row>
    <row r="1465" spans="1:5">
      <c r="A1465" s="116">
        <v>0.68004629629629632</v>
      </c>
      <c r="B1465">
        <v>-496.40157529999999</v>
      </c>
      <c r="C1465">
        <v>14539.80529</v>
      </c>
      <c r="D1465">
        <v>1.2931808890000001</v>
      </c>
      <c r="E1465">
        <v>2.2276627069999999</v>
      </c>
    </row>
    <row r="1466" spans="1:5">
      <c r="A1466" s="116">
        <v>0.68006944444444439</v>
      </c>
      <c r="B1466">
        <v>-496.40148929999998</v>
      </c>
      <c r="C1466">
        <v>14539.6702</v>
      </c>
      <c r="D1466">
        <v>1.228339013</v>
      </c>
      <c r="E1466">
        <v>2.2270058399999999</v>
      </c>
    </row>
    <row r="1467" spans="1:5">
      <c r="A1467" s="116">
        <v>0.68009259259259258</v>
      </c>
      <c r="B1467">
        <v>-496.40057259999998</v>
      </c>
      <c r="C1467">
        <v>14538.903829999999</v>
      </c>
      <c r="D1467">
        <v>1.2942476759999999</v>
      </c>
      <c r="E1467">
        <v>2.227795226</v>
      </c>
    </row>
    <row r="1468" spans="1:5">
      <c r="A1468" s="116">
        <v>0.68011574074074066</v>
      </c>
      <c r="B1468">
        <v>-496.40378859999998</v>
      </c>
      <c r="C1468">
        <v>14537.7035</v>
      </c>
      <c r="D1468">
        <v>1.2882951039999999</v>
      </c>
      <c r="E1468">
        <v>2.2267200269999998</v>
      </c>
    </row>
    <row r="1469" spans="1:5">
      <c r="A1469" s="116">
        <v>0.68013888888888896</v>
      </c>
      <c r="B1469">
        <v>-496.39129869999999</v>
      </c>
      <c r="C1469">
        <v>14537.54441</v>
      </c>
      <c r="D1469">
        <v>1.3120750160000001</v>
      </c>
      <c r="E1469">
        <v>2.2281400339999999</v>
      </c>
    </row>
    <row r="1470" spans="1:5">
      <c r="A1470" s="116">
        <v>0.68016203703703704</v>
      </c>
      <c r="B1470">
        <v>-496.40402669999997</v>
      </c>
      <c r="C1470">
        <v>14535.768099999999</v>
      </c>
      <c r="D1470">
        <v>1.2393580749999999</v>
      </c>
      <c r="E1470">
        <v>2.2267853550000001</v>
      </c>
    </row>
    <row r="1471" spans="1:5">
      <c r="A1471" s="116">
        <v>0.68018518518518523</v>
      </c>
      <c r="B1471">
        <v>-496.39341719999999</v>
      </c>
      <c r="C1471">
        <v>14533.93548</v>
      </c>
      <c r="D1471">
        <v>1.2644995320000001</v>
      </c>
      <c r="E1471">
        <v>2.2259692520000001</v>
      </c>
    </row>
    <row r="1472" spans="1:5">
      <c r="A1472" s="116">
        <v>0.6802083333333333</v>
      </c>
      <c r="B1472">
        <v>-496.40273070000001</v>
      </c>
      <c r="C1472">
        <v>14533.33736</v>
      </c>
      <c r="D1472">
        <v>1.2730060409999999</v>
      </c>
      <c r="E1472">
        <v>2.2275651089999999</v>
      </c>
    </row>
    <row r="1473" spans="1:5">
      <c r="A1473" s="116">
        <v>0.68023148148148149</v>
      </c>
      <c r="B1473">
        <v>-496.39334789999998</v>
      </c>
      <c r="C1473">
        <v>14533.304620000001</v>
      </c>
      <c r="D1473">
        <v>1.2454271910000001</v>
      </c>
      <c r="E1473">
        <v>2.227532606</v>
      </c>
    </row>
    <row r="1474" spans="1:5">
      <c r="A1474" s="116">
        <v>0.68025462962962957</v>
      </c>
      <c r="B1474">
        <v>-496.40946389999999</v>
      </c>
      <c r="C1474">
        <v>14533.00468</v>
      </c>
      <c r="D1474">
        <v>1.2952780310000001</v>
      </c>
      <c r="E1474">
        <v>2.227335289</v>
      </c>
    </row>
    <row r="1475" spans="1:5">
      <c r="A1475" s="116">
        <v>0.68027777777777787</v>
      </c>
      <c r="B1475">
        <v>-496.39200260000001</v>
      </c>
      <c r="C1475">
        <v>14531.380660000001</v>
      </c>
      <c r="D1475">
        <v>1.29079593</v>
      </c>
      <c r="E1475">
        <v>2.2264096219999998</v>
      </c>
    </row>
    <row r="1476" spans="1:5">
      <c r="A1476" s="116">
        <v>0.68030092592592595</v>
      </c>
      <c r="B1476">
        <v>-496.4048871</v>
      </c>
      <c r="C1476">
        <v>14529.54084</v>
      </c>
      <c r="D1476">
        <v>1.2958246099999999</v>
      </c>
      <c r="E1476">
        <v>2.2279499399999998</v>
      </c>
    </row>
    <row r="1477" spans="1:5">
      <c r="A1477" s="116">
        <v>0.68032407407407414</v>
      </c>
      <c r="B1477">
        <v>-496.39433150000002</v>
      </c>
      <c r="C1477">
        <v>14529.164510000001</v>
      </c>
      <c r="D1477">
        <v>1.2765710379999999</v>
      </c>
      <c r="E1477">
        <v>2.227635051</v>
      </c>
    </row>
    <row r="1478" spans="1:5">
      <c r="A1478" s="116">
        <v>0.68034722222222221</v>
      </c>
      <c r="B1478">
        <v>-496.40123349999999</v>
      </c>
      <c r="C1478">
        <v>14528.86478</v>
      </c>
      <c r="D1478">
        <v>1.297639899</v>
      </c>
      <c r="E1478">
        <v>2.2259913610000002</v>
      </c>
    </row>
    <row r="1479" spans="1:5">
      <c r="A1479" s="116">
        <v>0.6803703703703704</v>
      </c>
      <c r="B1479">
        <v>-496.4009969</v>
      </c>
      <c r="C1479">
        <v>14527.71313</v>
      </c>
      <c r="D1479">
        <v>1.2965096659999999</v>
      </c>
      <c r="E1479">
        <v>2.2265189780000001</v>
      </c>
    </row>
    <row r="1480" spans="1:5">
      <c r="A1480" s="116">
        <v>0.68039351851851848</v>
      </c>
      <c r="B1480">
        <v>-496.39566819999999</v>
      </c>
      <c r="C1480">
        <v>14526.29708</v>
      </c>
      <c r="D1480">
        <v>1.3273462620000001</v>
      </c>
      <c r="E1480">
        <v>2.2283543909999999</v>
      </c>
    </row>
    <row r="1481" spans="1:5">
      <c r="A1481" s="116">
        <v>0.68041666666666656</v>
      </c>
      <c r="B1481">
        <v>-496.40466359999999</v>
      </c>
      <c r="C1481">
        <v>14524.47128</v>
      </c>
      <c r="D1481">
        <v>1.3133633259999999</v>
      </c>
      <c r="E1481">
        <v>2.2264025140000001</v>
      </c>
    </row>
    <row r="1482" spans="1:5">
      <c r="A1482" s="116">
        <v>0.68043981481481486</v>
      </c>
      <c r="B1482">
        <v>-496.39238829999999</v>
      </c>
      <c r="C1482">
        <v>14523.49568</v>
      </c>
      <c r="D1482">
        <v>1.3577446120000001</v>
      </c>
      <c r="E1482">
        <v>2.2267703280000002</v>
      </c>
    </row>
    <row r="1483" spans="1:5">
      <c r="A1483" s="116">
        <v>0.68046296296296294</v>
      </c>
      <c r="B1483">
        <v>-496.40929619999997</v>
      </c>
      <c r="C1483">
        <v>14521.94082</v>
      </c>
      <c r="D1483">
        <v>1.332540472</v>
      </c>
      <c r="E1483">
        <v>2.227839973</v>
      </c>
    </row>
    <row r="1484" spans="1:5">
      <c r="A1484" s="116">
        <v>0.68048611111111112</v>
      </c>
      <c r="B1484">
        <v>-496.41092040000001</v>
      </c>
      <c r="C1484">
        <v>14521.26578</v>
      </c>
      <c r="D1484">
        <v>1.326516223</v>
      </c>
      <c r="E1484">
        <v>2.2260652950000002</v>
      </c>
    </row>
    <row r="1485" spans="1:5">
      <c r="A1485" s="116">
        <v>0.6805092592592592</v>
      </c>
      <c r="B1485">
        <v>-496.39924689999998</v>
      </c>
      <c r="C1485">
        <v>14519.808569999999</v>
      </c>
      <c r="D1485">
        <v>1.335662796</v>
      </c>
      <c r="E1485">
        <v>2.2262390669999998</v>
      </c>
    </row>
    <row r="1486" spans="1:5">
      <c r="A1486" s="116">
        <v>0.68053240740740739</v>
      </c>
      <c r="B1486">
        <v>-496.40434140000002</v>
      </c>
      <c r="C1486">
        <v>14518.493060000001</v>
      </c>
      <c r="D1486">
        <v>1.2784597289999999</v>
      </c>
      <c r="E1486">
        <v>2.2269185999999999</v>
      </c>
    </row>
    <row r="1487" spans="1:5">
      <c r="A1487" s="116">
        <v>0.68055555555555547</v>
      </c>
      <c r="B1487">
        <v>-496.41075919999997</v>
      </c>
      <c r="C1487">
        <v>14518.00159</v>
      </c>
      <c r="D1487">
        <v>1.3619260449999999</v>
      </c>
      <c r="E1487">
        <v>2.2284181639999998</v>
      </c>
    </row>
    <row r="1488" spans="1:5">
      <c r="A1488" s="116">
        <v>0.68057870370370377</v>
      </c>
      <c r="B1488">
        <v>-496.4023383</v>
      </c>
      <c r="C1488">
        <v>14517.643029999999</v>
      </c>
      <c r="D1488">
        <v>1.3036685210000001</v>
      </c>
      <c r="E1488">
        <v>2.227628411</v>
      </c>
    </row>
    <row r="1489" spans="1:5">
      <c r="A1489" s="116">
        <v>0.68060185185185185</v>
      </c>
      <c r="B1489">
        <v>-496.403324</v>
      </c>
      <c r="C1489">
        <v>14517.600700000001</v>
      </c>
      <c r="D1489">
        <v>1.358373754</v>
      </c>
      <c r="E1489">
        <v>2.2266966269999999</v>
      </c>
    </row>
    <row r="1490" spans="1:5">
      <c r="A1490" s="116">
        <v>0.68062500000000004</v>
      </c>
      <c r="B1490">
        <v>-496.39633659999998</v>
      </c>
      <c r="C1490">
        <v>14516.46233</v>
      </c>
      <c r="D1490">
        <v>1.3431426550000001</v>
      </c>
      <c r="E1490">
        <v>2.225812517</v>
      </c>
    </row>
    <row r="1491" spans="1:5">
      <c r="A1491" s="116">
        <v>0.68064814814814811</v>
      </c>
      <c r="B1491">
        <v>-496.40561050000002</v>
      </c>
      <c r="C1491">
        <v>14515.651019999999</v>
      </c>
      <c r="D1491">
        <v>1.353746205</v>
      </c>
      <c r="E1491">
        <v>2.227107347</v>
      </c>
    </row>
    <row r="1492" spans="1:5">
      <c r="A1492" s="116">
        <v>0.6806712962962963</v>
      </c>
      <c r="B1492">
        <v>-496.40001310000002</v>
      </c>
      <c r="C1492">
        <v>14513.83655</v>
      </c>
      <c r="D1492">
        <v>1.2979794360000001</v>
      </c>
      <c r="E1492">
        <v>2.2265307220000001</v>
      </c>
    </row>
    <row r="1493" spans="1:5">
      <c r="A1493" s="116">
        <v>0.68069444444444438</v>
      </c>
      <c r="B1493">
        <v>-496.39749110000002</v>
      </c>
      <c r="C1493">
        <v>14512.88782</v>
      </c>
      <c r="D1493">
        <v>1.3500470419999999</v>
      </c>
      <c r="E1493">
        <v>2.22610625</v>
      </c>
    </row>
    <row r="1494" spans="1:5">
      <c r="A1494" s="116">
        <v>0.68071759259259268</v>
      </c>
      <c r="B1494">
        <v>-496.3998153</v>
      </c>
      <c r="C1494">
        <v>14511.013199999999</v>
      </c>
      <c r="D1494">
        <v>1.305715966</v>
      </c>
      <c r="E1494">
        <v>2.2257670520000001</v>
      </c>
    </row>
    <row r="1495" spans="1:5">
      <c r="A1495" s="116">
        <v>0.68074074074074076</v>
      </c>
      <c r="B1495">
        <v>-496.39872480000002</v>
      </c>
      <c r="C1495">
        <v>14510.966109999999</v>
      </c>
      <c r="D1495">
        <v>1.3750773999999999</v>
      </c>
      <c r="E1495">
        <v>2.2276078969999999</v>
      </c>
    </row>
    <row r="1496" spans="1:5">
      <c r="A1496" s="116">
        <v>0.68076388888888895</v>
      </c>
      <c r="B1496">
        <v>-496.4078634</v>
      </c>
      <c r="C1496">
        <v>14509.329320000001</v>
      </c>
      <c r="D1496">
        <v>1.3258275070000001</v>
      </c>
      <c r="E1496">
        <v>2.2275075059999998</v>
      </c>
    </row>
    <row r="1497" spans="1:5">
      <c r="A1497" s="116">
        <v>0.68078703703703702</v>
      </c>
      <c r="B1497">
        <v>-496.4088984</v>
      </c>
      <c r="C1497">
        <v>14507.341549999999</v>
      </c>
      <c r="D1497">
        <v>1.3043894549999999</v>
      </c>
      <c r="E1497">
        <v>2.227374701</v>
      </c>
    </row>
    <row r="1498" spans="1:5">
      <c r="A1498" s="116">
        <v>0.68081018518518521</v>
      </c>
      <c r="B1498">
        <v>-496.40736500000003</v>
      </c>
      <c r="C1498">
        <v>14506.43514</v>
      </c>
      <c r="D1498">
        <v>1.3473235670000001</v>
      </c>
      <c r="E1498">
        <v>2.2263597819999998</v>
      </c>
    </row>
    <row r="1499" spans="1:5">
      <c r="A1499" s="116">
        <v>0.68083333333333329</v>
      </c>
      <c r="B1499">
        <v>-496.40120960000002</v>
      </c>
      <c r="C1499">
        <v>14505.623879999999</v>
      </c>
      <c r="D1499">
        <v>1.3348083260000001</v>
      </c>
      <c r="E1499">
        <v>2.2270981879999998</v>
      </c>
    </row>
    <row r="1500" spans="1:5">
      <c r="A1500" s="116">
        <v>0.68085648148148159</v>
      </c>
      <c r="B1500">
        <v>-496.39713360000002</v>
      </c>
      <c r="C1500">
        <v>14503.79912</v>
      </c>
      <c r="D1500">
        <v>1.346710415</v>
      </c>
      <c r="E1500">
        <v>2.2273917509999999</v>
      </c>
    </row>
    <row r="1501" spans="1:5">
      <c r="A1501" s="116">
        <v>0.68087962962962967</v>
      </c>
      <c r="B1501">
        <v>-496.3906963</v>
      </c>
      <c r="C1501">
        <v>14501.83561</v>
      </c>
      <c r="D1501">
        <v>1.3550841520000001</v>
      </c>
      <c r="E1501">
        <v>2.224529924</v>
      </c>
    </row>
    <row r="1502" spans="1:5">
      <c r="A1502" s="116">
        <v>0.68090277777777775</v>
      </c>
      <c r="B1502">
        <v>-496.41085850000002</v>
      </c>
      <c r="C1502">
        <v>14500.70141</v>
      </c>
      <c r="D1502">
        <v>1.2940019570000001</v>
      </c>
      <c r="E1502">
        <v>2.2121790880000001</v>
      </c>
    </row>
    <row r="1503" spans="1:5">
      <c r="A1503" s="116">
        <v>0.68092592592592593</v>
      </c>
      <c r="B1503">
        <v>-496.39758189999998</v>
      </c>
      <c r="C1503">
        <v>14499.044040000001</v>
      </c>
      <c r="D1503">
        <v>1.354361318</v>
      </c>
      <c r="E1503">
        <v>2.2443328120000001</v>
      </c>
    </row>
    <row r="1504" spans="1:5">
      <c r="A1504" s="116">
        <v>0.68094907407407401</v>
      </c>
      <c r="B1504">
        <v>-496.40809100000001</v>
      </c>
      <c r="C1504">
        <v>14497.277959999999</v>
      </c>
      <c r="D1504">
        <v>1.287472017</v>
      </c>
      <c r="E1504">
        <v>2.1891234819999998</v>
      </c>
    </row>
    <row r="1505" spans="1:5">
      <c r="A1505" s="116">
        <v>0.6809722222222222</v>
      </c>
      <c r="B1505">
        <v>-496.39937659999998</v>
      </c>
      <c r="C1505">
        <v>14495.32892</v>
      </c>
      <c r="D1505">
        <v>1.3298911</v>
      </c>
      <c r="E1505">
        <v>2.2284484139999998</v>
      </c>
    </row>
    <row r="1506" spans="1:5">
      <c r="A1506" s="116">
        <v>0.68099537037037028</v>
      </c>
      <c r="B1506">
        <v>-496.4110033</v>
      </c>
      <c r="C1506">
        <v>14494.773740000001</v>
      </c>
      <c r="D1506">
        <v>1.294746736</v>
      </c>
      <c r="E1506">
        <v>2.1950004139999999</v>
      </c>
    </row>
    <row r="1507" spans="1:5">
      <c r="A1507" s="116">
        <v>0.68101851851851858</v>
      </c>
      <c r="B1507">
        <v>-496.39783340000002</v>
      </c>
      <c r="C1507">
        <v>14494.318569999999</v>
      </c>
      <c r="D1507">
        <v>1.30027206</v>
      </c>
      <c r="E1507">
        <v>2.198359575</v>
      </c>
    </row>
    <row r="1508" spans="1:5">
      <c r="A1508" s="116">
        <v>0.68104166666666666</v>
      </c>
      <c r="B1508">
        <v>-496.39014989999998</v>
      </c>
      <c r="C1508">
        <v>14494.298210000001</v>
      </c>
      <c r="D1508">
        <v>1.2574465020000001</v>
      </c>
      <c r="E1508">
        <v>2.1997291919999999</v>
      </c>
    </row>
    <row r="1509" spans="1:5">
      <c r="A1509" s="116">
        <v>0.68106481481481485</v>
      </c>
      <c r="B1509">
        <v>-496.40346090000003</v>
      </c>
      <c r="C1509">
        <v>14492.65684</v>
      </c>
      <c r="D1509">
        <v>1.304121936</v>
      </c>
      <c r="E1509">
        <v>2.2028190840000001</v>
      </c>
    </row>
    <row r="1510" spans="1:5">
      <c r="A1510" s="116">
        <v>0.68108796296296292</v>
      </c>
      <c r="B1510">
        <v>-496.39931630000001</v>
      </c>
      <c r="C1510">
        <v>14491.45566</v>
      </c>
      <c r="D1510">
        <v>1.310614145</v>
      </c>
      <c r="E1510">
        <v>2.2302539139999999</v>
      </c>
    </row>
    <row r="1511" spans="1:5">
      <c r="A1511" s="116">
        <v>0.68111111111111111</v>
      </c>
      <c r="B1511">
        <v>-496.39611200000002</v>
      </c>
      <c r="C1511">
        <v>14490.40453</v>
      </c>
      <c r="D1511">
        <v>1.30539169</v>
      </c>
      <c r="E1511">
        <v>2.1877352650000002</v>
      </c>
    </row>
    <row r="1512" spans="1:5">
      <c r="A1512" s="116">
        <v>0.68113425925925919</v>
      </c>
      <c r="B1512">
        <v>-496.40657099999999</v>
      </c>
      <c r="C1512">
        <v>14490.347529999999</v>
      </c>
      <c r="D1512">
        <v>1.344113857</v>
      </c>
      <c r="E1512">
        <v>2.244665447</v>
      </c>
    </row>
    <row r="1513" spans="1:5">
      <c r="A1513" s="116">
        <v>0.68115740740740749</v>
      </c>
      <c r="B1513">
        <v>-496.4079385</v>
      </c>
      <c r="C1513">
        <v>14490.289500000001</v>
      </c>
      <c r="D1513">
        <v>1.2938956370000001</v>
      </c>
      <c r="E1513">
        <v>2.1835984650000002</v>
      </c>
    </row>
    <row r="1514" spans="1:5">
      <c r="A1514" s="116">
        <v>0.68118055555555557</v>
      </c>
      <c r="B1514">
        <v>-496.40865109999999</v>
      </c>
      <c r="C1514">
        <v>14489.18792</v>
      </c>
      <c r="D1514">
        <v>1.292723377</v>
      </c>
      <c r="E1514">
        <v>2.1802990919999998</v>
      </c>
    </row>
    <row r="1515" spans="1:5">
      <c r="A1515" s="116">
        <v>0.68120370370370376</v>
      </c>
      <c r="B1515">
        <v>-496.40224319999999</v>
      </c>
      <c r="C1515">
        <v>14488.87552</v>
      </c>
      <c r="D1515">
        <v>1.2830815950000001</v>
      </c>
      <c r="E1515">
        <v>2.2180963419999999</v>
      </c>
    </row>
    <row r="1516" spans="1:5">
      <c r="A1516" s="116">
        <v>0.68122685185185183</v>
      </c>
      <c r="B1516">
        <v>-496.40864370000003</v>
      </c>
      <c r="C1516">
        <v>14488.297479999999</v>
      </c>
      <c r="D1516">
        <v>1.3371208459999999</v>
      </c>
      <c r="E1516">
        <v>2.2248485640000002</v>
      </c>
    </row>
    <row r="1517" spans="1:5">
      <c r="A1517" s="116">
        <v>0.68125000000000002</v>
      </c>
      <c r="B1517">
        <v>-496.40494539999997</v>
      </c>
      <c r="C1517">
        <v>14488.214610000001</v>
      </c>
      <c r="D1517">
        <v>1.3121765759999999</v>
      </c>
      <c r="E1517">
        <v>2.224754517</v>
      </c>
    </row>
    <row r="1518" spans="1:5">
      <c r="A1518" s="116">
        <v>0.6812731481481481</v>
      </c>
      <c r="B1518">
        <v>-496.41167130000002</v>
      </c>
      <c r="C1518">
        <v>14487.307790000001</v>
      </c>
      <c r="D1518">
        <v>1.2985299969999999</v>
      </c>
      <c r="E1518">
        <v>2.2233332510000001</v>
      </c>
    </row>
    <row r="1519" spans="1:5">
      <c r="A1519" s="116">
        <v>0.6812962962962964</v>
      </c>
      <c r="B1519">
        <v>-496.40663280000001</v>
      </c>
      <c r="C1519">
        <v>14486.009110000001</v>
      </c>
      <c r="D1519">
        <v>1.2952456299999999</v>
      </c>
      <c r="E1519">
        <v>2.2196224689999999</v>
      </c>
    </row>
    <row r="1520" spans="1:5">
      <c r="A1520" s="116">
        <v>0.68131944444444448</v>
      </c>
      <c r="B1520">
        <v>-496.4036547</v>
      </c>
      <c r="C1520">
        <v>14485.94952</v>
      </c>
      <c r="D1520">
        <v>1.2641817289999999</v>
      </c>
      <c r="E1520">
        <v>2.2176808939999999</v>
      </c>
    </row>
    <row r="1521" spans="1:5">
      <c r="A1521" s="116">
        <v>0.68134259259259267</v>
      </c>
      <c r="B1521">
        <v>-496.39051460000002</v>
      </c>
      <c r="C1521">
        <v>14485.3197</v>
      </c>
      <c r="D1521">
        <v>1.279425604</v>
      </c>
      <c r="E1521">
        <v>2.1949369440000002</v>
      </c>
    </row>
    <row r="1522" spans="1:5">
      <c r="A1522" s="116">
        <v>0.68136574074074074</v>
      </c>
      <c r="B1522">
        <v>-496.40115209999999</v>
      </c>
      <c r="C1522">
        <v>14484.50135</v>
      </c>
      <c r="D1522">
        <v>1.2777606960000001</v>
      </c>
      <c r="E1522">
        <v>2.218392932</v>
      </c>
    </row>
    <row r="1523" spans="1:5">
      <c r="A1523" s="116">
        <v>0.68138888888888882</v>
      </c>
      <c r="B1523">
        <v>-496.39368580000001</v>
      </c>
      <c r="C1523">
        <v>14482.84533</v>
      </c>
      <c r="D1523">
        <v>1.3042623579999999</v>
      </c>
      <c r="E1523">
        <v>2.1933910910000001</v>
      </c>
    </row>
    <row r="1524" spans="1:5">
      <c r="A1524" s="116">
        <v>0.68141203703703701</v>
      </c>
      <c r="B1524">
        <v>-496.39913860000001</v>
      </c>
      <c r="C1524">
        <v>14482.43915</v>
      </c>
      <c r="D1524">
        <v>1.2817424470000001</v>
      </c>
      <c r="E1524">
        <v>2.21563899</v>
      </c>
    </row>
    <row r="1525" spans="1:5">
      <c r="A1525" s="116">
        <v>0.68143518518518509</v>
      </c>
      <c r="B1525">
        <v>-496.40867129999998</v>
      </c>
      <c r="C1525">
        <v>14480.991110000001</v>
      </c>
      <c r="D1525">
        <v>1.3438854790000001</v>
      </c>
      <c r="E1525">
        <v>2.2246028280000001</v>
      </c>
    </row>
    <row r="1526" spans="1:5">
      <c r="A1526" s="116">
        <v>0.68145833333333339</v>
      </c>
      <c r="B1526">
        <v>-496.40043880000002</v>
      </c>
      <c r="C1526">
        <v>14480.020210000001</v>
      </c>
      <c r="D1526">
        <v>1.295741391</v>
      </c>
      <c r="E1526">
        <v>2.2232964740000001</v>
      </c>
    </row>
    <row r="1527" spans="1:5">
      <c r="A1527" s="116">
        <v>0.68148148148148147</v>
      </c>
      <c r="B1527">
        <v>-496.4103715</v>
      </c>
      <c r="C1527">
        <v>14478.7691</v>
      </c>
      <c r="D1527">
        <v>1.3112149049999999</v>
      </c>
      <c r="E1527">
        <v>2.2002212390000002</v>
      </c>
    </row>
    <row r="1528" spans="1:5">
      <c r="A1528" s="116">
        <v>0.68150462962962965</v>
      </c>
      <c r="B1528">
        <v>-496.40745870000001</v>
      </c>
      <c r="C1528">
        <v>14476.960719999999</v>
      </c>
      <c r="D1528">
        <v>1.294255779</v>
      </c>
      <c r="E1528">
        <v>2.2172399469999999</v>
      </c>
    </row>
    <row r="1529" spans="1:5">
      <c r="A1529" s="116">
        <v>0.68152777777777773</v>
      </c>
      <c r="B1529">
        <v>-496.39540219999998</v>
      </c>
      <c r="C1529">
        <v>14476.70889</v>
      </c>
      <c r="D1529">
        <v>1.270321042</v>
      </c>
      <c r="E1529">
        <v>2.2059927350000001</v>
      </c>
    </row>
    <row r="1530" spans="1:5">
      <c r="A1530" s="116">
        <v>0.68155092592592592</v>
      </c>
      <c r="B1530">
        <v>-496.39117759999999</v>
      </c>
      <c r="C1530">
        <v>14475.243990000001</v>
      </c>
      <c r="D1530">
        <v>1.3036197009999999</v>
      </c>
      <c r="E1530">
        <v>2.2093343970000001</v>
      </c>
    </row>
    <row r="1531" spans="1:5">
      <c r="A1531" s="116">
        <v>0.681574074074074</v>
      </c>
      <c r="B1531">
        <v>-496.40189270000002</v>
      </c>
      <c r="C1531">
        <v>14474.6731</v>
      </c>
      <c r="D1531">
        <v>1.276168435</v>
      </c>
      <c r="E1531">
        <v>2.212707983</v>
      </c>
    </row>
    <row r="1532" spans="1:5">
      <c r="A1532" s="116">
        <v>0.6815972222222223</v>
      </c>
      <c r="B1532">
        <v>-496.4057431</v>
      </c>
      <c r="C1532">
        <v>14473.89891</v>
      </c>
      <c r="D1532">
        <v>1.2718222509999999</v>
      </c>
      <c r="E1532">
        <v>2.2248368360000002</v>
      </c>
    </row>
    <row r="1533" spans="1:5">
      <c r="A1533" s="116">
        <v>0.68162037037037038</v>
      </c>
      <c r="B1533">
        <v>-496.4075871</v>
      </c>
      <c r="C1533">
        <v>14472.544889999999</v>
      </c>
      <c r="D1533">
        <v>1.2944893019999999</v>
      </c>
      <c r="E1533">
        <v>2.2102985560000001</v>
      </c>
    </row>
    <row r="1534" spans="1:5">
      <c r="A1534" s="116">
        <v>0.68164351851851857</v>
      </c>
      <c r="B1534">
        <v>-496.40872359999997</v>
      </c>
      <c r="C1534">
        <v>14471.291880000001</v>
      </c>
      <c r="D1534">
        <v>1.3198830180000001</v>
      </c>
      <c r="E1534">
        <v>2.222562623</v>
      </c>
    </row>
    <row r="1535" spans="1:5">
      <c r="A1535" s="116">
        <v>0.68166666666666664</v>
      </c>
      <c r="B1535">
        <v>-496.40219780000001</v>
      </c>
      <c r="C1535">
        <v>14471.1986</v>
      </c>
      <c r="D1535">
        <v>1.266279256</v>
      </c>
      <c r="E1535">
        <v>2.2114553780000001</v>
      </c>
    </row>
    <row r="1536" spans="1:5">
      <c r="A1536" s="116">
        <v>0.68168981481481483</v>
      </c>
      <c r="B1536">
        <v>-496.39538449999998</v>
      </c>
      <c r="C1536">
        <v>14471.12984</v>
      </c>
      <c r="D1536">
        <v>1.3169808510000001</v>
      </c>
      <c r="E1536">
        <v>2.2301315260000001</v>
      </c>
    </row>
    <row r="1537" spans="1:5">
      <c r="A1537" s="116">
        <v>0.68171296296296291</v>
      </c>
      <c r="B1537">
        <v>-496.39199939999997</v>
      </c>
      <c r="C1537">
        <v>14470.187819999999</v>
      </c>
      <c r="D1537">
        <v>1.2761854560000001</v>
      </c>
      <c r="E1537">
        <v>2.22410109</v>
      </c>
    </row>
    <row r="1538" spans="1:5">
      <c r="A1538" s="116">
        <v>0.68173611111111121</v>
      </c>
      <c r="B1538">
        <v>-496.41091619999997</v>
      </c>
      <c r="C1538">
        <v>14469.06632</v>
      </c>
      <c r="D1538">
        <v>1.2840585950000001</v>
      </c>
      <c r="E1538">
        <v>2.2260593449999999</v>
      </c>
    </row>
    <row r="1539" spans="1:5">
      <c r="A1539" s="116">
        <v>0.68175925925925929</v>
      </c>
      <c r="B1539">
        <v>-496.3999594</v>
      </c>
      <c r="C1539">
        <v>14467.262779999999</v>
      </c>
      <c r="D1539">
        <v>1.300631761</v>
      </c>
      <c r="E1539">
        <v>2.2420575600000001</v>
      </c>
    </row>
    <row r="1540" spans="1:5">
      <c r="A1540" s="116">
        <v>0.68178240740740748</v>
      </c>
      <c r="B1540">
        <v>-496.4105002</v>
      </c>
      <c r="C1540">
        <v>14465.474270000001</v>
      </c>
      <c r="D1540">
        <v>1.3330468499999999</v>
      </c>
      <c r="E1540">
        <v>2.2188299489999999</v>
      </c>
    </row>
    <row r="1541" spans="1:5">
      <c r="A1541" s="116">
        <v>0.68180555555555555</v>
      </c>
      <c r="B1541">
        <v>-496.39120739999998</v>
      </c>
      <c r="C1541">
        <v>14463.71263</v>
      </c>
      <c r="D1541">
        <v>1.3226527969999999</v>
      </c>
      <c r="E1541">
        <v>2.2157522940000001</v>
      </c>
    </row>
    <row r="1542" spans="1:5">
      <c r="A1542" s="116">
        <v>0.68182870370370363</v>
      </c>
      <c r="B1542">
        <v>-496.39486520000003</v>
      </c>
      <c r="C1542">
        <v>14463.0263</v>
      </c>
      <c r="D1542">
        <v>1.2960231040000001</v>
      </c>
      <c r="E1542">
        <v>2.1934593859999998</v>
      </c>
    </row>
    <row r="1543" spans="1:5">
      <c r="A1543" s="116">
        <v>0.68185185185185182</v>
      </c>
      <c r="B1543">
        <v>-496.40416399999998</v>
      </c>
      <c r="C1543">
        <v>14462.00121</v>
      </c>
      <c r="D1543">
        <v>1.291303742</v>
      </c>
      <c r="E1543">
        <v>2.2014123749999999</v>
      </c>
    </row>
    <row r="1544" spans="1:5">
      <c r="A1544" s="116">
        <v>0.6818749999999999</v>
      </c>
      <c r="B1544">
        <v>-496.3902956</v>
      </c>
      <c r="C1544">
        <v>14460.7498</v>
      </c>
      <c r="D1544">
        <v>1.2813362939999999</v>
      </c>
      <c r="E1544">
        <v>2.2416314599999998</v>
      </c>
    </row>
    <row r="1545" spans="1:5">
      <c r="A1545" s="116">
        <v>0.6818981481481482</v>
      </c>
      <c r="B1545">
        <v>-496.40774720000002</v>
      </c>
      <c r="C1545">
        <v>14458.84592</v>
      </c>
      <c r="D1545">
        <v>1.309626806</v>
      </c>
      <c r="E1545">
        <v>2.230424363</v>
      </c>
    </row>
    <row r="1546" spans="1:5">
      <c r="A1546" s="116">
        <v>0.68192129629629628</v>
      </c>
      <c r="B1546">
        <v>-496.3948236</v>
      </c>
      <c r="C1546">
        <v>14457.11889</v>
      </c>
      <c r="D1546">
        <v>1.3338755550000001</v>
      </c>
      <c r="E1546">
        <v>2.2441966870000001</v>
      </c>
    </row>
    <row r="1547" spans="1:5">
      <c r="A1547" s="116">
        <v>0.68194444444444446</v>
      </c>
      <c r="B1547">
        <v>-496.40502309999999</v>
      </c>
      <c r="C1547">
        <v>14456.6181</v>
      </c>
      <c r="D1547">
        <v>1.2919438889999999</v>
      </c>
      <c r="E1547">
        <v>2.2154349799999999</v>
      </c>
    </row>
    <row r="1548" spans="1:5">
      <c r="A1548" s="116">
        <v>0.68196759259259254</v>
      </c>
      <c r="B1548">
        <v>-496.41032569999999</v>
      </c>
      <c r="C1548">
        <v>14455.514429999999</v>
      </c>
      <c r="D1548">
        <v>1.319765101</v>
      </c>
      <c r="E1548">
        <v>2.2169979199999998</v>
      </c>
    </row>
    <row r="1549" spans="1:5">
      <c r="A1549" s="116">
        <v>0.68199074074074073</v>
      </c>
      <c r="B1549">
        <v>-496.39830449999999</v>
      </c>
      <c r="C1549">
        <v>14455.36922</v>
      </c>
      <c r="D1549">
        <v>1.2939479620000001</v>
      </c>
      <c r="E1549">
        <v>2.2283679310000002</v>
      </c>
    </row>
    <row r="1550" spans="1:5">
      <c r="A1550" s="116">
        <v>0.68201388888888881</v>
      </c>
      <c r="B1550">
        <v>-496.39471090000001</v>
      </c>
      <c r="C1550">
        <v>14454.57021</v>
      </c>
      <c r="D1550">
        <v>1.3202170600000001</v>
      </c>
      <c r="E1550">
        <v>2.2108763659999999</v>
      </c>
    </row>
    <row r="1551" spans="1:5">
      <c r="A1551" s="116">
        <v>0.68203703703703711</v>
      </c>
      <c r="B1551">
        <v>-496.41007780000001</v>
      </c>
      <c r="C1551">
        <v>14453.00675</v>
      </c>
      <c r="D1551">
        <v>1.2766054739999999</v>
      </c>
      <c r="E1551">
        <v>2.230025049</v>
      </c>
    </row>
    <row r="1552" spans="1:5">
      <c r="A1552" s="116">
        <v>0.68206018518518519</v>
      </c>
      <c r="B1552">
        <v>-496.4097471</v>
      </c>
      <c r="C1552">
        <v>14452.1059</v>
      </c>
      <c r="D1552">
        <v>1.272260696</v>
      </c>
      <c r="E1552">
        <v>2.205084861</v>
      </c>
    </row>
    <row r="1553" spans="1:5">
      <c r="A1553" s="116">
        <v>0.68208333333333337</v>
      </c>
      <c r="B1553">
        <v>-496.40415969999998</v>
      </c>
      <c r="C1553">
        <v>14451.660040000001</v>
      </c>
      <c r="D1553">
        <v>1.2827729779999999</v>
      </c>
      <c r="E1553">
        <v>2.22200613</v>
      </c>
    </row>
    <row r="1554" spans="1:5">
      <c r="A1554" s="116">
        <v>0.68210648148148145</v>
      </c>
      <c r="B1554">
        <v>-496.39343289999999</v>
      </c>
      <c r="C1554">
        <v>14451.38026</v>
      </c>
      <c r="D1554">
        <v>1.28909395</v>
      </c>
      <c r="E1554">
        <v>2.17634595</v>
      </c>
    </row>
    <row r="1555" spans="1:5">
      <c r="A1555" s="116">
        <v>0.68212962962962964</v>
      </c>
      <c r="B1555">
        <v>-496.40423920000001</v>
      </c>
      <c r="C1555">
        <v>14451.36443</v>
      </c>
      <c r="D1555">
        <v>1.304407509</v>
      </c>
      <c r="E1555">
        <v>2.2364487099999999</v>
      </c>
    </row>
    <row r="1556" spans="1:5">
      <c r="A1556" s="116">
        <v>0.68215277777777772</v>
      </c>
      <c r="B1556">
        <v>-496.40975020000002</v>
      </c>
      <c r="C1556">
        <v>14449.829760000001</v>
      </c>
      <c r="D1556">
        <v>1.2590508520000001</v>
      </c>
      <c r="E1556">
        <v>2.2282204989999999</v>
      </c>
    </row>
    <row r="1557" spans="1:5">
      <c r="A1557" s="116">
        <v>0.68217592592592602</v>
      </c>
      <c r="B1557">
        <v>-496.39775859999997</v>
      </c>
      <c r="C1557">
        <v>14449.63306</v>
      </c>
      <c r="D1557">
        <v>1.3099009210000001</v>
      </c>
      <c r="E1557">
        <v>2.2202061899999999</v>
      </c>
    </row>
    <row r="1558" spans="1:5">
      <c r="A1558" s="116">
        <v>0.6821990740740741</v>
      </c>
      <c r="B1558">
        <v>-496.39472619999998</v>
      </c>
      <c r="C1558">
        <v>14448.356529999999</v>
      </c>
      <c r="D1558">
        <v>1.3175375810000001</v>
      </c>
      <c r="E1558">
        <v>2.220830973</v>
      </c>
    </row>
    <row r="1559" spans="1:5">
      <c r="A1559" s="116">
        <v>0.68222222222222229</v>
      </c>
      <c r="B1559">
        <v>-496.41165969999997</v>
      </c>
      <c r="C1559">
        <v>14446.680539999999</v>
      </c>
      <c r="D1559">
        <v>1.345851694</v>
      </c>
      <c r="E1559">
        <v>2.2238232299999998</v>
      </c>
    </row>
    <row r="1560" spans="1:5">
      <c r="A1560" s="116">
        <v>0.68224537037037036</v>
      </c>
      <c r="B1560">
        <v>-496.39796180000002</v>
      </c>
      <c r="C1560">
        <v>14444.77737</v>
      </c>
      <c r="D1560">
        <v>1.3051139949999999</v>
      </c>
      <c r="E1560">
        <v>2.201672947</v>
      </c>
    </row>
    <row r="1561" spans="1:5">
      <c r="A1561" s="116">
        <v>0.68226851851851855</v>
      </c>
      <c r="B1561">
        <v>-496.41192280000001</v>
      </c>
      <c r="C1561">
        <v>14443.47761</v>
      </c>
      <c r="D1561">
        <v>1.317067209</v>
      </c>
      <c r="E1561">
        <v>2.198984254</v>
      </c>
    </row>
    <row r="1562" spans="1:5">
      <c r="A1562" s="116">
        <v>0.68229166666666663</v>
      </c>
      <c r="B1562">
        <v>-496.40111469999999</v>
      </c>
      <c r="C1562">
        <v>14442.3182</v>
      </c>
      <c r="D1562">
        <v>1.3207104300000001</v>
      </c>
      <c r="E1562">
        <v>2.220121061</v>
      </c>
    </row>
    <row r="1563" spans="1:5">
      <c r="A1563" s="116">
        <v>0.68231481481481471</v>
      </c>
      <c r="B1563">
        <v>-496.39799379999999</v>
      </c>
      <c r="C1563">
        <v>14440.34525</v>
      </c>
      <c r="D1563">
        <v>1.298867056</v>
      </c>
      <c r="E1563">
        <v>2.2272896910000002</v>
      </c>
    </row>
    <row r="1564" spans="1:5">
      <c r="A1564" s="116">
        <v>0.68233796296296301</v>
      </c>
      <c r="B1564">
        <v>-496.39858179999999</v>
      </c>
      <c r="C1564">
        <v>14438.540209999999</v>
      </c>
      <c r="D1564">
        <v>1.3310165039999999</v>
      </c>
      <c r="E1564">
        <v>2.220443033</v>
      </c>
    </row>
    <row r="1565" spans="1:5">
      <c r="A1565" s="116">
        <v>0.68236111111111108</v>
      </c>
      <c r="B1565">
        <v>-496.39901659999998</v>
      </c>
      <c r="C1565">
        <v>14437.492910000001</v>
      </c>
      <c r="D1565">
        <v>1.3224470829999999</v>
      </c>
      <c r="E1565">
        <v>2.239993884</v>
      </c>
    </row>
    <row r="1566" spans="1:5">
      <c r="A1566" s="116">
        <v>0.68238425925925927</v>
      </c>
      <c r="B1566">
        <v>-496.40782030000003</v>
      </c>
      <c r="C1566">
        <v>14436.420340000001</v>
      </c>
      <c r="D1566">
        <v>1.2828507440000001</v>
      </c>
      <c r="E1566">
        <v>2.209261841</v>
      </c>
    </row>
    <row r="1567" spans="1:5">
      <c r="A1567" s="116">
        <v>0.68240740740740735</v>
      </c>
      <c r="B1567">
        <v>-496.3966471</v>
      </c>
      <c r="C1567">
        <v>14434.64723</v>
      </c>
      <c r="D1567">
        <v>1.2671038210000001</v>
      </c>
      <c r="E1567">
        <v>2.2061925659999999</v>
      </c>
    </row>
    <row r="1568" spans="1:5">
      <c r="A1568" s="116">
        <v>0.68243055555555554</v>
      </c>
      <c r="B1568">
        <v>-496.3918185</v>
      </c>
      <c r="C1568">
        <v>14432.685649999999</v>
      </c>
      <c r="D1568">
        <v>1.3036681429999999</v>
      </c>
      <c r="E1568">
        <v>2.2210855710000001</v>
      </c>
    </row>
    <row r="1569" spans="1:5">
      <c r="A1569" s="116">
        <v>0.68245370370370362</v>
      </c>
      <c r="B1569">
        <v>-496.3924786</v>
      </c>
      <c r="C1569">
        <v>14432.68491</v>
      </c>
      <c r="D1569">
        <v>1.332956035</v>
      </c>
      <c r="E1569">
        <v>2.2061777469999999</v>
      </c>
    </row>
    <row r="1570" spans="1:5">
      <c r="A1570" s="116">
        <v>0.68247685185185192</v>
      </c>
      <c r="B1570">
        <v>-496.4026566</v>
      </c>
      <c r="C1570">
        <v>14432.01908</v>
      </c>
      <c r="D1570">
        <v>1.3185206439999999</v>
      </c>
      <c r="E1570">
        <v>2.245265157</v>
      </c>
    </row>
    <row r="1571" spans="1:5">
      <c r="A1571" s="116">
        <v>0.6825</v>
      </c>
      <c r="B1571">
        <v>-496.40154260000003</v>
      </c>
      <c r="C1571">
        <v>14431.23774</v>
      </c>
      <c r="D1571">
        <v>1.262819919</v>
      </c>
      <c r="E1571">
        <v>2.2141048460000001</v>
      </c>
    </row>
    <row r="1572" spans="1:5">
      <c r="A1572" s="116">
        <v>0.68252314814814818</v>
      </c>
      <c r="B1572">
        <v>-496.39210259999999</v>
      </c>
      <c r="C1572">
        <v>14429.73214</v>
      </c>
      <c r="D1572">
        <v>1.3433173869999999</v>
      </c>
      <c r="E1572">
        <v>2.2325949070000002</v>
      </c>
    </row>
    <row r="1573" spans="1:5">
      <c r="A1573" s="116">
        <v>0.68254629629629626</v>
      </c>
      <c r="B1573">
        <v>-496.40095159999998</v>
      </c>
      <c r="C1573">
        <v>14428.14011</v>
      </c>
      <c r="D1573">
        <v>1.2692927300000001</v>
      </c>
      <c r="E1573">
        <v>2.1971236159999998</v>
      </c>
    </row>
    <row r="1574" spans="1:5">
      <c r="A1574" s="116">
        <v>0.68256944444444445</v>
      </c>
      <c r="B1574">
        <v>-496.39489140000001</v>
      </c>
      <c r="C1574">
        <v>14426.907279999999</v>
      </c>
      <c r="D1574">
        <v>1.283154334</v>
      </c>
      <c r="E1574">
        <v>2.246162869</v>
      </c>
    </row>
    <row r="1575" spans="1:5">
      <c r="A1575" s="116">
        <v>0.68259259259259253</v>
      </c>
      <c r="B1575">
        <v>-496.40836869999998</v>
      </c>
      <c r="C1575">
        <v>14426.61954</v>
      </c>
      <c r="D1575">
        <v>1.2841559629999999</v>
      </c>
      <c r="E1575">
        <v>2.2094277010000001</v>
      </c>
    </row>
    <row r="1576" spans="1:5">
      <c r="A1576" s="116">
        <v>0.68261574074074083</v>
      </c>
      <c r="B1576">
        <v>-496.41123670000002</v>
      </c>
      <c r="C1576">
        <v>14426.27786</v>
      </c>
      <c r="D1576">
        <v>1.2913708880000001</v>
      </c>
      <c r="E1576">
        <v>2.2316740789999998</v>
      </c>
    </row>
    <row r="1577" spans="1:5">
      <c r="A1577" s="116">
        <v>0.68263888888888891</v>
      </c>
      <c r="B1577">
        <v>-496.39605870000003</v>
      </c>
      <c r="C1577">
        <v>14425.43024</v>
      </c>
      <c r="D1577">
        <v>1.285829909</v>
      </c>
      <c r="E1577">
        <v>2.2277844529999999</v>
      </c>
    </row>
    <row r="1578" spans="1:5">
      <c r="A1578" s="116">
        <v>0.68266203703703709</v>
      </c>
      <c r="B1578">
        <v>-496.40679590000002</v>
      </c>
      <c r="C1578">
        <v>14424.53966</v>
      </c>
      <c r="D1578">
        <v>1.2951201569999999</v>
      </c>
      <c r="E1578">
        <v>2.1948073809999999</v>
      </c>
    </row>
    <row r="1579" spans="1:5">
      <c r="A1579" s="116">
        <v>0.68268518518518517</v>
      </c>
      <c r="B1579">
        <v>-496.40563070000002</v>
      </c>
      <c r="C1579">
        <v>14422.67935</v>
      </c>
      <c r="D1579">
        <v>1.341140765</v>
      </c>
      <c r="E1579">
        <v>2.2370403090000002</v>
      </c>
    </row>
    <row r="1580" spans="1:5">
      <c r="A1580" s="116">
        <v>0.68270833333333336</v>
      </c>
      <c r="B1580">
        <v>-496.40331149999997</v>
      </c>
      <c r="C1580">
        <v>14421.9995</v>
      </c>
      <c r="D1580">
        <v>1.268000483</v>
      </c>
      <c r="E1580">
        <v>2.2429856730000002</v>
      </c>
    </row>
    <row r="1581" spans="1:5">
      <c r="A1581" s="116">
        <v>0.68273148148148144</v>
      </c>
      <c r="B1581">
        <v>-496.39563340000001</v>
      </c>
      <c r="C1581">
        <v>14421.314249999999</v>
      </c>
      <c r="D1581">
        <v>1.3199123479999999</v>
      </c>
      <c r="E1581">
        <v>2.201454606</v>
      </c>
    </row>
    <row r="1582" spans="1:5">
      <c r="A1582" s="116">
        <v>0.68275462962962974</v>
      </c>
      <c r="B1582">
        <v>-496.40458749999999</v>
      </c>
      <c r="C1582">
        <v>14420.368549999999</v>
      </c>
      <c r="D1582">
        <v>1.306157148</v>
      </c>
      <c r="E1582">
        <v>2.2127288300000001</v>
      </c>
    </row>
    <row r="1583" spans="1:5">
      <c r="A1583" s="116">
        <v>0.68277777777777782</v>
      </c>
      <c r="B1583">
        <v>-496.40174999999999</v>
      </c>
      <c r="C1583">
        <v>14419.374760000001</v>
      </c>
      <c r="D1583">
        <v>1.337434792</v>
      </c>
      <c r="E1583">
        <v>2.21587566</v>
      </c>
    </row>
    <row r="1584" spans="1:5">
      <c r="A1584" s="116">
        <v>0.68280092592592589</v>
      </c>
      <c r="B1584">
        <v>-496.40983790000001</v>
      </c>
      <c r="C1584">
        <v>14417.65128</v>
      </c>
      <c r="D1584">
        <v>1.3198592849999999</v>
      </c>
      <c r="E1584">
        <v>2.2125027940000002</v>
      </c>
    </row>
    <row r="1585" spans="1:5">
      <c r="A1585" s="116">
        <v>0.68282407407407408</v>
      </c>
      <c r="B1585">
        <v>-496.3955378</v>
      </c>
      <c r="C1585">
        <v>14417.61788</v>
      </c>
      <c r="D1585">
        <v>1.279867254</v>
      </c>
      <c r="E1585">
        <v>2.2010907990000002</v>
      </c>
    </row>
    <row r="1586" spans="1:5">
      <c r="A1586" s="116">
        <v>0.68284722222222216</v>
      </c>
      <c r="B1586">
        <v>-496.39582250000001</v>
      </c>
      <c r="C1586">
        <v>14415.7965</v>
      </c>
      <c r="D1586">
        <v>1.3118828389999999</v>
      </c>
      <c r="E1586">
        <v>2.212485633</v>
      </c>
    </row>
    <row r="1587" spans="1:5">
      <c r="A1587" s="116">
        <v>0.68287037037037035</v>
      </c>
      <c r="B1587">
        <v>-496.41104739999997</v>
      </c>
      <c r="C1587">
        <v>14414.61124</v>
      </c>
      <c r="D1587">
        <v>1.329230299</v>
      </c>
      <c r="E1587">
        <v>2.241405104</v>
      </c>
    </row>
    <row r="1588" spans="1:5">
      <c r="A1588" s="116">
        <v>0.68289351851851843</v>
      </c>
      <c r="B1588">
        <v>-496.40193529999999</v>
      </c>
      <c r="C1588">
        <v>14412.65712</v>
      </c>
      <c r="D1588">
        <v>1.2751375170000001</v>
      </c>
      <c r="E1588">
        <v>2.2019887809999998</v>
      </c>
    </row>
    <row r="1589" spans="1:5">
      <c r="A1589" s="116">
        <v>0.68291666666666673</v>
      </c>
      <c r="B1589">
        <v>-496.40381500000001</v>
      </c>
      <c r="C1589">
        <v>14412.440629999999</v>
      </c>
      <c r="D1589">
        <v>1.328360041</v>
      </c>
      <c r="E1589">
        <v>2.189391095</v>
      </c>
    </row>
    <row r="1590" spans="1:5">
      <c r="A1590" s="116">
        <v>0.68293981481481481</v>
      </c>
      <c r="B1590">
        <v>-496.39730530000003</v>
      </c>
      <c r="C1590">
        <v>14412.12832</v>
      </c>
      <c r="D1590">
        <v>1.2580355670000001</v>
      </c>
      <c r="E1590">
        <v>2.2313136099999999</v>
      </c>
    </row>
    <row r="1591" spans="1:5">
      <c r="A1591" s="116">
        <v>0.68296296296296299</v>
      </c>
      <c r="B1591">
        <v>-496.39544769999998</v>
      </c>
      <c r="C1591">
        <v>14410.916590000001</v>
      </c>
      <c r="D1591">
        <v>1.306357518</v>
      </c>
      <c r="E1591">
        <v>2.2167649979999999</v>
      </c>
    </row>
    <row r="1592" spans="1:5">
      <c r="A1592" s="116">
        <v>0.68298611111111107</v>
      </c>
      <c r="B1592">
        <v>-496.40125920000003</v>
      </c>
      <c r="C1592">
        <v>14410.03109</v>
      </c>
      <c r="D1592">
        <v>1.334488594</v>
      </c>
      <c r="E1592">
        <v>2.1938775690000001</v>
      </c>
    </row>
    <row r="1593" spans="1:5">
      <c r="A1593" s="116">
        <v>0.68300925925925926</v>
      </c>
      <c r="B1593">
        <v>-496.40767629999999</v>
      </c>
      <c r="C1593">
        <v>14409.236639999999</v>
      </c>
      <c r="D1593">
        <v>1.28310002</v>
      </c>
      <c r="E1593">
        <v>2.2302917779999998</v>
      </c>
    </row>
    <row r="1594" spans="1:5">
      <c r="A1594" s="116">
        <v>0.68303240740740734</v>
      </c>
      <c r="B1594">
        <v>-496.39174730000002</v>
      </c>
      <c r="C1594">
        <v>14408.27044</v>
      </c>
      <c r="D1594">
        <v>1.348273893</v>
      </c>
      <c r="E1594">
        <v>2.201366261</v>
      </c>
    </row>
    <row r="1595" spans="1:5">
      <c r="A1595" s="116">
        <v>0.68305555555555564</v>
      </c>
      <c r="B1595">
        <v>-496.4091588</v>
      </c>
      <c r="C1595">
        <v>14406.284589999999</v>
      </c>
      <c r="D1595">
        <v>1.3005927390000001</v>
      </c>
      <c r="E1595">
        <v>2.2233043079999999</v>
      </c>
    </row>
    <row r="1596" spans="1:5">
      <c r="A1596" s="116">
        <v>0.68307870370370372</v>
      </c>
      <c r="B1596">
        <v>-496.41166509999999</v>
      </c>
      <c r="C1596">
        <v>14404.550380000001</v>
      </c>
      <c r="D1596">
        <v>1.3311656650000001</v>
      </c>
      <c r="E1596">
        <v>2.220447573</v>
      </c>
    </row>
    <row r="1597" spans="1:5">
      <c r="A1597" s="116">
        <v>0.6831018518518519</v>
      </c>
      <c r="B1597">
        <v>-496.39052170000002</v>
      </c>
      <c r="C1597">
        <v>14403.04199</v>
      </c>
      <c r="D1597">
        <v>1.3268931429999999</v>
      </c>
      <c r="E1597">
        <v>2.2084167429999999</v>
      </c>
    </row>
    <row r="1598" spans="1:5">
      <c r="A1598" s="116">
        <v>0.68312499999999998</v>
      </c>
      <c r="B1598">
        <v>-496.39326390000002</v>
      </c>
      <c r="C1598">
        <v>14402.908600000001</v>
      </c>
      <c r="D1598">
        <v>1.274750855</v>
      </c>
      <c r="E1598">
        <v>2.2186800070000001</v>
      </c>
    </row>
    <row r="1599" spans="1:5">
      <c r="A1599" s="116">
        <v>0.68314814814814817</v>
      </c>
      <c r="B1599">
        <v>-496.40365320000001</v>
      </c>
      <c r="C1599">
        <v>14401.925440000001</v>
      </c>
      <c r="D1599">
        <v>1.287267731</v>
      </c>
      <c r="E1599">
        <v>2.2249733040000002</v>
      </c>
    </row>
    <row r="1600" spans="1:5">
      <c r="A1600" s="116">
        <v>0.68317129629629625</v>
      </c>
      <c r="B1600">
        <v>-496.39971830000002</v>
      </c>
      <c r="C1600">
        <v>14401.66311</v>
      </c>
      <c r="D1600">
        <v>1.243051143</v>
      </c>
      <c r="E1600">
        <v>2.2165626779999998</v>
      </c>
    </row>
    <row r="1601" spans="1:5">
      <c r="A1601" s="116">
        <v>0.68319444444444455</v>
      </c>
      <c r="B1601">
        <v>-496.4079504</v>
      </c>
      <c r="C1601">
        <v>14400.17599</v>
      </c>
      <c r="D1601">
        <v>1.3020244889999999</v>
      </c>
      <c r="E1601">
        <v>2.2322943959999999</v>
      </c>
    </row>
    <row r="1602" spans="1:5">
      <c r="A1602" s="116">
        <v>0.68321759259259263</v>
      </c>
      <c r="B1602">
        <v>-496.39729610000001</v>
      </c>
      <c r="C1602">
        <v>14399.88999</v>
      </c>
      <c r="D1602">
        <v>1.308460986</v>
      </c>
      <c r="E1602">
        <v>2.2313014739999999</v>
      </c>
    </row>
    <row r="1603" spans="1:5">
      <c r="A1603" s="116">
        <v>0.6832407407407407</v>
      </c>
      <c r="B1603">
        <v>-496.39428199999998</v>
      </c>
      <c r="C1603">
        <v>14398.921109999999</v>
      </c>
      <c r="D1603">
        <v>1.2998185259999999</v>
      </c>
      <c r="E1603">
        <v>2.2084232639999999</v>
      </c>
    </row>
    <row r="1604" spans="1:5">
      <c r="A1604" s="116">
        <v>0.68326388888888889</v>
      </c>
      <c r="B1604">
        <v>-496.3935366</v>
      </c>
      <c r="C1604">
        <v>14398.644050000001</v>
      </c>
      <c r="D1604">
        <v>1.2849825640000001</v>
      </c>
      <c r="E1604">
        <v>2.2397263519999999</v>
      </c>
    </row>
    <row r="1605" spans="1:5">
      <c r="A1605" s="116">
        <v>0.68328703703703697</v>
      </c>
      <c r="B1605">
        <v>-496.39637399999998</v>
      </c>
      <c r="C1605">
        <v>14396.717699999999</v>
      </c>
      <c r="D1605">
        <v>1.3195242629999999</v>
      </c>
      <c r="E1605">
        <v>2.2126434989999999</v>
      </c>
    </row>
    <row r="1606" spans="1:5">
      <c r="A1606" s="116">
        <v>0.68331018518518516</v>
      </c>
      <c r="B1606">
        <v>-496.40361360000003</v>
      </c>
      <c r="C1606">
        <v>14395.50115</v>
      </c>
      <c r="D1606">
        <v>1.316885393</v>
      </c>
      <c r="E1606">
        <v>2.2541418420000001</v>
      </c>
    </row>
    <row r="1607" spans="1:5">
      <c r="A1607" s="116">
        <v>0.68333333333333324</v>
      </c>
      <c r="B1607">
        <v>-496.40727440000001</v>
      </c>
      <c r="C1607">
        <v>14393.5105</v>
      </c>
      <c r="D1607">
        <v>1.3302960450000001</v>
      </c>
      <c r="E1607">
        <v>2.2194287789999998</v>
      </c>
    </row>
    <row r="1608" spans="1:5">
      <c r="A1608" s="116">
        <v>0.68335648148148154</v>
      </c>
      <c r="B1608">
        <v>-496.39143289999998</v>
      </c>
      <c r="C1608">
        <v>14392.317870000001</v>
      </c>
      <c r="D1608">
        <v>1.2600881559999999</v>
      </c>
      <c r="E1608">
        <v>2.2177620820000001</v>
      </c>
    </row>
    <row r="1609" spans="1:5">
      <c r="A1609" s="116">
        <v>0.68337962962962961</v>
      </c>
      <c r="B1609">
        <v>-496.41091519999998</v>
      </c>
      <c r="C1609">
        <v>14391.45716</v>
      </c>
      <c r="D1609">
        <v>1.2755999360000001</v>
      </c>
      <c r="E1609">
        <v>2.2155106550000001</v>
      </c>
    </row>
    <row r="1610" spans="1:5">
      <c r="A1610" s="116">
        <v>0.6834027777777778</v>
      </c>
      <c r="B1610">
        <v>-496.40476630000001</v>
      </c>
      <c r="C1610">
        <v>14389.465990000001</v>
      </c>
      <c r="D1610">
        <v>1.27757889</v>
      </c>
      <c r="E1610">
        <v>2.2338248479999998</v>
      </c>
    </row>
    <row r="1611" spans="1:5">
      <c r="A1611" s="116">
        <v>0.68342592592592588</v>
      </c>
      <c r="B1611">
        <v>-496.40269660000001</v>
      </c>
      <c r="C1611">
        <v>14388.77894</v>
      </c>
      <c r="D1611">
        <v>1.2954422830000001</v>
      </c>
      <c r="E1611">
        <v>2.2457656190000002</v>
      </c>
    </row>
    <row r="1612" spans="1:5">
      <c r="A1612" s="116">
        <v>0.68344907407407407</v>
      </c>
      <c r="B1612">
        <v>-496.40859949999998</v>
      </c>
      <c r="C1612">
        <v>14387.086380000001</v>
      </c>
      <c r="D1612">
        <v>1.2852345999999999</v>
      </c>
      <c r="E1612">
        <v>2.2133526450000001</v>
      </c>
    </row>
    <row r="1613" spans="1:5">
      <c r="A1613" s="116">
        <v>0.68347222222222215</v>
      </c>
      <c r="B1613">
        <v>-496.39227119999998</v>
      </c>
      <c r="C1613">
        <v>14386.070760000001</v>
      </c>
      <c r="D1613">
        <v>1.342699732</v>
      </c>
      <c r="E1613">
        <v>2.2218870229999999</v>
      </c>
    </row>
    <row r="1614" spans="1:5">
      <c r="A1614" s="116">
        <v>0.68349537037037045</v>
      </c>
      <c r="B1614">
        <v>-496.39286420000002</v>
      </c>
      <c r="C1614">
        <v>14385.839019999999</v>
      </c>
      <c r="D1614">
        <v>1.3114141340000001</v>
      </c>
      <c r="E1614">
        <v>2.2217309049999998</v>
      </c>
    </row>
    <row r="1615" spans="1:5">
      <c r="A1615" s="116">
        <v>0.68351851851851853</v>
      </c>
      <c r="B1615">
        <v>-496.41022829999997</v>
      </c>
      <c r="C1615">
        <v>14384.71444</v>
      </c>
      <c r="D1615">
        <v>1.2686571209999999</v>
      </c>
      <c r="E1615">
        <v>2.1542209560000001</v>
      </c>
    </row>
    <row r="1616" spans="1:5">
      <c r="A1616" s="116">
        <v>0.68354166666666671</v>
      </c>
      <c r="B1616">
        <v>-496.39295620000001</v>
      </c>
      <c r="C1616">
        <v>14384.072399999999</v>
      </c>
      <c r="D1616">
        <v>1.2698953040000001</v>
      </c>
      <c r="E1616">
        <v>2.1682892890000001</v>
      </c>
    </row>
    <row r="1617" spans="1:5">
      <c r="A1617" s="116">
        <v>0.68356481481481479</v>
      </c>
      <c r="B1617">
        <v>-496.39582819999998</v>
      </c>
      <c r="C1617">
        <v>14382.55855</v>
      </c>
      <c r="D1617">
        <v>1.2334394689999999</v>
      </c>
      <c r="E1617">
        <v>2.1796555720000002</v>
      </c>
    </row>
    <row r="1618" spans="1:5">
      <c r="A1618" s="116">
        <v>0.68358796296296298</v>
      </c>
      <c r="B1618">
        <v>-496.39053100000001</v>
      </c>
      <c r="C1618">
        <v>14382.522559999999</v>
      </c>
      <c r="D1618">
        <v>1.2560155449999999</v>
      </c>
      <c r="E1618">
        <v>2.2042816439999999</v>
      </c>
    </row>
    <row r="1619" spans="1:5">
      <c r="A1619" s="116">
        <v>0.68361111111111106</v>
      </c>
      <c r="B1619">
        <v>-496.39712939999998</v>
      </c>
      <c r="C1619">
        <v>14381.458780000001</v>
      </c>
      <c r="D1619">
        <v>1.2458181420000001</v>
      </c>
      <c r="E1619">
        <v>2.1562950270000001</v>
      </c>
    </row>
    <row r="1620" spans="1:5">
      <c r="A1620" s="116">
        <v>0.68363425925925936</v>
      </c>
      <c r="B1620">
        <v>-496.39611839999998</v>
      </c>
      <c r="C1620">
        <v>14380.6265</v>
      </c>
      <c r="D1620">
        <v>1.2832103530000001</v>
      </c>
      <c r="E1620">
        <v>2.171337673</v>
      </c>
    </row>
    <row r="1621" spans="1:5">
      <c r="A1621" s="116">
        <v>0.68365740740740744</v>
      </c>
      <c r="B1621">
        <v>-496.39664399999998</v>
      </c>
      <c r="C1621">
        <v>14379.03256</v>
      </c>
      <c r="D1621">
        <v>1.2370887429999999</v>
      </c>
      <c r="E1621">
        <v>2.1850469449999999</v>
      </c>
    </row>
    <row r="1622" spans="1:5">
      <c r="A1622" s="116">
        <v>0.68368055555555562</v>
      </c>
      <c r="B1622">
        <v>-496.401207</v>
      </c>
      <c r="C1622">
        <v>14378.32265</v>
      </c>
      <c r="D1622">
        <v>1.2175685279999999</v>
      </c>
      <c r="E1622">
        <v>2.2124441309999998</v>
      </c>
    </row>
    <row r="1623" spans="1:5">
      <c r="A1623" s="116">
        <v>0.6837037037037037</v>
      </c>
      <c r="B1623">
        <v>-496.39465569999999</v>
      </c>
      <c r="C1623">
        <v>14378.26247</v>
      </c>
      <c r="D1623">
        <v>1.267415771</v>
      </c>
      <c r="E1623">
        <v>2.2074993909999998</v>
      </c>
    </row>
    <row r="1624" spans="1:5">
      <c r="A1624" s="116">
        <v>0.68372685185185178</v>
      </c>
      <c r="B1624">
        <v>-496.39119849999997</v>
      </c>
      <c r="C1624">
        <v>14376.54276</v>
      </c>
      <c r="D1624">
        <v>1.269437054</v>
      </c>
      <c r="E1624">
        <v>2.1881142790000001</v>
      </c>
    </row>
    <row r="1625" spans="1:5">
      <c r="A1625" s="116">
        <v>0.68374999999999997</v>
      </c>
      <c r="B1625">
        <v>-496.39187299999998</v>
      </c>
      <c r="C1625">
        <v>14375.396549999999</v>
      </c>
      <c r="D1625">
        <v>1.2375156350000001</v>
      </c>
      <c r="E1625">
        <v>2.1738694750000001</v>
      </c>
    </row>
    <row r="1626" spans="1:5">
      <c r="A1626" s="116">
        <v>0.68377314814814805</v>
      </c>
      <c r="B1626">
        <v>-496.39857710000001</v>
      </c>
      <c r="C1626">
        <v>14373.571309999999</v>
      </c>
      <c r="D1626">
        <v>1.275150027</v>
      </c>
      <c r="E1626">
        <v>2.1669523310000001</v>
      </c>
    </row>
    <row r="1627" spans="1:5">
      <c r="A1627" s="116">
        <v>0.68379629629629635</v>
      </c>
      <c r="B1627">
        <v>-496.40379030000003</v>
      </c>
      <c r="C1627">
        <v>14373.30947</v>
      </c>
      <c r="D1627">
        <v>1.2859162280000001</v>
      </c>
      <c r="E1627">
        <v>2.1900042919999998</v>
      </c>
    </row>
    <row r="1628" spans="1:5">
      <c r="A1628" s="116">
        <v>0.68381944444444442</v>
      </c>
      <c r="B1628">
        <v>-496.3937593</v>
      </c>
      <c r="C1628">
        <v>14372.50467</v>
      </c>
      <c r="D1628">
        <v>1.2706832859999999</v>
      </c>
      <c r="E1628">
        <v>2.1861936599999998</v>
      </c>
    </row>
    <row r="1629" spans="1:5">
      <c r="A1629" s="116">
        <v>0.68384259259259261</v>
      </c>
      <c r="B1629">
        <v>-496.39339869999998</v>
      </c>
      <c r="C1629">
        <v>14371.64158</v>
      </c>
      <c r="D1629">
        <v>1.2541665710000001</v>
      </c>
      <c r="E1629">
        <v>2.1846662060000002</v>
      </c>
    </row>
    <row r="1630" spans="1:5">
      <c r="A1630" s="116">
        <v>0.68386574074074069</v>
      </c>
      <c r="B1630">
        <v>-496.39186230000001</v>
      </c>
      <c r="C1630">
        <v>14370.600549999999</v>
      </c>
      <c r="D1630">
        <v>1.293379442</v>
      </c>
      <c r="E1630">
        <v>2.1831732430000002</v>
      </c>
    </row>
    <row r="1631" spans="1:5">
      <c r="A1631" s="116">
        <v>0.68388888888888888</v>
      </c>
      <c r="B1631">
        <v>-496.41130329999999</v>
      </c>
      <c r="C1631">
        <v>14369.706690000001</v>
      </c>
      <c r="D1631">
        <v>1.2530606559999999</v>
      </c>
      <c r="E1631">
        <v>2.162832995</v>
      </c>
    </row>
    <row r="1632" spans="1:5">
      <c r="A1632" s="116">
        <v>0.68391203703703696</v>
      </c>
      <c r="B1632">
        <v>-496.40878679999997</v>
      </c>
      <c r="C1632">
        <v>14368.813749999999</v>
      </c>
      <c r="D1632">
        <v>1.276230926</v>
      </c>
      <c r="E1632">
        <v>2.1775304370000002</v>
      </c>
    </row>
    <row r="1633" spans="1:5">
      <c r="A1633" s="116">
        <v>0.68393518518518526</v>
      </c>
      <c r="B1633">
        <v>-496.40366779999999</v>
      </c>
      <c r="C1633">
        <v>14367.399219999999</v>
      </c>
      <c r="D1633">
        <v>1.308615895</v>
      </c>
      <c r="E1633">
        <v>2.182040046</v>
      </c>
    </row>
    <row r="1634" spans="1:5">
      <c r="A1634" s="116">
        <v>0.68395833333333333</v>
      </c>
      <c r="B1634">
        <v>-496.40693329999999</v>
      </c>
      <c r="C1634">
        <v>14367.32834</v>
      </c>
      <c r="D1634">
        <v>1.287386578</v>
      </c>
      <c r="E1634">
        <v>2.206385112</v>
      </c>
    </row>
    <row r="1635" spans="1:5">
      <c r="A1635" s="116">
        <v>0.68398148148148152</v>
      </c>
      <c r="B1635">
        <v>-496.40625770000003</v>
      </c>
      <c r="C1635">
        <v>14365.693590000001</v>
      </c>
      <c r="D1635">
        <v>1.2259334630000001</v>
      </c>
      <c r="E1635">
        <v>2.1882309860000002</v>
      </c>
    </row>
    <row r="1636" spans="1:5">
      <c r="A1636" s="116">
        <v>0.6840046296296296</v>
      </c>
      <c r="B1636">
        <v>-496.39728600000001</v>
      </c>
      <c r="C1636">
        <v>14363.888779999999</v>
      </c>
      <c r="D1636">
        <v>1.263042488</v>
      </c>
      <c r="E1636">
        <v>2.1621752970000001</v>
      </c>
    </row>
    <row r="1637" spans="1:5">
      <c r="A1637" s="116">
        <v>0.68402777777777779</v>
      </c>
      <c r="B1637">
        <v>-496.40484309999999</v>
      </c>
      <c r="C1637">
        <v>14363.86002</v>
      </c>
      <c r="D1637">
        <v>1.286456687</v>
      </c>
      <c r="E1637">
        <v>2.1733950790000001</v>
      </c>
    </row>
    <row r="1638" spans="1:5">
      <c r="A1638" s="116">
        <v>0.68405092592592587</v>
      </c>
      <c r="B1638">
        <v>-496.3955843</v>
      </c>
      <c r="C1638">
        <v>14361.975049999999</v>
      </c>
      <c r="D1638">
        <v>1.2795778840000001</v>
      </c>
      <c r="E1638">
        <v>2.182405159</v>
      </c>
    </row>
    <row r="1639" spans="1:5">
      <c r="A1639" s="116">
        <v>0.68407407407407417</v>
      </c>
      <c r="B1639">
        <v>-496.40679010000002</v>
      </c>
      <c r="C1639">
        <v>14360.402760000001</v>
      </c>
      <c r="D1639">
        <v>1.2421905499999999</v>
      </c>
      <c r="E1639">
        <v>2.200310746</v>
      </c>
    </row>
    <row r="1640" spans="1:5">
      <c r="A1640" s="116">
        <v>0.68409722222222225</v>
      </c>
      <c r="B1640">
        <v>-496.40655240000001</v>
      </c>
      <c r="C1640">
        <v>14358.683929999999</v>
      </c>
      <c r="D1640">
        <v>1.296541223</v>
      </c>
      <c r="E1640">
        <v>2.2071322430000002</v>
      </c>
    </row>
    <row r="1641" spans="1:5">
      <c r="A1641" s="116">
        <v>0.68412037037037043</v>
      </c>
      <c r="B1641">
        <v>-496.40501089999998</v>
      </c>
      <c r="C1641">
        <v>14357.60716</v>
      </c>
      <c r="D1641">
        <v>1.236736743</v>
      </c>
      <c r="E1641">
        <v>2.1969623139999999</v>
      </c>
    </row>
    <row r="1642" spans="1:5">
      <c r="A1642" s="116">
        <v>0.68414351851851851</v>
      </c>
      <c r="B1642">
        <v>-496.40371640000001</v>
      </c>
      <c r="C1642">
        <v>14356.85607</v>
      </c>
      <c r="D1642">
        <v>1.3171541630000001</v>
      </c>
      <c r="E1642">
        <v>2.1946928419999998</v>
      </c>
    </row>
    <row r="1643" spans="1:5">
      <c r="A1643" s="116">
        <v>0.6841666666666667</v>
      </c>
      <c r="B1643">
        <v>-496.40264000000002</v>
      </c>
      <c r="C1643">
        <v>14355.09814</v>
      </c>
      <c r="D1643">
        <v>1.3186357150000001</v>
      </c>
      <c r="E1643">
        <v>2.235459863</v>
      </c>
    </row>
    <row r="1644" spans="1:5">
      <c r="A1644" s="116">
        <v>0.68418981481481478</v>
      </c>
      <c r="B1644">
        <v>-496.39675929999999</v>
      </c>
      <c r="C1644">
        <v>14354.072399999999</v>
      </c>
      <c r="D1644">
        <v>1.3534827780000001</v>
      </c>
      <c r="E1644">
        <v>2.2131357980000002</v>
      </c>
    </row>
    <row r="1645" spans="1:5">
      <c r="A1645" s="116">
        <v>0.68421296296296286</v>
      </c>
      <c r="B1645">
        <v>-496.39090229999999</v>
      </c>
      <c r="C1645">
        <v>14352.93843</v>
      </c>
      <c r="D1645">
        <v>1.3270347629999999</v>
      </c>
      <c r="E1645">
        <v>2.2293557370000001</v>
      </c>
    </row>
    <row r="1646" spans="1:5">
      <c r="A1646" s="116">
        <v>0.68423611111111116</v>
      </c>
      <c r="B1646">
        <v>-496.39097770000001</v>
      </c>
      <c r="C1646">
        <v>14351.681930000001</v>
      </c>
      <c r="D1646">
        <v>1.3329998359999999</v>
      </c>
      <c r="E1646">
        <v>2.2231387100000002</v>
      </c>
    </row>
    <row r="1647" spans="1:5">
      <c r="A1647" s="116">
        <v>0.68425925925925923</v>
      </c>
      <c r="B1647">
        <v>-496.40450829999997</v>
      </c>
      <c r="C1647">
        <v>14350.328310000001</v>
      </c>
      <c r="D1647">
        <v>1.317256035</v>
      </c>
      <c r="E1647">
        <v>2.220927305</v>
      </c>
    </row>
    <row r="1648" spans="1:5">
      <c r="A1648" s="116">
        <v>0.68428240740740742</v>
      </c>
      <c r="B1648">
        <v>-496.40253589999998</v>
      </c>
      <c r="C1648">
        <v>14349.603349999999</v>
      </c>
      <c r="D1648">
        <v>1.334585699</v>
      </c>
      <c r="E1648">
        <v>2.2404632809999998</v>
      </c>
    </row>
    <row r="1649" spans="1:5">
      <c r="A1649" s="116">
        <v>0.6843055555555555</v>
      </c>
      <c r="B1649">
        <v>-496.39921500000003</v>
      </c>
      <c r="C1649">
        <v>14347.87499</v>
      </c>
      <c r="D1649">
        <v>1.3554861709999999</v>
      </c>
      <c r="E1649">
        <v>2.2080106989999999</v>
      </c>
    </row>
    <row r="1650" spans="1:5">
      <c r="A1650" s="116">
        <v>0.68432870370370369</v>
      </c>
      <c r="B1650">
        <v>-496.39278400000001</v>
      </c>
      <c r="C1650">
        <v>14347.61578</v>
      </c>
      <c r="D1650">
        <v>1.312811105</v>
      </c>
      <c r="E1650">
        <v>2.2162387639999999</v>
      </c>
    </row>
    <row r="1651" spans="1:5">
      <c r="A1651" s="116">
        <v>0.68435185185185177</v>
      </c>
      <c r="B1651">
        <v>-496.39617329999999</v>
      </c>
      <c r="C1651">
        <v>14346.99329</v>
      </c>
      <c r="D1651">
        <v>1.312871793</v>
      </c>
      <c r="E1651">
        <v>2.1931165450000001</v>
      </c>
    </row>
    <row r="1652" spans="1:5">
      <c r="A1652" s="116">
        <v>0.68437500000000007</v>
      </c>
      <c r="B1652">
        <v>-496.39018119999997</v>
      </c>
      <c r="C1652">
        <v>14346.948979999999</v>
      </c>
      <c r="D1652">
        <v>1.2973457370000001</v>
      </c>
      <c r="E1652">
        <v>2.192229056</v>
      </c>
    </row>
    <row r="1653" spans="1:5">
      <c r="A1653" s="116">
        <v>0.68439814814814814</v>
      </c>
      <c r="B1653">
        <v>-496.40652569999997</v>
      </c>
      <c r="C1653">
        <v>14345.677180000001</v>
      </c>
      <c r="D1653">
        <v>1.316890758</v>
      </c>
      <c r="E1653">
        <v>2.2274140029999998</v>
      </c>
    </row>
    <row r="1654" spans="1:5">
      <c r="A1654" s="116">
        <v>0.68442129629629633</v>
      </c>
      <c r="B1654">
        <v>-496.41150390000001</v>
      </c>
      <c r="C1654">
        <v>14345.50128</v>
      </c>
      <c r="D1654">
        <v>1.3271299089999999</v>
      </c>
      <c r="E1654">
        <v>2.2032779229999999</v>
      </c>
    </row>
    <row r="1655" spans="1:5">
      <c r="A1655" s="116">
        <v>0.68444444444444441</v>
      </c>
      <c r="B1655">
        <v>-496.41197469999997</v>
      </c>
      <c r="C1655">
        <v>14345.058580000001</v>
      </c>
      <c r="D1655">
        <v>1.356869801</v>
      </c>
      <c r="E1655">
        <v>2.2048701849999999</v>
      </c>
    </row>
    <row r="1656" spans="1:5">
      <c r="A1656" s="116">
        <v>0.6844675925925926</v>
      </c>
      <c r="B1656">
        <v>-496.39892930000002</v>
      </c>
      <c r="C1656">
        <v>14344.021409999999</v>
      </c>
      <c r="D1656">
        <v>1.315861669</v>
      </c>
      <c r="E1656">
        <v>2.2439044410000002</v>
      </c>
    </row>
    <row r="1657" spans="1:5">
      <c r="A1657" s="116">
        <v>0.68449074074074068</v>
      </c>
      <c r="B1657">
        <v>-496.399112</v>
      </c>
      <c r="C1657">
        <v>14342.557339999999</v>
      </c>
      <c r="D1657">
        <v>1.303991151</v>
      </c>
      <c r="E1657">
        <v>2.2333119520000002</v>
      </c>
    </row>
    <row r="1658" spans="1:5">
      <c r="A1658" s="116">
        <v>0.68451388888888898</v>
      </c>
      <c r="B1658">
        <v>-496.402648</v>
      </c>
      <c r="C1658">
        <v>14342.55085</v>
      </c>
      <c r="D1658">
        <v>1.2956894960000001</v>
      </c>
      <c r="E1658">
        <v>2.2192900369999999</v>
      </c>
    </row>
    <row r="1659" spans="1:5">
      <c r="A1659" s="116">
        <v>0.68453703703703705</v>
      </c>
      <c r="B1659">
        <v>-496.40907379999999</v>
      </c>
      <c r="C1659">
        <v>14341.46859</v>
      </c>
      <c r="D1659">
        <v>1.3522178540000001</v>
      </c>
      <c r="E1659">
        <v>2.2502063809999999</v>
      </c>
    </row>
    <row r="1660" spans="1:5">
      <c r="A1660" s="116">
        <v>0.68456018518518524</v>
      </c>
      <c r="B1660">
        <v>-496.3940958</v>
      </c>
      <c r="C1660">
        <v>14339.47502</v>
      </c>
      <c r="D1660">
        <v>1.303170972</v>
      </c>
      <c r="E1660">
        <v>2.2591480979999998</v>
      </c>
    </row>
    <row r="1661" spans="1:5">
      <c r="A1661" s="116">
        <v>0.68458333333333332</v>
      </c>
      <c r="B1661">
        <v>-496.40716939999999</v>
      </c>
      <c r="C1661">
        <v>14338.20732</v>
      </c>
      <c r="D1661">
        <v>1.3714391379999999</v>
      </c>
      <c r="E1661">
        <v>2.2351400099999998</v>
      </c>
    </row>
    <row r="1662" spans="1:5">
      <c r="A1662" s="116">
        <v>0.68460648148148151</v>
      </c>
      <c r="B1662">
        <v>-496.39852839999998</v>
      </c>
      <c r="C1662">
        <v>14337.96696</v>
      </c>
      <c r="D1662">
        <v>1.2951149900000001</v>
      </c>
      <c r="E1662">
        <v>2.2234895639999999</v>
      </c>
    </row>
    <row r="1663" spans="1:5">
      <c r="A1663" s="116">
        <v>0.68462962962962959</v>
      </c>
      <c r="B1663">
        <v>-496.40305330000001</v>
      </c>
      <c r="C1663">
        <v>14336.20736</v>
      </c>
      <c r="D1663">
        <v>1.327189596</v>
      </c>
      <c r="E1663">
        <v>2.2302613739999999</v>
      </c>
    </row>
    <row r="1664" spans="1:5">
      <c r="A1664" s="116">
        <v>0.68465277777777767</v>
      </c>
      <c r="B1664">
        <v>-496.40355039999997</v>
      </c>
      <c r="C1664">
        <v>14336.18021</v>
      </c>
      <c r="D1664">
        <v>1.337077096</v>
      </c>
      <c r="E1664">
        <v>2.2263359060000001</v>
      </c>
    </row>
    <row r="1665" spans="1:5">
      <c r="A1665" s="116">
        <v>0.68467592592592597</v>
      </c>
      <c r="B1665">
        <v>-496.40232379999998</v>
      </c>
      <c r="C1665">
        <v>14335.05665</v>
      </c>
      <c r="D1665">
        <v>1.3459032449999999</v>
      </c>
      <c r="E1665">
        <v>2.2300053110000002</v>
      </c>
    </row>
    <row r="1666" spans="1:5">
      <c r="A1666" s="116">
        <v>0.68469907407407404</v>
      </c>
      <c r="B1666">
        <v>-496.40971569999999</v>
      </c>
      <c r="C1666">
        <v>14333.649890000001</v>
      </c>
      <c r="D1666">
        <v>1.36875305</v>
      </c>
      <c r="E1666">
        <v>2.2351526229999998</v>
      </c>
    </row>
    <row r="1667" spans="1:5">
      <c r="A1667" s="116">
        <v>0.68472222222222223</v>
      </c>
      <c r="B1667">
        <v>-496.39973700000002</v>
      </c>
      <c r="C1667">
        <v>14332.026030000001</v>
      </c>
      <c r="D1667">
        <v>1.3135089529999999</v>
      </c>
      <c r="E1667">
        <v>2.2425194130000001</v>
      </c>
    </row>
    <row r="1668" spans="1:5">
      <c r="A1668" s="116">
        <v>0.68474537037037031</v>
      </c>
      <c r="B1668">
        <v>-496.40217669999998</v>
      </c>
      <c r="C1668">
        <v>14330.291660000001</v>
      </c>
      <c r="D1668">
        <v>1.312395392</v>
      </c>
      <c r="E1668">
        <v>2.2482176969999998</v>
      </c>
    </row>
    <row r="1669" spans="1:5">
      <c r="A1669" s="116">
        <v>0.6847685185185185</v>
      </c>
      <c r="B1669">
        <v>-496.4105088</v>
      </c>
      <c r="C1669">
        <v>14328.59489</v>
      </c>
      <c r="D1669">
        <v>1.32716017</v>
      </c>
      <c r="E1669">
        <v>2.2405708729999998</v>
      </c>
    </row>
    <row r="1670" spans="1:5">
      <c r="A1670" s="116">
        <v>0.68479166666666658</v>
      </c>
      <c r="B1670">
        <v>-496.41076750000002</v>
      </c>
      <c r="C1670">
        <v>14328.463610000001</v>
      </c>
      <c r="D1670">
        <v>1.3162994130000001</v>
      </c>
      <c r="E1670">
        <v>2.2444968319999998</v>
      </c>
    </row>
    <row r="1671" spans="1:5">
      <c r="A1671" s="116">
        <v>0.68481481481481488</v>
      </c>
      <c r="B1671">
        <v>-496.40515429999999</v>
      </c>
      <c r="C1671">
        <v>14328.01734</v>
      </c>
      <c r="D1671">
        <v>1.3172918360000001</v>
      </c>
      <c r="E1671">
        <v>2.2075015420000001</v>
      </c>
    </row>
    <row r="1672" spans="1:5">
      <c r="A1672" s="116">
        <v>0.68483796296296295</v>
      </c>
      <c r="B1672">
        <v>-496.4025484</v>
      </c>
      <c r="C1672">
        <v>14326.17541</v>
      </c>
      <c r="D1672">
        <v>1.3402219310000001</v>
      </c>
      <c r="E1672">
        <v>2.20188468</v>
      </c>
    </row>
    <row r="1673" spans="1:5">
      <c r="A1673" s="116">
        <v>0.68486111111111114</v>
      </c>
      <c r="B1673">
        <v>-496.39899109999999</v>
      </c>
      <c r="C1673">
        <v>14325.18425</v>
      </c>
      <c r="D1673">
        <v>1.353310724</v>
      </c>
      <c r="E1673">
        <v>2.244840784</v>
      </c>
    </row>
    <row r="1674" spans="1:5">
      <c r="A1674" s="116">
        <v>0.68488425925925922</v>
      </c>
      <c r="B1674">
        <v>-496.40329800000001</v>
      </c>
      <c r="C1674">
        <v>14323.445519999999</v>
      </c>
      <c r="D1674">
        <v>1.3445078420000001</v>
      </c>
      <c r="E1674">
        <v>2.1874434260000002</v>
      </c>
    </row>
    <row r="1675" spans="1:5">
      <c r="A1675" s="116">
        <v>0.68490740740740741</v>
      </c>
      <c r="B1675">
        <v>-496.40670729999999</v>
      </c>
      <c r="C1675">
        <v>14322.9743</v>
      </c>
      <c r="D1675">
        <v>1.3113058879999999</v>
      </c>
      <c r="E1675">
        <v>2.1959970900000001</v>
      </c>
    </row>
    <row r="1676" spans="1:5">
      <c r="A1676" s="116">
        <v>0.68493055555555549</v>
      </c>
      <c r="B1676">
        <v>-496.39522799999997</v>
      </c>
      <c r="C1676">
        <v>14321.79341</v>
      </c>
      <c r="D1676">
        <v>1.2860130350000001</v>
      </c>
      <c r="E1676">
        <v>2.2373453149999998</v>
      </c>
    </row>
    <row r="1677" spans="1:5">
      <c r="A1677" s="116">
        <v>0.68495370370370379</v>
      </c>
      <c r="B1677">
        <v>-496.3995291</v>
      </c>
      <c r="C1677">
        <v>14320.564700000001</v>
      </c>
      <c r="D1677">
        <v>1.3397874030000001</v>
      </c>
      <c r="E1677">
        <v>2.2218987139999999</v>
      </c>
    </row>
    <row r="1678" spans="1:5">
      <c r="A1678" s="116">
        <v>0.68497685185185186</v>
      </c>
      <c r="B1678">
        <v>-496.4104054</v>
      </c>
      <c r="C1678">
        <v>14320.34426</v>
      </c>
      <c r="D1678">
        <v>1.2864961660000001</v>
      </c>
      <c r="E1678">
        <v>2.2114618259999999</v>
      </c>
    </row>
    <row r="1679" spans="1:5">
      <c r="A1679" s="116">
        <v>0.68500000000000005</v>
      </c>
      <c r="B1679">
        <v>-496.40179339999997</v>
      </c>
      <c r="C1679">
        <v>14319.12881</v>
      </c>
      <c r="D1679">
        <v>1.3143696010000001</v>
      </c>
      <c r="E1679">
        <v>2.2238867729999998</v>
      </c>
    </row>
    <row r="1680" spans="1:5">
      <c r="A1680" s="116">
        <v>0.68502314814814813</v>
      </c>
      <c r="B1680">
        <v>-496.39913469999999</v>
      </c>
      <c r="C1680">
        <v>14317.93103</v>
      </c>
      <c r="D1680">
        <v>1.3047624790000001</v>
      </c>
      <c r="E1680">
        <v>2.1958003439999998</v>
      </c>
    </row>
    <row r="1681" spans="1:5">
      <c r="A1681" s="116">
        <v>0.68504629629629632</v>
      </c>
      <c r="B1681">
        <v>-496.39535960000001</v>
      </c>
      <c r="C1681">
        <v>14316.31465</v>
      </c>
      <c r="D1681">
        <v>1.2769980809999999</v>
      </c>
      <c r="E1681">
        <v>2.1922374109999998</v>
      </c>
    </row>
    <row r="1682" spans="1:5">
      <c r="A1682" s="116">
        <v>0.6850694444444444</v>
      </c>
      <c r="B1682">
        <v>-496.40520880000003</v>
      </c>
      <c r="C1682">
        <v>14315.149520000001</v>
      </c>
      <c r="D1682">
        <v>1.2862001489999999</v>
      </c>
      <c r="E1682">
        <v>2.2314372969999998</v>
      </c>
    </row>
    <row r="1683" spans="1:5">
      <c r="A1683" s="116">
        <v>0.6850925925925927</v>
      </c>
      <c r="B1683">
        <v>-496.41095960000001</v>
      </c>
      <c r="C1683">
        <v>14314.151529999999</v>
      </c>
      <c r="D1683">
        <v>1.286893249</v>
      </c>
      <c r="E1683">
        <v>2.1943396480000001</v>
      </c>
    </row>
    <row r="1684" spans="1:5">
      <c r="A1684" s="116">
        <v>0.68511574074074078</v>
      </c>
      <c r="B1684">
        <v>-496.40765329999999</v>
      </c>
      <c r="C1684">
        <v>14312.4444</v>
      </c>
      <c r="D1684">
        <v>1.280734496</v>
      </c>
      <c r="E1684">
        <v>2.2132953419999999</v>
      </c>
    </row>
    <row r="1685" spans="1:5">
      <c r="A1685" s="116">
        <v>0.68513888888888896</v>
      </c>
      <c r="B1685">
        <v>-496.39589790000002</v>
      </c>
      <c r="C1685">
        <v>14311.198259999999</v>
      </c>
      <c r="D1685">
        <v>1.2639888189999999</v>
      </c>
      <c r="E1685">
        <v>2.2236427170000002</v>
      </c>
    </row>
    <row r="1686" spans="1:5">
      <c r="A1686" s="116">
        <v>0.68516203703703704</v>
      </c>
      <c r="B1686">
        <v>-496.40019919999997</v>
      </c>
      <c r="C1686">
        <v>14310.56378</v>
      </c>
      <c r="D1686">
        <v>1.300806476</v>
      </c>
      <c r="E1686">
        <v>2.214771796</v>
      </c>
    </row>
    <row r="1687" spans="1:5">
      <c r="A1687" s="116">
        <v>0.68518518518518512</v>
      </c>
      <c r="B1687">
        <v>-496.40406539999998</v>
      </c>
      <c r="C1687">
        <v>14309.659589999999</v>
      </c>
      <c r="D1687">
        <v>1.2783384719999999</v>
      </c>
      <c r="E1687">
        <v>2.2300299520000002</v>
      </c>
    </row>
    <row r="1688" spans="1:5">
      <c r="A1688" s="116">
        <v>0.68520833333333331</v>
      </c>
      <c r="B1688">
        <v>-496.39738319999998</v>
      </c>
      <c r="C1688">
        <v>14308.51362</v>
      </c>
      <c r="D1688">
        <v>1.2810935990000001</v>
      </c>
      <c r="E1688">
        <v>2.2373462900000001</v>
      </c>
    </row>
    <row r="1689" spans="1:5">
      <c r="A1689" s="116">
        <v>0.68523148148148139</v>
      </c>
      <c r="B1689">
        <v>-496.40385079999999</v>
      </c>
      <c r="C1689">
        <v>14307.459709999999</v>
      </c>
      <c r="D1689">
        <v>1.2947075889999999</v>
      </c>
      <c r="E1689">
        <v>2.1957621239999998</v>
      </c>
    </row>
    <row r="1690" spans="1:5">
      <c r="A1690" s="116">
        <v>0.68525462962962969</v>
      </c>
      <c r="B1690">
        <v>-496.40838020000001</v>
      </c>
      <c r="C1690">
        <v>14305.46363</v>
      </c>
      <c r="D1690">
        <v>1.34042686</v>
      </c>
      <c r="E1690">
        <v>2.2108160940000001</v>
      </c>
    </row>
    <row r="1691" spans="1:5">
      <c r="A1691" s="116">
        <v>0.68527777777777776</v>
      </c>
      <c r="B1691">
        <v>-496.40124500000002</v>
      </c>
      <c r="C1691">
        <v>14304.95026</v>
      </c>
      <c r="D1691">
        <v>1.2658201469999999</v>
      </c>
      <c r="E1691">
        <v>2.207850718</v>
      </c>
    </row>
    <row r="1692" spans="1:5">
      <c r="A1692" s="116">
        <v>0.68530092592592595</v>
      </c>
      <c r="B1692">
        <v>-496.40097040000001</v>
      </c>
      <c r="C1692">
        <v>14304.93295</v>
      </c>
      <c r="D1692">
        <v>1.336395604</v>
      </c>
      <c r="E1692">
        <v>2.1933308679999999</v>
      </c>
    </row>
    <row r="1693" spans="1:5">
      <c r="A1693" s="116">
        <v>0.68532407407407403</v>
      </c>
      <c r="B1693">
        <v>-496.3978788</v>
      </c>
      <c r="C1693">
        <v>14303.984469999999</v>
      </c>
      <c r="D1693">
        <v>1.2466750040000001</v>
      </c>
      <c r="E1693">
        <v>2.2117190729999998</v>
      </c>
    </row>
    <row r="1694" spans="1:5">
      <c r="A1694" s="116">
        <v>0.68534722222222222</v>
      </c>
      <c r="B1694">
        <v>-496.41168329999999</v>
      </c>
      <c r="C1694">
        <v>14303.479079999999</v>
      </c>
      <c r="D1694">
        <v>1.274149526</v>
      </c>
      <c r="E1694">
        <v>2.2165312290000001</v>
      </c>
    </row>
    <row r="1695" spans="1:5">
      <c r="A1695" s="116">
        <v>0.6853703703703703</v>
      </c>
      <c r="B1695">
        <v>-496.41194630000001</v>
      </c>
      <c r="C1695">
        <v>14302.815339999999</v>
      </c>
      <c r="D1695">
        <v>1.285536456</v>
      </c>
      <c r="E1695">
        <v>2.2044210199999998</v>
      </c>
    </row>
    <row r="1696" spans="1:5">
      <c r="A1696" s="116">
        <v>0.6853935185185186</v>
      </c>
      <c r="B1696">
        <v>-496.40315240000001</v>
      </c>
      <c r="C1696">
        <v>14302.735360000001</v>
      </c>
      <c r="D1696">
        <v>1.2591849420000001</v>
      </c>
      <c r="E1696">
        <v>2.2008081339999999</v>
      </c>
    </row>
    <row r="1697" spans="1:5">
      <c r="A1697" s="116">
        <v>0.68541666666666667</v>
      </c>
      <c r="B1697">
        <v>-496.3960659</v>
      </c>
      <c r="C1697">
        <v>14301.14119</v>
      </c>
      <c r="D1697">
        <v>1.3296124709999999</v>
      </c>
      <c r="E1697">
        <v>2.1900752460000001</v>
      </c>
    </row>
    <row r="1698" spans="1:5">
      <c r="A1698" s="116">
        <v>0.68543981481481486</v>
      </c>
      <c r="B1698">
        <v>-496.41101800000001</v>
      </c>
      <c r="C1698">
        <v>14300.59031</v>
      </c>
      <c r="D1698">
        <v>1.302895914</v>
      </c>
      <c r="E1698">
        <v>2.1992036819999998</v>
      </c>
    </row>
    <row r="1699" spans="1:5">
      <c r="A1699" s="116">
        <v>0.68546296296296294</v>
      </c>
      <c r="B1699">
        <v>-496.39270399999998</v>
      </c>
      <c r="C1699">
        <v>14299.45469</v>
      </c>
      <c r="D1699">
        <v>1.3032104760000001</v>
      </c>
      <c r="E1699">
        <v>2.2033663040000002</v>
      </c>
    </row>
    <row r="1700" spans="1:5">
      <c r="A1700" s="116">
        <v>0.68548611111111113</v>
      </c>
      <c r="B1700">
        <v>-496.40973550000001</v>
      </c>
      <c r="C1700">
        <v>14299.142949999999</v>
      </c>
      <c r="D1700">
        <v>1.341161821</v>
      </c>
      <c r="E1700">
        <v>2.2041876189999998</v>
      </c>
    </row>
    <row r="1701" spans="1:5">
      <c r="A1701" s="116">
        <v>0.68550925925925921</v>
      </c>
      <c r="B1701">
        <v>-496.40534550000001</v>
      </c>
      <c r="C1701">
        <v>14298.280849999999</v>
      </c>
      <c r="D1701">
        <v>1.268502639</v>
      </c>
      <c r="E1701">
        <v>2.1974872350000001</v>
      </c>
    </row>
    <row r="1702" spans="1:5">
      <c r="A1702" s="116">
        <v>0.68553240740740751</v>
      </c>
      <c r="B1702">
        <v>-496.39022160000002</v>
      </c>
      <c r="C1702">
        <v>14297.969709999999</v>
      </c>
      <c r="D1702">
        <v>1.3179857230000001</v>
      </c>
      <c r="E1702">
        <v>2.1999162160000001</v>
      </c>
    </row>
    <row r="1703" spans="1:5">
      <c r="A1703" s="116">
        <v>0.68555555555555558</v>
      </c>
      <c r="B1703">
        <v>-496.40850920000003</v>
      </c>
      <c r="C1703">
        <v>14297.467269999999</v>
      </c>
      <c r="D1703">
        <v>1.2936494430000001</v>
      </c>
      <c r="E1703">
        <v>2.1986457879999999</v>
      </c>
    </row>
    <row r="1704" spans="1:5">
      <c r="A1704" s="116">
        <v>0.68557870370370377</v>
      </c>
      <c r="B1704">
        <v>-496.39437759999998</v>
      </c>
      <c r="C1704">
        <v>14296.23753</v>
      </c>
      <c r="D1704">
        <v>1.34096941</v>
      </c>
      <c r="E1704">
        <v>2.200848288</v>
      </c>
    </row>
    <row r="1705" spans="1:5">
      <c r="A1705" s="116">
        <v>0.68560185185185185</v>
      </c>
      <c r="B1705">
        <v>-496.41090650000001</v>
      </c>
      <c r="C1705">
        <v>14295.61175</v>
      </c>
      <c r="D1705">
        <v>1.2870700369999999</v>
      </c>
      <c r="E1705">
        <v>2.2303040680000001</v>
      </c>
    </row>
    <row r="1706" spans="1:5">
      <c r="A1706" s="116">
        <v>0.68562499999999993</v>
      </c>
      <c r="B1706">
        <v>-496.40815170000002</v>
      </c>
      <c r="C1706">
        <v>14295.587960000001</v>
      </c>
      <c r="D1706">
        <v>1.2992972119999999</v>
      </c>
      <c r="E1706">
        <v>2.215457239</v>
      </c>
    </row>
    <row r="1707" spans="1:5">
      <c r="A1707" s="116">
        <v>0.68564814814814812</v>
      </c>
      <c r="B1707">
        <v>-496.40120000000002</v>
      </c>
      <c r="C1707">
        <v>14295.05881</v>
      </c>
      <c r="D1707">
        <v>1.33659514</v>
      </c>
      <c r="E1707">
        <v>2.2137398529999999</v>
      </c>
    </row>
    <row r="1708" spans="1:5">
      <c r="A1708" s="116">
        <v>0.6856712962962962</v>
      </c>
      <c r="B1708">
        <v>-496.39183809999997</v>
      </c>
      <c r="C1708">
        <v>14294.432210000001</v>
      </c>
      <c r="D1708">
        <v>1.304833701</v>
      </c>
      <c r="E1708">
        <v>2.207118388</v>
      </c>
    </row>
    <row r="1709" spans="1:5">
      <c r="A1709" s="116">
        <v>0.6856944444444445</v>
      </c>
      <c r="B1709">
        <v>-496.39759179999999</v>
      </c>
      <c r="C1709">
        <v>14294.219230000001</v>
      </c>
      <c r="D1709">
        <v>1.3013718460000001</v>
      </c>
      <c r="E1709">
        <v>2.1990440219999998</v>
      </c>
    </row>
    <row r="1710" spans="1:5">
      <c r="A1710" s="116">
        <v>0.68571759259259257</v>
      </c>
      <c r="B1710">
        <v>-496.39294030000002</v>
      </c>
      <c r="C1710">
        <v>14293.42554</v>
      </c>
      <c r="D1710">
        <v>1.340483375</v>
      </c>
      <c r="E1710">
        <v>2.2145814330000002</v>
      </c>
    </row>
    <row r="1711" spans="1:5">
      <c r="A1711" s="116">
        <v>0.68574074074074076</v>
      </c>
      <c r="B1711">
        <v>-496.41188779999999</v>
      </c>
      <c r="C1711">
        <v>14292.85549</v>
      </c>
      <c r="D1711">
        <v>1.3024833920000001</v>
      </c>
      <c r="E1711">
        <v>2.2071023090000002</v>
      </c>
    </row>
    <row r="1712" spans="1:5">
      <c r="A1712" s="116">
        <v>0.68576388888888884</v>
      </c>
      <c r="B1712">
        <v>-496.40756959999999</v>
      </c>
      <c r="C1712">
        <v>14292.32142</v>
      </c>
      <c r="D1712">
        <v>1.293297052</v>
      </c>
      <c r="E1712">
        <v>2.2063123060000001</v>
      </c>
    </row>
    <row r="1713" spans="1:5">
      <c r="A1713" s="116">
        <v>0.68578703703703703</v>
      </c>
      <c r="B1713">
        <v>-496.40178659999998</v>
      </c>
      <c r="C1713">
        <v>14291.96351</v>
      </c>
      <c r="D1713">
        <v>1.252557476</v>
      </c>
      <c r="E1713">
        <v>2.2055474940000002</v>
      </c>
    </row>
    <row r="1714" spans="1:5">
      <c r="A1714" s="116">
        <v>0.68581018518518511</v>
      </c>
      <c r="B1714">
        <v>-496.41186570000002</v>
      </c>
      <c r="C1714">
        <v>14291.03175</v>
      </c>
      <c r="D1714">
        <v>1.292579908</v>
      </c>
      <c r="E1714">
        <v>2.2051100890000002</v>
      </c>
    </row>
    <row r="1715" spans="1:5">
      <c r="A1715" s="116">
        <v>0.68583333333333341</v>
      </c>
      <c r="B1715">
        <v>-496.40926990000003</v>
      </c>
      <c r="C1715">
        <v>14289.567349999999</v>
      </c>
      <c r="D1715">
        <v>1.257938427</v>
      </c>
      <c r="E1715">
        <v>2.2028246949999999</v>
      </c>
    </row>
    <row r="1716" spans="1:5">
      <c r="A1716" s="116">
        <v>0.68585648148148148</v>
      </c>
      <c r="B1716">
        <v>-496.4116755</v>
      </c>
      <c r="C1716">
        <v>14288.29643</v>
      </c>
      <c r="D1716">
        <v>1.3046712460000001</v>
      </c>
      <c r="E1716">
        <v>2.2003772160000001</v>
      </c>
    </row>
    <row r="1717" spans="1:5">
      <c r="A1717" s="116">
        <v>0.68587962962962967</v>
      </c>
      <c r="B1717">
        <v>-496.40676819999999</v>
      </c>
      <c r="C1717">
        <v>14287.714400000001</v>
      </c>
      <c r="D1717">
        <v>1.287568163</v>
      </c>
      <c r="E1717">
        <v>2.241721788</v>
      </c>
    </row>
    <row r="1718" spans="1:5">
      <c r="A1718" s="116">
        <v>0.68590277777777775</v>
      </c>
      <c r="B1718">
        <v>-496.39796749999999</v>
      </c>
      <c r="C1718">
        <v>14287.13768</v>
      </c>
      <c r="D1718">
        <v>1.3123879119999999</v>
      </c>
      <c r="E1718">
        <v>2.2183715080000002</v>
      </c>
    </row>
    <row r="1719" spans="1:5">
      <c r="A1719" s="116">
        <v>0.68592592592592594</v>
      </c>
      <c r="B1719">
        <v>-496.40423479999998</v>
      </c>
      <c r="C1719">
        <v>14285.218049999999</v>
      </c>
      <c r="D1719">
        <v>1.300808221</v>
      </c>
      <c r="E1719">
        <v>2.186661355</v>
      </c>
    </row>
    <row r="1720" spans="1:5">
      <c r="A1720" s="116">
        <v>0.68594907407407402</v>
      </c>
      <c r="B1720">
        <v>-496.40404430000001</v>
      </c>
      <c r="C1720">
        <v>14283.617389999999</v>
      </c>
      <c r="D1720">
        <v>1.343727898</v>
      </c>
      <c r="E1720">
        <v>2.19905536</v>
      </c>
    </row>
    <row r="1721" spans="1:5">
      <c r="A1721" s="116">
        <v>0.68597222222222232</v>
      </c>
      <c r="B1721">
        <v>-496.39308679999999</v>
      </c>
      <c r="C1721">
        <v>14282.854579999999</v>
      </c>
      <c r="D1721">
        <v>1.2720909929999999</v>
      </c>
      <c r="E1721">
        <v>2.2316074069999998</v>
      </c>
    </row>
    <row r="1722" spans="1:5">
      <c r="A1722" s="116">
        <v>0.68599537037037039</v>
      </c>
      <c r="B1722">
        <v>-496.40030400000001</v>
      </c>
      <c r="C1722">
        <v>14282.21175</v>
      </c>
      <c r="D1722">
        <v>1.313157168</v>
      </c>
      <c r="E1722">
        <v>2.223325225</v>
      </c>
    </row>
    <row r="1723" spans="1:5">
      <c r="A1723" s="116">
        <v>0.68601851851851858</v>
      </c>
      <c r="B1723">
        <v>-496.40662900000001</v>
      </c>
      <c r="C1723">
        <v>14281.12328</v>
      </c>
      <c r="D1723">
        <v>1.3079550170000001</v>
      </c>
      <c r="E1723">
        <v>2.2004713599999999</v>
      </c>
    </row>
    <row r="1724" spans="1:5">
      <c r="A1724" s="116">
        <v>0.68604166666666666</v>
      </c>
      <c r="B1724">
        <v>-496.40553729999999</v>
      </c>
      <c r="C1724">
        <v>14281.101049999999</v>
      </c>
      <c r="D1724">
        <v>1.3033808609999999</v>
      </c>
      <c r="E1724">
        <v>2.2034928100000002</v>
      </c>
    </row>
    <row r="1725" spans="1:5">
      <c r="A1725" s="116">
        <v>0.68606481481481485</v>
      </c>
      <c r="B1725">
        <v>-496.40948209999999</v>
      </c>
      <c r="C1725">
        <v>14279.51095</v>
      </c>
      <c r="D1725">
        <v>1.2951959209999999</v>
      </c>
      <c r="E1725">
        <v>2.212589538</v>
      </c>
    </row>
    <row r="1726" spans="1:5">
      <c r="A1726" s="116">
        <v>0.68608796296296293</v>
      </c>
      <c r="B1726">
        <v>-496.39412290000001</v>
      </c>
      <c r="C1726">
        <v>14278.027749999999</v>
      </c>
      <c r="D1726">
        <v>1.3138330819999999</v>
      </c>
      <c r="E1726">
        <v>2.2204446440000001</v>
      </c>
    </row>
    <row r="1727" spans="1:5">
      <c r="A1727" s="116">
        <v>0.68611111111111101</v>
      </c>
      <c r="B1727">
        <v>-496.39085899999998</v>
      </c>
      <c r="C1727">
        <v>14277.18953</v>
      </c>
      <c r="D1727">
        <v>1.294348549</v>
      </c>
      <c r="E1727">
        <v>2.2157152720000002</v>
      </c>
    </row>
    <row r="1728" spans="1:5">
      <c r="A1728" s="116">
        <v>0.6861342592592593</v>
      </c>
      <c r="B1728">
        <v>-496.39103189999997</v>
      </c>
      <c r="C1728">
        <v>14276.12048</v>
      </c>
      <c r="D1728">
        <v>1.2819932620000001</v>
      </c>
      <c r="E1728">
        <v>2.1850726150000002</v>
      </c>
    </row>
    <row r="1729" spans="1:5">
      <c r="A1729" s="116">
        <v>0.68615740740740738</v>
      </c>
      <c r="B1729">
        <v>-496.39147209999999</v>
      </c>
      <c r="C1729">
        <v>14275.13363</v>
      </c>
      <c r="D1729">
        <v>1.2640289250000001</v>
      </c>
      <c r="E1729">
        <v>2.2127743990000002</v>
      </c>
    </row>
    <row r="1730" spans="1:5">
      <c r="A1730" s="116">
        <v>0.68618055555555557</v>
      </c>
      <c r="B1730">
        <v>-496.39679269999999</v>
      </c>
      <c r="C1730">
        <v>14275.012769999999</v>
      </c>
      <c r="D1730">
        <v>1.3128569809999999</v>
      </c>
      <c r="E1730">
        <v>2.2216796649999999</v>
      </c>
    </row>
    <row r="1731" spans="1:5">
      <c r="A1731" s="116">
        <v>0.68620370370370365</v>
      </c>
      <c r="B1731">
        <v>-496.40440840000002</v>
      </c>
      <c r="C1731">
        <v>14273.6621</v>
      </c>
      <c r="D1731">
        <v>1.291555242</v>
      </c>
      <c r="E1731">
        <v>2.2103489010000001</v>
      </c>
    </row>
    <row r="1732" spans="1:5">
      <c r="A1732" s="116">
        <v>0.68622685185185184</v>
      </c>
      <c r="B1732">
        <v>-496.41019590000002</v>
      </c>
      <c r="C1732">
        <v>14273.167090000001</v>
      </c>
      <c r="D1732">
        <v>1.249793527</v>
      </c>
      <c r="E1732">
        <v>2.216692713</v>
      </c>
    </row>
    <row r="1733" spans="1:5">
      <c r="A1733" s="116">
        <v>0.68624999999999992</v>
      </c>
      <c r="B1733">
        <v>-496.39679699999999</v>
      </c>
      <c r="C1733">
        <v>14271.504580000001</v>
      </c>
      <c r="D1733">
        <v>1.293503012</v>
      </c>
      <c r="E1733">
        <v>2.204065044</v>
      </c>
    </row>
    <row r="1734" spans="1:5">
      <c r="A1734" s="116">
        <v>0.68627314814814822</v>
      </c>
      <c r="B1734">
        <v>-496.39859410000003</v>
      </c>
      <c r="C1734">
        <v>14270.183639999999</v>
      </c>
      <c r="D1734">
        <v>1.2926749930000001</v>
      </c>
      <c r="E1734">
        <v>2.2411369969999999</v>
      </c>
    </row>
    <row r="1735" spans="1:5">
      <c r="A1735" s="116">
        <v>0.68629629629629629</v>
      </c>
      <c r="B1735">
        <v>-496.39470799999998</v>
      </c>
      <c r="C1735">
        <v>14268.37082</v>
      </c>
      <c r="D1735">
        <v>1.2912346770000001</v>
      </c>
      <c r="E1735">
        <v>2.1899593930000001</v>
      </c>
    </row>
    <row r="1736" spans="1:5">
      <c r="A1736" s="116">
        <v>0.68631944444444448</v>
      </c>
      <c r="B1736">
        <v>-496.4106476</v>
      </c>
      <c r="C1736">
        <v>14267.26088</v>
      </c>
      <c r="D1736">
        <v>1.2868934729999999</v>
      </c>
      <c r="E1736">
        <v>2.1861760079999999</v>
      </c>
    </row>
    <row r="1737" spans="1:5">
      <c r="A1737" s="116">
        <v>0.68634259259259256</v>
      </c>
      <c r="B1737">
        <v>-496.39472080000002</v>
      </c>
      <c r="C1737">
        <v>14266.610849999999</v>
      </c>
      <c r="D1737">
        <v>1.293608133</v>
      </c>
      <c r="E1737">
        <v>2.2160884919999999</v>
      </c>
    </row>
    <row r="1738" spans="1:5">
      <c r="A1738" s="116">
        <v>0.68636574074074075</v>
      </c>
      <c r="B1738">
        <v>-496.39264100000003</v>
      </c>
      <c r="C1738">
        <v>14266.20492</v>
      </c>
      <c r="D1738">
        <v>1.2731438669999999</v>
      </c>
      <c r="E1738">
        <v>2.226081255</v>
      </c>
    </row>
    <row r="1739" spans="1:5">
      <c r="A1739" s="116">
        <v>0.68638888888888883</v>
      </c>
      <c r="B1739">
        <v>-496.40059869999999</v>
      </c>
      <c r="C1739">
        <v>14265.294540000001</v>
      </c>
      <c r="D1739">
        <v>1.309240943</v>
      </c>
      <c r="E1739">
        <v>2.1989665500000002</v>
      </c>
    </row>
    <row r="1740" spans="1:5">
      <c r="A1740" s="116">
        <v>0.68641203703703713</v>
      </c>
      <c r="B1740">
        <v>-496.40493359999999</v>
      </c>
      <c r="C1740">
        <v>14263.63673</v>
      </c>
      <c r="D1740">
        <v>1.280548378</v>
      </c>
      <c r="E1740">
        <v>2.1912850970000002</v>
      </c>
    </row>
    <row r="1741" spans="1:5">
      <c r="A1741" s="116">
        <v>0.6864351851851852</v>
      </c>
      <c r="B1741">
        <v>-496.3926788</v>
      </c>
      <c r="C1741">
        <v>14262.72611</v>
      </c>
      <c r="D1741">
        <v>1.3460111729999999</v>
      </c>
      <c r="E1741">
        <v>2.208029501</v>
      </c>
    </row>
    <row r="1742" spans="1:5">
      <c r="A1742" s="116">
        <v>0.68645833333333339</v>
      </c>
      <c r="B1742">
        <v>-496.39973600000002</v>
      </c>
      <c r="C1742">
        <v>14261.077670000001</v>
      </c>
      <c r="D1742">
        <v>1.338151858</v>
      </c>
      <c r="E1742">
        <v>2.1976448240000002</v>
      </c>
    </row>
    <row r="1743" spans="1:5">
      <c r="A1743" s="116">
        <v>0.68648148148148147</v>
      </c>
      <c r="B1743">
        <v>-496.39094360000001</v>
      </c>
      <c r="C1743">
        <v>14259.27763</v>
      </c>
      <c r="D1743">
        <v>1.3062167440000001</v>
      </c>
      <c r="E1743">
        <v>2.1958098179999999</v>
      </c>
    </row>
    <row r="1744" spans="1:5">
      <c r="A1744" s="116">
        <v>0.68650462962962966</v>
      </c>
      <c r="B1744">
        <v>-496.39848110000003</v>
      </c>
      <c r="C1744">
        <v>14258.531940000001</v>
      </c>
      <c r="D1744">
        <v>1.314541851</v>
      </c>
      <c r="E1744">
        <v>2.208131485</v>
      </c>
    </row>
    <row r="1745" spans="1:5">
      <c r="A1745" s="116">
        <v>0.68652777777777774</v>
      </c>
      <c r="B1745">
        <v>-496.39507379999998</v>
      </c>
      <c r="C1745">
        <v>14257.894490000001</v>
      </c>
      <c r="D1745">
        <v>1.3246133069999999</v>
      </c>
      <c r="E1745">
        <v>2.2065271360000001</v>
      </c>
    </row>
    <row r="1746" spans="1:5">
      <c r="A1746" s="116">
        <v>0.68655092592592604</v>
      </c>
      <c r="B1746">
        <v>-496.40472299999999</v>
      </c>
      <c r="C1746">
        <v>14257.188200000001</v>
      </c>
      <c r="D1746">
        <v>1.2902591619999999</v>
      </c>
      <c r="E1746">
        <v>2.1898538570000001</v>
      </c>
    </row>
    <row r="1747" spans="1:5">
      <c r="A1747" s="116">
        <v>0.68657407407407411</v>
      </c>
      <c r="B1747">
        <v>-496.40123260000001</v>
      </c>
      <c r="C1747">
        <v>14256.62163</v>
      </c>
      <c r="D1747">
        <v>1.2847197610000001</v>
      </c>
      <c r="E1747">
        <v>2.2069072709999999</v>
      </c>
    </row>
    <row r="1748" spans="1:5">
      <c r="A1748" s="116">
        <v>0.68659722222222219</v>
      </c>
      <c r="B1748">
        <v>-496.40663979999999</v>
      </c>
      <c r="C1748">
        <v>14255.166450000001</v>
      </c>
      <c r="D1748">
        <v>1.2915298070000001</v>
      </c>
      <c r="E1748">
        <v>2.2269915600000001</v>
      </c>
    </row>
    <row r="1749" spans="1:5">
      <c r="A1749" s="116">
        <v>0.68662037037037038</v>
      </c>
      <c r="B1749">
        <v>-496.40798660000002</v>
      </c>
      <c r="C1749">
        <v>14253.32231</v>
      </c>
      <c r="D1749">
        <v>1.354375672</v>
      </c>
      <c r="E1749">
        <v>2.2157693599999999</v>
      </c>
    </row>
    <row r="1750" spans="1:5">
      <c r="A1750" s="116">
        <v>0.68664351851851846</v>
      </c>
      <c r="B1750">
        <v>-496.40753569999998</v>
      </c>
      <c r="C1750">
        <v>14251.925499999999</v>
      </c>
      <c r="D1750">
        <v>1.30415123</v>
      </c>
      <c r="E1750">
        <v>2.2219123060000001</v>
      </c>
    </row>
    <row r="1751" spans="1:5">
      <c r="A1751" s="116">
        <v>0.68666666666666665</v>
      </c>
      <c r="B1751">
        <v>-496.39241859999998</v>
      </c>
      <c r="C1751">
        <v>14251.460789999999</v>
      </c>
      <c r="D1751">
        <v>1.319221625</v>
      </c>
      <c r="E1751">
        <v>2.1981236869999998</v>
      </c>
    </row>
    <row r="1752" spans="1:5">
      <c r="A1752" s="116">
        <v>0.68668981481481473</v>
      </c>
      <c r="B1752">
        <v>-496.40593710000002</v>
      </c>
      <c r="C1752">
        <v>14251.398569999999</v>
      </c>
      <c r="D1752">
        <v>1.313382356</v>
      </c>
      <c r="E1752">
        <v>2.2385327620000002</v>
      </c>
    </row>
    <row r="1753" spans="1:5">
      <c r="A1753" s="116">
        <v>0.68671296296296302</v>
      </c>
      <c r="B1753">
        <v>-496.39668119999999</v>
      </c>
      <c r="C1753">
        <v>14249.74827</v>
      </c>
      <c r="D1753">
        <v>1.314466803</v>
      </c>
      <c r="E1753">
        <v>2.2063845940000002</v>
      </c>
    </row>
    <row r="1754" spans="1:5">
      <c r="A1754" s="116">
        <v>0.6867361111111111</v>
      </c>
      <c r="B1754">
        <v>-496.40018300000003</v>
      </c>
      <c r="C1754">
        <v>14248.32662</v>
      </c>
      <c r="D1754">
        <v>1.3286368390000001</v>
      </c>
      <c r="E1754">
        <v>2.202501797</v>
      </c>
    </row>
    <row r="1755" spans="1:5">
      <c r="A1755" s="116">
        <v>0.68675925925925929</v>
      </c>
      <c r="B1755">
        <v>-496.40714379999997</v>
      </c>
      <c r="C1755">
        <v>14247.672399999999</v>
      </c>
      <c r="D1755">
        <v>1.304823195</v>
      </c>
      <c r="E1755">
        <v>2.2158997469999999</v>
      </c>
    </row>
    <row r="1756" spans="1:5">
      <c r="A1756" s="116">
        <v>0.68678240740740737</v>
      </c>
      <c r="B1756">
        <v>-496.4042321</v>
      </c>
      <c r="C1756">
        <v>14247.622579999999</v>
      </c>
      <c r="D1756">
        <v>1.3091321600000001</v>
      </c>
      <c r="E1756">
        <v>2.2164420530000002</v>
      </c>
    </row>
    <row r="1757" spans="1:5">
      <c r="A1757" s="116">
        <v>0.68680555555555556</v>
      </c>
      <c r="B1757">
        <v>-496.3918893</v>
      </c>
      <c r="C1757">
        <v>14246.236699999999</v>
      </c>
      <c r="D1757">
        <v>1.297866618</v>
      </c>
      <c r="E1757">
        <v>2.2087038419999998</v>
      </c>
    </row>
    <row r="1758" spans="1:5">
      <c r="A1758" s="116">
        <v>0.68682870370370364</v>
      </c>
      <c r="B1758">
        <v>-496.3936693</v>
      </c>
      <c r="C1758">
        <v>14244.81133</v>
      </c>
      <c r="D1758">
        <v>1.2735744899999999</v>
      </c>
      <c r="E1758">
        <v>2.2234938990000002</v>
      </c>
    </row>
    <row r="1759" spans="1:5">
      <c r="A1759" s="116">
        <v>0.68685185185185194</v>
      </c>
      <c r="B1759">
        <v>-496.40807819999998</v>
      </c>
      <c r="C1759">
        <v>14244.7799</v>
      </c>
      <c r="D1759">
        <v>1.248941292</v>
      </c>
      <c r="E1759">
        <v>2.2029314329999998</v>
      </c>
    </row>
    <row r="1760" spans="1:5">
      <c r="A1760" s="116">
        <v>0.68687500000000001</v>
      </c>
      <c r="B1760">
        <v>-496.41021230000001</v>
      </c>
      <c r="C1760">
        <v>14243.62579</v>
      </c>
      <c r="D1760">
        <v>1.326021766</v>
      </c>
      <c r="E1760">
        <v>2.1936138980000002</v>
      </c>
    </row>
    <row r="1761" spans="1:5">
      <c r="A1761" s="116">
        <v>0.6868981481481482</v>
      </c>
      <c r="B1761">
        <v>-496.41168320000003</v>
      </c>
      <c r="C1761">
        <v>14241.66606</v>
      </c>
      <c r="D1761">
        <v>1.2937342060000001</v>
      </c>
      <c r="E1761">
        <v>2.1898888209999998</v>
      </c>
    </row>
    <row r="1762" spans="1:5">
      <c r="A1762" s="116">
        <v>0.68692129629629628</v>
      </c>
      <c r="B1762">
        <v>-496.3981617</v>
      </c>
      <c r="C1762">
        <v>14240.6484</v>
      </c>
      <c r="D1762">
        <v>1.3583501650000001</v>
      </c>
      <c r="E1762">
        <v>2.202369617</v>
      </c>
    </row>
    <row r="1763" spans="1:5">
      <c r="A1763" s="116">
        <v>0.68694444444444447</v>
      </c>
      <c r="B1763">
        <v>-496.4074731</v>
      </c>
      <c r="C1763">
        <v>14239.66639</v>
      </c>
      <c r="D1763">
        <v>1.2679771500000001</v>
      </c>
      <c r="E1763">
        <v>2.2344321389999999</v>
      </c>
    </row>
    <row r="1764" spans="1:5">
      <c r="A1764" s="116">
        <v>0.68696759259259255</v>
      </c>
      <c r="B1764">
        <v>-496.40761040000001</v>
      </c>
      <c r="C1764">
        <v>14239.08978</v>
      </c>
      <c r="D1764">
        <v>1.2892860580000001</v>
      </c>
      <c r="E1764">
        <v>2.2057245679999999</v>
      </c>
    </row>
    <row r="1765" spans="1:5">
      <c r="A1765" s="116">
        <v>0.68699074074074085</v>
      </c>
      <c r="B1765">
        <v>-496.40800380000002</v>
      </c>
      <c r="C1765">
        <v>14238.654549999999</v>
      </c>
      <c r="D1765">
        <v>1.325415564</v>
      </c>
      <c r="E1765">
        <v>2.2156247009999999</v>
      </c>
    </row>
    <row r="1766" spans="1:5">
      <c r="A1766" s="116">
        <v>0.68701388888888892</v>
      </c>
      <c r="B1766">
        <v>-496.39599199999998</v>
      </c>
      <c r="C1766">
        <v>14237.8649</v>
      </c>
      <c r="D1766">
        <v>1.268657371</v>
      </c>
      <c r="E1766">
        <v>2.2309580859999998</v>
      </c>
    </row>
    <row r="1767" spans="1:5">
      <c r="A1767" s="116">
        <v>0.687037037037037</v>
      </c>
      <c r="B1767">
        <v>-496.40165619999999</v>
      </c>
      <c r="C1767">
        <v>14237.628189999999</v>
      </c>
      <c r="D1767">
        <v>1.29028736</v>
      </c>
      <c r="E1767">
        <v>2.2058653490000002</v>
      </c>
    </row>
    <row r="1768" spans="1:5">
      <c r="A1768" s="116">
        <v>0.68706018518518519</v>
      </c>
      <c r="B1768">
        <v>-496.39663080000003</v>
      </c>
      <c r="C1768">
        <v>14236.64408</v>
      </c>
      <c r="D1768">
        <v>1.3163901140000001</v>
      </c>
      <c r="E1768">
        <v>2.1831338339999999</v>
      </c>
    </row>
    <row r="1769" spans="1:5">
      <c r="A1769" s="116">
        <v>0.68708333333333327</v>
      </c>
      <c r="B1769">
        <v>-496.40675770000001</v>
      </c>
      <c r="C1769">
        <v>14235.97818</v>
      </c>
      <c r="D1769">
        <v>1.288152236</v>
      </c>
      <c r="E1769">
        <v>2.2369431149999999</v>
      </c>
    </row>
    <row r="1770" spans="1:5">
      <c r="A1770" s="116">
        <v>0.68710648148148146</v>
      </c>
      <c r="B1770">
        <v>-496.40080210000002</v>
      </c>
      <c r="C1770">
        <v>14235.859700000001</v>
      </c>
      <c r="D1770">
        <v>1.319364218</v>
      </c>
      <c r="E1770">
        <v>2.2126742199999998</v>
      </c>
    </row>
    <row r="1771" spans="1:5">
      <c r="A1771" s="116">
        <v>0.68712962962962953</v>
      </c>
      <c r="B1771">
        <v>-496.39446989999999</v>
      </c>
      <c r="C1771">
        <v>14235.2484</v>
      </c>
      <c r="D1771">
        <v>1.296737993</v>
      </c>
      <c r="E1771">
        <v>2.2029854979999999</v>
      </c>
    </row>
    <row r="1772" spans="1:5">
      <c r="A1772" s="116">
        <v>0.68715277777777783</v>
      </c>
      <c r="B1772">
        <v>-496.40342399999997</v>
      </c>
      <c r="C1772">
        <v>14233.2863</v>
      </c>
      <c r="D1772">
        <v>1.292286241</v>
      </c>
      <c r="E1772">
        <v>2.2198118999999998</v>
      </c>
    </row>
    <row r="1773" spans="1:5">
      <c r="A1773" s="116">
        <v>0.68717592592592591</v>
      </c>
      <c r="B1773">
        <v>-496.3981498</v>
      </c>
      <c r="C1773">
        <v>14232.50195</v>
      </c>
      <c r="D1773">
        <v>1.299890532</v>
      </c>
      <c r="E1773">
        <v>2.2144087180000001</v>
      </c>
    </row>
    <row r="1774" spans="1:5">
      <c r="A1774" s="116">
        <v>0.6871990740740741</v>
      </c>
      <c r="B1774">
        <v>-496.3934246</v>
      </c>
      <c r="C1774">
        <v>14230.81302</v>
      </c>
      <c r="D1774">
        <v>1.2981820980000001</v>
      </c>
      <c r="E1774">
        <v>2.223357295</v>
      </c>
    </row>
    <row r="1775" spans="1:5">
      <c r="A1775" s="116">
        <v>0.68722222222222218</v>
      </c>
      <c r="B1775">
        <v>-496.40517119999998</v>
      </c>
      <c r="C1775">
        <v>14229.220960000001</v>
      </c>
      <c r="D1775">
        <v>1.322712181</v>
      </c>
      <c r="E1775">
        <v>2.2162418530000001</v>
      </c>
    </row>
    <row r="1776" spans="1:5">
      <c r="A1776" s="116">
        <v>0.68724537037037037</v>
      </c>
      <c r="B1776">
        <v>-496.39210780000002</v>
      </c>
      <c r="C1776">
        <v>14228.42836</v>
      </c>
      <c r="D1776">
        <v>1.3211149360000001</v>
      </c>
      <c r="E1776">
        <v>2.2034459700000002</v>
      </c>
    </row>
    <row r="1777" spans="1:5">
      <c r="A1777" s="116">
        <v>0.68726851851851845</v>
      </c>
      <c r="B1777">
        <v>-496.40914290000001</v>
      </c>
      <c r="C1777">
        <v>14227.72149</v>
      </c>
      <c r="D1777">
        <v>1.3315703780000001</v>
      </c>
      <c r="E1777">
        <v>2.230559526</v>
      </c>
    </row>
    <row r="1778" spans="1:5">
      <c r="A1778" s="116">
        <v>0.68729166666666675</v>
      </c>
      <c r="B1778">
        <v>-496.39755530000002</v>
      </c>
      <c r="C1778">
        <v>14225.78919</v>
      </c>
      <c r="D1778">
        <v>1.283512027</v>
      </c>
      <c r="E1778">
        <v>2.1925525810000002</v>
      </c>
    </row>
    <row r="1779" spans="1:5">
      <c r="A1779" s="116">
        <v>0.68731481481481482</v>
      </c>
      <c r="B1779">
        <v>-496.39596590000002</v>
      </c>
      <c r="C1779">
        <v>14224.83905</v>
      </c>
      <c r="D1779">
        <v>1.2496839099999999</v>
      </c>
      <c r="E1779">
        <v>2.221357486</v>
      </c>
    </row>
    <row r="1780" spans="1:5">
      <c r="A1780" s="116">
        <v>0.68733796296296301</v>
      </c>
      <c r="B1780">
        <v>-496.40056879999997</v>
      </c>
      <c r="C1780">
        <v>14223.787399999999</v>
      </c>
      <c r="D1780">
        <v>1.347673371</v>
      </c>
      <c r="E1780">
        <v>2.200871604</v>
      </c>
    </row>
    <row r="1781" spans="1:5">
      <c r="A1781" s="116">
        <v>0.68736111111111109</v>
      </c>
      <c r="B1781">
        <v>-496.400418</v>
      </c>
      <c r="C1781">
        <v>14222.31141</v>
      </c>
      <c r="D1781">
        <v>1.3281663029999999</v>
      </c>
      <c r="E1781">
        <v>2.2068011639999998</v>
      </c>
    </row>
    <row r="1782" spans="1:5">
      <c r="A1782" s="116">
        <v>0.68738425925925928</v>
      </c>
      <c r="B1782">
        <v>-496.40940669999998</v>
      </c>
      <c r="C1782">
        <v>14221.89647</v>
      </c>
      <c r="D1782">
        <v>1.332454445</v>
      </c>
      <c r="E1782">
        <v>2.2138670980000001</v>
      </c>
    </row>
    <row r="1783" spans="1:5">
      <c r="A1783" s="116">
        <v>0.68740740740740736</v>
      </c>
      <c r="B1783">
        <v>-496.3995008</v>
      </c>
      <c r="C1783">
        <v>14220.096970000001</v>
      </c>
      <c r="D1783">
        <v>1.2797111430000001</v>
      </c>
      <c r="E1783">
        <v>2.224861099</v>
      </c>
    </row>
    <row r="1784" spans="1:5">
      <c r="A1784" s="116">
        <v>0.68743055555555566</v>
      </c>
      <c r="B1784">
        <v>-496.40144049999998</v>
      </c>
      <c r="C1784">
        <v>14218.54866</v>
      </c>
      <c r="D1784">
        <v>1.314410211</v>
      </c>
      <c r="E1784">
        <v>2.2252469920000002</v>
      </c>
    </row>
    <row r="1785" spans="1:5">
      <c r="A1785" s="116">
        <v>0.68745370370370373</v>
      </c>
      <c r="B1785">
        <v>-496.40271209999997</v>
      </c>
      <c r="C1785">
        <v>14218.036270000001</v>
      </c>
      <c r="D1785">
        <v>1.303021011</v>
      </c>
      <c r="E1785">
        <v>2.2282748680000002</v>
      </c>
    </row>
    <row r="1786" spans="1:5">
      <c r="A1786" s="116">
        <v>0.68747685185185192</v>
      </c>
      <c r="B1786">
        <v>-496.40962530000002</v>
      </c>
      <c r="C1786">
        <v>14216.054340000001</v>
      </c>
      <c r="D1786">
        <v>1.297352896</v>
      </c>
      <c r="E1786">
        <v>2.2270299499999999</v>
      </c>
    </row>
    <row r="1787" spans="1:5">
      <c r="A1787" s="116">
        <v>0.6875</v>
      </c>
      <c r="B1787">
        <v>-496.39386359999997</v>
      </c>
      <c r="C1787">
        <v>14215.17592</v>
      </c>
      <c r="D1787">
        <v>1.3054089639999999</v>
      </c>
      <c r="E1787">
        <v>2.2182151050000001</v>
      </c>
    </row>
    <row r="1788" spans="1:5">
      <c r="A1788" s="116">
        <v>0.68752314814814808</v>
      </c>
      <c r="B1788">
        <v>-496.39923320000003</v>
      </c>
      <c r="C1788">
        <v>14213.717290000001</v>
      </c>
      <c r="D1788">
        <v>1.297543903</v>
      </c>
      <c r="E1788">
        <v>2.2041660169999999</v>
      </c>
    </row>
    <row r="1789" spans="1:5">
      <c r="A1789" s="116">
        <v>0.68754629629629627</v>
      </c>
      <c r="B1789">
        <v>-496.40695149999999</v>
      </c>
      <c r="C1789">
        <v>14212.12579</v>
      </c>
      <c r="D1789">
        <v>1.3123626289999999</v>
      </c>
      <c r="E1789">
        <v>2.1966531589999998</v>
      </c>
    </row>
    <row r="1790" spans="1:5">
      <c r="A1790" s="116">
        <v>0.68756944444444434</v>
      </c>
      <c r="B1790">
        <v>-496.40807260000003</v>
      </c>
      <c r="C1790">
        <v>14211.361629999999</v>
      </c>
      <c r="D1790">
        <v>1.289824949</v>
      </c>
      <c r="E1790">
        <v>2.1981012679999998</v>
      </c>
    </row>
    <row r="1791" spans="1:5">
      <c r="A1791" s="116">
        <v>0.68759259259259264</v>
      </c>
      <c r="B1791">
        <v>-496.39292990000001</v>
      </c>
      <c r="C1791">
        <v>14209.61897</v>
      </c>
      <c r="D1791">
        <v>1.3203942319999999</v>
      </c>
      <c r="E1791">
        <v>2.192999125</v>
      </c>
    </row>
    <row r="1792" spans="1:5">
      <c r="A1792" s="116">
        <v>0.68761574074074072</v>
      </c>
      <c r="B1792">
        <v>-496.40819279999999</v>
      </c>
      <c r="C1792">
        <v>14208.34937</v>
      </c>
      <c r="D1792">
        <v>1.2945344050000001</v>
      </c>
      <c r="E1792">
        <v>2.2095119670000001</v>
      </c>
    </row>
    <row r="1793" spans="1:5">
      <c r="A1793" s="116">
        <v>0.68763888888888891</v>
      </c>
      <c r="B1793">
        <v>-496.40681530000001</v>
      </c>
      <c r="C1793">
        <v>14207.375910000001</v>
      </c>
      <c r="D1793">
        <v>1.2963234589999999</v>
      </c>
      <c r="E1793">
        <v>2.2305766139999998</v>
      </c>
    </row>
    <row r="1794" spans="1:5">
      <c r="A1794" s="116">
        <v>0.68766203703703699</v>
      </c>
      <c r="B1794">
        <v>-496.39570329999998</v>
      </c>
      <c r="C1794">
        <v>14205.741910000001</v>
      </c>
      <c r="D1794">
        <v>1.3053206669999999</v>
      </c>
      <c r="E1794">
        <v>2.2024072989999999</v>
      </c>
    </row>
    <row r="1795" spans="1:5">
      <c r="A1795" s="116">
        <v>0.68768518518518518</v>
      </c>
      <c r="B1795">
        <v>-496.39167020000002</v>
      </c>
      <c r="C1795">
        <v>14205.36032</v>
      </c>
      <c r="D1795">
        <v>1.3120942520000001</v>
      </c>
      <c r="E1795">
        <v>2.194885303</v>
      </c>
    </row>
    <row r="1796" spans="1:5">
      <c r="A1796" s="116">
        <v>0.68770833333333325</v>
      </c>
      <c r="B1796">
        <v>-496.40315049999998</v>
      </c>
      <c r="C1796">
        <v>14204.775100000001</v>
      </c>
      <c r="D1796">
        <v>1.2799241729999999</v>
      </c>
      <c r="E1796">
        <v>2.2064793279999999</v>
      </c>
    </row>
    <row r="1797" spans="1:5">
      <c r="A1797" s="116">
        <v>0.68773148148148155</v>
      </c>
      <c r="B1797">
        <v>-496.39413180000003</v>
      </c>
      <c r="C1797">
        <v>14203.434380000001</v>
      </c>
      <c r="D1797">
        <v>1.3269895270000001</v>
      </c>
      <c r="E1797">
        <v>2.216813755</v>
      </c>
    </row>
    <row r="1798" spans="1:5">
      <c r="A1798" s="116">
        <v>0.68775462962962963</v>
      </c>
      <c r="B1798">
        <v>-496.40582769999997</v>
      </c>
      <c r="C1798">
        <v>14202.0978</v>
      </c>
      <c r="D1798">
        <v>1.281818114</v>
      </c>
      <c r="E1798">
        <v>2.2211835259999999</v>
      </c>
    </row>
    <row r="1799" spans="1:5">
      <c r="A1799" s="116">
        <v>0.68777777777777782</v>
      </c>
      <c r="B1799">
        <v>-496.39544619999998</v>
      </c>
      <c r="C1799">
        <v>14200.308290000001</v>
      </c>
      <c r="D1799">
        <v>1.252011338</v>
      </c>
      <c r="E1799">
        <v>2.2117481190000001</v>
      </c>
    </row>
    <row r="1800" spans="1:5">
      <c r="A1800" s="116">
        <v>0.6878009259259259</v>
      </c>
      <c r="B1800">
        <v>-496.39179840000003</v>
      </c>
      <c r="C1800">
        <v>14199.50589</v>
      </c>
      <c r="D1800">
        <v>1.336698457</v>
      </c>
      <c r="E1800">
        <v>2.2245775710000002</v>
      </c>
    </row>
    <row r="1801" spans="1:5">
      <c r="A1801" s="116">
        <v>0.68782407407407409</v>
      </c>
      <c r="B1801">
        <v>-496.40967439999997</v>
      </c>
      <c r="C1801">
        <v>14198.0558</v>
      </c>
      <c r="D1801">
        <v>1.3340141169999999</v>
      </c>
      <c r="E1801">
        <v>2.2180561480000001</v>
      </c>
    </row>
    <row r="1802" spans="1:5">
      <c r="A1802" s="116">
        <v>0.68784722222222217</v>
      </c>
      <c r="B1802">
        <v>-496.3919515</v>
      </c>
      <c r="C1802">
        <v>14196.35427</v>
      </c>
      <c r="D1802">
        <v>1.2839207619999999</v>
      </c>
      <c r="E1802">
        <v>2.221915815</v>
      </c>
    </row>
    <row r="1803" spans="1:5">
      <c r="A1803" s="116">
        <v>0.68787037037037047</v>
      </c>
      <c r="B1803">
        <v>-496.3909476</v>
      </c>
      <c r="C1803">
        <v>14196.12443</v>
      </c>
      <c r="D1803">
        <v>1.3151590479999999</v>
      </c>
      <c r="E1803">
        <v>2.1810539069999999</v>
      </c>
    </row>
    <row r="1804" spans="1:5">
      <c r="A1804" s="116">
        <v>0.68789351851851854</v>
      </c>
      <c r="B1804">
        <v>-496.39122839999999</v>
      </c>
      <c r="C1804">
        <v>14195.64409</v>
      </c>
      <c r="D1804">
        <v>1.2750202660000001</v>
      </c>
      <c r="E1804">
        <v>2.2265731940000002</v>
      </c>
    </row>
    <row r="1805" spans="1:5">
      <c r="A1805" s="116">
        <v>0.68791666666666673</v>
      </c>
      <c r="B1805">
        <v>-496.406454</v>
      </c>
      <c r="C1805">
        <v>14194.344639999999</v>
      </c>
      <c r="D1805">
        <v>1.277904208</v>
      </c>
      <c r="E1805">
        <v>2.2325915090000001</v>
      </c>
    </row>
    <row r="1806" spans="1:5">
      <c r="A1806" s="116">
        <v>0.68793981481481481</v>
      </c>
      <c r="B1806">
        <v>-496.40055489999997</v>
      </c>
      <c r="C1806">
        <v>14192.498879999999</v>
      </c>
      <c r="D1806">
        <v>1.342212553</v>
      </c>
      <c r="E1806">
        <v>2.2211610899999998</v>
      </c>
    </row>
    <row r="1807" spans="1:5">
      <c r="A1807" s="116">
        <v>0.687962962962963</v>
      </c>
      <c r="B1807">
        <v>-496.40329680000002</v>
      </c>
      <c r="C1807">
        <v>14190.62003</v>
      </c>
      <c r="D1807">
        <v>1.3166036290000001</v>
      </c>
      <c r="E1807">
        <v>2.21717728</v>
      </c>
    </row>
    <row r="1808" spans="1:5">
      <c r="A1808" s="116">
        <v>0.68798611111111108</v>
      </c>
      <c r="B1808">
        <v>-496.41161349999999</v>
      </c>
      <c r="C1808">
        <v>14189.122579999999</v>
      </c>
      <c r="D1808">
        <v>1.3259796079999999</v>
      </c>
      <c r="E1808">
        <v>2.2197035449999998</v>
      </c>
    </row>
    <row r="1809" spans="1:5">
      <c r="A1809" s="116">
        <v>0.68800925925925915</v>
      </c>
      <c r="B1809">
        <v>-496.403998</v>
      </c>
      <c r="C1809">
        <v>14187.387779999999</v>
      </c>
      <c r="D1809">
        <v>1.322013605</v>
      </c>
      <c r="E1809">
        <v>2.1839269429999999</v>
      </c>
    </row>
    <row r="1810" spans="1:5">
      <c r="A1810" s="116">
        <v>0.68803240740740745</v>
      </c>
      <c r="B1810">
        <v>-496.40475670000001</v>
      </c>
      <c r="C1810">
        <v>14186.73648</v>
      </c>
      <c r="D1810">
        <v>1.2702692200000001</v>
      </c>
      <c r="E1810">
        <v>2.1925728499999999</v>
      </c>
    </row>
    <row r="1811" spans="1:5">
      <c r="A1811" s="116">
        <v>0.68805555555555553</v>
      </c>
      <c r="B1811">
        <v>-496.41023740000003</v>
      </c>
      <c r="C1811">
        <v>14184.756289999999</v>
      </c>
      <c r="D1811">
        <v>1.3174345890000001</v>
      </c>
      <c r="E1811">
        <v>2.2232569180000001</v>
      </c>
    </row>
    <row r="1812" spans="1:5">
      <c r="A1812" s="116">
        <v>0.68807870370370372</v>
      </c>
      <c r="B1812">
        <v>-496.39031299999999</v>
      </c>
      <c r="C1812">
        <v>14182.92115</v>
      </c>
      <c r="D1812">
        <v>1.304669751</v>
      </c>
      <c r="E1812">
        <v>2.2130199799999999</v>
      </c>
    </row>
    <row r="1813" spans="1:5">
      <c r="A1813" s="116">
        <v>0.6881018518518518</v>
      </c>
      <c r="B1813">
        <v>-496.40369659999999</v>
      </c>
      <c r="C1813">
        <v>14181.926450000001</v>
      </c>
      <c r="D1813">
        <v>1.318024479</v>
      </c>
      <c r="E1813">
        <v>2.239224197</v>
      </c>
    </row>
    <row r="1814" spans="1:5">
      <c r="A1814" s="116">
        <v>0.68812499999999999</v>
      </c>
      <c r="B1814">
        <v>-496.39759950000001</v>
      </c>
      <c r="C1814">
        <v>14181.01046</v>
      </c>
      <c r="D1814">
        <v>1.3235318540000001</v>
      </c>
      <c r="E1814">
        <v>2.2028566409999999</v>
      </c>
    </row>
    <row r="1815" spans="1:5">
      <c r="A1815" s="116">
        <v>0.68814814814814806</v>
      </c>
      <c r="B1815">
        <v>-496.39388969999999</v>
      </c>
      <c r="C1815">
        <v>14180.75642</v>
      </c>
      <c r="D1815">
        <v>1.299204668</v>
      </c>
      <c r="E1815">
        <v>2.211799568</v>
      </c>
    </row>
    <row r="1816" spans="1:5">
      <c r="A1816" s="116">
        <v>0.68817129629629636</v>
      </c>
      <c r="B1816">
        <v>-496.41031770000001</v>
      </c>
      <c r="C1816">
        <v>14180.63788</v>
      </c>
      <c r="D1816">
        <v>1.3050447430000001</v>
      </c>
      <c r="E1816">
        <v>2.236706914</v>
      </c>
    </row>
    <row r="1817" spans="1:5">
      <c r="A1817" s="116">
        <v>0.68819444444444444</v>
      </c>
      <c r="B1817">
        <v>-496.39690510000003</v>
      </c>
      <c r="C1817">
        <v>14179.788339999999</v>
      </c>
      <c r="D1817">
        <v>1.363484422</v>
      </c>
      <c r="E1817">
        <v>2.1807778550000001</v>
      </c>
    </row>
    <row r="1818" spans="1:5">
      <c r="A1818" s="116">
        <v>0.68821759259259263</v>
      </c>
      <c r="B1818">
        <v>-496.40040160000001</v>
      </c>
      <c r="C1818">
        <v>14179.069680000001</v>
      </c>
      <c r="D1818">
        <v>1.291977618</v>
      </c>
      <c r="E1818">
        <v>2.2315956670000001</v>
      </c>
    </row>
    <row r="1819" spans="1:5">
      <c r="A1819" s="116">
        <v>0.68824074074074071</v>
      </c>
      <c r="B1819">
        <v>-496.40379919999998</v>
      </c>
      <c r="C1819">
        <v>14178.91419</v>
      </c>
      <c r="D1819">
        <v>1.352494847</v>
      </c>
      <c r="E1819">
        <v>2.2250728180000001</v>
      </c>
    </row>
    <row r="1820" spans="1:5">
      <c r="A1820" s="116">
        <v>0.6882638888888889</v>
      </c>
      <c r="B1820">
        <v>-496.41107010000002</v>
      </c>
      <c r="C1820">
        <v>14177.078390000001</v>
      </c>
      <c r="D1820">
        <v>1.280413934</v>
      </c>
      <c r="E1820">
        <v>2.2055603580000001</v>
      </c>
    </row>
    <row r="1821" spans="1:5">
      <c r="A1821" s="116">
        <v>0.68828703703703698</v>
      </c>
      <c r="B1821">
        <v>-496.39047190000002</v>
      </c>
      <c r="C1821">
        <v>14176.37312</v>
      </c>
      <c r="D1821">
        <v>1.2460779879999999</v>
      </c>
      <c r="E1821">
        <v>2.208611796</v>
      </c>
    </row>
    <row r="1822" spans="1:5">
      <c r="A1822" s="116">
        <v>0.68831018518518527</v>
      </c>
      <c r="B1822">
        <v>-496.39167120000002</v>
      </c>
      <c r="C1822">
        <v>14175.02584</v>
      </c>
      <c r="D1822">
        <v>1.305324806</v>
      </c>
      <c r="E1822">
        <v>2.226390264</v>
      </c>
    </row>
    <row r="1823" spans="1:5">
      <c r="A1823" s="116">
        <v>0.68833333333333335</v>
      </c>
      <c r="B1823">
        <v>-496.40469050000002</v>
      </c>
      <c r="C1823">
        <v>14173.36887</v>
      </c>
      <c r="D1823">
        <v>1.3185794500000001</v>
      </c>
      <c r="E1823">
        <v>2.1937338350000002</v>
      </c>
    </row>
    <row r="1824" spans="1:5">
      <c r="A1824" s="116">
        <v>0.68835648148148154</v>
      </c>
      <c r="B1824">
        <v>-496.40778979999999</v>
      </c>
      <c r="C1824">
        <v>14172.977440000001</v>
      </c>
      <c r="D1824">
        <v>1.2979661410000001</v>
      </c>
      <c r="E1824">
        <v>2.220387616</v>
      </c>
    </row>
    <row r="1825" spans="1:5">
      <c r="A1825" s="116">
        <v>0.68837962962962962</v>
      </c>
      <c r="B1825">
        <v>-496.3969725</v>
      </c>
      <c r="C1825">
        <v>14171.892589999999</v>
      </c>
      <c r="D1825">
        <v>1.2872048679999999</v>
      </c>
      <c r="E1825">
        <v>2.194784201</v>
      </c>
    </row>
    <row r="1826" spans="1:5">
      <c r="A1826" s="116">
        <v>0.68840277777777781</v>
      </c>
      <c r="B1826">
        <v>-496.39072279999999</v>
      </c>
      <c r="C1826">
        <v>14169.905769999999</v>
      </c>
      <c r="D1826">
        <v>1.303491374</v>
      </c>
      <c r="E1826">
        <v>2.1992009110000001</v>
      </c>
    </row>
    <row r="1827" spans="1:5">
      <c r="A1827" s="116">
        <v>0.68842592592592589</v>
      </c>
      <c r="B1827">
        <v>-496.39947560000002</v>
      </c>
      <c r="C1827">
        <v>14169.677809999999</v>
      </c>
      <c r="D1827">
        <v>1.278142334</v>
      </c>
      <c r="E1827">
        <v>2.2010913250000002</v>
      </c>
    </row>
    <row r="1828" spans="1:5">
      <c r="A1828" s="116">
        <v>0.68844907407407396</v>
      </c>
      <c r="B1828">
        <v>-496.40894100000003</v>
      </c>
      <c r="C1828">
        <v>14169.25909</v>
      </c>
      <c r="D1828">
        <v>1.261971422</v>
      </c>
      <c r="E1828">
        <v>2.1922848479999999</v>
      </c>
    </row>
    <row r="1829" spans="1:5">
      <c r="A1829" s="116">
        <v>0.68847222222222226</v>
      </c>
      <c r="B1829">
        <v>-496.3939034</v>
      </c>
      <c r="C1829">
        <v>14168.02029</v>
      </c>
      <c r="D1829">
        <v>1.2597620220000001</v>
      </c>
      <c r="E1829">
        <v>2.196905932</v>
      </c>
    </row>
    <row r="1830" spans="1:5">
      <c r="A1830" s="116">
        <v>0.68849537037037034</v>
      </c>
      <c r="B1830">
        <v>-496.40634770000003</v>
      </c>
      <c r="C1830">
        <v>14166.432339999999</v>
      </c>
      <c r="D1830">
        <v>1.276587599</v>
      </c>
      <c r="E1830">
        <v>2.1992686269999999</v>
      </c>
    </row>
    <row r="1831" spans="1:5">
      <c r="A1831" s="116">
        <v>0.68851851851851853</v>
      </c>
      <c r="B1831">
        <v>-496.39786420000001</v>
      </c>
      <c r="C1831">
        <v>14165.34951</v>
      </c>
      <c r="D1831">
        <v>1.3013077959999999</v>
      </c>
      <c r="E1831">
        <v>2.1669273009999999</v>
      </c>
    </row>
    <row r="1832" spans="1:5">
      <c r="A1832" s="116">
        <v>0.68854166666666661</v>
      </c>
      <c r="B1832">
        <v>-496.41135320000001</v>
      </c>
      <c r="C1832">
        <v>14164.05114</v>
      </c>
      <c r="D1832">
        <v>1.2988059489999999</v>
      </c>
      <c r="E1832">
        <v>2.1938236189999998</v>
      </c>
    </row>
    <row r="1833" spans="1:5">
      <c r="A1833" s="116">
        <v>0.6885648148148148</v>
      </c>
      <c r="B1833">
        <v>-496.39390509999998</v>
      </c>
      <c r="C1833">
        <v>14163.91203</v>
      </c>
      <c r="D1833">
        <v>1.2728140939999999</v>
      </c>
      <c r="E1833">
        <v>2.1703359309999999</v>
      </c>
    </row>
    <row r="1834" spans="1:5">
      <c r="A1834" s="116">
        <v>0.68858796296296287</v>
      </c>
      <c r="B1834">
        <v>-496.40806140000001</v>
      </c>
      <c r="C1834">
        <v>14163.648810000001</v>
      </c>
      <c r="D1834">
        <v>1.264255106</v>
      </c>
      <c r="E1834">
        <v>2.18247576</v>
      </c>
    </row>
    <row r="1835" spans="1:5">
      <c r="A1835" s="116">
        <v>0.68861111111111117</v>
      </c>
      <c r="B1835">
        <v>-496.3997273</v>
      </c>
      <c r="C1835">
        <v>14162.99201</v>
      </c>
      <c r="D1835">
        <v>1.2930892540000001</v>
      </c>
      <c r="E1835">
        <v>2.1974867549999999</v>
      </c>
    </row>
    <row r="1836" spans="1:5">
      <c r="A1836" s="116">
        <v>0.68863425925925925</v>
      </c>
      <c r="B1836">
        <v>-496.4099822</v>
      </c>
      <c r="C1836">
        <v>14162.83772</v>
      </c>
      <c r="D1836">
        <v>1.247950849</v>
      </c>
      <c r="E1836">
        <v>2.1853311889999998</v>
      </c>
    </row>
    <row r="1837" spans="1:5">
      <c r="A1837" s="116">
        <v>0.68865740740740744</v>
      </c>
      <c r="B1837">
        <v>-496.39233430000002</v>
      </c>
      <c r="C1837">
        <v>14161.26368</v>
      </c>
      <c r="D1837">
        <v>1.296472286</v>
      </c>
      <c r="E1837">
        <v>2.1895002909999999</v>
      </c>
    </row>
    <row r="1838" spans="1:5">
      <c r="A1838" s="116">
        <v>0.68868055555555552</v>
      </c>
      <c r="B1838">
        <v>-496.40558570000002</v>
      </c>
      <c r="C1838">
        <v>14159.45433</v>
      </c>
      <c r="D1838">
        <v>1.289369956</v>
      </c>
      <c r="E1838">
        <v>2.1761317650000001</v>
      </c>
    </row>
    <row r="1839" spans="1:5">
      <c r="A1839" s="116">
        <v>0.68870370370370371</v>
      </c>
      <c r="B1839">
        <v>-496.40868810000001</v>
      </c>
      <c r="C1839">
        <v>14157.75179</v>
      </c>
      <c r="D1839">
        <v>1.237304317</v>
      </c>
      <c r="E1839">
        <v>2.1929592580000001</v>
      </c>
    </row>
    <row r="1840" spans="1:5">
      <c r="A1840" s="116">
        <v>0.68872685185185178</v>
      </c>
      <c r="B1840">
        <v>-496.40169980000002</v>
      </c>
      <c r="C1840">
        <v>14156.976140000001</v>
      </c>
      <c r="D1840">
        <v>1.2908202900000001</v>
      </c>
      <c r="E1840">
        <v>2.20130676</v>
      </c>
    </row>
    <row r="1841" spans="1:5">
      <c r="A1841" s="116">
        <v>0.68875000000000008</v>
      </c>
      <c r="B1841">
        <v>-496.4011438</v>
      </c>
      <c r="C1841">
        <v>14156.450150000001</v>
      </c>
      <c r="D1841">
        <v>1.2757720159999999</v>
      </c>
      <c r="E1841">
        <v>2.1680060289999998</v>
      </c>
    </row>
    <row r="1842" spans="1:5">
      <c r="A1842" s="116">
        <v>0.68877314814814816</v>
      </c>
      <c r="B1842">
        <v>-496.40129139999999</v>
      </c>
      <c r="C1842">
        <v>14155.29609</v>
      </c>
      <c r="D1842">
        <v>1.2736015009999999</v>
      </c>
      <c r="E1842">
        <v>2.1810808380000002</v>
      </c>
    </row>
    <row r="1843" spans="1:5">
      <c r="A1843" s="116">
        <v>0.68879629629629635</v>
      </c>
      <c r="B1843">
        <v>-496.39870580000002</v>
      </c>
      <c r="C1843">
        <v>14154.66078</v>
      </c>
      <c r="D1843">
        <v>1.273468104</v>
      </c>
      <c r="E1843">
        <v>2.206896886</v>
      </c>
    </row>
    <row r="1844" spans="1:5">
      <c r="A1844" s="116">
        <v>0.68881944444444443</v>
      </c>
      <c r="B1844">
        <v>-496.4042809</v>
      </c>
      <c r="C1844">
        <v>14154.331819999999</v>
      </c>
      <c r="D1844">
        <v>1.279973247</v>
      </c>
      <c r="E1844">
        <v>2.1766991349999998</v>
      </c>
    </row>
    <row r="1845" spans="1:5">
      <c r="A1845" s="116">
        <v>0.68884259259259262</v>
      </c>
      <c r="B1845">
        <v>-496.40056770000001</v>
      </c>
      <c r="C1845">
        <v>14153.7009</v>
      </c>
      <c r="D1845">
        <v>1.25632893</v>
      </c>
      <c r="E1845">
        <v>2.167960924</v>
      </c>
    </row>
    <row r="1846" spans="1:5">
      <c r="A1846" s="116">
        <v>0.6888657407407407</v>
      </c>
      <c r="B1846">
        <v>-496.39177219999999</v>
      </c>
      <c r="C1846">
        <v>14151.926880000001</v>
      </c>
      <c r="D1846">
        <v>1.2747132910000001</v>
      </c>
      <c r="E1846">
        <v>2.1814017880000001</v>
      </c>
    </row>
    <row r="1847" spans="1:5">
      <c r="A1847" s="116">
        <v>0.68888888888888899</v>
      </c>
      <c r="B1847">
        <v>-496.40108099999998</v>
      </c>
      <c r="C1847">
        <v>14150.21566</v>
      </c>
      <c r="D1847">
        <v>1.296332144</v>
      </c>
      <c r="E1847">
        <v>2.1833105289999999</v>
      </c>
    </row>
    <row r="1848" spans="1:5">
      <c r="A1848" s="116">
        <v>0.68891203703703707</v>
      </c>
      <c r="B1848">
        <v>-496.4060374</v>
      </c>
      <c r="C1848">
        <v>14149.9229</v>
      </c>
      <c r="D1848">
        <v>1.2739137039999999</v>
      </c>
      <c r="E1848">
        <v>2.1946093260000001</v>
      </c>
    </row>
    <row r="1849" spans="1:5">
      <c r="A1849" s="116">
        <v>0.68893518518518526</v>
      </c>
      <c r="B1849">
        <v>-496.40500020000002</v>
      </c>
      <c r="C1849">
        <v>14149.154</v>
      </c>
      <c r="D1849">
        <v>1.2625806829999999</v>
      </c>
      <c r="E1849">
        <v>2.1808256149999998</v>
      </c>
    </row>
    <row r="1850" spans="1:5">
      <c r="A1850" s="116">
        <v>0.68895833333333334</v>
      </c>
      <c r="B1850">
        <v>-496.40979060000001</v>
      </c>
      <c r="C1850">
        <v>14148.263489999999</v>
      </c>
      <c r="D1850">
        <v>1.285819558</v>
      </c>
      <c r="E1850">
        <v>2.1897880390000002</v>
      </c>
    </row>
    <row r="1851" spans="1:5">
      <c r="A1851" s="116">
        <v>0.68898148148148142</v>
      </c>
      <c r="B1851">
        <v>-496.40539189999998</v>
      </c>
      <c r="C1851">
        <v>14146.638430000001</v>
      </c>
      <c r="D1851">
        <v>1.28752219</v>
      </c>
      <c r="E1851">
        <v>2.1835657140000002</v>
      </c>
    </row>
    <row r="1852" spans="1:5">
      <c r="A1852" s="116">
        <v>0.68900462962962961</v>
      </c>
      <c r="B1852">
        <v>-496.4035763</v>
      </c>
      <c r="C1852">
        <v>14145.398510000001</v>
      </c>
      <c r="D1852">
        <v>1.262423504</v>
      </c>
      <c r="E1852">
        <v>2.1932385989999998</v>
      </c>
    </row>
    <row r="1853" spans="1:5">
      <c r="A1853" s="116">
        <v>0.68902777777777768</v>
      </c>
      <c r="B1853">
        <v>-496.40623879999998</v>
      </c>
      <c r="C1853">
        <v>14143.577719999999</v>
      </c>
      <c r="D1853">
        <v>1.29929669</v>
      </c>
      <c r="E1853">
        <v>2.224984793</v>
      </c>
    </row>
    <row r="1854" spans="1:5">
      <c r="A1854" s="116">
        <v>0.68905092592592598</v>
      </c>
      <c r="B1854">
        <v>-496.40159890000001</v>
      </c>
      <c r="C1854">
        <v>14141.63617</v>
      </c>
      <c r="D1854">
        <v>1.2775625669999999</v>
      </c>
      <c r="E1854">
        <v>2.184489825</v>
      </c>
    </row>
    <row r="1855" spans="1:5">
      <c r="A1855" s="116">
        <v>0.68907407407407406</v>
      </c>
      <c r="B1855">
        <v>-496.39716979999997</v>
      </c>
      <c r="C1855">
        <v>14140.566800000001</v>
      </c>
      <c r="D1855">
        <v>1.303463139</v>
      </c>
      <c r="E1855">
        <v>2.1901193819999998</v>
      </c>
    </row>
    <row r="1856" spans="1:5">
      <c r="A1856" s="116">
        <v>0.68909722222222225</v>
      </c>
      <c r="B1856">
        <v>-496.405824</v>
      </c>
      <c r="C1856">
        <v>14139.005929999999</v>
      </c>
      <c r="D1856">
        <v>1.2601356509999999</v>
      </c>
      <c r="E1856">
        <v>2.170249267</v>
      </c>
    </row>
    <row r="1857" spans="1:5">
      <c r="A1857" s="116">
        <v>0.68912037037037033</v>
      </c>
      <c r="B1857">
        <v>-496.4027322</v>
      </c>
      <c r="C1857">
        <v>14138.4468</v>
      </c>
      <c r="D1857">
        <v>1.2774858360000001</v>
      </c>
      <c r="E1857">
        <v>2.193620686</v>
      </c>
    </row>
    <row r="1858" spans="1:5">
      <c r="A1858" s="116">
        <v>0.68914351851851852</v>
      </c>
      <c r="B1858">
        <v>-496.39247790000002</v>
      </c>
      <c r="C1858">
        <v>14138.1042</v>
      </c>
      <c r="D1858">
        <v>1.2866949780000001</v>
      </c>
      <c r="E1858">
        <v>2.1914931960000001</v>
      </c>
    </row>
    <row r="1859" spans="1:5">
      <c r="A1859" s="116">
        <v>0.68916666666666659</v>
      </c>
      <c r="B1859">
        <v>-496.40874659999997</v>
      </c>
      <c r="C1859">
        <v>14136.35924</v>
      </c>
      <c r="D1859">
        <v>1.2951341300000001</v>
      </c>
      <c r="E1859">
        <v>2.206899741</v>
      </c>
    </row>
    <row r="1860" spans="1:5">
      <c r="A1860" s="116">
        <v>0.68918981481481489</v>
      </c>
      <c r="B1860">
        <v>-496.4047673</v>
      </c>
      <c r="C1860">
        <v>14136.122799999999</v>
      </c>
      <c r="D1860">
        <v>1.3097380030000001</v>
      </c>
      <c r="E1860">
        <v>2.2126786799999998</v>
      </c>
    </row>
    <row r="1861" spans="1:5">
      <c r="A1861" s="116">
        <v>0.68921296296296297</v>
      </c>
      <c r="B1861">
        <v>-496.3904685</v>
      </c>
      <c r="C1861">
        <v>14134.584849999999</v>
      </c>
      <c r="D1861">
        <v>1.312036663</v>
      </c>
      <c r="E1861">
        <v>2.2239086449999999</v>
      </c>
    </row>
    <row r="1862" spans="1:5">
      <c r="A1862" s="116">
        <v>0.68923611111111116</v>
      </c>
      <c r="B1862">
        <v>-496.3935323</v>
      </c>
      <c r="C1862">
        <v>14133.167740000001</v>
      </c>
      <c r="D1862">
        <v>1.3360515180000001</v>
      </c>
      <c r="E1862">
        <v>2.1994980769999999</v>
      </c>
    </row>
    <row r="1863" spans="1:5">
      <c r="A1863" s="116">
        <v>0.68925925925925924</v>
      </c>
      <c r="B1863">
        <v>-496.3956144</v>
      </c>
      <c r="C1863">
        <v>14132.64659</v>
      </c>
      <c r="D1863">
        <v>1.3382144279999999</v>
      </c>
      <c r="E1863">
        <v>2.189301537</v>
      </c>
    </row>
    <row r="1864" spans="1:5">
      <c r="A1864" s="116">
        <v>0.68928240740740743</v>
      </c>
      <c r="B1864">
        <v>-496.41033920000001</v>
      </c>
      <c r="C1864">
        <v>14132.12391</v>
      </c>
      <c r="D1864">
        <v>1.3369659789999999</v>
      </c>
      <c r="E1864">
        <v>2.2184305879999999</v>
      </c>
    </row>
    <row r="1865" spans="1:5">
      <c r="A1865" s="116">
        <v>0.6893055555555555</v>
      </c>
      <c r="B1865">
        <v>-496.40387299999998</v>
      </c>
      <c r="C1865">
        <v>14130.5517</v>
      </c>
      <c r="D1865">
        <v>1.3051726370000001</v>
      </c>
      <c r="E1865">
        <v>2.223531897</v>
      </c>
    </row>
    <row r="1866" spans="1:5">
      <c r="A1866" s="116">
        <v>0.6893287037037038</v>
      </c>
      <c r="B1866">
        <v>-496.39280350000001</v>
      </c>
      <c r="C1866">
        <v>14129.16886</v>
      </c>
      <c r="D1866">
        <v>1.363842148</v>
      </c>
      <c r="E1866">
        <v>2.2034910160000001</v>
      </c>
    </row>
    <row r="1867" spans="1:5">
      <c r="A1867" s="116">
        <v>0.68935185185185188</v>
      </c>
      <c r="B1867">
        <v>-496.40585220000003</v>
      </c>
      <c r="C1867">
        <v>14127.560219999999</v>
      </c>
      <c r="D1867">
        <v>1.313378873</v>
      </c>
      <c r="E1867">
        <v>2.2500133629999999</v>
      </c>
    </row>
    <row r="1868" spans="1:5">
      <c r="A1868" s="116">
        <v>0.68937500000000007</v>
      </c>
      <c r="B1868">
        <v>-496.40438790000002</v>
      </c>
      <c r="C1868">
        <v>14126.74877</v>
      </c>
      <c r="D1868">
        <v>1.3308750090000001</v>
      </c>
      <c r="E1868">
        <v>2.2401739489999999</v>
      </c>
    </row>
    <row r="1869" spans="1:5">
      <c r="A1869" s="116">
        <v>0.68939814814814815</v>
      </c>
      <c r="B1869">
        <v>-496.40244480000001</v>
      </c>
      <c r="C1869">
        <v>14126.514499999999</v>
      </c>
      <c r="D1869">
        <v>1.296176376</v>
      </c>
      <c r="E1869">
        <v>2.1997347129999998</v>
      </c>
    </row>
    <row r="1870" spans="1:5">
      <c r="A1870" s="116">
        <v>0.68942129629629623</v>
      </c>
      <c r="B1870">
        <v>-496.40860249999997</v>
      </c>
      <c r="C1870">
        <v>14125.016089999999</v>
      </c>
      <c r="D1870">
        <v>1.317443189</v>
      </c>
      <c r="E1870">
        <v>2.2059285960000001</v>
      </c>
    </row>
    <row r="1871" spans="1:5">
      <c r="A1871" s="116">
        <v>0.68944444444444442</v>
      </c>
      <c r="B1871">
        <v>-496.39210359999998</v>
      </c>
      <c r="C1871">
        <v>14124.30553</v>
      </c>
      <c r="D1871">
        <v>1.312146595</v>
      </c>
      <c r="E1871">
        <v>2.2255708919999999</v>
      </c>
    </row>
    <row r="1872" spans="1:5">
      <c r="A1872" s="116">
        <v>0.68946759259259249</v>
      </c>
      <c r="B1872">
        <v>-496.4086542</v>
      </c>
      <c r="C1872">
        <v>14122.78131</v>
      </c>
      <c r="D1872">
        <v>1.324990468</v>
      </c>
      <c r="E1872">
        <v>2.235302377</v>
      </c>
    </row>
    <row r="1873" spans="1:5">
      <c r="A1873" s="116">
        <v>0.68949074074074079</v>
      </c>
      <c r="B1873">
        <v>-496.39018279999999</v>
      </c>
      <c r="C1873">
        <v>14122.39782</v>
      </c>
      <c r="D1873">
        <v>1.326215167</v>
      </c>
      <c r="E1873">
        <v>2.206159279</v>
      </c>
    </row>
    <row r="1874" spans="1:5">
      <c r="A1874" s="116">
        <v>0.68951388888888887</v>
      </c>
      <c r="B1874">
        <v>-496.39216820000001</v>
      </c>
      <c r="C1874">
        <v>14121.86145</v>
      </c>
      <c r="D1874">
        <v>1.345682351</v>
      </c>
      <c r="E1874">
        <v>2.2116646379999998</v>
      </c>
    </row>
    <row r="1875" spans="1:5">
      <c r="A1875" s="116">
        <v>0.68953703703703706</v>
      </c>
      <c r="B1875">
        <v>-496.40711490000001</v>
      </c>
      <c r="C1875">
        <v>14120.37825</v>
      </c>
      <c r="D1875">
        <v>1.2812353430000001</v>
      </c>
      <c r="E1875">
        <v>2.2320205909999999</v>
      </c>
    </row>
    <row r="1876" spans="1:5">
      <c r="A1876" s="116">
        <v>0.68956018518518514</v>
      </c>
      <c r="B1876">
        <v>-496.40396449999997</v>
      </c>
      <c r="C1876">
        <v>14118.53932</v>
      </c>
      <c r="D1876">
        <v>1.2850798859999999</v>
      </c>
      <c r="E1876">
        <v>2.2277565419999998</v>
      </c>
    </row>
    <row r="1877" spans="1:5">
      <c r="A1877" s="116">
        <v>0.68958333333333333</v>
      </c>
      <c r="B1877">
        <v>-496.392293</v>
      </c>
      <c r="C1877">
        <v>14117.486800000001</v>
      </c>
      <c r="D1877">
        <v>1.312992105</v>
      </c>
      <c r="E1877">
        <v>2.233963444</v>
      </c>
    </row>
    <row r="1878" spans="1:5">
      <c r="A1878" s="116">
        <v>0.6896064814814814</v>
      </c>
      <c r="B1878">
        <v>-496.40096740000001</v>
      </c>
      <c r="C1878">
        <v>14115.903259999999</v>
      </c>
      <c r="D1878">
        <v>1.313848664</v>
      </c>
      <c r="E1878">
        <v>2.2251138519999998</v>
      </c>
    </row>
    <row r="1879" spans="1:5">
      <c r="A1879" s="116">
        <v>0.6896296296296297</v>
      </c>
      <c r="B1879">
        <v>-496.40698500000002</v>
      </c>
      <c r="C1879">
        <v>14115.84139</v>
      </c>
      <c r="D1879">
        <v>1.332036529</v>
      </c>
      <c r="E1879">
        <v>2.2309029950000001</v>
      </c>
    </row>
    <row r="1880" spans="1:5">
      <c r="A1880" s="116">
        <v>0.68965277777777778</v>
      </c>
      <c r="B1880">
        <v>-496.39761900000002</v>
      </c>
      <c r="C1880">
        <v>14114.377570000001</v>
      </c>
      <c r="D1880">
        <v>1.2775716989999999</v>
      </c>
      <c r="E1880">
        <v>2.2247773180000001</v>
      </c>
    </row>
    <row r="1881" spans="1:5">
      <c r="A1881" s="116">
        <v>0.68967592592592597</v>
      </c>
      <c r="B1881">
        <v>-496.40786179999998</v>
      </c>
      <c r="C1881">
        <v>14114.33447</v>
      </c>
      <c r="D1881">
        <v>1.3038934209999999</v>
      </c>
      <c r="E1881">
        <v>2.204753787</v>
      </c>
    </row>
    <row r="1882" spans="1:5">
      <c r="A1882" s="116">
        <v>0.68969907407407405</v>
      </c>
      <c r="B1882">
        <v>-496.4111547</v>
      </c>
      <c r="C1882">
        <v>14112.84289</v>
      </c>
      <c r="D1882">
        <v>1.2765813749999999</v>
      </c>
      <c r="E1882">
        <v>2.2130621669999999</v>
      </c>
    </row>
    <row r="1883" spans="1:5">
      <c r="A1883" s="116">
        <v>0.68972222222222224</v>
      </c>
      <c r="B1883">
        <v>-496.40694969999998</v>
      </c>
      <c r="C1883">
        <v>14110.91826</v>
      </c>
      <c r="D1883">
        <v>1.3344473320000001</v>
      </c>
      <c r="E1883">
        <v>2.2220989599999998</v>
      </c>
    </row>
    <row r="1884" spans="1:5">
      <c r="A1884" s="116">
        <v>0.68974537037037031</v>
      </c>
      <c r="B1884">
        <v>-496.39631910000003</v>
      </c>
      <c r="C1884">
        <v>14109.415429999999</v>
      </c>
      <c r="D1884">
        <v>1.281862281</v>
      </c>
      <c r="E1884">
        <v>2.2209165770000001</v>
      </c>
    </row>
    <row r="1885" spans="1:5">
      <c r="A1885" s="116">
        <v>0.68976851851851861</v>
      </c>
      <c r="B1885">
        <v>-496.39858299999997</v>
      </c>
      <c r="C1885">
        <v>14107.44882</v>
      </c>
      <c r="D1885">
        <v>1.300282124</v>
      </c>
      <c r="E1885">
        <v>2.2352311650000001</v>
      </c>
    </row>
    <row r="1886" spans="1:5">
      <c r="A1886" s="116">
        <v>0.68979166666666669</v>
      </c>
      <c r="B1886">
        <v>-496.40478359999997</v>
      </c>
      <c r="C1886">
        <v>14107.252060000001</v>
      </c>
      <c r="D1886">
        <v>1.312869117</v>
      </c>
      <c r="E1886">
        <v>2.2290066099999999</v>
      </c>
    </row>
    <row r="1887" spans="1:5">
      <c r="A1887" s="116">
        <v>0.68981481481481488</v>
      </c>
      <c r="B1887">
        <v>-496.40810310000001</v>
      </c>
      <c r="C1887">
        <v>14106.968140000001</v>
      </c>
      <c r="D1887">
        <v>1.2936755550000001</v>
      </c>
      <c r="E1887">
        <v>2.2115984879999999</v>
      </c>
    </row>
    <row r="1888" spans="1:5">
      <c r="A1888" s="116">
        <v>0.68983796296296296</v>
      </c>
      <c r="B1888">
        <v>-496.40852869999998</v>
      </c>
      <c r="C1888">
        <v>14106.00287</v>
      </c>
      <c r="D1888">
        <v>1.2800714689999999</v>
      </c>
      <c r="E1888">
        <v>2.1971219749999999</v>
      </c>
    </row>
    <row r="1889" spans="1:5">
      <c r="A1889" s="116">
        <v>0.68986111111111104</v>
      </c>
      <c r="B1889">
        <v>-496.40794</v>
      </c>
      <c r="C1889">
        <v>14104.79529</v>
      </c>
      <c r="D1889">
        <v>1.2781689949999999</v>
      </c>
      <c r="E1889">
        <v>2.2207905270000001</v>
      </c>
    </row>
    <row r="1890" spans="1:5">
      <c r="A1890" s="116">
        <v>0.68988425925925922</v>
      </c>
      <c r="B1890">
        <v>-496.4060973</v>
      </c>
      <c r="C1890">
        <v>14103.924919999999</v>
      </c>
      <c r="D1890">
        <v>1.3398266700000001</v>
      </c>
      <c r="E1890">
        <v>2.1992891220000002</v>
      </c>
    </row>
    <row r="1891" spans="1:5">
      <c r="A1891" s="116">
        <v>0.6899074074074073</v>
      </c>
      <c r="B1891">
        <v>-496.3928689</v>
      </c>
      <c r="C1891">
        <v>14102.119060000001</v>
      </c>
      <c r="D1891">
        <v>1.3431074039999999</v>
      </c>
      <c r="E1891">
        <v>2.241376233</v>
      </c>
    </row>
    <row r="1892" spans="1:5">
      <c r="A1892" s="116">
        <v>0.6899305555555556</v>
      </c>
      <c r="B1892">
        <v>-496.40061170000001</v>
      </c>
      <c r="C1892">
        <v>14100.444310000001</v>
      </c>
      <c r="D1892">
        <v>1.3388566669999999</v>
      </c>
      <c r="E1892">
        <v>2.215106381</v>
      </c>
    </row>
    <row r="1893" spans="1:5">
      <c r="A1893" s="116">
        <v>0.68995370370370368</v>
      </c>
      <c r="B1893">
        <v>-496.39166460000001</v>
      </c>
      <c r="C1893">
        <v>14100.05164</v>
      </c>
      <c r="D1893">
        <v>1.287806955</v>
      </c>
      <c r="E1893">
        <v>2.21524141</v>
      </c>
    </row>
    <row r="1894" spans="1:5">
      <c r="A1894" s="116">
        <v>0.68997685185185187</v>
      </c>
      <c r="B1894">
        <v>-496.3946143</v>
      </c>
      <c r="C1894">
        <v>14098.22063</v>
      </c>
      <c r="D1894">
        <v>1.3244673360000001</v>
      </c>
      <c r="E1894">
        <v>2.2168408030000002</v>
      </c>
    </row>
    <row r="1895" spans="1:5">
      <c r="A1895" s="116">
        <v>0.69</v>
      </c>
      <c r="B1895">
        <v>-496.39186619999998</v>
      </c>
      <c r="C1895">
        <v>14097.728139999999</v>
      </c>
      <c r="D1895">
        <v>1.261066649</v>
      </c>
      <c r="E1895">
        <v>2.2225680350000001</v>
      </c>
    </row>
    <row r="1896" spans="1:5">
      <c r="A1896" s="116">
        <v>0.69002314814814814</v>
      </c>
      <c r="B1896">
        <v>-496.40282530000002</v>
      </c>
      <c r="C1896">
        <v>14096.34475</v>
      </c>
      <c r="D1896">
        <v>1.3126839290000001</v>
      </c>
      <c r="E1896">
        <v>2.2380372340000001</v>
      </c>
    </row>
    <row r="1897" spans="1:5">
      <c r="A1897" s="116">
        <v>0.69004629629629621</v>
      </c>
      <c r="B1897">
        <v>-496.39305919999998</v>
      </c>
      <c r="C1897">
        <v>14095.94009</v>
      </c>
      <c r="D1897">
        <v>1.2779379959999999</v>
      </c>
      <c r="E1897">
        <v>2.2074509149999999</v>
      </c>
    </row>
    <row r="1898" spans="1:5">
      <c r="A1898" s="116">
        <v>0.69006944444444451</v>
      </c>
      <c r="B1898">
        <v>-496.39959640000001</v>
      </c>
      <c r="C1898">
        <v>14094.729429999999</v>
      </c>
      <c r="D1898">
        <v>1.3070662559999999</v>
      </c>
      <c r="E1898">
        <v>2.2088541049999999</v>
      </c>
    </row>
    <row r="1899" spans="1:5">
      <c r="A1899" s="116">
        <v>0.69009259259259259</v>
      </c>
      <c r="B1899">
        <v>-496.39534459999999</v>
      </c>
      <c r="C1899">
        <v>14093.54695</v>
      </c>
      <c r="D1899">
        <v>1.3199048520000001</v>
      </c>
      <c r="E1899">
        <v>2.2238190480000002</v>
      </c>
    </row>
    <row r="1900" spans="1:5">
      <c r="A1900" s="116">
        <v>0.69011574074074078</v>
      </c>
      <c r="B1900">
        <v>-496.40911410000001</v>
      </c>
      <c r="C1900">
        <v>14092.887269999999</v>
      </c>
      <c r="D1900">
        <v>1.3417540059999999</v>
      </c>
      <c r="E1900">
        <v>2.1995288550000001</v>
      </c>
    </row>
    <row r="1901" spans="1:5">
      <c r="A1901" s="116">
        <v>0.69013888888888886</v>
      </c>
      <c r="B1901">
        <v>-496.40422890000002</v>
      </c>
      <c r="C1901">
        <v>14092.85835</v>
      </c>
      <c r="D1901">
        <v>1.2959548949999999</v>
      </c>
      <c r="E1901">
        <v>2.2175829199999999</v>
      </c>
    </row>
    <row r="1902" spans="1:5">
      <c r="A1902" s="116">
        <v>0.69016203703703705</v>
      </c>
      <c r="B1902">
        <v>-496.40383919999999</v>
      </c>
      <c r="C1902">
        <v>14092.045029999999</v>
      </c>
      <c r="D1902">
        <v>1.3425193010000001</v>
      </c>
      <c r="E1902">
        <v>2.2163206780000002</v>
      </c>
    </row>
    <row r="1903" spans="1:5">
      <c r="A1903" s="116">
        <v>0.69018518518518512</v>
      </c>
      <c r="B1903">
        <v>-496.41103809999998</v>
      </c>
      <c r="C1903">
        <v>14091.45369</v>
      </c>
      <c r="D1903">
        <v>1.3115711370000001</v>
      </c>
      <c r="E1903">
        <v>2.2287741620000001</v>
      </c>
    </row>
    <row r="1904" spans="1:5">
      <c r="A1904" s="116">
        <v>0.69020833333333342</v>
      </c>
      <c r="B1904">
        <v>-496.40740390000002</v>
      </c>
      <c r="C1904">
        <v>14089.562260000001</v>
      </c>
      <c r="D1904">
        <v>1.2764079559999999</v>
      </c>
      <c r="E1904">
        <v>2.2369548369999999</v>
      </c>
    </row>
    <row r="1905" spans="1:5">
      <c r="A1905" s="116">
        <v>0.6902314814814815</v>
      </c>
      <c r="B1905">
        <v>-496.40510769999997</v>
      </c>
      <c r="C1905">
        <v>14088.353800000001</v>
      </c>
      <c r="D1905">
        <v>1.2925849789999999</v>
      </c>
      <c r="E1905">
        <v>2.2269510239999999</v>
      </c>
    </row>
    <row r="1906" spans="1:5">
      <c r="A1906" s="116">
        <v>0.69025462962962969</v>
      </c>
      <c r="B1906">
        <v>-496.39923069999998</v>
      </c>
      <c r="C1906">
        <v>14087.021140000001</v>
      </c>
      <c r="D1906">
        <v>1.3142726870000001</v>
      </c>
      <c r="E1906">
        <v>2.2066243239999999</v>
      </c>
    </row>
    <row r="1907" spans="1:5">
      <c r="A1907" s="116">
        <v>0.69027777777777777</v>
      </c>
      <c r="B1907">
        <v>-496.39011549999998</v>
      </c>
      <c r="C1907">
        <v>14086.37729</v>
      </c>
      <c r="D1907">
        <v>1.3110222460000001</v>
      </c>
      <c r="E1907">
        <v>2.226060194</v>
      </c>
    </row>
    <row r="1908" spans="1:5">
      <c r="A1908" s="116">
        <v>0.69030092592592596</v>
      </c>
      <c r="B1908">
        <v>-496.39111860000003</v>
      </c>
      <c r="C1908">
        <v>14085.73481</v>
      </c>
      <c r="D1908">
        <v>1.3145556940000001</v>
      </c>
      <c r="E1908">
        <v>2.2162737539999999</v>
      </c>
    </row>
    <row r="1909" spans="1:5">
      <c r="A1909" s="116">
        <v>0.69032407407407403</v>
      </c>
      <c r="B1909">
        <v>-496.40109749999999</v>
      </c>
      <c r="C1909">
        <v>14085.55868</v>
      </c>
      <c r="D1909">
        <v>1.272744095</v>
      </c>
      <c r="E1909">
        <v>2.209707855</v>
      </c>
    </row>
    <row r="1910" spans="1:5">
      <c r="A1910" s="116">
        <v>0.69034722222222233</v>
      </c>
      <c r="B1910">
        <v>-496.40629039999999</v>
      </c>
      <c r="C1910">
        <v>14084.18656</v>
      </c>
      <c r="D1910">
        <v>1.298507114</v>
      </c>
      <c r="E1910">
        <v>2.2281205449999999</v>
      </c>
    </row>
    <row r="1911" spans="1:5">
      <c r="A1911" s="116">
        <v>0.69037037037037041</v>
      </c>
      <c r="B1911">
        <v>-496.41195850000003</v>
      </c>
      <c r="C1911">
        <v>14083.595740000001</v>
      </c>
      <c r="D1911">
        <v>1.2930090519999999</v>
      </c>
      <c r="E1911">
        <v>2.2023089809999998</v>
      </c>
    </row>
    <row r="1912" spans="1:5">
      <c r="A1912" s="116">
        <v>0.69039351851851849</v>
      </c>
      <c r="B1912">
        <v>-496.40639570000002</v>
      </c>
      <c r="C1912">
        <v>14083.263720000001</v>
      </c>
      <c r="D1912">
        <v>1.2907693579999999</v>
      </c>
      <c r="E1912">
        <v>2.1791896770000001</v>
      </c>
    </row>
    <row r="1913" spans="1:5">
      <c r="A1913" s="116">
        <v>0.69041666666666668</v>
      </c>
      <c r="B1913">
        <v>-496.41123160000001</v>
      </c>
      <c r="C1913">
        <v>14082.78613</v>
      </c>
      <c r="D1913">
        <v>1.28732939</v>
      </c>
      <c r="E1913">
        <v>2.1818014990000001</v>
      </c>
    </row>
    <row r="1914" spans="1:5">
      <c r="A1914" s="116">
        <v>0.69043981481481476</v>
      </c>
      <c r="B1914">
        <v>-496.39163250000001</v>
      </c>
      <c r="C1914">
        <v>14081.366480000001</v>
      </c>
      <c r="D1914">
        <v>1.301030903</v>
      </c>
      <c r="E1914">
        <v>2.233840211</v>
      </c>
    </row>
    <row r="1915" spans="1:5">
      <c r="A1915" s="116">
        <v>0.69046296296296295</v>
      </c>
      <c r="B1915">
        <v>-496.3999341</v>
      </c>
      <c r="C1915">
        <v>14079.883959999999</v>
      </c>
      <c r="D1915">
        <v>1.306019609</v>
      </c>
      <c r="E1915">
        <v>2.2193009739999998</v>
      </c>
    </row>
    <row r="1916" spans="1:5">
      <c r="A1916" s="116">
        <v>0.69048611111111102</v>
      </c>
      <c r="B1916">
        <v>-496.40723559999998</v>
      </c>
      <c r="C1916">
        <v>14079.11584</v>
      </c>
      <c r="D1916">
        <v>1.3409257189999999</v>
      </c>
      <c r="E1916">
        <v>2.20009364</v>
      </c>
    </row>
    <row r="1917" spans="1:5">
      <c r="A1917" s="116">
        <v>0.69050925925925932</v>
      </c>
      <c r="B1917">
        <v>-496.39616460000002</v>
      </c>
      <c r="C1917">
        <v>14078.525879999999</v>
      </c>
      <c r="D1917">
        <v>1.3158712939999999</v>
      </c>
      <c r="E1917">
        <v>2.1921063140000001</v>
      </c>
    </row>
    <row r="1918" spans="1:5">
      <c r="A1918" s="116">
        <v>0.6905324074074074</v>
      </c>
      <c r="B1918">
        <v>-496.41174590000003</v>
      </c>
      <c r="C1918">
        <v>14076.804469999999</v>
      </c>
      <c r="D1918">
        <v>1.258425262</v>
      </c>
      <c r="E1918">
        <v>2.225319018</v>
      </c>
    </row>
    <row r="1919" spans="1:5">
      <c r="A1919" s="116">
        <v>0.69055555555555559</v>
      </c>
      <c r="B1919">
        <v>-496.3927529</v>
      </c>
      <c r="C1919">
        <v>14075.15753</v>
      </c>
      <c r="D1919">
        <v>1.279768697</v>
      </c>
      <c r="E1919">
        <v>2.2081248759999998</v>
      </c>
    </row>
    <row r="1920" spans="1:5">
      <c r="A1920" s="116">
        <v>0.69057870370370367</v>
      </c>
      <c r="B1920">
        <v>-496.39482550000002</v>
      </c>
      <c r="C1920">
        <v>14075.03781</v>
      </c>
      <c r="D1920">
        <v>1.270253989</v>
      </c>
      <c r="E1920">
        <v>2.2075190079999998</v>
      </c>
    </row>
    <row r="1921" spans="1:5">
      <c r="A1921" s="116">
        <v>0.69060185185185186</v>
      </c>
      <c r="B1921">
        <v>-496.39782279999997</v>
      </c>
      <c r="C1921">
        <v>14074.58194</v>
      </c>
      <c r="D1921">
        <v>1.318110297</v>
      </c>
      <c r="E1921">
        <v>2.2163142069999999</v>
      </c>
    </row>
    <row r="1922" spans="1:5">
      <c r="A1922" s="116">
        <v>0.69062499999999993</v>
      </c>
      <c r="B1922">
        <v>-496.40624389999999</v>
      </c>
      <c r="C1922">
        <v>14074.229380000001</v>
      </c>
      <c r="D1922">
        <v>1.3115591090000001</v>
      </c>
      <c r="E1922">
        <v>2.2205141780000002</v>
      </c>
    </row>
    <row r="1923" spans="1:5">
      <c r="A1923" s="116">
        <v>0.69064814814814823</v>
      </c>
      <c r="B1923">
        <v>-496.41149580000001</v>
      </c>
      <c r="C1923">
        <v>14073.973470000001</v>
      </c>
      <c r="D1923">
        <v>1.2972205020000001</v>
      </c>
      <c r="E1923">
        <v>2.1768036249999998</v>
      </c>
    </row>
    <row r="1924" spans="1:5">
      <c r="A1924" s="116">
        <v>0.69067129629629631</v>
      </c>
      <c r="B1924">
        <v>-496.3980037</v>
      </c>
      <c r="C1924">
        <v>14073.090550000001</v>
      </c>
      <c r="D1924">
        <v>1.2607710329999999</v>
      </c>
      <c r="E1924">
        <v>2.1804145300000002</v>
      </c>
    </row>
    <row r="1925" spans="1:5">
      <c r="A1925" s="116">
        <v>0.6906944444444445</v>
      </c>
      <c r="B1925">
        <v>-496.39882019999999</v>
      </c>
      <c r="C1925">
        <v>14073.01737</v>
      </c>
      <c r="D1925">
        <v>1.2910294579999999</v>
      </c>
      <c r="E1925">
        <v>2.206420203</v>
      </c>
    </row>
    <row r="1926" spans="1:5">
      <c r="A1926" s="116">
        <v>0.69071759259259258</v>
      </c>
      <c r="B1926">
        <v>-496.40747349999998</v>
      </c>
      <c r="C1926">
        <v>14071.063889999999</v>
      </c>
      <c r="D1926">
        <v>1.3251532690000001</v>
      </c>
      <c r="E1926">
        <v>2.220585319</v>
      </c>
    </row>
    <row r="1927" spans="1:5">
      <c r="A1927" s="116">
        <v>0.69074074074074077</v>
      </c>
      <c r="B1927">
        <v>-496.40679390000003</v>
      </c>
      <c r="C1927">
        <v>14069.648859999999</v>
      </c>
      <c r="D1927">
        <v>1.3317017069999999</v>
      </c>
      <c r="E1927">
        <v>2.1896536260000001</v>
      </c>
    </row>
    <row r="1928" spans="1:5">
      <c r="A1928" s="116">
        <v>0.69076388888888884</v>
      </c>
      <c r="B1928">
        <v>-496.39148180000001</v>
      </c>
      <c r="C1928">
        <v>14067.98379</v>
      </c>
      <c r="D1928">
        <v>1.279247384</v>
      </c>
      <c r="E1928">
        <v>2.1933642080000002</v>
      </c>
    </row>
    <row r="1929" spans="1:5">
      <c r="A1929" s="116">
        <v>0.69078703703703714</v>
      </c>
      <c r="B1929">
        <v>-496.4046045</v>
      </c>
      <c r="C1929">
        <v>14066.66633</v>
      </c>
      <c r="D1929">
        <v>1.2978284739999999</v>
      </c>
      <c r="E1929">
        <v>2.2083688559999999</v>
      </c>
    </row>
    <row r="1930" spans="1:5">
      <c r="A1930" s="116">
        <v>0.69081018518518522</v>
      </c>
      <c r="B1930">
        <v>-496.41049939999999</v>
      </c>
      <c r="C1930">
        <v>14065.68714</v>
      </c>
      <c r="D1930">
        <v>1.331472515</v>
      </c>
      <c r="E1930">
        <v>2.212703189</v>
      </c>
    </row>
    <row r="1931" spans="1:5">
      <c r="A1931" s="116">
        <v>0.6908333333333333</v>
      </c>
      <c r="B1931">
        <v>-496.39594990000001</v>
      </c>
      <c r="C1931">
        <v>14065.3986</v>
      </c>
      <c r="D1931">
        <v>1.2863720569999999</v>
      </c>
      <c r="E1931">
        <v>2.1857496799999998</v>
      </c>
    </row>
    <row r="1932" spans="1:5">
      <c r="A1932" s="116">
        <v>0.69085648148148149</v>
      </c>
      <c r="B1932">
        <v>-496.40399530000002</v>
      </c>
      <c r="C1932">
        <v>14064.523810000001</v>
      </c>
      <c r="D1932">
        <v>1.2814726519999999</v>
      </c>
      <c r="E1932">
        <v>2.1807665749999998</v>
      </c>
    </row>
    <row r="1933" spans="1:5">
      <c r="A1933" s="116">
        <v>0.69087962962962957</v>
      </c>
      <c r="B1933">
        <v>-496.40955659999997</v>
      </c>
      <c r="C1933">
        <v>14062.844429999999</v>
      </c>
      <c r="D1933">
        <v>1.2933217960000001</v>
      </c>
      <c r="E1933">
        <v>2.2103577990000001</v>
      </c>
    </row>
    <row r="1934" spans="1:5">
      <c r="A1934" s="116">
        <v>0.69090277777777775</v>
      </c>
      <c r="B1934">
        <v>-496.40041539999999</v>
      </c>
      <c r="C1934">
        <v>14061.592769999999</v>
      </c>
      <c r="D1934">
        <v>1.2843210410000001</v>
      </c>
      <c r="E1934">
        <v>2.189584934</v>
      </c>
    </row>
    <row r="1935" spans="1:5">
      <c r="A1935" s="116">
        <v>0.69092592592592583</v>
      </c>
      <c r="B1935">
        <v>-496.40975370000001</v>
      </c>
      <c r="C1935">
        <v>14061.114089999999</v>
      </c>
      <c r="D1935">
        <v>1.3347550509999999</v>
      </c>
      <c r="E1935">
        <v>2.227454533</v>
      </c>
    </row>
    <row r="1936" spans="1:5">
      <c r="A1936" s="116">
        <v>0.69094907407407413</v>
      </c>
      <c r="B1936">
        <v>-496.40346269999998</v>
      </c>
      <c r="C1936">
        <v>14059.443730000001</v>
      </c>
      <c r="D1936">
        <v>1.296283292</v>
      </c>
      <c r="E1936">
        <v>2.2351017999999998</v>
      </c>
    </row>
    <row r="1937" spans="1:5">
      <c r="A1937" s="116">
        <v>0.69097222222222221</v>
      </c>
      <c r="B1937">
        <v>-496.40730230000003</v>
      </c>
      <c r="C1937">
        <v>14058.369000000001</v>
      </c>
      <c r="D1937">
        <v>1.2883796160000001</v>
      </c>
      <c r="E1937">
        <v>2.2046278560000001</v>
      </c>
    </row>
    <row r="1938" spans="1:5">
      <c r="A1938" s="116">
        <v>0.6909953703703704</v>
      </c>
      <c r="B1938">
        <v>-496.40129680000001</v>
      </c>
      <c r="C1938">
        <v>14057.52024</v>
      </c>
      <c r="D1938">
        <v>1.2883290249999999</v>
      </c>
      <c r="E1938">
        <v>2.2136415980000002</v>
      </c>
    </row>
    <row r="1939" spans="1:5">
      <c r="A1939" s="116">
        <v>0.69101851851851848</v>
      </c>
      <c r="B1939">
        <v>-496.39700900000003</v>
      </c>
      <c r="C1939">
        <v>14056.780839999999</v>
      </c>
      <c r="D1939">
        <v>1.2629408049999999</v>
      </c>
      <c r="E1939">
        <v>2.2175096870000002</v>
      </c>
    </row>
    <row r="1940" spans="1:5">
      <c r="A1940" s="116">
        <v>0.69104166666666667</v>
      </c>
      <c r="B1940">
        <v>-496.39710710000003</v>
      </c>
      <c r="C1940">
        <v>14056.584419999999</v>
      </c>
      <c r="D1940">
        <v>1.3062777290000001</v>
      </c>
      <c r="E1940">
        <v>2.1870498619999998</v>
      </c>
    </row>
    <row r="1941" spans="1:5">
      <c r="A1941" s="116">
        <v>0.69106481481481474</v>
      </c>
      <c r="B1941">
        <v>-496.39262439999999</v>
      </c>
      <c r="C1941">
        <v>14055.432769999999</v>
      </c>
      <c r="D1941">
        <v>1.27031736</v>
      </c>
      <c r="E1941">
        <v>2.2231297529999998</v>
      </c>
    </row>
    <row r="1942" spans="1:5">
      <c r="A1942" s="116">
        <v>0.69108796296296304</v>
      </c>
      <c r="B1942">
        <v>-496.40682450000003</v>
      </c>
      <c r="C1942">
        <v>14054.05992</v>
      </c>
      <c r="D1942">
        <v>1.281411259</v>
      </c>
      <c r="E1942">
        <v>2.2082740470000002</v>
      </c>
    </row>
    <row r="1943" spans="1:5">
      <c r="A1943" s="116">
        <v>0.69111111111111112</v>
      </c>
      <c r="B1943">
        <v>-496.3992662</v>
      </c>
      <c r="C1943">
        <v>14053.69702</v>
      </c>
      <c r="D1943">
        <v>1.3302931570000001</v>
      </c>
      <c r="E1943">
        <v>2.1910520450000002</v>
      </c>
    </row>
    <row r="1944" spans="1:5">
      <c r="A1944" s="116">
        <v>0.69113425925925931</v>
      </c>
      <c r="B1944">
        <v>-496.3958834</v>
      </c>
      <c r="C1944">
        <v>14052.90069</v>
      </c>
      <c r="D1944">
        <v>1.2803846679999999</v>
      </c>
      <c r="E1944">
        <v>2.191048597</v>
      </c>
    </row>
    <row r="1945" spans="1:5">
      <c r="A1945" s="116">
        <v>0.69115740740740739</v>
      </c>
      <c r="B1945">
        <v>-496.40320209999999</v>
      </c>
      <c r="C1945">
        <v>14051.24848</v>
      </c>
      <c r="D1945">
        <v>1.310626829</v>
      </c>
      <c r="E1945">
        <v>2.191577251</v>
      </c>
    </row>
    <row r="1946" spans="1:5">
      <c r="A1946" s="116">
        <v>0.69118055555555558</v>
      </c>
      <c r="B1946">
        <v>-496.40796039999998</v>
      </c>
      <c r="C1946">
        <v>14051.18699</v>
      </c>
      <c r="D1946">
        <v>1.3064635769999999</v>
      </c>
      <c r="E1946">
        <v>2.215491498</v>
      </c>
    </row>
    <row r="1947" spans="1:5">
      <c r="A1947" s="116">
        <v>0.69120370370370365</v>
      </c>
      <c r="B1947">
        <v>-496.40188920000003</v>
      </c>
      <c r="C1947">
        <v>14050.52267</v>
      </c>
      <c r="D1947">
        <v>1.3033923000000001</v>
      </c>
      <c r="E1947">
        <v>2.2108210289999999</v>
      </c>
    </row>
    <row r="1948" spans="1:5">
      <c r="A1948" s="116">
        <v>0.69122685185185195</v>
      </c>
      <c r="B1948">
        <v>-496.39026439999998</v>
      </c>
      <c r="C1948">
        <v>14049.17245</v>
      </c>
      <c r="D1948">
        <v>1.279009568</v>
      </c>
      <c r="E1948">
        <v>2.1883004740000001</v>
      </c>
    </row>
    <row r="1949" spans="1:5">
      <c r="A1949" s="116">
        <v>0.69125000000000003</v>
      </c>
      <c r="B1949">
        <v>-496.39302570000001</v>
      </c>
      <c r="C1949">
        <v>14049.078530000001</v>
      </c>
      <c r="D1949">
        <v>1.323781774</v>
      </c>
      <c r="E1949">
        <v>2.2131207740000001</v>
      </c>
    </row>
    <row r="1950" spans="1:5">
      <c r="A1950" s="116">
        <v>0.69127314814814811</v>
      </c>
      <c r="B1950">
        <v>-496.40460109999998</v>
      </c>
      <c r="C1950">
        <v>14047.81523</v>
      </c>
      <c r="D1950">
        <v>1.302225551</v>
      </c>
      <c r="E1950">
        <v>2.2244196569999999</v>
      </c>
    </row>
    <row r="1951" spans="1:5">
      <c r="A1951" s="116">
        <v>0.6912962962962963</v>
      </c>
      <c r="B1951">
        <v>-496.39967990000002</v>
      </c>
      <c r="C1951">
        <v>14047.54017</v>
      </c>
      <c r="D1951">
        <v>1.281612615</v>
      </c>
      <c r="E1951">
        <v>2.2055223289999999</v>
      </c>
    </row>
    <row r="1952" spans="1:5">
      <c r="A1952" s="116">
        <v>0.69131944444444438</v>
      </c>
      <c r="B1952">
        <v>-496.40436519999997</v>
      </c>
      <c r="C1952">
        <v>14047.04868</v>
      </c>
      <c r="D1952">
        <v>1.3026933030000001</v>
      </c>
      <c r="E1952">
        <v>2.2110045650000001</v>
      </c>
    </row>
    <row r="1953" spans="1:5">
      <c r="A1953" s="116">
        <v>0.69134259259259256</v>
      </c>
      <c r="B1953">
        <v>-496.39526610000001</v>
      </c>
      <c r="C1953">
        <v>14045.630569999999</v>
      </c>
      <c r="D1953">
        <v>1.275991128</v>
      </c>
      <c r="E1953">
        <v>2.2212038550000002</v>
      </c>
    </row>
    <row r="1954" spans="1:5">
      <c r="A1954" s="116">
        <v>0.69136574074074064</v>
      </c>
      <c r="B1954">
        <v>-496.39920649999999</v>
      </c>
      <c r="C1954">
        <v>14044.581410000001</v>
      </c>
      <c r="D1954">
        <v>1.309566563</v>
      </c>
      <c r="E1954">
        <v>2.197717693</v>
      </c>
    </row>
    <row r="1955" spans="1:5">
      <c r="A1955" s="116">
        <v>0.69138888888888894</v>
      </c>
      <c r="B1955">
        <v>-496.40859180000001</v>
      </c>
      <c r="C1955">
        <v>14043.87125</v>
      </c>
      <c r="D1955">
        <v>1.281839776</v>
      </c>
      <c r="E1955">
        <v>2.1901426590000002</v>
      </c>
    </row>
    <row r="1956" spans="1:5">
      <c r="A1956" s="116">
        <v>0.69141203703703702</v>
      </c>
      <c r="B1956">
        <v>-496.40266800000001</v>
      </c>
      <c r="C1956">
        <v>14042.93707</v>
      </c>
      <c r="D1956">
        <v>1.2901394799999999</v>
      </c>
      <c r="E1956">
        <v>2.2256658690000002</v>
      </c>
    </row>
    <row r="1957" spans="1:5">
      <c r="A1957" s="116">
        <v>0.69143518518518521</v>
      </c>
      <c r="B1957">
        <v>-496.40582119999999</v>
      </c>
      <c r="C1957">
        <v>14042.203680000001</v>
      </c>
      <c r="D1957">
        <v>1.3008639980000001</v>
      </c>
      <c r="E1957">
        <v>2.2292829470000002</v>
      </c>
    </row>
    <row r="1958" spans="1:5">
      <c r="A1958" s="116">
        <v>0.69145833333333329</v>
      </c>
      <c r="B1958">
        <v>-496.39287969999998</v>
      </c>
      <c r="C1958">
        <v>14040.42885</v>
      </c>
      <c r="D1958">
        <v>1.2931200009999999</v>
      </c>
      <c r="E1958">
        <v>2.192814308</v>
      </c>
    </row>
    <row r="1959" spans="1:5">
      <c r="A1959" s="116">
        <v>0.69148148148148147</v>
      </c>
      <c r="B1959">
        <v>-496.39278089999999</v>
      </c>
      <c r="C1959">
        <v>14040.15561</v>
      </c>
      <c r="D1959">
        <v>1.2496111839999999</v>
      </c>
      <c r="E1959">
        <v>2.2222660310000002</v>
      </c>
    </row>
    <row r="1960" spans="1:5">
      <c r="A1960" s="116">
        <v>0.69150462962962955</v>
      </c>
      <c r="B1960">
        <v>-496.40698450000002</v>
      </c>
      <c r="C1960">
        <v>14038.274230000001</v>
      </c>
      <c r="D1960">
        <v>1.3244125899999999</v>
      </c>
      <c r="E1960">
        <v>2.2303974800000002</v>
      </c>
    </row>
    <row r="1961" spans="1:5">
      <c r="A1961" s="116">
        <v>0.69152777777777785</v>
      </c>
      <c r="B1961">
        <v>-496.39675840000001</v>
      </c>
      <c r="C1961">
        <v>14037.772150000001</v>
      </c>
      <c r="D1961">
        <v>1.2891374739999999</v>
      </c>
      <c r="E1961">
        <v>2.2127839859999998</v>
      </c>
    </row>
    <row r="1962" spans="1:5">
      <c r="A1962" s="116">
        <v>0.69155092592592593</v>
      </c>
      <c r="B1962">
        <v>-496.39331900000002</v>
      </c>
      <c r="C1962">
        <v>14037.24785</v>
      </c>
      <c r="D1962">
        <v>1.295327965</v>
      </c>
      <c r="E1962">
        <v>2.1776491729999998</v>
      </c>
    </row>
    <row r="1963" spans="1:5">
      <c r="A1963" s="116">
        <v>0.69157407407407412</v>
      </c>
      <c r="B1963">
        <v>-496.39452560000001</v>
      </c>
      <c r="C1963">
        <v>14037.21992</v>
      </c>
      <c r="D1963">
        <v>1.248798692</v>
      </c>
      <c r="E1963">
        <v>2.2082735410000001</v>
      </c>
    </row>
    <row r="1964" spans="1:5">
      <c r="A1964" s="116">
        <v>0.6915972222222222</v>
      </c>
      <c r="B1964">
        <v>-496.39630529999999</v>
      </c>
      <c r="C1964">
        <v>14035.471320000001</v>
      </c>
      <c r="D1964">
        <v>1.32254641</v>
      </c>
      <c r="E1964">
        <v>2.187657476</v>
      </c>
    </row>
    <row r="1965" spans="1:5">
      <c r="A1965" s="116">
        <v>0.69162037037037039</v>
      </c>
      <c r="B1965">
        <v>-496.40009129999999</v>
      </c>
      <c r="C1965">
        <v>14033.65372</v>
      </c>
      <c r="D1965">
        <v>1.2547639559999999</v>
      </c>
      <c r="E1965">
        <v>2.2071412220000002</v>
      </c>
    </row>
    <row r="1966" spans="1:5">
      <c r="A1966" s="116">
        <v>0.69164351851851846</v>
      </c>
      <c r="B1966">
        <v>-496.40524490000001</v>
      </c>
      <c r="C1966">
        <v>14033.533429999999</v>
      </c>
      <c r="D1966">
        <v>1.328581169</v>
      </c>
      <c r="E1966">
        <v>2.2202729639999998</v>
      </c>
    </row>
    <row r="1967" spans="1:5">
      <c r="A1967" s="116">
        <v>0.69166666666666676</v>
      </c>
      <c r="B1967">
        <v>-496.39057200000002</v>
      </c>
      <c r="C1967">
        <v>14032.796969999999</v>
      </c>
      <c r="D1967">
        <v>1.3112147059999999</v>
      </c>
      <c r="E1967">
        <v>2.2148197039999999</v>
      </c>
    </row>
    <row r="1968" spans="1:5">
      <c r="A1968" s="116">
        <v>0.69168981481481484</v>
      </c>
      <c r="B1968">
        <v>-496.40462450000001</v>
      </c>
      <c r="C1968">
        <v>14030.804270000001</v>
      </c>
      <c r="D1968">
        <v>1.3148207249999999</v>
      </c>
      <c r="E1968">
        <v>2.2000683319999998</v>
      </c>
    </row>
    <row r="1969" spans="1:5">
      <c r="A1969" s="116">
        <v>0.69171296296296303</v>
      </c>
      <c r="B1969">
        <v>-496.40858020000002</v>
      </c>
      <c r="C1969">
        <v>14029.824919999999</v>
      </c>
      <c r="D1969">
        <v>1.2654949900000001</v>
      </c>
      <c r="E1969">
        <v>2.1790786600000001</v>
      </c>
    </row>
    <row r="1970" spans="1:5">
      <c r="A1970" s="116">
        <v>0.69173611111111111</v>
      </c>
      <c r="B1970">
        <v>-496.39471029999999</v>
      </c>
      <c r="C1970">
        <v>14028.53724</v>
      </c>
      <c r="D1970">
        <v>1.3469010749999999</v>
      </c>
      <c r="E1970">
        <v>2.1888272390000001</v>
      </c>
    </row>
    <row r="1971" spans="1:5">
      <c r="A1971" s="116">
        <v>0.6917592592592593</v>
      </c>
      <c r="B1971">
        <v>-496.40625560000001</v>
      </c>
      <c r="C1971">
        <v>14028.2781</v>
      </c>
      <c r="D1971">
        <v>1.3023833330000001</v>
      </c>
      <c r="E1971">
        <v>2.1877059050000001</v>
      </c>
    </row>
    <row r="1972" spans="1:5">
      <c r="A1972" s="116">
        <v>0.69178240740740737</v>
      </c>
      <c r="B1972">
        <v>-496.40429610000001</v>
      </c>
      <c r="C1972">
        <v>14028.270420000001</v>
      </c>
      <c r="D1972">
        <v>1.312779988</v>
      </c>
      <c r="E1972">
        <v>2.2187459559999998</v>
      </c>
    </row>
    <row r="1973" spans="1:5">
      <c r="A1973" s="116">
        <v>0.69180555555555545</v>
      </c>
      <c r="B1973">
        <v>-496.39728159999999</v>
      </c>
      <c r="C1973">
        <v>14026.51305</v>
      </c>
      <c r="D1973">
        <v>1.295117662</v>
      </c>
      <c r="E1973">
        <v>2.214857699</v>
      </c>
    </row>
    <row r="1974" spans="1:5">
      <c r="A1974" s="116">
        <v>0.69182870370370375</v>
      </c>
      <c r="B1974">
        <v>-496.39287259999998</v>
      </c>
      <c r="C1974">
        <v>14025.60586</v>
      </c>
      <c r="D1974">
        <v>1.3243663990000001</v>
      </c>
      <c r="E1974">
        <v>2.2283932599999998</v>
      </c>
    </row>
    <row r="1975" spans="1:5">
      <c r="A1975" s="116">
        <v>0.69185185185185183</v>
      </c>
      <c r="B1975">
        <v>-496.41006240000002</v>
      </c>
      <c r="C1975">
        <v>14024.161819999999</v>
      </c>
      <c r="D1975">
        <v>1.285410065</v>
      </c>
      <c r="E1975">
        <v>2.195726128</v>
      </c>
    </row>
    <row r="1976" spans="1:5">
      <c r="A1976" s="116">
        <v>0.69187500000000002</v>
      </c>
      <c r="B1976">
        <v>-496.40716680000003</v>
      </c>
      <c r="C1976">
        <v>14022.2402</v>
      </c>
      <c r="D1976">
        <v>1.2958897739999999</v>
      </c>
      <c r="E1976">
        <v>2.211531613</v>
      </c>
    </row>
    <row r="1977" spans="1:5">
      <c r="A1977" s="116">
        <v>0.6918981481481481</v>
      </c>
      <c r="B1977">
        <v>-496.40025279999998</v>
      </c>
      <c r="C1977">
        <v>14020.607190000001</v>
      </c>
      <c r="D1977">
        <v>1.324167605</v>
      </c>
      <c r="E1977">
        <v>2.2323768319999999</v>
      </c>
    </row>
    <row r="1978" spans="1:5">
      <c r="A1978" s="116">
        <v>0.69192129629629628</v>
      </c>
      <c r="B1978">
        <v>-496.39973359999999</v>
      </c>
      <c r="C1978">
        <v>14019.536840000001</v>
      </c>
      <c r="D1978">
        <v>1.3582959080000001</v>
      </c>
      <c r="E1978">
        <v>2.217179673</v>
      </c>
    </row>
    <row r="1979" spans="1:5">
      <c r="A1979" s="116">
        <v>0.69194444444444436</v>
      </c>
      <c r="B1979">
        <v>-496.40950299999997</v>
      </c>
      <c r="C1979">
        <v>14018.60793</v>
      </c>
      <c r="D1979">
        <v>1.3137206990000001</v>
      </c>
      <c r="E1979">
        <v>2.2173720289999999</v>
      </c>
    </row>
    <row r="1980" spans="1:5">
      <c r="A1980" s="116">
        <v>0.69196759259259266</v>
      </c>
      <c r="B1980">
        <v>-496.39217660000003</v>
      </c>
      <c r="C1980">
        <v>14017.845149999999</v>
      </c>
      <c r="D1980">
        <v>1.3155502400000001</v>
      </c>
      <c r="E1980">
        <v>2.206602443</v>
      </c>
    </row>
    <row r="1981" spans="1:5">
      <c r="A1981" s="116">
        <v>0.69199074074074074</v>
      </c>
      <c r="B1981">
        <v>-496.39745140000002</v>
      </c>
      <c r="C1981">
        <v>14017.555</v>
      </c>
      <c r="D1981">
        <v>1.3052603469999999</v>
      </c>
      <c r="E1981">
        <v>2.1916475059999998</v>
      </c>
    </row>
    <row r="1982" spans="1:5">
      <c r="A1982" s="116">
        <v>0.69201388888888893</v>
      </c>
      <c r="B1982">
        <v>-496.39443749999998</v>
      </c>
      <c r="C1982">
        <v>14017.060600000001</v>
      </c>
      <c r="D1982">
        <v>1.3441708530000001</v>
      </c>
      <c r="E1982">
        <v>2.2298379110000002</v>
      </c>
    </row>
    <row r="1983" spans="1:5">
      <c r="A1983" s="116">
        <v>0.69203703703703701</v>
      </c>
      <c r="B1983">
        <v>-496.39158220000002</v>
      </c>
      <c r="C1983">
        <v>14015.882310000001</v>
      </c>
      <c r="D1983">
        <v>1.330558806</v>
      </c>
      <c r="E1983">
        <v>2.2113846210000001</v>
      </c>
    </row>
    <row r="1984" spans="1:5">
      <c r="A1984" s="116">
        <v>0.69206018518518519</v>
      </c>
      <c r="B1984">
        <v>-496.3949882</v>
      </c>
      <c r="C1984">
        <v>14014.1595</v>
      </c>
      <c r="D1984">
        <v>1.3228599990000001</v>
      </c>
      <c r="E1984">
        <v>2.224611114</v>
      </c>
    </row>
    <row r="1985" spans="1:5">
      <c r="A1985" s="116">
        <v>0.69208333333333327</v>
      </c>
      <c r="B1985">
        <v>-496.39099090000002</v>
      </c>
      <c r="C1985">
        <v>14012.731110000001</v>
      </c>
      <c r="D1985">
        <v>1.2824114259999999</v>
      </c>
      <c r="E1985">
        <v>2.2132080649999999</v>
      </c>
    </row>
    <row r="1986" spans="1:5">
      <c r="A1986" s="116">
        <v>0.69210648148148157</v>
      </c>
      <c r="B1986">
        <v>-496.39627830000001</v>
      </c>
      <c r="C1986">
        <v>14012.19397</v>
      </c>
      <c r="D1986">
        <v>1.3071654850000001</v>
      </c>
      <c r="E1986">
        <v>2.1974761279999999</v>
      </c>
    </row>
    <row r="1987" spans="1:5">
      <c r="A1987" s="116">
        <v>0.69212962962962965</v>
      </c>
      <c r="B1987">
        <v>-496.40132690000002</v>
      </c>
      <c r="C1987">
        <v>14011.90798</v>
      </c>
      <c r="D1987">
        <v>1.332501436</v>
      </c>
      <c r="E1987">
        <v>2.1993576589999999</v>
      </c>
    </row>
    <row r="1988" spans="1:5">
      <c r="A1988" s="116">
        <v>0.69215277777777784</v>
      </c>
      <c r="B1988">
        <v>-496.39305569999999</v>
      </c>
      <c r="C1988">
        <v>14011.48776</v>
      </c>
      <c r="D1988">
        <v>1.3416341620000001</v>
      </c>
      <c r="E1988">
        <v>2.2204300030000002</v>
      </c>
    </row>
    <row r="1989" spans="1:5">
      <c r="A1989" s="116">
        <v>0.69217592592592592</v>
      </c>
      <c r="B1989">
        <v>-496.40274429999999</v>
      </c>
      <c r="C1989">
        <v>14010.301359999999</v>
      </c>
      <c r="D1989">
        <v>1.3502967429999999</v>
      </c>
      <c r="E1989">
        <v>2.2055346170000001</v>
      </c>
    </row>
    <row r="1990" spans="1:5">
      <c r="A1990" s="116">
        <v>0.69219907407407411</v>
      </c>
      <c r="B1990">
        <v>-496.39311579999998</v>
      </c>
      <c r="C1990">
        <v>14009.23393</v>
      </c>
      <c r="D1990">
        <v>1.2909835190000001</v>
      </c>
      <c r="E1990">
        <v>2.2049852759999999</v>
      </c>
    </row>
    <row r="1991" spans="1:5">
      <c r="A1991" s="116">
        <v>0.69222222222222218</v>
      </c>
      <c r="B1991">
        <v>-496.40712289999999</v>
      </c>
      <c r="C1991">
        <v>14007.68513</v>
      </c>
      <c r="D1991">
        <v>1.285142698</v>
      </c>
      <c r="E1991">
        <v>2.2197869589999999</v>
      </c>
    </row>
    <row r="1992" spans="1:5">
      <c r="A1992" s="116">
        <v>0.69224537037037026</v>
      </c>
      <c r="B1992">
        <v>-496.39783089999997</v>
      </c>
      <c r="C1992">
        <v>14006.309440000001</v>
      </c>
      <c r="D1992">
        <v>1.304626818</v>
      </c>
      <c r="E1992">
        <v>2.2194014420000001</v>
      </c>
    </row>
    <row r="1993" spans="1:5">
      <c r="A1993" s="116">
        <v>0.69226851851851856</v>
      </c>
      <c r="B1993">
        <v>-496.40772199999998</v>
      </c>
      <c r="C1993">
        <v>14005.21639</v>
      </c>
      <c r="D1993">
        <v>1.3044803650000001</v>
      </c>
      <c r="E1993">
        <v>2.2311762439999998</v>
      </c>
    </row>
    <row r="1994" spans="1:5">
      <c r="A1994" s="116">
        <v>0.69229166666666664</v>
      </c>
      <c r="B1994">
        <v>-496.3977994</v>
      </c>
      <c r="C1994">
        <v>14004.56286</v>
      </c>
      <c r="D1994">
        <v>1.3148812540000001</v>
      </c>
      <c r="E1994">
        <v>2.2014871939999998</v>
      </c>
    </row>
    <row r="1995" spans="1:5">
      <c r="A1995" s="116">
        <v>0.69231481481481483</v>
      </c>
      <c r="B1995">
        <v>-496.40414809999999</v>
      </c>
      <c r="C1995">
        <v>14004.06302</v>
      </c>
      <c r="D1995">
        <v>1.3218093099999999</v>
      </c>
      <c r="E1995">
        <v>2.2060190880000001</v>
      </c>
    </row>
    <row r="1996" spans="1:5">
      <c r="A1996" s="116">
        <v>0.69233796296296291</v>
      </c>
      <c r="B1996">
        <v>-496.40650520000003</v>
      </c>
      <c r="C1996">
        <v>14003.63033</v>
      </c>
      <c r="D1996">
        <v>1.315282174</v>
      </c>
      <c r="E1996">
        <v>2.1961127340000002</v>
      </c>
    </row>
    <row r="1997" spans="1:5">
      <c r="A1997" s="116">
        <v>0.69236111111111109</v>
      </c>
      <c r="B1997">
        <v>-496.4088668</v>
      </c>
      <c r="C1997">
        <v>14002.93281</v>
      </c>
      <c r="D1997">
        <v>1.304971278</v>
      </c>
      <c r="E1997">
        <v>2.212135296</v>
      </c>
    </row>
    <row r="1998" spans="1:5">
      <c r="A1998" s="116">
        <v>0.69238425925925917</v>
      </c>
      <c r="B1998">
        <v>-496.41071470000003</v>
      </c>
      <c r="C1998">
        <v>14001.43066</v>
      </c>
      <c r="D1998">
        <v>1.3154926389999999</v>
      </c>
      <c r="E1998">
        <v>2.231017815</v>
      </c>
    </row>
    <row r="1999" spans="1:5">
      <c r="A1999" s="116">
        <v>0.69240740740740747</v>
      </c>
      <c r="B1999">
        <v>-496.39439440000001</v>
      </c>
      <c r="C1999">
        <v>13999.531709999999</v>
      </c>
      <c r="D1999">
        <v>1.34235737</v>
      </c>
      <c r="E1999">
        <v>2.2070229270000001</v>
      </c>
    </row>
    <row r="2000" spans="1:5">
      <c r="A2000" s="116">
        <v>0.69243055555555555</v>
      </c>
      <c r="B2000">
        <v>-496.40740210000001</v>
      </c>
      <c r="C2000">
        <v>13997.55682</v>
      </c>
      <c r="D2000">
        <v>1.3256882480000001</v>
      </c>
      <c r="E2000">
        <v>2.1902977950000002</v>
      </c>
    </row>
    <row r="2001" spans="1:5">
      <c r="A2001" s="116">
        <v>0.69245370370370374</v>
      </c>
      <c r="B2001">
        <v>-496.40298250000001</v>
      </c>
      <c r="C2001">
        <v>13995.71256</v>
      </c>
      <c r="D2001">
        <v>1.330425851</v>
      </c>
      <c r="E2001">
        <v>2.2103004739999998</v>
      </c>
    </row>
    <row r="2002" spans="1:5">
      <c r="A2002" s="116">
        <v>0.69247685185185182</v>
      </c>
      <c r="B2002">
        <v>-496.40487530000001</v>
      </c>
      <c r="C2002">
        <v>13995.023859999999</v>
      </c>
      <c r="D2002">
        <v>1.3203620009999999</v>
      </c>
      <c r="E2002">
        <v>2.2200852700000002</v>
      </c>
    </row>
    <row r="2003" spans="1:5">
      <c r="A2003" s="116">
        <v>0.6925</v>
      </c>
      <c r="B2003">
        <v>-496.40906189999998</v>
      </c>
      <c r="C2003">
        <v>13993.44846</v>
      </c>
      <c r="D2003">
        <v>1.3143009290000001</v>
      </c>
      <c r="E2003">
        <v>2.234068561</v>
      </c>
    </row>
    <row r="2004" spans="1:5">
      <c r="A2004" s="116">
        <v>0.69252314814814808</v>
      </c>
      <c r="B2004">
        <v>-496.4044988</v>
      </c>
      <c r="C2004">
        <v>13993.403770000001</v>
      </c>
      <c r="D2004">
        <v>1.307158813</v>
      </c>
      <c r="E2004">
        <v>2.1977802990000002</v>
      </c>
    </row>
    <row r="2005" spans="1:5">
      <c r="A2005" s="116">
        <v>0.69254629629629638</v>
      </c>
      <c r="B2005">
        <v>-496.39140229999998</v>
      </c>
      <c r="C2005">
        <v>13991.61851</v>
      </c>
      <c r="D2005">
        <v>1.3027335170000001</v>
      </c>
      <c r="E2005">
        <v>2.1916666089999999</v>
      </c>
    </row>
    <row r="2006" spans="1:5">
      <c r="A2006" s="116">
        <v>0.69256944444444446</v>
      </c>
      <c r="B2006">
        <v>-496.40460439999998</v>
      </c>
      <c r="C2006">
        <v>13989.86175</v>
      </c>
      <c r="D2006">
        <v>1.268522537</v>
      </c>
      <c r="E2006">
        <v>2.198419103</v>
      </c>
    </row>
    <row r="2007" spans="1:5">
      <c r="A2007" s="116">
        <v>0.69259259259259265</v>
      </c>
      <c r="B2007">
        <v>-496.4021846</v>
      </c>
      <c r="C2007">
        <v>13988.319219999999</v>
      </c>
      <c r="D2007">
        <v>1.303092667</v>
      </c>
      <c r="E2007">
        <v>2.207779924</v>
      </c>
    </row>
    <row r="2008" spans="1:5">
      <c r="A2008" s="116">
        <v>0.69261574074074073</v>
      </c>
      <c r="B2008">
        <v>-496.40962459999997</v>
      </c>
      <c r="C2008">
        <v>13987.309279999999</v>
      </c>
      <c r="D2008">
        <v>1.270874466</v>
      </c>
      <c r="E2008">
        <v>2.1930440760000001</v>
      </c>
    </row>
    <row r="2009" spans="1:5">
      <c r="A2009" s="116">
        <v>0.69263888888888892</v>
      </c>
      <c r="B2009">
        <v>-496.39860160000001</v>
      </c>
      <c r="C2009">
        <v>13987.252420000001</v>
      </c>
      <c r="D2009">
        <v>1.310706031</v>
      </c>
      <c r="E2009">
        <v>2.1988975929999999</v>
      </c>
    </row>
    <row r="2010" spans="1:5">
      <c r="A2010" s="116">
        <v>0.69266203703703699</v>
      </c>
      <c r="B2010">
        <v>-496.40816999999998</v>
      </c>
      <c r="C2010">
        <v>13986.23329</v>
      </c>
      <c r="D2010">
        <v>1.2887744409999999</v>
      </c>
      <c r="E2010">
        <v>2.2034524709999999</v>
      </c>
    </row>
    <row r="2011" spans="1:5">
      <c r="A2011" s="116">
        <v>0.69268518518518529</v>
      </c>
      <c r="B2011">
        <v>-496.41024709999999</v>
      </c>
      <c r="C2011">
        <v>13984.349990000001</v>
      </c>
      <c r="D2011">
        <v>1.3087369959999999</v>
      </c>
      <c r="E2011">
        <v>2.2119075330000002</v>
      </c>
    </row>
    <row r="2012" spans="1:5">
      <c r="A2012" s="116">
        <v>0.69270833333333337</v>
      </c>
      <c r="B2012">
        <v>-496.39764600000001</v>
      </c>
      <c r="C2012">
        <v>13984.020619999999</v>
      </c>
      <c r="D2012">
        <v>1.298018101</v>
      </c>
      <c r="E2012">
        <v>2.1955474700000002</v>
      </c>
    </row>
    <row r="2013" spans="1:5">
      <c r="A2013" s="116">
        <v>0.69273148148148145</v>
      </c>
      <c r="B2013">
        <v>-496.3989646</v>
      </c>
      <c r="C2013">
        <v>13982.72839</v>
      </c>
      <c r="D2013">
        <v>1.3176055200000001</v>
      </c>
      <c r="E2013">
        <v>2.2054280180000001</v>
      </c>
    </row>
    <row r="2014" spans="1:5">
      <c r="A2014" s="116">
        <v>0.69275462962962964</v>
      </c>
      <c r="B2014">
        <v>-496.40854359999997</v>
      </c>
      <c r="C2014">
        <v>13981.42008</v>
      </c>
      <c r="D2014">
        <v>1.2985153149999999</v>
      </c>
      <c r="E2014">
        <v>2.2252303310000001</v>
      </c>
    </row>
    <row r="2015" spans="1:5">
      <c r="A2015" s="116">
        <v>0.69277777777777771</v>
      </c>
      <c r="B2015">
        <v>-496.40699169999999</v>
      </c>
      <c r="C2015">
        <v>13979.53487</v>
      </c>
      <c r="D2015">
        <v>1.2932667200000001</v>
      </c>
      <c r="E2015">
        <v>2.224055227</v>
      </c>
    </row>
    <row r="2016" spans="1:5">
      <c r="A2016" s="116">
        <v>0.6928009259259259</v>
      </c>
      <c r="B2016">
        <v>-496.40206339999997</v>
      </c>
      <c r="C2016">
        <v>13978.58424</v>
      </c>
      <c r="D2016">
        <v>1.3067516610000001</v>
      </c>
      <c r="E2016">
        <v>2.2379997020000002</v>
      </c>
    </row>
    <row r="2017" spans="1:5">
      <c r="A2017" s="116">
        <v>0.69282407407407398</v>
      </c>
      <c r="B2017">
        <v>-496.40825690000003</v>
      </c>
      <c r="C2017">
        <v>13977.626109999999</v>
      </c>
      <c r="D2017">
        <v>1.3233971950000001</v>
      </c>
      <c r="E2017">
        <v>2.2167423789999998</v>
      </c>
    </row>
    <row r="2018" spans="1:5">
      <c r="A2018" s="116">
        <v>0.69284722222222228</v>
      </c>
      <c r="B2018">
        <v>-496.40767240000002</v>
      </c>
      <c r="C2018">
        <v>13976.69807</v>
      </c>
      <c r="D2018">
        <v>1.31379001</v>
      </c>
      <c r="E2018">
        <v>2.1912503879999998</v>
      </c>
    </row>
    <row r="2019" spans="1:5">
      <c r="A2019" s="116">
        <v>0.69287037037037036</v>
      </c>
      <c r="B2019">
        <v>-496.39433580000002</v>
      </c>
      <c r="C2019">
        <v>13976.522790000001</v>
      </c>
      <c r="D2019">
        <v>1.2814176610000001</v>
      </c>
      <c r="E2019">
        <v>2.2051783390000002</v>
      </c>
    </row>
    <row r="2020" spans="1:5">
      <c r="A2020" s="116">
        <v>0.69289351851851855</v>
      </c>
      <c r="B2020">
        <v>-496.41144489999999</v>
      </c>
      <c r="C2020">
        <v>13975.297989999999</v>
      </c>
      <c r="D2020">
        <v>1.344066567</v>
      </c>
      <c r="E2020">
        <v>2.2208773650000002</v>
      </c>
    </row>
    <row r="2021" spans="1:5">
      <c r="A2021" s="116">
        <v>0.69291666666666663</v>
      </c>
      <c r="B2021">
        <v>-496.39401129999999</v>
      </c>
      <c r="C2021">
        <v>13974.050359999999</v>
      </c>
      <c r="D2021">
        <v>1.2597686400000001</v>
      </c>
      <c r="E2021">
        <v>2.1868336429999999</v>
      </c>
    </row>
    <row r="2022" spans="1:5">
      <c r="A2022" s="116">
        <v>0.69293981481481481</v>
      </c>
      <c r="B2022">
        <v>-496.3980171</v>
      </c>
      <c r="C2022">
        <v>13972.93945</v>
      </c>
      <c r="D2022">
        <v>1.2619328590000001</v>
      </c>
      <c r="E2022">
        <v>2.1781809650000001</v>
      </c>
    </row>
    <row r="2023" spans="1:5">
      <c r="A2023" s="116">
        <v>0.69296296296296289</v>
      </c>
      <c r="B2023">
        <v>-496.39750550000002</v>
      </c>
      <c r="C2023">
        <v>13972.5798</v>
      </c>
      <c r="D2023">
        <v>1.2485257540000001</v>
      </c>
      <c r="E2023">
        <v>2.1861147509999999</v>
      </c>
    </row>
    <row r="2024" spans="1:5">
      <c r="A2024" s="116">
        <v>0.69298611111111119</v>
      </c>
      <c r="B2024">
        <v>-496.39973049999998</v>
      </c>
      <c r="C2024">
        <v>13972.32473</v>
      </c>
      <c r="D2024">
        <v>1.2628166540000001</v>
      </c>
      <c r="E2024">
        <v>2.1821585940000001</v>
      </c>
    </row>
    <row r="2025" spans="1:5">
      <c r="A2025" s="116">
        <v>0.69300925925925927</v>
      </c>
      <c r="B2025">
        <v>-496.40083199999998</v>
      </c>
      <c r="C2025">
        <v>13972.13645</v>
      </c>
      <c r="D2025">
        <v>1.2743466029999999</v>
      </c>
      <c r="E2025">
        <v>2.1903150689999999</v>
      </c>
    </row>
    <row r="2026" spans="1:5">
      <c r="A2026" s="116">
        <v>0.69303240740740746</v>
      </c>
      <c r="B2026">
        <v>-496.40783729999998</v>
      </c>
      <c r="C2026">
        <v>13970.267690000001</v>
      </c>
      <c r="D2026">
        <v>1.264441943</v>
      </c>
      <c r="E2026">
        <v>2.2043393720000002</v>
      </c>
    </row>
    <row r="2027" spans="1:5">
      <c r="A2027" s="116">
        <v>0.69305555555555554</v>
      </c>
      <c r="B2027">
        <v>-496.41055390000002</v>
      </c>
      <c r="C2027">
        <v>13969.26901</v>
      </c>
      <c r="D2027">
        <v>1.268112205</v>
      </c>
      <c r="E2027">
        <v>2.1832992500000001</v>
      </c>
    </row>
    <row r="2028" spans="1:5">
      <c r="A2028" s="116">
        <v>0.69307870370370372</v>
      </c>
      <c r="B2028">
        <v>-496.40904069999999</v>
      </c>
      <c r="C2028">
        <v>13967.849920000001</v>
      </c>
      <c r="D2028">
        <v>1.24649667</v>
      </c>
      <c r="E2028">
        <v>2.1659664420000002</v>
      </c>
    </row>
    <row r="2029" spans="1:5">
      <c r="A2029" s="116">
        <v>0.6931018518518518</v>
      </c>
      <c r="B2029">
        <v>-496.39664779999998</v>
      </c>
      <c r="C2029">
        <v>13967.04218</v>
      </c>
      <c r="D2029">
        <v>1.3135551670000001</v>
      </c>
      <c r="E2029">
        <v>2.1997333430000001</v>
      </c>
    </row>
    <row r="2030" spans="1:5">
      <c r="A2030" s="116">
        <v>0.6931250000000001</v>
      </c>
      <c r="B2030">
        <v>-496.3932873</v>
      </c>
      <c r="C2030">
        <v>13966.85043</v>
      </c>
      <c r="D2030">
        <v>1.271512376</v>
      </c>
      <c r="E2030">
        <v>2.193687197</v>
      </c>
    </row>
    <row r="2031" spans="1:5">
      <c r="A2031" s="116">
        <v>0.69314814814814818</v>
      </c>
      <c r="B2031">
        <v>-496.40705259999999</v>
      </c>
      <c r="C2031">
        <v>13964.88322</v>
      </c>
      <c r="D2031">
        <v>1.268699011</v>
      </c>
      <c r="E2031">
        <v>2.1964494769999998</v>
      </c>
    </row>
    <row r="2032" spans="1:5">
      <c r="A2032" s="116">
        <v>0.69317129629629637</v>
      </c>
      <c r="B2032">
        <v>-496.39618009999998</v>
      </c>
      <c r="C2032">
        <v>13963.939189999999</v>
      </c>
      <c r="D2032">
        <v>1.2791930490000001</v>
      </c>
      <c r="E2032">
        <v>2.191387991</v>
      </c>
    </row>
    <row r="2033" spans="1:5">
      <c r="A2033" s="116">
        <v>0.69319444444444445</v>
      </c>
      <c r="B2033">
        <v>-496.4032077</v>
      </c>
      <c r="C2033">
        <v>13963.26276</v>
      </c>
      <c r="D2033">
        <v>1.304422062</v>
      </c>
      <c r="E2033">
        <v>2.1883380250000002</v>
      </c>
    </row>
    <row r="2034" spans="1:5">
      <c r="A2034" s="116">
        <v>0.69321759259259252</v>
      </c>
      <c r="B2034">
        <v>-496.40166140000002</v>
      </c>
      <c r="C2034">
        <v>13963.212170000001</v>
      </c>
      <c r="D2034">
        <v>1.2669076349999999</v>
      </c>
      <c r="E2034">
        <v>2.1995894499999999</v>
      </c>
    </row>
    <row r="2035" spans="1:5">
      <c r="A2035" s="116">
        <v>0.69324074074074071</v>
      </c>
      <c r="B2035">
        <v>-496.39679589999997</v>
      </c>
      <c r="C2035">
        <v>13962.413189999999</v>
      </c>
      <c r="D2035">
        <v>1.2735876399999999</v>
      </c>
      <c r="E2035">
        <v>2.1719361080000001</v>
      </c>
    </row>
    <row r="2036" spans="1:5">
      <c r="A2036" s="116">
        <v>0.69326388888888879</v>
      </c>
      <c r="B2036">
        <v>-496.39213380000001</v>
      </c>
      <c r="C2036">
        <v>13961.42627</v>
      </c>
      <c r="D2036">
        <v>1.312770333</v>
      </c>
      <c r="E2036">
        <v>2.1907427049999999</v>
      </c>
    </row>
    <row r="2037" spans="1:5">
      <c r="A2037" s="116">
        <v>0.69328703703703709</v>
      </c>
      <c r="B2037">
        <v>-496.41048330000001</v>
      </c>
      <c r="C2037">
        <v>13959.98371</v>
      </c>
      <c r="D2037">
        <v>1.2775617619999999</v>
      </c>
      <c r="E2037">
        <v>2.1820211600000001</v>
      </c>
    </row>
    <row r="2038" spans="1:5">
      <c r="A2038" s="116">
        <v>0.69331018518518517</v>
      </c>
      <c r="B2038">
        <v>-496.40333679999998</v>
      </c>
      <c r="C2038">
        <v>13958.844209999999</v>
      </c>
      <c r="D2038">
        <v>1.240588501</v>
      </c>
      <c r="E2038">
        <v>2.1775330049999999</v>
      </c>
    </row>
    <row r="2039" spans="1:5">
      <c r="A2039" s="116">
        <v>0.69333333333333336</v>
      </c>
      <c r="B2039">
        <v>-496.39713790000002</v>
      </c>
      <c r="C2039">
        <v>13958.8153</v>
      </c>
      <c r="D2039">
        <v>1.3017229729999999</v>
      </c>
      <c r="E2039">
        <v>2.1590647280000002</v>
      </c>
    </row>
    <row r="2040" spans="1:5">
      <c r="A2040" s="116">
        <v>0.69335648148148143</v>
      </c>
      <c r="B2040">
        <v>-496.40026610000001</v>
      </c>
      <c r="C2040">
        <v>13958.165929999999</v>
      </c>
      <c r="D2040">
        <v>1.256944673</v>
      </c>
      <c r="E2040">
        <v>2.1983018479999998</v>
      </c>
    </row>
    <row r="2041" spans="1:5">
      <c r="A2041" s="116">
        <v>0.69337962962962962</v>
      </c>
      <c r="B2041">
        <v>-496.39174800000001</v>
      </c>
      <c r="C2041">
        <v>13956.602129999999</v>
      </c>
      <c r="D2041">
        <v>1.2771143979999999</v>
      </c>
      <c r="E2041">
        <v>2.1953756329999998</v>
      </c>
    </row>
    <row r="2042" spans="1:5">
      <c r="A2042" s="116">
        <v>0.6934027777777777</v>
      </c>
      <c r="B2042">
        <v>-496.39900619999997</v>
      </c>
      <c r="C2042">
        <v>13955.84389</v>
      </c>
      <c r="D2042">
        <v>1.276189537</v>
      </c>
      <c r="E2042">
        <v>2.2023666340000001</v>
      </c>
    </row>
    <row r="2043" spans="1:5">
      <c r="A2043" s="116">
        <v>0.693425925925926</v>
      </c>
      <c r="B2043">
        <v>-496.39984529999998</v>
      </c>
      <c r="C2043">
        <v>13954.876420000001</v>
      </c>
      <c r="D2043">
        <v>1.2377526839999999</v>
      </c>
      <c r="E2043">
        <v>2.1717750960000002</v>
      </c>
    </row>
    <row r="2044" spans="1:5">
      <c r="A2044" s="116">
        <v>0.69344907407407408</v>
      </c>
      <c r="B2044">
        <v>-496.40232129999998</v>
      </c>
      <c r="C2044">
        <v>13953.839099999999</v>
      </c>
      <c r="D2044">
        <v>1.247719595</v>
      </c>
      <c r="E2044">
        <v>2.2180883439999999</v>
      </c>
    </row>
    <row r="2045" spans="1:5">
      <c r="A2045" s="116">
        <v>0.69347222222222227</v>
      </c>
      <c r="B2045">
        <v>-496.39785010000003</v>
      </c>
      <c r="C2045">
        <v>13952.12638</v>
      </c>
      <c r="D2045">
        <v>1.2813545079999999</v>
      </c>
      <c r="E2045">
        <v>2.1780840239999999</v>
      </c>
    </row>
    <row r="2046" spans="1:5">
      <c r="A2046" s="116">
        <v>0.69349537037037035</v>
      </c>
      <c r="B2046">
        <v>-496.40212819999999</v>
      </c>
      <c r="C2046">
        <v>13950.819289999999</v>
      </c>
      <c r="D2046">
        <v>1.2886668779999999</v>
      </c>
      <c r="E2046">
        <v>2.2248359889999998</v>
      </c>
    </row>
    <row r="2047" spans="1:5">
      <c r="A2047" s="116">
        <v>0.69351851851851853</v>
      </c>
      <c r="B2047">
        <v>-496.39228530000003</v>
      </c>
      <c r="C2047">
        <v>13949.54967</v>
      </c>
      <c r="D2047">
        <v>1.2900226180000001</v>
      </c>
      <c r="E2047">
        <v>2.1879545249999999</v>
      </c>
    </row>
    <row r="2048" spans="1:5">
      <c r="A2048" s="116">
        <v>0.69354166666666661</v>
      </c>
      <c r="B2048">
        <v>-496.39736670000002</v>
      </c>
      <c r="C2048">
        <v>13948.073060000001</v>
      </c>
      <c r="D2048">
        <v>1.2795242790000001</v>
      </c>
      <c r="E2048">
        <v>2.1915915749999999</v>
      </c>
    </row>
    <row r="2049" spans="1:5">
      <c r="A2049" s="116">
        <v>0.69356481481481491</v>
      </c>
      <c r="B2049">
        <v>-496.3960017</v>
      </c>
      <c r="C2049">
        <v>13946.19318</v>
      </c>
      <c r="D2049">
        <v>1.3041072709999999</v>
      </c>
      <c r="E2049">
        <v>2.1746522129999999</v>
      </c>
    </row>
    <row r="2050" spans="1:5">
      <c r="A2050" s="116">
        <v>0.69358796296296299</v>
      </c>
      <c r="B2050">
        <v>-496.4080573</v>
      </c>
      <c r="C2050">
        <v>13944.936379999999</v>
      </c>
      <c r="D2050">
        <v>1.304362899</v>
      </c>
      <c r="E2050">
        <v>2.1642971609999999</v>
      </c>
    </row>
    <row r="2051" spans="1:5">
      <c r="A2051" s="116">
        <v>0.69361111111111118</v>
      </c>
      <c r="B2051">
        <v>-496.40196409999999</v>
      </c>
      <c r="C2051">
        <v>13943.76168</v>
      </c>
      <c r="D2051">
        <v>1.2553161340000001</v>
      </c>
      <c r="E2051">
        <v>2.1965277919999999</v>
      </c>
    </row>
    <row r="2052" spans="1:5">
      <c r="A2052" s="116">
        <v>0.69363425925925926</v>
      </c>
      <c r="B2052">
        <v>-496.4082482</v>
      </c>
      <c r="C2052">
        <v>13942.778480000001</v>
      </c>
      <c r="D2052">
        <v>1.3179030279999999</v>
      </c>
      <c r="E2052">
        <v>2.1875599050000001</v>
      </c>
    </row>
    <row r="2053" spans="1:5">
      <c r="A2053" s="116">
        <v>0.69365740740740733</v>
      </c>
      <c r="B2053">
        <v>-496.4078452</v>
      </c>
      <c r="C2053">
        <v>13940.787619999999</v>
      </c>
      <c r="D2053">
        <v>1.2785680020000001</v>
      </c>
      <c r="E2053">
        <v>2.208964742</v>
      </c>
    </row>
    <row r="2054" spans="1:5">
      <c r="A2054" s="116">
        <v>0.69368055555555552</v>
      </c>
      <c r="B2054">
        <v>-496.40273250000001</v>
      </c>
      <c r="C2054">
        <v>13940.61095</v>
      </c>
      <c r="D2054">
        <v>1.288731238</v>
      </c>
      <c r="E2054">
        <v>2.2077572220000001</v>
      </c>
    </row>
    <row r="2055" spans="1:5">
      <c r="A2055" s="116">
        <v>0.6937037037037036</v>
      </c>
      <c r="B2055">
        <v>-496.39591860000002</v>
      </c>
      <c r="C2055">
        <v>13940.41923</v>
      </c>
      <c r="D2055">
        <v>1.2453895269999999</v>
      </c>
      <c r="E2055">
        <v>2.1968783690000002</v>
      </c>
    </row>
    <row r="2056" spans="1:5">
      <c r="A2056" s="116">
        <v>0.6937268518518519</v>
      </c>
      <c r="B2056">
        <v>-496.39660259999999</v>
      </c>
      <c r="C2056">
        <v>13938.795679999999</v>
      </c>
      <c r="D2056">
        <v>1.2584645350000001</v>
      </c>
      <c r="E2056">
        <v>2.1963905989999999</v>
      </c>
    </row>
    <row r="2057" spans="1:5">
      <c r="A2057" s="116">
        <v>0.69374999999999998</v>
      </c>
      <c r="B2057">
        <v>-496.41058980000003</v>
      </c>
      <c r="C2057">
        <v>13938.147000000001</v>
      </c>
      <c r="D2057">
        <v>1.254203819</v>
      </c>
      <c r="E2057">
        <v>2.1810782130000002</v>
      </c>
    </row>
    <row r="2058" spans="1:5">
      <c r="A2058" s="116">
        <v>0.69377314814814817</v>
      </c>
      <c r="B2058">
        <v>-496.39166749999998</v>
      </c>
      <c r="C2058">
        <v>13936.433279999999</v>
      </c>
      <c r="D2058">
        <v>1.2968160500000001</v>
      </c>
      <c r="E2058">
        <v>2.1849743419999998</v>
      </c>
    </row>
    <row r="2059" spans="1:5">
      <c r="A2059" s="116">
        <v>0.69379629629629624</v>
      </c>
      <c r="B2059">
        <v>-496.39119579999999</v>
      </c>
      <c r="C2059">
        <v>13936.259459999999</v>
      </c>
      <c r="D2059">
        <v>1.2770614570000001</v>
      </c>
      <c r="E2059">
        <v>2.1957190560000002</v>
      </c>
    </row>
    <row r="2060" spans="1:5">
      <c r="A2060" s="116">
        <v>0.69381944444444443</v>
      </c>
      <c r="B2060">
        <v>-496.40326260000001</v>
      </c>
      <c r="C2060">
        <v>13935.8189</v>
      </c>
      <c r="D2060">
        <v>1.266929118</v>
      </c>
      <c r="E2060">
        <v>2.1807424470000001</v>
      </c>
    </row>
    <row r="2061" spans="1:5">
      <c r="A2061" s="116">
        <v>0.69384259259259251</v>
      </c>
      <c r="B2061">
        <v>-496.39258369999999</v>
      </c>
      <c r="C2061">
        <v>13935.71557</v>
      </c>
      <c r="D2061">
        <v>1.2879757540000001</v>
      </c>
      <c r="E2061">
        <v>2.2048367099999999</v>
      </c>
    </row>
    <row r="2062" spans="1:5">
      <c r="A2062" s="116">
        <v>0.69386574074074081</v>
      </c>
      <c r="B2062">
        <v>-496.40985890000002</v>
      </c>
      <c r="C2062">
        <v>13934.261759999999</v>
      </c>
      <c r="D2062">
        <v>1.3069233330000001</v>
      </c>
      <c r="E2062">
        <v>2.192761414</v>
      </c>
    </row>
    <row r="2063" spans="1:5">
      <c r="A2063" s="116">
        <v>0.69388888888888889</v>
      </c>
      <c r="B2063">
        <v>-496.39730839999999</v>
      </c>
      <c r="C2063">
        <v>13933.846809999999</v>
      </c>
      <c r="D2063">
        <v>1.2787827620000001</v>
      </c>
      <c r="E2063">
        <v>2.2307050930000001</v>
      </c>
    </row>
    <row r="2064" spans="1:5">
      <c r="A2064" s="116">
        <v>0.69391203703703708</v>
      </c>
      <c r="B2064">
        <v>-496.40123879999999</v>
      </c>
      <c r="C2064">
        <v>13932.714330000001</v>
      </c>
      <c r="D2064">
        <v>1.270627816</v>
      </c>
      <c r="E2064">
        <v>2.2082381500000001</v>
      </c>
    </row>
    <row r="2065" spans="1:5">
      <c r="A2065" s="116">
        <v>0.69393518518518515</v>
      </c>
      <c r="B2065">
        <v>-496.39414529999999</v>
      </c>
      <c r="C2065">
        <v>13931.74488</v>
      </c>
      <c r="D2065">
        <v>1.3388277449999999</v>
      </c>
      <c r="E2065">
        <v>2.2457926810000002</v>
      </c>
    </row>
    <row r="2066" spans="1:5">
      <c r="A2066" s="116">
        <v>0.69395833333333334</v>
      </c>
      <c r="B2066">
        <v>-496.40012710000002</v>
      </c>
      <c r="C2066">
        <v>13930.87147</v>
      </c>
      <c r="D2066">
        <v>1.2817534669999999</v>
      </c>
      <c r="E2066">
        <v>2.2430672880000002</v>
      </c>
    </row>
    <row r="2067" spans="1:5">
      <c r="A2067" s="116">
        <v>0.69398148148148142</v>
      </c>
      <c r="B2067">
        <v>-496.40964910000002</v>
      </c>
      <c r="C2067">
        <v>13929.252630000001</v>
      </c>
      <c r="D2067">
        <v>1.2842652809999999</v>
      </c>
      <c r="E2067">
        <v>2.2313310890000002</v>
      </c>
    </row>
    <row r="2068" spans="1:5">
      <c r="A2068" s="116">
        <v>0.69400462962962972</v>
      </c>
      <c r="B2068">
        <v>-496.407285</v>
      </c>
      <c r="C2068">
        <v>13927.48184</v>
      </c>
      <c r="D2068">
        <v>1.3412804700000001</v>
      </c>
      <c r="E2068">
        <v>2.2202966800000001</v>
      </c>
    </row>
    <row r="2069" spans="1:5">
      <c r="A2069" s="116">
        <v>0.6940277777777778</v>
      </c>
      <c r="B2069">
        <v>-496.4055606</v>
      </c>
      <c r="C2069">
        <v>13926.4676</v>
      </c>
      <c r="D2069">
        <v>1.287562495</v>
      </c>
      <c r="E2069">
        <v>2.211175807</v>
      </c>
    </row>
    <row r="2070" spans="1:5">
      <c r="A2070" s="116">
        <v>0.69405092592592599</v>
      </c>
      <c r="B2070">
        <v>-496.39129380000003</v>
      </c>
      <c r="C2070">
        <v>13925.970289999999</v>
      </c>
      <c r="D2070">
        <v>1.326915066</v>
      </c>
      <c r="E2070">
        <v>2.2472653280000001</v>
      </c>
    </row>
    <row r="2071" spans="1:5">
      <c r="A2071" s="116">
        <v>0.69407407407407407</v>
      </c>
      <c r="B2071">
        <v>-496.40732960000003</v>
      </c>
      <c r="C2071">
        <v>13924.58238</v>
      </c>
      <c r="D2071">
        <v>1.3255058770000001</v>
      </c>
      <c r="E2071">
        <v>2.2027288</v>
      </c>
    </row>
    <row r="2072" spans="1:5">
      <c r="A2072" s="116">
        <v>0.69409722222222225</v>
      </c>
      <c r="B2072">
        <v>-496.3934572</v>
      </c>
      <c r="C2072">
        <v>13924.50239</v>
      </c>
      <c r="D2072">
        <v>1.287041893</v>
      </c>
      <c r="E2072">
        <v>2.1975121479999999</v>
      </c>
    </row>
    <row r="2073" spans="1:5">
      <c r="A2073" s="116">
        <v>0.69412037037037033</v>
      </c>
      <c r="B2073">
        <v>-496.40120669999999</v>
      </c>
      <c r="C2073">
        <v>13923.370199999999</v>
      </c>
      <c r="D2073">
        <v>1.29944682</v>
      </c>
      <c r="E2073">
        <v>2.2153547420000002</v>
      </c>
    </row>
    <row r="2074" spans="1:5">
      <c r="A2074" s="116">
        <v>0.69414351851851863</v>
      </c>
      <c r="B2074">
        <v>-496.40058160000001</v>
      </c>
      <c r="C2074">
        <v>13922.81626</v>
      </c>
      <c r="D2074">
        <v>1.323374654</v>
      </c>
      <c r="E2074">
        <v>2.2473807950000002</v>
      </c>
    </row>
    <row r="2075" spans="1:5">
      <c r="A2075" s="116">
        <v>0.69416666666666671</v>
      </c>
      <c r="B2075">
        <v>-496.39881700000001</v>
      </c>
      <c r="C2075">
        <v>13920.858270000001</v>
      </c>
      <c r="D2075">
        <v>1.322573483</v>
      </c>
      <c r="E2075">
        <v>2.2096834059999999</v>
      </c>
    </row>
    <row r="2076" spans="1:5">
      <c r="A2076" s="116">
        <v>0.69418981481481479</v>
      </c>
      <c r="B2076">
        <v>-496.4111987</v>
      </c>
      <c r="C2076">
        <v>13919.82466</v>
      </c>
      <c r="D2076">
        <v>1.286874818</v>
      </c>
      <c r="E2076">
        <v>2.2291781240000001</v>
      </c>
    </row>
    <row r="2077" spans="1:5">
      <c r="A2077" s="116">
        <v>0.69421296296296298</v>
      </c>
      <c r="B2077">
        <v>-496.39248379999998</v>
      </c>
      <c r="C2077">
        <v>13918.52039</v>
      </c>
      <c r="D2077">
        <v>1.347303181</v>
      </c>
      <c r="E2077">
        <v>2.2208350960000001</v>
      </c>
    </row>
    <row r="2078" spans="1:5">
      <c r="A2078" s="116">
        <v>0.69423611111111105</v>
      </c>
      <c r="B2078">
        <v>-496.39972399999999</v>
      </c>
      <c r="C2078">
        <v>13917.06703</v>
      </c>
      <c r="D2078">
        <v>1.3216140649999999</v>
      </c>
      <c r="E2078">
        <v>2.206266614</v>
      </c>
    </row>
    <row r="2079" spans="1:5">
      <c r="A2079" s="116">
        <v>0.69425925925925924</v>
      </c>
      <c r="B2079">
        <v>-496.40350849999999</v>
      </c>
      <c r="C2079">
        <v>13916.155210000001</v>
      </c>
      <c r="D2079">
        <v>1.335099569</v>
      </c>
      <c r="E2079">
        <v>2.2180599989999998</v>
      </c>
    </row>
    <row r="2080" spans="1:5">
      <c r="A2080" s="116">
        <v>0.69428240740740732</v>
      </c>
      <c r="B2080">
        <v>-496.3912957</v>
      </c>
      <c r="C2080">
        <v>13915.10468</v>
      </c>
      <c r="D2080">
        <v>1.310974898</v>
      </c>
      <c r="E2080">
        <v>2.2120293860000002</v>
      </c>
    </row>
    <row r="2081" spans="1:5">
      <c r="A2081" s="116">
        <v>0.69430555555555562</v>
      </c>
      <c r="B2081">
        <v>-496.40294499999999</v>
      </c>
      <c r="C2081">
        <v>13913.728940000001</v>
      </c>
      <c r="D2081">
        <v>1.2916419189999999</v>
      </c>
      <c r="E2081">
        <v>2.2340193080000001</v>
      </c>
    </row>
    <row r="2082" spans="1:5">
      <c r="A2082" s="116">
        <v>0.6943287037037037</v>
      </c>
      <c r="B2082">
        <v>-496.40265970000002</v>
      </c>
      <c r="C2082">
        <v>13913.190189999999</v>
      </c>
      <c r="D2082">
        <v>1.276374946</v>
      </c>
      <c r="E2082">
        <v>2.2135205930000001</v>
      </c>
    </row>
    <row r="2083" spans="1:5">
      <c r="A2083" s="116">
        <v>0.69435185185185189</v>
      </c>
      <c r="B2083">
        <v>-496.40033319999998</v>
      </c>
      <c r="C2083">
        <v>13911.218080000001</v>
      </c>
      <c r="D2083">
        <v>1.3040986080000001</v>
      </c>
      <c r="E2083">
        <v>2.2022062949999999</v>
      </c>
    </row>
    <row r="2084" spans="1:5">
      <c r="A2084" s="116">
        <v>0.69437499999999996</v>
      </c>
      <c r="B2084">
        <v>-496.40156539999998</v>
      </c>
      <c r="C2084">
        <v>13910.948700000001</v>
      </c>
      <c r="D2084">
        <v>1.359630882</v>
      </c>
      <c r="E2084">
        <v>2.2140340730000001</v>
      </c>
    </row>
    <row r="2085" spans="1:5">
      <c r="A2085" s="116"/>
    </row>
    <row r="2086" spans="1:5">
      <c r="A2086" s="116"/>
    </row>
    <row r="2087" spans="1:5">
      <c r="A2087" s="116"/>
    </row>
    <row r="2088" spans="1:5">
      <c r="A2088" s="116"/>
    </row>
    <row r="2089" spans="1:5">
      <c r="A2089" s="116"/>
    </row>
    <row r="2090" spans="1:5">
      <c r="A2090" s="116"/>
    </row>
    <row r="2091" spans="1:5">
      <c r="A2091" s="116"/>
    </row>
    <row r="2092" spans="1:5">
      <c r="A2092" s="116"/>
    </row>
    <row r="2093" spans="1:5">
      <c r="A2093" s="116"/>
    </row>
    <row r="2094" spans="1:5">
      <c r="A2094" s="116"/>
    </row>
    <row r="2095" spans="1:5">
      <c r="A2095" s="116"/>
    </row>
    <row r="2096" spans="1:5">
      <c r="A2096" s="116"/>
    </row>
    <row r="2097" spans="1:1">
      <c r="A2097" s="116"/>
    </row>
    <row r="2098" spans="1:1">
      <c r="A2098" s="116"/>
    </row>
    <row r="2099" spans="1:1">
      <c r="A2099" s="116"/>
    </row>
    <row r="2100" spans="1:1">
      <c r="A2100" s="116"/>
    </row>
    <row r="2101" spans="1:1">
      <c r="A2101" s="116"/>
    </row>
    <row r="2102" spans="1:1">
      <c r="A2102" s="116"/>
    </row>
    <row r="2103" spans="1:1">
      <c r="A2103" s="116"/>
    </row>
    <row r="2104" spans="1:1">
      <c r="A2104" s="116"/>
    </row>
    <row r="2105" spans="1:1">
      <c r="A2105" s="116"/>
    </row>
    <row r="2106" spans="1:1">
      <c r="A2106" s="116"/>
    </row>
    <row r="2107" spans="1:1">
      <c r="A2107" s="116"/>
    </row>
    <row r="2108" spans="1:1">
      <c r="A2108" s="116"/>
    </row>
    <row r="2109" spans="1:1">
      <c r="A2109" s="116"/>
    </row>
    <row r="2110" spans="1:1">
      <c r="A2110" s="116"/>
    </row>
    <row r="2111" spans="1:1">
      <c r="A2111" s="116"/>
    </row>
    <row r="2112" spans="1:1">
      <c r="A2112" s="116"/>
    </row>
    <row r="2113" spans="1:1">
      <c r="A2113" s="116"/>
    </row>
    <row r="2114" spans="1:1">
      <c r="A2114" s="116"/>
    </row>
    <row r="2115" spans="1:1">
      <c r="A2115" s="116"/>
    </row>
    <row r="2116" spans="1:1">
      <c r="A2116" s="116"/>
    </row>
    <row r="2117" spans="1:1">
      <c r="A2117" s="116"/>
    </row>
    <row r="2118" spans="1:1">
      <c r="A2118" s="116"/>
    </row>
    <row r="2119" spans="1:1">
      <c r="A2119" s="116"/>
    </row>
    <row r="2120" spans="1:1">
      <c r="A2120" s="116"/>
    </row>
    <row r="2121" spans="1:1">
      <c r="A2121" s="116"/>
    </row>
    <row r="2122" spans="1:1">
      <c r="A2122" s="116"/>
    </row>
    <row r="2123" spans="1:1">
      <c r="A2123" s="116"/>
    </row>
    <row r="2124" spans="1:1">
      <c r="A2124" s="116"/>
    </row>
    <row r="2125" spans="1:1">
      <c r="A2125" s="116"/>
    </row>
    <row r="2126" spans="1:1">
      <c r="A2126" s="116"/>
    </row>
    <row r="2127" spans="1:1">
      <c r="A2127" s="116"/>
    </row>
    <row r="2128" spans="1:1">
      <c r="A2128" s="116"/>
    </row>
    <row r="2129" spans="1:1">
      <c r="A2129" s="116"/>
    </row>
    <row r="2130" spans="1:1">
      <c r="A2130" s="116"/>
    </row>
    <row r="2131" spans="1:1">
      <c r="A2131" s="116"/>
    </row>
    <row r="2132" spans="1:1">
      <c r="A2132" s="116"/>
    </row>
    <row r="2133" spans="1:1">
      <c r="A2133" s="116"/>
    </row>
    <row r="2134" spans="1:1">
      <c r="A2134" s="116"/>
    </row>
    <row r="2135" spans="1:1">
      <c r="A2135" s="116"/>
    </row>
    <row r="2136" spans="1:1">
      <c r="A2136" s="116"/>
    </row>
    <row r="2137" spans="1:1">
      <c r="A2137" s="116"/>
    </row>
    <row r="2138" spans="1:1">
      <c r="A2138" s="116"/>
    </row>
    <row r="2139" spans="1:1">
      <c r="A2139" s="116"/>
    </row>
    <row r="2140" spans="1:1">
      <c r="A2140" s="116"/>
    </row>
    <row r="2141" spans="1:1">
      <c r="A2141" s="116"/>
    </row>
    <row r="2142" spans="1:1">
      <c r="A2142" s="116"/>
    </row>
    <row r="2143" spans="1:1">
      <c r="A2143" s="116"/>
    </row>
    <row r="2144" spans="1:1">
      <c r="A2144" s="116"/>
    </row>
    <row r="2145" spans="1:1">
      <c r="A2145" s="116"/>
    </row>
    <row r="2146" spans="1:1">
      <c r="A2146" s="116"/>
    </row>
    <row r="2147" spans="1:1">
      <c r="A2147" s="116"/>
    </row>
    <row r="2148" spans="1:1">
      <c r="A2148" s="116"/>
    </row>
    <row r="2149" spans="1:1">
      <c r="A2149" s="116"/>
    </row>
    <row r="2150" spans="1:1">
      <c r="A2150" s="116"/>
    </row>
    <row r="2151" spans="1:1">
      <c r="A2151" s="116"/>
    </row>
    <row r="2152" spans="1:1">
      <c r="A2152" s="116"/>
    </row>
    <row r="2153" spans="1:1">
      <c r="A2153" s="116"/>
    </row>
    <row r="2154" spans="1:1">
      <c r="A2154" s="116"/>
    </row>
    <row r="2155" spans="1:1">
      <c r="A2155" s="116"/>
    </row>
    <row r="2156" spans="1:1">
      <c r="A2156" s="116"/>
    </row>
    <row r="2157" spans="1:1">
      <c r="A2157" s="116"/>
    </row>
    <row r="2158" spans="1:1">
      <c r="A2158" s="116"/>
    </row>
    <row r="2159" spans="1:1">
      <c r="A2159" s="116"/>
    </row>
    <row r="2160" spans="1:1">
      <c r="A2160" s="116"/>
    </row>
    <row r="2161" spans="1:1">
      <c r="A2161" s="116"/>
    </row>
    <row r="2162" spans="1:1">
      <c r="A2162" s="116"/>
    </row>
    <row r="2163" spans="1:1">
      <c r="A2163" s="116"/>
    </row>
    <row r="2164" spans="1:1">
      <c r="A2164" s="116"/>
    </row>
    <row r="2165" spans="1:1">
      <c r="A2165" s="116"/>
    </row>
    <row r="2166" spans="1:1">
      <c r="A2166" s="116"/>
    </row>
    <row r="2167" spans="1:1">
      <c r="A2167" s="116"/>
    </row>
    <row r="2168" spans="1:1">
      <c r="A2168" s="116"/>
    </row>
    <row r="2169" spans="1:1">
      <c r="A2169" s="116"/>
    </row>
    <row r="2170" spans="1:1">
      <c r="A2170" s="116"/>
    </row>
    <row r="2171" spans="1:1">
      <c r="A2171" s="116"/>
    </row>
    <row r="2172" spans="1:1">
      <c r="A2172" s="116"/>
    </row>
    <row r="2173" spans="1:1">
      <c r="A2173" s="116"/>
    </row>
    <row r="2174" spans="1:1">
      <c r="A2174" s="116"/>
    </row>
    <row r="2175" spans="1:1">
      <c r="A2175" s="116"/>
    </row>
    <row r="2176" spans="1:1">
      <c r="A2176" s="116"/>
    </row>
    <row r="2177" spans="1:1">
      <c r="A2177" s="116"/>
    </row>
    <row r="2178" spans="1:1">
      <c r="A2178" s="116"/>
    </row>
    <row r="2179" spans="1:1">
      <c r="A2179" s="116"/>
    </row>
    <row r="2180" spans="1:1">
      <c r="A2180" s="116"/>
    </row>
    <row r="2181" spans="1:1">
      <c r="A2181" s="116"/>
    </row>
    <row r="2182" spans="1:1">
      <c r="A2182" s="116"/>
    </row>
    <row r="2183" spans="1:1">
      <c r="A2183" s="116"/>
    </row>
    <row r="2184" spans="1:1">
      <c r="A2184" s="116"/>
    </row>
    <row r="2185" spans="1:1">
      <c r="A2185" s="116"/>
    </row>
    <row r="2186" spans="1:1">
      <c r="A2186" s="116"/>
    </row>
    <row r="2187" spans="1:1">
      <c r="A2187" s="116"/>
    </row>
    <row r="2188" spans="1:1">
      <c r="A2188" s="116"/>
    </row>
    <row r="2189" spans="1:1">
      <c r="A2189" s="116"/>
    </row>
    <row r="2190" spans="1:1">
      <c r="A2190" s="116"/>
    </row>
    <row r="2191" spans="1:1">
      <c r="A2191" s="116"/>
    </row>
    <row r="2192" spans="1:1">
      <c r="A2192" s="116"/>
    </row>
    <row r="2193" spans="1:1">
      <c r="A2193" s="116"/>
    </row>
    <row r="2194" spans="1:1">
      <c r="A2194" s="116"/>
    </row>
    <row r="2195" spans="1:1">
      <c r="A2195" s="116"/>
    </row>
    <row r="2196" spans="1:1">
      <c r="A2196" s="116"/>
    </row>
    <row r="2197" spans="1:1">
      <c r="A2197" s="116"/>
    </row>
    <row r="2198" spans="1:1">
      <c r="A2198" s="116"/>
    </row>
    <row r="2199" spans="1:1">
      <c r="A2199" s="116"/>
    </row>
    <row r="2200" spans="1:1">
      <c r="A2200" s="116"/>
    </row>
    <row r="2201" spans="1:1">
      <c r="A2201" s="116"/>
    </row>
    <row r="2202" spans="1:1">
      <c r="A2202" s="116"/>
    </row>
    <row r="2203" spans="1:1">
      <c r="A2203" s="116"/>
    </row>
    <row r="2204" spans="1:1">
      <c r="A2204" s="116"/>
    </row>
    <row r="2205" spans="1:1">
      <c r="A2205" s="116"/>
    </row>
    <row r="2206" spans="1:1">
      <c r="A2206" s="116"/>
    </row>
    <row r="2207" spans="1:1">
      <c r="A2207" s="116"/>
    </row>
    <row r="2208" spans="1:1">
      <c r="A2208" s="116"/>
    </row>
    <row r="2209" spans="1:1">
      <c r="A2209" s="116"/>
    </row>
    <row r="2210" spans="1:1">
      <c r="A2210" s="116"/>
    </row>
    <row r="2211" spans="1:1">
      <c r="A2211" s="116"/>
    </row>
    <row r="2212" spans="1:1">
      <c r="A2212" s="116"/>
    </row>
    <row r="2213" spans="1:1">
      <c r="A2213" s="116"/>
    </row>
    <row r="2214" spans="1:1">
      <c r="A2214" s="116"/>
    </row>
    <row r="2215" spans="1:1">
      <c r="A2215" s="116"/>
    </row>
    <row r="2216" spans="1:1">
      <c r="A2216" s="116"/>
    </row>
    <row r="2217" spans="1:1">
      <c r="A2217" s="116"/>
    </row>
    <row r="2218" spans="1:1">
      <c r="A2218" s="116"/>
    </row>
    <row r="2219" spans="1:1">
      <c r="A2219" s="116"/>
    </row>
    <row r="2220" spans="1:1">
      <c r="A2220" s="116"/>
    </row>
    <row r="2221" spans="1:1">
      <c r="A2221" s="116"/>
    </row>
    <row r="2222" spans="1:1">
      <c r="A2222" s="116"/>
    </row>
    <row r="2223" spans="1:1">
      <c r="A2223" s="116"/>
    </row>
    <row r="2224" spans="1:1">
      <c r="A2224" s="116"/>
    </row>
    <row r="2225" spans="1:1">
      <c r="A2225" s="116"/>
    </row>
    <row r="2226" spans="1:1">
      <c r="A2226" s="116"/>
    </row>
    <row r="2227" spans="1:1">
      <c r="A2227" s="116"/>
    </row>
    <row r="2228" spans="1:1">
      <c r="A2228" s="116"/>
    </row>
    <row r="2229" spans="1:1">
      <c r="A2229" s="116"/>
    </row>
    <row r="2230" spans="1:1">
      <c r="A2230" s="116"/>
    </row>
    <row r="2231" spans="1:1">
      <c r="A2231" s="116"/>
    </row>
    <row r="2232" spans="1:1">
      <c r="A2232" s="116"/>
    </row>
    <row r="2233" spans="1:1">
      <c r="A2233" s="116"/>
    </row>
    <row r="2234" spans="1:1">
      <c r="A2234" s="116"/>
    </row>
    <row r="2235" spans="1:1">
      <c r="A2235" s="116"/>
    </row>
    <row r="2236" spans="1:1">
      <c r="A2236" s="116"/>
    </row>
    <row r="2237" spans="1:1">
      <c r="A2237" s="116"/>
    </row>
    <row r="2238" spans="1:1">
      <c r="A2238" s="116"/>
    </row>
    <row r="2239" spans="1:1">
      <c r="A2239" s="116"/>
    </row>
    <row r="2240" spans="1:1">
      <c r="A2240" s="116"/>
    </row>
    <row r="2241" spans="1:1">
      <c r="A2241" s="116"/>
    </row>
    <row r="2242" spans="1:1">
      <c r="A2242" s="116"/>
    </row>
    <row r="2243" spans="1:1">
      <c r="A2243" s="116"/>
    </row>
    <row r="2244" spans="1:1">
      <c r="A2244" s="116"/>
    </row>
    <row r="2245" spans="1:1">
      <c r="A2245" s="116"/>
    </row>
    <row r="2246" spans="1:1">
      <c r="A2246" s="116"/>
    </row>
    <row r="2247" spans="1:1">
      <c r="A2247" s="116"/>
    </row>
    <row r="2248" spans="1:1">
      <c r="A2248" s="116"/>
    </row>
    <row r="2249" spans="1:1">
      <c r="A2249" s="116"/>
    </row>
    <row r="2250" spans="1:1">
      <c r="A2250" s="116"/>
    </row>
    <row r="2251" spans="1:1">
      <c r="A2251" s="116"/>
    </row>
    <row r="2252" spans="1:1">
      <c r="A2252" s="116"/>
    </row>
    <row r="2253" spans="1:1">
      <c r="A2253" s="116"/>
    </row>
    <row r="2254" spans="1:1">
      <c r="A2254" s="116"/>
    </row>
    <row r="2255" spans="1:1">
      <c r="A2255" s="116"/>
    </row>
    <row r="2256" spans="1:1">
      <c r="A2256" s="116"/>
    </row>
    <row r="2257" spans="1:1">
      <c r="A2257" s="116"/>
    </row>
    <row r="2258" spans="1:1">
      <c r="A2258" s="116"/>
    </row>
    <row r="2259" spans="1:1">
      <c r="A2259" s="116"/>
    </row>
    <row r="2260" spans="1:1">
      <c r="A2260" s="116"/>
    </row>
    <row r="2261" spans="1:1">
      <c r="A2261" s="116"/>
    </row>
    <row r="2262" spans="1:1">
      <c r="A2262" s="116"/>
    </row>
    <row r="2263" spans="1:1">
      <c r="A2263" s="116"/>
    </row>
    <row r="2264" spans="1:1">
      <c r="A2264" s="116"/>
    </row>
    <row r="2265" spans="1:1">
      <c r="A2265" s="116"/>
    </row>
    <row r="2266" spans="1:1">
      <c r="A2266" s="116"/>
    </row>
    <row r="2267" spans="1:1">
      <c r="A2267" s="116"/>
    </row>
    <row r="2268" spans="1:1">
      <c r="A2268" s="116"/>
    </row>
    <row r="2269" spans="1:1">
      <c r="A2269" s="116"/>
    </row>
    <row r="2270" spans="1:1">
      <c r="A2270" s="116"/>
    </row>
    <row r="2271" spans="1:1">
      <c r="A2271" s="116"/>
    </row>
    <row r="2272" spans="1:1">
      <c r="A2272" s="116"/>
    </row>
    <row r="2273" spans="1:1">
      <c r="A2273" s="116"/>
    </row>
    <row r="2274" spans="1:1">
      <c r="A2274" s="116"/>
    </row>
    <row r="2275" spans="1:1">
      <c r="A2275" s="116"/>
    </row>
    <row r="2276" spans="1:1">
      <c r="A2276" s="116"/>
    </row>
    <row r="2277" spans="1:1">
      <c r="A2277" s="116"/>
    </row>
    <row r="2278" spans="1:1">
      <c r="A2278" s="116"/>
    </row>
    <row r="2279" spans="1:1">
      <c r="A2279" s="116"/>
    </row>
    <row r="2280" spans="1:1">
      <c r="A2280" s="116"/>
    </row>
    <row r="2281" spans="1:1">
      <c r="A2281" s="116"/>
    </row>
    <row r="2282" spans="1:1">
      <c r="A2282" s="116"/>
    </row>
    <row r="2283" spans="1:1">
      <c r="A2283" s="116"/>
    </row>
    <row r="2284" spans="1:1">
      <c r="A2284" s="116"/>
    </row>
    <row r="2285" spans="1:1">
      <c r="A2285" s="116"/>
    </row>
    <row r="2286" spans="1:1">
      <c r="A2286" s="116"/>
    </row>
    <row r="2287" spans="1:1">
      <c r="A2287" s="116"/>
    </row>
    <row r="2288" spans="1:1">
      <c r="A2288" s="116"/>
    </row>
    <row r="2289" spans="1:1">
      <c r="A2289" s="116"/>
    </row>
    <row r="2290" spans="1:1">
      <c r="A2290" s="116"/>
    </row>
    <row r="2291" spans="1:1">
      <c r="A2291" s="116"/>
    </row>
    <row r="2292" spans="1:1">
      <c r="A2292" s="116"/>
    </row>
    <row r="2293" spans="1:1">
      <c r="A2293" s="116"/>
    </row>
    <row r="2294" spans="1:1">
      <c r="A2294" s="116"/>
    </row>
    <row r="2295" spans="1:1">
      <c r="A2295" s="116"/>
    </row>
    <row r="2296" spans="1:1">
      <c r="A2296" s="116"/>
    </row>
    <row r="2297" spans="1:1">
      <c r="A2297" s="116"/>
    </row>
    <row r="2298" spans="1:1">
      <c r="A2298" s="116"/>
    </row>
    <row r="2299" spans="1:1">
      <c r="A2299" s="116"/>
    </row>
    <row r="2300" spans="1:1">
      <c r="A2300" s="116"/>
    </row>
    <row r="2301" spans="1:1">
      <c r="A2301" s="116"/>
    </row>
    <row r="2302" spans="1:1">
      <c r="A2302" s="116"/>
    </row>
    <row r="2303" spans="1:1">
      <c r="A2303" s="116"/>
    </row>
    <row r="2304" spans="1:1">
      <c r="A2304" s="116"/>
    </row>
    <row r="2305" spans="1:1">
      <c r="A2305" s="116"/>
    </row>
    <row r="2306" spans="1:1">
      <c r="A2306" s="116"/>
    </row>
    <row r="2307" spans="1:1">
      <c r="A2307" s="116"/>
    </row>
    <row r="2308" spans="1:1">
      <c r="A2308" s="116"/>
    </row>
    <row r="2309" spans="1:1">
      <c r="A2309" s="116"/>
    </row>
    <row r="2310" spans="1:1">
      <c r="A2310" s="116"/>
    </row>
    <row r="2311" spans="1:1">
      <c r="A2311" s="116"/>
    </row>
    <row r="2312" spans="1:1">
      <c r="A2312" s="116"/>
    </row>
    <row r="2313" spans="1:1">
      <c r="A2313" s="116"/>
    </row>
    <row r="2314" spans="1:1">
      <c r="A2314" s="116"/>
    </row>
    <row r="2315" spans="1:1">
      <c r="A2315" s="116"/>
    </row>
    <row r="2316" spans="1:1">
      <c r="A2316" s="116"/>
    </row>
    <row r="2317" spans="1:1">
      <c r="A2317" s="116"/>
    </row>
    <row r="2318" spans="1:1">
      <c r="A2318" s="116"/>
    </row>
    <row r="2319" spans="1:1">
      <c r="A2319" s="116"/>
    </row>
    <row r="2320" spans="1:1">
      <c r="A2320" s="116"/>
    </row>
    <row r="2321" spans="1:1">
      <c r="A2321" s="116"/>
    </row>
    <row r="2322" spans="1:1">
      <c r="A2322" s="116"/>
    </row>
    <row r="2323" spans="1:1">
      <c r="A2323" s="116"/>
    </row>
    <row r="2324" spans="1:1">
      <c r="A2324" s="116"/>
    </row>
    <row r="2325" spans="1:1">
      <c r="A2325" s="116"/>
    </row>
    <row r="2326" spans="1:1">
      <c r="A2326" s="116"/>
    </row>
    <row r="2327" spans="1:1">
      <c r="A2327" s="116"/>
    </row>
    <row r="2328" spans="1:1">
      <c r="A2328" s="116"/>
    </row>
    <row r="2329" spans="1:1">
      <c r="A2329" s="116"/>
    </row>
    <row r="2330" spans="1:1">
      <c r="A2330" s="116"/>
    </row>
    <row r="2331" spans="1:1">
      <c r="A2331" s="116"/>
    </row>
    <row r="2332" spans="1:1">
      <c r="A2332" s="116"/>
    </row>
    <row r="2333" spans="1:1">
      <c r="A2333" s="116"/>
    </row>
    <row r="2334" spans="1:1">
      <c r="A2334" s="116"/>
    </row>
    <row r="2335" spans="1:1">
      <c r="A2335" s="116"/>
    </row>
    <row r="2336" spans="1:1">
      <c r="A2336" s="116"/>
    </row>
    <row r="2337" spans="1:1">
      <c r="A2337" s="116"/>
    </row>
    <row r="2338" spans="1:1">
      <c r="A2338" s="116"/>
    </row>
    <row r="2339" spans="1:1">
      <c r="A2339" s="116"/>
    </row>
    <row r="2340" spans="1:1">
      <c r="A2340" s="116"/>
    </row>
    <row r="2341" spans="1:1">
      <c r="A2341" s="116"/>
    </row>
    <row r="2342" spans="1:1">
      <c r="A2342" s="116"/>
    </row>
    <row r="2343" spans="1:1">
      <c r="A2343" s="116"/>
    </row>
    <row r="2344" spans="1:1">
      <c r="A2344" s="116"/>
    </row>
    <row r="2345" spans="1:1">
      <c r="A2345" s="116"/>
    </row>
    <row r="2346" spans="1:1">
      <c r="A2346" s="116"/>
    </row>
    <row r="2347" spans="1:1">
      <c r="A2347" s="116"/>
    </row>
    <row r="2348" spans="1:1">
      <c r="A2348" s="116"/>
    </row>
    <row r="2349" spans="1:1">
      <c r="A2349" s="116"/>
    </row>
    <row r="2350" spans="1:1">
      <c r="A2350" s="116"/>
    </row>
    <row r="2351" spans="1:1">
      <c r="A2351" s="116"/>
    </row>
    <row r="2352" spans="1:1">
      <c r="A2352" s="116"/>
    </row>
    <row r="2353" spans="1:1">
      <c r="A2353" s="116"/>
    </row>
    <row r="2354" spans="1:1">
      <c r="A2354" s="116"/>
    </row>
    <row r="2355" spans="1:1">
      <c r="A2355" s="116"/>
    </row>
    <row r="2356" spans="1:1">
      <c r="A2356" s="116"/>
    </row>
    <row r="2357" spans="1:1">
      <c r="A2357" s="116"/>
    </row>
    <row r="2358" spans="1:1">
      <c r="A2358" s="116"/>
    </row>
    <row r="2359" spans="1:1">
      <c r="A2359" s="116"/>
    </row>
    <row r="2360" spans="1:1">
      <c r="A2360" s="116"/>
    </row>
    <row r="2361" spans="1:1">
      <c r="A2361" s="116"/>
    </row>
    <row r="2362" spans="1:1">
      <c r="A2362" s="116"/>
    </row>
    <row r="2363" spans="1:1">
      <c r="A2363" s="116"/>
    </row>
    <row r="2364" spans="1:1">
      <c r="A2364" s="116"/>
    </row>
    <row r="2365" spans="1:1">
      <c r="A2365" s="116"/>
    </row>
    <row r="2366" spans="1:1">
      <c r="A2366" s="116"/>
    </row>
    <row r="2367" spans="1:1">
      <c r="A2367" s="116"/>
    </row>
    <row r="2368" spans="1:1">
      <c r="A2368" s="116"/>
    </row>
    <row r="2369" spans="1:1">
      <c r="A2369" s="116"/>
    </row>
    <row r="2370" spans="1:1">
      <c r="A2370" s="116"/>
    </row>
    <row r="2371" spans="1:1">
      <c r="A2371" s="116"/>
    </row>
    <row r="2372" spans="1:1">
      <c r="A2372" s="116"/>
    </row>
    <row r="2373" spans="1:1">
      <c r="A2373" s="116"/>
    </row>
    <row r="2374" spans="1:1">
      <c r="A2374" s="116"/>
    </row>
    <row r="2375" spans="1:1">
      <c r="A2375" s="116"/>
    </row>
    <row r="2376" spans="1:1">
      <c r="A2376" s="116"/>
    </row>
    <row r="2377" spans="1:1">
      <c r="A2377" s="116"/>
    </row>
    <row r="2378" spans="1:1">
      <c r="A2378" s="116"/>
    </row>
    <row r="2379" spans="1:1">
      <c r="A2379" s="116"/>
    </row>
    <row r="2380" spans="1:1">
      <c r="A2380" s="116"/>
    </row>
    <row r="2381" spans="1:1">
      <c r="A2381" s="116"/>
    </row>
    <row r="2382" spans="1:1">
      <c r="A2382" s="116"/>
    </row>
    <row r="2383" spans="1:1">
      <c r="A2383" s="116"/>
    </row>
    <row r="2384" spans="1:1">
      <c r="A2384" s="116"/>
    </row>
    <row r="2385" spans="1:1">
      <c r="A2385" s="116"/>
    </row>
    <row r="2386" spans="1:1">
      <c r="A2386" s="116"/>
    </row>
    <row r="2387" spans="1:1">
      <c r="A2387" s="116"/>
    </row>
    <row r="2388" spans="1:1">
      <c r="A2388" s="116"/>
    </row>
    <row r="2389" spans="1:1">
      <c r="A2389" s="116"/>
    </row>
    <row r="2390" spans="1:1">
      <c r="A2390" s="116"/>
    </row>
    <row r="2391" spans="1:1">
      <c r="A2391" s="116"/>
    </row>
    <row r="2392" spans="1:1">
      <c r="A2392" s="116"/>
    </row>
    <row r="2393" spans="1:1">
      <c r="A2393" s="116"/>
    </row>
    <row r="2394" spans="1:1">
      <c r="A2394" s="116"/>
    </row>
    <row r="2395" spans="1:1">
      <c r="A2395" s="116"/>
    </row>
    <row r="2396" spans="1:1">
      <c r="A2396" s="116"/>
    </row>
    <row r="2397" spans="1:1">
      <c r="A2397" s="116"/>
    </row>
    <row r="2398" spans="1:1">
      <c r="A2398" s="116"/>
    </row>
    <row r="2399" spans="1:1">
      <c r="A2399" s="116"/>
    </row>
    <row r="2400" spans="1:1">
      <c r="A2400" s="116"/>
    </row>
    <row r="2401" spans="1:1">
      <c r="A2401" s="116"/>
    </row>
    <row r="2402" spans="1:1">
      <c r="A2402" s="116"/>
    </row>
    <row r="2403" spans="1:1">
      <c r="A2403" s="116"/>
    </row>
    <row r="2404" spans="1:1">
      <c r="A2404" s="116"/>
    </row>
    <row r="2405" spans="1:1">
      <c r="A2405" s="116"/>
    </row>
    <row r="2406" spans="1:1">
      <c r="A2406" s="116"/>
    </row>
    <row r="2407" spans="1:1">
      <c r="A2407" s="116"/>
    </row>
    <row r="2408" spans="1:1">
      <c r="A2408" s="116"/>
    </row>
    <row r="2409" spans="1:1">
      <c r="A2409" s="116"/>
    </row>
    <row r="2410" spans="1:1">
      <c r="A2410" s="116"/>
    </row>
    <row r="2411" spans="1:1">
      <c r="A2411" s="116"/>
    </row>
    <row r="2412" spans="1:1">
      <c r="A2412" s="116"/>
    </row>
    <row r="2413" spans="1:1">
      <c r="A2413" s="116"/>
    </row>
    <row r="2414" spans="1:1">
      <c r="A2414" s="116"/>
    </row>
    <row r="2415" spans="1:1">
      <c r="A2415" s="116"/>
    </row>
    <row r="2416" spans="1:1">
      <c r="A2416" s="116"/>
    </row>
    <row r="2417" spans="1:1">
      <c r="A2417" s="116"/>
    </row>
    <row r="2418" spans="1:1">
      <c r="A2418" s="116"/>
    </row>
    <row r="2419" spans="1:1">
      <c r="A2419" s="116"/>
    </row>
    <row r="2420" spans="1:1">
      <c r="A2420" s="116"/>
    </row>
    <row r="2421" spans="1:1">
      <c r="A2421" s="116"/>
    </row>
    <row r="2422" spans="1:1">
      <c r="A2422" s="116"/>
    </row>
    <row r="2423" spans="1:1">
      <c r="A2423" s="116"/>
    </row>
    <row r="2424" spans="1:1">
      <c r="A2424" s="116"/>
    </row>
    <row r="2425" spans="1:1">
      <c r="A2425" s="116"/>
    </row>
    <row r="2426" spans="1:1">
      <c r="A2426" s="116"/>
    </row>
    <row r="2427" spans="1:1">
      <c r="A2427" s="116"/>
    </row>
    <row r="2428" spans="1:1">
      <c r="A2428" s="116"/>
    </row>
    <row r="2429" spans="1:1">
      <c r="A2429" s="116"/>
    </row>
    <row r="2430" spans="1:1">
      <c r="A2430" s="116"/>
    </row>
    <row r="2431" spans="1:1">
      <c r="A2431" s="116"/>
    </row>
    <row r="2432" spans="1:1">
      <c r="A2432" s="116"/>
    </row>
    <row r="2433" spans="1:1">
      <c r="A2433" s="116"/>
    </row>
    <row r="2434" spans="1:1">
      <c r="A2434" s="116"/>
    </row>
    <row r="2435" spans="1:1">
      <c r="A2435" s="116"/>
    </row>
    <row r="2436" spans="1:1">
      <c r="A2436" s="116"/>
    </row>
    <row r="2437" spans="1:1">
      <c r="A2437" s="116"/>
    </row>
    <row r="2438" spans="1:1">
      <c r="A2438" s="116"/>
    </row>
    <row r="2439" spans="1:1">
      <c r="A2439" s="116"/>
    </row>
    <row r="2440" spans="1:1">
      <c r="A2440" s="116"/>
    </row>
    <row r="2441" spans="1:1">
      <c r="A2441" s="116"/>
    </row>
    <row r="2442" spans="1:1">
      <c r="A2442" s="116"/>
    </row>
    <row r="2443" spans="1:1">
      <c r="A2443" s="116"/>
    </row>
    <row r="2444" spans="1:1">
      <c r="A2444" s="116"/>
    </row>
    <row r="2445" spans="1:1">
      <c r="A2445" s="116"/>
    </row>
    <row r="2446" spans="1:1">
      <c r="A2446" s="116"/>
    </row>
    <row r="2447" spans="1:1">
      <c r="A2447" s="116"/>
    </row>
    <row r="2448" spans="1:1">
      <c r="A2448" s="116"/>
    </row>
    <row r="2449" spans="1:1">
      <c r="A2449" s="116"/>
    </row>
    <row r="2450" spans="1:1">
      <c r="A2450" s="116"/>
    </row>
    <row r="2451" spans="1:1">
      <c r="A2451" s="116"/>
    </row>
    <row r="2452" spans="1:1">
      <c r="A2452" s="116"/>
    </row>
    <row r="2453" spans="1:1">
      <c r="A2453" s="116"/>
    </row>
    <row r="2454" spans="1:1">
      <c r="A2454" s="116"/>
    </row>
    <row r="2455" spans="1:1">
      <c r="A2455" s="116"/>
    </row>
    <row r="2456" spans="1:1">
      <c r="A2456" s="116"/>
    </row>
    <row r="2457" spans="1:1">
      <c r="A2457" s="116"/>
    </row>
    <row r="2458" spans="1:1">
      <c r="A2458" s="116"/>
    </row>
    <row r="2459" spans="1:1">
      <c r="A2459" s="116"/>
    </row>
    <row r="2460" spans="1:1">
      <c r="A2460" s="116"/>
    </row>
    <row r="2461" spans="1:1">
      <c r="A2461" s="116"/>
    </row>
    <row r="2462" spans="1:1">
      <c r="A2462" s="116"/>
    </row>
    <row r="2463" spans="1:1">
      <c r="A2463" s="116"/>
    </row>
    <row r="2464" spans="1:1">
      <c r="A2464" s="116"/>
    </row>
    <row r="2465" spans="1:1">
      <c r="A2465" s="116"/>
    </row>
    <row r="2466" spans="1:1">
      <c r="A2466" s="116"/>
    </row>
    <row r="2467" spans="1:1">
      <c r="A2467" s="116"/>
    </row>
    <row r="2468" spans="1:1">
      <c r="A2468" s="116"/>
    </row>
    <row r="2469" spans="1:1">
      <c r="A2469" s="116"/>
    </row>
    <row r="2470" spans="1:1">
      <c r="A2470" s="116"/>
    </row>
    <row r="2471" spans="1:1">
      <c r="A2471" s="116"/>
    </row>
    <row r="2472" spans="1:1">
      <c r="A2472" s="116"/>
    </row>
    <row r="2473" spans="1:1">
      <c r="A2473" s="116"/>
    </row>
    <row r="2474" spans="1:1">
      <c r="A2474" s="116"/>
    </row>
    <row r="2475" spans="1:1">
      <c r="A2475" s="116"/>
    </row>
    <row r="2476" spans="1:1">
      <c r="A2476" s="116"/>
    </row>
    <row r="2477" spans="1:1">
      <c r="A2477" s="116"/>
    </row>
    <row r="2478" spans="1:1">
      <c r="A2478" s="116"/>
    </row>
    <row r="2479" spans="1:1">
      <c r="A2479" s="116"/>
    </row>
    <row r="2480" spans="1:1">
      <c r="A2480" s="116"/>
    </row>
    <row r="2481" spans="1:1">
      <c r="A2481" s="116"/>
    </row>
    <row r="2482" spans="1:1">
      <c r="A2482" s="116"/>
    </row>
    <row r="2483" spans="1:1">
      <c r="A2483" s="116"/>
    </row>
    <row r="2484" spans="1:1">
      <c r="A2484" s="116"/>
    </row>
    <row r="2485" spans="1:1">
      <c r="A2485" s="116"/>
    </row>
    <row r="2486" spans="1:1">
      <c r="A2486" s="116"/>
    </row>
    <row r="2487" spans="1:1">
      <c r="A2487" s="116"/>
    </row>
    <row r="2488" spans="1:1">
      <c r="A2488" s="116"/>
    </row>
    <row r="2489" spans="1:1">
      <c r="A2489" s="116"/>
    </row>
    <row r="2490" spans="1:1">
      <c r="A2490" s="116"/>
    </row>
    <row r="2491" spans="1:1">
      <c r="A2491" s="116"/>
    </row>
    <row r="2492" spans="1:1">
      <c r="A2492" s="116"/>
    </row>
    <row r="2493" spans="1:1">
      <c r="A2493" s="116"/>
    </row>
    <row r="2494" spans="1:1">
      <c r="A2494" s="116"/>
    </row>
    <row r="2495" spans="1:1">
      <c r="A2495" s="116"/>
    </row>
    <row r="2496" spans="1:1">
      <c r="A2496" s="116"/>
    </row>
    <row r="2497" spans="1:1">
      <c r="A2497" s="116"/>
    </row>
    <row r="2498" spans="1:1">
      <c r="A2498" s="116"/>
    </row>
    <row r="2499" spans="1:1">
      <c r="A2499" s="116"/>
    </row>
    <row r="2500" spans="1:1">
      <c r="A2500" s="116"/>
    </row>
    <row r="2501" spans="1:1">
      <c r="A2501" s="116"/>
    </row>
    <row r="2502" spans="1:1">
      <c r="A2502" s="116"/>
    </row>
    <row r="2503" spans="1:1">
      <c r="A2503" s="116"/>
    </row>
    <row r="2504" spans="1:1">
      <c r="A2504" s="116"/>
    </row>
    <row r="2505" spans="1:1">
      <c r="A2505" s="116"/>
    </row>
    <row r="2506" spans="1:1">
      <c r="A2506" s="116"/>
    </row>
    <row r="2507" spans="1:1">
      <c r="A2507" s="116"/>
    </row>
    <row r="2508" spans="1:1">
      <c r="A2508" s="116"/>
    </row>
    <row r="2509" spans="1:1">
      <c r="A2509" s="116"/>
    </row>
    <row r="2510" spans="1:1">
      <c r="A2510" s="116"/>
    </row>
    <row r="2511" spans="1:1">
      <c r="A2511" s="116"/>
    </row>
    <row r="2512" spans="1:1">
      <c r="A2512" s="116"/>
    </row>
    <row r="2513" spans="1:1">
      <c r="A2513" s="116"/>
    </row>
    <row r="2514" spans="1:1">
      <c r="A2514" s="116"/>
    </row>
    <row r="2515" spans="1:1">
      <c r="A2515" s="116"/>
    </row>
    <row r="2516" spans="1:1">
      <c r="A2516" s="116"/>
    </row>
    <row r="2517" spans="1:1">
      <c r="A2517" s="116"/>
    </row>
    <row r="2518" spans="1:1">
      <c r="A2518" s="116"/>
    </row>
    <row r="2519" spans="1:1">
      <c r="A2519" s="116"/>
    </row>
    <row r="2520" spans="1:1">
      <c r="A2520" s="116"/>
    </row>
    <row r="2521" spans="1:1">
      <c r="A2521" s="116"/>
    </row>
    <row r="2522" spans="1:1">
      <c r="A2522" s="116"/>
    </row>
    <row r="2523" spans="1:1">
      <c r="A2523" s="116"/>
    </row>
    <row r="2524" spans="1:1">
      <c r="A2524" s="116"/>
    </row>
    <row r="2525" spans="1:1">
      <c r="A2525" s="116"/>
    </row>
    <row r="2526" spans="1:1">
      <c r="A2526" s="116"/>
    </row>
    <row r="2527" spans="1:1">
      <c r="A2527" s="116"/>
    </row>
    <row r="2528" spans="1:1">
      <c r="A2528" s="116"/>
    </row>
    <row r="2529" spans="1:1">
      <c r="A2529" s="116"/>
    </row>
    <row r="2530" spans="1:1">
      <c r="A2530" s="116"/>
    </row>
    <row r="2531" spans="1:1">
      <c r="A2531" s="116"/>
    </row>
    <row r="2532" spans="1:1">
      <c r="A2532" s="116"/>
    </row>
    <row r="2533" spans="1:1">
      <c r="A2533" s="116"/>
    </row>
    <row r="2534" spans="1:1">
      <c r="A2534" s="116"/>
    </row>
    <row r="2535" spans="1:1">
      <c r="A2535" s="116"/>
    </row>
    <row r="2536" spans="1:1">
      <c r="A2536" s="116"/>
    </row>
    <row r="2537" spans="1:1">
      <c r="A2537" s="116"/>
    </row>
    <row r="2538" spans="1:1">
      <c r="A2538" s="116"/>
    </row>
    <row r="2539" spans="1:1">
      <c r="A2539" s="116"/>
    </row>
    <row r="2540" spans="1:1">
      <c r="A2540" s="116"/>
    </row>
    <row r="2541" spans="1:1">
      <c r="A2541" s="116"/>
    </row>
    <row r="2542" spans="1:1">
      <c r="A2542" s="116"/>
    </row>
    <row r="2543" spans="1:1">
      <c r="A2543" s="116"/>
    </row>
    <row r="2544" spans="1:1">
      <c r="A2544" s="116"/>
    </row>
    <row r="2545" spans="1:1">
      <c r="A2545" s="116"/>
    </row>
    <row r="2546" spans="1:1">
      <c r="A2546" s="116"/>
    </row>
    <row r="2547" spans="1:1">
      <c r="A2547" s="116"/>
    </row>
    <row r="2548" spans="1:1">
      <c r="A2548" s="116"/>
    </row>
    <row r="2549" spans="1:1">
      <c r="A2549" s="116"/>
    </row>
    <row r="2550" spans="1:1">
      <c r="A2550" s="116"/>
    </row>
    <row r="2551" spans="1:1">
      <c r="A2551" s="116"/>
    </row>
    <row r="2552" spans="1:1">
      <c r="A2552" s="116"/>
    </row>
    <row r="2553" spans="1:1">
      <c r="A2553" s="116"/>
    </row>
    <row r="2554" spans="1:1">
      <c r="A2554" s="116"/>
    </row>
    <row r="2555" spans="1:1">
      <c r="A2555" s="116"/>
    </row>
    <row r="2556" spans="1:1">
      <c r="A2556" s="116"/>
    </row>
    <row r="2557" spans="1:1">
      <c r="A2557" s="116"/>
    </row>
    <row r="2558" spans="1:1">
      <c r="A2558" s="116"/>
    </row>
    <row r="2559" spans="1:1">
      <c r="A2559" s="116"/>
    </row>
    <row r="2560" spans="1:1">
      <c r="A2560" s="116"/>
    </row>
    <row r="2561" spans="1:1">
      <c r="A2561" s="116"/>
    </row>
    <row r="2562" spans="1:1">
      <c r="A2562" s="116"/>
    </row>
    <row r="2563" spans="1:1">
      <c r="A2563" s="116"/>
    </row>
    <row r="2564" spans="1:1">
      <c r="A2564" s="116"/>
    </row>
    <row r="2565" spans="1:1">
      <c r="A2565" s="116"/>
    </row>
    <row r="2566" spans="1:1">
      <c r="A2566" s="116"/>
    </row>
    <row r="2567" spans="1:1">
      <c r="A2567" s="116"/>
    </row>
    <row r="2568" spans="1:1">
      <c r="A2568" s="116"/>
    </row>
    <row r="2569" spans="1:1">
      <c r="A2569" s="116"/>
    </row>
    <row r="2570" spans="1:1">
      <c r="A2570" s="116"/>
    </row>
    <row r="2571" spans="1:1">
      <c r="A2571" s="116"/>
    </row>
    <row r="2572" spans="1:1">
      <c r="A2572" s="116"/>
    </row>
    <row r="2573" spans="1:1">
      <c r="A2573" s="116"/>
    </row>
    <row r="2574" spans="1:1">
      <c r="A2574" s="116"/>
    </row>
    <row r="2575" spans="1:1">
      <c r="A2575" s="116"/>
    </row>
    <row r="2576" spans="1:1">
      <c r="A2576" s="116"/>
    </row>
    <row r="2577" spans="1:1">
      <c r="A2577" s="116"/>
    </row>
    <row r="2578" spans="1:1">
      <c r="A2578" s="116"/>
    </row>
    <row r="2579" spans="1:1">
      <c r="A2579" s="116"/>
    </row>
    <row r="2580" spans="1:1">
      <c r="A2580" s="116"/>
    </row>
    <row r="2581" spans="1:1">
      <c r="A2581" s="116"/>
    </row>
    <row r="2582" spans="1:1">
      <c r="A2582" s="116"/>
    </row>
    <row r="2583" spans="1:1">
      <c r="A2583" s="116"/>
    </row>
    <row r="2584" spans="1:1">
      <c r="A2584" s="116"/>
    </row>
    <row r="2585" spans="1:1">
      <c r="A2585" s="116"/>
    </row>
    <row r="2586" spans="1:1">
      <c r="A2586" s="116"/>
    </row>
    <row r="2587" spans="1:1">
      <c r="A2587" s="116"/>
    </row>
    <row r="2588" spans="1:1">
      <c r="A2588" s="116"/>
    </row>
    <row r="2589" spans="1:1">
      <c r="A2589" s="116"/>
    </row>
    <row r="2590" spans="1:1">
      <c r="A2590" s="116"/>
    </row>
    <row r="2591" spans="1:1">
      <c r="A2591" s="116"/>
    </row>
    <row r="2592" spans="1:1">
      <c r="A2592" s="116"/>
    </row>
    <row r="2593" spans="1:1">
      <c r="A2593" s="116"/>
    </row>
    <row r="2594" spans="1:1">
      <c r="A2594" s="116"/>
    </row>
    <row r="2595" spans="1:1">
      <c r="A2595" s="116"/>
    </row>
    <row r="2596" spans="1:1">
      <c r="A2596" s="116"/>
    </row>
    <row r="2597" spans="1:1">
      <c r="A2597" s="116"/>
    </row>
    <row r="2598" spans="1:1">
      <c r="A2598" s="116"/>
    </row>
    <row r="2599" spans="1:1">
      <c r="A2599" s="116"/>
    </row>
    <row r="2600" spans="1:1">
      <c r="A2600" s="116"/>
    </row>
    <row r="2601" spans="1:1">
      <c r="A2601" s="116"/>
    </row>
    <row r="2602" spans="1:1">
      <c r="A2602" s="116"/>
    </row>
    <row r="2603" spans="1:1">
      <c r="A2603" s="116"/>
    </row>
    <row r="2604" spans="1:1">
      <c r="A2604" s="116"/>
    </row>
    <row r="2605" spans="1:1">
      <c r="A2605" s="116"/>
    </row>
    <row r="2606" spans="1:1">
      <c r="A2606" s="116"/>
    </row>
    <row r="2607" spans="1:1">
      <c r="A2607" s="116"/>
    </row>
    <row r="2608" spans="1:1">
      <c r="A2608" s="116"/>
    </row>
    <row r="2609" spans="1:1">
      <c r="A2609" s="116"/>
    </row>
    <row r="2610" spans="1:1">
      <c r="A2610" s="116"/>
    </row>
    <row r="2611" spans="1:1">
      <c r="A2611" s="116"/>
    </row>
    <row r="2612" spans="1:1">
      <c r="A2612" s="116"/>
    </row>
    <row r="2613" spans="1:1">
      <c r="A2613" s="116"/>
    </row>
    <row r="2614" spans="1:1">
      <c r="A2614" s="116"/>
    </row>
    <row r="2615" spans="1:1">
      <c r="A2615" s="116"/>
    </row>
    <row r="2616" spans="1:1">
      <c r="A2616" s="116"/>
    </row>
    <row r="2617" spans="1:1">
      <c r="A2617" s="116"/>
    </row>
    <row r="2618" spans="1:1">
      <c r="A2618" s="116"/>
    </row>
    <row r="2619" spans="1:1">
      <c r="A2619" s="116"/>
    </row>
    <row r="2620" spans="1:1">
      <c r="A2620" s="116"/>
    </row>
    <row r="2621" spans="1:1">
      <c r="A2621" s="116"/>
    </row>
    <row r="2622" spans="1:1">
      <c r="A2622" s="116"/>
    </row>
    <row r="2623" spans="1:1">
      <c r="A2623" s="116"/>
    </row>
    <row r="2624" spans="1:1">
      <c r="A2624" s="116"/>
    </row>
    <row r="2625" spans="1:1">
      <c r="A2625" s="116"/>
    </row>
    <row r="2626" spans="1:1">
      <c r="A2626" s="116"/>
    </row>
    <row r="2627" spans="1:1">
      <c r="A2627" s="116"/>
    </row>
    <row r="2628" spans="1:1">
      <c r="A2628" s="116"/>
    </row>
    <row r="2629" spans="1:1">
      <c r="A2629" s="116"/>
    </row>
    <row r="2630" spans="1:1">
      <c r="A2630" s="116"/>
    </row>
    <row r="2631" spans="1:1">
      <c r="A2631" s="116"/>
    </row>
    <row r="2632" spans="1:1">
      <c r="A2632" s="116"/>
    </row>
    <row r="2633" spans="1:1">
      <c r="A2633" s="116"/>
    </row>
    <row r="2634" spans="1:1">
      <c r="A2634" s="116"/>
    </row>
    <row r="2635" spans="1:1">
      <c r="A2635" s="116"/>
    </row>
    <row r="2636" spans="1:1">
      <c r="A2636" s="116"/>
    </row>
    <row r="2637" spans="1:1">
      <c r="A2637" s="116"/>
    </row>
    <row r="2638" spans="1:1">
      <c r="A2638" s="116"/>
    </row>
    <row r="2639" spans="1:1">
      <c r="A2639" s="116"/>
    </row>
    <row r="2640" spans="1:1">
      <c r="A2640" s="116"/>
    </row>
    <row r="2641" spans="1:1">
      <c r="A2641" s="116"/>
    </row>
    <row r="2642" spans="1:1">
      <c r="A2642" s="116"/>
    </row>
    <row r="2643" spans="1:1">
      <c r="A2643" s="116"/>
    </row>
    <row r="2644" spans="1:1">
      <c r="A2644" s="116"/>
    </row>
    <row r="2645" spans="1:1">
      <c r="A2645" s="116"/>
    </row>
    <row r="2646" spans="1:1">
      <c r="A2646" s="116"/>
    </row>
    <row r="2647" spans="1:1">
      <c r="A2647" s="116"/>
    </row>
    <row r="2648" spans="1:1">
      <c r="A2648" s="116"/>
    </row>
    <row r="2649" spans="1:1">
      <c r="A2649" s="116"/>
    </row>
    <row r="2650" spans="1:1">
      <c r="A2650" s="116"/>
    </row>
    <row r="2651" spans="1:1">
      <c r="A2651" s="116"/>
    </row>
    <row r="2652" spans="1:1">
      <c r="A2652" s="116"/>
    </row>
    <row r="2653" spans="1:1">
      <c r="A2653" s="116"/>
    </row>
    <row r="2654" spans="1:1">
      <c r="A2654" s="116"/>
    </row>
    <row r="2655" spans="1:1">
      <c r="A2655" s="116"/>
    </row>
    <row r="2656" spans="1:1">
      <c r="A2656" s="116"/>
    </row>
    <row r="2657" spans="1:1">
      <c r="A2657" s="116"/>
    </row>
    <row r="2658" spans="1:1">
      <c r="A2658" s="116"/>
    </row>
    <row r="2659" spans="1:1">
      <c r="A2659" s="116"/>
    </row>
    <row r="2660" spans="1:1">
      <c r="A2660" s="116"/>
    </row>
    <row r="2661" spans="1:1">
      <c r="A2661" s="116"/>
    </row>
    <row r="2662" spans="1:1">
      <c r="A2662" s="116"/>
    </row>
    <row r="2663" spans="1:1">
      <c r="A2663" s="116"/>
    </row>
    <row r="2664" spans="1:1">
      <c r="A2664" s="116"/>
    </row>
    <row r="2665" spans="1:1">
      <c r="A2665" s="116"/>
    </row>
    <row r="2666" spans="1:1">
      <c r="A2666" s="116"/>
    </row>
    <row r="2667" spans="1:1">
      <c r="A2667" s="116"/>
    </row>
    <row r="2668" spans="1:1">
      <c r="A2668" s="116"/>
    </row>
    <row r="2669" spans="1:1">
      <c r="A2669" s="116"/>
    </row>
    <row r="2670" spans="1:1">
      <c r="A2670" s="116"/>
    </row>
    <row r="2671" spans="1:1">
      <c r="A2671" s="116"/>
    </row>
    <row r="2672" spans="1:1">
      <c r="A2672" s="116"/>
    </row>
    <row r="2673" spans="1:1">
      <c r="A2673" s="116"/>
    </row>
    <row r="2674" spans="1:1">
      <c r="A2674" s="116"/>
    </row>
    <row r="2675" spans="1:1">
      <c r="A2675" s="116"/>
    </row>
    <row r="2676" spans="1:1">
      <c r="A2676" s="116"/>
    </row>
    <row r="2677" spans="1:1">
      <c r="A2677" s="116"/>
    </row>
    <row r="2678" spans="1:1">
      <c r="A2678" s="116"/>
    </row>
    <row r="2679" spans="1:1">
      <c r="A2679" s="116"/>
    </row>
    <row r="2680" spans="1:1">
      <c r="A2680" s="116"/>
    </row>
    <row r="2681" spans="1:1">
      <c r="A2681" s="116"/>
    </row>
    <row r="2682" spans="1:1">
      <c r="A2682" s="116"/>
    </row>
    <row r="2683" spans="1:1">
      <c r="A2683" s="116"/>
    </row>
    <row r="2684" spans="1:1">
      <c r="A2684" s="116"/>
    </row>
    <row r="2685" spans="1:1">
      <c r="A2685" s="116"/>
    </row>
    <row r="2686" spans="1:1">
      <c r="A2686" s="116"/>
    </row>
    <row r="2687" spans="1:1">
      <c r="A2687" s="116"/>
    </row>
    <row r="2688" spans="1:1">
      <c r="A2688" s="116"/>
    </row>
    <row r="2689" spans="1:1">
      <c r="A2689" s="116"/>
    </row>
    <row r="2690" spans="1:1">
      <c r="A2690" s="116"/>
    </row>
    <row r="2691" spans="1:1">
      <c r="A2691" s="116"/>
    </row>
    <row r="2692" spans="1:1">
      <c r="A2692" s="116"/>
    </row>
    <row r="2693" spans="1:1">
      <c r="A2693" s="116"/>
    </row>
    <row r="2694" spans="1:1">
      <c r="A2694" s="116"/>
    </row>
    <row r="2695" spans="1:1">
      <c r="A2695" s="116"/>
    </row>
    <row r="2696" spans="1:1">
      <c r="A2696" s="116"/>
    </row>
    <row r="2697" spans="1:1">
      <c r="A2697" s="116"/>
    </row>
    <row r="2698" spans="1:1">
      <c r="A2698" s="116"/>
    </row>
    <row r="2699" spans="1:1">
      <c r="A2699" s="116"/>
    </row>
    <row r="2700" spans="1:1">
      <c r="A2700" s="116"/>
    </row>
    <row r="2701" spans="1:1">
      <c r="A2701" s="116"/>
    </row>
    <row r="2702" spans="1:1">
      <c r="A2702" s="116"/>
    </row>
    <row r="2703" spans="1:1">
      <c r="A2703" s="116"/>
    </row>
    <row r="2704" spans="1:1">
      <c r="A2704" s="116"/>
    </row>
    <row r="2705" spans="1:1">
      <c r="A2705" s="116"/>
    </row>
    <row r="2706" spans="1:1">
      <c r="A2706" s="116"/>
    </row>
    <row r="2707" spans="1:1">
      <c r="A2707" s="116"/>
    </row>
    <row r="2708" spans="1:1">
      <c r="A2708" s="116"/>
    </row>
    <row r="2709" spans="1:1">
      <c r="A2709" s="116"/>
    </row>
    <row r="2710" spans="1:1">
      <c r="A2710" s="116"/>
    </row>
    <row r="2711" spans="1:1">
      <c r="A2711" s="116"/>
    </row>
    <row r="2712" spans="1:1">
      <c r="A2712" s="116"/>
    </row>
    <row r="2713" spans="1:1">
      <c r="A2713" s="116"/>
    </row>
    <row r="2714" spans="1:1">
      <c r="A2714" s="116"/>
    </row>
    <row r="2715" spans="1:1">
      <c r="A2715" s="116"/>
    </row>
    <row r="2716" spans="1:1">
      <c r="A2716" s="116"/>
    </row>
    <row r="2717" spans="1:1">
      <c r="A2717" s="116"/>
    </row>
    <row r="2718" spans="1:1">
      <c r="A2718" s="116"/>
    </row>
    <row r="2719" spans="1:1">
      <c r="A2719" s="116"/>
    </row>
    <row r="2720" spans="1:1">
      <c r="A2720" s="116"/>
    </row>
    <row r="2721" spans="1:1">
      <c r="A2721" s="116"/>
    </row>
    <row r="2722" spans="1:1">
      <c r="A2722" s="116"/>
    </row>
    <row r="2723" spans="1:1">
      <c r="A2723" s="116"/>
    </row>
    <row r="2724" spans="1:1">
      <c r="A2724" s="116"/>
    </row>
    <row r="2725" spans="1:1">
      <c r="A2725" s="116"/>
    </row>
    <row r="2726" spans="1:1">
      <c r="A2726" s="116"/>
    </row>
    <row r="2727" spans="1:1">
      <c r="A2727" s="116"/>
    </row>
    <row r="2728" spans="1:1">
      <c r="A2728" s="116"/>
    </row>
    <row r="2729" spans="1:1">
      <c r="A2729" s="116"/>
    </row>
    <row r="2730" spans="1:1">
      <c r="A2730" s="116"/>
    </row>
    <row r="2731" spans="1:1">
      <c r="A2731" s="116"/>
    </row>
    <row r="2732" spans="1:1">
      <c r="A2732" s="116"/>
    </row>
    <row r="2733" spans="1:1">
      <c r="A2733" s="116"/>
    </row>
    <row r="2734" spans="1:1">
      <c r="A2734" s="116"/>
    </row>
    <row r="2735" spans="1:1">
      <c r="A2735" s="116"/>
    </row>
    <row r="2736" spans="1:1">
      <c r="A2736" s="116"/>
    </row>
    <row r="2737" spans="1:1">
      <c r="A2737" s="116"/>
    </row>
    <row r="2738" spans="1:1">
      <c r="A2738" s="116"/>
    </row>
    <row r="2739" spans="1:1">
      <c r="A2739" s="116"/>
    </row>
    <row r="2740" spans="1:1">
      <c r="A2740" s="116"/>
    </row>
    <row r="2741" spans="1:1">
      <c r="A2741" s="116"/>
    </row>
    <row r="2742" spans="1:1">
      <c r="A2742" s="116"/>
    </row>
    <row r="2743" spans="1:1">
      <c r="A2743" s="116"/>
    </row>
    <row r="2744" spans="1:1">
      <c r="A2744" s="116"/>
    </row>
    <row r="2745" spans="1:1">
      <c r="A2745" s="116"/>
    </row>
    <row r="2746" spans="1:1">
      <c r="A2746" s="116"/>
    </row>
    <row r="2747" spans="1:1">
      <c r="A2747" s="116"/>
    </row>
    <row r="2748" spans="1:1">
      <c r="A2748" s="116"/>
    </row>
    <row r="2749" spans="1:1">
      <c r="A2749" s="116"/>
    </row>
    <row r="2750" spans="1:1">
      <c r="A2750" s="116"/>
    </row>
    <row r="2751" spans="1:1">
      <c r="A2751" s="116"/>
    </row>
    <row r="2752" spans="1:1">
      <c r="A2752" s="116"/>
    </row>
    <row r="2753" spans="1:1">
      <c r="A2753" s="116"/>
    </row>
    <row r="2754" spans="1:1">
      <c r="A2754" s="116"/>
    </row>
    <row r="2755" spans="1:1">
      <c r="A2755" s="116"/>
    </row>
    <row r="2756" spans="1:1">
      <c r="A2756" s="116"/>
    </row>
    <row r="2757" spans="1:1">
      <c r="A2757" s="116"/>
    </row>
    <row r="2758" spans="1:1">
      <c r="A2758" s="116"/>
    </row>
    <row r="2759" spans="1:1">
      <c r="A2759" s="116"/>
    </row>
    <row r="2760" spans="1:1">
      <c r="A2760" s="116"/>
    </row>
    <row r="2761" spans="1:1">
      <c r="A2761" s="116"/>
    </row>
    <row r="2762" spans="1:1">
      <c r="A2762" s="116"/>
    </row>
    <row r="2763" spans="1:1">
      <c r="A2763" s="116"/>
    </row>
    <row r="2764" spans="1:1">
      <c r="A2764" s="116"/>
    </row>
    <row r="2765" spans="1:1">
      <c r="A2765" s="116"/>
    </row>
    <row r="2766" spans="1:1">
      <c r="A2766" s="116"/>
    </row>
    <row r="2767" spans="1:1">
      <c r="A2767" s="116"/>
    </row>
    <row r="2768" spans="1:1">
      <c r="A2768" s="116"/>
    </row>
    <row r="2769" spans="1:1">
      <c r="A2769" s="116"/>
    </row>
    <row r="2770" spans="1:1">
      <c r="A2770" s="116"/>
    </row>
    <row r="2771" spans="1:1">
      <c r="A2771" s="116"/>
    </row>
    <row r="2772" spans="1:1">
      <c r="A2772" s="116"/>
    </row>
    <row r="2773" spans="1:1">
      <c r="A2773" s="116"/>
    </row>
    <row r="2774" spans="1:1">
      <c r="A2774" s="116"/>
    </row>
    <row r="2775" spans="1:1">
      <c r="A2775" s="116"/>
    </row>
    <row r="2776" spans="1:1">
      <c r="A2776" s="116"/>
    </row>
    <row r="2777" spans="1:1">
      <c r="A2777" s="116"/>
    </row>
    <row r="2778" spans="1:1">
      <c r="A2778" s="116"/>
    </row>
    <row r="2779" spans="1:1">
      <c r="A2779" s="116"/>
    </row>
    <row r="2780" spans="1:1">
      <c r="A2780" s="116"/>
    </row>
    <row r="2781" spans="1:1">
      <c r="A2781" s="116"/>
    </row>
    <row r="2782" spans="1:1">
      <c r="A2782" s="116"/>
    </row>
    <row r="2783" spans="1:1">
      <c r="A2783" s="116"/>
    </row>
    <row r="2784" spans="1:1">
      <c r="A2784" s="116"/>
    </row>
    <row r="2785" spans="1:1">
      <c r="A2785" s="116"/>
    </row>
    <row r="2786" spans="1:1">
      <c r="A2786" s="116"/>
    </row>
    <row r="2787" spans="1:1">
      <c r="A2787" s="116"/>
    </row>
    <row r="2788" spans="1:1">
      <c r="A2788" s="116"/>
    </row>
    <row r="2789" spans="1:1">
      <c r="A2789" s="116"/>
    </row>
    <row r="2790" spans="1:1">
      <c r="A2790" s="116"/>
    </row>
    <row r="2791" spans="1:1">
      <c r="A2791" s="116"/>
    </row>
    <row r="2792" spans="1:1">
      <c r="A2792" s="116"/>
    </row>
    <row r="2793" spans="1:1">
      <c r="A2793" s="116"/>
    </row>
    <row r="2794" spans="1:1">
      <c r="A2794" s="116"/>
    </row>
    <row r="2795" spans="1:1">
      <c r="A2795" s="116"/>
    </row>
    <row r="2796" spans="1:1">
      <c r="A2796" s="116"/>
    </row>
    <row r="2797" spans="1:1">
      <c r="A2797" s="116"/>
    </row>
    <row r="2798" spans="1:1">
      <c r="A2798" s="116"/>
    </row>
    <row r="2799" spans="1:1">
      <c r="A2799" s="116"/>
    </row>
    <row r="2800" spans="1:1">
      <c r="A2800" s="116"/>
    </row>
    <row r="2801" spans="1:1">
      <c r="A2801" s="116"/>
    </row>
    <row r="2802" spans="1:1">
      <c r="A2802" s="116"/>
    </row>
    <row r="2803" spans="1:1">
      <c r="A2803" s="116"/>
    </row>
    <row r="2804" spans="1:1">
      <c r="A2804" s="116"/>
    </row>
    <row r="2805" spans="1:1">
      <c r="A2805" s="116"/>
    </row>
    <row r="2806" spans="1:1">
      <c r="A2806" s="116"/>
    </row>
    <row r="2807" spans="1:1">
      <c r="A2807" s="116"/>
    </row>
    <row r="2808" spans="1:1">
      <c r="A2808" s="116"/>
    </row>
    <row r="2809" spans="1:1">
      <c r="A2809" s="116"/>
    </row>
    <row r="2810" spans="1:1">
      <c r="A2810" s="116"/>
    </row>
    <row r="2811" spans="1:1">
      <c r="A2811" s="116"/>
    </row>
    <row r="2812" spans="1:1">
      <c r="A2812" s="116"/>
    </row>
    <row r="2813" spans="1:1">
      <c r="A2813" s="116"/>
    </row>
    <row r="2814" spans="1:1">
      <c r="A2814" s="116"/>
    </row>
    <row r="2815" spans="1:1">
      <c r="A2815" s="116"/>
    </row>
    <row r="2816" spans="1:1">
      <c r="A2816" s="116"/>
    </row>
    <row r="2817" spans="1:1">
      <c r="A2817" s="116"/>
    </row>
    <row r="2818" spans="1:1">
      <c r="A2818" s="116"/>
    </row>
    <row r="2819" spans="1:1">
      <c r="A2819" s="116"/>
    </row>
    <row r="2820" spans="1:1">
      <c r="A2820" s="116"/>
    </row>
    <row r="2821" spans="1:1">
      <c r="A2821" s="116"/>
    </row>
    <row r="2822" spans="1:1">
      <c r="A2822" s="116"/>
    </row>
    <row r="2823" spans="1:1">
      <c r="A2823" s="116"/>
    </row>
    <row r="2824" spans="1:1">
      <c r="A2824" s="116"/>
    </row>
    <row r="2825" spans="1:1">
      <c r="A2825" s="116"/>
    </row>
    <row r="2826" spans="1:1">
      <c r="A2826" s="116"/>
    </row>
    <row r="2827" spans="1:1">
      <c r="A2827" s="116"/>
    </row>
    <row r="2828" spans="1:1">
      <c r="A2828" s="116"/>
    </row>
    <row r="2829" spans="1:1">
      <c r="A2829" s="116"/>
    </row>
    <row r="2830" spans="1:1">
      <c r="A2830" s="116"/>
    </row>
    <row r="2831" spans="1:1">
      <c r="A2831" s="116"/>
    </row>
    <row r="2832" spans="1:1">
      <c r="A2832" s="116"/>
    </row>
    <row r="2833" spans="1:1">
      <c r="A2833" s="116"/>
    </row>
    <row r="2834" spans="1:1">
      <c r="A2834" s="116"/>
    </row>
    <row r="2835" spans="1:1">
      <c r="A2835" s="116"/>
    </row>
    <row r="2836" spans="1:1">
      <c r="A2836" s="116"/>
    </row>
    <row r="2837" spans="1:1">
      <c r="A2837" s="116"/>
    </row>
    <row r="2838" spans="1:1">
      <c r="A2838" s="116"/>
    </row>
    <row r="2839" spans="1:1">
      <c r="A2839" s="116"/>
    </row>
    <row r="2840" spans="1:1">
      <c r="A2840" s="116"/>
    </row>
    <row r="2841" spans="1:1">
      <c r="A2841" s="116"/>
    </row>
    <row r="2842" spans="1:1">
      <c r="A2842" s="116"/>
    </row>
    <row r="2843" spans="1:1">
      <c r="A2843" s="116"/>
    </row>
    <row r="2844" spans="1:1">
      <c r="A2844" s="116"/>
    </row>
    <row r="2845" spans="1:1">
      <c r="A2845" s="116"/>
    </row>
    <row r="2846" spans="1:1">
      <c r="A2846" s="116"/>
    </row>
    <row r="2847" spans="1:1">
      <c r="A2847" s="116"/>
    </row>
    <row r="2848" spans="1:1">
      <c r="A2848" s="116"/>
    </row>
    <row r="2849" spans="1:1">
      <c r="A2849" s="116"/>
    </row>
    <row r="2850" spans="1:1">
      <c r="A2850" s="116"/>
    </row>
    <row r="2851" spans="1:1">
      <c r="A2851" s="116"/>
    </row>
    <row r="2852" spans="1:1">
      <c r="A2852" s="116"/>
    </row>
    <row r="2853" spans="1:1">
      <c r="A2853" s="116"/>
    </row>
    <row r="2854" spans="1:1">
      <c r="A2854" s="116"/>
    </row>
    <row r="2855" spans="1:1">
      <c r="A2855" s="116"/>
    </row>
    <row r="2856" spans="1:1">
      <c r="A2856" s="116"/>
    </row>
    <row r="2857" spans="1:1">
      <c r="A2857" s="116"/>
    </row>
    <row r="2858" spans="1:1">
      <c r="A2858" s="116"/>
    </row>
    <row r="2859" spans="1:1">
      <c r="A2859" s="116"/>
    </row>
    <row r="2860" spans="1:1">
      <c r="A2860" s="116"/>
    </row>
    <row r="2861" spans="1:1">
      <c r="A2861" s="116"/>
    </row>
    <row r="2862" spans="1:1">
      <c r="A2862" s="116"/>
    </row>
    <row r="2863" spans="1:1">
      <c r="A2863" s="116"/>
    </row>
    <row r="2864" spans="1:1">
      <c r="A2864" s="116"/>
    </row>
    <row r="2865" spans="1:1">
      <c r="A2865" s="116"/>
    </row>
    <row r="2866" spans="1:1">
      <c r="A2866" s="116"/>
    </row>
    <row r="2867" spans="1:1">
      <c r="A2867" s="116"/>
    </row>
    <row r="2868" spans="1:1">
      <c r="A2868" s="116"/>
    </row>
    <row r="2869" spans="1:1">
      <c r="A2869" s="116"/>
    </row>
    <row r="2870" spans="1:1">
      <c r="A2870" s="116"/>
    </row>
    <row r="2871" spans="1:1">
      <c r="A2871" s="116"/>
    </row>
    <row r="2872" spans="1:1">
      <c r="A2872" s="116"/>
    </row>
    <row r="2873" spans="1:1">
      <c r="A2873" s="116"/>
    </row>
    <row r="2874" spans="1:1">
      <c r="A2874" s="116"/>
    </row>
    <row r="2875" spans="1:1">
      <c r="A2875" s="116"/>
    </row>
    <row r="2876" spans="1:1">
      <c r="A2876" s="116"/>
    </row>
    <row r="2877" spans="1:1">
      <c r="A2877" s="116"/>
    </row>
    <row r="2878" spans="1:1">
      <c r="A2878" s="116"/>
    </row>
    <row r="2879" spans="1:1">
      <c r="A2879" s="116"/>
    </row>
    <row r="2880" spans="1:1">
      <c r="A2880" s="116"/>
    </row>
    <row r="2881" spans="1:1">
      <c r="A2881" s="116"/>
    </row>
    <row r="2882" spans="1:1">
      <c r="A2882" s="116"/>
    </row>
    <row r="2883" spans="1:1">
      <c r="A2883" s="116"/>
    </row>
    <row r="2884" spans="1:1">
      <c r="A2884" s="116"/>
    </row>
    <row r="2885" spans="1:1">
      <c r="A2885" s="116"/>
    </row>
    <row r="2886" spans="1:1">
      <c r="A2886" s="116"/>
    </row>
    <row r="2887" spans="1:1">
      <c r="A2887" s="116"/>
    </row>
    <row r="2888" spans="1:1">
      <c r="A2888" s="116"/>
    </row>
    <row r="2889" spans="1:1">
      <c r="A2889" s="116"/>
    </row>
    <row r="2890" spans="1:1">
      <c r="A2890" s="116"/>
    </row>
    <row r="2891" spans="1:1">
      <c r="A2891" s="116"/>
    </row>
    <row r="2892" spans="1:1">
      <c r="A2892" s="116"/>
    </row>
    <row r="2893" spans="1:1">
      <c r="A2893" s="116"/>
    </row>
    <row r="2894" spans="1:1">
      <c r="A2894" s="116"/>
    </row>
    <row r="2895" spans="1:1">
      <c r="A2895" s="116"/>
    </row>
    <row r="2896" spans="1:1">
      <c r="A2896" s="116"/>
    </row>
    <row r="2897" spans="1:1">
      <c r="A2897" s="116"/>
    </row>
    <row r="2898" spans="1:1">
      <c r="A2898" s="116"/>
    </row>
    <row r="2899" spans="1:1">
      <c r="A2899" s="116"/>
    </row>
    <row r="2900" spans="1:1">
      <c r="A2900" s="116"/>
    </row>
    <row r="2901" spans="1:1">
      <c r="A2901" s="116"/>
    </row>
    <row r="2902" spans="1:1">
      <c r="A2902" s="116"/>
    </row>
    <row r="2903" spans="1:1">
      <c r="A2903" s="116"/>
    </row>
    <row r="2904" spans="1:1">
      <c r="A2904" s="116"/>
    </row>
    <row r="2905" spans="1:1">
      <c r="A2905" s="116"/>
    </row>
    <row r="2906" spans="1:1">
      <c r="A2906" s="116"/>
    </row>
    <row r="2907" spans="1:1">
      <c r="A2907" s="116"/>
    </row>
    <row r="2908" spans="1:1">
      <c r="A2908" s="116"/>
    </row>
    <row r="2909" spans="1:1">
      <c r="A2909" s="116"/>
    </row>
    <row r="2910" spans="1:1">
      <c r="A2910" s="116"/>
    </row>
    <row r="2911" spans="1:1">
      <c r="A2911" s="116"/>
    </row>
    <row r="2912" spans="1:1">
      <c r="A2912" s="116"/>
    </row>
    <row r="2913" spans="1:1">
      <c r="A2913" s="116"/>
    </row>
    <row r="2914" spans="1:1">
      <c r="A2914" s="116"/>
    </row>
    <row r="2915" spans="1:1">
      <c r="A2915" s="116"/>
    </row>
    <row r="2916" spans="1:1">
      <c r="A2916" s="116"/>
    </row>
    <row r="2917" spans="1:1">
      <c r="A2917" s="116"/>
    </row>
    <row r="2918" spans="1:1">
      <c r="A2918" s="116"/>
    </row>
    <row r="2919" spans="1:1">
      <c r="A2919" s="116"/>
    </row>
    <row r="2920" spans="1:1">
      <c r="A2920" s="116"/>
    </row>
    <row r="2921" spans="1:1">
      <c r="A2921" s="116"/>
    </row>
    <row r="2922" spans="1:1">
      <c r="A2922" s="116"/>
    </row>
    <row r="2923" spans="1:1">
      <c r="A2923" s="116"/>
    </row>
    <row r="2924" spans="1:1">
      <c r="A2924" s="116"/>
    </row>
    <row r="2925" spans="1:1">
      <c r="A2925" s="116"/>
    </row>
    <row r="2926" spans="1:1">
      <c r="A2926" s="116"/>
    </row>
    <row r="2927" spans="1:1">
      <c r="A2927" s="116"/>
    </row>
    <row r="2928" spans="1:1">
      <c r="A2928" s="116"/>
    </row>
    <row r="2929" spans="1:1">
      <c r="A2929" s="116"/>
    </row>
    <row r="2930" spans="1:1">
      <c r="A2930" s="116"/>
    </row>
    <row r="2931" spans="1:1">
      <c r="A2931" s="116"/>
    </row>
    <row r="2932" spans="1:1">
      <c r="A2932" s="116"/>
    </row>
    <row r="2933" spans="1:1">
      <c r="A2933" s="116"/>
    </row>
    <row r="2934" spans="1:1">
      <c r="A2934" s="116"/>
    </row>
    <row r="2935" spans="1:1">
      <c r="A2935" s="116"/>
    </row>
    <row r="2936" spans="1:1">
      <c r="A2936" s="116"/>
    </row>
    <row r="2937" spans="1:1">
      <c r="A2937" s="116"/>
    </row>
    <row r="2938" spans="1:1">
      <c r="A2938" s="116"/>
    </row>
    <row r="2939" spans="1:1">
      <c r="A2939" s="116"/>
    </row>
    <row r="2940" spans="1:1">
      <c r="A2940" s="116"/>
    </row>
    <row r="2941" spans="1:1">
      <c r="A2941" s="116"/>
    </row>
    <row r="2942" spans="1:1">
      <c r="A2942" s="116"/>
    </row>
    <row r="2943" spans="1:1">
      <c r="A2943" s="116"/>
    </row>
    <row r="2944" spans="1:1">
      <c r="A2944" s="116"/>
    </row>
    <row r="2945" spans="1:1">
      <c r="A2945" s="116"/>
    </row>
    <row r="2946" spans="1:1">
      <c r="A2946" s="116"/>
    </row>
    <row r="2947" spans="1:1">
      <c r="A2947" s="116"/>
    </row>
    <row r="2948" spans="1:1">
      <c r="A2948" s="116"/>
    </row>
    <row r="2949" spans="1:1">
      <c r="A2949" s="116"/>
    </row>
    <row r="2950" spans="1:1">
      <c r="A2950" s="116"/>
    </row>
    <row r="2951" spans="1:1">
      <c r="A2951" s="116"/>
    </row>
    <row r="2952" spans="1:1">
      <c r="A2952" s="116"/>
    </row>
    <row r="2953" spans="1:1">
      <c r="A2953" s="116"/>
    </row>
    <row r="2954" spans="1:1">
      <c r="A2954" s="116"/>
    </row>
    <row r="2955" spans="1:1">
      <c r="A2955" s="116"/>
    </row>
    <row r="2956" spans="1:1">
      <c r="A2956" s="116"/>
    </row>
    <row r="2957" spans="1:1">
      <c r="A2957" s="116"/>
    </row>
    <row r="2958" spans="1:1">
      <c r="A2958" s="116"/>
    </row>
    <row r="2959" spans="1:1">
      <c r="A2959" s="116"/>
    </row>
    <row r="2960" spans="1:1">
      <c r="A2960" s="116"/>
    </row>
    <row r="2961" spans="1:1">
      <c r="A2961" s="116"/>
    </row>
    <row r="2962" spans="1:1">
      <c r="A2962" s="116"/>
    </row>
    <row r="2963" spans="1:1">
      <c r="A2963" s="116"/>
    </row>
    <row r="2964" spans="1:1">
      <c r="A2964" s="116"/>
    </row>
    <row r="2965" spans="1:1">
      <c r="A2965" s="116"/>
    </row>
    <row r="2966" spans="1:1">
      <c r="A2966" s="116"/>
    </row>
    <row r="2967" spans="1:1">
      <c r="A2967" s="116"/>
    </row>
    <row r="2968" spans="1:1">
      <c r="A2968" s="116"/>
    </row>
    <row r="2969" spans="1:1">
      <c r="A2969" s="116"/>
    </row>
    <row r="2970" spans="1:1">
      <c r="A2970" s="116"/>
    </row>
    <row r="2971" spans="1:1">
      <c r="A2971" s="116"/>
    </row>
    <row r="2972" spans="1:1">
      <c r="A2972" s="116"/>
    </row>
    <row r="2973" spans="1:1">
      <c r="A2973" s="116"/>
    </row>
    <row r="2974" spans="1:1">
      <c r="A2974" s="116"/>
    </row>
    <row r="2975" spans="1:1">
      <c r="A2975" s="116"/>
    </row>
    <row r="2976" spans="1:1">
      <c r="A2976" s="116"/>
    </row>
    <row r="2977" spans="1:1">
      <c r="A2977" s="116"/>
    </row>
    <row r="2978" spans="1:1">
      <c r="A2978" s="116"/>
    </row>
    <row r="2979" spans="1:1">
      <c r="A2979" s="116"/>
    </row>
    <row r="2980" spans="1:1">
      <c r="A2980" s="116"/>
    </row>
    <row r="2981" spans="1:1">
      <c r="A2981" s="116"/>
    </row>
    <row r="2982" spans="1:1">
      <c r="A2982" s="116"/>
    </row>
    <row r="2983" spans="1:1">
      <c r="A2983" s="116"/>
    </row>
    <row r="2984" spans="1:1">
      <c r="A2984" s="116"/>
    </row>
    <row r="2985" spans="1:1">
      <c r="A2985" s="116"/>
    </row>
    <row r="2986" spans="1:1">
      <c r="A2986" s="116"/>
    </row>
    <row r="2987" spans="1:1">
      <c r="A2987" s="116"/>
    </row>
    <row r="2988" spans="1:1">
      <c r="A2988" s="116"/>
    </row>
    <row r="2989" spans="1:1">
      <c r="A2989" s="116"/>
    </row>
    <row r="2990" spans="1:1">
      <c r="A2990" s="116"/>
    </row>
    <row r="2991" spans="1:1">
      <c r="A2991" s="116"/>
    </row>
    <row r="2992" spans="1:1">
      <c r="A2992" s="116"/>
    </row>
    <row r="2993" spans="1:1">
      <c r="A2993" s="116"/>
    </row>
    <row r="2994" spans="1:1">
      <c r="A2994" s="116"/>
    </row>
    <row r="2995" spans="1:1">
      <c r="A2995" s="116"/>
    </row>
    <row r="2996" spans="1:1">
      <c r="A2996" s="116"/>
    </row>
    <row r="2997" spans="1:1">
      <c r="A2997" s="116"/>
    </row>
    <row r="2998" spans="1:1">
      <c r="A2998" s="116"/>
    </row>
    <row r="2999" spans="1:1">
      <c r="A2999" s="116"/>
    </row>
    <row r="3000" spans="1:1">
      <c r="A3000" s="116"/>
    </row>
    <row r="3001" spans="1:1">
      <c r="A3001" s="116"/>
    </row>
    <row r="3002" spans="1:1">
      <c r="A3002" s="116"/>
    </row>
    <row r="3003" spans="1:1">
      <c r="A3003" s="116"/>
    </row>
    <row r="3004" spans="1:1">
      <c r="A3004" s="116"/>
    </row>
    <row r="3005" spans="1:1">
      <c r="A3005" s="116"/>
    </row>
    <row r="3006" spans="1:1">
      <c r="A3006" s="116"/>
    </row>
    <row r="3007" spans="1:1">
      <c r="A3007" s="116"/>
    </row>
    <row r="3008" spans="1:1">
      <c r="A3008" s="116"/>
    </row>
    <row r="3009" spans="1:1">
      <c r="A3009" s="116"/>
    </row>
    <row r="3010" spans="1:1">
      <c r="A3010" s="116"/>
    </row>
    <row r="3011" spans="1:1">
      <c r="A3011" s="116"/>
    </row>
    <row r="3012" spans="1:1">
      <c r="A3012" s="116"/>
    </row>
    <row r="3013" spans="1:1">
      <c r="A3013" s="116"/>
    </row>
    <row r="3014" spans="1:1">
      <c r="A3014" s="116"/>
    </row>
    <row r="3015" spans="1:1">
      <c r="A3015" s="116"/>
    </row>
    <row r="3016" spans="1:1">
      <c r="A3016" s="116"/>
    </row>
    <row r="3017" spans="1:1">
      <c r="A3017" s="116"/>
    </row>
    <row r="3018" spans="1:1">
      <c r="A3018" s="116"/>
    </row>
    <row r="3019" spans="1:1">
      <c r="A3019" s="116"/>
    </row>
    <row r="3020" spans="1:1">
      <c r="A3020" s="116"/>
    </row>
    <row r="3021" spans="1:1">
      <c r="A3021" s="116"/>
    </row>
    <row r="3022" spans="1:1">
      <c r="A3022" s="116"/>
    </row>
    <row r="3023" spans="1:1">
      <c r="A3023" s="116"/>
    </row>
    <row r="3024" spans="1:1">
      <c r="A3024" s="116"/>
    </row>
    <row r="3025" spans="1:1">
      <c r="A3025" s="116"/>
    </row>
    <row r="3026" spans="1:1">
      <c r="A3026" s="116"/>
    </row>
    <row r="3027" spans="1:1">
      <c r="A3027" s="116"/>
    </row>
    <row r="3028" spans="1:1">
      <c r="A3028" s="116"/>
    </row>
    <row r="3029" spans="1:1">
      <c r="A3029" s="116"/>
    </row>
    <row r="3030" spans="1:1">
      <c r="A3030" s="116"/>
    </row>
    <row r="3031" spans="1:1">
      <c r="A3031" s="116"/>
    </row>
    <row r="3032" spans="1:1">
      <c r="A3032" s="116"/>
    </row>
    <row r="3033" spans="1:1">
      <c r="A3033" s="116"/>
    </row>
    <row r="3034" spans="1:1">
      <c r="A3034" s="116"/>
    </row>
    <row r="3035" spans="1:1">
      <c r="A3035" s="116"/>
    </row>
    <row r="3036" spans="1:1">
      <c r="A3036" s="116"/>
    </row>
    <row r="3037" spans="1:1">
      <c r="A3037" s="116"/>
    </row>
    <row r="3038" spans="1:1">
      <c r="A3038" s="116"/>
    </row>
    <row r="3039" spans="1:1">
      <c r="A3039" s="116"/>
    </row>
    <row r="3040" spans="1:1">
      <c r="A3040" s="116"/>
    </row>
    <row r="3041" spans="1:1">
      <c r="A3041" s="116"/>
    </row>
    <row r="3042" spans="1:1">
      <c r="A3042" s="116"/>
    </row>
    <row r="3043" spans="1:1">
      <c r="A3043" s="116"/>
    </row>
    <row r="3044" spans="1:1">
      <c r="A3044" s="116"/>
    </row>
    <row r="3045" spans="1:1">
      <c r="A3045" s="116"/>
    </row>
    <row r="3046" spans="1:1">
      <c r="A3046" s="116"/>
    </row>
    <row r="3047" spans="1:1">
      <c r="A3047" s="116"/>
    </row>
    <row r="3048" spans="1:1">
      <c r="A3048" s="116"/>
    </row>
    <row r="3049" spans="1:1">
      <c r="A3049" s="116"/>
    </row>
    <row r="3050" spans="1:1">
      <c r="A3050" s="116"/>
    </row>
    <row r="3051" spans="1:1">
      <c r="A3051" s="116"/>
    </row>
    <row r="3052" spans="1:1">
      <c r="A3052" s="116"/>
    </row>
    <row r="3053" spans="1:1">
      <c r="A3053" s="116"/>
    </row>
    <row r="3054" spans="1:1">
      <c r="A3054" s="116"/>
    </row>
    <row r="3055" spans="1:1">
      <c r="A3055" s="116"/>
    </row>
    <row r="3056" spans="1:1">
      <c r="A3056" s="116"/>
    </row>
    <row r="3057" spans="1:1">
      <c r="A3057" s="116"/>
    </row>
    <row r="3058" spans="1:1">
      <c r="A3058" s="116"/>
    </row>
    <row r="3059" spans="1:1">
      <c r="A3059" s="116"/>
    </row>
    <row r="3060" spans="1:1">
      <c r="A3060" s="116"/>
    </row>
    <row r="3061" spans="1:1">
      <c r="A3061" s="116"/>
    </row>
    <row r="3062" spans="1:1">
      <c r="A3062" s="116"/>
    </row>
    <row r="3063" spans="1:1">
      <c r="A3063" s="116"/>
    </row>
    <row r="3064" spans="1:1">
      <c r="A3064" s="116"/>
    </row>
    <row r="3065" spans="1:1">
      <c r="A3065" s="116"/>
    </row>
    <row r="3066" spans="1:1">
      <c r="A3066" s="116"/>
    </row>
    <row r="3067" spans="1:1">
      <c r="A3067" s="116"/>
    </row>
    <row r="3068" spans="1:1">
      <c r="A3068" s="116"/>
    </row>
    <row r="3069" spans="1:1">
      <c r="A3069" s="116"/>
    </row>
    <row r="3070" spans="1:1">
      <c r="A3070" s="116"/>
    </row>
    <row r="3071" spans="1:1">
      <c r="A3071" s="116"/>
    </row>
    <row r="3072" spans="1:1">
      <c r="A3072" s="116"/>
    </row>
    <row r="3073" spans="1:1">
      <c r="A3073" s="116"/>
    </row>
    <row r="3074" spans="1:1">
      <c r="A3074" s="116"/>
    </row>
    <row r="3075" spans="1:1">
      <c r="A3075" s="116"/>
    </row>
    <row r="3076" spans="1:1">
      <c r="A3076" s="116"/>
    </row>
    <row r="3077" spans="1:1">
      <c r="A3077" s="116"/>
    </row>
    <row r="3078" spans="1:1">
      <c r="A3078" s="116"/>
    </row>
    <row r="3079" spans="1:1">
      <c r="A3079" s="116"/>
    </row>
    <row r="3080" spans="1:1">
      <c r="A3080" s="116"/>
    </row>
    <row r="3081" spans="1:1">
      <c r="A3081" s="116"/>
    </row>
    <row r="3082" spans="1:1">
      <c r="A3082" s="116"/>
    </row>
    <row r="3083" spans="1:1">
      <c r="A3083" s="116"/>
    </row>
    <row r="3084" spans="1:1">
      <c r="A3084" s="116"/>
    </row>
    <row r="3085" spans="1:1">
      <c r="A3085" s="116"/>
    </row>
    <row r="3086" spans="1:1">
      <c r="A3086" s="116"/>
    </row>
    <row r="3087" spans="1:1">
      <c r="A3087" s="116"/>
    </row>
    <row r="3088" spans="1:1">
      <c r="A3088" s="116"/>
    </row>
    <row r="3089" spans="1:1">
      <c r="A3089" s="116"/>
    </row>
    <row r="3090" spans="1:1">
      <c r="A3090" s="116"/>
    </row>
    <row r="3091" spans="1:1">
      <c r="A3091" s="116"/>
    </row>
    <row r="3092" spans="1:1">
      <c r="A3092" s="116"/>
    </row>
    <row r="3093" spans="1:1">
      <c r="A3093" s="116"/>
    </row>
    <row r="3094" spans="1:1">
      <c r="A3094" s="116"/>
    </row>
    <row r="3095" spans="1:1">
      <c r="A3095" s="116"/>
    </row>
    <row r="3096" spans="1:1">
      <c r="A3096" s="116"/>
    </row>
    <row r="3097" spans="1:1">
      <c r="A3097" s="116"/>
    </row>
    <row r="3098" spans="1:1">
      <c r="A3098" s="116"/>
    </row>
    <row r="3099" spans="1:1">
      <c r="A3099" s="116"/>
    </row>
    <row r="3100" spans="1:1">
      <c r="A3100" s="116"/>
    </row>
    <row r="3101" spans="1:1">
      <c r="A3101" s="116"/>
    </row>
    <row r="3102" spans="1:1">
      <c r="A3102" s="116"/>
    </row>
    <row r="3103" spans="1:1">
      <c r="A3103" s="116"/>
    </row>
    <row r="3104" spans="1:1">
      <c r="A3104" s="116"/>
    </row>
    <row r="3105" spans="1:1">
      <c r="A3105" s="116"/>
    </row>
    <row r="3106" spans="1:1">
      <c r="A3106" s="116"/>
    </row>
    <row r="3107" spans="1:1">
      <c r="A3107" s="116"/>
    </row>
    <row r="3108" spans="1:1">
      <c r="A3108" s="116"/>
    </row>
    <row r="3109" spans="1:1">
      <c r="A3109" s="116"/>
    </row>
    <row r="3110" spans="1:1">
      <c r="A3110" s="116"/>
    </row>
    <row r="3111" spans="1:1">
      <c r="A3111" s="116"/>
    </row>
    <row r="3112" spans="1:1">
      <c r="A3112" s="116"/>
    </row>
    <row r="3113" spans="1:1">
      <c r="A3113" s="116"/>
    </row>
    <row r="3114" spans="1:1">
      <c r="A3114" s="116"/>
    </row>
    <row r="3115" spans="1:1">
      <c r="A3115" s="116"/>
    </row>
    <row r="3116" spans="1:1">
      <c r="A3116" s="116"/>
    </row>
    <row r="3117" spans="1:1">
      <c r="A3117" s="116"/>
    </row>
    <row r="3118" spans="1:1">
      <c r="A3118" s="116"/>
    </row>
    <row r="3119" spans="1:1">
      <c r="A3119" s="116"/>
    </row>
    <row r="3120" spans="1:1">
      <c r="A3120" s="116"/>
    </row>
    <row r="3121" spans="1:1">
      <c r="A3121" s="116"/>
    </row>
    <row r="3122" spans="1:1">
      <c r="A3122" s="116"/>
    </row>
    <row r="3123" spans="1:1">
      <c r="A3123" s="116"/>
    </row>
    <row r="3124" spans="1:1">
      <c r="A3124" s="116"/>
    </row>
    <row r="3125" spans="1:1">
      <c r="A3125" s="116"/>
    </row>
    <row r="3126" spans="1:1">
      <c r="A3126" s="116"/>
    </row>
    <row r="3127" spans="1:1">
      <c r="A3127" s="116"/>
    </row>
    <row r="3128" spans="1:1">
      <c r="A3128" s="116"/>
    </row>
    <row r="3129" spans="1:1">
      <c r="A3129" s="116"/>
    </row>
    <row r="3130" spans="1:1">
      <c r="A3130" s="116"/>
    </row>
    <row r="3131" spans="1:1">
      <c r="A3131" s="116"/>
    </row>
    <row r="3132" spans="1:1">
      <c r="A3132" s="116"/>
    </row>
    <row r="3133" spans="1:1">
      <c r="A3133" s="116"/>
    </row>
    <row r="3134" spans="1:1">
      <c r="A3134" s="116"/>
    </row>
    <row r="3135" spans="1:1">
      <c r="A3135" s="116"/>
    </row>
    <row r="3136" spans="1:1">
      <c r="A3136" s="116"/>
    </row>
    <row r="3137" spans="1:1">
      <c r="A3137" s="116"/>
    </row>
    <row r="3138" spans="1:1">
      <c r="A3138" s="116"/>
    </row>
    <row r="3139" spans="1:1">
      <c r="A3139" s="116"/>
    </row>
    <row r="3140" spans="1:1">
      <c r="A3140" s="116"/>
    </row>
    <row r="3141" spans="1:1">
      <c r="A3141" s="116"/>
    </row>
    <row r="3142" spans="1:1">
      <c r="A3142" s="116"/>
    </row>
    <row r="3143" spans="1:1">
      <c r="A3143" s="116"/>
    </row>
    <row r="3144" spans="1:1">
      <c r="A3144" s="116"/>
    </row>
    <row r="3145" spans="1:1">
      <c r="A3145" s="116"/>
    </row>
    <row r="3146" spans="1:1">
      <c r="A3146" s="116"/>
    </row>
    <row r="3147" spans="1:1">
      <c r="A3147" s="116"/>
    </row>
    <row r="3148" spans="1:1">
      <c r="A3148" s="116"/>
    </row>
    <row r="3149" spans="1:1">
      <c r="A3149" s="116"/>
    </row>
    <row r="3150" spans="1:1">
      <c r="A3150" s="116"/>
    </row>
    <row r="3151" spans="1:1">
      <c r="A3151" s="116"/>
    </row>
    <row r="3152" spans="1:1">
      <c r="A3152" s="116"/>
    </row>
    <row r="3153" spans="1:1">
      <c r="A3153" s="116"/>
    </row>
    <row r="3154" spans="1:1">
      <c r="A3154" s="116"/>
    </row>
    <row r="3155" spans="1:1">
      <c r="A3155" s="116"/>
    </row>
    <row r="3156" spans="1:1">
      <c r="A3156" s="116"/>
    </row>
    <row r="3157" spans="1:1">
      <c r="A3157" s="116"/>
    </row>
    <row r="3158" spans="1:1">
      <c r="A3158" s="116"/>
    </row>
    <row r="3159" spans="1:1">
      <c r="A3159" s="116"/>
    </row>
    <row r="3160" spans="1:1">
      <c r="A3160" s="116"/>
    </row>
    <row r="3161" spans="1:1">
      <c r="A3161" s="116"/>
    </row>
    <row r="3162" spans="1:1">
      <c r="A3162" s="116"/>
    </row>
    <row r="3163" spans="1:1">
      <c r="A3163" s="116"/>
    </row>
    <row r="3164" spans="1:1">
      <c r="A3164" s="116"/>
    </row>
    <row r="3165" spans="1:1">
      <c r="A3165" s="116"/>
    </row>
    <row r="3166" spans="1:1">
      <c r="A3166" s="116"/>
    </row>
    <row r="3167" spans="1:1">
      <c r="A3167" s="116"/>
    </row>
    <row r="3168" spans="1:1">
      <c r="A3168" s="116"/>
    </row>
    <row r="3169" spans="1:1">
      <c r="A3169" s="116"/>
    </row>
    <row r="3170" spans="1:1">
      <c r="A3170" s="116"/>
    </row>
    <row r="3171" spans="1:1">
      <c r="A3171" s="116"/>
    </row>
    <row r="3172" spans="1:1">
      <c r="A3172" s="116"/>
    </row>
    <row r="3173" spans="1:1">
      <c r="A3173" s="116"/>
    </row>
    <row r="3174" spans="1:1">
      <c r="A3174" s="116"/>
    </row>
    <row r="3175" spans="1:1">
      <c r="A3175" s="116"/>
    </row>
    <row r="3176" spans="1:1">
      <c r="A3176" s="116"/>
    </row>
    <row r="3177" spans="1:1">
      <c r="A3177" s="116"/>
    </row>
    <row r="3178" spans="1:1">
      <c r="A3178" s="116"/>
    </row>
    <row r="3179" spans="1:1">
      <c r="A3179" s="116"/>
    </row>
    <row r="3180" spans="1:1">
      <c r="A3180" s="116"/>
    </row>
    <row r="3181" spans="1:1">
      <c r="A3181" s="116"/>
    </row>
    <row r="3182" spans="1:1">
      <c r="A3182" s="116"/>
    </row>
    <row r="3183" spans="1:1">
      <c r="A3183" s="116"/>
    </row>
    <row r="3184" spans="1:1">
      <c r="A3184" s="116"/>
    </row>
    <row r="3185" spans="1:1">
      <c r="A3185" s="116"/>
    </row>
    <row r="3186" spans="1:1">
      <c r="A3186" s="116"/>
    </row>
    <row r="3187" spans="1:1">
      <c r="A3187" s="116"/>
    </row>
    <row r="3188" spans="1:1">
      <c r="A3188" s="116"/>
    </row>
    <row r="3189" spans="1:1">
      <c r="A3189" s="116"/>
    </row>
    <row r="3190" spans="1:1">
      <c r="A3190" s="116"/>
    </row>
    <row r="3191" spans="1:1">
      <c r="A3191" s="116"/>
    </row>
    <row r="3192" spans="1:1">
      <c r="A3192" s="116"/>
    </row>
    <row r="3193" spans="1:1">
      <c r="A3193" s="116"/>
    </row>
    <row r="3194" spans="1:1">
      <c r="A3194" s="116"/>
    </row>
    <row r="3195" spans="1:1">
      <c r="A3195" s="116"/>
    </row>
    <row r="3196" spans="1:1">
      <c r="A3196" s="116"/>
    </row>
    <row r="3197" spans="1:1">
      <c r="A3197" s="116"/>
    </row>
    <row r="3198" spans="1:1">
      <c r="A3198" s="116"/>
    </row>
    <row r="3199" spans="1:1">
      <c r="A3199" s="116"/>
    </row>
    <row r="3200" spans="1:1">
      <c r="A3200" s="116"/>
    </row>
    <row r="3201" spans="1:1">
      <c r="A3201" s="116"/>
    </row>
    <row r="3202" spans="1:1">
      <c r="A3202" s="116"/>
    </row>
    <row r="3203" spans="1:1">
      <c r="A3203" s="116"/>
    </row>
    <row r="3204" spans="1:1">
      <c r="A3204" s="116"/>
    </row>
    <row r="3205" spans="1:1">
      <c r="A3205" s="116"/>
    </row>
    <row r="3206" spans="1:1">
      <c r="A3206" s="116"/>
    </row>
    <row r="3207" spans="1:1">
      <c r="A3207" s="116"/>
    </row>
    <row r="3208" spans="1:1">
      <c r="A3208" s="116"/>
    </row>
    <row r="3209" spans="1:1">
      <c r="A3209" s="116"/>
    </row>
    <row r="3210" spans="1:1">
      <c r="A3210" s="116"/>
    </row>
    <row r="3211" spans="1:1">
      <c r="A3211" s="116"/>
    </row>
    <row r="3212" spans="1:1">
      <c r="A3212" s="116"/>
    </row>
    <row r="3213" spans="1:1">
      <c r="A3213" s="116"/>
    </row>
    <row r="3214" spans="1:1">
      <c r="A3214" s="116"/>
    </row>
    <row r="3215" spans="1:1">
      <c r="A3215" s="116"/>
    </row>
    <row r="3216" spans="1:1">
      <c r="A3216" s="116"/>
    </row>
    <row r="3217" spans="1:1">
      <c r="A3217" s="116"/>
    </row>
    <row r="3218" spans="1:1">
      <c r="A3218" s="116"/>
    </row>
    <row r="3219" spans="1:1">
      <c r="A3219" s="116"/>
    </row>
    <row r="3220" spans="1:1">
      <c r="A3220" s="116"/>
    </row>
    <row r="3221" spans="1:1">
      <c r="A3221" s="116"/>
    </row>
    <row r="3222" spans="1:1">
      <c r="A3222" s="116"/>
    </row>
    <row r="3223" spans="1:1">
      <c r="A3223" s="116"/>
    </row>
    <row r="3224" spans="1:1">
      <c r="A3224" s="116"/>
    </row>
    <row r="3225" spans="1:1">
      <c r="A3225" s="116"/>
    </row>
    <row r="3226" spans="1:1">
      <c r="A3226" s="116"/>
    </row>
    <row r="3227" spans="1:1">
      <c r="A3227" s="116"/>
    </row>
    <row r="3228" spans="1:1">
      <c r="A3228" s="116"/>
    </row>
    <row r="3229" spans="1:1">
      <c r="A3229" s="116"/>
    </row>
    <row r="3230" spans="1:1">
      <c r="A3230" s="116"/>
    </row>
    <row r="3231" spans="1:1">
      <c r="A3231" s="116"/>
    </row>
    <row r="3232" spans="1:1">
      <c r="A3232" s="116"/>
    </row>
    <row r="3233" spans="1:1">
      <c r="A3233" s="116"/>
    </row>
    <row r="3234" spans="1:1">
      <c r="A3234" s="116"/>
    </row>
    <row r="3235" spans="1:1">
      <c r="A3235" s="116"/>
    </row>
    <row r="3236" spans="1:1">
      <c r="A3236" s="116"/>
    </row>
    <row r="3237" spans="1:1">
      <c r="A3237" s="116"/>
    </row>
    <row r="3238" spans="1:1">
      <c r="A3238" s="116"/>
    </row>
    <row r="3239" spans="1:1">
      <c r="A3239" s="116"/>
    </row>
    <row r="3240" spans="1:1">
      <c r="A3240" s="116"/>
    </row>
    <row r="3241" spans="1:1">
      <c r="A3241" s="116"/>
    </row>
    <row r="3242" spans="1:1">
      <c r="A3242" s="116"/>
    </row>
    <row r="3243" spans="1:1">
      <c r="A3243" s="116"/>
    </row>
    <row r="3244" spans="1:1">
      <c r="A3244" s="116"/>
    </row>
    <row r="3245" spans="1:1">
      <c r="A3245" s="116"/>
    </row>
    <row r="3246" spans="1:1">
      <c r="A3246" s="116"/>
    </row>
    <row r="3247" spans="1:1">
      <c r="A3247" s="116"/>
    </row>
    <row r="3248" spans="1:1">
      <c r="A3248" s="116"/>
    </row>
    <row r="3249" spans="1:1">
      <c r="A3249" s="116"/>
    </row>
    <row r="3250" spans="1:1">
      <c r="A3250" s="116"/>
    </row>
    <row r="3251" spans="1:1">
      <c r="A3251" s="116"/>
    </row>
    <row r="3252" spans="1:1">
      <c r="A3252" s="116"/>
    </row>
    <row r="3253" spans="1:1">
      <c r="A3253" s="116"/>
    </row>
    <row r="3254" spans="1:1">
      <c r="A3254" s="116"/>
    </row>
    <row r="3255" spans="1:1">
      <c r="A3255" s="116"/>
    </row>
    <row r="3256" spans="1:1">
      <c r="A3256" s="116"/>
    </row>
    <row r="3257" spans="1:1">
      <c r="A3257" s="116"/>
    </row>
    <row r="3258" spans="1:1">
      <c r="A3258" s="116"/>
    </row>
    <row r="3259" spans="1:1">
      <c r="A3259" s="116"/>
    </row>
    <row r="3260" spans="1:1">
      <c r="A3260" s="116"/>
    </row>
    <row r="3261" spans="1:1">
      <c r="A3261" s="116"/>
    </row>
    <row r="3262" spans="1:1">
      <c r="A3262" s="116"/>
    </row>
    <row r="3263" spans="1:1">
      <c r="A3263" s="116"/>
    </row>
    <row r="3264" spans="1:1">
      <c r="A3264" s="116"/>
    </row>
    <row r="3265" spans="1:1">
      <c r="A3265" s="116"/>
    </row>
    <row r="3266" spans="1:1">
      <c r="A3266" s="116"/>
    </row>
    <row r="3267" spans="1:1">
      <c r="A3267" s="116"/>
    </row>
    <row r="3268" spans="1:1">
      <c r="A3268" s="116"/>
    </row>
    <row r="3269" spans="1:1">
      <c r="A3269" s="116"/>
    </row>
    <row r="3270" spans="1:1">
      <c r="A3270" s="116"/>
    </row>
    <row r="3271" spans="1:1">
      <c r="A3271" s="116"/>
    </row>
    <row r="3272" spans="1:1">
      <c r="A3272" s="116"/>
    </row>
    <row r="3273" spans="1:1">
      <c r="A3273" s="116"/>
    </row>
    <row r="3274" spans="1:1">
      <c r="A3274" s="116"/>
    </row>
    <row r="3275" spans="1:1">
      <c r="A3275" s="116"/>
    </row>
    <row r="3276" spans="1:1">
      <c r="A3276" s="116"/>
    </row>
    <row r="3277" spans="1:1">
      <c r="A3277" s="116"/>
    </row>
    <row r="3278" spans="1:1">
      <c r="A3278" s="116"/>
    </row>
    <row r="3279" spans="1:1">
      <c r="A3279" s="116"/>
    </row>
    <row r="3280" spans="1:1">
      <c r="A3280" s="116"/>
    </row>
    <row r="3281" spans="1:1">
      <c r="A3281" s="116"/>
    </row>
    <row r="3282" spans="1:1">
      <c r="A3282" s="116"/>
    </row>
    <row r="3283" spans="1:1">
      <c r="A3283" s="116"/>
    </row>
    <row r="3284" spans="1:1">
      <c r="A3284" s="116"/>
    </row>
    <row r="3285" spans="1:1">
      <c r="A3285" s="116"/>
    </row>
    <row r="3286" spans="1:1">
      <c r="A3286" s="116"/>
    </row>
    <row r="3287" spans="1:1">
      <c r="A3287" s="116"/>
    </row>
    <row r="3288" spans="1:1">
      <c r="A3288" s="116"/>
    </row>
    <row r="3289" spans="1:1">
      <c r="A3289" s="116"/>
    </row>
    <row r="3290" spans="1:1">
      <c r="A3290" s="116"/>
    </row>
    <row r="3291" spans="1:1">
      <c r="A3291" s="116"/>
    </row>
    <row r="3292" spans="1:1">
      <c r="A3292" s="116"/>
    </row>
    <row r="3293" spans="1:1">
      <c r="A3293" s="116"/>
    </row>
    <row r="3294" spans="1:1">
      <c r="A3294" s="116"/>
    </row>
    <row r="3295" spans="1:1">
      <c r="A3295" s="116"/>
    </row>
    <row r="3296" spans="1:1">
      <c r="A3296" s="116"/>
    </row>
    <row r="3297" spans="1:1">
      <c r="A3297" s="116"/>
    </row>
    <row r="3298" spans="1:1">
      <c r="A3298" s="116"/>
    </row>
    <row r="3299" spans="1:1">
      <c r="A3299" s="116"/>
    </row>
    <row r="3300" spans="1:1">
      <c r="A3300" s="116"/>
    </row>
    <row r="3301" spans="1:1">
      <c r="A3301" s="116"/>
    </row>
    <row r="3302" spans="1:1">
      <c r="A3302" s="116"/>
    </row>
    <row r="3303" spans="1:1">
      <c r="A3303" s="116"/>
    </row>
    <row r="3304" spans="1:1">
      <c r="A3304" s="116"/>
    </row>
    <row r="3305" spans="1:1">
      <c r="A3305" s="116"/>
    </row>
    <row r="3306" spans="1:1">
      <c r="A3306" s="116"/>
    </row>
    <row r="3307" spans="1:1">
      <c r="A3307" s="116"/>
    </row>
    <row r="3308" spans="1:1">
      <c r="A3308" s="116"/>
    </row>
    <row r="3309" spans="1:1">
      <c r="A3309" s="116"/>
    </row>
    <row r="3310" spans="1:1">
      <c r="A3310" s="116"/>
    </row>
    <row r="3311" spans="1:1">
      <c r="A3311" s="116"/>
    </row>
    <row r="3312" spans="1:1">
      <c r="A3312" s="116"/>
    </row>
    <row r="3313" spans="1:1">
      <c r="A3313" s="116"/>
    </row>
    <row r="3314" spans="1:1">
      <c r="A3314" s="116"/>
    </row>
    <row r="3315" spans="1:1">
      <c r="A3315" s="116"/>
    </row>
    <row r="3316" spans="1:1">
      <c r="A3316" s="116"/>
    </row>
    <row r="3317" spans="1:1">
      <c r="A3317" s="116"/>
    </row>
    <row r="3318" spans="1:1">
      <c r="A3318" s="116"/>
    </row>
    <row r="3319" spans="1:1">
      <c r="A3319" s="116"/>
    </row>
    <row r="3320" spans="1:1">
      <c r="A3320" s="116"/>
    </row>
    <row r="3321" spans="1:1">
      <c r="A3321" s="116"/>
    </row>
    <row r="3322" spans="1:1">
      <c r="A3322" s="116"/>
    </row>
    <row r="3323" spans="1:1">
      <c r="A3323" s="116"/>
    </row>
    <row r="3324" spans="1:1">
      <c r="A3324" s="116"/>
    </row>
    <row r="3325" spans="1:1">
      <c r="A3325" s="116"/>
    </row>
    <row r="3326" spans="1:1">
      <c r="A3326" s="116"/>
    </row>
    <row r="3327" spans="1:1">
      <c r="A3327" s="116"/>
    </row>
    <row r="3328" spans="1:1">
      <c r="A3328" s="116"/>
    </row>
    <row r="3329" spans="1:1">
      <c r="A3329" s="116"/>
    </row>
    <row r="3330" spans="1:1">
      <c r="A3330" s="116"/>
    </row>
    <row r="3331" spans="1:1">
      <c r="A3331" s="116"/>
    </row>
    <row r="3332" spans="1:1">
      <c r="A3332" s="116"/>
    </row>
    <row r="3333" spans="1:1">
      <c r="A3333" s="116"/>
    </row>
    <row r="3334" spans="1:1">
      <c r="A3334" s="116"/>
    </row>
    <row r="3335" spans="1:1">
      <c r="A3335" s="116"/>
    </row>
    <row r="3336" spans="1:1">
      <c r="A3336" s="116"/>
    </row>
    <row r="3337" spans="1:1">
      <c r="A3337" s="116"/>
    </row>
    <row r="3338" spans="1:1">
      <c r="A3338" s="116"/>
    </row>
    <row r="3339" spans="1:1">
      <c r="A3339" s="116"/>
    </row>
    <row r="3340" spans="1:1">
      <c r="A3340" s="116"/>
    </row>
    <row r="3341" spans="1:1">
      <c r="A3341" s="116"/>
    </row>
    <row r="3342" spans="1:1">
      <c r="A3342" s="116"/>
    </row>
    <row r="3343" spans="1:1">
      <c r="A3343" s="116"/>
    </row>
    <row r="3344" spans="1:1">
      <c r="A3344" s="116"/>
    </row>
    <row r="3345" spans="1:1">
      <c r="A3345" s="116"/>
    </row>
    <row r="3346" spans="1:1">
      <c r="A3346" s="116"/>
    </row>
    <row r="3347" spans="1:1">
      <c r="A3347" s="116"/>
    </row>
    <row r="3348" spans="1:1">
      <c r="A3348" s="116"/>
    </row>
    <row r="3349" spans="1:1">
      <c r="A3349" s="116"/>
    </row>
    <row r="3350" spans="1:1">
      <c r="A3350" s="116"/>
    </row>
    <row r="3351" spans="1:1">
      <c r="A3351" s="116"/>
    </row>
    <row r="3352" spans="1:1">
      <c r="A3352" s="116"/>
    </row>
    <row r="3353" spans="1:1">
      <c r="A3353" s="116"/>
    </row>
    <row r="3354" spans="1:1">
      <c r="A3354" s="116"/>
    </row>
    <row r="3355" spans="1:1">
      <c r="A3355" s="116"/>
    </row>
    <row r="3356" spans="1:1">
      <c r="A3356" s="116"/>
    </row>
    <row r="3357" spans="1:1">
      <c r="A3357" s="116"/>
    </row>
    <row r="3358" spans="1:1">
      <c r="A3358" s="116"/>
    </row>
    <row r="3359" spans="1:1">
      <c r="A3359" s="116"/>
    </row>
    <row r="3360" spans="1:1">
      <c r="A3360" s="116"/>
    </row>
    <row r="3361" spans="1:1">
      <c r="A3361" s="116"/>
    </row>
    <row r="3362" spans="1:1">
      <c r="A3362" s="116"/>
    </row>
    <row r="3363" spans="1:1">
      <c r="A3363" s="116"/>
    </row>
    <row r="3364" spans="1:1">
      <c r="A3364" s="116"/>
    </row>
    <row r="3365" spans="1:1">
      <c r="A3365" s="116"/>
    </row>
    <row r="3366" spans="1:1">
      <c r="A3366" s="116"/>
    </row>
    <row r="3367" spans="1:1">
      <c r="A3367" s="116"/>
    </row>
    <row r="3368" spans="1:1">
      <c r="A3368" s="116"/>
    </row>
    <row r="3369" spans="1:1">
      <c r="A3369" s="116"/>
    </row>
    <row r="3370" spans="1:1">
      <c r="A3370" s="116"/>
    </row>
    <row r="3371" spans="1:1">
      <c r="A3371" s="116"/>
    </row>
    <row r="3372" spans="1:1">
      <c r="A3372" s="116"/>
    </row>
    <row r="3373" spans="1:1">
      <c r="A3373" s="116"/>
    </row>
    <row r="3374" spans="1:1">
      <c r="A3374" s="116"/>
    </row>
    <row r="3375" spans="1:1">
      <c r="A3375" s="116"/>
    </row>
    <row r="3376" spans="1:1">
      <c r="A3376" s="116"/>
    </row>
    <row r="3377" spans="1:1">
      <c r="A3377" s="116"/>
    </row>
    <row r="3378" spans="1:1">
      <c r="A3378" s="116"/>
    </row>
    <row r="3379" spans="1:1">
      <c r="A3379" s="116"/>
    </row>
    <row r="3380" spans="1:1">
      <c r="A3380" s="116"/>
    </row>
    <row r="3381" spans="1:1">
      <c r="A3381" s="116"/>
    </row>
    <row r="3382" spans="1:1">
      <c r="A3382" s="116"/>
    </row>
    <row r="3383" spans="1:1">
      <c r="A3383" s="116"/>
    </row>
    <row r="3384" spans="1:1">
      <c r="A3384" s="116"/>
    </row>
    <row r="3385" spans="1:1">
      <c r="A3385" s="116"/>
    </row>
    <row r="3386" spans="1:1">
      <c r="A3386" s="116"/>
    </row>
    <row r="3387" spans="1:1">
      <c r="A3387" s="116"/>
    </row>
    <row r="3388" spans="1:1">
      <c r="A3388" s="116"/>
    </row>
    <row r="3389" spans="1:1">
      <c r="A3389" s="116"/>
    </row>
    <row r="3390" spans="1:1">
      <c r="A3390" s="116"/>
    </row>
    <row r="3391" spans="1:1">
      <c r="A3391" s="116"/>
    </row>
    <row r="3392" spans="1:1">
      <c r="A3392" s="116"/>
    </row>
    <row r="3393" spans="1:1">
      <c r="A3393" s="116"/>
    </row>
    <row r="3394" spans="1:1">
      <c r="A3394" s="116"/>
    </row>
    <row r="3395" spans="1:1">
      <c r="A3395" s="116"/>
    </row>
    <row r="3396" spans="1:1">
      <c r="A3396" s="116"/>
    </row>
    <row r="3397" spans="1:1">
      <c r="A3397" s="116"/>
    </row>
    <row r="3398" spans="1:1">
      <c r="A3398" s="116"/>
    </row>
    <row r="3399" spans="1:1">
      <c r="A3399" s="116"/>
    </row>
    <row r="3400" spans="1:1">
      <c r="A3400" s="116"/>
    </row>
    <row r="3401" spans="1:1">
      <c r="A3401" s="116"/>
    </row>
    <row r="3402" spans="1:1">
      <c r="A3402" s="116"/>
    </row>
    <row r="3403" spans="1:1">
      <c r="A3403" s="116"/>
    </row>
    <row r="3404" spans="1:1">
      <c r="A3404" s="116"/>
    </row>
    <row r="3405" spans="1:1">
      <c r="A3405" s="116"/>
    </row>
    <row r="3406" spans="1:1">
      <c r="A3406" s="116"/>
    </row>
    <row r="3407" spans="1:1">
      <c r="A3407" s="116"/>
    </row>
    <row r="3408" spans="1:1">
      <c r="A3408" s="116"/>
    </row>
    <row r="3409" spans="1:1">
      <c r="A3409" s="116"/>
    </row>
    <row r="3410" spans="1:1">
      <c r="A3410" s="116"/>
    </row>
    <row r="3411" spans="1:1">
      <c r="A3411" s="116"/>
    </row>
    <row r="3412" spans="1:1">
      <c r="A3412" s="116"/>
    </row>
    <row r="3413" spans="1:1">
      <c r="A3413" s="116"/>
    </row>
    <row r="3414" spans="1:1">
      <c r="A3414" s="116"/>
    </row>
    <row r="3415" spans="1:1">
      <c r="A3415" s="116"/>
    </row>
    <row r="3416" spans="1:1">
      <c r="A3416" s="116"/>
    </row>
    <row r="3417" spans="1:1">
      <c r="A3417" s="116"/>
    </row>
    <row r="3418" spans="1:1">
      <c r="A3418" s="116"/>
    </row>
    <row r="3419" spans="1:1">
      <c r="A3419" s="116"/>
    </row>
    <row r="3420" spans="1:1">
      <c r="A3420" s="116"/>
    </row>
    <row r="3421" spans="1:1">
      <c r="A3421" s="116"/>
    </row>
    <row r="3422" spans="1:1">
      <c r="A3422" s="116"/>
    </row>
    <row r="3423" spans="1:1">
      <c r="A3423" s="116"/>
    </row>
    <row r="3424" spans="1:1">
      <c r="A3424" s="116"/>
    </row>
    <row r="3425" spans="1:1">
      <c r="A3425" s="116"/>
    </row>
    <row r="3426" spans="1:1">
      <c r="A3426" s="116"/>
    </row>
    <row r="3427" spans="1:1">
      <c r="A3427" s="116"/>
    </row>
    <row r="3428" spans="1:1">
      <c r="A3428" s="116"/>
    </row>
    <row r="3429" spans="1:1">
      <c r="A3429" s="116"/>
    </row>
    <row r="3430" spans="1:1">
      <c r="A3430" s="116"/>
    </row>
    <row r="3431" spans="1:1">
      <c r="A3431" s="116"/>
    </row>
    <row r="3432" spans="1:1">
      <c r="A3432" s="116"/>
    </row>
    <row r="3433" spans="1:1">
      <c r="A3433" s="116"/>
    </row>
    <row r="3434" spans="1:1">
      <c r="A3434" s="116"/>
    </row>
    <row r="3435" spans="1:1">
      <c r="A3435" s="116"/>
    </row>
    <row r="3436" spans="1:1">
      <c r="A3436" s="116"/>
    </row>
    <row r="3437" spans="1:1">
      <c r="A3437" s="116"/>
    </row>
    <row r="3438" spans="1:1">
      <c r="A3438" s="116"/>
    </row>
    <row r="3439" spans="1:1">
      <c r="A3439" s="116"/>
    </row>
    <row r="3440" spans="1:1">
      <c r="A3440" s="116"/>
    </row>
    <row r="3441" spans="1:1">
      <c r="A3441" s="116"/>
    </row>
    <row r="3442" spans="1:1">
      <c r="A3442" s="116"/>
    </row>
    <row r="3443" spans="1:1">
      <c r="A3443" s="116"/>
    </row>
    <row r="3444" spans="1:1">
      <c r="A3444" s="116"/>
    </row>
    <row r="3445" spans="1:1">
      <c r="A3445" s="116"/>
    </row>
    <row r="3446" spans="1:1">
      <c r="A3446" s="116"/>
    </row>
    <row r="3447" spans="1:1">
      <c r="A3447" s="116"/>
    </row>
    <row r="3448" spans="1:1">
      <c r="A3448" s="116"/>
    </row>
    <row r="3449" spans="1:1">
      <c r="A3449" s="116"/>
    </row>
    <row r="3450" spans="1:1">
      <c r="A3450" s="116"/>
    </row>
    <row r="3451" spans="1:1">
      <c r="A3451" s="116"/>
    </row>
    <row r="3452" spans="1:1">
      <c r="A3452" s="116"/>
    </row>
    <row r="3453" spans="1:1">
      <c r="A3453" s="116"/>
    </row>
    <row r="3454" spans="1:1">
      <c r="A3454" s="116"/>
    </row>
    <row r="3455" spans="1:1">
      <c r="A3455" s="116"/>
    </row>
    <row r="3456" spans="1:1">
      <c r="A3456" s="116"/>
    </row>
    <row r="3457" spans="1:1">
      <c r="A3457" s="116"/>
    </row>
    <row r="3458" spans="1:1">
      <c r="A3458" s="116"/>
    </row>
    <row r="3459" spans="1:1">
      <c r="A3459" s="116"/>
    </row>
    <row r="3460" spans="1:1">
      <c r="A3460" s="116"/>
    </row>
    <row r="3461" spans="1:1">
      <c r="A3461" s="116"/>
    </row>
    <row r="3462" spans="1:1">
      <c r="A3462" s="116"/>
    </row>
    <row r="3463" spans="1:1">
      <c r="A3463" s="116"/>
    </row>
    <row r="3464" spans="1:1">
      <c r="A3464" s="116"/>
    </row>
    <row r="3465" spans="1:1">
      <c r="A3465" s="116"/>
    </row>
    <row r="3466" spans="1:1">
      <c r="A3466" s="116"/>
    </row>
    <row r="3467" spans="1:1">
      <c r="A3467" s="116"/>
    </row>
    <row r="3468" spans="1:1">
      <c r="A3468" s="116"/>
    </row>
    <row r="3469" spans="1:1">
      <c r="A3469" s="116"/>
    </row>
    <row r="3470" spans="1:1">
      <c r="A3470" s="116"/>
    </row>
    <row r="3471" spans="1:1">
      <c r="A3471" s="116"/>
    </row>
    <row r="3472" spans="1:1">
      <c r="A3472" s="116"/>
    </row>
    <row r="3473" spans="1:1">
      <c r="A3473" s="116"/>
    </row>
    <row r="3474" spans="1:1">
      <c r="A3474" s="116"/>
    </row>
    <row r="3475" spans="1:1">
      <c r="A3475" s="116"/>
    </row>
    <row r="3476" spans="1:1">
      <c r="A3476" s="116"/>
    </row>
    <row r="3477" spans="1:1">
      <c r="A3477" s="116"/>
    </row>
    <row r="3478" spans="1:1">
      <c r="A3478" s="116"/>
    </row>
    <row r="3479" spans="1:1">
      <c r="A3479" s="116"/>
    </row>
    <row r="3480" spans="1:1">
      <c r="A3480" s="116"/>
    </row>
    <row r="3481" spans="1:1">
      <c r="A3481" s="116"/>
    </row>
    <row r="3482" spans="1:1">
      <c r="A3482" s="116"/>
    </row>
    <row r="3483" spans="1:1">
      <c r="A3483" s="116"/>
    </row>
    <row r="3484" spans="1:1">
      <c r="A3484" s="116"/>
    </row>
    <row r="3485" spans="1:1">
      <c r="A3485" s="116"/>
    </row>
    <row r="3486" spans="1:1">
      <c r="A3486" s="116"/>
    </row>
    <row r="3487" spans="1:1">
      <c r="A3487" s="116"/>
    </row>
    <row r="3488" spans="1:1">
      <c r="A3488" s="116"/>
    </row>
    <row r="3489" spans="1:1">
      <c r="A3489" s="116"/>
    </row>
    <row r="3490" spans="1:1">
      <c r="A3490" s="116"/>
    </row>
    <row r="3491" spans="1:1">
      <c r="A3491" s="116"/>
    </row>
    <row r="3492" spans="1:1">
      <c r="A3492" s="116"/>
    </row>
    <row r="3493" spans="1:1">
      <c r="A3493" s="116"/>
    </row>
    <row r="3494" spans="1:1">
      <c r="A3494" s="116"/>
    </row>
    <row r="3495" spans="1:1">
      <c r="A3495" s="116"/>
    </row>
    <row r="3496" spans="1:1">
      <c r="A3496" s="116"/>
    </row>
    <row r="3497" spans="1:1">
      <c r="A3497" s="116"/>
    </row>
    <row r="3498" spans="1:1">
      <c r="A3498" s="116"/>
    </row>
    <row r="3499" spans="1:1">
      <c r="A3499" s="116"/>
    </row>
    <row r="3500" spans="1:1">
      <c r="A3500" s="116"/>
    </row>
    <row r="3501" spans="1:1">
      <c r="A3501" s="116"/>
    </row>
    <row r="3502" spans="1:1">
      <c r="A3502" s="116"/>
    </row>
    <row r="3503" spans="1:1">
      <c r="A3503" s="116"/>
    </row>
    <row r="3504" spans="1:1">
      <c r="A3504" s="116"/>
    </row>
    <row r="3505" spans="1:1">
      <c r="A3505" s="116"/>
    </row>
    <row r="3506" spans="1:1">
      <c r="A3506" s="116"/>
    </row>
    <row r="3507" spans="1:1">
      <c r="A3507" s="116"/>
    </row>
    <row r="3508" spans="1:1">
      <c r="A3508" s="116"/>
    </row>
    <row r="3509" spans="1:1">
      <c r="A3509" s="116"/>
    </row>
    <row r="3510" spans="1:1">
      <c r="A3510" s="116"/>
    </row>
    <row r="3511" spans="1:1">
      <c r="A3511" s="116"/>
    </row>
    <row r="3512" spans="1:1">
      <c r="A3512" s="116"/>
    </row>
    <row r="3513" spans="1:1">
      <c r="A3513" s="116"/>
    </row>
    <row r="3514" spans="1:1">
      <c r="A3514" s="116"/>
    </row>
    <row r="3515" spans="1:1">
      <c r="A3515" s="116"/>
    </row>
    <row r="3516" spans="1:1">
      <c r="A3516" s="116"/>
    </row>
    <row r="3517" spans="1:1">
      <c r="A3517" s="116"/>
    </row>
    <row r="3518" spans="1:1">
      <c r="A3518" s="116"/>
    </row>
    <row r="3519" spans="1:1">
      <c r="A3519" s="116"/>
    </row>
    <row r="3520" spans="1:1">
      <c r="A3520" s="116"/>
    </row>
    <row r="3521" spans="1:1">
      <c r="A3521" s="116"/>
    </row>
    <row r="3522" spans="1:1">
      <c r="A3522" s="116"/>
    </row>
    <row r="3523" spans="1:1">
      <c r="A3523" s="116"/>
    </row>
    <row r="3524" spans="1:1">
      <c r="A3524" s="116"/>
    </row>
    <row r="3525" spans="1:1">
      <c r="A3525" s="116"/>
    </row>
    <row r="3526" spans="1:1">
      <c r="A3526" s="116"/>
    </row>
    <row r="3527" spans="1:1">
      <c r="A3527" s="116"/>
    </row>
    <row r="3528" spans="1:1">
      <c r="A3528" s="116"/>
    </row>
    <row r="3529" spans="1:1">
      <c r="A3529" s="116"/>
    </row>
    <row r="3530" spans="1:1">
      <c r="A3530" s="116"/>
    </row>
    <row r="3531" spans="1:1">
      <c r="A3531" s="116"/>
    </row>
    <row r="3532" spans="1:1">
      <c r="A3532" s="116"/>
    </row>
    <row r="3533" spans="1:1">
      <c r="A3533" s="116"/>
    </row>
    <row r="3534" spans="1:1">
      <c r="A3534" s="116"/>
    </row>
    <row r="3535" spans="1:1">
      <c r="A3535" s="116"/>
    </row>
    <row r="3536" spans="1:1">
      <c r="A3536" s="116"/>
    </row>
    <row r="3537" spans="1:1">
      <c r="A3537" s="116"/>
    </row>
    <row r="3538" spans="1:1">
      <c r="A3538" s="116"/>
    </row>
    <row r="3539" spans="1:1">
      <c r="A3539" s="116"/>
    </row>
    <row r="3540" spans="1:1">
      <c r="A3540" s="116"/>
    </row>
    <row r="3541" spans="1:1">
      <c r="A3541" s="116"/>
    </row>
    <row r="3542" spans="1:1">
      <c r="A3542" s="116"/>
    </row>
    <row r="3543" spans="1:1">
      <c r="A3543" s="116"/>
    </row>
    <row r="3544" spans="1:1">
      <c r="A3544" s="116"/>
    </row>
    <row r="3545" spans="1:1">
      <c r="A3545" s="116"/>
    </row>
    <row r="3546" spans="1:1">
      <c r="A3546" s="116"/>
    </row>
    <row r="3547" spans="1:1">
      <c r="A3547" s="116"/>
    </row>
    <row r="3548" spans="1:1">
      <c r="A3548" s="116"/>
    </row>
    <row r="3549" spans="1:1">
      <c r="A3549" s="116"/>
    </row>
    <row r="3550" spans="1:1">
      <c r="A3550" s="116"/>
    </row>
    <row r="3551" spans="1:1">
      <c r="A3551" s="116"/>
    </row>
    <row r="3552" spans="1:1">
      <c r="A3552" s="116"/>
    </row>
    <row r="3553" spans="1:1">
      <c r="A3553" s="116"/>
    </row>
    <row r="3554" spans="1:1">
      <c r="A3554" s="116"/>
    </row>
    <row r="3555" spans="1:1">
      <c r="A3555" s="116"/>
    </row>
    <row r="3556" spans="1:1">
      <c r="A3556" s="116"/>
    </row>
    <row r="3557" spans="1:1">
      <c r="A3557" s="116"/>
    </row>
    <row r="3558" spans="1:1">
      <c r="A3558" s="116"/>
    </row>
    <row r="3559" spans="1:1">
      <c r="A3559" s="116"/>
    </row>
    <row r="3560" spans="1:1">
      <c r="A3560" s="116"/>
    </row>
    <row r="3561" spans="1:1">
      <c r="A3561" s="116"/>
    </row>
    <row r="3562" spans="1:1">
      <c r="A3562" s="116"/>
    </row>
    <row r="3563" spans="1:1">
      <c r="A3563" s="116"/>
    </row>
    <row r="3564" spans="1:1">
      <c r="A3564" s="116"/>
    </row>
    <row r="3565" spans="1:1">
      <c r="A3565" s="116"/>
    </row>
    <row r="3566" spans="1:1">
      <c r="A3566" s="116"/>
    </row>
    <row r="3567" spans="1:1">
      <c r="A3567" s="116"/>
    </row>
    <row r="3568" spans="1:1">
      <c r="A3568" s="116"/>
    </row>
    <row r="3569" spans="1:1">
      <c r="A3569" s="116"/>
    </row>
    <row r="3570" spans="1:1">
      <c r="A3570" s="116"/>
    </row>
    <row r="3571" spans="1:1">
      <c r="A3571" s="116"/>
    </row>
    <row r="3572" spans="1:1">
      <c r="A3572" s="116"/>
    </row>
    <row r="3573" spans="1:1">
      <c r="A3573" s="116"/>
    </row>
    <row r="3574" spans="1:1">
      <c r="A3574" s="116"/>
    </row>
    <row r="3575" spans="1:1">
      <c r="A3575" s="116"/>
    </row>
    <row r="3576" spans="1:1">
      <c r="A3576" s="116"/>
    </row>
    <row r="3577" spans="1:1">
      <c r="A3577" s="116"/>
    </row>
    <row r="3578" spans="1:1">
      <c r="A3578" s="116"/>
    </row>
    <row r="3579" spans="1:1">
      <c r="A3579" s="116"/>
    </row>
    <row r="3580" spans="1:1">
      <c r="A3580" s="116"/>
    </row>
    <row r="3581" spans="1:1">
      <c r="A3581" s="116"/>
    </row>
    <row r="3582" spans="1:1">
      <c r="A3582" s="116"/>
    </row>
    <row r="3583" spans="1:1">
      <c r="A3583" s="116"/>
    </row>
    <row r="3584" spans="1:1">
      <c r="A3584" s="116"/>
    </row>
    <row r="3585" spans="1:1">
      <c r="A3585" s="116"/>
    </row>
    <row r="3586" spans="1:1">
      <c r="A3586" s="116"/>
    </row>
    <row r="3587" spans="1:1">
      <c r="A3587" s="116"/>
    </row>
    <row r="3588" spans="1:1">
      <c r="A3588" s="116"/>
    </row>
    <row r="3589" spans="1:1">
      <c r="A3589" s="116"/>
    </row>
    <row r="3590" spans="1:1">
      <c r="A3590" s="116"/>
    </row>
    <row r="3591" spans="1:1">
      <c r="A3591" s="116"/>
    </row>
    <row r="3592" spans="1:1">
      <c r="A3592" s="116"/>
    </row>
    <row r="3593" spans="1:1">
      <c r="A3593" s="116"/>
    </row>
    <row r="3594" spans="1:1">
      <c r="A3594" s="116"/>
    </row>
    <row r="3595" spans="1:1">
      <c r="A3595" s="116"/>
    </row>
    <row r="3596" spans="1:1">
      <c r="A3596" s="116"/>
    </row>
    <row r="3597" spans="1:1">
      <c r="A3597" s="116"/>
    </row>
    <row r="3598" spans="1:1">
      <c r="A3598" s="116"/>
    </row>
    <row r="3599" spans="1:1">
      <c r="A3599" s="116"/>
    </row>
    <row r="3600" spans="1:1">
      <c r="A3600" s="116"/>
    </row>
    <row r="3601" spans="1:1">
      <c r="A3601" s="116"/>
    </row>
    <row r="3602" spans="1:1">
      <c r="A3602" s="116"/>
    </row>
    <row r="3603" spans="1:1">
      <c r="A3603" s="116"/>
    </row>
    <row r="3604" spans="1:1">
      <c r="A3604" s="116"/>
    </row>
    <row r="3605" spans="1:1">
      <c r="A3605" s="116"/>
    </row>
    <row r="3606" spans="1:1">
      <c r="A3606" s="116"/>
    </row>
    <row r="3607" spans="1:1">
      <c r="A3607" s="116"/>
    </row>
    <row r="3608" spans="1:1">
      <c r="A3608" s="116"/>
    </row>
    <row r="3609" spans="1:1">
      <c r="A3609" s="116"/>
    </row>
    <row r="3610" spans="1:1">
      <c r="A3610" s="116"/>
    </row>
    <row r="3611" spans="1:1">
      <c r="A3611" s="116"/>
    </row>
    <row r="3612" spans="1:1">
      <c r="A3612" s="116"/>
    </row>
    <row r="3613" spans="1:1">
      <c r="A3613" s="116"/>
    </row>
    <row r="3614" spans="1:1">
      <c r="A3614" s="116"/>
    </row>
    <row r="3615" spans="1:1">
      <c r="A3615" s="116"/>
    </row>
    <row r="3616" spans="1:1">
      <c r="A3616" s="116"/>
    </row>
    <row r="3617" spans="1:1">
      <c r="A3617" s="116"/>
    </row>
    <row r="3618" spans="1:1">
      <c r="A3618" s="116"/>
    </row>
    <row r="3619" spans="1:1">
      <c r="A3619" s="116"/>
    </row>
    <row r="3620" spans="1:1">
      <c r="A3620" s="116"/>
    </row>
    <row r="3621" spans="1:1">
      <c r="A3621" s="116"/>
    </row>
    <row r="3622" spans="1:1">
      <c r="A3622" s="116"/>
    </row>
    <row r="3623" spans="1:1">
      <c r="A3623" s="116"/>
    </row>
    <row r="3624" spans="1:1">
      <c r="A3624" s="116"/>
    </row>
    <row r="3625" spans="1:1">
      <c r="A3625" s="116"/>
    </row>
    <row r="3626" spans="1:1">
      <c r="A3626" s="116"/>
    </row>
    <row r="3627" spans="1:1">
      <c r="A3627" s="116"/>
    </row>
    <row r="3628" spans="1:1">
      <c r="A3628" s="116"/>
    </row>
    <row r="3629" spans="1:1">
      <c r="A3629" s="116"/>
    </row>
    <row r="3630" spans="1:1">
      <c r="A3630" s="116"/>
    </row>
    <row r="3631" spans="1:1">
      <c r="A3631" s="116"/>
    </row>
    <row r="3632" spans="1:1">
      <c r="A3632" s="116"/>
    </row>
    <row r="3633" spans="1:1">
      <c r="A3633" s="116"/>
    </row>
    <row r="3634" spans="1:1">
      <c r="A3634" s="116"/>
    </row>
    <row r="3635" spans="1:1">
      <c r="A3635" s="116"/>
    </row>
    <row r="3636" spans="1:1">
      <c r="A3636" s="116"/>
    </row>
    <row r="3637" spans="1:1">
      <c r="A3637" s="116"/>
    </row>
    <row r="3638" spans="1:1">
      <c r="A3638" s="116"/>
    </row>
    <row r="3639" spans="1:1">
      <c r="A3639" s="116"/>
    </row>
    <row r="3640" spans="1:1">
      <c r="A3640" s="116"/>
    </row>
    <row r="3641" spans="1:1">
      <c r="A3641" s="116"/>
    </row>
    <row r="3642" spans="1:1">
      <c r="A3642" s="116"/>
    </row>
    <row r="3643" spans="1:1">
      <c r="A3643" s="116"/>
    </row>
    <row r="3644" spans="1:1">
      <c r="A3644" s="116"/>
    </row>
    <row r="3645" spans="1:1">
      <c r="A3645" s="116"/>
    </row>
    <row r="3646" spans="1:1">
      <c r="A3646" s="116"/>
    </row>
    <row r="3647" spans="1:1">
      <c r="A3647" s="116"/>
    </row>
    <row r="3648" spans="1:1">
      <c r="A3648" s="116"/>
    </row>
    <row r="3649" spans="1:1">
      <c r="A3649" s="116"/>
    </row>
    <row r="3650" spans="1:1">
      <c r="A3650" s="116"/>
    </row>
    <row r="3651" spans="1:1">
      <c r="A3651" s="116"/>
    </row>
    <row r="3652" spans="1:1">
      <c r="A3652" s="116"/>
    </row>
    <row r="3653" spans="1:1">
      <c r="A3653" s="116"/>
    </row>
    <row r="3654" spans="1:1">
      <c r="A3654" s="116"/>
    </row>
    <row r="3655" spans="1:1">
      <c r="A3655" s="116"/>
    </row>
    <row r="3656" spans="1:1">
      <c r="A3656" s="116"/>
    </row>
    <row r="3657" spans="1:1">
      <c r="A3657" s="116"/>
    </row>
    <row r="3658" spans="1:1">
      <c r="A3658" s="116"/>
    </row>
    <row r="3659" spans="1:1">
      <c r="A3659" s="116"/>
    </row>
    <row r="3660" spans="1:1">
      <c r="A3660" s="116"/>
    </row>
    <row r="3661" spans="1:1">
      <c r="A3661" s="116"/>
    </row>
    <row r="3662" spans="1:1">
      <c r="A3662" s="116"/>
    </row>
    <row r="3663" spans="1:1">
      <c r="A3663" s="116"/>
    </row>
    <row r="3664" spans="1:1">
      <c r="A3664" s="116"/>
    </row>
    <row r="3665" spans="1:1">
      <c r="A3665" s="116"/>
    </row>
    <row r="3666" spans="1:1">
      <c r="A3666" s="116"/>
    </row>
    <row r="3667" spans="1:1">
      <c r="A3667" s="116"/>
    </row>
    <row r="3668" spans="1:1">
      <c r="A3668" s="116"/>
    </row>
    <row r="3669" spans="1:1">
      <c r="A3669" s="116"/>
    </row>
    <row r="3670" spans="1:1">
      <c r="A3670" s="116"/>
    </row>
    <row r="3671" spans="1:1">
      <c r="A3671" s="116"/>
    </row>
    <row r="3672" spans="1:1">
      <c r="A3672" s="116"/>
    </row>
    <row r="3673" spans="1:1">
      <c r="A3673" s="116"/>
    </row>
    <row r="3674" spans="1:1">
      <c r="A3674" s="116"/>
    </row>
    <row r="3675" spans="1:1">
      <c r="A3675" s="116"/>
    </row>
    <row r="3676" spans="1:1">
      <c r="A3676" s="116"/>
    </row>
    <row r="3677" spans="1:1">
      <c r="A3677" s="116"/>
    </row>
    <row r="3678" spans="1:1">
      <c r="A3678" s="116"/>
    </row>
    <row r="3679" spans="1:1">
      <c r="A3679" s="116"/>
    </row>
    <row r="3680" spans="1:1">
      <c r="A3680" s="116"/>
    </row>
    <row r="3681" spans="1:1">
      <c r="A3681" s="116"/>
    </row>
    <row r="3682" spans="1:1">
      <c r="A3682" s="116"/>
    </row>
    <row r="3683" spans="1:1">
      <c r="A3683" s="116"/>
    </row>
    <row r="3684" spans="1:1">
      <c r="A3684" s="116"/>
    </row>
    <row r="3685" spans="1:1">
      <c r="A3685" s="116"/>
    </row>
    <row r="3686" spans="1:1">
      <c r="A3686" s="116"/>
    </row>
    <row r="3687" spans="1:1">
      <c r="A3687" s="116"/>
    </row>
    <row r="3688" spans="1:1">
      <c r="A3688" s="116"/>
    </row>
    <row r="3689" spans="1:1">
      <c r="A3689" s="116"/>
    </row>
    <row r="3690" spans="1:1">
      <c r="A3690" s="116"/>
    </row>
    <row r="3691" spans="1:1">
      <c r="A3691" s="116"/>
    </row>
    <row r="3692" spans="1:1">
      <c r="A3692" s="116"/>
    </row>
    <row r="3693" spans="1:1">
      <c r="A3693" s="116"/>
    </row>
    <row r="3694" spans="1:1">
      <c r="A3694" s="116"/>
    </row>
    <row r="3695" spans="1:1">
      <c r="A3695" s="116"/>
    </row>
    <row r="3696" spans="1:1">
      <c r="A3696" s="116"/>
    </row>
    <row r="3697" spans="1:1">
      <c r="A3697" s="116"/>
    </row>
    <row r="3698" spans="1:1">
      <c r="A3698" s="116"/>
    </row>
    <row r="3699" spans="1:1">
      <c r="A3699" s="116"/>
    </row>
    <row r="3700" spans="1:1">
      <c r="A3700" s="116"/>
    </row>
    <row r="3701" spans="1:1">
      <c r="A3701" s="116"/>
    </row>
    <row r="3702" spans="1:1">
      <c r="A3702" s="116"/>
    </row>
    <row r="3703" spans="1:1">
      <c r="A3703" s="116"/>
    </row>
    <row r="3704" spans="1:1">
      <c r="A3704" s="116"/>
    </row>
    <row r="3705" spans="1:1">
      <c r="A3705" s="116"/>
    </row>
    <row r="3706" spans="1:1">
      <c r="A3706" s="116"/>
    </row>
    <row r="3707" spans="1:1">
      <c r="A3707" s="116"/>
    </row>
    <row r="3708" spans="1:1">
      <c r="A3708" s="116"/>
    </row>
    <row r="3709" spans="1:1">
      <c r="A3709" s="116"/>
    </row>
    <row r="3710" spans="1:1">
      <c r="A3710" s="116"/>
    </row>
    <row r="3711" spans="1:1">
      <c r="A3711" s="116"/>
    </row>
    <row r="3712" spans="1:1">
      <c r="A3712" s="116"/>
    </row>
    <row r="3713" spans="1:1">
      <c r="A3713" s="116"/>
    </row>
    <row r="3714" spans="1:1">
      <c r="A3714" s="116"/>
    </row>
    <row r="3715" spans="1:1">
      <c r="A3715" s="116"/>
    </row>
    <row r="3716" spans="1:1">
      <c r="A3716" s="116"/>
    </row>
    <row r="3717" spans="1:1">
      <c r="A3717" s="116"/>
    </row>
    <row r="3718" spans="1:1">
      <c r="A3718" s="116"/>
    </row>
    <row r="3719" spans="1:1">
      <c r="A3719" s="116"/>
    </row>
    <row r="3720" spans="1:1">
      <c r="A3720" s="116"/>
    </row>
    <row r="3721" spans="1:1">
      <c r="A3721" s="116"/>
    </row>
    <row r="3722" spans="1:1">
      <c r="A3722" s="116"/>
    </row>
    <row r="3723" spans="1:1">
      <c r="A3723" s="116"/>
    </row>
    <row r="3724" spans="1:1">
      <c r="A3724" s="116"/>
    </row>
    <row r="3725" spans="1:1">
      <c r="A3725" s="116"/>
    </row>
    <row r="3726" spans="1:1">
      <c r="A3726" s="116"/>
    </row>
    <row r="3727" spans="1:1">
      <c r="A3727" s="116"/>
    </row>
    <row r="3728" spans="1:1">
      <c r="A3728" s="116"/>
    </row>
    <row r="3729" spans="1:1">
      <c r="A3729" s="116"/>
    </row>
    <row r="3730" spans="1:1">
      <c r="A3730" s="116"/>
    </row>
    <row r="3731" spans="1:1">
      <c r="A3731" s="116"/>
    </row>
    <row r="3732" spans="1:1">
      <c r="A3732" s="116"/>
    </row>
    <row r="3733" spans="1:1">
      <c r="A3733" s="116"/>
    </row>
    <row r="3734" spans="1:1">
      <c r="A3734" s="116"/>
    </row>
    <row r="3735" spans="1:1">
      <c r="A3735" s="116"/>
    </row>
    <row r="3736" spans="1:1">
      <c r="A3736" s="116"/>
    </row>
    <row r="3737" spans="1:1">
      <c r="A3737" s="116"/>
    </row>
    <row r="3738" spans="1:1">
      <c r="A3738" s="116"/>
    </row>
    <row r="3739" spans="1:1">
      <c r="A3739" s="116"/>
    </row>
    <row r="3740" spans="1:1">
      <c r="A3740" s="116"/>
    </row>
    <row r="3741" spans="1:1">
      <c r="A3741" s="116"/>
    </row>
    <row r="3742" spans="1:1">
      <c r="A3742" s="116"/>
    </row>
    <row r="3743" spans="1:1">
      <c r="A3743" s="116"/>
    </row>
    <row r="3744" spans="1:1">
      <c r="A3744" s="116"/>
    </row>
    <row r="3745" spans="1:1">
      <c r="A3745" s="116"/>
    </row>
    <row r="3746" spans="1:1">
      <c r="A3746" s="116"/>
    </row>
    <row r="3747" spans="1:1">
      <c r="A3747" s="116"/>
    </row>
    <row r="3748" spans="1:1">
      <c r="A3748" s="116"/>
    </row>
    <row r="3749" spans="1:1">
      <c r="A3749" s="116"/>
    </row>
    <row r="3750" spans="1:1">
      <c r="A3750" s="116"/>
    </row>
    <row r="3751" spans="1:1">
      <c r="A3751" s="116"/>
    </row>
    <row r="3752" spans="1:1">
      <c r="A3752" s="116"/>
    </row>
    <row r="3753" spans="1:1">
      <c r="A3753" s="116"/>
    </row>
    <row r="3754" spans="1:1">
      <c r="A3754" s="116"/>
    </row>
    <row r="3755" spans="1:1">
      <c r="A3755" s="116"/>
    </row>
    <row r="3756" spans="1:1">
      <c r="A3756" s="116"/>
    </row>
    <row r="3757" spans="1:1">
      <c r="A3757" s="116"/>
    </row>
    <row r="3758" spans="1:1">
      <c r="A3758" s="116"/>
    </row>
    <row r="3759" spans="1:1">
      <c r="A3759" s="116"/>
    </row>
    <row r="3760" spans="1:1">
      <c r="A3760" s="116"/>
    </row>
    <row r="3761" spans="1:1">
      <c r="A3761" s="116"/>
    </row>
    <row r="3762" spans="1:1">
      <c r="A3762" s="116"/>
    </row>
    <row r="3763" spans="1:1">
      <c r="A3763" s="116"/>
    </row>
    <row r="3764" spans="1:1">
      <c r="A3764" s="116"/>
    </row>
    <row r="3765" spans="1:1">
      <c r="A3765" s="116"/>
    </row>
    <row r="3766" spans="1:1">
      <c r="A3766" s="116"/>
    </row>
    <row r="3767" spans="1:1">
      <c r="A3767" s="116"/>
    </row>
    <row r="3768" spans="1:1">
      <c r="A3768" s="116"/>
    </row>
    <row r="3769" spans="1:1">
      <c r="A3769" s="116"/>
    </row>
    <row r="3770" spans="1:1">
      <c r="A3770" s="116"/>
    </row>
    <row r="3771" spans="1:1">
      <c r="A3771" s="116"/>
    </row>
    <row r="3772" spans="1:1">
      <c r="A3772" s="116"/>
    </row>
    <row r="3773" spans="1:1">
      <c r="A3773" s="116"/>
    </row>
    <row r="3774" spans="1:1">
      <c r="A3774" s="116"/>
    </row>
    <row r="3775" spans="1:1">
      <c r="A3775" s="116"/>
    </row>
    <row r="3776" spans="1:1">
      <c r="A3776" s="116"/>
    </row>
    <row r="3777" spans="1:1">
      <c r="A3777" s="116"/>
    </row>
    <row r="3778" spans="1:1">
      <c r="A3778" s="116"/>
    </row>
    <row r="3779" spans="1:1">
      <c r="A3779" s="116"/>
    </row>
    <row r="3780" spans="1:1">
      <c r="A3780" s="116"/>
    </row>
    <row r="3781" spans="1:1">
      <c r="A3781" s="116"/>
    </row>
    <row r="3782" spans="1:1">
      <c r="A3782" s="116"/>
    </row>
    <row r="3783" spans="1:1">
      <c r="A3783" s="116"/>
    </row>
    <row r="3784" spans="1:1">
      <c r="A3784" s="116"/>
    </row>
    <row r="3785" spans="1:1">
      <c r="A3785" s="116"/>
    </row>
    <row r="3786" spans="1:1">
      <c r="A3786" s="116"/>
    </row>
    <row r="3787" spans="1:1">
      <c r="A3787" s="116"/>
    </row>
    <row r="3788" spans="1:1">
      <c r="A3788" s="116"/>
    </row>
    <row r="3789" spans="1:1">
      <c r="A3789" s="116"/>
    </row>
    <row r="3790" spans="1:1">
      <c r="A3790" s="116"/>
    </row>
    <row r="3791" spans="1:1">
      <c r="A3791" s="116"/>
    </row>
    <row r="3792" spans="1:1">
      <c r="A3792" s="116"/>
    </row>
    <row r="3793" spans="1:1">
      <c r="A3793" s="116"/>
    </row>
    <row r="3794" spans="1:1">
      <c r="A3794" s="116"/>
    </row>
    <row r="3795" spans="1:1">
      <c r="A3795" s="116"/>
    </row>
    <row r="3796" spans="1:1">
      <c r="A3796" s="116"/>
    </row>
    <row r="3797" spans="1:1">
      <c r="A3797" s="116"/>
    </row>
    <row r="3798" spans="1:1">
      <c r="A3798" s="116"/>
    </row>
    <row r="3799" spans="1:1">
      <c r="A3799" s="116"/>
    </row>
    <row r="3800" spans="1:1">
      <c r="A3800" s="116"/>
    </row>
    <row r="3801" spans="1:1">
      <c r="A3801" s="116"/>
    </row>
    <row r="3802" spans="1:1">
      <c r="A3802" s="116"/>
    </row>
    <row r="3803" spans="1:1">
      <c r="A3803" s="116"/>
    </row>
    <row r="3804" spans="1:1">
      <c r="A3804" s="116"/>
    </row>
    <row r="3805" spans="1:1">
      <c r="A3805" s="116"/>
    </row>
    <row r="3806" spans="1:1">
      <c r="A3806" s="116"/>
    </row>
    <row r="3807" spans="1:1">
      <c r="A3807" s="116"/>
    </row>
    <row r="3808" spans="1:1">
      <c r="A3808" s="116"/>
    </row>
    <row r="3809" spans="1:1">
      <c r="A3809" s="116"/>
    </row>
    <row r="3810" spans="1:1">
      <c r="A3810" s="116"/>
    </row>
    <row r="3811" spans="1:1">
      <c r="A3811" s="116"/>
    </row>
    <row r="3812" spans="1:1">
      <c r="A3812" s="116"/>
    </row>
    <row r="3813" spans="1:1">
      <c r="A3813" s="116"/>
    </row>
    <row r="3814" spans="1:1">
      <c r="A3814" s="116"/>
    </row>
    <row r="3815" spans="1:1">
      <c r="A3815" s="116"/>
    </row>
    <row r="3816" spans="1:1">
      <c r="A3816" s="116"/>
    </row>
    <row r="3817" spans="1:1">
      <c r="A3817" s="116"/>
    </row>
    <row r="3818" spans="1:1">
      <c r="A3818" s="116"/>
    </row>
    <row r="3819" spans="1:1">
      <c r="A3819" s="116"/>
    </row>
    <row r="3820" spans="1:1">
      <c r="A3820" s="116"/>
    </row>
    <row r="3821" spans="1:1">
      <c r="A3821" s="116"/>
    </row>
    <row r="3822" spans="1:1">
      <c r="A3822" s="116"/>
    </row>
    <row r="3823" spans="1:1">
      <c r="A3823" s="116"/>
    </row>
    <row r="3824" spans="1:1">
      <c r="A3824" s="116"/>
    </row>
    <row r="3825" spans="1:1">
      <c r="A3825" s="116"/>
    </row>
    <row r="3826" spans="1:1">
      <c r="A3826" s="116"/>
    </row>
    <row r="3827" spans="1:1">
      <c r="A3827" s="116"/>
    </row>
    <row r="3828" spans="1:1">
      <c r="A3828" s="116"/>
    </row>
    <row r="3829" spans="1:1">
      <c r="A3829" s="116"/>
    </row>
    <row r="3830" spans="1:1">
      <c r="A3830" s="116"/>
    </row>
    <row r="3831" spans="1:1">
      <c r="A3831" s="116"/>
    </row>
    <row r="3832" spans="1:1">
      <c r="A3832" s="116"/>
    </row>
    <row r="3833" spans="1:1">
      <c r="A3833" s="116"/>
    </row>
    <row r="3834" spans="1:1">
      <c r="A3834" s="116"/>
    </row>
    <row r="3835" spans="1:1">
      <c r="A3835" s="116"/>
    </row>
    <row r="3836" spans="1:1">
      <c r="A3836" s="116"/>
    </row>
    <row r="3837" spans="1:1">
      <c r="A3837" s="116"/>
    </row>
    <row r="3838" spans="1:1">
      <c r="A3838" s="116"/>
    </row>
    <row r="3839" spans="1:1">
      <c r="A3839" s="116"/>
    </row>
    <row r="3840" spans="1:1">
      <c r="A3840" s="116"/>
    </row>
    <row r="3841" spans="1:1">
      <c r="A3841" s="116"/>
    </row>
    <row r="3842" spans="1:1">
      <c r="A3842" s="116"/>
    </row>
    <row r="3843" spans="1:1">
      <c r="A3843" s="116"/>
    </row>
    <row r="3844" spans="1:1">
      <c r="A3844" s="116"/>
    </row>
    <row r="3845" spans="1:1">
      <c r="A3845" s="116"/>
    </row>
    <row r="3846" spans="1:1">
      <c r="A3846" s="116"/>
    </row>
    <row r="3847" spans="1:1">
      <c r="A3847" s="116"/>
    </row>
    <row r="3848" spans="1:1">
      <c r="A3848" s="116"/>
    </row>
    <row r="3849" spans="1:1">
      <c r="A3849" s="116"/>
    </row>
    <row r="3850" spans="1:1">
      <c r="A3850" s="116"/>
    </row>
    <row r="3851" spans="1:1">
      <c r="A3851" s="116"/>
    </row>
    <row r="3852" spans="1:1">
      <c r="A3852" s="116"/>
    </row>
    <row r="3853" spans="1:1">
      <c r="A3853" s="116"/>
    </row>
    <row r="3854" spans="1:1">
      <c r="A3854" s="116"/>
    </row>
    <row r="3855" spans="1:1">
      <c r="A3855" s="116"/>
    </row>
    <row r="3856" spans="1:1">
      <c r="A3856" s="116"/>
    </row>
    <row r="3857" spans="1:1">
      <c r="A3857" s="116"/>
    </row>
    <row r="3858" spans="1:1">
      <c r="A3858" s="116"/>
    </row>
    <row r="3859" spans="1:1">
      <c r="A3859" s="116"/>
    </row>
    <row r="3860" spans="1:1">
      <c r="A3860" s="116"/>
    </row>
    <row r="3861" spans="1:1">
      <c r="A3861" s="116"/>
    </row>
    <row r="3862" spans="1:1">
      <c r="A3862" s="116"/>
    </row>
    <row r="3863" spans="1:1">
      <c r="A3863" s="116"/>
    </row>
    <row r="3864" spans="1:1">
      <c r="A3864" s="116"/>
    </row>
    <row r="3865" spans="1:1">
      <c r="A3865" s="116"/>
    </row>
    <row r="3866" spans="1:1">
      <c r="A3866" s="116"/>
    </row>
    <row r="3867" spans="1:1">
      <c r="A3867" s="116"/>
    </row>
    <row r="3868" spans="1:1">
      <c r="A3868" s="116"/>
    </row>
    <row r="3869" spans="1:1">
      <c r="A3869" s="116"/>
    </row>
    <row r="3870" spans="1:1">
      <c r="A3870" s="116"/>
    </row>
    <row r="3871" spans="1:1">
      <c r="A3871" s="116"/>
    </row>
    <row r="3872" spans="1:1">
      <c r="A3872" s="116"/>
    </row>
    <row r="3873" spans="1:1">
      <c r="A3873" s="116"/>
    </row>
    <row r="3874" spans="1:1">
      <c r="A3874" s="116"/>
    </row>
    <row r="3875" spans="1:1">
      <c r="A3875" s="116"/>
    </row>
    <row r="3876" spans="1:1">
      <c r="A3876" s="116"/>
    </row>
    <row r="3877" spans="1:1">
      <c r="A3877" s="116"/>
    </row>
    <row r="3878" spans="1:1">
      <c r="A3878" s="116"/>
    </row>
    <row r="3879" spans="1:1">
      <c r="A3879" s="116"/>
    </row>
    <row r="3880" spans="1:1">
      <c r="A3880" s="116"/>
    </row>
    <row r="3881" spans="1:1">
      <c r="A3881" s="116"/>
    </row>
    <row r="3882" spans="1:1">
      <c r="A3882" s="116"/>
    </row>
    <row r="3883" spans="1:1">
      <c r="A3883" s="116"/>
    </row>
    <row r="3884" spans="1:1">
      <c r="A3884" s="116"/>
    </row>
    <row r="3885" spans="1:1">
      <c r="A3885" s="116"/>
    </row>
    <row r="3886" spans="1:1">
      <c r="A3886" s="116"/>
    </row>
    <row r="3887" spans="1:1">
      <c r="A3887" s="116"/>
    </row>
    <row r="3888" spans="1:1">
      <c r="A3888" s="116"/>
    </row>
    <row r="3889" spans="1:1">
      <c r="A3889" s="116"/>
    </row>
    <row r="3890" spans="1:1">
      <c r="A3890" s="116"/>
    </row>
    <row r="3891" spans="1:1">
      <c r="A3891" s="116"/>
    </row>
    <row r="3892" spans="1:1">
      <c r="A3892" s="116"/>
    </row>
    <row r="3893" spans="1:1">
      <c r="A3893" s="116"/>
    </row>
    <row r="3894" spans="1:1">
      <c r="A3894" s="116"/>
    </row>
    <row r="3895" spans="1:1">
      <c r="A3895" s="116"/>
    </row>
    <row r="3896" spans="1:1">
      <c r="A3896" s="116"/>
    </row>
    <row r="3897" spans="1:1">
      <c r="A3897" s="116"/>
    </row>
    <row r="3898" spans="1:1">
      <c r="A3898" s="116"/>
    </row>
    <row r="3899" spans="1:1">
      <c r="A3899" s="116"/>
    </row>
    <row r="3900" spans="1:1">
      <c r="A3900" s="116"/>
    </row>
    <row r="3901" spans="1:1">
      <c r="A3901" s="116"/>
    </row>
    <row r="3902" spans="1:1">
      <c r="A3902" s="116"/>
    </row>
    <row r="3903" spans="1:1">
      <c r="A3903" s="116"/>
    </row>
    <row r="3904" spans="1:1">
      <c r="A3904" s="116"/>
    </row>
    <row r="3905" spans="1:1">
      <c r="A3905" s="116"/>
    </row>
    <row r="3906" spans="1:1">
      <c r="A3906" s="116"/>
    </row>
    <row r="3907" spans="1:1">
      <c r="A3907" s="116"/>
    </row>
    <row r="3908" spans="1:1">
      <c r="A3908" s="116"/>
    </row>
    <row r="3909" spans="1:1">
      <c r="A3909" s="116"/>
    </row>
    <row r="3910" spans="1:1">
      <c r="A3910" s="116"/>
    </row>
    <row r="3911" spans="1:1">
      <c r="A3911" s="116"/>
    </row>
    <row r="3912" spans="1:1">
      <c r="A3912" s="116"/>
    </row>
    <row r="3913" spans="1:1">
      <c r="A3913" s="116"/>
    </row>
    <row r="3914" spans="1:1">
      <c r="A3914" s="116"/>
    </row>
    <row r="3915" spans="1:1">
      <c r="A3915" s="116"/>
    </row>
    <row r="3916" spans="1:1">
      <c r="A3916" s="116"/>
    </row>
    <row r="3917" spans="1:1">
      <c r="A3917" s="116"/>
    </row>
    <row r="3918" spans="1:1">
      <c r="A3918" s="116"/>
    </row>
    <row r="3919" spans="1:1">
      <c r="A3919" s="116"/>
    </row>
    <row r="3920" spans="1:1">
      <c r="A3920" s="116"/>
    </row>
    <row r="3921" spans="1:1">
      <c r="A3921" s="116"/>
    </row>
    <row r="3922" spans="1:1">
      <c r="A3922" s="116"/>
    </row>
    <row r="3923" spans="1:1">
      <c r="A3923" s="116"/>
    </row>
    <row r="3924" spans="1:1">
      <c r="A3924" s="116"/>
    </row>
    <row r="3925" spans="1:1">
      <c r="A3925" s="116"/>
    </row>
    <row r="3926" spans="1:1">
      <c r="A3926" s="116"/>
    </row>
    <row r="3927" spans="1:1">
      <c r="A3927" s="116"/>
    </row>
    <row r="3928" spans="1:1">
      <c r="A3928" s="116"/>
    </row>
    <row r="3929" spans="1:1">
      <c r="A3929" s="116"/>
    </row>
    <row r="3930" spans="1:1">
      <c r="A3930" s="116"/>
    </row>
    <row r="3931" spans="1:1">
      <c r="A3931" s="116"/>
    </row>
    <row r="3932" spans="1:1">
      <c r="A3932" s="116"/>
    </row>
    <row r="3933" spans="1:1">
      <c r="A3933" s="116"/>
    </row>
    <row r="3934" spans="1:1">
      <c r="A3934" s="116"/>
    </row>
    <row r="3935" spans="1:1">
      <c r="A3935" s="116"/>
    </row>
    <row r="3936" spans="1:1">
      <c r="A3936" s="116"/>
    </row>
    <row r="3937" spans="1:1">
      <c r="A3937" s="116"/>
    </row>
    <row r="3938" spans="1:1">
      <c r="A3938" s="116"/>
    </row>
    <row r="3939" spans="1:1">
      <c r="A3939" s="116"/>
    </row>
    <row r="3940" spans="1:1">
      <c r="A3940" s="116"/>
    </row>
    <row r="3941" spans="1:1">
      <c r="A3941" s="116"/>
    </row>
    <row r="3942" spans="1:1">
      <c r="A3942" s="116"/>
    </row>
    <row r="3943" spans="1:1">
      <c r="A3943" s="116"/>
    </row>
    <row r="3944" spans="1:1">
      <c r="A3944" s="116"/>
    </row>
    <row r="3945" spans="1:1">
      <c r="A3945" s="116"/>
    </row>
    <row r="3946" spans="1:1">
      <c r="A3946" s="116"/>
    </row>
    <row r="3947" spans="1:1">
      <c r="A3947" s="116"/>
    </row>
    <row r="3948" spans="1:1">
      <c r="A3948" s="116"/>
    </row>
    <row r="3949" spans="1:1">
      <c r="A3949" s="116"/>
    </row>
    <row r="3950" spans="1:1">
      <c r="A3950" s="116"/>
    </row>
    <row r="3951" spans="1:1">
      <c r="A3951" s="116"/>
    </row>
    <row r="3952" spans="1:1">
      <c r="A3952" s="116"/>
    </row>
    <row r="3953" spans="1:1">
      <c r="A3953" s="116"/>
    </row>
    <row r="3954" spans="1:1">
      <c r="A3954" s="116"/>
    </row>
    <row r="3955" spans="1:1">
      <c r="A3955" s="116"/>
    </row>
    <row r="3956" spans="1:1">
      <c r="A3956" s="116"/>
    </row>
    <row r="3957" spans="1:1">
      <c r="A3957" s="116"/>
    </row>
    <row r="3958" spans="1:1">
      <c r="A3958" s="116"/>
    </row>
    <row r="3959" spans="1:1">
      <c r="A3959" s="116"/>
    </row>
    <row r="3960" spans="1:1">
      <c r="A3960" s="116"/>
    </row>
    <row r="3961" spans="1:1">
      <c r="A3961" s="116"/>
    </row>
    <row r="3962" spans="1:1">
      <c r="A3962" s="116"/>
    </row>
    <row r="3963" spans="1:1">
      <c r="A3963" s="116"/>
    </row>
    <row r="3964" spans="1:1">
      <c r="A3964" s="116"/>
    </row>
    <row r="3965" spans="1:1">
      <c r="A3965" s="116"/>
    </row>
    <row r="3966" spans="1:1">
      <c r="A3966" s="116"/>
    </row>
    <row r="3967" spans="1:1">
      <c r="A3967" s="116"/>
    </row>
    <row r="3968" spans="1:1">
      <c r="A3968" s="116"/>
    </row>
    <row r="3969" spans="1:1">
      <c r="A3969" s="116"/>
    </row>
    <row r="3970" spans="1:1">
      <c r="A3970" s="116"/>
    </row>
    <row r="3971" spans="1:1">
      <c r="A3971" s="116"/>
    </row>
    <row r="3972" spans="1:1">
      <c r="A3972" s="116"/>
    </row>
    <row r="3973" spans="1:1">
      <c r="A3973" s="116"/>
    </row>
    <row r="3974" spans="1:1">
      <c r="A3974" s="116"/>
    </row>
    <row r="3975" spans="1:1">
      <c r="A3975" s="116"/>
    </row>
    <row r="3976" spans="1:1">
      <c r="A3976" s="116"/>
    </row>
    <row r="3977" spans="1:1">
      <c r="A3977" s="116"/>
    </row>
    <row r="3978" spans="1:1">
      <c r="A3978" s="116"/>
    </row>
    <row r="3979" spans="1:1">
      <c r="A3979" s="116"/>
    </row>
    <row r="3980" spans="1:1">
      <c r="A3980" s="116"/>
    </row>
    <row r="3981" spans="1:1">
      <c r="A3981" s="116"/>
    </row>
    <row r="3982" spans="1:1">
      <c r="A3982" s="116"/>
    </row>
    <row r="3983" spans="1:1">
      <c r="A3983" s="116"/>
    </row>
    <row r="3984" spans="1:1">
      <c r="A3984" s="116"/>
    </row>
    <row r="3985" spans="1:1">
      <c r="A3985" s="116"/>
    </row>
    <row r="3986" spans="1:1">
      <c r="A3986" s="116"/>
    </row>
    <row r="3987" spans="1:1">
      <c r="A3987" s="116"/>
    </row>
    <row r="3988" spans="1:1">
      <c r="A3988" s="116"/>
    </row>
    <row r="3989" spans="1:1">
      <c r="A3989" s="116"/>
    </row>
    <row r="3990" spans="1:1">
      <c r="A3990" s="116"/>
    </row>
    <row r="3991" spans="1:1">
      <c r="A3991" s="116"/>
    </row>
    <row r="3992" spans="1:1">
      <c r="A3992" s="116"/>
    </row>
    <row r="3993" spans="1:1">
      <c r="A3993" s="116"/>
    </row>
    <row r="3994" spans="1:1">
      <c r="A3994" s="116"/>
    </row>
    <row r="3995" spans="1:1">
      <c r="A3995" s="116"/>
    </row>
    <row r="3996" spans="1:1">
      <c r="A3996" s="116"/>
    </row>
    <row r="3997" spans="1:1">
      <c r="A3997" s="116"/>
    </row>
    <row r="3998" spans="1:1">
      <c r="A3998" s="116"/>
    </row>
    <row r="3999" spans="1:1">
      <c r="A3999" s="116"/>
    </row>
    <row r="4000" spans="1:1">
      <c r="A4000" s="116"/>
    </row>
    <row r="4001" spans="1:1">
      <c r="A4001" s="116"/>
    </row>
    <row r="4002" spans="1:1">
      <c r="A4002" s="116"/>
    </row>
    <row r="4003" spans="1:1">
      <c r="A4003" s="116"/>
    </row>
    <row r="4004" spans="1:1">
      <c r="A4004" s="116"/>
    </row>
    <row r="4005" spans="1:1">
      <c r="A4005" s="116"/>
    </row>
    <row r="4006" spans="1:1">
      <c r="A4006" s="116"/>
    </row>
    <row r="4007" spans="1:1">
      <c r="A4007" s="116"/>
    </row>
    <row r="4008" spans="1:1">
      <c r="A4008" s="116"/>
    </row>
    <row r="4009" spans="1:1">
      <c r="A4009" s="116"/>
    </row>
    <row r="4010" spans="1:1">
      <c r="A4010" s="116"/>
    </row>
    <row r="4011" spans="1:1">
      <c r="A4011" s="116"/>
    </row>
    <row r="4012" spans="1:1">
      <c r="A4012" s="116"/>
    </row>
    <row r="4013" spans="1:1">
      <c r="A4013" s="116"/>
    </row>
    <row r="4014" spans="1:1">
      <c r="A4014" s="116"/>
    </row>
    <row r="4015" spans="1:1">
      <c r="A4015" s="116"/>
    </row>
    <row r="4016" spans="1:1">
      <c r="A4016" s="116"/>
    </row>
    <row r="4017" spans="1:1">
      <c r="A4017" s="116"/>
    </row>
    <row r="4018" spans="1:1">
      <c r="A4018" s="116"/>
    </row>
    <row r="4019" spans="1:1">
      <c r="A4019" s="116"/>
    </row>
    <row r="4020" spans="1:1">
      <c r="A4020" s="116"/>
    </row>
    <row r="4021" spans="1:1">
      <c r="A4021" s="116"/>
    </row>
    <row r="4022" spans="1:1">
      <c r="A4022" s="116"/>
    </row>
    <row r="4023" spans="1:1">
      <c r="A4023" s="116"/>
    </row>
    <row r="4024" spans="1:1">
      <c r="A4024" s="116"/>
    </row>
    <row r="4025" spans="1:1">
      <c r="A4025" s="116"/>
    </row>
    <row r="4026" spans="1:1">
      <c r="A4026" s="116"/>
    </row>
    <row r="4027" spans="1:1">
      <c r="A4027" s="116"/>
    </row>
    <row r="4028" spans="1:1">
      <c r="A4028" s="116"/>
    </row>
    <row r="4029" spans="1:1">
      <c r="A4029" s="116"/>
    </row>
    <row r="4030" spans="1:1">
      <c r="A4030" s="116"/>
    </row>
    <row r="4031" spans="1:1">
      <c r="A4031" s="116"/>
    </row>
    <row r="4032" spans="1:1">
      <c r="A4032" s="116"/>
    </row>
    <row r="4033" spans="1:1">
      <c r="A4033" s="116"/>
    </row>
    <row r="4034" spans="1:1">
      <c r="A4034" s="116"/>
    </row>
    <row r="4035" spans="1:1">
      <c r="A4035" s="116"/>
    </row>
    <row r="4036" spans="1:1">
      <c r="A4036" s="116"/>
    </row>
    <row r="4037" spans="1:1">
      <c r="A4037" s="116"/>
    </row>
    <row r="4038" spans="1:1">
      <c r="A4038" s="116"/>
    </row>
    <row r="4039" spans="1:1">
      <c r="A4039" s="116"/>
    </row>
    <row r="4040" spans="1:1">
      <c r="A4040" s="116"/>
    </row>
    <row r="4041" spans="1:1">
      <c r="A4041" s="116"/>
    </row>
    <row r="4042" spans="1:1">
      <c r="A4042" s="116"/>
    </row>
    <row r="4043" spans="1:1">
      <c r="A4043" s="116"/>
    </row>
    <row r="4044" spans="1:1">
      <c r="A4044" s="116"/>
    </row>
    <row r="4045" spans="1:1">
      <c r="A4045" s="116"/>
    </row>
    <row r="4046" spans="1:1">
      <c r="A4046" s="116"/>
    </row>
    <row r="4047" spans="1:1">
      <c r="A4047" s="116"/>
    </row>
    <row r="4048" spans="1:1">
      <c r="A4048" s="116"/>
    </row>
    <row r="4049" spans="1:1">
      <c r="A4049" s="116"/>
    </row>
    <row r="4050" spans="1:1">
      <c r="A4050" s="116"/>
    </row>
    <row r="4051" spans="1:1">
      <c r="A4051" s="116"/>
    </row>
    <row r="4052" spans="1:1">
      <c r="A4052" s="116"/>
    </row>
    <row r="4053" spans="1:1">
      <c r="A4053" s="116"/>
    </row>
    <row r="4054" spans="1:1">
      <c r="A4054" s="116"/>
    </row>
    <row r="4055" spans="1:1">
      <c r="A4055" s="116"/>
    </row>
    <row r="4056" spans="1:1">
      <c r="A4056" s="116"/>
    </row>
    <row r="4057" spans="1:1">
      <c r="A4057" s="116"/>
    </row>
    <row r="4058" spans="1:1">
      <c r="A4058" s="116"/>
    </row>
    <row r="4059" spans="1:1">
      <c r="A4059" s="116"/>
    </row>
    <row r="4060" spans="1:1">
      <c r="A4060" s="116"/>
    </row>
    <row r="4061" spans="1:1">
      <c r="A4061" s="116"/>
    </row>
    <row r="4062" spans="1:1">
      <c r="A4062" s="116"/>
    </row>
    <row r="4063" spans="1:1">
      <c r="A4063" s="116"/>
    </row>
    <row r="4064" spans="1:1">
      <c r="A4064" s="116"/>
    </row>
    <row r="4065" spans="1:1">
      <c r="A4065" s="116"/>
    </row>
    <row r="4066" spans="1:1">
      <c r="A4066" s="116"/>
    </row>
    <row r="4067" spans="1:1">
      <c r="A4067" s="116"/>
    </row>
    <row r="4068" spans="1:1">
      <c r="A4068" s="116"/>
    </row>
    <row r="4069" spans="1:1">
      <c r="A4069" s="116"/>
    </row>
    <row r="4070" spans="1:1">
      <c r="A4070" s="116"/>
    </row>
    <row r="4071" spans="1:1">
      <c r="A4071" s="116"/>
    </row>
    <row r="4072" spans="1:1">
      <c r="A4072" s="116"/>
    </row>
    <row r="4073" spans="1:1">
      <c r="A4073" s="116"/>
    </row>
    <row r="4074" spans="1:1">
      <c r="A4074" s="116"/>
    </row>
    <row r="4075" spans="1:1">
      <c r="A4075" s="116"/>
    </row>
    <row r="4076" spans="1:1">
      <c r="A4076" s="116"/>
    </row>
    <row r="4077" spans="1:1">
      <c r="A4077" s="116"/>
    </row>
    <row r="4078" spans="1:1">
      <c r="A4078" s="116"/>
    </row>
    <row r="4079" spans="1:1">
      <c r="A4079" s="116"/>
    </row>
    <row r="4080" spans="1:1">
      <c r="A4080" s="116"/>
    </row>
    <row r="4081" spans="1:1">
      <c r="A4081" s="116"/>
    </row>
    <row r="4082" spans="1:1">
      <c r="A4082" s="116"/>
    </row>
    <row r="4083" spans="1:1">
      <c r="A4083" s="116"/>
    </row>
    <row r="4084" spans="1:1">
      <c r="A4084" s="116"/>
    </row>
    <row r="4085" spans="1:1">
      <c r="A4085" s="116"/>
    </row>
    <row r="4086" spans="1:1">
      <c r="A4086" s="116"/>
    </row>
    <row r="4087" spans="1:1">
      <c r="A4087" s="116"/>
    </row>
    <row r="4088" spans="1:1">
      <c r="A4088" s="116"/>
    </row>
    <row r="4089" spans="1:1">
      <c r="A4089" s="116"/>
    </row>
    <row r="4090" spans="1:1">
      <c r="A4090" s="116"/>
    </row>
    <row r="4091" spans="1:1">
      <c r="A4091" s="116"/>
    </row>
    <row r="4092" spans="1:1">
      <c r="A4092" s="116"/>
    </row>
    <row r="4093" spans="1:1">
      <c r="A4093" s="116"/>
    </row>
    <row r="4094" spans="1:1">
      <c r="A4094" s="116"/>
    </row>
    <row r="4095" spans="1:1">
      <c r="A4095" s="116"/>
    </row>
    <row r="4096" spans="1:1">
      <c r="A4096" s="116"/>
    </row>
    <row r="4097" spans="1:1">
      <c r="A4097" s="116"/>
    </row>
    <row r="4098" spans="1:1">
      <c r="A4098" s="116"/>
    </row>
    <row r="4099" spans="1:1">
      <c r="A4099" s="116"/>
    </row>
    <row r="4100" spans="1:1">
      <c r="A4100" s="116"/>
    </row>
    <row r="4101" spans="1:1">
      <c r="A4101" s="116"/>
    </row>
    <row r="4102" spans="1:1">
      <c r="A4102" s="116"/>
    </row>
    <row r="4103" spans="1:1">
      <c r="A4103" s="116"/>
    </row>
    <row r="4104" spans="1:1">
      <c r="A4104" s="116"/>
    </row>
    <row r="4105" spans="1:1">
      <c r="A4105" s="116"/>
    </row>
    <row r="4106" spans="1:1">
      <c r="A4106" s="116"/>
    </row>
    <row r="4107" spans="1:1">
      <c r="A4107" s="116"/>
    </row>
    <row r="4108" spans="1:1">
      <c r="A4108" s="116"/>
    </row>
    <row r="4109" spans="1:1">
      <c r="A4109" s="116"/>
    </row>
    <row r="4110" spans="1:1">
      <c r="A4110" s="116"/>
    </row>
    <row r="4111" spans="1:1">
      <c r="A4111" s="116"/>
    </row>
    <row r="4112" spans="1:1">
      <c r="A4112" s="116"/>
    </row>
    <row r="4113" spans="1:1">
      <c r="A4113" s="116"/>
    </row>
    <row r="4114" spans="1:1">
      <c r="A4114" s="116"/>
    </row>
    <row r="4115" spans="1:1">
      <c r="A4115" s="116"/>
    </row>
    <row r="4116" spans="1:1">
      <c r="A4116" s="116"/>
    </row>
    <row r="4117" spans="1:1">
      <c r="A4117" s="116"/>
    </row>
    <row r="4118" spans="1:1">
      <c r="A4118" s="116"/>
    </row>
    <row r="4119" spans="1:1">
      <c r="A4119" s="116"/>
    </row>
    <row r="4120" spans="1:1">
      <c r="A4120" s="116"/>
    </row>
    <row r="4121" spans="1:1">
      <c r="A4121" s="116"/>
    </row>
    <row r="4122" spans="1:1">
      <c r="A4122" s="116"/>
    </row>
    <row r="4123" spans="1:1">
      <c r="A4123" s="116"/>
    </row>
    <row r="4124" spans="1:1">
      <c r="A4124" s="116"/>
    </row>
    <row r="4125" spans="1:1">
      <c r="A4125" s="116"/>
    </row>
    <row r="4126" spans="1:1">
      <c r="A4126" s="116"/>
    </row>
    <row r="4127" spans="1:1">
      <c r="A4127" s="116"/>
    </row>
    <row r="4128" spans="1:1">
      <c r="A4128" s="116"/>
    </row>
    <row r="4129" spans="1:1">
      <c r="A4129" s="116"/>
    </row>
    <row r="4130" spans="1:1">
      <c r="A4130" s="116"/>
    </row>
    <row r="4131" spans="1:1">
      <c r="A4131" s="116"/>
    </row>
    <row r="4132" spans="1:1">
      <c r="A4132" s="116"/>
    </row>
    <row r="4133" spans="1:1">
      <c r="A4133" s="116"/>
    </row>
    <row r="4134" spans="1:1">
      <c r="A4134" s="116"/>
    </row>
    <row r="4135" spans="1:1">
      <c r="A4135" s="116"/>
    </row>
    <row r="4136" spans="1:1">
      <c r="A4136" s="116"/>
    </row>
    <row r="4137" spans="1:1">
      <c r="A4137" s="116"/>
    </row>
    <row r="4138" spans="1:1">
      <c r="A4138" s="116"/>
    </row>
    <row r="4139" spans="1:1">
      <c r="A4139" s="116"/>
    </row>
    <row r="4140" spans="1:1">
      <c r="A4140" s="116"/>
    </row>
    <row r="4141" spans="1:1">
      <c r="A4141" s="116"/>
    </row>
    <row r="4142" spans="1:1">
      <c r="A4142" s="116"/>
    </row>
    <row r="4143" spans="1:1">
      <c r="A4143" s="116"/>
    </row>
    <row r="4144" spans="1:1">
      <c r="A4144" s="116"/>
    </row>
    <row r="4145" spans="1:1">
      <c r="A4145" s="116"/>
    </row>
    <row r="4146" spans="1:1">
      <c r="A4146" s="116"/>
    </row>
    <row r="4147" spans="1:1">
      <c r="A4147" s="116"/>
    </row>
    <row r="4148" spans="1:1">
      <c r="A4148" s="116"/>
    </row>
    <row r="4149" spans="1:1">
      <c r="A4149" s="116"/>
    </row>
    <row r="4150" spans="1:1">
      <c r="A4150" s="116"/>
    </row>
    <row r="4151" spans="1:1">
      <c r="A4151" s="116"/>
    </row>
    <row r="4152" spans="1:1">
      <c r="A4152" s="116"/>
    </row>
    <row r="4153" spans="1:1">
      <c r="A4153" s="116"/>
    </row>
    <row r="4154" spans="1:1">
      <c r="A4154" s="116"/>
    </row>
    <row r="4155" spans="1:1">
      <c r="A4155" s="116"/>
    </row>
    <row r="4156" spans="1:1">
      <c r="A4156" s="116"/>
    </row>
    <row r="4157" spans="1:1">
      <c r="A4157" s="116"/>
    </row>
    <row r="4158" spans="1:1">
      <c r="A4158" s="116"/>
    </row>
    <row r="4159" spans="1:1">
      <c r="A4159" s="116"/>
    </row>
    <row r="4160" spans="1:1">
      <c r="A4160" s="116"/>
    </row>
    <row r="4161" spans="1:1">
      <c r="A4161" s="116"/>
    </row>
    <row r="4162" spans="1:1">
      <c r="A4162" s="116"/>
    </row>
    <row r="4163" spans="1:1">
      <c r="A4163" s="116"/>
    </row>
    <row r="4164" spans="1:1">
      <c r="A4164" s="116"/>
    </row>
    <row r="4165" spans="1:1">
      <c r="A4165" s="116"/>
    </row>
    <row r="4166" spans="1:1">
      <c r="A4166" s="116"/>
    </row>
    <row r="4167" spans="1:1">
      <c r="A4167" s="116"/>
    </row>
    <row r="4168" spans="1:1">
      <c r="A4168" s="116"/>
    </row>
    <row r="4169" spans="1:1">
      <c r="A4169" s="116"/>
    </row>
    <row r="4170" spans="1:1">
      <c r="A4170" s="116"/>
    </row>
    <row r="4171" spans="1:1">
      <c r="A4171" s="116"/>
    </row>
    <row r="4172" spans="1:1">
      <c r="A4172" s="116"/>
    </row>
    <row r="4173" spans="1:1">
      <c r="A4173" s="116"/>
    </row>
    <row r="4174" spans="1:1">
      <c r="A4174" s="116"/>
    </row>
    <row r="4175" spans="1:1">
      <c r="A4175" s="116"/>
    </row>
    <row r="4176" spans="1:1">
      <c r="A4176" s="116"/>
    </row>
    <row r="4177" spans="1:1">
      <c r="A4177" s="116"/>
    </row>
    <row r="4178" spans="1:1">
      <c r="A4178" s="116"/>
    </row>
    <row r="4179" spans="1:1">
      <c r="A4179" s="116"/>
    </row>
    <row r="4180" spans="1:1">
      <c r="A4180" s="116"/>
    </row>
    <row r="4181" spans="1:1">
      <c r="A4181" s="116"/>
    </row>
    <row r="4182" spans="1:1">
      <c r="A4182" s="116"/>
    </row>
    <row r="4183" spans="1:1">
      <c r="A4183" s="116"/>
    </row>
    <row r="4184" spans="1:1">
      <c r="A4184" s="116"/>
    </row>
    <row r="4185" spans="1:1">
      <c r="A4185" s="116"/>
    </row>
    <row r="4186" spans="1:1">
      <c r="A4186" s="116"/>
    </row>
    <row r="4187" spans="1:1">
      <c r="A4187" s="116"/>
    </row>
    <row r="4188" spans="1:1">
      <c r="A4188" s="116"/>
    </row>
    <row r="4189" spans="1:1">
      <c r="A4189" s="116"/>
    </row>
    <row r="4190" spans="1:1">
      <c r="A4190" s="116"/>
    </row>
    <row r="4191" spans="1:1">
      <c r="A4191" s="116"/>
    </row>
    <row r="4192" spans="1:1">
      <c r="A4192" s="116"/>
    </row>
    <row r="4193" spans="1:1">
      <c r="A4193" s="116"/>
    </row>
    <row r="4194" spans="1:1">
      <c r="A4194" s="116"/>
    </row>
    <row r="4195" spans="1:1">
      <c r="A4195" s="116"/>
    </row>
    <row r="4196" spans="1:1">
      <c r="A4196" s="116"/>
    </row>
    <row r="4197" spans="1:1">
      <c r="A4197" s="116"/>
    </row>
    <row r="4198" spans="1:1">
      <c r="A4198" s="116"/>
    </row>
    <row r="4199" spans="1:1">
      <c r="A4199" s="116"/>
    </row>
    <row r="4200" spans="1:1">
      <c r="A4200" s="116"/>
    </row>
    <row r="4201" spans="1:1">
      <c r="A4201" s="116"/>
    </row>
    <row r="4202" spans="1:1">
      <c r="A4202" s="116"/>
    </row>
    <row r="4203" spans="1:1">
      <c r="A4203" s="116"/>
    </row>
    <row r="4204" spans="1:1">
      <c r="A4204" s="116"/>
    </row>
    <row r="4205" spans="1:1">
      <c r="A4205" s="116"/>
    </row>
    <row r="4206" spans="1:1">
      <c r="A4206" s="116"/>
    </row>
    <row r="4207" spans="1:1">
      <c r="A4207" s="116"/>
    </row>
    <row r="4208" spans="1:1">
      <c r="A4208" s="116"/>
    </row>
    <row r="4209" spans="1:1">
      <c r="A4209" s="116"/>
    </row>
    <row r="4210" spans="1:1">
      <c r="A4210" s="116"/>
    </row>
    <row r="4211" spans="1:1">
      <c r="A4211" s="116"/>
    </row>
    <row r="4212" spans="1:1">
      <c r="A4212" s="116"/>
    </row>
    <row r="4213" spans="1:1">
      <c r="A4213" s="116"/>
    </row>
    <row r="4214" spans="1:1">
      <c r="A4214" s="116"/>
    </row>
    <row r="4215" spans="1:1">
      <c r="A4215" s="116"/>
    </row>
    <row r="4216" spans="1:1">
      <c r="A4216" s="116"/>
    </row>
    <row r="4217" spans="1:1">
      <c r="A4217" s="116"/>
    </row>
    <row r="4218" spans="1:1">
      <c r="A4218" s="116"/>
    </row>
    <row r="4219" spans="1:1">
      <c r="A4219" s="116"/>
    </row>
    <row r="4220" spans="1:1">
      <c r="A4220" s="116"/>
    </row>
    <row r="4221" spans="1:1">
      <c r="A4221" s="116"/>
    </row>
    <row r="4222" spans="1:1">
      <c r="A4222" s="116"/>
    </row>
    <row r="4223" spans="1:1">
      <c r="A4223" s="116"/>
    </row>
    <row r="4224" spans="1:1">
      <c r="A4224" s="116"/>
    </row>
    <row r="4225" spans="1:1">
      <c r="A4225" s="116"/>
    </row>
    <row r="4226" spans="1:1">
      <c r="A4226" s="116"/>
    </row>
    <row r="4227" spans="1:1">
      <c r="A4227" s="116"/>
    </row>
    <row r="4228" spans="1:1">
      <c r="A4228" s="116"/>
    </row>
    <row r="4229" spans="1:1">
      <c r="A4229" s="116"/>
    </row>
    <row r="4230" spans="1:1">
      <c r="A4230" s="116"/>
    </row>
    <row r="4231" spans="1:1">
      <c r="A4231" s="116"/>
    </row>
    <row r="4232" spans="1:1">
      <c r="A4232" s="116"/>
    </row>
    <row r="4233" spans="1:1">
      <c r="A4233" s="116"/>
    </row>
    <row r="4234" spans="1:1">
      <c r="A4234" s="116"/>
    </row>
    <row r="4235" spans="1:1">
      <c r="A4235" s="116"/>
    </row>
    <row r="4236" spans="1:1">
      <c r="A4236" s="116"/>
    </row>
    <row r="4237" spans="1:1">
      <c r="A4237" s="116"/>
    </row>
    <row r="4238" spans="1:1">
      <c r="A4238" s="116"/>
    </row>
    <row r="4239" spans="1:1">
      <c r="A4239" s="116"/>
    </row>
    <row r="4240" spans="1:1">
      <c r="A4240" s="116"/>
    </row>
    <row r="4241" spans="1:1">
      <c r="A4241" s="116"/>
    </row>
    <row r="4242" spans="1:1">
      <c r="A4242" s="116"/>
    </row>
    <row r="4243" spans="1:1">
      <c r="A4243" s="116"/>
    </row>
    <row r="4244" spans="1:1">
      <c r="A4244" s="116"/>
    </row>
    <row r="4245" spans="1:1">
      <c r="A4245" s="116"/>
    </row>
    <row r="4246" spans="1:1">
      <c r="A4246" s="116"/>
    </row>
    <row r="4247" spans="1:1">
      <c r="A4247" s="116"/>
    </row>
    <row r="4248" spans="1:1">
      <c r="A4248" s="116"/>
    </row>
    <row r="4249" spans="1:1">
      <c r="A4249" s="116"/>
    </row>
    <row r="4250" spans="1:1">
      <c r="A4250" s="116"/>
    </row>
    <row r="4251" spans="1:1">
      <c r="A4251" s="116"/>
    </row>
    <row r="4252" spans="1:1">
      <c r="A4252" s="116"/>
    </row>
    <row r="4253" spans="1:1">
      <c r="A4253" s="116"/>
    </row>
    <row r="4254" spans="1:1">
      <c r="A4254" s="116"/>
    </row>
    <row r="4255" spans="1:1">
      <c r="A4255" s="116"/>
    </row>
    <row r="4256" spans="1:1">
      <c r="A4256" s="116"/>
    </row>
    <row r="4257" spans="1:1">
      <c r="A4257" s="116"/>
    </row>
    <row r="4258" spans="1:1">
      <c r="A4258" s="116"/>
    </row>
    <row r="4259" spans="1:1">
      <c r="A4259" s="116"/>
    </row>
    <row r="4260" spans="1:1">
      <c r="A4260" s="116"/>
    </row>
    <row r="4261" spans="1:1">
      <c r="A4261" s="116"/>
    </row>
    <row r="4262" spans="1:1">
      <c r="A4262" s="116"/>
    </row>
    <row r="4263" spans="1:1">
      <c r="A4263" s="116"/>
    </row>
    <row r="4264" spans="1:1">
      <c r="A4264" s="116"/>
    </row>
    <row r="4265" spans="1:1">
      <c r="A4265" s="116"/>
    </row>
    <row r="4266" spans="1:1">
      <c r="A4266" s="116"/>
    </row>
    <row r="4267" spans="1:1">
      <c r="A4267" s="116"/>
    </row>
    <row r="4268" spans="1:1">
      <c r="A4268" s="116"/>
    </row>
    <row r="4269" spans="1:1">
      <c r="A4269" s="116"/>
    </row>
    <row r="4270" spans="1:1">
      <c r="A4270" s="116"/>
    </row>
    <row r="4271" spans="1:1">
      <c r="A4271" s="116"/>
    </row>
    <row r="4272" spans="1:1">
      <c r="A4272" s="116"/>
    </row>
    <row r="4273" spans="1:1">
      <c r="A4273" s="116"/>
    </row>
    <row r="4274" spans="1:1">
      <c r="A4274" s="116"/>
    </row>
    <row r="4275" spans="1:1">
      <c r="A4275" s="116"/>
    </row>
    <row r="4276" spans="1:1">
      <c r="A4276" s="116"/>
    </row>
    <row r="4277" spans="1:1">
      <c r="A4277" s="116"/>
    </row>
    <row r="4278" spans="1:1">
      <c r="A4278" s="116"/>
    </row>
    <row r="4279" spans="1:1">
      <c r="A4279" s="116"/>
    </row>
    <row r="4280" spans="1:1">
      <c r="A4280" s="116"/>
    </row>
    <row r="4281" spans="1:1">
      <c r="A4281" s="116"/>
    </row>
    <row r="4282" spans="1:1">
      <c r="A4282" s="116"/>
    </row>
    <row r="4283" spans="1:1">
      <c r="A4283" s="116"/>
    </row>
    <row r="4284" spans="1:1">
      <c r="A4284" s="116"/>
    </row>
    <row r="4285" spans="1:1">
      <c r="A4285" s="116"/>
    </row>
    <row r="4286" spans="1:1">
      <c r="A4286" s="116"/>
    </row>
    <row r="4287" spans="1:1">
      <c r="A4287" s="116"/>
    </row>
    <row r="4288" spans="1:1">
      <c r="A4288" s="116"/>
    </row>
    <row r="4289" spans="1:1">
      <c r="A4289" s="116"/>
    </row>
    <row r="4290" spans="1:1">
      <c r="A4290" s="116"/>
    </row>
    <row r="4291" spans="1:1">
      <c r="A4291" s="116"/>
    </row>
    <row r="4292" spans="1:1">
      <c r="A4292" s="116"/>
    </row>
    <row r="4293" spans="1:1">
      <c r="A4293" s="116"/>
    </row>
    <row r="4294" spans="1:1">
      <c r="A4294" s="116"/>
    </row>
    <row r="4295" spans="1:1">
      <c r="A4295" s="116"/>
    </row>
    <row r="4296" spans="1:1">
      <c r="A4296" s="116"/>
    </row>
    <row r="4297" spans="1:1">
      <c r="A4297" s="116"/>
    </row>
    <row r="4298" spans="1:1">
      <c r="A4298" s="116"/>
    </row>
    <row r="4299" spans="1:1">
      <c r="A4299" s="116"/>
    </row>
    <row r="4300" spans="1:1">
      <c r="A4300" s="116"/>
    </row>
    <row r="4301" spans="1:1">
      <c r="A4301" s="116"/>
    </row>
    <row r="4302" spans="1:1">
      <c r="A4302" s="116"/>
    </row>
    <row r="4303" spans="1:1">
      <c r="A4303" s="116"/>
    </row>
    <row r="4304" spans="1:1">
      <c r="A4304" s="116"/>
    </row>
    <row r="4305" spans="1:1">
      <c r="A4305" s="116"/>
    </row>
    <row r="4306" spans="1:1">
      <c r="A4306" s="116"/>
    </row>
    <row r="4307" spans="1:1">
      <c r="A4307" s="116"/>
    </row>
    <row r="4308" spans="1:1">
      <c r="A4308" s="116"/>
    </row>
    <row r="4309" spans="1:1">
      <c r="A4309" s="116"/>
    </row>
    <row r="4310" spans="1:1">
      <c r="A4310" s="116"/>
    </row>
    <row r="4311" spans="1:1">
      <c r="A4311" s="116"/>
    </row>
    <row r="4312" spans="1:1">
      <c r="A4312" s="116"/>
    </row>
    <row r="4313" spans="1:1">
      <c r="A4313" s="116"/>
    </row>
    <row r="4314" spans="1:1">
      <c r="A4314" s="116"/>
    </row>
    <row r="4315" spans="1:1">
      <c r="A4315" s="116"/>
    </row>
    <row r="4316" spans="1:1">
      <c r="A4316" s="116"/>
    </row>
    <row r="4317" spans="1:1">
      <c r="A4317" s="116"/>
    </row>
    <row r="4318" spans="1:1">
      <c r="A4318" s="116"/>
    </row>
    <row r="4319" spans="1:1">
      <c r="A4319" s="116"/>
    </row>
    <row r="4320" spans="1:1">
      <c r="A4320" s="116"/>
    </row>
    <row r="4321" spans="1:1">
      <c r="A4321" s="116"/>
    </row>
    <row r="4322" spans="1:1">
      <c r="A4322" s="116"/>
    </row>
    <row r="4323" spans="1:1">
      <c r="A4323" s="116"/>
    </row>
    <row r="4324" spans="1:1">
      <c r="A4324" s="116"/>
    </row>
    <row r="4325" spans="1:1">
      <c r="A4325" s="116"/>
    </row>
    <row r="4326" spans="1:1">
      <c r="A4326" s="116"/>
    </row>
    <row r="4327" spans="1:1">
      <c r="A4327" s="116"/>
    </row>
    <row r="4328" spans="1:1">
      <c r="A4328" s="116"/>
    </row>
    <row r="4329" spans="1:1">
      <c r="A4329" s="116"/>
    </row>
    <row r="4330" spans="1:1">
      <c r="A4330" s="116"/>
    </row>
    <row r="4331" spans="1:1">
      <c r="A4331" s="116"/>
    </row>
    <row r="4332" spans="1:1">
      <c r="A4332" s="116"/>
    </row>
    <row r="4333" spans="1:1">
      <c r="A4333" s="116"/>
    </row>
    <row r="4334" spans="1:1">
      <c r="A4334" s="116"/>
    </row>
    <row r="4335" spans="1:1">
      <c r="A4335" s="116"/>
    </row>
    <row r="4336" spans="1:1">
      <c r="A4336" s="116"/>
    </row>
    <row r="4337" spans="1:1">
      <c r="A4337" s="116"/>
    </row>
    <row r="4338" spans="1:1">
      <c r="A4338" s="116"/>
    </row>
    <row r="4339" spans="1:1">
      <c r="A4339" s="116"/>
    </row>
    <row r="4340" spans="1:1">
      <c r="A4340" s="116"/>
    </row>
    <row r="4341" spans="1:1">
      <c r="A4341" s="116"/>
    </row>
    <row r="4342" spans="1:1">
      <c r="A4342" s="116"/>
    </row>
    <row r="4343" spans="1:1">
      <c r="A4343" s="116"/>
    </row>
    <row r="4344" spans="1:1">
      <c r="A4344" s="116"/>
    </row>
    <row r="4345" spans="1:1">
      <c r="A4345" s="116"/>
    </row>
    <row r="4346" spans="1:1">
      <c r="A4346" s="116"/>
    </row>
    <row r="4347" spans="1:1">
      <c r="A4347" s="116"/>
    </row>
    <row r="4348" spans="1:1">
      <c r="A4348" s="116"/>
    </row>
    <row r="4349" spans="1:1">
      <c r="A4349" s="116"/>
    </row>
    <row r="4350" spans="1:1">
      <c r="A4350" s="116"/>
    </row>
    <row r="4351" spans="1:1">
      <c r="A4351" s="116"/>
    </row>
    <row r="4352" spans="1:1">
      <c r="A4352" s="116"/>
    </row>
    <row r="4353" spans="1:1">
      <c r="A4353" s="116"/>
    </row>
    <row r="4354" spans="1:1">
      <c r="A4354" s="116"/>
    </row>
    <row r="4355" spans="1:1">
      <c r="A4355" s="116"/>
    </row>
    <row r="4356" spans="1:1">
      <c r="A4356" s="116"/>
    </row>
    <row r="4357" spans="1:1">
      <c r="A4357" s="116"/>
    </row>
    <row r="4358" spans="1:1">
      <c r="A4358" s="116"/>
    </row>
    <row r="4359" spans="1:1">
      <c r="A4359" s="116"/>
    </row>
    <row r="4360" spans="1:1">
      <c r="A4360" s="116"/>
    </row>
    <row r="4361" spans="1:1">
      <c r="A4361" s="116"/>
    </row>
    <row r="4362" spans="1:1">
      <c r="A4362" s="116"/>
    </row>
    <row r="4363" spans="1:1">
      <c r="A4363" s="116"/>
    </row>
    <row r="4364" spans="1:1">
      <c r="A4364" s="116"/>
    </row>
    <row r="4365" spans="1:1">
      <c r="A4365" s="116"/>
    </row>
    <row r="4366" spans="1:1">
      <c r="A4366" s="116"/>
    </row>
    <row r="4367" spans="1:1">
      <c r="A4367" s="116"/>
    </row>
    <row r="4368" spans="1:1">
      <c r="A4368" s="116"/>
    </row>
    <row r="4369" spans="1:1">
      <c r="A4369" s="116"/>
    </row>
    <row r="4370" spans="1:1">
      <c r="A4370" s="116"/>
    </row>
    <row r="4371" spans="1:1">
      <c r="A4371" s="116"/>
    </row>
    <row r="4372" spans="1:1">
      <c r="A4372" s="116"/>
    </row>
    <row r="4373" spans="1:1">
      <c r="A4373" s="116"/>
    </row>
    <row r="4374" spans="1:1">
      <c r="A4374" s="116"/>
    </row>
    <row r="4375" spans="1:1">
      <c r="A4375" s="116"/>
    </row>
    <row r="4376" spans="1:1">
      <c r="A4376" s="116"/>
    </row>
    <row r="4377" spans="1:1">
      <c r="A4377" s="116"/>
    </row>
    <row r="4378" spans="1:1">
      <c r="A4378" s="116"/>
    </row>
    <row r="4379" spans="1:1">
      <c r="A4379" s="116"/>
    </row>
    <row r="4380" spans="1:1">
      <c r="A4380" s="116"/>
    </row>
    <row r="4381" spans="1:1">
      <c r="A4381" s="116"/>
    </row>
    <row r="4382" spans="1:1">
      <c r="A4382" s="116"/>
    </row>
    <row r="4383" spans="1:1">
      <c r="A4383" s="116"/>
    </row>
    <row r="4384" spans="1:1">
      <c r="A4384" s="116"/>
    </row>
    <row r="4385" spans="1:1">
      <c r="A4385" s="116"/>
    </row>
    <row r="4386" spans="1:1">
      <c r="A4386" s="116"/>
    </row>
    <row r="4387" spans="1:1">
      <c r="A4387" s="116"/>
    </row>
    <row r="4388" spans="1:1">
      <c r="A4388" s="116"/>
    </row>
    <row r="4389" spans="1:1">
      <c r="A4389" s="116"/>
    </row>
    <row r="4390" spans="1:1">
      <c r="A4390" s="116"/>
    </row>
    <row r="4391" spans="1:1">
      <c r="A4391" s="116"/>
    </row>
    <row r="4392" spans="1:1">
      <c r="A4392" s="116"/>
    </row>
    <row r="4393" spans="1:1">
      <c r="A4393" s="116"/>
    </row>
    <row r="4394" spans="1:1">
      <c r="A4394" s="116"/>
    </row>
    <row r="4395" spans="1:1">
      <c r="A4395" s="116"/>
    </row>
    <row r="4396" spans="1:1">
      <c r="A4396" s="116"/>
    </row>
    <row r="4397" spans="1:1">
      <c r="A4397" s="116"/>
    </row>
    <row r="4398" spans="1:1">
      <c r="A4398" s="116"/>
    </row>
    <row r="4399" spans="1:1">
      <c r="A4399" s="116"/>
    </row>
    <row r="4400" spans="1:1">
      <c r="A4400" s="116"/>
    </row>
    <row r="4401" spans="1:1">
      <c r="A4401" s="116"/>
    </row>
    <row r="4402" spans="1:1">
      <c r="A4402" s="116"/>
    </row>
    <row r="4403" spans="1:1">
      <c r="A4403" s="116"/>
    </row>
    <row r="4404" spans="1:1">
      <c r="A4404" s="116"/>
    </row>
    <row r="4405" spans="1:1">
      <c r="A4405" s="116"/>
    </row>
    <row r="4406" spans="1:1">
      <c r="A4406" s="116"/>
    </row>
    <row r="4407" spans="1:1">
      <c r="A4407" s="116"/>
    </row>
    <row r="4408" spans="1:1">
      <c r="A4408" s="116"/>
    </row>
    <row r="4409" spans="1:1">
      <c r="A4409" s="116"/>
    </row>
    <row r="4410" spans="1:1">
      <c r="A4410" s="116"/>
    </row>
    <row r="4411" spans="1:1">
      <c r="A4411" s="116"/>
    </row>
    <row r="4412" spans="1:1">
      <c r="A4412" s="116"/>
    </row>
    <row r="4413" spans="1:1">
      <c r="A4413" s="116"/>
    </row>
    <row r="4414" spans="1:1">
      <c r="A4414" s="116"/>
    </row>
    <row r="4415" spans="1:1">
      <c r="A4415" s="116"/>
    </row>
    <row r="4416" spans="1:1">
      <c r="A4416" s="116"/>
    </row>
    <row r="4417" spans="1:1">
      <c r="A4417" s="116"/>
    </row>
    <row r="4418" spans="1:1">
      <c r="A4418" s="116"/>
    </row>
    <row r="4419" spans="1:1">
      <c r="A4419" s="116"/>
    </row>
    <row r="4420" spans="1:1">
      <c r="A4420" s="116"/>
    </row>
    <row r="4421" spans="1:1">
      <c r="A4421" s="116"/>
    </row>
    <row r="4422" spans="1:1">
      <c r="A4422" s="116"/>
    </row>
    <row r="4423" spans="1:1">
      <c r="A4423" s="116"/>
    </row>
    <row r="4424" spans="1:1">
      <c r="A4424" s="116"/>
    </row>
    <row r="4425" spans="1:1">
      <c r="A4425" s="116"/>
    </row>
    <row r="4426" spans="1:1">
      <c r="A4426" s="116"/>
    </row>
    <row r="4427" spans="1:1">
      <c r="A4427" s="116"/>
    </row>
    <row r="4428" spans="1:1">
      <c r="A4428" s="116"/>
    </row>
    <row r="4429" spans="1:1">
      <c r="A4429" s="116"/>
    </row>
    <row r="4430" spans="1:1">
      <c r="A4430" s="116"/>
    </row>
    <row r="4431" spans="1:1">
      <c r="A4431" s="116"/>
    </row>
    <row r="4432" spans="1:1">
      <c r="A4432" s="116"/>
    </row>
    <row r="4433" spans="1:1">
      <c r="A4433" s="116"/>
    </row>
    <row r="4434" spans="1:1">
      <c r="A4434" s="116"/>
    </row>
    <row r="4435" spans="1:1">
      <c r="A4435" s="116"/>
    </row>
    <row r="4436" spans="1:1">
      <c r="A4436" s="116"/>
    </row>
    <row r="4437" spans="1:1">
      <c r="A4437" s="116"/>
    </row>
    <row r="4438" spans="1:1">
      <c r="A4438" s="116"/>
    </row>
    <row r="4439" spans="1:1">
      <c r="A4439" s="116"/>
    </row>
    <row r="4440" spans="1:1">
      <c r="A4440" s="116"/>
    </row>
    <row r="4441" spans="1:1">
      <c r="A4441" s="116"/>
    </row>
    <row r="4442" spans="1:1">
      <c r="A4442" s="116"/>
    </row>
    <row r="4443" spans="1:1">
      <c r="A4443" s="116"/>
    </row>
    <row r="4444" spans="1:1">
      <c r="A4444" s="116"/>
    </row>
    <row r="4445" spans="1:1">
      <c r="A4445" s="116"/>
    </row>
    <row r="4446" spans="1:1">
      <c r="A4446" s="116"/>
    </row>
    <row r="4447" spans="1:1">
      <c r="A4447" s="116"/>
    </row>
    <row r="4448" spans="1:1">
      <c r="A4448" s="116"/>
    </row>
    <row r="4449" spans="1:1">
      <c r="A4449" s="116"/>
    </row>
    <row r="4450" spans="1:1">
      <c r="A4450" s="116"/>
    </row>
    <row r="4451" spans="1:1">
      <c r="A4451" s="116"/>
    </row>
    <row r="4452" spans="1:1">
      <c r="A4452" s="116"/>
    </row>
    <row r="4453" spans="1:1">
      <c r="A4453" s="116"/>
    </row>
    <row r="4454" spans="1:1">
      <c r="A4454" s="116"/>
    </row>
    <row r="4455" spans="1:1">
      <c r="A4455" s="116"/>
    </row>
    <row r="4456" spans="1:1">
      <c r="A4456" s="116"/>
    </row>
    <row r="4457" spans="1:1">
      <c r="A4457" s="116"/>
    </row>
    <row r="4458" spans="1:1">
      <c r="A4458" s="116"/>
    </row>
    <row r="4459" spans="1:1">
      <c r="A4459" s="116"/>
    </row>
    <row r="4460" spans="1:1">
      <c r="A4460" s="116"/>
    </row>
    <row r="4461" spans="1:1">
      <c r="A4461" s="116"/>
    </row>
    <row r="4462" spans="1:1">
      <c r="A4462" s="116"/>
    </row>
    <row r="4463" spans="1:1">
      <c r="A4463" s="116"/>
    </row>
    <row r="4464" spans="1:1">
      <c r="A4464" s="116"/>
    </row>
    <row r="4465" spans="1:1">
      <c r="A4465" s="116"/>
    </row>
    <row r="4466" spans="1:1">
      <c r="A4466" s="116"/>
    </row>
    <row r="4467" spans="1:1">
      <c r="A4467" s="116"/>
    </row>
    <row r="4468" spans="1:1">
      <c r="A4468" s="116"/>
    </row>
    <row r="4469" spans="1:1">
      <c r="A4469" s="116"/>
    </row>
    <row r="4470" spans="1:1">
      <c r="A4470" s="116"/>
    </row>
    <row r="4471" spans="1:1">
      <c r="A4471" s="116"/>
    </row>
    <row r="4472" spans="1:1">
      <c r="A4472" s="116"/>
    </row>
    <row r="4473" spans="1:1">
      <c r="A4473" s="116"/>
    </row>
    <row r="4474" spans="1:1">
      <c r="A4474" s="116"/>
    </row>
    <row r="4475" spans="1:1">
      <c r="A4475" s="116"/>
    </row>
    <row r="4476" spans="1:1">
      <c r="A4476" s="116"/>
    </row>
    <row r="4477" spans="1:1">
      <c r="A4477" s="116"/>
    </row>
    <row r="4478" spans="1:1">
      <c r="A4478" s="116"/>
    </row>
    <row r="4479" spans="1:1">
      <c r="A4479" s="116"/>
    </row>
    <row r="4480" spans="1:1">
      <c r="A4480" s="116"/>
    </row>
    <row r="4481" spans="1:1">
      <c r="A4481" s="116"/>
    </row>
    <row r="4482" spans="1:1">
      <c r="A4482" s="116"/>
    </row>
    <row r="4483" spans="1:1">
      <c r="A4483" s="116"/>
    </row>
    <row r="4484" spans="1:1">
      <c r="A4484" s="116"/>
    </row>
    <row r="4485" spans="1:1">
      <c r="A4485" s="116"/>
    </row>
    <row r="4486" spans="1:1">
      <c r="A4486" s="116"/>
    </row>
    <row r="4487" spans="1:1">
      <c r="A4487" s="116"/>
    </row>
    <row r="4488" spans="1:1">
      <c r="A4488" s="116"/>
    </row>
    <row r="4489" spans="1:1">
      <c r="A4489" s="116"/>
    </row>
    <row r="4490" spans="1:1">
      <c r="A4490" s="116"/>
    </row>
    <row r="4491" spans="1:1">
      <c r="A4491" s="116"/>
    </row>
    <row r="4492" spans="1:1">
      <c r="A4492" s="116"/>
    </row>
    <row r="4493" spans="1:1">
      <c r="A4493" s="116"/>
    </row>
    <row r="4494" spans="1:1">
      <c r="A4494" s="116"/>
    </row>
    <row r="4495" spans="1:1">
      <c r="A4495" s="116"/>
    </row>
    <row r="4496" spans="1:1">
      <c r="A4496" s="116"/>
    </row>
    <row r="4497" spans="1:1">
      <c r="A4497" s="116"/>
    </row>
    <row r="4498" spans="1:1">
      <c r="A4498" s="116"/>
    </row>
    <row r="4499" spans="1:1">
      <c r="A4499" s="116"/>
    </row>
    <row r="4500" spans="1:1">
      <c r="A4500" s="116"/>
    </row>
    <row r="4501" spans="1:1">
      <c r="A4501" s="116"/>
    </row>
    <row r="4502" spans="1:1">
      <c r="A4502" s="116"/>
    </row>
    <row r="4503" spans="1:1">
      <c r="A4503" s="116"/>
    </row>
    <row r="4504" spans="1:1">
      <c r="A4504" s="116"/>
    </row>
    <row r="4505" spans="1:1">
      <c r="A4505" s="116"/>
    </row>
    <row r="4506" spans="1:1">
      <c r="A4506" s="116"/>
    </row>
    <row r="4507" spans="1:1">
      <c r="A4507" s="116"/>
    </row>
    <row r="4508" spans="1:1">
      <c r="A4508" s="116"/>
    </row>
    <row r="4509" spans="1:1">
      <c r="A4509" s="116"/>
    </row>
    <row r="4510" spans="1:1">
      <c r="A4510" s="116"/>
    </row>
    <row r="4511" spans="1:1">
      <c r="A4511" s="116"/>
    </row>
    <row r="4512" spans="1:1">
      <c r="A4512" s="116"/>
    </row>
    <row r="4513" spans="1:1">
      <c r="A4513" s="116"/>
    </row>
    <row r="4514" spans="1:1">
      <c r="A4514" s="116"/>
    </row>
    <row r="4515" spans="1:1">
      <c r="A4515" s="116"/>
    </row>
    <row r="4516" spans="1:1">
      <c r="A4516" s="116"/>
    </row>
    <row r="4517" spans="1:1">
      <c r="A4517" s="116"/>
    </row>
    <row r="4518" spans="1:1">
      <c r="A4518" s="116"/>
    </row>
    <row r="4519" spans="1:1">
      <c r="A4519" s="116"/>
    </row>
    <row r="4520" spans="1:1">
      <c r="A4520" s="116"/>
    </row>
    <row r="4521" spans="1:1">
      <c r="A4521" s="116"/>
    </row>
    <row r="4522" spans="1:1">
      <c r="A4522" s="116"/>
    </row>
    <row r="4523" spans="1:1">
      <c r="A4523" s="116"/>
    </row>
    <row r="4524" spans="1:1">
      <c r="A4524" s="116"/>
    </row>
    <row r="4525" spans="1:1">
      <c r="A4525" s="116"/>
    </row>
    <row r="4526" spans="1:1">
      <c r="A4526" s="116"/>
    </row>
    <row r="4527" spans="1:1">
      <c r="A4527" s="116"/>
    </row>
    <row r="4528" spans="1:1">
      <c r="A4528" s="116"/>
    </row>
    <row r="4529" spans="1:1">
      <c r="A4529" s="116"/>
    </row>
    <row r="4530" spans="1:1">
      <c r="A4530" s="116"/>
    </row>
    <row r="4531" spans="1:1">
      <c r="A4531" s="116"/>
    </row>
    <row r="4532" spans="1:1">
      <c r="A4532" s="116"/>
    </row>
    <row r="4533" spans="1:1">
      <c r="A4533" s="116"/>
    </row>
    <row r="4534" spans="1:1">
      <c r="A4534" s="116"/>
    </row>
    <row r="4535" spans="1:1">
      <c r="A4535" s="116"/>
    </row>
    <row r="4536" spans="1:1">
      <c r="A4536" s="116"/>
    </row>
    <row r="4537" spans="1:1">
      <c r="A4537" s="116"/>
    </row>
    <row r="4538" spans="1:1">
      <c r="A4538" s="116"/>
    </row>
    <row r="4539" spans="1:1">
      <c r="A4539" s="116"/>
    </row>
    <row r="4540" spans="1:1">
      <c r="A4540" s="116"/>
    </row>
    <row r="4541" spans="1:1">
      <c r="A4541" s="116"/>
    </row>
    <row r="4542" spans="1:1">
      <c r="A4542" s="116"/>
    </row>
    <row r="4543" spans="1:1">
      <c r="A4543" s="116"/>
    </row>
    <row r="4544" spans="1:1">
      <c r="A4544" s="116"/>
    </row>
    <row r="4545" spans="1:1">
      <c r="A4545" s="116"/>
    </row>
    <row r="4546" spans="1:1">
      <c r="A4546" s="116"/>
    </row>
    <row r="4547" spans="1:1">
      <c r="A4547" s="116"/>
    </row>
    <row r="4548" spans="1:1">
      <c r="A4548" s="116"/>
    </row>
    <row r="4549" spans="1:1">
      <c r="A4549" s="116"/>
    </row>
    <row r="4550" spans="1:1">
      <c r="A4550" s="116"/>
    </row>
    <row r="4551" spans="1:1">
      <c r="A4551" s="116"/>
    </row>
    <row r="4552" spans="1:1">
      <c r="A4552" s="116"/>
    </row>
    <row r="4553" spans="1:1">
      <c r="A4553" s="116"/>
    </row>
    <row r="4554" spans="1:1">
      <c r="A4554" s="116"/>
    </row>
    <row r="4555" spans="1:1">
      <c r="A4555" s="116"/>
    </row>
    <row r="4556" spans="1:1">
      <c r="A4556" s="116"/>
    </row>
    <row r="4557" spans="1:1">
      <c r="A4557" s="116"/>
    </row>
    <row r="4558" spans="1:1">
      <c r="A4558" s="116"/>
    </row>
    <row r="4559" spans="1:1">
      <c r="A4559" s="116"/>
    </row>
    <row r="4560" spans="1:1">
      <c r="A4560" s="116"/>
    </row>
    <row r="4561" spans="1:1">
      <c r="A4561" s="116"/>
    </row>
    <row r="4562" spans="1:1">
      <c r="A4562" s="116"/>
    </row>
    <row r="4563" spans="1:1">
      <c r="A4563" s="116"/>
    </row>
    <row r="4564" spans="1:1">
      <c r="A4564" s="116"/>
    </row>
    <row r="4565" spans="1:1">
      <c r="A4565" s="116"/>
    </row>
    <row r="4566" spans="1:1">
      <c r="A4566" s="116"/>
    </row>
    <row r="4567" spans="1:1">
      <c r="A4567" s="116"/>
    </row>
    <row r="4568" spans="1:1">
      <c r="A4568" s="116"/>
    </row>
    <row r="4569" spans="1:1">
      <c r="A4569" s="116"/>
    </row>
    <row r="4570" spans="1:1">
      <c r="A4570" s="116"/>
    </row>
    <row r="4571" spans="1:1">
      <c r="A4571" s="116"/>
    </row>
    <row r="4572" spans="1:1">
      <c r="A4572" s="116"/>
    </row>
    <row r="4573" spans="1:1">
      <c r="A4573" s="116"/>
    </row>
    <row r="4574" spans="1:1">
      <c r="A4574" s="116"/>
    </row>
    <row r="4575" spans="1:1">
      <c r="A4575" s="116"/>
    </row>
    <row r="4576" spans="1:1">
      <c r="A4576" s="116"/>
    </row>
    <row r="4577" spans="1:1">
      <c r="A4577" s="116"/>
    </row>
    <row r="4578" spans="1:1">
      <c r="A4578" s="116"/>
    </row>
    <row r="4579" spans="1:1">
      <c r="A4579" s="116"/>
    </row>
    <row r="4580" spans="1:1">
      <c r="A4580" s="116"/>
    </row>
    <row r="4581" spans="1:1">
      <c r="A4581" s="116"/>
    </row>
    <row r="4582" spans="1:1">
      <c r="A4582" s="116"/>
    </row>
    <row r="4583" spans="1:1">
      <c r="A4583" s="116"/>
    </row>
    <row r="4584" spans="1:1">
      <c r="A4584" s="116"/>
    </row>
    <row r="4585" spans="1:1">
      <c r="A4585" s="116"/>
    </row>
    <row r="4586" spans="1:1">
      <c r="A4586" s="116"/>
    </row>
    <row r="4587" spans="1:1">
      <c r="A4587" s="116"/>
    </row>
    <row r="4588" spans="1:1">
      <c r="A4588" s="116"/>
    </row>
    <row r="4589" spans="1:1">
      <c r="A4589" s="116"/>
    </row>
    <row r="4590" spans="1:1">
      <c r="A4590" s="116"/>
    </row>
    <row r="4591" spans="1:1">
      <c r="A4591" s="116"/>
    </row>
    <row r="4592" spans="1:1">
      <c r="A4592" s="116"/>
    </row>
    <row r="4593" spans="1:1">
      <c r="A4593" s="116"/>
    </row>
    <row r="4594" spans="1:1">
      <c r="A4594" s="116"/>
    </row>
    <row r="4595" spans="1:1">
      <c r="A4595" s="116"/>
    </row>
    <row r="4596" spans="1:1">
      <c r="A4596" s="116"/>
    </row>
    <row r="4597" spans="1:1">
      <c r="A4597" s="116"/>
    </row>
    <row r="4598" spans="1:1">
      <c r="A4598" s="116"/>
    </row>
    <row r="4599" spans="1:1">
      <c r="A4599" s="116"/>
    </row>
    <row r="4600" spans="1:1">
      <c r="A4600" s="116"/>
    </row>
    <row r="4601" spans="1:1">
      <c r="A4601" s="116"/>
    </row>
    <row r="4602" spans="1:1">
      <c r="A4602" s="116"/>
    </row>
    <row r="4603" spans="1:1">
      <c r="A4603" s="116"/>
    </row>
    <row r="4604" spans="1:1">
      <c r="A4604" s="116"/>
    </row>
    <row r="4605" spans="1:1">
      <c r="A4605" s="116"/>
    </row>
    <row r="4606" spans="1:1">
      <c r="A4606" s="116"/>
    </row>
    <row r="4607" spans="1:1">
      <c r="A4607" s="116"/>
    </row>
    <row r="4608" spans="1:1">
      <c r="A4608" s="116"/>
    </row>
    <row r="4609" spans="1:1">
      <c r="A4609" s="116"/>
    </row>
    <row r="4610" spans="1:1">
      <c r="A4610" s="116"/>
    </row>
    <row r="4611" spans="1:1">
      <c r="A4611" s="116"/>
    </row>
    <row r="4612" spans="1:1">
      <c r="A4612" s="116"/>
    </row>
    <row r="4613" spans="1:1">
      <c r="A4613" s="116"/>
    </row>
    <row r="4614" spans="1:1">
      <c r="A4614" s="116"/>
    </row>
    <row r="4615" spans="1:1">
      <c r="A4615" s="116"/>
    </row>
    <row r="4616" spans="1:1">
      <c r="A4616" s="116"/>
    </row>
    <row r="4617" spans="1:1">
      <c r="A4617" s="116"/>
    </row>
    <row r="4618" spans="1:1">
      <c r="A4618" s="116"/>
    </row>
    <row r="4619" spans="1:1">
      <c r="A4619" s="116"/>
    </row>
    <row r="4620" spans="1:1">
      <c r="A4620" s="116"/>
    </row>
    <row r="4621" spans="1:1">
      <c r="A4621" s="116"/>
    </row>
    <row r="4622" spans="1:1">
      <c r="A4622" s="116"/>
    </row>
    <row r="4623" spans="1:1">
      <c r="A4623" s="116"/>
    </row>
    <row r="4624" spans="1:1">
      <c r="A4624" s="116"/>
    </row>
    <row r="4625" spans="1:1">
      <c r="A4625" s="116"/>
    </row>
    <row r="4626" spans="1:1">
      <c r="A4626" s="116"/>
    </row>
    <row r="4627" spans="1:1">
      <c r="A4627" s="116"/>
    </row>
    <row r="4628" spans="1:1">
      <c r="A4628" s="116"/>
    </row>
    <row r="4629" spans="1:1">
      <c r="A4629" s="116"/>
    </row>
    <row r="4630" spans="1:1">
      <c r="A4630" s="116"/>
    </row>
    <row r="4631" spans="1:1">
      <c r="A4631" s="116"/>
    </row>
    <row r="4632" spans="1:1">
      <c r="A4632" s="116"/>
    </row>
    <row r="4633" spans="1:1">
      <c r="A4633" s="116"/>
    </row>
    <row r="4634" spans="1:1">
      <c r="A4634" s="116"/>
    </row>
    <row r="4635" spans="1:1">
      <c r="A4635" s="116"/>
    </row>
    <row r="4636" spans="1:1">
      <c r="A4636" s="116"/>
    </row>
    <row r="4637" spans="1:1">
      <c r="A4637" s="116"/>
    </row>
    <row r="4638" spans="1:1">
      <c r="A4638" s="116"/>
    </row>
    <row r="4639" spans="1:1">
      <c r="A4639" s="116"/>
    </row>
    <row r="4640" spans="1:1">
      <c r="A4640" s="116"/>
    </row>
    <row r="4641" spans="1:1">
      <c r="A4641" s="116"/>
    </row>
    <row r="4642" spans="1:1">
      <c r="A4642" s="116"/>
    </row>
    <row r="4643" spans="1:1">
      <c r="A4643" s="116"/>
    </row>
    <row r="4644" spans="1:1">
      <c r="A4644" s="116"/>
    </row>
    <row r="4645" spans="1:1">
      <c r="A4645" s="116"/>
    </row>
    <row r="4646" spans="1:1">
      <c r="A4646" s="116"/>
    </row>
    <row r="4647" spans="1:1">
      <c r="A4647" s="116"/>
    </row>
    <row r="4648" spans="1:1">
      <c r="A4648" s="116"/>
    </row>
    <row r="4649" spans="1:1">
      <c r="A4649" s="116"/>
    </row>
    <row r="4650" spans="1:1">
      <c r="A4650" s="116"/>
    </row>
    <row r="4651" spans="1:1">
      <c r="A4651" s="116"/>
    </row>
    <row r="4652" spans="1:1">
      <c r="A4652" s="116"/>
    </row>
    <row r="4653" spans="1:1">
      <c r="A4653" s="116"/>
    </row>
    <row r="4654" spans="1:1">
      <c r="A4654" s="116"/>
    </row>
    <row r="4655" spans="1:1">
      <c r="A4655" s="116"/>
    </row>
    <row r="4656" spans="1:1">
      <c r="A4656" s="116"/>
    </row>
    <row r="4657" spans="1:1">
      <c r="A4657" s="116"/>
    </row>
    <row r="4658" spans="1:1">
      <c r="A4658" s="116"/>
    </row>
    <row r="4659" spans="1:1">
      <c r="A4659" s="116"/>
    </row>
    <row r="4660" spans="1:1">
      <c r="A4660" s="116"/>
    </row>
    <row r="4661" spans="1:1">
      <c r="A4661" s="116"/>
    </row>
    <row r="4662" spans="1:1">
      <c r="A4662" s="116"/>
    </row>
    <row r="4663" spans="1:1">
      <c r="A4663" s="116"/>
    </row>
    <row r="4664" spans="1:1">
      <c r="A4664" s="116"/>
    </row>
    <row r="4665" spans="1:1">
      <c r="A4665" s="116"/>
    </row>
    <row r="4666" spans="1:1">
      <c r="A4666" s="116"/>
    </row>
    <row r="4667" spans="1:1">
      <c r="A4667" s="116"/>
    </row>
    <row r="4668" spans="1:1">
      <c r="A4668" s="116"/>
    </row>
    <row r="4669" spans="1:1">
      <c r="A4669" s="116"/>
    </row>
    <row r="4670" spans="1:1">
      <c r="A4670" s="116"/>
    </row>
    <row r="4671" spans="1:1">
      <c r="A4671" s="116"/>
    </row>
    <row r="4672" spans="1:1">
      <c r="A4672" s="116"/>
    </row>
    <row r="4673" spans="1:1">
      <c r="A4673" s="116"/>
    </row>
    <row r="4674" spans="1:1">
      <c r="A4674" s="116"/>
    </row>
    <row r="4675" spans="1:1">
      <c r="A4675" s="116"/>
    </row>
    <row r="4676" spans="1:1">
      <c r="A4676" s="116"/>
    </row>
    <row r="4677" spans="1:1">
      <c r="A4677" s="116"/>
    </row>
    <row r="4678" spans="1:1">
      <c r="A4678" s="116"/>
    </row>
    <row r="4679" spans="1:1">
      <c r="A4679" s="116"/>
    </row>
    <row r="4680" spans="1:1">
      <c r="A4680" s="116"/>
    </row>
    <row r="4681" spans="1:1">
      <c r="A4681" s="116"/>
    </row>
    <row r="4682" spans="1:1">
      <c r="A4682" s="116"/>
    </row>
    <row r="4683" spans="1:1">
      <c r="A4683" s="116"/>
    </row>
    <row r="4684" spans="1:1">
      <c r="A4684" s="116"/>
    </row>
    <row r="4685" spans="1:1">
      <c r="A4685" s="116"/>
    </row>
    <row r="4686" spans="1:1">
      <c r="A4686" s="116"/>
    </row>
    <row r="4687" spans="1:1">
      <c r="A4687" s="116"/>
    </row>
    <row r="4688" spans="1:1">
      <c r="A4688" s="116"/>
    </row>
    <row r="4689" spans="1:1">
      <c r="A4689" s="116"/>
    </row>
    <row r="4690" spans="1:1">
      <c r="A4690" s="116"/>
    </row>
    <row r="4691" spans="1:1">
      <c r="A4691" s="116"/>
    </row>
    <row r="4692" spans="1:1">
      <c r="A4692" s="116"/>
    </row>
    <row r="4693" spans="1:1">
      <c r="A4693" s="116"/>
    </row>
    <row r="4694" spans="1:1">
      <c r="A4694" s="116"/>
    </row>
    <row r="4695" spans="1:1">
      <c r="A4695" s="116"/>
    </row>
    <row r="4696" spans="1:1">
      <c r="A4696" s="116"/>
    </row>
    <row r="4697" spans="1:1">
      <c r="A4697" s="116"/>
    </row>
    <row r="4698" spans="1:1">
      <c r="A4698" s="116"/>
    </row>
    <row r="4699" spans="1:1">
      <c r="A4699" s="116"/>
    </row>
    <row r="4700" spans="1:1">
      <c r="A4700" s="116"/>
    </row>
    <row r="4701" spans="1:1">
      <c r="A4701" s="116"/>
    </row>
    <row r="4702" spans="1:1">
      <c r="A4702" s="116"/>
    </row>
    <row r="4703" spans="1:1">
      <c r="A4703" s="116"/>
    </row>
    <row r="4704" spans="1:1">
      <c r="A4704" s="116"/>
    </row>
    <row r="4705" spans="1:1">
      <c r="A4705" s="116"/>
    </row>
    <row r="4706" spans="1:1">
      <c r="A4706" s="116"/>
    </row>
    <row r="4707" spans="1:1">
      <c r="A4707" s="116"/>
    </row>
    <row r="4708" spans="1:1">
      <c r="A4708" s="116"/>
    </row>
    <row r="4709" spans="1:1">
      <c r="A4709" s="116"/>
    </row>
    <row r="4710" spans="1:1">
      <c r="A4710" s="116"/>
    </row>
    <row r="4711" spans="1:1">
      <c r="A4711" s="116"/>
    </row>
    <row r="4712" spans="1:1">
      <c r="A4712" s="116"/>
    </row>
    <row r="4713" spans="1:1">
      <c r="A4713" s="116"/>
    </row>
    <row r="4714" spans="1:1">
      <c r="A4714" s="116"/>
    </row>
    <row r="4715" spans="1:1">
      <c r="A4715" s="116"/>
    </row>
    <row r="4716" spans="1:1">
      <c r="A4716" s="116"/>
    </row>
    <row r="4717" spans="1:1">
      <c r="A4717" s="116"/>
    </row>
    <row r="4718" spans="1:1">
      <c r="A4718" s="116"/>
    </row>
    <row r="4719" spans="1:1">
      <c r="A4719" s="116"/>
    </row>
    <row r="4720" spans="1:1">
      <c r="A4720" s="116"/>
    </row>
    <row r="4721" spans="1:1">
      <c r="A4721" s="116"/>
    </row>
    <row r="4722" spans="1:1">
      <c r="A4722" s="116"/>
    </row>
    <row r="4723" spans="1:1">
      <c r="A4723" s="116"/>
    </row>
    <row r="4724" spans="1:1">
      <c r="A4724" s="116"/>
    </row>
    <row r="4725" spans="1:1">
      <c r="A4725" s="116"/>
    </row>
    <row r="4726" spans="1:1">
      <c r="A4726" s="116"/>
    </row>
    <row r="4727" spans="1:1">
      <c r="A4727" s="116"/>
    </row>
    <row r="4728" spans="1:1">
      <c r="A4728" s="116"/>
    </row>
    <row r="4729" spans="1:1">
      <c r="A4729" s="116"/>
    </row>
    <row r="4730" spans="1:1">
      <c r="A4730" s="116"/>
    </row>
    <row r="4731" spans="1:1">
      <c r="A4731" s="116"/>
    </row>
    <row r="4732" spans="1:1">
      <c r="A4732" s="116"/>
    </row>
    <row r="4733" spans="1:1">
      <c r="A4733" s="116"/>
    </row>
    <row r="4734" spans="1:1">
      <c r="A4734" s="116"/>
    </row>
    <row r="4735" spans="1:1">
      <c r="A4735" s="116"/>
    </row>
    <row r="4736" spans="1:1">
      <c r="A4736" s="116"/>
    </row>
    <row r="4737" spans="1:1">
      <c r="A4737" s="116"/>
    </row>
    <row r="4738" spans="1:1">
      <c r="A4738" s="116"/>
    </row>
    <row r="4739" spans="1:1">
      <c r="A4739" s="116"/>
    </row>
    <row r="4740" spans="1:1">
      <c r="A4740" s="116"/>
    </row>
    <row r="4741" spans="1:1">
      <c r="A4741" s="116"/>
    </row>
    <row r="4742" spans="1:1">
      <c r="A4742" s="116"/>
    </row>
    <row r="4743" spans="1:1">
      <c r="A4743" s="116"/>
    </row>
    <row r="4744" spans="1:1">
      <c r="A4744" s="116"/>
    </row>
    <row r="4745" spans="1:1">
      <c r="A4745" s="116"/>
    </row>
    <row r="4746" spans="1:1">
      <c r="A4746" s="116"/>
    </row>
    <row r="4747" spans="1:1">
      <c r="A4747" s="116"/>
    </row>
    <row r="4748" spans="1:1">
      <c r="A4748" s="116"/>
    </row>
    <row r="4749" spans="1:1">
      <c r="A4749" s="116"/>
    </row>
    <row r="4750" spans="1:1">
      <c r="A4750" s="116"/>
    </row>
    <row r="4751" spans="1:1">
      <c r="A4751" s="116"/>
    </row>
    <row r="4752" spans="1:1">
      <c r="A4752" s="116"/>
    </row>
    <row r="4753" spans="1:1">
      <c r="A4753" s="116"/>
    </row>
    <row r="4754" spans="1:1">
      <c r="A4754" s="116"/>
    </row>
    <row r="4755" spans="1:1">
      <c r="A4755" s="116"/>
    </row>
    <row r="4756" spans="1:1">
      <c r="A4756" s="116"/>
    </row>
    <row r="4757" spans="1:1">
      <c r="A4757" s="116"/>
    </row>
    <row r="4758" spans="1:1">
      <c r="A4758" s="116"/>
    </row>
    <row r="4759" spans="1:1">
      <c r="A4759" s="116"/>
    </row>
    <row r="4760" spans="1:1">
      <c r="A4760" s="116"/>
    </row>
    <row r="4761" spans="1:1">
      <c r="A4761" s="116"/>
    </row>
    <row r="4762" spans="1:1">
      <c r="A4762" s="116"/>
    </row>
    <row r="4763" spans="1:1">
      <c r="A4763" s="116"/>
    </row>
    <row r="4764" spans="1:1">
      <c r="A4764" s="116"/>
    </row>
    <row r="4765" spans="1:1">
      <c r="A4765" s="116"/>
    </row>
    <row r="4766" spans="1:1">
      <c r="A4766" s="116"/>
    </row>
    <row r="4767" spans="1:1">
      <c r="A4767" s="116"/>
    </row>
    <row r="4768" spans="1:1">
      <c r="A4768" s="116"/>
    </row>
    <row r="4769" spans="1:1">
      <c r="A4769" s="116"/>
    </row>
    <row r="4770" spans="1:1">
      <c r="A4770" s="116"/>
    </row>
    <row r="4771" spans="1:1">
      <c r="A4771" s="116"/>
    </row>
    <row r="4772" spans="1:1">
      <c r="A4772" s="116"/>
    </row>
    <row r="4773" spans="1:1">
      <c r="A4773" s="116"/>
    </row>
    <row r="4774" spans="1:1">
      <c r="A4774" s="116"/>
    </row>
    <row r="4775" spans="1:1">
      <c r="A4775" s="116"/>
    </row>
    <row r="4776" spans="1:1">
      <c r="A4776" s="116"/>
    </row>
    <row r="4777" spans="1:1">
      <c r="A4777" s="116"/>
    </row>
    <row r="4778" spans="1:1">
      <c r="A4778" s="116"/>
    </row>
    <row r="4779" spans="1:1">
      <c r="A4779" s="116"/>
    </row>
    <row r="4780" spans="1:1">
      <c r="A4780" s="116"/>
    </row>
    <row r="4781" spans="1:1">
      <c r="A4781" s="116"/>
    </row>
    <row r="4782" spans="1:1">
      <c r="A4782" s="116"/>
    </row>
    <row r="4783" spans="1:1">
      <c r="A4783" s="116"/>
    </row>
    <row r="4784" spans="1:1">
      <c r="A4784" s="116"/>
    </row>
    <row r="4785" spans="1:1">
      <c r="A4785" s="116"/>
    </row>
    <row r="4786" spans="1:1">
      <c r="A4786" s="116"/>
    </row>
    <row r="4787" spans="1:1">
      <c r="A4787" s="116"/>
    </row>
    <row r="4788" spans="1:1">
      <c r="A4788" s="116"/>
    </row>
    <row r="4789" spans="1:1">
      <c r="A4789" s="116"/>
    </row>
    <row r="4790" spans="1:1">
      <c r="A4790" s="116"/>
    </row>
    <row r="4791" spans="1:1">
      <c r="A4791" s="116"/>
    </row>
    <row r="4792" spans="1:1">
      <c r="A4792" s="116"/>
    </row>
    <row r="4793" spans="1:1">
      <c r="A4793" s="116"/>
    </row>
    <row r="4794" spans="1:1">
      <c r="A4794" s="116"/>
    </row>
    <row r="4795" spans="1:1">
      <c r="A4795" s="116"/>
    </row>
    <row r="4796" spans="1:1">
      <c r="A4796" s="116"/>
    </row>
    <row r="4797" spans="1:1">
      <c r="A4797" s="116"/>
    </row>
    <row r="4798" spans="1:1">
      <c r="A4798" s="116"/>
    </row>
    <row r="4799" spans="1:1">
      <c r="A4799" s="116"/>
    </row>
    <row r="4800" spans="1:1">
      <c r="A4800" s="116"/>
    </row>
    <row r="4801" spans="1:1">
      <c r="A4801" s="116"/>
    </row>
    <row r="4802" spans="1:1">
      <c r="A4802" s="116"/>
    </row>
    <row r="4803" spans="1:1">
      <c r="A4803" s="116"/>
    </row>
    <row r="4804" spans="1:1">
      <c r="A4804" s="116"/>
    </row>
    <row r="4805" spans="1:1">
      <c r="A4805" s="116"/>
    </row>
    <row r="4806" spans="1:1">
      <c r="A4806" s="116"/>
    </row>
    <row r="4807" spans="1:1">
      <c r="A4807" s="116"/>
    </row>
    <row r="4808" spans="1:1">
      <c r="A4808" s="116"/>
    </row>
    <row r="4809" spans="1:1">
      <c r="A4809" s="116"/>
    </row>
    <row r="4810" spans="1:1">
      <c r="A4810" s="116"/>
    </row>
    <row r="4811" spans="1:1">
      <c r="A4811" s="116"/>
    </row>
    <row r="4812" spans="1:1">
      <c r="A4812" s="116"/>
    </row>
    <row r="4813" spans="1:1">
      <c r="A4813" s="116"/>
    </row>
    <row r="4814" spans="1:1">
      <c r="A4814" s="116"/>
    </row>
    <row r="4815" spans="1:1">
      <c r="A4815" s="116"/>
    </row>
    <row r="4816" spans="1:1">
      <c r="A4816" s="116"/>
    </row>
    <row r="4817" spans="1:1">
      <c r="A4817" s="116"/>
    </row>
    <row r="4818" spans="1:1">
      <c r="A4818" s="116"/>
    </row>
    <row r="4819" spans="1:1">
      <c r="A4819" s="116"/>
    </row>
    <row r="4820" spans="1:1">
      <c r="A4820" s="116"/>
    </row>
    <row r="4821" spans="1:1">
      <c r="A4821" s="116"/>
    </row>
    <row r="4822" spans="1:1">
      <c r="A4822" s="116"/>
    </row>
    <row r="4823" spans="1:1">
      <c r="A4823" s="116"/>
    </row>
    <row r="4824" spans="1:1">
      <c r="A4824" s="116"/>
    </row>
    <row r="4825" spans="1:1">
      <c r="A4825" s="116"/>
    </row>
    <row r="4826" spans="1:1">
      <c r="A4826" s="116"/>
    </row>
    <row r="4827" spans="1:1">
      <c r="A4827" s="116"/>
    </row>
    <row r="4828" spans="1:1">
      <c r="A4828" s="116"/>
    </row>
    <row r="4829" spans="1:1">
      <c r="A4829" s="116"/>
    </row>
    <row r="4830" spans="1:1">
      <c r="A4830" s="116"/>
    </row>
    <row r="4831" spans="1:1">
      <c r="A4831" s="116"/>
    </row>
    <row r="4832" spans="1:1">
      <c r="A4832" s="116"/>
    </row>
    <row r="4833" spans="1:1">
      <c r="A4833" s="116"/>
    </row>
    <row r="4834" spans="1:1">
      <c r="A4834" s="116"/>
    </row>
    <row r="4835" spans="1:1">
      <c r="A4835" s="116"/>
    </row>
    <row r="4836" spans="1:1">
      <c r="A4836" s="116"/>
    </row>
    <row r="4837" spans="1:1">
      <c r="A4837" s="116"/>
    </row>
    <row r="4838" spans="1:1">
      <c r="A4838" s="116"/>
    </row>
    <row r="4839" spans="1:1">
      <c r="A4839" s="116"/>
    </row>
    <row r="4840" spans="1:1">
      <c r="A4840" s="116"/>
    </row>
    <row r="4841" spans="1:1">
      <c r="A4841" s="116"/>
    </row>
    <row r="4842" spans="1:1">
      <c r="A4842" s="116"/>
    </row>
    <row r="4843" spans="1:1">
      <c r="A4843" s="116"/>
    </row>
    <row r="4844" spans="1:1">
      <c r="A4844" s="116"/>
    </row>
    <row r="4845" spans="1:1">
      <c r="A4845" s="116"/>
    </row>
    <row r="4846" spans="1:1">
      <c r="A4846" s="116"/>
    </row>
    <row r="4847" spans="1:1">
      <c r="A4847" s="116"/>
    </row>
    <row r="4848" spans="1:1">
      <c r="A4848" s="116"/>
    </row>
    <row r="4849" spans="1:1">
      <c r="A4849" s="116"/>
    </row>
    <row r="4850" spans="1:1">
      <c r="A4850" s="116"/>
    </row>
    <row r="4851" spans="1:1">
      <c r="A4851" s="116"/>
    </row>
    <row r="4852" spans="1:1">
      <c r="A4852" s="116"/>
    </row>
    <row r="4853" spans="1:1">
      <c r="A4853" s="116"/>
    </row>
    <row r="4854" spans="1:1">
      <c r="A4854" s="116"/>
    </row>
    <row r="4855" spans="1:1">
      <c r="A4855" s="116"/>
    </row>
    <row r="4856" spans="1:1">
      <c r="A4856" s="116"/>
    </row>
    <row r="4857" spans="1:1">
      <c r="A4857" s="116"/>
    </row>
    <row r="4858" spans="1:1">
      <c r="A4858" s="116"/>
    </row>
    <row r="4859" spans="1:1">
      <c r="A4859" s="116"/>
    </row>
    <row r="4860" spans="1:1">
      <c r="A4860" s="116"/>
    </row>
    <row r="4861" spans="1:1">
      <c r="A4861" s="116"/>
    </row>
    <row r="4862" spans="1:1">
      <c r="A4862" s="116"/>
    </row>
    <row r="4863" spans="1:1">
      <c r="A4863" s="116"/>
    </row>
    <row r="4864" spans="1:1">
      <c r="A4864" s="116"/>
    </row>
    <row r="4865" spans="1:1">
      <c r="A4865" s="116"/>
    </row>
    <row r="4866" spans="1:1">
      <c r="A4866" s="116"/>
    </row>
    <row r="4867" spans="1:1">
      <c r="A4867" s="116"/>
    </row>
    <row r="4868" spans="1:1">
      <c r="A4868" s="116"/>
    </row>
    <row r="4869" spans="1:1">
      <c r="A4869" s="116"/>
    </row>
    <row r="4870" spans="1:1">
      <c r="A4870" s="116"/>
    </row>
    <row r="4871" spans="1:1">
      <c r="A4871" s="116"/>
    </row>
    <row r="4872" spans="1:1">
      <c r="A4872" s="116"/>
    </row>
    <row r="4873" spans="1:1">
      <c r="A4873" s="116"/>
    </row>
    <row r="4874" spans="1:1">
      <c r="A4874" s="116"/>
    </row>
    <row r="4875" spans="1:1">
      <c r="A4875" s="116"/>
    </row>
    <row r="4876" spans="1:1">
      <c r="A4876" s="116"/>
    </row>
    <row r="4877" spans="1:1">
      <c r="A4877" s="116"/>
    </row>
    <row r="4878" spans="1:1">
      <c r="A4878" s="116"/>
    </row>
    <row r="4879" spans="1:1">
      <c r="A4879" s="116"/>
    </row>
    <row r="4880" spans="1:1">
      <c r="A4880" s="116"/>
    </row>
    <row r="4881" spans="1:1">
      <c r="A4881" s="116"/>
    </row>
    <row r="4882" spans="1:1">
      <c r="A4882" s="116"/>
    </row>
    <row r="4883" spans="1:1">
      <c r="A4883" s="116"/>
    </row>
    <row r="4884" spans="1:1">
      <c r="A4884" s="116"/>
    </row>
    <row r="4885" spans="1:1">
      <c r="A4885" s="116"/>
    </row>
    <row r="4886" spans="1:1">
      <c r="A4886" s="116"/>
    </row>
    <row r="4887" spans="1:1">
      <c r="A4887" s="116"/>
    </row>
    <row r="4888" spans="1:1">
      <c r="A4888" s="116"/>
    </row>
    <row r="4889" spans="1:1">
      <c r="A4889" s="116"/>
    </row>
    <row r="4890" spans="1:1">
      <c r="A4890" s="116"/>
    </row>
    <row r="4891" spans="1:1">
      <c r="A4891" s="116"/>
    </row>
    <row r="4892" spans="1:1">
      <c r="A4892" s="116"/>
    </row>
    <row r="4893" spans="1:1">
      <c r="A4893" s="116"/>
    </row>
    <row r="4894" spans="1:1">
      <c r="A4894" s="116"/>
    </row>
    <row r="4895" spans="1:1">
      <c r="A4895" s="116"/>
    </row>
    <row r="4896" spans="1:1">
      <c r="A4896" s="116"/>
    </row>
    <row r="4897" spans="1:1">
      <c r="A4897" s="116"/>
    </row>
    <row r="4898" spans="1:1">
      <c r="A4898" s="116"/>
    </row>
    <row r="4899" spans="1:1">
      <c r="A4899" s="116"/>
    </row>
    <row r="4900" spans="1:1">
      <c r="A4900" s="116"/>
    </row>
    <row r="4901" spans="1:1">
      <c r="A4901" s="116"/>
    </row>
    <row r="4902" spans="1:1">
      <c r="A4902" s="116"/>
    </row>
    <row r="4903" spans="1:1">
      <c r="A4903" s="116"/>
    </row>
    <row r="4904" spans="1:1">
      <c r="A4904" s="116"/>
    </row>
    <row r="4905" spans="1:1">
      <c r="A4905" s="116"/>
    </row>
    <row r="4906" spans="1:1">
      <c r="A4906" s="116"/>
    </row>
    <row r="4907" spans="1:1">
      <c r="A4907" s="116"/>
    </row>
    <row r="4908" spans="1:1">
      <c r="A4908" s="116"/>
    </row>
    <row r="4909" spans="1:1">
      <c r="A4909" s="116"/>
    </row>
    <row r="4910" spans="1:1">
      <c r="A4910" s="116"/>
    </row>
    <row r="4911" spans="1:1">
      <c r="A4911" s="116"/>
    </row>
    <row r="4912" spans="1:1">
      <c r="A4912" s="116"/>
    </row>
    <row r="4913" spans="1:1">
      <c r="A4913" s="116"/>
    </row>
    <row r="4914" spans="1:1">
      <c r="A4914" s="116"/>
    </row>
    <row r="4915" spans="1:1">
      <c r="A4915" s="116"/>
    </row>
    <row r="4916" spans="1:1">
      <c r="A4916" s="116"/>
    </row>
    <row r="4917" spans="1:1">
      <c r="A4917" s="116"/>
    </row>
    <row r="4918" spans="1:1">
      <c r="A4918" s="116"/>
    </row>
    <row r="4919" spans="1:1">
      <c r="A4919" s="116"/>
    </row>
    <row r="4920" spans="1:1">
      <c r="A4920" s="116"/>
    </row>
    <row r="4921" spans="1:1">
      <c r="A4921" s="116"/>
    </row>
    <row r="4922" spans="1:1">
      <c r="A4922" s="116"/>
    </row>
    <row r="4923" spans="1:1">
      <c r="A4923" s="116"/>
    </row>
    <row r="4924" spans="1:1">
      <c r="A4924" s="116"/>
    </row>
    <row r="4925" spans="1:1">
      <c r="A4925" s="116"/>
    </row>
    <row r="4926" spans="1:1">
      <c r="A4926" s="116"/>
    </row>
    <row r="4927" spans="1:1">
      <c r="A4927" s="116"/>
    </row>
    <row r="4928" spans="1:1">
      <c r="A4928" s="116"/>
    </row>
    <row r="4929" spans="1:1">
      <c r="A4929" s="116"/>
    </row>
    <row r="4930" spans="1:1">
      <c r="A4930" s="116"/>
    </row>
    <row r="4931" spans="1:1">
      <c r="A4931" s="116"/>
    </row>
    <row r="4932" spans="1:1">
      <c r="A4932" s="116"/>
    </row>
    <row r="4933" spans="1:1">
      <c r="A4933" s="116"/>
    </row>
    <row r="4934" spans="1:1">
      <c r="A4934" s="116"/>
    </row>
    <row r="4935" spans="1:1">
      <c r="A4935" s="116"/>
    </row>
    <row r="4936" spans="1:1">
      <c r="A4936" s="116"/>
    </row>
    <row r="4937" spans="1:1">
      <c r="A4937" s="116"/>
    </row>
    <row r="4938" spans="1:1">
      <c r="A4938" s="116"/>
    </row>
    <row r="4939" spans="1:1">
      <c r="A4939" s="116"/>
    </row>
    <row r="4940" spans="1:1">
      <c r="A4940" s="116"/>
    </row>
    <row r="4941" spans="1:1">
      <c r="A4941" s="116"/>
    </row>
    <row r="4942" spans="1:1">
      <c r="A4942" s="116"/>
    </row>
    <row r="4943" spans="1:1">
      <c r="A4943" s="116"/>
    </row>
    <row r="4944" spans="1:1">
      <c r="A4944" s="116"/>
    </row>
    <row r="4945" spans="1:1">
      <c r="A4945" s="116"/>
    </row>
    <row r="4946" spans="1:1">
      <c r="A4946" s="116"/>
    </row>
    <row r="4947" spans="1:1">
      <c r="A4947" s="116"/>
    </row>
    <row r="4948" spans="1:1">
      <c r="A4948" s="116"/>
    </row>
    <row r="4949" spans="1:1">
      <c r="A4949" s="116"/>
    </row>
    <row r="4950" spans="1:1">
      <c r="A4950" s="116"/>
    </row>
    <row r="4951" spans="1:1">
      <c r="A4951" s="116"/>
    </row>
    <row r="4952" spans="1:1">
      <c r="A4952" s="116"/>
    </row>
    <row r="4953" spans="1:1">
      <c r="A4953" s="116"/>
    </row>
    <row r="4954" spans="1:1">
      <c r="A4954" s="116"/>
    </row>
    <row r="4955" spans="1:1">
      <c r="A4955" s="116"/>
    </row>
    <row r="4956" spans="1:1">
      <c r="A4956" s="116"/>
    </row>
    <row r="4957" spans="1:1">
      <c r="A4957" s="116"/>
    </row>
    <row r="4958" spans="1:1">
      <c r="A4958" s="116"/>
    </row>
    <row r="4959" spans="1:1">
      <c r="A4959" s="116"/>
    </row>
    <row r="4960" spans="1:1">
      <c r="A4960" s="116"/>
    </row>
    <row r="4961" spans="1:1">
      <c r="A4961" s="116"/>
    </row>
    <row r="4962" spans="1:1">
      <c r="A4962" s="116"/>
    </row>
    <row r="4963" spans="1:1">
      <c r="A4963" s="116"/>
    </row>
    <row r="4964" spans="1:1">
      <c r="A4964" s="116"/>
    </row>
    <row r="4965" spans="1:1">
      <c r="A4965" s="116"/>
    </row>
    <row r="4966" spans="1:1">
      <c r="A4966" s="116"/>
    </row>
    <row r="4967" spans="1:1">
      <c r="A4967" s="116"/>
    </row>
    <row r="4968" spans="1:1">
      <c r="A4968" s="116"/>
    </row>
    <row r="4969" spans="1:1">
      <c r="A4969" s="116"/>
    </row>
    <row r="4970" spans="1:1">
      <c r="A4970" s="116"/>
    </row>
    <row r="4971" spans="1:1">
      <c r="A4971" s="116"/>
    </row>
    <row r="4972" spans="1:1">
      <c r="A4972" s="116"/>
    </row>
    <row r="4973" spans="1:1">
      <c r="A4973" s="116"/>
    </row>
    <row r="4974" spans="1:1">
      <c r="A4974" s="116"/>
    </row>
    <row r="4975" spans="1:1">
      <c r="A4975" s="116"/>
    </row>
    <row r="4976" spans="1:1">
      <c r="A4976" s="116"/>
    </row>
    <row r="4977" spans="1:1">
      <c r="A4977" s="116"/>
    </row>
    <row r="4978" spans="1:1">
      <c r="A4978" s="116"/>
    </row>
    <row r="4979" spans="1:1">
      <c r="A4979" s="116"/>
    </row>
    <row r="4980" spans="1:1">
      <c r="A4980" s="116"/>
    </row>
    <row r="4981" spans="1:1">
      <c r="A4981" s="116"/>
    </row>
    <row r="4982" spans="1:1">
      <c r="A4982" s="116"/>
    </row>
    <row r="4983" spans="1:1">
      <c r="A4983" s="116"/>
    </row>
    <row r="4984" spans="1:1">
      <c r="A4984" s="116"/>
    </row>
    <row r="4985" spans="1:1">
      <c r="A4985" s="116"/>
    </row>
    <row r="4986" spans="1:1">
      <c r="A4986" s="116"/>
    </row>
    <row r="4987" spans="1:1">
      <c r="A4987" s="116"/>
    </row>
    <row r="4988" spans="1:1">
      <c r="A4988" s="116"/>
    </row>
    <row r="4989" spans="1:1">
      <c r="A4989" s="116"/>
    </row>
    <row r="4990" spans="1:1">
      <c r="A4990" s="116"/>
    </row>
    <row r="4991" spans="1:1">
      <c r="A4991" s="116"/>
    </row>
    <row r="4992" spans="1:1">
      <c r="A4992" s="116"/>
    </row>
    <row r="4993" spans="1:1">
      <c r="A4993" s="116"/>
    </row>
    <row r="4994" spans="1:1">
      <c r="A4994" s="116"/>
    </row>
    <row r="4995" spans="1:1">
      <c r="A4995" s="116"/>
    </row>
    <row r="4996" spans="1:1">
      <c r="A4996" s="116"/>
    </row>
    <row r="4997" spans="1:1">
      <c r="A4997" s="116"/>
    </row>
    <row r="4998" spans="1:1">
      <c r="A4998" s="116"/>
    </row>
    <row r="4999" spans="1:1">
      <c r="A4999" s="116"/>
    </row>
    <row r="5000" spans="1:1">
      <c r="A5000" s="116"/>
    </row>
    <row r="5001" spans="1:1">
      <c r="A5001" s="116"/>
    </row>
    <row r="5002" spans="1:1">
      <c r="A5002" s="116"/>
    </row>
    <row r="5003" spans="1:1">
      <c r="A5003" s="116"/>
    </row>
    <row r="5004" spans="1:1">
      <c r="A5004" s="116"/>
    </row>
    <row r="5005" spans="1:1">
      <c r="A5005" s="116"/>
    </row>
    <row r="5006" spans="1:1">
      <c r="A5006" s="116"/>
    </row>
    <row r="5007" spans="1:1">
      <c r="A5007" s="116"/>
    </row>
    <row r="5008" spans="1:1">
      <c r="A5008" s="116"/>
    </row>
    <row r="5009" spans="1:1">
      <c r="A5009" s="116"/>
    </row>
    <row r="5010" spans="1:1">
      <c r="A5010" s="116"/>
    </row>
    <row r="5011" spans="1:1">
      <c r="A5011" s="116"/>
    </row>
    <row r="5012" spans="1:1">
      <c r="A5012" s="116"/>
    </row>
    <row r="5013" spans="1:1">
      <c r="A5013" s="116"/>
    </row>
    <row r="5014" spans="1:1">
      <c r="A5014" s="116"/>
    </row>
    <row r="5015" spans="1:1">
      <c r="A5015" s="116"/>
    </row>
    <row r="5016" spans="1:1">
      <c r="A5016" s="116"/>
    </row>
    <row r="5017" spans="1:1">
      <c r="A5017" s="116"/>
    </row>
    <row r="5018" spans="1:1">
      <c r="A5018" s="116"/>
    </row>
    <row r="5019" spans="1:1">
      <c r="A5019" s="116"/>
    </row>
    <row r="5020" spans="1:1">
      <c r="A5020" s="116"/>
    </row>
    <row r="5021" spans="1:1">
      <c r="A5021" s="116"/>
    </row>
    <row r="5022" spans="1:1">
      <c r="A5022" s="116"/>
    </row>
    <row r="5023" spans="1:1">
      <c r="A5023" s="116"/>
    </row>
    <row r="5024" spans="1:1">
      <c r="A5024" s="116"/>
    </row>
    <row r="5025" spans="1:1">
      <c r="A5025" s="116"/>
    </row>
    <row r="5026" spans="1:1">
      <c r="A5026" s="116"/>
    </row>
    <row r="5027" spans="1:1">
      <c r="A5027" s="116"/>
    </row>
    <row r="5028" spans="1:1">
      <c r="A5028" s="116"/>
    </row>
    <row r="5029" spans="1:1">
      <c r="A5029" s="116"/>
    </row>
    <row r="5030" spans="1:1">
      <c r="A5030" s="116"/>
    </row>
    <row r="5031" spans="1:1">
      <c r="A5031" s="116"/>
    </row>
    <row r="5032" spans="1:1">
      <c r="A5032" s="116"/>
    </row>
    <row r="5033" spans="1:1">
      <c r="A5033" s="116"/>
    </row>
    <row r="5034" spans="1:1">
      <c r="A5034" s="116"/>
    </row>
    <row r="5035" spans="1:1">
      <c r="A5035" s="116"/>
    </row>
    <row r="5036" spans="1:1">
      <c r="A5036" s="116"/>
    </row>
    <row r="5037" spans="1:1">
      <c r="A5037" s="116"/>
    </row>
    <row r="5038" spans="1:1">
      <c r="A5038" s="116"/>
    </row>
    <row r="5039" spans="1:1">
      <c r="A5039" s="116"/>
    </row>
    <row r="5040" spans="1:1">
      <c r="A5040" s="116"/>
    </row>
    <row r="5041" spans="1:1">
      <c r="A5041" s="116"/>
    </row>
    <row r="5042" spans="1:1">
      <c r="A5042" s="116"/>
    </row>
    <row r="5043" spans="1:1">
      <c r="A5043" s="116"/>
    </row>
    <row r="5044" spans="1:1">
      <c r="A5044" s="116"/>
    </row>
    <row r="5045" spans="1:1">
      <c r="A5045" s="116"/>
    </row>
    <row r="5046" spans="1:1">
      <c r="A5046" s="116"/>
    </row>
    <row r="5047" spans="1:1">
      <c r="A5047" s="116"/>
    </row>
    <row r="5048" spans="1:1">
      <c r="A5048" s="116"/>
    </row>
    <row r="5049" spans="1:1">
      <c r="A5049" s="116"/>
    </row>
    <row r="5050" spans="1:1">
      <c r="A5050" s="116"/>
    </row>
    <row r="5051" spans="1:1">
      <c r="A5051" s="116"/>
    </row>
    <row r="5052" spans="1:1">
      <c r="A5052" s="116"/>
    </row>
    <row r="5053" spans="1:1">
      <c r="A5053" s="116"/>
    </row>
    <row r="5054" spans="1:1">
      <c r="A5054" s="116"/>
    </row>
    <row r="5055" spans="1:1">
      <c r="A5055" s="116"/>
    </row>
    <row r="5056" spans="1:1">
      <c r="A5056" s="116"/>
    </row>
    <row r="5057" spans="1:1">
      <c r="A5057" s="116"/>
    </row>
    <row r="5058" spans="1:1">
      <c r="A5058" s="116"/>
    </row>
    <row r="5059" spans="1:1">
      <c r="A5059" s="116"/>
    </row>
    <row r="5060" spans="1:1">
      <c r="A5060" s="116"/>
    </row>
    <row r="5061" spans="1:1">
      <c r="A5061" s="116"/>
    </row>
    <row r="5062" spans="1:1">
      <c r="A5062" s="116"/>
    </row>
    <row r="5063" spans="1:1">
      <c r="A5063" s="116"/>
    </row>
    <row r="5064" spans="1:1">
      <c r="A5064" s="116"/>
    </row>
    <row r="5065" spans="1:1">
      <c r="A5065" s="116"/>
    </row>
    <row r="5066" spans="1:1">
      <c r="A5066" s="116"/>
    </row>
    <row r="5067" spans="1:1">
      <c r="A5067" s="116"/>
    </row>
    <row r="5068" spans="1:1">
      <c r="A5068" s="116"/>
    </row>
    <row r="5069" spans="1:1">
      <c r="A5069" s="116"/>
    </row>
    <row r="5070" spans="1:1">
      <c r="A5070" s="116"/>
    </row>
    <row r="5071" spans="1:1">
      <c r="A5071" s="116"/>
    </row>
    <row r="5072" spans="1:1">
      <c r="A5072" s="116"/>
    </row>
    <row r="5073" spans="1:1">
      <c r="A5073" s="116"/>
    </row>
    <row r="5074" spans="1:1">
      <c r="A5074" s="116"/>
    </row>
    <row r="5075" spans="1:1">
      <c r="A5075" s="116"/>
    </row>
    <row r="5076" spans="1:1">
      <c r="A5076" s="116"/>
    </row>
    <row r="5077" spans="1:1">
      <c r="A5077" s="116"/>
    </row>
    <row r="5078" spans="1:1">
      <c r="A5078" s="116"/>
    </row>
    <row r="5079" spans="1:1">
      <c r="A5079" s="116"/>
    </row>
    <row r="5080" spans="1:1">
      <c r="A5080" s="116"/>
    </row>
    <row r="5081" spans="1:1">
      <c r="A5081" s="116"/>
    </row>
    <row r="5082" spans="1:1">
      <c r="A5082" s="116"/>
    </row>
    <row r="5083" spans="1:1">
      <c r="A5083" s="116"/>
    </row>
    <row r="5084" spans="1:1">
      <c r="A5084" s="116"/>
    </row>
    <row r="5085" spans="1:1">
      <c r="A5085" s="116"/>
    </row>
    <row r="5086" spans="1:1">
      <c r="A5086" s="116"/>
    </row>
    <row r="5087" spans="1:1">
      <c r="A5087" s="116"/>
    </row>
    <row r="5088" spans="1:1">
      <c r="A5088" s="116"/>
    </row>
    <row r="5089" spans="1:1">
      <c r="A5089" s="116"/>
    </row>
    <row r="5090" spans="1:1">
      <c r="A5090" s="116"/>
    </row>
    <row r="5091" spans="1:1">
      <c r="A5091" s="116"/>
    </row>
    <row r="5092" spans="1:1">
      <c r="A5092" s="116"/>
    </row>
    <row r="5093" spans="1:1">
      <c r="A5093" s="116"/>
    </row>
    <row r="5094" spans="1:1">
      <c r="A5094" s="116"/>
    </row>
    <row r="5095" spans="1:1">
      <c r="A5095" s="116"/>
    </row>
    <row r="5096" spans="1:1">
      <c r="A5096" s="116"/>
    </row>
    <row r="5097" spans="1:1">
      <c r="A5097" s="116"/>
    </row>
    <row r="5098" spans="1:1">
      <c r="A5098" s="116"/>
    </row>
    <row r="5099" spans="1:1">
      <c r="A5099" s="116"/>
    </row>
    <row r="5100" spans="1:1">
      <c r="A5100" s="116"/>
    </row>
    <row r="5101" spans="1:1">
      <c r="A5101" s="116"/>
    </row>
    <row r="5102" spans="1:1">
      <c r="A5102" s="116"/>
    </row>
    <row r="5103" spans="1:1">
      <c r="A5103" s="116"/>
    </row>
    <row r="5104" spans="1:1">
      <c r="A5104" s="116"/>
    </row>
    <row r="5105" spans="1:1">
      <c r="A5105" s="116"/>
    </row>
    <row r="5106" spans="1:1">
      <c r="A5106" s="116"/>
    </row>
    <row r="5107" spans="1:1">
      <c r="A5107" s="116"/>
    </row>
    <row r="5108" spans="1:1">
      <c r="A5108" s="116"/>
    </row>
    <row r="5109" spans="1:1">
      <c r="A5109" s="116"/>
    </row>
    <row r="5110" spans="1:1">
      <c r="A5110" s="116"/>
    </row>
    <row r="5111" spans="1:1">
      <c r="A5111" s="116"/>
    </row>
    <row r="5112" spans="1:1">
      <c r="A5112" s="116"/>
    </row>
    <row r="5113" spans="1:1">
      <c r="A5113" s="116"/>
    </row>
    <row r="5114" spans="1:1">
      <c r="A5114" s="116"/>
    </row>
    <row r="5115" spans="1:1">
      <c r="A5115" s="116"/>
    </row>
    <row r="5116" spans="1:1">
      <c r="A5116" s="116"/>
    </row>
    <row r="5117" spans="1:1">
      <c r="A5117" s="116"/>
    </row>
    <row r="5118" spans="1:1">
      <c r="A5118" s="116"/>
    </row>
    <row r="5119" spans="1:1">
      <c r="A5119" s="116"/>
    </row>
    <row r="5120" spans="1:1">
      <c r="A5120" s="116"/>
    </row>
    <row r="5121" spans="1:1">
      <c r="A5121" s="116"/>
    </row>
    <row r="5122" spans="1:1">
      <c r="A5122" s="116"/>
    </row>
    <row r="5123" spans="1:1">
      <c r="A5123" s="116"/>
    </row>
    <row r="5124" spans="1:1">
      <c r="A5124" s="116"/>
    </row>
    <row r="5125" spans="1:1">
      <c r="A5125" s="116"/>
    </row>
    <row r="5126" spans="1:1">
      <c r="A5126" s="116"/>
    </row>
    <row r="5127" spans="1:1">
      <c r="A5127" s="116"/>
    </row>
    <row r="5128" spans="1:1">
      <c r="A5128" s="116"/>
    </row>
    <row r="5129" spans="1:1">
      <c r="A5129" s="116"/>
    </row>
    <row r="5130" spans="1:1">
      <c r="A5130" s="116"/>
    </row>
    <row r="5131" spans="1:1">
      <c r="A5131" s="116"/>
    </row>
    <row r="5132" spans="1:1">
      <c r="A5132" s="116"/>
    </row>
    <row r="5133" spans="1:1">
      <c r="A5133" s="116"/>
    </row>
    <row r="5134" spans="1:1">
      <c r="A5134" s="116"/>
    </row>
    <row r="5135" spans="1:1">
      <c r="A5135" s="116"/>
    </row>
    <row r="5136" spans="1:1">
      <c r="A5136" s="116"/>
    </row>
    <row r="5137" spans="1:1">
      <c r="A5137" s="116"/>
    </row>
    <row r="5138" spans="1:1">
      <c r="A5138" s="116"/>
    </row>
    <row r="5139" spans="1:1">
      <c r="A5139" s="116"/>
    </row>
    <row r="5140" spans="1:1">
      <c r="A5140" s="116"/>
    </row>
    <row r="5141" spans="1:1">
      <c r="A5141" s="116"/>
    </row>
    <row r="5142" spans="1:1">
      <c r="A5142" s="116"/>
    </row>
    <row r="5143" spans="1:1">
      <c r="A5143" s="116"/>
    </row>
    <row r="5144" spans="1:1">
      <c r="A5144" s="116"/>
    </row>
    <row r="5145" spans="1:1">
      <c r="A5145" s="116"/>
    </row>
    <row r="5146" spans="1:1">
      <c r="A5146" s="116"/>
    </row>
    <row r="5147" spans="1:1">
      <c r="A5147" s="116"/>
    </row>
    <row r="5148" spans="1:1">
      <c r="A5148" s="116"/>
    </row>
    <row r="5149" spans="1:1">
      <c r="A5149" s="116"/>
    </row>
    <row r="5150" spans="1:1">
      <c r="A5150" s="116"/>
    </row>
    <row r="5151" spans="1:1">
      <c r="A5151" s="116"/>
    </row>
    <row r="5152" spans="1:1">
      <c r="A5152" s="116"/>
    </row>
    <row r="5153" spans="1:1">
      <c r="A5153" s="116"/>
    </row>
    <row r="5154" spans="1:1">
      <c r="A5154" s="116"/>
    </row>
    <row r="5155" spans="1:1">
      <c r="A5155" s="116"/>
    </row>
    <row r="5156" spans="1:1">
      <c r="A5156" s="116"/>
    </row>
    <row r="5157" spans="1:1">
      <c r="A5157" s="116"/>
    </row>
    <row r="5158" spans="1:1">
      <c r="A5158" s="116"/>
    </row>
    <row r="5159" spans="1:1">
      <c r="A5159" s="116"/>
    </row>
    <row r="5160" spans="1:1">
      <c r="A5160" s="116"/>
    </row>
    <row r="5161" spans="1:1">
      <c r="A5161" s="116"/>
    </row>
    <row r="5162" spans="1:1">
      <c r="A5162" s="116"/>
    </row>
    <row r="5163" spans="1:1">
      <c r="A5163" s="116"/>
    </row>
    <row r="5164" spans="1:1">
      <c r="A5164" s="116"/>
    </row>
    <row r="5165" spans="1:1">
      <c r="A5165" s="116"/>
    </row>
    <row r="5166" spans="1:1">
      <c r="A5166" s="116"/>
    </row>
    <row r="5167" spans="1:1">
      <c r="A5167" s="116"/>
    </row>
    <row r="5168" spans="1:1">
      <c r="A5168" s="116"/>
    </row>
    <row r="5169" spans="1:1">
      <c r="A5169" s="116"/>
    </row>
    <row r="5170" spans="1:1">
      <c r="A5170" s="116"/>
    </row>
    <row r="5171" spans="1:1">
      <c r="A5171" s="116"/>
    </row>
    <row r="5172" spans="1:1">
      <c r="A5172" s="116"/>
    </row>
    <row r="5173" spans="1:1">
      <c r="A5173" s="116"/>
    </row>
    <row r="5174" spans="1:1">
      <c r="A5174" s="116"/>
    </row>
    <row r="5175" spans="1:1">
      <c r="A5175" s="116"/>
    </row>
    <row r="5176" spans="1:1">
      <c r="A5176" s="116"/>
    </row>
    <row r="5177" spans="1:1">
      <c r="A5177" s="116"/>
    </row>
    <row r="5178" spans="1:1">
      <c r="A5178" s="116"/>
    </row>
    <row r="5179" spans="1:1">
      <c r="A5179" s="116"/>
    </row>
    <row r="5180" spans="1:1">
      <c r="A5180" s="116"/>
    </row>
    <row r="5181" spans="1:1">
      <c r="A5181" s="116"/>
    </row>
    <row r="5182" spans="1:1">
      <c r="A5182" s="116"/>
    </row>
    <row r="5183" spans="1:1">
      <c r="A5183" s="116"/>
    </row>
    <row r="5184" spans="1:1">
      <c r="A5184" s="116"/>
    </row>
    <row r="5185" spans="1:1">
      <c r="A5185" s="116"/>
    </row>
    <row r="5186" spans="1:1">
      <c r="A5186" s="116"/>
    </row>
    <row r="5187" spans="1:1">
      <c r="A5187" s="116"/>
    </row>
    <row r="5188" spans="1:1">
      <c r="A5188" s="116"/>
    </row>
    <row r="5189" spans="1:1">
      <c r="A5189" s="116"/>
    </row>
    <row r="5190" spans="1:1">
      <c r="A5190" s="116"/>
    </row>
    <row r="5191" spans="1:1">
      <c r="A5191" s="116"/>
    </row>
    <row r="5192" spans="1:1">
      <c r="A5192" s="116"/>
    </row>
    <row r="5193" spans="1:1">
      <c r="A5193" s="116"/>
    </row>
    <row r="5194" spans="1:1">
      <c r="A5194" s="116"/>
    </row>
    <row r="5195" spans="1:1">
      <c r="A5195" s="116"/>
    </row>
    <row r="5196" spans="1:1">
      <c r="A5196" s="116"/>
    </row>
    <row r="5197" spans="1:1">
      <c r="A5197" s="116"/>
    </row>
    <row r="5198" spans="1:1">
      <c r="A5198" s="116"/>
    </row>
    <row r="5199" spans="1:1">
      <c r="A5199" s="116"/>
    </row>
    <row r="5200" spans="1:1">
      <c r="A5200" s="116"/>
    </row>
    <row r="5201" spans="1:1">
      <c r="A5201" s="116"/>
    </row>
    <row r="5202" spans="1:1">
      <c r="A5202" s="116"/>
    </row>
    <row r="5203" spans="1:1">
      <c r="A5203" s="116"/>
    </row>
    <row r="5204" spans="1:1">
      <c r="A5204" s="116"/>
    </row>
    <row r="5205" spans="1:1">
      <c r="A5205" s="116"/>
    </row>
    <row r="5206" spans="1:1">
      <c r="A5206" s="116"/>
    </row>
    <row r="5207" spans="1:1">
      <c r="A5207" s="116"/>
    </row>
    <row r="5208" spans="1:1">
      <c r="A5208" s="116"/>
    </row>
    <row r="5209" spans="1:1">
      <c r="A5209" s="116"/>
    </row>
    <row r="5210" spans="1:1">
      <c r="A5210" s="116"/>
    </row>
    <row r="5211" spans="1:1">
      <c r="A5211" s="116"/>
    </row>
    <row r="5212" spans="1:1">
      <c r="A5212" s="116"/>
    </row>
    <row r="5213" spans="1:1">
      <c r="A5213" s="116"/>
    </row>
    <row r="5214" spans="1:1">
      <c r="A5214" s="116"/>
    </row>
    <row r="5215" spans="1:1">
      <c r="A5215" s="116"/>
    </row>
    <row r="5216" spans="1:1">
      <c r="A5216" s="116"/>
    </row>
    <row r="5217" spans="1:1">
      <c r="A5217" s="116"/>
    </row>
    <row r="5218" spans="1:1">
      <c r="A5218" s="116"/>
    </row>
    <row r="5219" spans="1:1">
      <c r="A5219" s="116"/>
    </row>
    <row r="5220" spans="1:1">
      <c r="A5220" s="116"/>
    </row>
    <row r="5221" spans="1:1">
      <c r="A5221" s="116"/>
    </row>
    <row r="5222" spans="1:1">
      <c r="A5222" s="116"/>
    </row>
    <row r="5223" spans="1:1">
      <c r="A5223" s="116"/>
    </row>
    <row r="5224" spans="1:1">
      <c r="A5224" s="116"/>
    </row>
    <row r="5225" spans="1:1">
      <c r="A5225" s="116"/>
    </row>
    <row r="5226" spans="1:1">
      <c r="A5226" s="116"/>
    </row>
    <row r="5227" spans="1:1">
      <c r="A5227" s="116"/>
    </row>
    <row r="5228" spans="1:1">
      <c r="A5228" s="116"/>
    </row>
    <row r="5229" spans="1:1">
      <c r="A5229" s="116"/>
    </row>
    <row r="5230" spans="1:1">
      <c r="A5230" s="116"/>
    </row>
    <row r="5231" spans="1:1">
      <c r="A5231" s="116"/>
    </row>
    <row r="5232" spans="1:1">
      <c r="A5232" s="116"/>
    </row>
    <row r="5233" spans="1:1">
      <c r="A5233" s="116"/>
    </row>
    <row r="5234" spans="1:1">
      <c r="A5234" s="116"/>
    </row>
    <row r="5235" spans="1:1">
      <c r="A5235" s="116"/>
    </row>
    <row r="5236" spans="1:1">
      <c r="A5236" s="116"/>
    </row>
    <row r="5237" spans="1:1">
      <c r="A5237" s="116"/>
    </row>
    <row r="5238" spans="1:1">
      <c r="A5238" s="116"/>
    </row>
    <row r="5239" spans="1:1">
      <c r="A5239" s="116"/>
    </row>
    <row r="5240" spans="1:1">
      <c r="A5240" s="116"/>
    </row>
    <row r="5241" spans="1:1">
      <c r="A5241" s="116"/>
    </row>
    <row r="5242" spans="1:1">
      <c r="A5242" s="116"/>
    </row>
    <row r="5243" spans="1:1">
      <c r="A5243" s="116"/>
    </row>
    <row r="5244" spans="1:1">
      <c r="A5244" s="116"/>
    </row>
    <row r="5245" spans="1:1">
      <c r="A5245" s="116"/>
    </row>
    <row r="5246" spans="1:1">
      <c r="A5246" s="116"/>
    </row>
    <row r="5247" spans="1:1">
      <c r="A5247" s="116"/>
    </row>
    <row r="5248" spans="1:1">
      <c r="A5248" s="116"/>
    </row>
    <row r="5249" spans="1:1">
      <c r="A5249" s="116"/>
    </row>
    <row r="5250" spans="1:1">
      <c r="A5250" s="116"/>
    </row>
    <row r="5251" spans="1:1">
      <c r="A5251" s="116"/>
    </row>
    <row r="5252" spans="1:1">
      <c r="A5252" s="116"/>
    </row>
    <row r="5253" spans="1:1">
      <c r="A5253" s="116"/>
    </row>
    <row r="5254" spans="1:1">
      <c r="A5254" s="116"/>
    </row>
    <row r="5255" spans="1:1">
      <c r="A5255" s="116"/>
    </row>
    <row r="5256" spans="1:1">
      <c r="A5256" s="116"/>
    </row>
    <row r="5257" spans="1:1">
      <c r="A5257" s="116"/>
    </row>
    <row r="5258" spans="1:1">
      <c r="A5258" s="116"/>
    </row>
    <row r="5259" spans="1:1">
      <c r="A5259" s="116"/>
    </row>
    <row r="5260" spans="1:1">
      <c r="A5260" s="116"/>
    </row>
    <row r="5261" spans="1:1">
      <c r="A5261" s="116"/>
    </row>
    <row r="5262" spans="1:1">
      <c r="A5262" s="116"/>
    </row>
    <row r="5263" spans="1:1">
      <c r="A5263" s="116"/>
    </row>
    <row r="5264" spans="1:1">
      <c r="A5264" s="116"/>
    </row>
    <row r="5265" spans="1:1">
      <c r="A5265" s="116"/>
    </row>
    <row r="5266" spans="1:1">
      <c r="A5266" s="116"/>
    </row>
    <row r="5267" spans="1:1">
      <c r="A5267" s="116"/>
    </row>
    <row r="5268" spans="1:1">
      <c r="A5268" s="116"/>
    </row>
    <row r="5269" spans="1:1">
      <c r="A5269" s="116"/>
    </row>
    <row r="5270" spans="1:1">
      <c r="A5270" s="116"/>
    </row>
    <row r="5271" spans="1:1">
      <c r="A5271" s="116"/>
    </row>
    <row r="5272" spans="1:1">
      <c r="A5272" s="116"/>
    </row>
    <row r="5273" spans="1:1">
      <c r="A5273" s="116"/>
    </row>
    <row r="5274" spans="1:1">
      <c r="A5274" s="116"/>
    </row>
    <row r="5275" spans="1:1">
      <c r="A5275" s="116"/>
    </row>
    <row r="5276" spans="1:1">
      <c r="A5276" s="116"/>
    </row>
    <row r="5277" spans="1:1">
      <c r="A5277" s="116"/>
    </row>
    <row r="5278" spans="1:1">
      <c r="A5278" s="116"/>
    </row>
    <row r="5279" spans="1:1">
      <c r="A5279" s="116"/>
    </row>
    <row r="5280" spans="1:1">
      <c r="A5280" s="116"/>
    </row>
    <row r="5281" spans="1:1">
      <c r="A5281" s="116"/>
    </row>
    <row r="5282" spans="1:1">
      <c r="A5282" s="116"/>
    </row>
    <row r="5283" spans="1:1">
      <c r="A5283" s="116"/>
    </row>
    <row r="5284" spans="1:1">
      <c r="A5284" s="116"/>
    </row>
    <row r="5285" spans="1:1">
      <c r="A5285" s="116"/>
    </row>
    <row r="5286" spans="1:1">
      <c r="A5286" s="116"/>
    </row>
    <row r="5287" spans="1:1">
      <c r="A5287" s="116"/>
    </row>
    <row r="5288" spans="1:1">
      <c r="A5288" s="116"/>
    </row>
    <row r="5289" spans="1:1">
      <c r="A5289" s="116"/>
    </row>
    <row r="5290" spans="1:1">
      <c r="A5290" s="116"/>
    </row>
    <row r="5291" spans="1:1">
      <c r="A5291" s="116"/>
    </row>
    <row r="5292" spans="1:1">
      <c r="A5292" s="116"/>
    </row>
    <row r="5293" spans="1:1">
      <c r="A5293" s="116"/>
    </row>
    <row r="5294" spans="1:1">
      <c r="A5294" s="116"/>
    </row>
    <row r="5295" spans="1:1">
      <c r="A5295" s="116"/>
    </row>
    <row r="5296" spans="1:1">
      <c r="A5296" s="116"/>
    </row>
    <row r="5297" spans="1:1">
      <c r="A5297" s="116"/>
    </row>
    <row r="5298" spans="1:1">
      <c r="A5298" s="116"/>
    </row>
    <row r="5299" spans="1:1">
      <c r="A5299" s="116"/>
    </row>
    <row r="5300" spans="1:1">
      <c r="A5300" s="116"/>
    </row>
    <row r="5301" spans="1:1">
      <c r="A5301" s="116"/>
    </row>
    <row r="5302" spans="1:1">
      <c r="A5302" s="116"/>
    </row>
    <row r="5303" spans="1:1">
      <c r="A5303" s="116"/>
    </row>
    <row r="5304" spans="1:1">
      <c r="A5304" s="116"/>
    </row>
    <row r="5305" spans="1:1">
      <c r="A5305" s="116"/>
    </row>
    <row r="5306" spans="1:1">
      <c r="A5306" s="116"/>
    </row>
    <row r="5307" spans="1:1">
      <c r="A5307" s="116"/>
    </row>
    <row r="5308" spans="1:1">
      <c r="A5308" s="116"/>
    </row>
    <row r="5309" spans="1:1">
      <c r="A5309" s="116"/>
    </row>
    <row r="5310" spans="1:1">
      <c r="A5310" s="116"/>
    </row>
    <row r="5311" spans="1:1">
      <c r="A5311" s="116"/>
    </row>
    <row r="5312" spans="1:1">
      <c r="A5312" s="116"/>
    </row>
    <row r="5313" spans="1:1">
      <c r="A5313" s="116"/>
    </row>
    <row r="5314" spans="1:1">
      <c r="A5314" s="116"/>
    </row>
    <row r="5315" spans="1:1">
      <c r="A5315" s="116"/>
    </row>
    <row r="5316" spans="1:1">
      <c r="A5316" s="116"/>
    </row>
    <row r="5317" spans="1:1">
      <c r="A5317" s="116"/>
    </row>
    <row r="5318" spans="1:1">
      <c r="A5318" s="116"/>
    </row>
    <row r="5319" spans="1:1">
      <c r="A5319" s="116"/>
    </row>
    <row r="5320" spans="1:1">
      <c r="A5320" s="116"/>
    </row>
    <row r="5321" spans="1:1">
      <c r="A5321" s="116"/>
    </row>
    <row r="5322" spans="1:1">
      <c r="A5322" s="116"/>
    </row>
    <row r="5323" spans="1:1">
      <c r="A5323" s="116"/>
    </row>
    <row r="5324" spans="1:1">
      <c r="A5324" s="116"/>
    </row>
    <row r="5325" spans="1:1">
      <c r="A5325" s="116"/>
    </row>
    <row r="5326" spans="1:1">
      <c r="A5326" s="116"/>
    </row>
    <row r="5327" spans="1:1">
      <c r="A5327" s="116"/>
    </row>
    <row r="5328" spans="1:1">
      <c r="A5328" s="116"/>
    </row>
    <row r="5329" spans="1:1">
      <c r="A5329" s="116"/>
    </row>
    <row r="5330" spans="1:1">
      <c r="A5330" s="116"/>
    </row>
    <row r="5331" spans="1:1">
      <c r="A5331" s="116"/>
    </row>
    <row r="5332" spans="1:1">
      <c r="A5332" s="116"/>
    </row>
    <row r="5333" spans="1:1">
      <c r="A5333" s="116"/>
    </row>
    <row r="5334" spans="1:1">
      <c r="A5334" s="116"/>
    </row>
    <row r="5335" spans="1:1">
      <c r="A5335" s="116"/>
    </row>
    <row r="5336" spans="1:1">
      <c r="A5336" s="116"/>
    </row>
    <row r="5337" spans="1:1">
      <c r="A5337" s="116"/>
    </row>
    <row r="5338" spans="1:1">
      <c r="A5338" s="116"/>
    </row>
    <row r="5339" spans="1:1">
      <c r="A5339" s="116"/>
    </row>
    <row r="5340" spans="1:1">
      <c r="A5340" s="116"/>
    </row>
    <row r="5341" spans="1:1">
      <c r="A5341" s="116"/>
    </row>
    <row r="5342" spans="1:1">
      <c r="A5342" s="116"/>
    </row>
    <row r="5343" spans="1:1">
      <c r="A5343" s="116"/>
    </row>
    <row r="5344" spans="1:1">
      <c r="A5344" s="116"/>
    </row>
    <row r="5345" spans="1:1">
      <c r="A5345" s="116"/>
    </row>
    <row r="5346" spans="1:1">
      <c r="A5346" s="116"/>
    </row>
    <row r="5347" spans="1:1">
      <c r="A5347" s="116"/>
    </row>
    <row r="5348" spans="1:1">
      <c r="A5348" s="116"/>
    </row>
    <row r="5349" spans="1:1">
      <c r="A5349" s="116"/>
    </row>
    <row r="5350" spans="1:1">
      <c r="A5350" s="116"/>
    </row>
    <row r="5351" spans="1:1">
      <c r="A5351" s="116"/>
    </row>
    <row r="5352" spans="1:1">
      <c r="A5352" s="116"/>
    </row>
    <row r="5353" spans="1:1">
      <c r="A5353" s="116"/>
    </row>
    <row r="5354" spans="1:1">
      <c r="A5354" s="116"/>
    </row>
    <row r="5355" spans="1:1">
      <c r="A5355" s="116"/>
    </row>
    <row r="5356" spans="1:1">
      <c r="A5356" s="116"/>
    </row>
    <row r="5357" spans="1:1">
      <c r="A5357" s="116"/>
    </row>
    <row r="5358" spans="1:1">
      <c r="A5358" s="116"/>
    </row>
    <row r="5359" spans="1:1">
      <c r="A5359" s="116"/>
    </row>
    <row r="5360" spans="1:1">
      <c r="A5360" s="116"/>
    </row>
    <row r="5361" spans="1:1">
      <c r="A5361" s="116"/>
    </row>
    <row r="5362" spans="1:1">
      <c r="A5362" s="116"/>
    </row>
    <row r="5363" spans="1:1">
      <c r="A5363" s="116"/>
    </row>
    <row r="5364" spans="1:1">
      <c r="A5364" s="116"/>
    </row>
    <row r="5365" spans="1:1">
      <c r="A5365" s="116"/>
    </row>
    <row r="5366" spans="1:1">
      <c r="A5366" s="116"/>
    </row>
    <row r="5367" spans="1:1">
      <c r="A5367" s="116"/>
    </row>
    <row r="5368" spans="1:1">
      <c r="A5368" s="116"/>
    </row>
    <row r="5369" spans="1:1">
      <c r="A5369" s="116"/>
    </row>
    <row r="5370" spans="1:1">
      <c r="A5370" s="116"/>
    </row>
    <row r="5371" spans="1:1">
      <c r="A5371" s="116"/>
    </row>
    <row r="5372" spans="1:1">
      <c r="A5372" s="116"/>
    </row>
    <row r="5373" spans="1:1">
      <c r="A5373" s="116"/>
    </row>
    <row r="5374" spans="1:1">
      <c r="A5374" s="116"/>
    </row>
    <row r="5375" spans="1:1">
      <c r="A5375" s="116"/>
    </row>
    <row r="5376" spans="1:1">
      <c r="A5376" s="116"/>
    </row>
    <row r="5377" spans="1:1">
      <c r="A5377" s="116"/>
    </row>
    <row r="5378" spans="1:1">
      <c r="A5378" s="116"/>
    </row>
    <row r="5379" spans="1:1">
      <c r="A5379" s="116"/>
    </row>
    <row r="5380" spans="1:1">
      <c r="A5380" s="116"/>
    </row>
    <row r="5381" spans="1:1">
      <c r="A5381" s="116"/>
    </row>
    <row r="5382" spans="1:1">
      <c r="A5382" s="116"/>
    </row>
    <row r="5383" spans="1:1">
      <c r="A5383" s="116"/>
    </row>
    <row r="5384" spans="1:1">
      <c r="A5384" s="116"/>
    </row>
    <row r="5385" spans="1:1">
      <c r="A5385" s="116"/>
    </row>
    <row r="5386" spans="1:1">
      <c r="A5386" s="116"/>
    </row>
    <row r="5387" spans="1:1">
      <c r="A5387" s="116"/>
    </row>
    <row r="5388" spans="1:1">
      <c r="A5388" s="116"/>
    </row>
    <row r="5389" spans="1:1">
      <c r="A5389" s="116"/>
    </row>
    <row r="5390" spans="1:1">
      <c r="A5390" s="116"/>
    </row>
    <row r="5391" spans="1:1">
      <c r="A5391" s="116"/>
    </row>
    <row r="5392" spans="1:1">
      <c r="A5392" s="116"/>
    </row>
    <row r="5393" spans="1:1">
      <c r="A5393" s="116"/>
    </row>
    <row r="5394" spans="1:1">
      <c r="A5394" s="116"/>
    </row>
    <row r="5395" spans="1:1">
      <c r="A5395" s="116"/>
    </row>
    <row r="5396" spans="1:1">
      <c r="A5396" s="116"/>
    </row>
    <row r="5397" spans="1:1">
      <c r="A5397" s="116"/>
    </row>
    <row r="5398" spans="1:1">
      <c r="A5398" s="116"/>
    </row>
    <row r="5399" spans="1:1">
      <c r="A5399" s="116"/>
    </row>
    <row r="5400" spans="1:1">
      <c r="A5400" s="116"/>
    </row>
    <row r="5401" spans="1:1">
      <c r="A5401" s="116"/>
    </row>
    <row r="5402" spans="1:1">
      <c r="A5402" s="116"/>
    </row>
    <row r="5403" spans="1:1">
      <c r="A5403" s="116"/>
    </row>
    <row r="5404" spans="1:1">
      <c r="A5404" s="116"/>
    </row>
    <row r="5405" spans="1:1">
      <c r="A5405" s="116"/>
    </row>
    <row r="5406" spans="1:1">
      <c r="A5406" s="116"/>
    </row>
    <row r="5407" spans="1:1">
      <c r="A5407" s="116"/>
    </row>
    <row r="5408" spans="1:1">
      <c r="A5408" s="116"/>
    </row>
    <row r="5409" spans="1:1">
      <c r="A5409" s="116"/>
    </row>
    <row r="5410" spans="1:1">
      <c r="A5410" s="116"/>
    </row>
    <row r="5411" spans="1:1">
      <c r="A5411" s="116"/>
    </row>
    <row r="5412" spans="1:1">
      <c r="A5412" s="116"/>
    </row>
    <row r="5413" spans="1:1">
      <c r="A5413" s="116"/>
    </row>
    <row r="5414" spans="1:1">
      <c r="A5414" s="116"/>
    </row>
    <row r="5415" spans="1:1">
      <c r="A5415" s="116"/>
    </row>
    <row r="5416" spans="1:1">
      <c r="A5416" s="116"/>
    </row>
    <row r="5417" spans="1:1">
      <c r="A5417" s="116"/>
    </row>
    <row r="5418" spans="1:1">
      <c r="A5418" s="116"/>
    </row>
    <row r="5419" spans="1:1">
      <c r="A5419" s="116"/>
    </row>
    <row r="5420" spans="1:1">
      <c r="A5420" s="116"/>
    </row>
    <row r="5421" spans="1:1">
      <c r="A5421" s="116"/>
    </row>
    <row r="5422" spans="1:1">
      <c r="A5422" s="116"/>
    </row>
    <row r="5423" spans="1:1">
      <c r="A5423" s="116"/>
    </row>
    <row r="5424" spans="1:1">
      <c r="A5424" s="116"/>
    </row>
    <row r="5425" spans="1:1">
      <c r="A5425" s="116"/>
    </row>
    <row r="5426" spans="1:1">
      <c r="A5426" s="116"/>
    </row>
    <row r="5427" spans="1:1">
      <c r="A5427" s="116"/>
    </row>
    <row r="5428" spans="1:1">
      <c r="A5428" s="116"/>
    </row>
    <row r="5429" spans="1:1">
      <c r="A5429" s="116"/>
    </row>
    <row r="5430" spans="1:1">
      <c r="A5430" s="116"/>
    </row>
    <row r="5431" spans="1:1">
      <c r="A5431" s="116"/>
    </row>
    <row r="5432" spans="1:1">
      <c r="A5432" s="116"/>
    </row>
    <row r="5433" spans="1:1">
      <c r="A5433" s="116"/>
    </row>
    <row r="5434" spans="1:1">
      <c r="A5434" s="116"/>
    </row>
    <row r="5435" spans="1:1">
      <c r="A5435" s="116"/>
    </row>
    <row r="5436" spans="1:1">
      <c r="A5436" s="116"/>
    </row>
    <row r="5437" spans="1:1">
      <c r="A5437" s="116"/>
    </row>
    <row r="5438" spans="1:1">
      <c r="A5438" s="116"/>
    </row>
    <row r="5439" spans="1:1">
      <c r="A5439" s="116"/>
    </row>
    <row r="5440" spans="1:1">
      <c r="A5440" s="116"/>
    </row>
    <row r="5441" spans="1:1">
      <c r="A5441" s="116"/>
    </row>
    <row r="5442" spans="1:1">
      <c r="A5442" s="116"/>
    </row>
    <row r="5443" spans="1:1">
      <c r="A5443" s="116"/>
    </row>
    <row r="5444" spans="1:1">
      <c r="A5444" s="116"/>
    </row>
    <row r="5445" spans="1:1">
      <c r="A5445" s="116"/>
    </row>
    <row r="5446" spans="1:1">
      <c r="A5446" s="116"/>
    </row>
    <row r="5447" spans="1:1">
      <c r="A5447" s="116"/>
    </row>
    <row r="5448" spans="1:1">
      <c r="A5448" s="116"/>
    </row>
    <row r="5449" spans="1:1">
      <c r="A5449" s="116"/>
    </row>
    <row r="5450" spans="1:1">
      <c r="A5450" s="116"/>
    </row>
    <row r="5451" spans="1:1">
      <c r="A5451" s="116"/>
    </row>
    <row r="5452" spans="1:1">
      <c r="A5452" s="116"/>
    </row>
    <row r="5453" spans="1:1">
      <c r="A5453" s="116"/>
    </row>
    <row r="5454" spans="1:1">
      <c r="A5454" s="116"/>
    </row>
    <row r="5455" spans="1:1">
      <c r="A5455" s="116"/>
    </row>
    <row r="5456" spans="1:1">
      <c r="A5456" s="116"/>
    </row>
    <row r="5457" spans="1:1">
      <c r="A5457" s="116"/>
    </row>
    <row r="5458" spans="1:1">
      <c r="A5458" s="116"/>
    </row>
    <row r="5459" spans="1:1">
      <c r="A5459" s="116"/>
    </row>
    <row r="5460" spans="1:1">
      <c r="A5460" s="116"/>
    </row>
    <row r="5461" spans="1:1">
      <c r="A5461" s="116"/>
    </row>
    <row r="5462" spans="1:1">
      <c r="A5462" s="116"/>
    </row>
    <row r="5463" spans="1:1">
      <c r="A5463" s="116"/>
    </row>
    <row r="5464" spans="1:1">
      <c r="A5464" s="116"/>
    </row>
    <row r="5465" spans="1:1">
      <c r="A5465" s="116"/>
    </row>
    <row r="5466" spans="1:1">
      <c r="A5466" s="116"/>
    </row>
    <row r="5467" spans="1:1">
      <c r="A5467" s="116"/>
    </row>
    <row r="5468" spans="1:1">
      <c r="A5468" s="116"/>
    </row>
    <row r="5469" spans="1:1">
      <c r="A5469" s="116"/>
    </row>
    <row r="5470" spans="1:1">
      <c r="A5470" s="116"/>
    </row>
    <row r="5471" spans="1:1">
      <c r="A5471" s="116"/>
    </row>
    <row r="5472" spans="1:1">
      <c r="A5472" s="116"/>
    </row>
    <row r="5473" spans="1:1">
      <c r="A5473" s="116"/>
    </row>
    <row r="5474" spans="1:1">
      <c r="A5474" s="116"/>
    </row>
    <row r="5475" spans="1:1">
      <c r="A5475" s="116"/>
    </row>
    <row r="5476" spans="1:1">
      <c r="A5476" s="116"/>
    </row>
    <row r="5477" spans="1:1">
      <c r="A5477" s="116"/>
    </row>
    <row r="5478" spans="1:1">
      <c r="A5478" s="116"/>
    </row>
    <row r="5479" spans="1:1">
      <c r="A5479" s="116"/>
    </row>
    <row r="5480" spans="1:1">
      <c r="A5480" s="116"/>
    </row>
    <row r="5481" spans="1:1">
      <c r="A5481" s="116"/>
    </row>
    <row r="5482" spans="1:1">
      <c r="A5482" s="116"/>
    </row>
    <row r="5483" spans="1:1">
      <c r="A5483" s="116"/>
    </row>
    <row r="5484" spans="1:1">
      <c r="A5484" s="116"/>
    </row>
    <row r="5485" spans="1:1">
      <c r="A5485" s="116"/>
    </row>
    <row r="5486" spans="1:1">
      <c r="A5486" s="116"/>
    </row>
    <row r="5487" spans="1:1">
      <c r="A5487" s="116"/>
    </row>
    <row r="5488" spans="1:1">
      <c r="A5488" s="116"/>
    </row>
    <row r="5489" spans="1:1">
      <c r="A5489" s="116"/>
    </row>
    <row r="5490" spans="1:1">
      <c r="A5490" s="116"/>
    </row>
    <row r="5491" spans="1:1">
      <c r="A5491" s="116"/>
    </row>
    <row r="5492" spans="1:1">
      <c r="A5492" s="116"/>
    </row>
    <row r="5493" spans="1:1">
      <c r="A5493" s="116"/>
    </row>
    <row r="5494" spans="1:1">
      <c r="A5494" s="116"/>
    </row>
    <row r="5495" spans="1:1">
      <c r="A5495" s="116"/>
    </row>
    <row r="5496" spans="1:1">
      <c r="A5496" s="116"/>
    </row>
    <row r="5497" spans="1:1">
      <c r="A5497" s="116"/>
    </row>
    <row r="5498" spans="1:1">
      <c r="A5498" s="116"/>
    </row>
    <row r="5499" spans="1:1">
      <c r="A5499" s="116"/>
    </row>
    <row r="5500" spans="1:1">
      <c r="A5500" s="116"/>
    </row>
    <row r="5501" spans="1:1">
      <c r="A5501" s="116"/>
    </row>
    <row r="5502" spans="1:1">
      <c r="A5502" s="116"/>
    </row>
    <row r="5503" spans="1:1">
      <c r="A5503" s="116"/>
    </row>
    <row r="5504" spans="1:1">
      <c r="A5504" s="116"/>
    </row>
    <row r="5505" spans="1:1">
      <c r="A5505" s="116"/>
    </row>
    <row r="5506" spans="1:1">
      <c r="A5506" s="116"/>
    </row>
    <row r="5507" spans="1:1">
      <c r="A5507" s="116"/>
    </row>
    <row r="5508" spans="1:1">
      <c r="A5508" s="116"/>
    </row>
    <row r="5509" spans="1:1">
      <c r="A5509" s="116"/>
    </row>
    <row r="5510" spans="1:1">
      <c r="A5510" s="116"/>
    </row>
    <row r="5511" spans="1:1">
      <c r="A5511" s="116"/>
    </row>
    <row r="5512" spans="1:1">
      <c r="A5512" s="116"/>
    </row>
    <row r="5513" spans="1:1">
      <c r="A5513" s="116"/>
    </row>
    <row r="5514" spans="1:1">
      <c r="A5514" s="116"/>
    </row>
    <row r="5515" spans="1:1">
      <c r="A5515" s="116"/>
    </row>
    <row r="5516" spans="1:1">
      <c r="A5516" s="116"/>
    </row>
    <row r="5517" spans="1:1">
      <c r="A5517" s="116"/>
    </row>
    <row r="5518" spans="1:1">
      <c r="A5518" s="116"/>
    </row>
    <row r="5519" spans="1:1">
      <c r="A5519" s="116"/>
    </row>
    <row r="5520" spans="1:1">
      <c r="A5520" s="116"/>
    </row>
    <row r="5521" spans="1:1">
      <c r="A5521" s="116"/>
    </row>
    <row r="5522" spans="1:1">
      <c r="A5522" s="116"/>
    </row>
    <row r="5523" spans="1:1">
      <c r="A5523" s="116"/>
    </row>
    <row r="5524" spans="1:1">
      <c r="A5524" s="116"/>
    </row>
    <row r="5525" spans="1:1">
      <c r="A5525" s="116"/>
    </row>
    <row r="5526" spans="1:1">
      <c r="A5526" s="116"/>
    </row>
    <row r="5527" spans="1:1">
      <c r="A5527" s="116"/>
    </row>
    <row r="5528" spans="1:1">
      <c r="A5528" s="116"/>
    </row>
    <row r="5529" spans="1:1">
      <c r="A5529" s="116"/>
    </row>
    <row r="5530" spans="1:1">
      <c r="A5530" s="116"/>
    </row>
    <row r="5531" spans="1:1">
      <c r="A5531" s="116"/>
    </row>
    <row r="5532" spans="1:1">
      <c r="A5532" s="116"/>
    </row>
    <row r="5533" spans="1:1">
      <c r="A5533" s="116"/>
    </row>
    <row r="5534" spans="1:1">
      <c r="A5534" s="116"/>
    </row>
    <row r="5535" spans="1:1">
      <c r="A5535" s="116"/>
    </row>
    <row r="5536" spans="1:1">
      <c r="A5536" s="116"/>
    </row>
    <row r="5537" spans="1:1">
      <c r="A5537" s="116"/>
    </row>
    <row r="5538" spans="1:1">
      <c r="A5538" s="116"/>
    </row>
    <row r="5539" spans="1:1">
      <c r="A5539" s="116"/>
    </row>
    <row r="5540" spans="1:1">
      <c r="A5540" s="116"/>
    </row>
    <row r="5541" spans="1:1">
      <c r="A5541" s="116"/>
    </row>
    <row r="5542" spans="1:1">
      <c r="A5542" s="116"/>
    </row>
    <row r="5543" spans="1:1">
      <c r="A5543" s="116"/>
    </row>
    <row r="5544" spans="1:1">
      <c r="A5544" s="116"/>
    </row>
    <row r="5545" spans="1:1">
      <c r="A5545" s="116"/>
    </row>
    <row r="5546" spans="1:1">
      <c r="A5546" s="116"/>
    </row>
    <row r="5547" spans="1:1">
      <c r="A5547" s="116"/>
    </row>
    <row r="5548" spans="1:1">
      <c r="A5548" s="116"/>
    </row>
    <row r="5549" spans="1:1">
      <c r="A5549" s="116"/>
    </row>
    <row r="5550" spans="1:1">
      <c r="A5550" s="116"/>
    </row>
    <row r="5551" spans="1:1">
      <c r="A5551" s="116"/>
    </row>
    <row r="5552" spans="1:1">
      <c r="A5552" s="116"/>
    </row>
    <row r="5553" spans="1:1">
      <c r="A5553" s="116"/>
    </row>
    <row r="5554" spans="1:1">
      <c r="A5554" s="116"/>
    </row>
    <row r="5555" spans="1:1">
      <c r="A5555" s="116"/>
    </row>
    <row r="5556" spans="1:1">
      <c r="A5556" s="116"/>
    </row>
    <row r="5557" spans="1:1">
      <c r="A5557" s="116"/>
    </row>
    <row r="5558" spans="1:1">
      <c r="A5558" s="116"/>
    </row>
    <row r="5559" spans="1:1">
      <c r="A5559" s="116"/>
    </row>
    <row r="5560" spans="1:1">
      <c r="A5560" s="116"/>
    </row>
    <row r="5561" spans="1:1">
      <c r="A5561" s="116"/>
    </row>
    <row r="5562" spans="1:1">
      <c r="A5562" s="116"/>
    </row>
    <row r="5563" spans="1:1">
      <c r="A5563" s="116"/>
    </row>
    <row r="5564" spans="1:1">
      <c r="A5564" s="116"/>
    </row>
    <row r="5565" spans="1:1">
      <c r="A5565" s="116"/>
    </row>
    <row r="5566" spans="1:1">
      <c r="A5566" s="116"/>
    </row>
    <row r="5567" spans="1:1">
      <c r="A5567" s="116"/>
    </row>
    <row r="5568" spans="1:1">
      <c r="A5568" s="116"/>
    </row>
    <row r="5569" spans="1:1">
      <c r="A5569" s="116"/>
    </row>
    <row r="5570" spans="1:1">
      <c r="A5570" s="116"/>
    </row>
    <row r="5571" spans="1:1">
      <c r="A5571" s="116"/>
    </row>
    <row r="5572" spans="1:1">
      <c r="A5572" s="116"/>
    </row>
    <row r="5573" spans="1:1">
      <c r="A5573" s="116"/>
    </row>
    <row r="5574" spans="1:1">
      <c r="A5574" s="116"/>
    </row>
    <row r="5575" spans="1:1">
      <c r="A5575" s="116"/>
    </row>
    <row r="5576" spans="1:1">
      <c r="A5576" s="116"/>
    </row>
    <row r="5577" spans="1:1">
      <c r="A5577" s="116"/>
    </row>
    <row r="5578" spans="1:1">
      <c r="A5578" s="116"/>
    </row>
    <row r="5579" spans="1:1">
      <c r="A5579" s="116"/>
    </row>
    <row r="5580" spans="1:1">
      <c r="A5580" s="116"/>
    </row>
    <row r="5581" spans="1:1">
      <c r="A5581" s="116"/>
    </row>
    <row r="5582" spans="1:1">
      <c r="A5582" s="116"/>
    </row>
    <row r="5583" spans="1:1">
      <c r="A5583" s="116"/>
    </row>
    <row r="5584" spans="1:1">
      <c r="A5584" s="116"/>
    </row>
    <row r="5585" spans="1:1">
      <c r="A5585" s="116"/>
    </row>
    <row r="5586" spans="1:1">
      <c r="A5586" s="116"/>
    </row>
    <row r="5587" spans="1:1">
      <c r="A5587" s="116"/>
    </row>
    <row r="5588" spans="1:1">
      <c r="A5588" s="116"/>
    </row>
    <row r="5589" spans="1:1">
      <c r="A5589" s="116"/>
    </row>
    <row r="5590" spans="1:1">
      <c r="A5590" s="116"/>
    </row>
    <row r="5591" spans="1:1">
      <c r="A5591" s="116"/>
    </row>
    <row r="5592" spans="1:1">
      <c r="A5592" s="116"/>
    </row>
    <row r="5593" spans="1:1">
      <c r="A5593" s="116"/>
    </row>
    <row r="5594" spans="1:1">
      <c r="A5594" s="116"/>
    </row>
    <row r="5595" spans="1:1">
      <c r="A5595" s="116"/>
    </row>
    <row r="5596" spans="1:1">
      <c r="A5596" s="116"/>
    </row>
    <row r="5597" spans="1:1">
      <c r="A5597" s="116"/>
    </row>
    <row r="5598" spans="1:1">
      <c r="A5598" s="116"/>
    </row>
    <row r="5599" spans="1:1">
      <c r="A5599" s="116"/>
    </row>
    <row r="5600" spans="1:1">
      <c r="A5600" s="116"/>
    </row>
    <row r="5601" spans="1:1">
      <c r="A5601" s="116"/>
    </row>
    <row r="5602" spans="1:1">
      <c r="A5602" s="116"/>
    </row>
    <row r="5603" spans="1:1">
      <c r="A5603" s="116"/>
    </row>
    <row r="5604" spans="1:1">
      <c r="A5604" s="116"/>
    </row>
    <row r="5605" spans="1:1">
      <c r="A5605" s="116"/>
    </row>
    <row r="5606" spans="1:1">
      <c r="A5606" s="116"/>
    </row>
    <row r="5607" spans="1:1">
      <c r="A5607" s="116"/>
    </row>
    <row r="5608" spans="1:1">
      <c r="A5608" s="116"/>
    </row>
    <row r="5609" spans="1:1">
      <c r="A5609" s="116"/>
    </row>
    <row r="5610" spans="1:1">
      <c r="A5610" s="116"/>
    </row>
    <row r="5611" spans="1:1">
      <c r="A5611" s="116"/>
    </row>
    <row r="5612" spans="1:1">
      <c r="A5612" s="116"/>
    </row>
    <row r="5613" spans="1:1">
      <c r="A5613" s="116"/>
    </row>
    <row r="5614" spans="1:1">
      <c r="A5614" s="116"/>
    </row>
    <row r="5615" spans="1:1">
      <c r="A5615" s="116"/>
    </row>
    <row r="5616" spans="1:1">
      <c r="A5616" s="116"/>
    </row>
    <row r="5617" spans="1:1">
      <c r="A5617" s="116"/>
    </row>
    <row r="5618" spans="1:1">
      <c r="A5618" s="116"/>
    </row>
    <row r="5619" spans="1:1">
      <c r="A5619" s="116"/>
    </row>
    <row r="5620" spans="1:1">
      <c r="A5620" s="116"/>
    </row>
    <row r="5621" spans="1:1">
      <c r="A5621" s="116"/>
    </row>
    <row r="5622" spans="1:1">
      <c r="A5622" s="116"/>
    </row>
    <row r="5623" spans="1:1">
      <c r="A5623" s="116"/>
    </row>
    <row r="5624" spans="1:1">
      <c r="A5624" s="116"/>
    </row>
    <row r="5625" spans="1:1">
      <c r="A5625" s="116"/>
    </row>
    <row r="5626" spans="1:1">
      <c r="A5626" s="116"/>
    </row>
    <row r="5627" spans="1:1">
      <c r="A5627" s="116"/>
    </row>
    <row r="5628" spans="1:1">
      <c r="A5628" s="116"/>
    </row>
    <row r="5629" spans="1:1">
      <c r="A5629" s="116"/>
    </row>
    <row r="5630" spans="1:1">
      <c r="A5630" s="116"/>
    </row>
    <row r="5631" spans="1:1">
      <c r="A5631" s="116"/>
    </row>
    <row r="5632" spans="1:1">
      <c r="A5632" s="116"/>
    </row>
    <row r="5633" spans="1:1">
      <c r="A5633" s="116"/>
    </row>
    <row r="5634" spans="1:1">
      <c r="A5634" s="116"/>
    </row>
    <row r="5635" spans="1:1">
      <c r="A5635" s="116"/>
    </row>
    <row r="5636" spans="1:1">
      <c r="A5636" s="116"/>
    </row>
    <row r="5637" spans="1:1">
      <c r="A5637" s="116"/>
    </row>
    <row r="5638" spans="1:1">
      <c r="A5638" s="116"/>
    </row>
    <row r="5639" spans="1:1">
      <c r="A5639" s="116"/>
    </row>
    <row r="5640" spans="1:1">
      <c r="A5640" s="116"/>
    </row>
    <row r="5641" spans="1:1">
      <c r="A5641" s="116"/>
    </row>
    <row r="5642" spans="1:1">
      <c r="A5642" s="116"/>
    </row>
    <row r="5643" spans="1:1">
      <c r="A5643" s="116"/>
    </row>
    <row r="5644" spans="1:1">
      <c r="A5644" s="116"/>
    </row>
    <row r="5645" spans="1:1">
      <c r="A5645" s="116"/>
    </row>
    <row r="5646" spans="1:1">
      <c r="A5646" s="116"/>
    </row>
    <row r="5647" spans="1:1">
      <c r="A5647" s="116"/>
    </row>
    <row r="5648" spans="1:1">
      <c r="A5648" s="116"/>
    </row>
    <row r="5649" spans="1:1">
      <c r="A5649" s="116"/>
    </row>
    <row r="5650" spans="1:1">
      <c r="A5650" s="116"/>
    </row>
    <row r="5651" spans="1:1">
      <c r="A5651" s="116"/>
    </row>
    <row r="5652" spans="1:1">
      <c r="A5652" s="116"/>
    </row>
    <row r="5653" spans="1:1">
      <c r="A5653" s="116"/>
    </row>
    <row r="5654" spans="1:1">
      <c r="A5654" s="116"/>
    </row>
    <row r="5655" spans="1:1">
      <c r="A5655" s="116"/>
    </row>
    <row r="5656" spans="1:1">
      <c r="A5656" s="116"/>
    </row>
    <row r="5657" spans="1:1">
      <c r="A5657" s="116"/>
    </row>
    <row r="5658" spans="1:1">
      <c r="A5658" s="116"/>
    </row>
    <row r="5659" spans="1:1">
      <c r="A5659" s="116"/>
    </row>
    <row r="5660" spans="1:1">
      <c r="A5660" s="116"/>
    </row>
    <row r="5661" spans="1:1">
      <c r="A5661" s="116"/>
    </row>
    <row r="5662" spans="1:1">
      <c r="A5662" s="116"/>
    </row>
    <row r="5663" spans="1:1">
      <c r="A5663" s="116"/>
    </row>
    <row r="5664" spans="1:1">
      <c r="A5664" s="116"/>
    </row>
    <row r="5665" spans="1:1">
      <c r="A5665" s="116"/>
    </row>
    <row r="5666" spans="1:1">
      <c r="A5666" s="116"/>
    </row>
    <row r="5667" spans="1:1">
      <c r="A5667" s="116"/>
    </row>
    <row r="5668" spans="1:1">
      <c r="A5668" s="116"/>
    </row>
    <row r="5669" spans="1:1">
      <c r="A5669" s="116"/>
    </row>
    <row r="5670" spans="1:1">
      <c r="A5670" s="116"/>
    </row>
    <row r="5671" spans="1:1">
      <c r="A5671" s="116"/>
    </row>
    <row r="5672" spans="1:1">
      <c r="A5672" s="116"/>
    </row>
    <row r="5673" spans="1:1">
      <c r="A5673" s="116"/>
    </row>
    <row r="5674" spans="1:1">
      <c r="A5674" s="116"/>
    </row>
    <row r="5675" spans="1:1">
      <c r="A5675" s="116"/>
    </row>
    <row r="5676" spans="1:1">
      <c r="A5676" s="116"/>
    </row>
    <row r="5677" spans="1:1">
      <c r="A5677" s="116"/>
    </row>
    <row r="5678" spans="1:1">
      <c r="A5678" s="116"/>
    </row>
    <row r="5679" spans="1:1">
      <c r="A5679" s="116"/>
    </row>
    <row r="5680" spans="1:1">
      <c r="A5680" s="116"/>
    </row>
    <row r="5681" spans="1:1">
      <c r="A5681" s="116"/>
    </row>
    <row r="5682" spans="1:1">
      <c r="A5682" s="116"/>
    </row>
    <row r="5683" spans="1:1">
      <c r="A5683" s="116"/>
    </row>
    <row r="5684" spans="1:1">
      <c r="A5684" s="116"/>
    </row>
    <row r="5685" spans="1:1">
      <c r="A5685" s="116"/>
    </row>
    <row r="5686" spans="1:1">
      <c r="A5686" s="116"/>
    </row>
    <row r="5687" spans="1:1">
      <c r="A5687" s="116"/>
    </row>
    <row r="5688" spans="1:1">
      <c r="A5688" s="116"/>
    </row>
    <row r="5689" spans="1:1">
      <c r="A5689" s="116"/>
    </row>
    <row r="5690" spans="1:1">
      <c r="A5690" s="116"/>
    </row>
    <row r="5691" spans="1:1">
      <c r="A5691" s="116"/>
    </row>
    <row r="5692" spans="1:1">
      <c r="A5692" s="116"/>
    </row>
    <row r="5693" spans="1:1">
      <c r="A5693" s="116"/>
    </row>
    <row r="5694" spans="1:1">
      <c r="A5694" s="116"/>
    </row>
    <row r="5695" spans="1:1">
      <c r="A5695" s="116"/>
    </row>
    <row r="5696" spans="1:1">
      <c r="A5696" s="116"/>
    </row>
    <row r="5697" spans="1:1">
      <c r="A5697" s="116"/>
    </row>
    <row r="5698" spans="1:1">
      <c r="A5698" s="116"/>
    </row>
    <row r="5699" spans="1:1">
      <c r="A5699" s="116"/>
    </row>
    <row r="5700" spans="1:1">
      <c r="A5700" s="116"/>
    </row>
    <row r="5701" spans="1:1">
      <c r="A5701" s="116"/>
    </row>
    <row r="5702" spans="1:1">
      <c r="A5702" s="116"/>
    </row>
    <row r="5703" spans="1:1">
      <c r="A5703" s="116"/>
    </row>
    <row r="5704" spans="1:1">
      <c r="A5704" s="116"/>
    </row>
    <row r="5705" spans="1:1">
      <c r="A5705" s="116"/>
    </row>
    <row r="5706" spans="1:1">
      <c r="A5706" s="116"/>
    </row>
    <row r="5707" spans="1:1">
      <c r="A5707" s="116"/>
    </row>
    <row r="5708" spans="1:1">
      <c r="A5708" s="116"/>
    </row>
    <row r="5709" spans="1:1">
      <c r="A5709" s="116"/>
    </row>
    <row r="5710" spans="1:1">
      <c r="A5710" s="116"/>
    </row>
    <row r="5711" spans="1:1">
      <c r="A5711" s="116"/>
    </row>
    <row r="5712" spans="1:1">
      <c r="A5712" s="116"/>
    </row>
    <row r="5713" spans="1:1">
      <c r="A5713" s="116"/>
    </row>
    <row r="5714" spans="1:1">
      <c r="A5714" s="116"/>
    </row>
    <row r="5715" spans="1:1">
      <c r="A5715" s="116"/>
    </row>
    <row r="5716" spans="1:1">
      <c r="A5716" s="116"/>
    </row>
    <row r="5717" spans="1:1">
      <c r="A5717" s="116"/>
    </row>
    <row r="5718" spans="1:1">
      <c r="A5718" s="116"/>
    </row>
    <row r="5719" spans="1:1">
      <c r="A5719" s="116"/>
    </row>
    <row r="5720" spans="1:1">
      <c r="A5720" s="116"/>
    </row>
    <row r="5721" spans="1:1">
      <c r="A5721" s="116"/>
    </row>
    <row r="5722" spans="1:1">
      <c r="A5722" s="116"/>
    </row>
    <row r="5723" spans="1:1">
      <c r="A5723" s="116"/>
    </row>
    <row r="5724" spans="1:1">
      <c r="A5724" s="116"/>
    </row>
    <row r="5725" spans="1:1">
      <c r="A5725" s="116"/>
    </row>
    <row r="5726" spans="1:1">
      <c r="A5726" s="116"/>
    </row>
    <row r="5727" spans="1:1">
      <c r="A5727" s="116"/>
    </row>
    <row r="5728" spans="1:1">
      <c r="A5728" s="116"/>
    </row>
    <row r="5729" spans="1:1">
      <c r="A5729" s="116"/>
    </row>
    <row r="5730" spans="1:1">
      <c r="A5730" s="116"/>
    </row>
    <row r="5731" spans="1:1">
      <c r="A5731" s="116"/>
    </row>
    <row r="5732" spans="1:1">
      <c r="A5732" s="116"/>
    </row>
    <row r="5733" spans="1:1">
      <c r="A5733" s="116"/>
    </row>
    <row r="5734" spans="1:1">
      <c r="A5734" s="116"/>
    </row>
    <row r="5735" spans="1:1">
      <c r="A5735" s="116"/>
    </row>
    <row r="5736" spans="1:1">
      <c r="A5736" s="116"/>
    </row>
    <row r="5737" spans="1:1">
      <c r="A5737" s="116"/>
    </row>
    <row r="5738" spans="1:1">
      <c r="A5738" s="116"/>
    </row>
    <row r="5739" spans="1:1">
      <c r="A5739" s="116"/>
    </row>
    <row r="5740" spans="1:1">
      <c r="A5740" s="116"/>
    </row>
    <row r="5741" spans="1:1">
      <c r="A5741" s="116"/>
    </row>
    <row r="5742" spans="1:1">
      <c r="A5742" s="116"/>
    </row>
    <row r="5743" spans="1:1">
      <c r="A5743" s="116"/>
    </row>
    <row r="5744" spans="1:1">
      <c r="A5744" s="116"/>
    </row>
    <row r="5745" spans="1:1">
      <c r="A5745" s="116"/>
    </row>
    <row r="5746" spans="1:1">
      <c r="A5746" s="116"/>
    </row>
    <row r="5747" spans="1:1">
      <c r="A5747" s="116"/>
    </row>
    <row r="5748" spans="1:1">
      <c r="A5748" s="116"/>
    </row>
    <row r="5749" spans="1:1">
      <c r="A5749" s="116"/>
    </row>
    <row r="5750" spans="1:1">
      <c r="A5750" s="116"/>
    </row>
    <row r="5751" spans="1:1">
      <c r="A5751" s="116"/>
    </row>
    <row r="5752" spans="1:1">
      <c r="A5752" s="116"/>
    </row>
    <row r="5753" spans="1:1">
      <c r="A5753" s="116"/>
    </row>
    <row r="5754" spans="1:1">
      <c r="A5754" s="116"/>
    </row>
    <row r="5755" spans="1:1">
      <c r="A5755" s="116"/>
    </row>
    <row r="5756" spans="1:1">
      <c r="A5756" s="116"/>
    </row>
    <row r="5757" spans="1:1">
      <c r="A5757" s="116"/>
    </row>
    <row r="5758" spans="1:1">
      <c r="A5758" s="116"/>
    </row>
    <row r="5759" spans="1:1">
      <c r="A5759" s="116"/>
    </row>
    <row r="5760" spans="1:1">
      <c r="A5760" s="116"/>
    </row>
    <row r="5761" spans="1:1">
      <c r="A5761" s="116"/>
    </row>
    <row r="5762" spans="1:1">
      <c r="A5762" s="116"/>
    </row>
    <row r="5763" spans="1:1">
      <c r="A5763" s="116"/>
    </row>
    <row r="5764" spans="1:1">
      <c r="A5764" s="116"/>
    </row>
    <row r="5765" spans="1:1">
      <c r="A5765" s="116"/>
    </row>
    <row r="5766" spans="1:1">
      <c r="A5766" s="116"/>
    </row>
    <row r="5767" spans="1:1">
      <c r="A5767" s="116"/>
    </row>
    <row r="5768" spans="1:1">
      <c r="A5768" s="116"/>
    </row>
    <row r="5769" spans="1:1">
      <c r="A5769" s="116"/>
    </row>
    <row r="5770" spans="1:1">
      <c r="A5770" s="116"/>
    </row>
    <row r="5771" spans="1:1">
      <c r="A5771" s="116"/>
    </row>
    <row r="5772" spans="1:1">
      <c r="A5772" s="116"/>
    </row>
    <row r="5773" spans="1:1">
      <c r="A5773" s="116"/>
    </row>
    <row r="5774" spans="1:1">
      <c r="A5774" s="116"/>
    </row>
    <row r="5775" spans="1:1">
      <c r="A5775" s="116"/>
    </row>
    <row r="5776" spans="1:1">
      <c r="A5776" s="116"/>
    </row>
    <row r="5777" spans="1:1">
      <c r="A5777" s="116"/>
    </row>
    <row r="5778" spans="1:1">
      <c r="A5778" s="116"/>
    </row>
    <row r="5779" spans="1:1">
      <c r="A5779" s="116"/>
    </row>
    <row r="5780" spans="1:1">
      <c r="A5780" s="116"/>
    </row>
    <row r="5781" spans="1:1">
      <c r="A5781" s="116"/>
    </row>
    <row r="5782" spans="1:1">
      <c r="A5782" s="116"/>
    </row>
    <row r="5783" spans="1:1">
      <c r="A5783" s="116"/>
    </row>
    <row r="5784" spans="1:1">
      <c r="A5784" s="116"/>
    </row>
    <row r="5785" spans="1:1">
      <c r="A5785" s="116"/>
    </row>
    <row r="5786" spans="1:1">
      <c r="A5786" s="116"/>
    </row>
    <row r="5787" spans="1:1">
      <c r="A5787" s="116"/>
    </row>
    <row r="5788" spans="1:1">
      <c r="A5788" s="116"/>
    </row>
    <row r="5789" spans="1:1">
      <c r="A5789" s="116"/>
    </row>
    <row r="5790" spans="1:1">
      <c r="A5790" s="116"/>
    </row>
    <row r="5791" spans="1:1">
      <c r="A5791" s="116"/>
    </row>
    <row r="5792" spans="1:1">
      <c r="A5792" s="116"/>
    </row>
    <row r="5793" spans="1:1">
      <c r="A5793" s="116"/>
    </row>
    <row r="5794" spans="1:1">
      <c r="A5794" s="116"/>
    </row>
    <row r="5795" spans="1:1">
      <c r="A5795" s="116"/>
    </row>
    <row r="5796" spans="1:1">
      <c r="A5796" s="116"/>
    </row>
    <row r="5797" spans="1:1">
      <c r="A5797" s="116"/>
    </row>
    <row r="5798" spans="1:1">
      <c r="A5798" s="116"/>
    </row>
    <row r="5799" spans="1:1">
      <c r="A5799" s="116"/>
    </row>
    <row r="5800" spans="1:1">
      <c r="A5800" s="116"/>
    </row>
    <row r="5801" spans="1:1">
      <c r="A5801" s="116"/>
    </row>
    <row r="5802" spans="1:1">
      <c r="A5802" s="116"/>
    </row>
    <row r="5803" spans="1:1">
      <c r="A5803" s="116"/>
    </row>
    <row r="5804" spans="1:1">
      <c r="A5804" s="116"/>
    </row>
    <row r="5805" spans="1:1">
      <c r="A5805" s="116"/>
    </row>
    <row r="5806" spans="1:1">
      <c r="A5806" s="116"/>
    </row>
    <row r="5807" spans="1:1">
      <c r="A5807" s="116"/>
    </row>
    <row r="5808" spans="1:1">
      <c r="A5808" s="116"/>
    </row>
    <row r="5809" spans="1:1">
      <c r="A5809" s="116"/>
    </row>
    <row r="5810" spans="1:1">
      <c r="A5810" s="116"/>
    </row>
    <row r="5811" spans="1:1">
      <c r="A5811" s="116"/>
    </row>
    <row r="5812" spans="1:1">
      <c r="A5812" s="116"/>
    </row>
    <row r="5813" spans="1:1">
      <c r="A5813" s="116"/>
    </row>
    <row r="5814" spans="1:1">
      <c r="A5814" s="116"/>
    </row>
    <row r="5815" spans="1:1">
      <c r="A5815" s="116"/>
    </row>
    <row r="5816" spans="1:1">
      <c r="A5816" s="116"/>
    </row>
    <row r="5817" spans="1:1">
      <c r="A5817" s="116"/>
    </row>
    <row r="5818" spans="1:1">
      <c r="A5818" s="116"/>
    </row>
    <row r="5819" spans="1:1">
      <c r="A5819" s="116"/>
    </row>
    <row r="5820" spans="1:1">
      <c r="A5820" s="116"/>
    </row>
    <row r="5821" spans="1:1">
      <c r="A5821" s="116"/>
    </row>
    <row r="5822" spans="1:1">
      <c r="A5822" s="116"/>
    </row>
    <row r="5823" spans="1:1">
      <c r="A5823" s="116"/>
    </row>
    <row r="5824" spans="1:1">
      <c r="A5824" s="116"/>
    </row>
    <row r="5825" spans="1:1">
      <c r="A5825" s="116"/>
    </row>
    <row r="5826" spans="1:1">
      <c r="A5826" s="116"/>
    </row>
    <row r="5827" spans="1:1">
      <c r="A5827" s="116"/>
    </row>
    <row r="5828" spans="1:1">
      <c r="A5828" s="116"/>
    </row>
    <row r="5829" spans="1:1">
      <c r="A5829" s="116"/>
    </row>
    <row r="5830" spans="1:1">
      <c r="A5830" s="116"/>
    </row>
    <row r="5831" spans="1:1">
      <c r="A5831" s="116"/>
    </row>
    <row r="5832" spans="1:1">
      <c r="A5832" s="116"/>
    </row>
    <row r="5833" spans="1:1">
      <c r="A5833" s="116"/>
    </row>
    <row r="5834" spans="1:1">
      <c r="A5834" s="116"/>
    </row>
    <row r="5835" spans="1:1">
      <c r="A5835" s="116"/>
    </row>
    <row r="5836" spans="1:1">
      <c r="A5836" s="116"/>
    </row>
    <row r="5837" spans="1:1">
      <c r="A5837" s="116"/>
    </row>
    <row r="5838" spans="1:1">
      <c r="A5838" s="116"/>
    </row>
    <row r="5839" spans="1:1">
      <c r="A5839" s="116"/>
    </row>
    <row r="5840" spans="1:1">
      <c r="A5840" s="116"/>
    </row>
    <row r="5841" spans="1:1">
      <c r="A5841" s="116"/>
    </row>
    <row r="5842" spans="1:1">
      <c r="A5842" s="116"/>
    </row>
    <row r="5843" spans="1:1">
      <c r="A5843" s="116"/>
    </row>
    <row r="5844" spans="1:1">
      <c r="A5844" s="116"/>
    </row>
    <row r="5845" spans="1:1">
      <c r="A5845" s="116"/>
    </row>
    <row r="5846" spans="1:1">
      <c r="A5846" s="116"/>
    </row>
    <row r="5847" spans="1:1">
      <c r="A5847" s="116"/>
    </row>
    <row r="5848" spans="1:1">
      <c r="A5848" s="116"/>
    </row>
    <row r="5849" spans="1:1">
      <c r="A5849" s="116"/>
    </row>
    <row r="5850" spans="1:1">
      <c r="A5850" s="116"/>
    </row>
    <row r="5851" spans="1:1">
      <c r="A5851" s="116"/>
    </row>
    <row r="5852" spans="1:1">
      <c r="A5852" s="116"/>
    </row>
    <row r="5853" spans="1:1">
      <c r="A5853" s="116"/>
    </row>
    <row r="5854" spans="1:1">
      <c r="A5854" s="116"/>
    </row>
    <row r="5855" spans="1:1">
      <c r="A5855" s="116"/>
    </row>
    <row r="5856" spans="1:1">
      <c r="A5856" s="116"/>
    </row>
    <row r="5857" spans="1:1">
      <c r="A5857" s="116"/>
    </row>
    <row r="5858" spans="1:1">
      <c r="A5858" s="116"/>
    </row>
    <row r="5859" spans="1:1">
      <c r="A5859" s="116"/>
    </row>
    <row r="5860" spans="1:1">
      <c r="A5860" s="116"/>
    </row>
    <row r="5861" spans="1:1">
      <c r="A5861" s="116"/>
    </row>
    <row r="5862" spans="1:1">
      <c r="A5862" s="116"/>
    </row>
    <row r="5863" spans="1:1">
      <c r="A5863" s="116"/>
    </row>
    <row r="5864" spans="1:1">
      <c r="A5864" s="116"/>
    </row>
    <row r="5865" spans="1:1">
      <c r="A5865" s="116"/>
    </row>
    <row r="5866" spans="1:1">
      <c r="A5866" s="116"/>
    </row>
    <row r="5867" spans="1:1">
      <c r="A5867" s="116"/>
    </row>
    <row r="5868" spans="1:1">
      <c r="A5868" s="116"/>
    </row>
    <row r="5869" spans="1:1">
      <c r="A5869" s="116"/>
    </row>
    <row r="5870" spans="1:1">
      <c r="A5870" s="116"/>
    </row>
    <row r="5871" spans="1:1">
      <c r="A5871" s="116"/>
    </row>
    <row r="5872" spans="1:1">
      <c r="A5872" s="116"/>
    </row>
    <row r="5873" spans="1:1">
      <c r="A5873" s="116"/>
    </row>
    <row r="5874" spans="1:1">
      <c r="A5874" s="116"/>
    </row>
    <row r="5875" spans="1:1">
      <c r="A5875" s="116"/>
    </row>
    <row r="5876" spans="1:1">
      <c r="A5876" s="116"/>
    </row>
    <row r="5877" spans="1:1">
      <c r="A5877" s="116"/>
    </row>
    <row r="5878" spans="1:1">
      <c r="A5878" s="116"/>
    </row>
    <row r="5879" spans="1:1">
      <c r="A5879" s="116"/>
    </row>
    <row r="5880" spans="1:1">
      <c r="A5880" s="116"/>
    </row>
    <row r="5881" spans="1:1">
      <c r="A5881" s="116"/>
    </row>
    <row r="5882" spans="1:1">
      <c r="A5882" s="116"/>
    </row>
    <row r="5883" spans="1:1">
      <c r="A5883" s="116"/>
    </row>
    <row r="5884" spans="1:1">
      <c r="A5884" s="116"/>
    </row>
    <row r="5885" spans="1:1">
      <c r="A5885" s="116"/>
    </row>
    <row r="5886" spans="1:1">
      <c r="A5886" s="116"/>
    </row>
    <row r="5887" spans="1:1">
      <c r="A5887" s="116"/>
    </row>
    <row r="5888" spans="1:1">
      <c r="A5888" s="116"/>
    </row>
    <row r="5889" spans="1:1">
      <c r="A5889" s="116"/>
    </row>
    <row r="5890" spans="1:1">
      <c r="A5890" s="116"/>
    </row>
    <row r="5891" spans="1:1">
      <c r="A5891" s="116"/>
    </row>
    <row r="5892" spans="1:1">
      <c r="A5892" s="116"/>
    </row>
    <row r="5893" spans="1:1">
      <c r="A5893" s="116"/>
    </row>
    <row r="5894" spans="1:1">
      <c r="A5894" s="116"/>
    </row>
    <row r="5895" spans="1:1">
      <c r="A5895" s="116"/>
    </row>
    <row r="5896" spans="1:1">
      <c r="A5896" s="116"/>
    </row>
    <row r="5897" spans="1:1">
      <c r="A5897" s="116"/>
    </row>
    <row r="5898" spans="1:1">
      <c r="A5898" s="116"/>
    </row>
    <row r="5899" spans="1:1">
      <c r="A5899" s="116"/>
    </row>
    <row r="5900" spans="1:1">
      <c r="A5900" s="116"/>
    </row>
    <row r="5901" spans="1:1">
      <c r="A5901" s="116"/>
    </row>
    <row r="5902" spans="1:1">
      <c r="A5902" s="116"/>
    </row>
    <row r="5903" spans="1:1">
      <c r="A5903" s="116"/>
    </row>
    <row r="5904" spans="1:1">
      <c r="A5904" s="116"/>
    </row>
    <row r="5905" spans="1:1">
      <c r="A5905" s="116"/>
    </row>
    <row r="5906" spans="1:1">
      <c r="A5906" s="116"/>
    </row>
    <row r="5907" spans="1:1">
      <c r="A5907" s="116"/>
    </row>
    <row r="5908" spans="1:1">
      <c r="A5908" s="116"/>
    </row>
    <row r="5909" spans="1:1">
      <c r="A5909" s="116"/>
    </row>
    <row r="5910" spans="1:1">
      <c r="A5910" s="116"/>
    </row>
    <row r="5911" spans="1:1">
      <c r="A5911" s="116"/>
    </row>
    <row r="5912" spans="1:1">
      <c r="A5912" s="116"/>
    </row>
    <row r="5913" spans="1:1">
      <c r="A5913" s="116"/>
    </row>
    <row r="5914" spans="1:1">
      <c r="A5914" s="116"/>
    </row>
    <row r="5915" spans="1:1">
      <c r="A5915" s="116"/>
    </row>
    <row r="5916" spans="1:1">
      <c r="A5916" s="116"/>
    </row>
    <row r="5917" spans="1:1">
      <c r="A5917" s="116"/>
    </row>
    <row r="5918" spans="1:1">
      <c r="A5918" s="116"/>
    </row>
    <row r="5919" spans="1:1">
      <c r="A5919" s="116"/>
    </row>
    <row r="5920" spans="1:1">
      <c r="A5920" s="116"/>
    </row>
    <row r="5921" spans="1:1">
      <c r="A5921" s="116"/>
    </row>
    <row r="5922" spans="1:1">
      <c r="A5922" s="116"/>
    </row>
    <row r="5923" spans="1:1">
      <c r="A5923" s="116"/>
    </row>
    <row r="5924" spans="1:1">
      <c r="A5924" s="116"/>
    </row>
    <row r="5925" spans="1:1">
      <c r="A5925" s="116"/>
    </row>
    <row r="5926" spans="1:1">
      <c r="A5926" s="116"/>
    </row>
    <row r="5927" spans="1:1">
      <c r="A5927" s="116"/>
    </row>
    <row r="5928" spans="1:1">
      <c r="A5928" s="116"/>
    </row>
    <row r="5929" spans="1:1">
      <c r="A5929" s="116"/>
    </row>
    <row r="5930" spans="1:1">
      <c r="A5930" s="116"/>
    </row>
    <row r="5931" spans="1:1">
      <c r="A5931" s="116"/>
    </row>
    <row r="5932" spans="1:1">
      <c r="A5932" s="116"/>
    </row>
    <row r="5933" spans="1:1">
      <c r="A5933" s="116"/>
    </row>
    <row r="5934" spans="1:1">
      <c r="A5934" s="116"/>
    </row>
    <row r="5935" spans="1:1">
      <c r="A5935" s="116"/>
    </row>
    <row r="5936" spans="1:1">
      <c r="A5936" s="116"/>
    </row>
    <row r="5937" spans="1:1">
      <c r="A5937" s="116"/>
    </row>
    <row r="5938" spans="1:1">
      <c r="A5938" s="116"/>
    </row>
    <row r="5939" spans="1:1">
      <c r="A5939" s="116"/>
    </row>
    <row r="5940" spans="1:1">
      <c r="A5940" s="116"/>
    </row>
    <row r="5941" spans="1:1">
      <c r="A5941" s="116"/>
    </row>
    <row r="5942" spans="1:1">
      <c r="A5942" s="116"/>
    </row>
    <row r="5943" spans="1:1">
      <c r="A5943" s="116"/>
    </row>
    <row r="5944" spans="1:1">
      <c r="A5944" s="116"/>
    </row>
    <row r="5945" spans="1:1">
      <c r="A5945" s="116"/>
    </row>
    <row r="5946" spans="1:1">
      <c r="A5946" s="116"/>
    </row>
    <row r="5947" spans="1:1">
      <c r="A5947" s="116"/>
    </row>
    <row r="5948" spans="1:1">
      <c r="A5948" s="116"/>
    </row>
    <row r="5949" spans="1:1">
      <c r="A5949" s="116"/>
    </row>
    <row r="5950" spans="1:1">
      <c r="A5950" s="116"/>
    </row>
    <row r="5951" spans="1:1">
      <c r="A5951" s="116"/>
    </row>
    <row r="5952" spans="1:1">
      <c r="A5952" s="116"/>
    </row>
    <row r="5953" spans="1:1">
      <c r="A5953" s="116"/>
    </row>
    <row r="5954" spans="1:1">
      <c r="A5954" s="116"/>
    </row>
    <row r="5955" spans="1:1">
      <c r="A5955" s="116"/>
    </row>
    <row r="5956" spans="1:1">
      <c r="A5956" s="116"/>
    </row>
    <row r="5957" spans="1:1">
      <c r="A5957" s="116"/>
    </row>
    <row r="5958" spans="1:1">
      <c r="A5958" s="116"/>
    </row>
    <row r="5959" spans="1:1">
      <c r="A5959" s="116"/>
    </row>
    <row r="5960" spans="1:1">
      <c r="A5960" s="116"/>
    </row>
    <row r="5961" spans="1:1">
      <c r="A5961" s="116"/>
    </row>
    <row r="5962" spans="1:1">
      <c r="A5962" s="116"/>
    </row>
    <row r="5963" spans="1:1">
      <c r="A5963" s="116"/>
    </row>
    <row r="5964" spans="1:1">
      <c r="A5964" s="116"/>
    </row>
    <row r="5965" spans="1:1">
      <c r="A5965" s="116"/>
    </row>
    <row r="5966" spans="1:1">
      <c r="A5966" s="116"/>
    </row>
    <row r="5967" spans="1:1">
      <c r="A5967" s="116"/>
    </row>
    <row r="5968" spans="1:1">
      <c r="A5968" s="116"/>
    </row>
    <row r="5969" spans="1:1">
      <c r="A5969" s="116"/>
    </row>
    <row r="5970" spans="1:1">
      <c r="A5970" s="116"/>
    </row>
    <row r="5971" spans="1:1">
      <c r="A5971" s="116"/>
    </row>
    <row r="5972" spans="1:1">
      <c r="A5972" s="116"/>
    </row>
    <row r="5973" spans="1:1">
      <c r="A5973" s="116"/>
    </row>
    <row r="5974" spans="1:1">
      <c r="A5974" s="116"/>
    </row>
    <row r="5975" spans="1:1">
      <c r="A5975" s="116"/>
    </row>
    <row r="5976" spans="1:1">
      <c r="A5976" s="116"/>
    </row>
    <row r="5977" spans="1:1">
      <c r="A5977" s="116"/>
    </row>
    <row r="5978" spans="1:1">
      <c r="A5978" s="116"/>
    </row>
    <row r="5979" spans="1:1">
      <c r="A5979" s="116"/>
    </row>
    <row r="5980" spans="1:1">
      <c r="A5980" s="116"/>
    </row>
    <row r="5981" spans="1:1">
      <c r="A5981" s="116"/>
    </row>
    <row r="5982" spans="1:1">
      <c r="A5982" s="116"/>
    </row>
    <row r="5983" spans="1:1">
      <c r="A5983" s="116"/>
    </row>
    <row r="5984" spans="1:1">
      <c r="A5984" s="116"/>
    </row>
    <row r="5985" spans="1:1">
      <c r="A5985" s="116"/>
    </row>
    <row r="5986" spans="1:1">
      <c r="A5986" s="116"/>
    </row>
    <row r="5987" spans="1:1">
      <c r="A5987" s="116"/>
    </row>
    <row r="5988" spans="1:1">
      <c r="A5988" s="116"/>
    </row>
    <row r="5989" spans="1:1">
      <c r="A5989" s="116"/>
    </row>
    <row r="5990" spans="1:1">
      <c r="A5990" s="116"/>
    </row>
    <row r="5991" spans="1:1">
      <c r="A5991" s="116"/>
    </row>
    <row r="5992" spans="1:1">
      <c r="A5992" s="116"/>
    </row>
    <row r="5993" spans="1:1">
      <c r="A5993" s="116"/>
    </row>
    <row r="5994" spans="1:1">
      <c r="A5994" s="116"/>
    </row>
    <row r="5995" spans="1:1">
      <c r="A5995" s="116"/>
    </row>
    <row r="5996" spans="1:1">
      <c r="A5996" s="116"/>
    </row>
    <row r="5997" spans="1:1">
      <c r="A5997" s="116"/>
    </row>
    <row r="5998" spans="1:1">
      <c r="A5998" s="116"/>
    </row>
    <row r="5999" spans="1:1">
      <c r="A5999" s="116"/>
    </row>
    <row r="6000" spans="1:1">
      <c r="A6000" s="116"/>
    </row>
    <row r="6001" spans="1:1">
      <c r="A6001" s="116"/>
    </row>
    <row r="6002" spans="1:1">
      <c r="A6002" s="116"/>
    </row>
    <row r="6003" spans="1:1">
      <c r="A6003" s="116"/>
    </row>
    <row r="6004" spans="1:1">
      <c r="A6004" s="116"/>
    </row>
    <row r="6005" spans="1:1">
      <c r="A6005" s="116"/>
    </row>
    <row r="6006" spans="1:1">
      <c r="A6006" s="116"/>
    </row>
    <row r="6007" spans="1:1">
      <c r="A6007" s="116"/>
    </row>
    <row r="6008" spans="1:1">
      <c r="A6008" s="116"/>
    </row>
    <row r="6009" spans="1:1">
      <c r="A6009" s="116"/>
    </row>
    <row r="6010" spans="1:1">
      <c r="A6010" s="116"/>
    </row>
    <row r="6011" spans="1:1">
      <c r="A6011" s="116"/>
    </row>
    <row r="6012" spans="1:1">
      <c r="A6012" s="116"/>
    </row>
    <row r="6013" spans="1:1">
      <c r="A6013" s="116"/>
    </row>
    <row r="6014" spans="1:1">
      <c r="A6014" s="116"/>
    </row>
    <row r="6015" spans="1:1">
      <c r="A6015" s="116"/>
    </row>
    <row r="6016" spans="1:1">
      <c r="A6016" s="116"/>
    </row>
    <row r="6017" spans="1:1">
      <c r="A6017" s="116"/>
    </row>
    <row r="6018" spans="1:1">
      <c r="A6018" s="116"/>
    </row>
    <row r="6019" spans="1:1">
      <c r="A6019" s="116"/>
    </row>
    <row r="6020" spans="1:1">
      <c r="A6020" s="116"/>
    </row>
    <row r="6021" spans="1:1">
      <c r="A6021" s="116"/>
    </row>
    <row r="6022" spans="1:1">
      <c r="A6022" s="116"/>
    </row>
    <row r="6023" spans="1:1">
      <c r="A6023" s="116"/>
    </row>
    <row r="6024" spans="1:1">
      <c r="A6024" s="116"/>
    </row>
    <row r="6025" spans="1:1">
      <c r="A6025" s="116"/>
    </row>
    <row r="6026" spans="1:1">
      <c r="A6026" s="116"/>
    </row>
    <row r="6027" spans="1:1">
      <c r="A6027" s="116"/>
    </row>
    <row r="6028" spans="1:1">
      <c r="A6028" s="116"/>
    </row>
    <row r="6029" spans="1:1">
      <c r="A6029" s="116"/>
    </row>
    <row r="6030" spans="1:1">
      <c r="A6030" s="116"/>
    </row>
    <row r="6031" spans="1:1">
      <c r="A6031" s="116"/>
    </row>
    <row r="6032" spans="1:1">
      <c r="A6032" s="116"/>
    </row>
    <row r="6033" spans="1:1">
      <c r="A6033" s="116"/>
    </row>
    <row r="6034" spans="1:1">
      <c r="A6034" s="116"/>
    </row>
    <row r="6035" spans="1:1">
      <c r="A6035" s="116"/>
    </row>
    <row r="6036" spans="1:1">
      <c r="A6036" s="116"/>
    </row>
    <row r="6037" spans="1:1">
      <c r="A6037" s="116"/>
    </row>
    <row r="6038" spans="1:1">
      <c r="A6038" s="116"/>
    </row>
    <row r="6039" spans="1:1">
      <c r="A6039" s="116"/>
    </row>
    <row r="6040" spans="1:1">
      <c r="A6040" s="116"/>
    </row>
    <row r="6041" spans="1:1">
      <c r="A6041" s="116"/>
    </row>
    <row r="6042" spans="1:1">
      <c r="A6042" s="116"/>
    </row>
    <row r="6043" spans="1:1">
      <c r="A6043" s="116"/>
    </row>
    <row r="6044" spans="1:1">
      <c r="A6044" s="116"/>
    </row>
    <row r="6045" spans="1:1">
      <c r="A6045" s="116"/>
    </row>
    <row r="6046" spans="1:1">
      <c r="A6046" s="116"/>
    </row>
    <row r="6047" spans="1:1">
      <c r="A6047" s="116"/>
    </row>
    <row r="6048" spans="1:1">
      <c r="A6048" s="116"/>
    </row>
    <row r="6049" spans="1:1">
      <c r="A6049" s="116"/>
    </row>
    <row r="6050" spans="1:1">
      <c r="A6050" s="116"/>
    </row>
    <row r="6051" spans="1:1">
      <c r="A6051" s="116"/>
    </row>
    <row r="6052" spans="1:1">
      <c r="A6052" s="116"/>
    </row>
    <row r="6053" spans="1:1">
      <c r="A6053" s="116"/>
    </row>
    <row r="6054" spans="1:1">
      <c r="A6054" s="116"/>
    </row>
    <row r="6055" spans="1:1">
      <c r="A6055" s="116"/>
    </row>
    <row r="6056" spans="1:1">
      <c r="A6056" s="116"/>
    </row>
    <row r="6057" spans="1:1">
      <c r="A6057" s="116"/>
    </row>
    <row r="6058" spans="1:1">
      <c r="A6058" s="116"/>
    </row>
    <row r="6059" spans="1:1">
      <c r="A6059" s="116"/>
    </row>
    <row r="6060" spans="1:1">
      <c r="A6060" s="116"/>
    </row>
    <row r="6061" spans="1:1">
      <c r="A6061" s="116"/>
    </row>
    <row r="6062" spans="1:1">
      <c r="A6062" s="116"/>
    </row>
    <row r="6063" spans="1:1">
      <c r="A6063" s="116"/>
    </row>
    <row r="6064" spans="1:1">
      <c r="A6064" s="116"/>
    </row>
    <row r="6065" spans="1:1">
      <c r="A6065" s="116"/>
    </row>
    <row r="6066" spans="1:1">
      <c r="A6066" s="116"/>
    </row>
    <row r="6067" spans="1:1">
      <c r="A6067" s="116"/>
    </row>
    <row r="6068" spans="1:1">
      <c r="A6068" s="116"/>
    </row>
    <row r="6069" spans="1:1">
      <c r="A6069" s="116"/>
    </row>
    <row r="6070" spans="1:1">
      <c r="A6070" s="116"/>
    </row>
    <row r="6071" spans="1:1">
      <c r="A6071" s="116"/>
    </row>
    <row r="6072" spans="1:1">
      <c r="A6072" s="116"/>
    </row>
    <row r="6073" spans="1:1">
      <c r="A6073" s="116"/>
    </row>
    <row r="6074" spans="1:1">
      <c r="A6074" s="116"/>
    </row>
    <row r="6075" spans="1:1">
      <c r="A6075" s="116"/>
    </row>
    <row r="6076" spans="1:1">
      <c r="A6076" s="116"/>
    </row>
    <row r="6077" spans="1:1">
      <c r="A6077" s="116"/>
    </row>
    <row r="6078" spans="1:1">
      <c r="A6078" s="116"/>
    </row>
    <row r="6079" spans="1:1">
      <c r="A6079" s="116"/>
    </row>
    <row r="6080" spans="1:1">
      <c r="A6080" s="116"/>
    </row>
    <row r="6081" spans="1:1">
      <c r="A6081" s="116"/>
    </row>
    <row r="6082" spans="1:1">
      <c r="A6082" s="116"/>
    </row>
    <row r="6083" spans="1:1">
      <c r="A6083" s="116"/>
    </row>
    <row r="6084" spans="1:1">
      <c r="A6084" s="116"/>
    </row>
    <row r="6085" spans="1:1">
      <c r="A6085" s="116"/>
    </row>
    <row r="6086" spans="1:1">
      <c r="A6086" s="116"/>
    </row>
    <row r="6087" spans="1:1">
      <c r="A6087" s="116"/>
    </row>
    <row r="6088" spans="1:1">
      <c r="A6088" s="116"/>
    </row>
    <row r="6089" spans="1:1">
      <c r="A6089" s="116"/>
    </row>
    <row r="6090" spans="1:1">
      <c r="A6090" s="116"/>
    </row>
    <row r="6091" spans="1:1">
      <c r="A6091" s="116"/>
    </row>
    <row r="6092" spans="1:1">
      <c r="A6092" s="116"/>
    </row>
    <row r="6093" spans="1:1">
      <c r="A6093" s="116"/>
    </row>
    <row r="6094" spans="1:1">
      <c r="A6094" s="116"/>
    </row>
    <row r="6095" spans="1:1">
      <c r="A6095" s="116"/>
    </row>
    <row r="6096" spans="1:1">
      <c r="A6096" s="116"/>
    </row>
    <row r="6097" spans="1:1">
      <c r="A6097" s="116"/>
    </row>
    <row r="6098" spans="1:1">
      <c r="A6098" s="116"/>
    </row>
    <row r="6099" spans="1:1">
      <c r="A6099" s="116"/>
    </row>
    <row r="6100" spans="1:1">
      <c r="A6100" s="116"/>
    </row>
    <row r="6101" spans="1:1">
      <c r="A6101" s="116"/>
    </row>
    <row r="6102" spans="1:1">
      <c r="A6102" s="116"/>
    </row>
    <row r="6103" spans="1:1">
      <c r="A6103" s="116"/>
    </row>
    <row r="6104" spans="1:1">
      <c r="A6104" s="116"/>
    </row>
    <row r="6105" spans="1:1">
      <c r="A6105" s="116"/>
    </row>
    <row r="6106" spans="1:1">
      <c r="A6106" s="116"/>
    </row>
    <row r="6107" spans="1:1">
      <c r="A6107" s="116"/>
    </row>
    <row r="6108" spans="1:1">
      <c r="A6108" s="116"/>
    </row>
    <row r="6109" spans="1:1">
      <c r="A6109" s="116"/>
    </row>
    <row r="6110" spans="1:1">
      <c r="A6110" s="116"/>
    </row>
    <row r="6111" spans="1:1">
      <c r="A6111" s="116"/>
    </row>
    <row r="6112" spans="1:1">
      <c r="A6112" s="116"/>
    </row>
    <row r="6113" spans="1:1">
      <c r="A6113" s="116"/>
    </row>
    <row r="6114" spans="1:1">
      <c r="A6114" s="116"/>
    </row>
    <row r="6115" spans="1:1">
      <c r="A6115" s="116"/>
    </row>
    <row r="6116" spans="1:1">
      <c r="A6116" s="116"/>
    </row>
    <row r="6117" spans="1:1">
      <c r="A6117" s="116"/>
    </row>
    <row r="6118" spans="1:1">
      <c r="A6118" s="116"/>
    </row>
    <row r="6119" spans="1:1">
      <c r="A6119" s="116"/>
    </row>
    <row r="6120" spans="1:1">
      <c r="A6120" s="116"/>
    </row>
    <row r="6121" spans="1:1">
      <c r="A6121" s="116"/>
    </row>
    <row r="6122" spans="1:1">
      <c r="A6122" s="116"/>
    </row>
    <row r="6123" spans="1:1">
      <c r="A6123" s="116"/>
    </row>
    <row r="6124" spans="1:1">
      <c r="A6124" s="116"/>
    </row>
    <row r="6125" spans="1:1">
      <c r="A6125" s="116"/>
    </row>
    <row r="6126" spans="1:1">
      <c r="A6126" s="116"/>
    </row>
    <row r="6127" spans="1:1">
      <c r="A6127" s="116"/>
    </row>
    <row r="6128" spans="1:1">
      <c r="A6128" s="116"/>
    </row>
    <row r="6129" spans="1:1">
      <c r="A6129" s="116"/>
    </row>
    <row r="6130" spans="1:1">
      <c r="A6130" s="116"/>
    </row>
    <row r="6131" spans="1:1">
      <c r="A6131" s="116"/>
    </row>
    <row r="6132" spans="1:1">
      <c r="A6132" s="116"/>
    </row>
    <row r="6133" spans="1:1">
      <c r="A6133" s="116"/>
    </row>
    <row r="6134" spans="1:1">
      <c r="A6134" s="116"/>
    </row>
    <row r="6135" spans="1:1">
      <c r="A6135" s="116"/>
    </row>
    <row r="6136" spans="1:1">
      <c r="A6136" s="116"/>
    </row>
    <row r="6137" spans="1:1">
      <c r="A6137" s="116"/>
    </row>
    <row r="6138" spans="1:1">
      <c r="A6138" s="116"/>
    </row>
    <row r="6139" spans="1:1">
      <c r="A6139" s="116"/>
    </row>
    <row r="6140" spans="1:1">
      <c r="A6140" s="116"/>
    </row>
    <row r="6141" spans="1:1">
      <c r="A6141" s="116"/>
    </row>
    <row r="6142" spans="1:1">
      <c r="A6142" s="116"/>
    </row>
    <row r="6143" spans="1:1">
      <c r="A6143" s="116"/>
    </row>
    <row r="6144" spans="1:1">
      <c r="A6144" s="116"/>
    </row>
    <row r="6145" spans="1:1">
      <c r="A6145" s="116"/>
    </row>
    <row r="6146" spans="1:1">
      <c r="A6146" s="116"/>
    </row>
    <row r="6147" spans="1:1">
      <c r="A6147" s="116"/>
    </row>
    <row r="6148" spans="1:1">
      <c r="A6148" s="116"/>
    </row>
    <row r="6149" spans="1:1">
      <c r="A6149" s="116"/>
    </row>
    <row r="6150" spans="1:1">
      <c r="A6150" s="116"/>
    </row>
    <row r="6151" spans="1:1">
      <c r="A6151" s="116"/>
    </row>
    <row r="6152" spans="1:1">
      <c r="A6152" s="116"/>
    </row>
    <row r="6153" spans="1:1">
      <c r="A6153" s="116"/>
    </row>
    <row r="6154" spans="1:1">
      <c r="A6154" s="116"/>
    </row>
    <row r="6155" spans="1:1">
      <c r="A6155" s="116"/>
    </row>
    <row r="6156" spans="1:1">
      <c r="A6156" s="116"/>
    </row>
    <row r="6157" spans="1:1">
      <c r="A6157" s="116"/>
    </row>
    <row r="6158" spans="1:1">
      <c r="A6158" s="116"/>
    </row>
    <row r="6159" spans="1:1">
      <c r="A6159" s="116"/>
    </row>
    <row r="6160" spans="1:1">
      <c r="A6160" s="116"/>
    </row>
    <row r="6161" spans="1:1">
      <c r="A6161" s="116"/>
    </row>
    <row r="6162" spans="1:1">
      <c r="A6162" s="116"/>
    </row>
    <row r="6163" spans="1:1">
      <c r="A6163" s="116"/>
    </row>
    <row r="6164" spans="1:1">
      <c r="A6164" s="116"/>
    </row>
    <row r="6165" spans="1:1">
      <c r="A6165" s="116"/>
    </row>
    <row r="6166" spans="1:1">
      <c r="A6166" s="116"/>
    </row>
    <row r="6167" spans="1:1">
      <c r="A6167" s="116"/>
    </row>
    <row r="6168" spans="1:1">
      <c r="A6168" s="116"/>
    </row>
    <row r="6169" spans="1:1">
      <c r="A6169" s="116"/>
    </row>
    <row r="6170" spans="1:1">
      <c r="A6170" s="116"/>
    </row>
    <row r="6171" spans="1:1">
      <c r="A6171" s="116"/>
    </row>
    <row r="6172" spans="1:1">
      <c r="A6172" s="116"/>
    </row>
    <row r="6173" spans="1:1">
      <c r="A6173" s="116"/>
    </row>
    <row r="6174" spans="1:1">
      <c r="A6174" s="116"/>
    </row>
    <row r="6175" spans="1:1">
      <c r="A6175" s="116"/>
    </row>
    <row r="6176" spans="1:1">
      <c r="A6176" s="116"/>
    </row>
    <row r="6177" spans="1:1">
      <c r="A6177" s="116"/>
    </row>
    <row r="6178" spans="1:1">
      <c r="A6178" s="116"/>
    </row>
    <row r="6179" spans="1:1">
      <c r="A6179" s="116"/>
    </row>
    <row r="6180" spans="1:1">
      <c r="A6180" s="116"/>
    </row>
    <row r="6181" spans="1:1">
      <c r="A6181" s="116"/>
    </row>
    <row r="6182" spans="1:1">
      <c r="A6182" s="116"/>
    </row>
    <row r="6183" spans="1:1">
      <c r="A6183" s="116"/>
    </row>
    <row r="6184" spans="1:1">
      <c r="A6184" s="116"/>
    </row>
    <row r="6185" spans="1:1">
      <c r="A6185" s="116"/>
    </row>
    <row r="6186" spans="1:1">
      <c r="A6186" s="116"/>
    </row>
    <row r="6187" spans="1:1">
      <c r="A6187" s="116"/>
    </row>
    <row r="6188" spans="1:1">
      <c r="A6188" s="116"/>
    </row>
    <row r="6189" spans="1:1">
      <c r="A6189" s="116"/>
    </row>
    <row r="6190" spans="1:1">
      <c r="A6190" s="116"/>
    </row>
    <row r="6191" spans="1:1">
      <c r="A6191" s="116"/>
    </row>
    <row r="6192" spans="1:1">
      <c r="A6192" s="116"/>
    </row>
    <row r="6193" spans="1:1">
      <c r="A6193" s="116"/>
    </row>
    <row r="6194" spans="1:1">
      <c r="A6194" s="116"/>
    </row>
    <row r="6195" spans="1:1">
      <c r="A6195" s="116"/>
    </row>
    <row r="6196" spans="1:1">
      <c r="A6196" s="116"/>
    </row>
    <row r="6197" spans="1:1">
      <c r="A6197" s="116"/>
    </row>
    <row r="6198" spans="1:1">
      <c r="A6198" s="116"/>
    </row>
    <row r="6199" spans="1:1">
      <c r="A6199" s="116"/>
    </row>
    <row r="6200" spans="1:1">
      <c r="A6200" s="116"/>
    </row>
    <row r="6201" spans="1:1">
      <c r="A6201" s="116"/>
    </row>
    <row r="6202" spans="1:1">
      <c r="A6202" s="116"/>
    </row>
    <row r="6203" spans="1:1">
      <c r="A6203" s="116"/>
    </row>
    <row r="6204" spans="1:1">
      <c r="A6204" s="116"/>
    </row>
    <row r="6205" spans="1:1">
      <c r="A6205" s="116"/>
    </row>
    <row r="6206" spans="1:1">
      <c r="A6206" s="116"/>
    </row>
    <row r="6207" spans="1:1">
      <c r="A6207" s="116"/>
    </row>
    <row r="6208" spans="1:1">
      <c r="A6208" s="116"/>
    </row>
    <row r="6209" spans="1:1">
      <c r="A6209" s="116"/>
    </row>
    <row r="6210" spans="1:1">
      <c r="A6210" s="116"/>
    </row>
    <row r="6211" spans="1:1">
      <c r="A6211" s="116"/>
    </row>
    <row r="6212" spans="1:1">
      <c r="A6212" s="116"/>
    </row>
    <row r="6213" spans="1:1">
      <c r="A6213" s="116"/>
    </row>
    <row r="6214" spans="1:1">
      <c r="A6214" s="116"/>
    </row>
    <row r="6215" spans="1:1">
      <c r="A6215" s="116"/>
    </row>
    <row r="6216" spans="1:1">
      <c r="A6216" s="116"/>
    </row>
    <row r="6217" spans="1:1">
      <c r="A6217" s="116"/>
    </row>
    <row r="6218" spans="1:1">
      <c r="A6218" s="116"/>
    </row>
    <row r="6219" spans="1:1">
      <c r="A6219" s="116"/>
    </row>
    <row r="6220" spans="1:1">
      <c r="A6220" s="116"/>
    </row>
    <row r="6221" spans="1:1">
      <c r="A6221" s="116"/>
    </row>
    <row r="6222" spans="1:1">
      <c r="A6222" s="116"/>
    </row>
    <row r="6223" spans="1:1">
      <c r="A6223" s="116"/>
    </row>
    <row r="6224" spans="1:1">
      <c r="A6224" s="116"/>
    </row>
    <row r="6225" spans="1:1">
      <c r="A6225" s="116"/>
    </row>
    <row r="6226" spans="1:1">
      <c r="A6226" s="116"/>
    </row>
    <row r="6227" spans="1:1">
      <c r="A6227" s="116"/>
    </row>
    <row r="6228" spans="1:1">
      <c r="A6228" s="116"/>
    </row>
    <row r="6229" spans="1:1">
      <c r="A6229" s="116"/>
    </row>
    <row r="6230" spans="1:1">
      <c r="A6230" s="116"/>
    </row>
    <row r="6231" spans="1:1">
      <c r="A6231" s="116"/>
    </row>
    <row r="6232" spans="1:1">
      <c r="A6232" s="116"/>
    </row>
    <row r="6233" spans="1:1">
      <c r="A6233" s="116"/>
    </row>
    <row r="6234" spans="1:1">
      <c r="A6234" s="116"/>
    </row>
    <row r="6235" spans="1:1">
      <c r="A6235" s="116"/>
    </row>
    <row r="6236" spans="1:1">
      <c r="A6236" s="116"/>
    </row>
    <row r="6237" spans="1:1">
      <c r="A6237" s="116"/>
    </row>
    <row r="6238" spans="1:1">
      <c r="A6238" s="116"/>
    </row>
    <row r="6239" spans="1:1">
      <c r="A6239" s="116"/>
    </row>
    <row r="6240" spans="1:1">
      <c r="A6240" s="116"/>
    </row>
    <row r="6241" spans="1:1">
      <c r="A6241" s="116"/>
    </row>
    <row r="6242" spans="1:1">
      <c r="A6242" s="116"/>
    </row>
    <row r="6243" spans="1:1">
      <c r="A6243" s="116"/>
    </row>
    <row r="6244" spans="1:1">
      <c r="A6244" s="116"/>
    </row>
    <row r="6245" spans="1:1">
      <c r="A6245" s="116"/>
    </row>
    <row r="6246" spans="1:1">
      <c r="A6246" s="116"/>
    </row>
    <row r="6247" spans="1:1">
      <c r="A6247" s="116"/>
    </row>
    <row r="6248" spans="1:1">
      <c r="A6248" s="116"/>
    </row>
    <row r="6249" spans="1:1">
      <c r="A6249" s="116"/>
    </row>
    <row r="6250" spans="1:1">
      <c r="A6250" s="116"/>
    </row>
    <row r="6251" spans="1:1">
      <c r="A6251" s="116"/>
    </row>
    <row r="6252" spans="1:1">
      <c r="A6252" s="116"/>
    </row>
    <row r="6253" spans="1:1">
      <c r="A6253" s="116"/>
    </row>
    <row r="6254" spans="1:1">
      <c r="A6254" s="116"/>
    </row>
    <row r="6255" spans="1:1">
      <c r="A6255" s="116"/>
    </row>
    <row r="6256" spans="1:1">
      <c r="A6256" s="116"/>
    </row>
    <row r="6257" spans="1:1">
      <c r="A6257" s="116"/>
    </row>
    <row r="6258" spans="1:1">
      <c r="A6258" s="116"/>
    </row>
    <row r="6259" spans="1:1">
      <c r="A6259" s="116"/>
    </row>
    <row r="6260" spans="1:1">
      <c r="A6260" s="116"/>
    </row>
    <row r="6261" spans="1:1">
      <c r="A6261" s="116"/>
    </row>
    <row r="6262" spans="1:1">
      <c r="A6262" s="116"/>
    </row>
    <row r="6263" spans="1:1">
      <c r="A6263" s="116"/>
    </row>
    <row r="6264" spans="1:1">
      <c r="A6264" s="116"/>
    </row>
    <row r="6265" spans="1:1">
      <c r="A6265" s="116"/>
    </row>
    <row r="6266" spans="1:1">
      <c r="A6266" s="116"/>
    </row>
    <row r="6267" spans="1:1">
      <c r="A6267" s="116"/>
    </row>
    <row r="6268" spans="1:1">
      <c r="A6268" s="116"/>
    </row>
    <row r="6269" spans="1:1">
      <c r="A6269" s="116"/>
    </row>
    <row r="6270" spans="1:1">
      <c r="A6270" s="116"/>
    </row>
    <row r="6271" spans="1:1">
      <c r="A6271" s="116"/>
    </row>
    <row r="6272" spans="1:1">
      <c r="A6272" s="116"/>
    </row>
    <row r="6273" spans="1:1">
      <c r="A6273" s="116"/>
    </row>
    <row r="6274" spans="1:1">
      <c r="A6274" s="116"/>
    </row>
    <row r="6275" spans="1:1">
      <c r="A6275" s="116"/>
    </row>
    <row r="6276" spans="1:1">
      <c r="A6276" s="116"/>
    </row>
    <row r="6277" spans="1:1">
      <c r="A6277" s="116"/>
    </row>
    <row r="6278" spans="1:1">
      <c r="A6278" s="116"/>
    </row>
    <row r="6279" spans="1:1">
      <c r="A6279" s="116"/>
    </row>
    <row r="6280" spans="1:1">
      <c r="A6280" s="116"/>
    </row>
    <row r="6281" spans="1:1">
      <c r="A6281" s="116"/>
    </row>
    <row r="6282" spans="1:1">
      <c r="A6282" s="116"/>
    </row>
    <row r="6283" spans="1:1">
      <c r="A6283" s="116"/>
    </row>
    <row r="6284" spans="1:1">
      <c r="A6284" s="116"/>
    </row>
    <row r="6285" spans="1:1">
      <c r="A6285" s="116"/>
    </row>
    <row r="6286" spans="1:1">
      <c r="A6286" s="116"/>
    </row>
    <row r="6287" spans="1:1">
      <c r="A6287" s="116"/>
    </row>
    <row r="6288" spans="1:1">
      <c r="A6288" s="116"/>
    </row>
    <row r="6289" spans="1:1">
      <c r="A6289" s="116"/>
    </row>
    <row r="6290" spans="1:1">
      <c r="A6290" s="116"/>
    </row>
    <row r="6291" spans="1:1">
      <c r="A6291" s="116"/>
    </row>
    <row r="6292" spans="1:1">
      <c r="A6292" s="116"/>
    </row>
    <row r="6293" spans="1:1">
      <c r="A6293" s="116"/>
    </row>
    <row r="6294" spans="1:1">
      <c r="A6294" s="116"/>
    </row>
    <row r="6295" spans="1:1">
      <c r="A6295" s="116"/>
    </row>
    <row r="6296" spans="1:1">
      <c r="A6296" s="116"/>
    </row>
    <row r="6297" spans="1:1">
      <c r="A6297" s="116"/>
    </row>
    <row r="6298" spans="1:1">
      <c r="A6298" s="116"/>
    </row>
    <row r="6299" spans="1:1">
      <c r="A6299" s="116"/>
    </row>
    <row r="6300" spans="1:1">
      <c r="A6300" s="116"/>
    </row>
    <row r="6301" spans="1:1">
      <c r="A6301" s="116"/>
    </row>
    <row r="6302" spans="1:1">
      <c r="A6302" s="116"/>
    </row>
    <row r="6303" spans="1:1">
      <c r="A6303" s="116"/>
    </row>
    <row r="6304" spans="1:1">
      <c r="A6304" s="116"/>
    </row>
    <row r="6305" spans="1:1">
      <c r="A6305" s="116"/>
    </row>
    <row r="6306" spans="1:1">
      <c r="A6306" s="116"/>
    </row>
    <row r="6307" spans="1:1">
      <c r="A6307" s="116"/>
    </row>
    <row r="6308" spans="1:1">
      <c r="A6308" s="116"/>
    </row>
    <row r="6309" spans="1:1">
      <c r="A6309" s="116"/>
    </row>
    <row r="6310" spans="1:1">
      <c r="A6310" s="116"/>
    </row>
    <row r="6311" spans="1:1">
      <c r="A6311" s="116"/>
    </row>
    <row r="6312" spans="1:1">
      <c r="A6312" s="116"/>
    </row>
    <row r="6313" spans="1:1">
      <c r="A6313" s="116"/>
    </row>
    <row r="6314" spans="1:1">
      <c r="A6314" s="116"/>
    </row>
    <row r="6315" spans="1:1">
      <c r="A6315" s="116"/>
    </row>
    <row r="6316" spans="1:1">
      <c r="A6316" s="116"/>
    </row>
    <row r="6317" spans="1:1">
      <c r="A6317" s="116"/>
    </row>
    <row r="6318" spans="1:1">
      <c r="A6318" s="116"/>
    </row>
    <row r="6319" spans="1:1">
      <c r="A6319" s="116"/>
    </row>
    <row r="6320" spans="1:1">
      <c r="A6320" s="116"/>
    </row>
    <row r="6321" spans="1:1">
      <c r="A6321" s="116"/>
    </row>
    <row r="6322" spans="1:1">
      <c r="A6322" s="116"/>
    </row>
    <row r="6323" spans="1:1">
      <c r="A6323" s="116"/>
    </row>
    <row r="6324" spans="1:1">
      <c r="A6324" s="116"/>
    </row>
    <row r="6325" spans="1:1">
      <c r="A6325" s="116"/>
    </row>
    <row r="6326" spans="1:1">
      <c r="A6326" s="116"/>
    </row>
    <row r="6327" spans="1:1">
      <c r="A6327" s="116"/>
    </row>
    <row r="6328" spans="1:1">
      <c r="A6328" s="116"/>
    </row>
    <row r="6329" spans="1:1">
      <c r="A6329" s="116"/>
    </row>
    <row r="6330" spans="1:1">
      <c r="A6330" s="116"/>
    </row>
    <row r="6331" spans="1:1">
      <c r="A6331" s="116"/>
    </row>
    <row r="6332" spans="1:1">
      <c r="A6332" s="116"/>
    </row>
    <row r="6333" spans="1:1">
      <c r="A6333" s="116"/>
    </row>
    <row r="6334" spans="1:1">
      <c r="A6334" s="116"/>
    </row>
    <row r="6335" spans="1:1">
      <c r="A6335" s="116"/>
    </row>
    <row r="6336" spans="1:1">
      <c r="A6336" s="116"/>
    </row>
    <row r="6337" spans="1:1">
      <c r="A6337" s="116"/>
    </row>
    <row r="6338" spans="1:1">
      <c r="A6338" s="116"/>
    </row>
    <row r="6339" spans="1:1">
      <c r="A6339" s="116"/>
    </row>
    <row r="6340" spans="1:1">
      <c r="A6340" s="116"/>
    </row>
    <row r="6341" spans="1:1">
      <c r="A6341" s="116"/>
    </row>
    <row r="6342" spans="1:1">
      <c r="A6342" s="116"/>
    </row>
    <row r="6343" spans="1:1">
      <c r="A6343" s="116"/>
    </row>
    <row r="6344" spans="1:1">
      <c r="A6344" s="116"/>
    </row>
    <row r="6345" spans="1:1">
      <c r="A6345" s="116"/>
    </row>
    <row r="6346" spans="1:1">
      <c r="A6346" s="116"/>
    </row>
    <row r="6347" spans="1:1">
      <c r="A6347" s="116"/>
    </row>
    <row r="6348" spans="1:1">
      <c r="A6348" s="116"/>
    </row>
    <row r="6349" spans="1:1">
      <c r="A6349" s="116"/>
    </row>
    <row r="6350" spans="1:1">
      <c r="A6350" s="116"/>
    </row>
    <row r="6351" spans="1:1">
      <c r="A6351" s="116"/>
    </row>
    <row r="6352" spans="1:1">
      <c r="A6352" s="116"/>
    </row>
    <row r="6353" spans="1:1">
      <c r="A6353" s="116"/>
    </row>
    <row r="6354" spans="1:1">
      <c r="A6354" s="116"/>
    </row>
    <row r="6355" spans="1:1">
      <c r="A6355" s="116"/>
    </row>
    <row r="6356" spans="1:1">
      <c r="A6356" s="116"/>
    </row>
    <row r="6357" spans="1:1">
      <c r="A6357" s="116"/>
    </row>
    <row r="6358" spans="1:1">
      <c r="A6358" s="116"/>
    </row>
    <row r="6359" spans="1:1">
      <c r="A6359" s="116"/>
    </row>
    <row r="6360" spans="1:1">
      <c r="A6360" s="116"/>
    </row>
    <row r="6361" spans="1:1">
      <c r="A6361" s="116"/>
    </row>
    <row r="6362" spans="1:1">
      <c r="A6362" s="116"/>
    </row>
    <row r="6363" spans="1:1">
      <c r="A6363" s="116"/>
    </row>
    <row r="6364" spans="1:1">
      <c r="A6364" s="116"/>
    </row>
    <row r="6365" spans="1:1">
      <c r="A6365" s="116"/>
    </row>
    <row r="6366" spans="1:1">
      <c r="A6366" s="116"/>
    </row>
    <row r="6367" spans="1:1">
      <c r="A6367" s="116"/>
    </row>
    <row r="6368" spans="1:1">
      <c r="A6368" s="116"/>
    </row>
    <row r="6369" spans="1:1">
      <c r="A6369" s="116"/>
    </row>
    <row r="6370" spans="1:1">
      <c r="A6370" s="116"/>
    </row>
    <row r="6371" spans="1:1">
      <c r="A6371" s="116"/>
    </row>
    <row r="6372" spans="1:1">
      <c r="A6372" s="116"/>
    </row>
    <row r="6373" spans="1:1">
      <c r="A6373" s="116"/>
    </row>
    <row r="6374" spans="1:1">
      <c r="A6374" s="116"/>
    </row>
    <row r="6375" spans="1:1">
      <c r="A6375" s="116"/>
    </row>
    <row r="6376" spans="1:1">
      <c r="A6376" s="116"/>
    </row>
    <row r="6377" spans="1:1">
      <c r="A6377" s="116"/>
    </row>
    <row r="6378" spans="1:1">
      <c r="A6378" s="116"/>
    </row>
    <row r="6379" spans="1:1">
      <c r="A6379" s="116"/>
    </row>
    <row r="6380" spans="1:1">
      <c r="A6380" s="116"/>
    </row>
    <row r="6381" spans="1:1">
      <c r="A6381" s="116"/>
    </row>
    <row r="6382" spans="1:1">
      <c r="A6382" s="116"/>
    </row>
    <row r="6383" spans="1:1">
      <c r="A6383" s="116"/>
    </row>
    <row r="6384" spans="1:1">
      <c r="A6384" s="116"/>
    </row>
    <row r="6385" spans="1:1">
      <c r="A6385" s="116"/>
    </row>
    <row r="6386" spans="1:1">
      <c r="A6386" s="116"/>
    </row>
    <row r="6387" spans="1:1">
      <c r="A6387" s="116"/>
    </row>
    <row r="6388" spans="1:1">
      <c r="A6388" s="116"/>
    </row>
    <row r="6389" spans="1:1">
      <c r="A6389" s="116"/>
    </row>
    <row r="6390" spans="1:1">
      <c r="A6390" s="116"/>
    </row>
    <row r="6391" spans="1:1">
      <c r="A6391" s="116"/>
    </row>
    <row r="6392" spans="1:1">
      <c r="A6392" s="116"/>
    </row>
    <row r="6393" spans="1:1">
      <c r="A6393" s="116"/>
    </row>
    <row r="6394" spans="1:1">
      <c r="A6394" s="116"/>
    </row>
    <row r="6395" spans="1:1">
      <c r="A6395" s="116"/>
    </row>
    <row r="6396" spans="1:1">
      <c r="A6396" s="116"/>
    </row>
    <row r="6397" spans="1:1">
      <c r="A6397" s="116"/>
    </row>
    <row r="6398" spans="1:1">
      <c r="A6398" s="116"/>
    </row>
    <row r="6399" spans="1:1">
      <c r="A6399" s="116"/>
    </row>
    <row r="6400" spans="1:1">
      <c r="A6400" s="116"/>
    </row>
    <row r="6401" spans="1:1">
      <c r="A6401" s="116"/>
    </row>
    <row r="6402" spans="1:1">
      <c r="A6402" s="116"/>
    </row>
    <row r="6403" spans="1:1">
      <c r="A6403" s="116"/>
    </row>
    <row r="6404" spans="1:1">
      <c r="A6404" s="116"/>
    </row>
    <row r="6405" spans="1:1">
      <c r="A6405" s="116"/>
    </row>
    <row r="6406" spans="1:1">
      <c r="A6406" s="116"/>
    </row>
    <row r="6407" spans="1:1">
      <c r="A6407" s="116"/>
    </row>
    <row r="6408" spans="1:1">
      <c r="A6408" s="116"/>
    </row>
    <row r="6409" spans="1:1">
      <c r="A6409" s="116"/>
    </row>
    <row r="6410" spans="1:1">
      <c r="A6410" s="116"/>
    </row>
    <row r="6411" spans="1:1">
      <c r="A6411" s="116"/>
    </row>
    <row r="6412" spans="1:1">
      <c r="A6412" s="116"/>
    </row>
    <row r="6413" spans="1:1">
      <c r="A6413" s="116"/>
    </row>
    <row r="6414" spans="1:1">
      <c r="A6414" s="116"/>
    </row>
    <row r="6415" spans="1:1">
      <c r="A6415" s="116"/>
    </row>
    <row r="6416" spans="1:1">
      <c r="A6416" s="116"/>
    </row>
    <row r="6417" spans="1:1">
      <c r="A6417" s="116"/>
    </row>
    <row r="6418" spans="1:1">
      <c r="A6418" s="116"/>
    </row>
    <row r="6419" spans="1:1">
      <c r="A6419" s="116"/>
    </row>
    <row r="6420" spans="1:1">
      <c r="A6420" s="116"/>
    </row>
    <row r="6421" spans="1:1">
      <c r="A6421" s="116"/>
    </row>
    <row r="6422" spans="1:1">
      <c r="A6422" s="116"/>
    </row>
    <row r="6423" spans="1:1">
      <c r="A6423" s="116"/>
    </row>
    <row r="6424" spans="1:1">
      <c r="A6424" s="116"/>
    </row>
    <row r="6425" spans="1:1">
      <c r="A6425" s="116"/>
    </row>
    <row r="6426" spans="1:1">
      <c r="A6426" s="116"/>
    </row>
    <row r="6427" spans="1:1">
      <c r="A6427" s="116"/>
    </row>
    <row r="6428" spans="1:1">
      <c r="A6428" s="116"/>
    </row>
    <row r="6429" spans="1:1">
      <c r="A6429" s="116"/>
    </row>
    <row r="6430" spans="1:1">
      <c r="A6430" s="116"/>
    </row>
    <row r="6431" spans="1:1">
      <c r="A6431" s="116"/>
    </row>
    <row r="6432" spans="1:1">
      <c r="A6432" s="116"/>
    </row>
    <row r="6433" spans="1:1">
      <c r="A6433" s="116"/>
    </row>
    <row r="6434" spans="1:1">
      <c r="A6434" s="116"/>
    </row>
    <row r="6435" spans="1:1">
      <c r="A6435" s="116"/>
    </row>
    <row r="6436" spans="1:1">
      <c r="A6436" s="116"/>
    </row>
    <row r="6437" spans="1:1">
      <c r="A6437" s="116"/>
    </row>
    <row r="6438" spans="1:1">
      <c r="A6438" s="116"/>
    </row>
    <row r="6439" spans="1:1">
      <c r="A6439" s="116"/>
    </row>
    <row r="6440" spans="1:1">
      <c r="A6440" s="116"/>
    </row>
    <row r="6441" spans="1:1">
      <c r="A6441" s="116"/>
    </row>
    <row r="6442" spans="1:1">
      <c r="A6442" s="116"/>
    </row>
    <row r="6443" spans="1:1">
      <c r="A6443" s="116"/>
    </row>
    <row r="6444" spans="1:1">
      <c r="A6444" s="116"/>
    </row>
    <row r="6445" spans="1:1">
      <c r="A6445" s="116"/>
    </row>
    <row r="6446" spans="1:1">
      <c r="A6446" s="116"/>
    </row>
    <row r="6447" spans="1:1">
      <c r="A6447" s="116"/>
    </row>
    <row r="6448" spans="1:1">
      <c r="A6448" s="116"/>
    </row>
    <row r="6449" spans="1:1">
      <c r="A6449" s="116"/>
    </row>
    <row r="6450" spans="1:1">
      <c r="A6450" s="116"/>
    </row>
    <row r="6451" spans="1:1">
      <c r="A6451" s="116"/>
    </row>
    <row r="6452" spans="1:1">
      <c r="A6452" s="116"/>
    </row>
    <row r="6453" spans="1:1">
      <c r="A6453" s="116"/>
    </row>
    <row r="6454" spans="1:1">
      <c r="A6454" s="116"/>
    </row>
    <row r="6455" spans="1:1">
      <c r="A6455" s="116"/>
    </row>
    <row r="6456" spans="1:1">
      <c r="A6456" s="116"/>
    </row>
    <row r="6457" spans="1:1">
      <c r="A6457" s="116"/>
    </row>
    <row r="6458" spans="1:1">
      <c r="A6458" s="116"/>
    </row>
    <row r="6459" spans="1:1">
      <c r="A6459" s="116"/>
    </row>
    <row r="6460" spans="1:1">
      <c r="A6460" s="116"/>
    </row>
    <row r="6461" spans="1:1">
      <c r="A6461" s="116"/>
    </row>
    <row r="6462" spans="1:1">
      <c r="A6462" s="116"/>
    </row>
    <row r="6463" spans="1:1">
      <c r="A6463" s="116"/>
    </row>
    <row r="6464" spans="1:1">
      <c r="A6464" s="116"/>
    </row>
    <row r="6465" spans="1:1">
      <c r="A6465" s="116"/>
    </row>
    <row r="6466" spans="1:1">
      <c r="A6466" s="116"/>
    </row>
    <row r="6467" spans="1:1">
      <c r="A6467" s="116"/>
    </row>
    <row r="6468" spans="1:1">
      <c r="A6468" s="116"/>
    </row>
    <row r="6469" spans="1:1">
      <c r="A6469" s="116"/>
    </row>
    <row r="6470" spans="1:1">
      <c r="A6470" s="116"/>
    </row>
    <row r="6471" spans="1:1">
      <c r="A6471" s="116"/>
    </row>
    <row r="6472" spans="1:1">
      <c r="A6472" s="116"/>
    </row>
    <row r="6473" spans="1:1">
      <c r="A6473" s="116"/>
    </row>
    <row r="6474" spans="1:1">
      <c r="A6474" s="116"/>
    </row>
    <row r="6475" spans="1:1">
      <c r="A6475" s="116"/>
    </row>
    <row r="6476" spans="1:1">
      <c r="A6476" s="116"/>
    </row>
    <row r="6477" spans="1:1">
      <c r="A6477" s="116"/>
    </row>
    <row r="6478" spans="1:1">
      <c r="A6478" s="116"/>
    </row>
    <row r="6479" spans="1:1">
      <c r="A6479" s="116"/>
    </row>
    <row r="6480" spans="1:1">
      <c r="A6480" s="116"/>
    </row>
    <row r="6481" spans="1:1">
      <c r="A6481" s="116"/>
    </row>
    <row r="6482" spans="1:1">
      <c r="A6482" s="116"/>
    </row>
    <row r="6483" spans="1:1">
      <c r="A6483" s="116"/>
    </row>
    <row r="6484" spans="1:1">
      <c r="A6484" s="116"/>
    </row>
    <row r="6485" spans="1:1">
      <c r="A6485" s="116"/>
    </row>
    <row r="6486" spans="1:1">
      <c r="A6486" s="116"/>
    </row>
    <row r="6487" spans="1:1">
      <c r="A6487" s="116"/>
    </row>
    <row r="6488" spans="1:1">
      <c r="A6488" s="116"/>
    </row>
    <row r="6489" spans="1:1">
      <c r="A6489" s="116"/>
    </row>
    <row r="6490" spans="1:1">
      <c r="A6490" s="116"/>
    </row>
    <row r="6491" spans="1:1">
      <c r="A6491" s="116"/>
    </row>
    <row r="6492" spans="1:1">
      <c r="A6492" s="116"/>
    </row>
    <row r="6493" spans="1:1">
      <c r="A6493" s="116"/>
    </row>
    <row r="6494" spans="1:1">
      <c r="A6494" s="116"/>
    </row>
    <row r="6495" spans="1:1">
      <c r="A6495" s="116"/>
    </row>
    <row r="6496" spans="1:1">
      <c r="A6496" s="116"/>
    </row>
    <row r="6497" spans="1:1">
      <c r="A6497" s="116"/>
    </row>
    <row r="6498" spans="1:1">
      <c r="A6498" s="116"/>
    </row>
    <row r="6499" spans="1:1">
      <c r="A6499" s="116"/>
    </row>
    <row r="6500" spans="1:1">
      <c r="A6500" s="116"/>
    </row>
    <row r="6501" spans="1:1">
      <c r="A6501" s="116"/>
    </row>
    <row r="6502" spans="1:1">
      <c r="A6502" s="116"/>
    </row>
    <row r="6503" spans="1:1">
      <c r="A6503" s="116"/>
    </row>
    <row r="6504" spans="1:1">
      <c r="A6504" s="116"/>
    </row>
    <row r="6505" spans="1:1">
      <c r="A6505" s="116"/>
    </row>
    <row r="6506" spans="1:1">
      <c r="A6506" s="116"/>
    </row>
    <row r="6507" spans="1:1">
      <c r="A6507" s="116"/>
    </row>
    <row r="6508" spans="1:1">
      <c r="A6508" s="116"/>
    </row>
    <row r="6509" spans="1:1">
      <c r="A6509" s="116"/>
    </row>
    <row r="6510" spans="1:1">
      <c r="A6510" s="116"/>
    </row>
    <row r="6511" spans="1:1">
      <c r="A6511" s="116"/>
    </row>
    <row r="6512" spans="1:1">
      <c r="A6512" s="116"/>
    </row>
    <row r="6513" spans="1:1">
      <c r="A6513" s="116"/>
    </row>
    <row r="6514" spans="1:1">
      <c r="A6514" s="116"/>
    </row>
    <row r="6515" spans="1:1">
      <c r="A6515" s="116"/>
    </row>
    <row r="6516" spans="1:1">
      <c r="A6516" s="116"/>
    </row>
    <row r="6517" spans="1:1">
      <c r="A6517" s="116"/>
    </row>
    <row r="6518" spans="1:1">
      <c r="A6518" s="116"/>
    </row>
    <row r="6519" spans="1:1">
      <c r="A6519" s="116"/>
    </row>
    <row r="6520" spans="1:1">
      <c r="A6520" s="116"/>
    </row>
    <row r="6521" spans="1:1">
      <c r="A6521" s="116"/>
    </row>
    <row r="6522" spans="1:1">
      <c r="A6522" s="116"/>
    </row>
    <row r="6523" spans="1:1">
      <c r="A6523" s="116"/>
    </row>
    <row r="6524" spans="1:1">
      <c r="A6524" s="116"/>
    </row>
    <row r="6525" spans="1:1">
      <c r="A6525" s="116"/>
    </row>
    <row r="6526" spans="1:1">
      <c r="A6526" s="116"/>
    </row>
    <row r="6527" spans="1:1">
      <c r="A6527" s="116"/>
    </row>
    <row r="6528" spans="1:1">
      <c r="A6528" s="116"/>
    </row>
    <row r="6529" spans="1:1">
      <c r="A6529" s="116"/>
    </row>
    <row r="6530" spans="1:1">
      <c r="A6530" s="116"/>
    </row>
    <row r="6531" spans="1:1">
      <c r="A6531" s="116"/>
    </row>
    <row r="6532" spans="1:1">
      <c r="A6532" s="116"/>
    </row>
    <row r="6533" spans="1:1">
      <c r="A6533" s="116"/>
    </row>
    <row r="6534" spans="1:1">
      <c r="A6534" s="116"/>
    </row>
    <row r="6535" spans="1:1">
      <c r="A6535" s="116"/>
    </row>
    <row r="6536" spans="1:1">
      <c r="A6536" s="116"/>
    </row>
    <row r="6537" spans="1:1">
      <c r="A6537" s="116"/>
    </row>
    <row r="6538" spans="1:1">
      <c r="A6538" s="116"/>
    </row>
    <row r="6539" spans="1:1">
      <c r="A6539" s="116"/>
    </row>
    <row r="6540" spans="1:1">
      <c r="A6540" s="116"/>
    </row>
    <row r="6541" spans="1:1">
      <c r="A6541" s="116"/>
    </row>
    <row r="6542" spans="1:1">
      <c r="A6542" s="116"/>
    </row>
    <row r="6543" spans="1:1">
      <c r="A6543" s="116"/>
    </row>
    <row r="6544" spans="1:1">
      <c r="A6544" s="116"/>
    </row>
    <row r="6545" spans="1:1">
      <c r="A6545" s="116"/>
    </row>
    <row r="6546" spans="1:1">
      <c r="A6546" s="116"/>
    </row>
    <row r="6547" spans="1:1">
      <c r="A6547" s="116"/>
    </row>
    <row r="6548" spans="1:1">
      <c r="A6548" s="116"/>
    </row>
    <row r="6549" spans="1:1">
      <c r="A6549" s="116"/>
    </row>
    <row r="6550" spans="1:1">
      <c r="A6550" s="116"/>
    </row>
    <row r="6551" spans="1:1">
      <c r="A6551" s="116"/>
    </row>
    <row r="6552" spans="1:1">
      <c r="A6552" s="116"/>
    </row>
    <row r="6553" spans="1:1">
      <c r="A6553" s="116"/>
    </row>
    <row r="6554" spans="1:1">
      <c r="A6554" s="116"/>
    </row>
    <row r="6555" spans="1:1">
      <c r="A6555" s="116"/>
    </row>
    <row r="6556" spans="1:1">
      <c r="A6556" s="116"/>
    </row>
    <row r="6557" spans="1:1">
      <c r="A6557" s="116"/>
    </row>
    <row r="6558" spans="1:1">
      <c r="A6558" s="116"/>
    </row>
    <row r="6559" spans="1:1">
      <c r="A6559" s="116"/>
    </row>
    <row r="6560" spans="1:1">
      <c r="A6560" s="116"/>
    </row>
    <row r="6561" spans="1:1">
      <c r="A6561" s="116"/>
    </row>
    <row r="6562" spans="1:1">
      <c r="A6562" s="116"/>
    </row>
    <row r="6563" spans="1:1">
      <c r="A6563" s="116"/>
    </row>
    <row r="6564" spans="1:1">
      <c r="A6564" s="116"/>
    </row>
    <row r="6565" spans="1:1">
      <c r="A6565" s="116"/>
    </row>
    <row r="6566" spans="1:1">
      <c r="A6566" s="116"/>
    </row>
    <row r="6567" spans="1:1">
      <c r="A6567" s="116"/>
    </row>
    <row r="6568" spans="1:1">
      <c r="A6568" s="116"/>
    </row>
    <row r="6569" spans="1:1">
      <c r="A6569" s="116"/>
    </row>
    <row r="6570" spans="1:1">
      <c r="A6570" s="116"/>
    </row>
    <row r="6571" spans="1:1">
      <c r="A6571" s="116"/>
    </row>
    <row r="6572" spans="1:1">
      <c r="A6572" s="116"/>
    </row>
    <row r="6573" spans="1:1">
      <c r="A6573" s="116"/>
    </row>
    <row r="6574" spans="1:1">
      <c r="A6574" s="116"/>
    </row>
    <row r="6575" spans="1:1">
      <c r="A6575" s="116"/>
    </row>
    <row r="6576" spans="1:1">
      <c r="A6576" s="116"/>
    </row>
    <row r="6577" spans="1:1">
      <c r="A6577" s="116"/>
    </row>
    <row r="6578" spans="1:1">
      <c r="A6578" s="116"/>
    </row>
    <row r="6579" spans="1:1">
      <c r="A6579" s="116"/>
    </row>
    <row r="6580" spans="1:1">
      <c r="A6580" s="116"/>
    </row>
    <row r="6581" spans="1:1">
      <c r="A6581" s="116"/>
    </row>
    <row r="6582" spans="1:1">
      <c r="A6582" s="116"/>
    </row>
    <row r="6583" spans="1:1">
      <c r="A6583" s="116"/>
    </row>
    <row r="6584" spans="1:1">
      <c r="A6584" s="116"/>
    </row>
    <row r="6585" spans="1:1">
      <c r="A6585" s="116"/>
    </row>
    <row r="6586" spans="1:1">
      <c r="A6586" s="116"/>
    </row>
    <row r="6587" spans="1:1">
      <c r="A6587" s="116"/>
    </row>
    <row r="6588" spans="1:1">
      <c r="A6588" s="116"/>
    </row>
    <row r="6589" spans="1:1">
      <c r="A6589" s="116"/>
    </row>
    <row r="6590" spans="1:1">
      <c r="A6590" s="116"/>
    </row>
    <row r="6591" spans="1:1">
      <c r="A6591" s="116"/>
    </row>
    <row r="6592" spans="1:1">
      <c r="A6592" s="116"/>
    </row>
    <row r="6593" spans="1:1">
      <c r="A6593" s="116"/>
    </row>
    <row r="6594" spans="1:1">
      <c r="A6594" s="116"/>
    </row>
    <row r="6595" spans="1:1">
      <c r="A6595" s="116"/>
    </row>
    <row r="6596" spans="1:1">
      <c r="A6596" s="116"/>
    </row>
    <row r="6597" spans="1:1">
      <c r="A6597" s="116"/>
    </row>
    <row r="6598" spans="1:1">
      <c r="A6598" s="116"/>
    </row>
    <row r="6599" spans="1:1">
      <c r="A6599" s="116"/>
    </row>
    <row r="6600" spans="1:1">
      <c r="A6600" s="116"/>
    </row>
    <row r="6601" spans="1:1">
      <c r="A6601" s="116"/>
    </row>
    <row r="6602" spans="1:1">
      <c r="A6602" s="116"/>
    </row>
    <row r="6603" spans="1:1">
      <c r="A6603" s="116"/>
    </row>
    <row r="6604" spans="1:1">
      <c r="A6604" s="116"/>
    </row>
    <row r="6605" spans="1:1">
      <c r="A6605" s="116"/>
    </row>
    <row r="6606" spans="1:1">
      <c r="A6606" s="116"/>
    </row>
    <row r="6607" spans="1:1">
      <c r="A6607" s="116"/>
    </row>
    <row r="6608" spans="1:1">
      <c r="A6608" s="116"/>
    </row>
    <row r="6609" spans="1:1">
      <c r="A6609" s="116"/>
    </row>
    <row r="6610" spans="1:1">
      <c r="A6610" s="116"/>
    </row>
    <row r="6611" spans="1:1">
      <c r="A6611" s="116"/>
    </row>
    <row r="6612" spans="1:1">
      <c r="A6612" s="116"/>
    </row>
    <row r="6613" spans="1:1">
      <c r="A6613" s="116"/>
    </row>
    <row r="6614" spans="1:1">
      <c r="A6614" s="116"/>
    </row>
    <row r="6615" spans="1:1">
      <c r="A6615" s="116"/>
    </row>
    <row r="6616" spans="1:1">
      <c r="A6616" s="116"/>
    </row>
    <row r="6617" spans="1:1">
      <c r="A6617" s="116"/>
    </row>
    <row r="6618" spans="1:1">
      <c r="A6618" s="116"/>
    </row>
    <row r="6619" spans="1:1">
      <c r="A6619" s="116"/>
    </row>
    <row r="6620" spans="1:1">
      <c r="A6620" s="116"/>
    </row>
    <row r="6621" spans="1:1">
      <c r="A6621" s="116"/>
    </row>
    <row r="6622" spans="1:1">
      <c r="A6622" s="116"/>
    </row>
    <row r="6623" spans="1:1">
      <c r="A6623" s="116"/>
    </row>
    <row r="6624" spans="1:1">
      <c r="A6624" s="116"/>
    </row>
    <row r="6625" spans="1:1">
      <c r="A6625" s="116"/>
    </row>
    <row r="6626" spans="1:1">
      <c r="A6626" s="116"/>
    </row>
    <row r="6627" spans="1:1">
      <c r="A6627" s="116"/>
    </row>
    <row r="6628" spans="1:1">
      <c r="A6628" s="116"/>
    </row>
    <row r="6629" spans="1:1">
      <c r="A6629" s="116"/>
    </row>
    <row r="6630" spans="1:1">
      <c r="A6630" s="116"/>
    </row>
    <row r="6631" spans="1:1">
      <c r="A6631" s="116"/>
    </row>
    <row r="6632" spans="1:1">
      <c r="A6632" s="116"/>
    </row>
    <row r="6633" spans="1:1">
      <c r="A6633" s="116"/>
    </row>
    <row r="6634" spans="1:1">
      <c r="A6634" s="116"/>
    </row>
    <row r="6635" spans="1:1">
      <c r="A6635" s="116"/>
    </row>
    <row r="6636" spans="1:1">
      <c r="A6636" s="116"/>
    </row>
    <row r="6637" spans="1:1">
      <c r="A6637" s="116"/>
    </row>
    <row r="6638" spans="1:1">
      <c r="A6638" s="116"/>
    </row>
    <row r="6639" spans="1:1">
      <c r="A6639" s="116"/>
    </row>
    <row r="6640" spans="1:1">
      <c r="A6640" s="116"/>
    </row>
    <row r="6641" spans="1:1">
      <c r="A6641" s="116"/>
    </row>
    <row r="6642" spans="1:1">
      <c r="A6642" s="116"/>
    </row>
    <row r="6643" spans="1:1">
      <c r="A6643" s="116"/>
    </row>
    <row r="6644" spans="1:1">
      <c r="A6644" s="116"/>
    </row>
    <row r="6645" spans="1:1">
      <c r="A6645" s="116"/>
    </row>
    <row r="6646" spans="1:1">
      <c r="A6646" s="116"/>
    </row>
    <row r="6647" spans="1:1">
      <c r="A6647" s="116"/>
    </row>
    <row r="6648" spans="1:1">
      <c r="A6648" s="116"/>
    </row>
    <row r="6649" spans="1:1">
      <c r="A6649" s="116"/>
    </row>
    <row r="6650" spans="1:1">
      <c r="A6650" s="116"/>
    </row>
    <row r="6651" spans="1:1">
      <c r="A6651" s="116"/>
    </row>
    <row r="6652" spans="1:1">
      <c r="A6652" s="116"/>
    </row>
    <row r="6653" spans="1:1">
      <c r="A6653" s="116"/>
    </row>
    <row r="6654" spans="1:1">
      <c r="A6654" s="116"/>
    </row>
    <row r="6655" spans="1:1">
      <c r="A6655" s="116"/>
    </row>
    <row r="6656" spans="1:1">
      <c r="A6656" s="116"/>
    </row>
    <row r="6657" spans="1:1">
      <c r="A6657" s="116"/>
    </row>
    <row r="6658" spans="1:1">
      <c r="A6658" s="116"/>
    </row>
    <row r="6659" spans="1:1">
      <c r="A6659" s="116"/>
    </row>
    <row r="6660" spans="1:1">
      <c r="A6660" s="116"/>
    </row>
    <row r="6661" spans="1:1">
      <c r="A6661" s="116"/>
    </row>
    <row r="6662" spans="1:1">
      <c r="A6662" s="116"/>
    </row>
    <row r="6663" spans="1:1">
      <c r="A6663" s="116"/>
    </row>
    <row r="6664" spans="1:1">
      <c r="A6664" s="116"/>
    </row>
    <row r="6665" spans="1:1">
      <c r="A6665" s="116"/>
    </row>
    <row r="6666" spans="1:1">
      <c r="A6666" s="116"/>
    </row>
    <row r="6667" spans="1:1">
      <c r="A6667" s="116"/>
    </row>
    <row r="6668" spans="1:1">
      <c r="A6668" s="116"/>
    </row>
    <row r="6669" spans="1:1">
      <c r="A6669" s="116"/>
    </row>
    <row r="6670" spans="1:1">
      <c r="A6670" s="116"/>
    </row>
    <row r="6671" spans="1:1">
      <c r="A6671" s="116"/>
    </row>
    <row r="6672" spans="1:1">
      <c r="A6672" s="116"/>
    </row>
    <row r="6673" spans="1:1">
      <c r="A6673" s="116"/>
    </row>
    <row r="6674" spans="1:1">
      <c r="A6674" s="116"/>
    </row>
    <row r="6675" spans="1:1">
      <c r="A6675" s="116"/>
    </row>
    <row r="6676" spans="1:1">
      <c r="A6676" s="116"/>
    </row>
    <row r="6677" spans="1:1">
      <c r="A6677" s="116"/>
    </row>
    <row r="6678" spans="1:1">
      <c r="A6678" s="116"/>
    </row>
    <row r="6679" spans="1:1">
      <c r="A6679" s="116"/>
    </row>
    <row r="6680" spans="1:1">
      <c r="A6680" s="116"/>
    </row>
    <row r="6681" spans="1:1">
      <c r="A6681" s="116"/>
    </row>
    <row r="6682" spans="1:1">
      <c r="A6682" s="116"/>
    </row>
    <row r="6683" spans="1:1">
      <c r="A6683" s="116"/>
    </row>
    <row r="6684" spans="1:1">
      <c r="A6684" s="116"/>
    </row>
    <row r="6685" spans="1:1">
      <c r="A6685" s="116"/>
    </row>
    <row r="6686" spans="1:1">
      <c r="A6686" s="116"/>
    </row>
    <row r="6687" spans="1:1">
      <c r="A6687" s="116"/>
    </row>
    <row r="6688" spans="1:1">
      <c r="A6688" s="116"/>
    </row>
    <row r="6689" spans="1:1">
      <c r="A6689" s="116"/>
    </row>
    <row r="6690" spans="1:1">
      <c r="A6690" s="116"/>
    </row>
    <row r="6691" spans="1:1">
      <c r="A6691" s="116"/>
    </row>
    <row r="6692" spans="1:1">
      <c r="A6692" s="116"/>
    </row>
    <row r="6693" spans="1:1">
      <c r="A6693" s="116"/>
    </row>
    <row r="6694" spans="1:1">
      <c r="A6694" s="116"/>
    </row>
    <row r="6695" spans="1:1">
      <c r="A6695" s="116"/>
    </row>
    <row r="6696" spans="1:1">
      <c r="A6696" s="116"/>
    </row>
    <row r="6697" spans="1:1">
      <c r="A6697" s="116"/>
    </row>
    <row r="6698" spans="1:1">
      <c r="A6698" s="116"/>
    </row>
    <row r="6699" spans="1:1">
      <c r="A6699" s="116"/>
    </row>
    <row r="6700" spans="1:1">
      <c r="A6700" s="116"/>
    </row>
    <row r="6701" spans="1:1">
      <c r="A6701" s="116"/>
    </row>
    <row r="6702" spans="1:1">
      <c r="A6702" s="116"/>
    </row>
    <row r="6703" spans="1:1">
      <c r="A6703" s="116"/>
    </row>
    <row r="6704" spans="1:1">
      <c r="A6704" s="116"/>
    </row>
    <row r="6705" spans="1:1">
      <c r="A6705" s="116"/>
    </row>
    <row r="6706" spans="1:1">
      <c r="A6706" s="116"/>
    </row>
    <row r="6707" spans="1:1">
      <c r="A6707" s="116"/>
    </row>
    <row r="6708" spans="1:1">
      <c r="A6708" s="116"/>
    </row>
    <row r="6709" spans="1:1">
      <c r="A6709" s="116"/>
    </row>
    <row r="6710" spans="1:1">
      <c r="A6710" s="116"/>
    </row>
    <row r="6711" spans="1:1">
      <c r="A6711" s="116"/>
    </row>
    <row r="6712" spans="1:1">
      <c r="A6712" s="116"/>
    </row>
    <row r="6713" spans="1:1">
      <c r="A6713" s="116"/>
    </row>
    <row r="6714" spans="1:1">
      <c r="A6714" s="116"/>
    </row>
    <row r="6715" spans="1:1">
      <c r="A6715" s="116"/>
    </row>
    <row r="6716" spans="1:1">
      <c r="A6716" s="116"/>
    </row>
    <row r="6717" spans="1:1">
      <c r="A6717" s="116"/>
    </row>
    <row r="6718" spans="1:1">
      <c r="A6718" s="116"/>
    </row>
    <row r="6719" spans="1:1">
      <c r="A6719" s="116"/>
    </row>
    <row r="6720" spans="1:1">
      <c r="A6720" s="116"/>
    </row>
    <row r="6721" spans="1:1">
      <c r="A6721" s="116"/>
    </row>
    <row r="6722" spans="1:1">
      <c r="A6722" s="116"/>
    </row>
    <row r="6723" spans="1:1">
      <c r="A6723" s="116"/>
    </row>
    <row r="6724" spans="1:1">
      <c r="A6724" s="116"/>
    </row>
    <row r="6725" spans="1:1">
      <c r="A6725" s="116"/>
    </row>
    <row r="6726" spans="1:1">
      <c r="A6726" s="116"/>
    </row>
    <row r="6727" spans="1:1">
      <c r="A6727" s="116"/>
    </row>
    <row r="6728" spans="1:1">
      <c r="A6728" s="116"/>
    </row>
    <row r="6729" spans="1:1">
      <c r="A6729" s="116"/>
    </row>
    <row r="6730" spans="1:1">
      <c r="A6730" s="116"/>
    </row>
    <row r="6731" spans="1:1">
      <c r="A6731" s="116"/>
    </row>
    <row r="6732" spans="1:1">
      <c r="A6732" s="116"/>
    </row>
    <row r="6733" spans="1:1">
      <c r="A6733" s="116"/>
    </row>
    <row r="6734" spans="1:1">
      <c r="A6734" s="116"/>
    </row>
    <row r="6735" spans="1:1">
      <c r="A6735" s="116"/>
    </row>
    <row r="6736" spans="1:1">
      <c r="A6736" s="116"/>
    </row>
    <row r="6737" spans="1:1">
      <c r="A6737" s="116"/>
    </row>
    <row r="6738" spans="1:1">
      <c r="A6738" s="116"/>
    </row>
    <row r="6739" spans="1:1">
      <c r="A6739" s="116"/>
    </row>
    <row r="6740" spans="1:1">
      <c r="A6740" s="116"/>
    </row>
    <row r="6741" spans="1:1">
      <c r="A6741" s="116"/>
    </row>
    <row r="6742" spans="1:1">
      <c r="A6742" s="116"/>
    </row>
    <row r="6743" spans="1:1">
      <c r="A6743" s="116"/>
    </row>
    <row r="6744" spans="1:1">
      <c r="A6744" s="116"/>
    </row>
    <row r="6745" spans="1:1">
      <c r="A6745" s="116"/>
    </row>
    <row r="6746" spans="1:1">
      <c r="A6746" s="116"/>
    </row>
    <row r="6747" spans="1:1">
      <c r="A6747" s="116"/>
    </row>
    <row r="6748" spans="1:1">
      <c r="A6748" s="116"/>
    </row>
    <row r="6749" spans="1:1">
      <c r="A6749" s="116"/>
    </row>
    <row r="6750" spans="1:1">
      <c r="A6750" s="116"/>
    </row>
    <row r="6751" spans="1:1">
      <c r="A6751" s="116"/>
    </row>
    <row r="6752" spans="1:1">
      <c r="A6752" s="116"/>
    </row>
    <row r="6753" spans="1:1">
      <c r="A6753" s="116"/>
    </row>
    <row r="6754" spans="1:1">
      <c r="A6754" s="116"/>
    </row>
    <row r="6755" spans="1:1">
      <c r="A6755" s="116"/>
    </row>
    <row r="6756" spans="1:1">
      <c r="A6756" s="116"/>
    </row>
    <row r="6757" spans="1:1">
      <c r="A6757" s="116"/>
    </row>
    <row r="6758" spans="1:1">
      <c r="A6758" s="116"/>
    </row>
    <row r="6759" spans="1:1">
      <c r="A6759" s="116"/>
    </row>
    <row r="6760" spans="1:1">
      <c r="A6760" s="116"/>
    </row>
    <row r="6761" spans="1:1">
      <c r="A6761" s="116"/>
    </row>
    <row r="6762" spans="1:1">
      <c r="A6762" s="116"/>
    </row>
    <row r="6763" spans="1:1">
      <c r="A6763" s="116"/>
    </row>
    <row r="6764" spans="1:1">
      <c r="A6764" s="116"/>
    </row>
    <row r="6765" spans="1:1">
      <c r="A6765" s="116"/>
    </row>
    <row r="6766" spans="1:1">
      <c r="A6766" s="116"/>
    </row>
    <row r="6767" spans="1:1">
      <c r="A6767" s="116"/>
    </row>
    <row r="6768" spans="1:1">
      <c r="A6768" s="116"/>
    </row>
    <row r="6769" spans="1:1">
      <c r="A6769" s="116"/>
    </row>
    <row r="6770" spans="1:1">
      <c r="A6770" s="116"/>
    </row>
    <row r="6771" spans="1:1">
      <c r="A6771" s="116"/>
    </row>
    <row r="6772" spans="1:1">
      <c r="A6772" s="116"/>
    </row>
    <row r="6773" spans="1:1">
      <c r="A6773" s="116"/>
    </row>
    <row r="6774" spans="1:1">
      <c r="A6774" s="116"/>
    </row>
    <row r="6775" spans="1:1">
      <c r="A6775" s="116"/>
    </row>
    <row r="6776" spans="1:1">
      <c r="A6776" s="116"/>
    </row>
    <row r="6777" spans="1:1">
      <c r="A6777" s="116"/>
    </row>
    <row r="6778" spans="1:1">
      <c r="A6778" s="116"/>
    </row>
    <row r="6779" spans="1:1">
      <c r="A6779" s="116"/>
    </row>
    <row r="6780" spans="1:1">
      <c r="A6780" s="116"/>
    </row>
    <row r="6781" spans="1:1">
      <c r="A6781" s="116"/>
    </row>
    <row r="6782" spans="1:1">
      <c r="A6782" s="116"/>
    </row>
    <row r="6783" spans="1:1">
      <c r="A6783" s="116"/>
    </row>
    <row r="6784" spans="1:1">
      <c r="A6784" s="116"/>
    </row>
    <row r="6785" spans="1:1">
      <c r="A6785" s="116"/>
    </row>
    <row r="6786" spans="1:1">
      <c r="A6786" s="116"/>
    </row>
    <row r="6787" spans="1:1">
      <c r="A6787" s="116"/>
    </row>
    <row r="6788" spans="1:1">
      <c r="A6788" s="116"/>
    </row>
    <row r="6789" spans="1:1">
      <c r="A6789" s="116"/>
    </row>
    <row r="6790" spans="1:1">
      <c r="A6790" s="116"/>
    </row>
    <row r="6791" spans="1:1">
      <c r="A6791" s="116"/>
    </row>
    <row r="6792" spans="1:1">
      <c r="A6792" s="116"/>
    </row>
    <row r="6793" spans="1:1">
      <c r="A6793" s="116"/>
    </row>
    <row r="6794" spans="1:1">
      <c r="A6794" s="116"/>
    </row>
    <row r="6795" spans="1:1">
      <c r="A6795" s="116"/>
    </row>
    <row r="6796" spans="1:1">
      <c r="A6796" s="116"/>
    </row>
    <row r="6797" spans="1:1">
      <c r="A6797" s="116"/>
    </row>
    <row r="6798" spans="1:1">
      <c r="A6798" s="116"/>
    </row>
    <row r="6799" spans="1:1">
      <c r="A6799" s="116"/>
    </row>
    <row r="6800" spans="1:1">
      <c r="A6800" s="116"/>
    </row>
    <row r="6801" spans="1:1">
      <c r="A6801" s="116"/>
    </row>
    <row r="6802" spans="1:1">
      <c r="A6802" s="116"/>
    </row>
    <row r="6803" spans="1:1">
      <c r="A6803" s="116"/>
    </row>
    <row r="6804" spans="1:1">
      <c r="A6804" s="116"/>
    </row>
    <row r="6805" spans="1:1">
      <c r="A6805" s="116"/>
    </row>
    <row r="6806" spans="1:1">
      <c r="A6806" s="116"/>
    </row>
    <row r="6807" spans="1:1">
      <c r="A6807" s="116"/>
    </row>
    <row r="6808" spans="1:1">
      <c r="A6808" s="116"/>
    </row>
    <row r="6809" spans="1:1">
      <c r="A6809" s="116"/>
    </row>
    <row r="6810" spans="1:1">
      <c r="A6810" s="116"/>
    </row>
    <row r="6811" spans="1:1">
      <c r="A6811" s="116"/>
    </row>
    <row r="6812" spans="1:1">
      <c r="A6812" s="116"/>
    </row>
    <row r="6813" spans="1:1">
      <c r="A6813" s="116"/>
    </row>
    <row r="6814" spans="1:1">
      <c r="A6814" s="116"/>
    </row>
    <row r="6815" spans="1:1">
      <c r="A6815" s="116"/>
    </row>
    <row r="6816" spans="1:1">
      <c r="A6816" s="116"/>
    </row>
    <row r="6817" spans="1:1">
      <c r="A6817" s="116"/>
    </row>
    <row r="6818" spans="1:1">
      <c r="A6818" s="116"/>
    </row>
    <row r="6819" spans="1:1">
      <c r="A6819" s="116"/>
    </row>
    <row r="6820" spans="1:1">
      <c r="A6820" s="116"/>
    </row>
    <row r="6821" spans="1:1">
      <c r="A6821" s="116"/>
    </row>
    <row r="6822" spans="1:1">
      <c r="A6822" s="116"/>
    </row>
    <row r="6823" spans="1:1">
      <c r="A6823" s="116"/>
    </row>
    <row r="6824" spans="1:1">
      <c r="A6824" s="116"/>
    </row>
    <row r="6825" spans="1:1">
      <c r="A6825" s="116"/>
    </row>
    <row r="6826" spans="1:1">
      <c r="A6826" s="116"/>
    </row>
    <row r="6827" spans="1:1">
      <c r="A6827" s="116"/>
    </row>
    <row r="6828" spans="1:1">
      <c r="A6828" s="116"/>
    </row>
    <row r="6829" spans="1:1">
      <c r="A6829" s="116"/>
    </row>
    <row r="6830" spans="1:1">
      <c r="A6830" s="116"/>
    </row>
    <row r="6831" spans="1:1">
      <c r="A6831" s="116"/>
    </row>
    <row r="6832" spans="1:1">
      <c r="A6832" s="116"/>
    </row>
    <row r="6833" spans="1:1">
      <c r="A6833" s="116"/>
    </row>
    <row r="6834" spans="1:1">
      <c r="A6834" s="116"/>
    </row>
    <row r="6835" spans="1:1">
      <c r="A6835" s="116"/>
    </row>
    <row r="6836" spans="1:1">
      <c r="A6836" s="116"/>
    </row>
    <row r="6837" spans="1:1">
      <c r="A6837" s="116"/>
    </row>
    <row r="6838" spans="1:1">
      <c r="A6838" s="116"/>
    </row>
    <row r="6839" spans="1:1">
      <c r="A6839" s="116"/>
    </row>
    <row r="6840" spans="1:1">
      <c r="A6840" s="116"/>
    </row>
    <row r="6841" spans="1:1">
      <c r="A6841" s="116"/>
    </row>
    <row r="6842" spans="1:1">
      <c r="A6842" s="116"/>
    </row>
    <row r="6843" spans="1:1">
      <c r="A6843" s="116"/>
    </row>
    <row r="6844" spans="1:1">
      <c r="A6844" s="116"/>
    </row>
    <row r="6845" spans="1:1">
      <c r="A6845" s="116"/>
    </row>
    <row r="6846" spans="1:1">
      <c r="A6846" s="116"/>
    </row>
    <row r="6847" spans="1:1">
      <c r="A6847" s="116"/>
    </row>
    <row r="6848" spans="1:1">
      <c r="A6848" s="116"/>
    </row>
    <row r="6849" spans="1:1">
      <c r="A6849" s="116"/>
    </row>
    <row r="6850" spans="1:1">
      <c r="A6850" s="116"/>
    </row>
    <row r="6851" spans="1:1">
      <c r="A6851" s="116"/>
    </row>
    <row r="6852" spans="1:1">
      <c r="A6852" s="116"/>
    </row>
    <row r="6853" spans="1:1">
      <c r="A6853" s="116"/>
    </row>
    <row r="6854" spans="1:1">
      <c r="A6854" s="116"/>
    </row>
    <row r="6855" spans="1:1">
      <c r="A6855" s="116"/>
    </row>
    <row r="6856" spans="1:1">
      <c r="A6856" s="116"/>
    </row>
    <row r="6857" spans="1:1">
      <c r="A6857" s="116"/>
    </row>
    <row r="6858" spans="1:1">
      <c r="A6858" s="116"/>
    </row>
    <row r="6859" spans="1:1">
      <c r="A6859" s="116"/>
    </row>
    <row r="6860" spans="1:1">
      <c r="A6860" s="116"/>
    </row>
    <row r="6861" spans="1:1">
      <c r="A6861" s="116"/>
    </row>
    <row r="6862" spans="1:1">
      <c r="A6862" s="116"/>
    </row>
    <row r="6863" spans="1:1">
      <c r="A6863" s="116"/>
    </row>
    <row r="6864" spans="1:1">
      <c r="A6864" s="116"/>
    </row>
    <row r="6865" spans="1:1">
      <c r="A6865" s="116"/>
    </row>
    <row r="6866" spans="1:1">
      <c r="A6866" s="116"/>
    </row>
    <row r="6867" spans="1:1">
      <c r="A6867" s="116"/>
    </row>
    <row r="6868" spans="1:1">
      <c r="A6868" s="116"/>
    </row>
    <row r="6869" spans="1:1">
      <c r="A6869" s="116"/>
    </row>
    <row r="6870" spans="1:1">
      <c r="A6870" s="116"/>
    </row>
    <row r="6871" spans="1:1">
      <c r="A6871" s="116"/>
    </row>
    <row r="6872" spans="1:1">
      <c r="A6872" s="116"/>
    </row>
    <row r="6873" spans="1:1">
      <c r="A6873" s="116"/>
    </row>
    <row r="6874" spans="1:1">
      <c r="A6874" s="116"/>
    </row>
    <row r="6875" spans="1:1">
      <c r="A6875" s="116"/>
    </row>
    <row r="6876" spans="1:1">
      <c r="A6876" s="116"/>
    </row>
    <row r="6877" spans="1:1">
      <c r="A6877" s="116"/>
    </row>
    <row r="6878" spans="1:1">
      <c r="A6878" s="116"/>
    </row>
    <row r="6879" spans="1:1">
      <c r="A6879" s="116"/>
    </row>
    <row r="6880" spans="1:1">
      <c r="A6880" s="116"/>
    </row>
    <row r="6881" spans="1:1">
      <c r="A6881" s="116"/>
    </row>
    <row r="6882" spans="1:1">
      <c r="A6882" s="116"/>
    </row>
    <row r="6883" spans="1:1">
      <c r="A6883" s="116"/>
    </row>
    <row r="6884" spans="1:1">
      <c r="A6884" s="116"/>
    </row>
    <row r="6885" spans="1:1">
      <c r="A6885" s="116"/>
    </row>
    <row r="6886" spans="1:1">
      <c r="A6886" s="116"/>
    </row>
    <row r="6887" spans="1:1">
      <c r="A6887" s="116"/>
    </row>
    <row r="6888" spans="1:1">
      <c r="A6888" s="116"/>
    </row>
    <row r="6889" spans="1:1">
      <c r="A6889" s="116"/>
    </row>
    <row r="6890" spans="1:1">
      <c r="A6890" s="116"/>
    </row>
    <row r="6891" spans="1:1">
      <c r="A6891" s="116"/>
    </row>
    <row r="6892" spans="1:1">
      <c r="A6892" s="116"/>
    </row>
    <row r="6893" spans="1:1">
      <c r="A6893" s="116"/>
    </row>
    <row r="6894" spans="1:1">
      <c r="A6894" s="116"/>
    </row>
    <row r="6895" spans="1:1">
      <c r="A6895" s="116"/>
    </row>
    <row r="6896" spans="1:1">
      <c r="A6896" s="116"/>
    </row>
    <row r="6897" spans="1:1">
      <c r="A6897" s="116"/>
    </row>
    <row r="6898" spans="1:1">
      <c r="A6898" s="116"/>
    </row>
    <row r="6899" spans="1:1">
      <c r="A6899" s="116"/>
    </row>
    <row r="6900" spans="1:1">
      <c r="A6900" s="116"/>
    </row>
    <row r="6901" spans="1:1">
      <c r="A6901" s="116"/>
    </row>
    <row r="6902" spans="1:1">
      <c r="A6902" s="116"/>
    </row>
    <row r="6903" spans="1:1">
      <c r="A6903" s="116"/>
    </row>
    <row r="6904" spans="1:1">
      <c r="A6904" s="116"/>
    </row>
    <row r="6905" spans="1:1">
      <c r="A6905" s="116"/>
    </row>
    <row r="6906" spans="1:1">
      <c r="A6906" s="116"/>
    </row>
    <row r="6907" spans="1:1">
      <c r="A6907" s="116"/>
    </row>
    <row r="6908" spans="1:1">
      <c r="A6908" s="116"/>
    </row>
    <row r="6909" spans="1:1">
      <c r="A6909" s="116"/>
    </row>
    <row r="6910" spans="1:1">
      <c r="A6910" s="116"/>
    </row>
    <row r="6911" spans="1:1">
      <c r="A6911" s="116"/>
    </row>
    <row r="6912" spans="1:1">
      <c r="A6912" s="116"/>
    </row>
    <row r="6913" spans="1:1">
      <c r="A6913" s="116"/>
    </row>
    <row r="6914" spans="1:1">
      <c r="A6914" s="116"/>
    </row>
    <row r="6915" spans="1:1">
      <c r="A6915" s="116"/>
    </row>
    <row r="6916" spans="1:1">
      <c r="A6916" s="116"/>
    </row>
    <row r="6917" spans="1:1">
      <c r="A6917" s="116"/>
    </row>
    <row r="6918" spans="1:1">
      <c r="A6918" s="116"/>
    </row>
    <row r="6919" spans="1:1">
      <c r="A6919" s="116"/>
    </row>
    <row r="6920" spans="1:1">
      <c r="A6920" s="116"/>
    </row>
    <row r="6921" spans="1:1">
      <c r="A6921" s="116"/>
    </row>
    <row r="6922" spans="1:1">
      <c r="A6922" s="116"/>
    </row>
    <row r="6923" spans="1:1">
      <c r="A6923" s="116"/>
    </row>
    <row r="6924" spans="1:1">
      <c r="A6924" s="116"/>
    </row>
    <row r="6925" spans="1:1">
      <c r="A6925" s="116"/>
    </row>
    <row r="6926" spans="1:1">
      <c r="A6926" s="116"/>
    </row>
    <row r="6927" spans="1:1">
      <c r="A6927" s="116"/>
    </row>
    <row r="6928" spans="1:1">
      <c r="A6928" s="116"/>
    </row>
    <row r="6929" spans="1:1">
      <c r="A6929" s="116"/>
    </row>
    <row r="6930" spans="1:1">
      <c r="A6930" s="116"/>
    </row>
    <row r="6931" spans="1:1">
      <c r="A6931" s="116"/>
    </row>
    <row r="6932" spans="1:1">
      <c r="A6932" s="116"/>
    </row>
    <row r="6933" spans="1:1">
      <c r="A6933" s="116"/>
    </row>
    <row r="6934" spans="1:1">
      <c r="A6934" s="116"/>
    </row>
    <row r="6935" spans="1:1">
      <c r="A6935" s="116"/>
    </row>
    <row r="6936" spans="1:1">
      <c r="A6936" s="116"/>
    </row>
    <row r="6937" spans="1:1">
      <c r="A6937" s="116"/>
    </row>
    <row r="6938" spans="1:1">
      <c r="A6938" s="116"/>
    </row>
    <row r="6939" spans="1:1">
      <c r="A6939" s="116"/>
    </row>
    <row r="6940" spans="1:1">
      <c r="A6940" s="116"/>
    </row>
    <row r="6941" spans="1:1">
      <c r="A6941" s="116"/>
    </row>
    <row r="6942" spans="1:1">
      <c r="A6942" s="116"/>
    </row>
    <row r="6943" spans="1:1">
      <c r="A6943" s="116"/>
    </row>
    <row r="6944" spans="1:1">
      <c r="A6944" s="116"/>
    </row>
    <row r="6945" spans="1:1">
      <c r="A6945" s="116"/>
    </row>
    <row r="6946" spans="1:1">
      <c r="A6946" s="116"/>
    </row>
    <row r="6947" spans="1:1">
      <c r="A6947" s="116"/>
    </row>
    <row r="6948" spans="1:1">
      <c r="A6948" s="116"/>
    </row>
    <row r="6949" spans="1:1">
      <c r="A6949" s="116"/>
    </row>
    <row r="6950" spans="1:1">
      <c r="A6950" s="116"/>
    </row>
    <row r="6951" spans="1:1">
      <c r="A6951" s="116"/>
    </row>
    <row r="6952" spans="1:1">
      <c r="A6952" s="116"/>
    </row>
    <row r="6953" spans="1:1">
      <c r="A6953" s="116"/>
    </row>
    <row r="6954" spans="1:1">
      <c r="A6954" s="116"/>
    </row>
    <row r="6955" spans="1:1">
      <c r="A6955" s="116"/>
    </row>
    <row r="6956" spans="1:1">
      <c r="A6956" s="116"/>
    </row>
    <row r="6957" spans="1:1">
      <c r="A6957" s="116"/>
    </row>
    <row r="6958" spans="1:1">
      <c r="A6958" s="116"/>
    </row>
    <row r="6959" spans="1:1">
      <c r="A6959" s="116"/>
    </row>
    <row r="6960" spans="1:1">
      <c r="A6960" s="116"/>
    </row>
    <row r="6961" spans="1:1">
      <c r="A6961" s="116"/>
    </row>
    <row r="6962" spans="1:1">
      <c r="A6962" s="116"/>
    </row>
    <row r="6963" spans="1:1">
      <c r="A6963" s="116"/>
    </row>
    <row r="6964" spans="1:1">
      <c r="A6964" s="116"/>
    </row>
    <row r="6965" spans="1:1">
      <c r="A6965" s="116"/>
    </row>
    <row r="6966" spans="1:1">
      <c r="A6966" s="116"/>
    </row>
    <row r="6967" spans="1:1">
      <c r="A6967" s="116"/>
    </row>
    <row r="6968" spans="1:1">
      <c r="A6968" s="116"/>
    </row>
    <row r="6969" spans="1:1">
      <c r="A6969" s="116"/>
    </row>
    <row r="6970" spans="1:1">
      <c r="A6970" s="116"/>
    </row>
    <row r="6971" spans="1:1">
      <c r="A6971" s="116"/>
    </row>
    <row r="6972" spans="1:1">
      <c r="A6972" s="116"/>
    </row>
    <row r="6973" spans="1:1">
      <c r="A6973" s="116"/>
    </row>
    <row r="6974" spans="1:1">
      <c r="A6974" s="116"/>
    </row>
    <row r="6975" spans="1:1">
      <c r="A6975" s="116"/>
    </row>
    <row r="6976" spans="1:1">
      <c r="A6976" s="116"/>
    </row>
    <row r="6977" spans="1:1">
      <c r="A6977" s="116"/>
    </row>
    <row r="6978" spans="1:1">
      <c r="A6978" s="116"/>
    </row>
    <row r="6979" spans="1:1">
      <c r="A6979" s="116"/>
    </row>
    <row r="6980" spans="1:1">
      <c r="A6980" s="116"/>
    </row>
    <row r="6981" spans="1:1">
      <c r="A6981" s="116"/>
    </row>
    <row r="6982" spans="1:1">
      <c r="A6982" s="116"/>
    </row>
    <row r="6983" spans="1:1">
      <c r="A6983" s="116"/>
    </row>
    <row r="6984" spans="1:1">
      <c r="A6984" s="116"/>
    </row>
    <row r="6985" spans="1:1">
      <c r="A6985" s="116"/>
    </row>
    <row r="6986" spans="1:1">
      <c r="A6986" s="116"/>
    </row>
    <row r="6987" spans="1:1">
      <c r="A6987" s="116"/>
    </row>
    <row r="6988" spans="1:1">
      <c r="A6988" s="116"/>
    </row>
    <row r="6989" spans="1:1">
      <c r="A6989" s="116"/>
    </row>
    <row r="6990" spans="1:1">
      <c r="A6990" s="116"/>
    </row>
    <row r="6991" spans="1:1">
      <c r="A6991" s="116"/>
    </row>
    <row r="6992" spans="1:1">
      <c r="A6992" s="116"/>
    </row>
    <row r="6993" spans="1:1">
      <c r="A6993" s="116"/>
    </row>
    <row r="6994" spans="1:1">
      <c r="A6994" s="116"/>
    </row>
    <row r="6995" spans="1:1">
      <c r="A6995" s="116"/>
    </row>
    <row r="6996" spans="1:1">
      <c r="A6996" s="116"/>
    </row>
    <row r="6997" spans="1:1">
      <c r="A6997" s="116"/>
    </row>
    <row r="6998" spans="1:1">
      <c r="A6998" s="116"/>
    </row>
    <row r="6999" spans="1:1">
      <c r="A6999" s="116"/>
    </row>
    <row r="7000" spans="1:1">
      <c r="A7000" s="116"/>
    </row>
    <row r="7001" spans="1:1">
      <c r="A7001" s="116"/>
    </row>
    <row r="7002" spans="1:1">
      <c r="A7002" s="116"/>
    </row>
    <row r="7003" spans="1:1">
      <c r="A7003" s="116"/>
    </row>
    <row r="7004" spans="1:1">
      <c r="A7004" s="116"/>
    </row>
    <row r="7005" spans="1:1">
      <c r="A7005" s="116"/>
    </row>
    <row r="7006" spans="1:1">
      <c r="A7006" s="116"/>
    </row>
    <row r="7007" spans="1:1">
      <c r="A7007" s="116"/>
    </row>
    <row r="7008" spans="1:1">
      <c r="A7008" s="116"/>
    </row>
    <row r="7009" spans="1:1">
      <c r="A7009" s="116"/>
    </row>
    <row r="7010" spans="1:1">
      <c r="A7010" s="116"/>
    </row>
    <row r="7011" spans="1:1">
      <c r="A7011" s="116"/>
    </row>
    <row r="7012" spans="1:1">
      <c r="A7012" s="116"/>
    </row>
    <row r="7013" spans="1:1">
      <c r="A7013" s="116"/>
    </row>
    <row r="7014" spans="1:1">
      <c r="A7014" s="116"/>
    </row>
    <row r="7015" spans="1:1">
      <c r="A7015" s="116"/>
    </row>
    <row r="7016" spans="1:1">
      <c r="A7016" s="116"/>
    </row>
    <row r="7017" spans="1:1">
      <c r="A7017" s="116"/>
    </row>
    <row r="7018" spans="1:1">
      <c r="A7018" s="116"/>
    </row>
    <row r="7019" spans="1:1">
      <c r="A7019" s="116"/>
    </row>
    <row r="7020" spans="1:1">
      <c r="A7020" s="116"/>
    </row>
    <row r="7021" spans="1:1">
      <c r="A7021" s="116"/>
    </row>
    <row r="7022" spans="1:1">
      <c r="A7022" s="116"/>
    </row>
    <row r="7023" spans="1:1">
      <c r="A7023" s="116"/>
    </row>
    <row r="7024" spans="1:1">
      <c r="A7024" s="116"/>
    </row>
    <row r="7025" spans="1:1">
      <c r="A7025" s="116"/>
    </row>
    <row r="7026" spans="1:1">
      <c r="A7026" s="116"/>
    </row>
    <row r="7027" spans="1:1">
      <c r="A7027" s="116"/>
    </row>
    <row r="7028" spans="1:1">
      <c r="A7028" s="116"/>
    </row>
    <row r="7029" spans="1:1">
      <c r="A7029" s="116"/>
    </row>
    <row r="7030" spans="1:1">
      <c r="A7030" s="116"/>
    </row>
    <row r="7031" spans="1:1">
      <c r="A7031" s="116"/>
    </row>
    <row r="7032" spans="1:1">
      <c r="A7032" s="116"/>
    </row>
    <row r="7033" spans="1:1">
      <c r="A7033" s="116"/>
    </row>
    <row r="7034" spans="1:1">
      <c r="A7034" s="116"/>
    </row>
    <row r="7035" spans="1:1">
      <c r="A7035" s="116"/>
    </row>
    <row r="7036" spans="1:1">
      <c r="A7036" s="116"/>
    </row>
    <row r="7037" spans="1:1">
      <c r="A7037" s="116"/>
    </row>
    <row r="7038" spans="1:1">
      <c r="A7038" s="116"/>
    </row>
    <row r="7039" spans="1:1">
      <c r="A7039" s="116"/>
    </row>
    <row r="7040" spans="1:1">
      <c r="A7040" s="116"/>
    </row>
    <row r="7041" spans="1:1">
      <c r="A7041" s="116"/>
    </row>
    <row r="7042" spans="1:1">
      <c r="A7042" s="116"/>
    </row>
    <row r="7043" spans="1:1">
      <c r="A7043" s="116"/>
    </row>
    <row r="7044" spans="1:1">
      <c r="A7044" s="116"/>
    </row>
    <row r="7045" spans="1:1">
      <c r="A7045" s="116"/>
    </row>
    <row r="7046" spans="1:1">
      <c r="A7046" s="116"/>
    </row>
    <row r="7047" spans="1:1">
      <c r="A7047" s="116"/>
    </row>
    <row r="7048" spans="1:1">
      <c r="A7048" s="116"/>
    </row>
    <row r="7049" spans="1:1">
      <c r="A7049" s="116"/>
    </row>
    <row r="7050" spans="1:1">
      <c r="A7050" s="116"/>
    </row>
    <row r="7051" spans="1:1">
      <c r="A7051" s="116"/>
    </row>
    <row r="7052" spans="1:1">
      <c r="A7052" s="116"/>
    </row>
    <row r="7053" spans="1:1">
      <c r="A7053" s="116"/>
    </row>
    <row r="7054" spans="1:1">
      <c r="A7054" s="116"/>
    </row>
    <row r="7055" spans="1:1">
      <c r="A7055" s="116"/>
    </row>
    <row r="7056" spans="1:1">
      <c r="A7056" s="116"/>
    </row>
    <row r="7057" spans="1:1">
      <c r="A7057" s="116"/>
    </row>
    <row r="7058" spans="1:1">
      <c r="A7058" s="116"/>
    </row>
    <row r="7059" spans="1:1">
      <c r="A7059" s="116"/>
    </row>
    <row r="7060" spans="1:1">
      <c r="A7060" s="116"/>
    </row>
    <row r="7061" spans="1:1">
      <c r="A7061" s="116"/>
    </row>
    <row r="7062" spans="1:1">
      <c r="A7062" s="116"/>
    </row>
    <row r="7063" spans="1:1">
      <c r="A7063" s="116"/>
    </row>
    <row r="7064" spans="1:1">
      <c r="A7064" s="116"/>
    </row>
    <row r="7065" spans="1:1">
      <c r="A7065" s="116"/>
    </row>
    <row r="7066" spans="1:1">
      <c r="A7066" s="116"/>
    </row>
    <row r="7067" spans="1:1">
      <c r="A7067" s="116"/>
    </row>
    <row r="7068" spans="1:1">
      <c r="A7068" s="116"/>
    </row>
    <row r="7069" spans="1:1">
      <c r="A7069" s="116"/>
    </row>
    <row r="7070" spans="1:1">
      <c r="A7070" s="116"/>
    </row>
    <row r="7071" spans="1:1">
      <c r="A7071" s="116"/>
    </row>
    <row r="7072" spans="1:1">
      <c r="A7072" s="116"/>
    </row>
    <row r="7073" spans="1:1">
      <c r="A7073" s="116"/>
    </row>
    <row r="7074" spans="1:1">
      <c r="A7074" s="116"/>
    </row>
    <row r="7075" spans="1:1">
      <c r="A7075" s="116"/>
    </row>
    <row r="7076" spans="1:1">
      <c r="A7076" s="116"/>
    </row>
    <row r="7077" spans="1:1">
      <c r="A7077" s="116"/>
    </row>
    <row r="7078" spans="1:1">
      <c r="A7078" s="116"/>
    </row>
    <row r="7079" spans="1:1">
      <c r="A7079" s="116"/>
    </row>
    <row r="7080" spans="1:1">
      <c r="A7080" s="116"/>
    </row>
    <row r="7081" spans="1:1">
      <c r="A7081" s="116"/>
    </row>
    <row r="7082" spans="1:1">
      <c r="A7082" s="116"/>
    </row>
    <row r="7083" spans="1:1">
      <c r="A7083" s="116"/>
    </row>
    <row r="7084" spans="1:1">
      <c r="A7084" s="116"/>
    </row>
    <row r="7085" spans="1:1">
      <c r="A7085" s="116"/>
    </row>
    <row r="7086" spans="1:1">
      <c r="A7086" s="116"/>
    </row>
    <row r="7087" spans="1:1">
      <c r="A7087" s="116"/>
    </row>
    <row r="7088" spans="1:1">
      <c r="A7088" s="116"/>
    </row>
    <row r="7089" spans="1:1">
      <c r="A7089" s="116"/>
    </row>
    <row r="7090" spans="1:1">
      <c r="A7090" s="116"/>
    </row>
    <row r="7091" spans="1:1">
      <c r="A7091" s="116"/>
    </row>
    <row r="7092" spans="1:1">
      <c r="A7092" s="116"/>
    </row>
    <row r="7093" spans="1:1">
      <c r="A7093" s="116"/>
    </row>
    <row r="7094" spans="1:1">
      <c r="A7094" s="116"/>
    </row>
    <row r="7095" spans="1:1">
      <c r="A7095" s="116"/>
    </row>
    <row r="7096" spans="1:1">
      <c r="A7096" s="116"/>
    </row>
    <row r="7097" spans="1:1">
      <c r="A7097" s="116"/>
    </row>
    <row r="7098" spans="1:1">
      <c r="A7098" s="116"/>
    </row>
    <row r="7099" spans="1:1">
      <c r="A7099" s="116"/>
    </row>
    <row r="7100" spans="1:1">
      <c r="A7100" s="116"/>
    </row>
    <row r="7101" spans="1:1">
      <c r="A7101" s="116"/>
    </row>
    <row r="7102" spans="1:1">
      <c r="A7102" s="116"/>
    </row>
    <row r="7103" spans="1:1">
      <c r="A7103" s="116"/>
    </row>
    <row r="7104" spans="1:1">
      <c r="A7104" s="116"/>
    </row>
    <row r="7105" spans="1:1">
      <c r="A7105" s="116"/>
    </row>
    <row r="7106" spans="1:1">
      <c r="A7106" s="116"/>
    </row>
    <row r="7107" spans="1:1">
      <c r="A7107" s="116"/>
    </row>
    <row r="7108" spans="1:1">
      <c r="A7108" s="116"/>
    </row>
    <row r="7109" spans="1:1">
      <c r="A7109" s="116"/>
    </row>
    <row r="7110" spans="1:1">
      <c r="A7110" s="116"/>
    </row>
    <row r="7111" spans="1:1">
      <c r="A7111" s="116"/>
    </row>
    <row r="7112" spans="1:1">
      <c r="A7112" s="116"/>
    </row>
    <row r="7113" spans="1:1">
      <c r="A7113" s="116"/>
    </row>
    <row r="7114" spans="1:1">
      <c r="A7114" s="116"/>
    </row>
    <row r="7115" spans="1:1">
      <c r="A7115" s="116"/>
    </row>
    <row r="7116" spans="1:1">
      <c r="A7116" s="116"/>
    </row>
    <row r="7117" spans="1:1">
      <c r="A7117" s="116"/>
    </row>
    <row r="7118" spans="1:1">
      <c r="A7118" s="116"/>
    </row>
    <row r="7119" spans="1:1">
      <c r="A7119" s="116"/>
    </row>
    <row r="7120" spans="1:1">
      <c r="A7120" s="116"/>
    </row>
    <row r="7121" spans="1:1">
      <c r="A7121" s="116"/>
    </row>
    <row r="7122" spans="1:1">
      <c r="A7122" s="116"/>
    </row>
    <row r="7123" spans="1:1">
      <c r="A7123" s="116"/>
    </row>
    <row r="7124" spans="1:1">
      <c r="A7124" s="116"/>
    </row>
    <row r="7125" spans="1:1">
      <c r="A7125" s="116"/>
    </row>
    <row r="7126" spans="1:1">
      <c r="A7126" s="116"/>
    </row>
    <row r="7127" spans="1:1">
      <c r="A7127" s="116"/>
    </row>
    <row r="7128" spans="1:1">
      <c r="A7128" s="116"/>
    </row>
    <row r="7129" spans="1:1">
      <c r="A7129" s="116"/>
    </row>
    <row r="7130" spans="1:1">
      <c r="A7130" s="116"/>
    </row>
    <row r="7131" spans="1:1">
      <c r="A7131" s="116"/>
    </row>
    <row r="7132" spans="1:1">
      <c r="A7132" s="116"/>
    </row>
    <row r="7133" spans="1:1">
      <c r="A7133" s="116"/>
    </row>
    <row r="7134" spans="1:1">
      <c r="A7134" s="116"/>
    </row>
    <row r="7135" spans="1:1">
      <c r="A7135" s="116"/>
    </row>
    <row r="7136" spans="1:1">
      <c r="A7136" s="116"/>
    </row>
    <row r="7137" spans="1:1">
      <c r="A7137" s="116"/>
    </row>
    <row r="7138" spans="1:1">
      <c r="A7138" s="116"/>
    </row>
    <row r="7139" spans="1:1">
      <c r="A7139" s="116"/>
    </row>
    <row r="7140" spans="1:1">
      <c r="A7140" s="116"/>
    </row>
    <row r="7141" spans="1:1">
      <c r="A7141" s="116"/>
    </row>
    <row r="7142" spans="1:1">
      <c r="A7142" s="116"/>
    </row>
    <row r="7143" spans="1:1">
      <c r="A7143" s="116"/>
    </row>
    <row r="7144" spans="1:1">
      <c r="A7144" s="116"/>
    </row>
    <row r="7145" spans="1:1">
      <c r="A7145" s="116"/>
    </row>
    <row r="7146" spans="1:1">
      <c r="A7146" s="116"/>
    </row>
    <row r="7147" spans="1:1">
      <c r="A7147" s="116"/>
    </row>
    <row r="7148" spans="1:1">
      <c r="A7148" s="116"/>
    </row>
    <row r="7149" spans="1:1">
      <c r="A7149" s="116"/>
    </row>
    <row r="7150" spans="1:1">
      <c r="A7150" s="116"/>
    </row>
    <row r="7151" spans="1:1">
      <c r="A7151" s="116"/>
    </row>
    <row r="7152" spans="1:1">
      <c r="A7152" s="116"/>
    </row>
    <row r="7153" spans="1:1">
      <c r="A7153" s="116"/>
    </row>
    <row r="7154" spans="1:1">
      <c r="A7154" s="116"/>
    </row>
    <row r="7155" spans="1:1">
      <c r="A7155" s="116"/>
    </row>
    <row r="7156" spans="1:1">
      <c r="A7156" s="116"/>
    </row>
    <row r="7157" spans="1:1">
      <c r="A7157" s="116"/>
    </row>
    <row r="7158" spans="1:1">
      <c r="A7158" s="116"/>
    </row>
    <row r="7159" spans="1:1">
      <c r="A7159" s="116"/>
    </row>
    <row r="7160" spans="1:1">
      <c r="A7160" s="116"/>
    </row>
    <row r="7161" spans="1:1">
      <c r="A7161" s="116"/>
    </row>
    <row r="7162" spans="1:1">
      <c r="A7162" s="116"/>
    </row>
    <row r="7163" spans="1:1">
      <c r="A7163" s="116"/>
    </row>
    <row r="7164" spans="1:1">
      <c r="A7164" s="116"/>
    </row>
    <row r="7165" spans="1:1">
      <c r="A7165" s="116"/>
    </row>
    <row r="7166" spans="1:1">
      <c r="A7166" s="116"/>
    </row>
    <row r="7167" spans="1:1">
      <c r="A7167" s="116"/>
    </row>
    <row r="7168" spans="1:1">
      <c r="A7168" s="116"/>
    </row>
    <row r="7169" spans="1:1">
      <c r="A7169" s="116"/>
    </row>
    <row r="7170" spans="1:1">
      <c r="A7170" s="116"/>
    </row>
    <row r="7171" spans="1:1">
      <c r="A7171" s="116"/>
    </row>
    <row r="7172" spans="1:1">
      <c r="A7172" s="116"/>
    </row>
    <row r="7173" spans="1:1">
      <c r="A7173" s="116"/>
    </row>
    <row r="7174" spans="1:1">
      <c r="A7174" s="116"/>
    </row>
    <row r="7175" spans="1:1">
      <c r="A7175" s="116"/>
    </row>
    <row r="7176" spans="1:1">
      <c r="A7176" s="116"/>
    </row>
    <row r="7177" spans="1:1">
      <c r="A7177" s="116"/>
    </row>
    <row r="7178" spans="1:1">
      <c r="A7178" s="116"/>
    </row>
    <row r="7179" spans="1:1">
      <c r="A7179" s="116"/>
    </row>
    <row r="7180" spans="1:1">
      <c r="A7180" s="116"/>
    </row>
    <row r="7181" spans="1:1">
      <c r="A7181" s="116"/>
    </row>
    <row r="7182" spans="1:1">
      <c r="A7182" s="116"/>
    </row>
    <row r="7183" spans="1:1">
      <c r="A7183" s="116"/>
    </row>
    <row r="7184" spans="1:1">
      <c r="A7184" s="116"/>
    </row>
    <row r="7185" spans="1:1">
      <c r="A7185" s="116"/>
    </row>
    <row r="7186" spans="1:1">
      <c r="A7186" s="116"/>
    </row>
    <row r="7187" spans="1:1">
      <c r="A7187" s="116"/>
    </row>
    <row r="7188" spans="1:1">
      <c r="A7188" s="116"/>
    </row>
    <row r="7189" spans="1:1">
      <c r="A7189" s="116"/>
    </row>
    <row r="7190" spans="1:1">
      <c r="A7190" s="116"/>
    </row>
    <row r="7191" spans="1:1">
      <c r="A7191" s="116"/>
    </row>
    <row r="7192" spans="1:1">
      <c r="A7192" s="116"/>
    </row>
    <row r="7193" spans="1:1">
      <c r="A7193" s="116"/>
    </row>
    <row r="7194" spans="1:1">
      <c r="A7194" s="116"/>
    </row>
    <row r="7195" spans="1:1">
      <c r="A7195" s="116"/>
    </row>
    <row r="7196" spans="1:1">
      <c r="A7196" s="116"/>
    </row>
    <row r="7197" spans="1:1">
      <c r="A7197" s="116"/>
    </row>
    <row r="7198" spans="1:1">
      <c r="A7198" s="116"/>
    </row>
    <row r="7199" spans="1:1">
      <c r="A7199" s="116"/>
    </row>
    <row r="7200" spans="1:1">
      <c r="A7200" s="116"/>
    </row>
    <row r="7201" spans="1:1">
      <c r="A7201" s="116"/>
    </row>
    <row r="7202" spans="1:1">
      <c r="A7202" s="116"/>
    </row>
    <row r="7203" spans="1:1">
      <c r="A7203" s="116"/>
    </row>
    <row r="7204" spans="1:1">
      <c r="A7204" s="116"/>
    </row>
    <row r="7205" spans="1:1">
      <c r="A7205" s="116"/>
    </row>
    <row r="7206" spans="1:1">
      <c r="A7206" s="116"/>
    </row>
    <row r="7207" spans="1:1">
      <c r="A7207" s="116"/>
    </row>
    <row r="7208" spans="1:1">
      <c r="A7208" s="116"/>
    </row>
    <row r="7209" spans="1:1">
      <c r="A7209" s="116"/>
    </row>
    <row r="7210" spans="1:1">
      <c r="A7210" s="116"/>
    </row>
    <row r="7211" spans="1:1">
      <c r="A7211" s="116"/>
    </row>
    <row r="7212" spans="1:1">
      <c r="A7212" s="116"/>
    </row>
    <row r="7213" spans="1:1">
      <c r="A7213" s="116"/>
    </row>
    <row r="7214" spans="1:1">
      <c r="A7214" s="116"/>
    </row>
    <row r="7215" spans="1:1">
      <c r="A7215" s="116"/>
    </row>
    <row r="7216" spans="1:1">
      <c r="A7216" s="116"/>
    </row>
    <row r="7217" spans="1:1">
      <c r="A7217" s="116"/>
    </row>
    <row r="7218" spans="1:1">
      <c r="A7218" s="116"/>
    </row>
    <row r="7219" spans="1:1">
      <c r="A7219" s="116"/>
    </row>
    <row r="7220" spans="1:1">
      <c r="A7220" s="116"/>
    </row>
    <row r="7221" spans="1:1">
      <c r="A7221" s="116"/>
    </row>
    <row r="7222" spans="1:1">
      <c r="A7222" s="116"/>
    </row>
    <row r="7223" spans="1:1">
      <c r="A7223" s="116"/>
    </row>
    <row r="7224" spans="1:1">
      <c r="A7224" s="116"/>
    </row>
    <row r="7225" spans="1:1">
      <c r="A7225" s="116"/>
    </row>
    <row r="7226" spans="1:1">
      <c r="A7226" s="116"/>
    </row>
    <row r="7227" spans="1:1">
      <c r="A7227" s="116"/>
    </row>
    <row r="7228" spans="1:1">
      <c r="A7228" s="116"/>
    </row>
    <row r="7229" spans="1:1">
      <c r="A7229" s="116"/>
    </row>
    <row r="7230" spans="1:1">
      <c r="A7230" s="116"/>
    </row>
    <row r="7231" spans="1:1">
      <c r="A7231" s="116"/>
    </row>
    <row r="7232" spans="1:1">
      <c r="A7232" s="116"/>
    </row>
    <row r="7233" spans="1:1">
      <c r="A7233" s="116"/>
    </row>
    <row r="7234" spans="1:1">
      <c r="A7234" s="116"/>
    </row>
    <row r="7235" spans="1:1">
      <c r="A7235" s="116"/>
    </row>
    <row r="7236" spans="1:1">
      <c r="A7236" s="116"/>
    </row>
    <row r="7237" spans="1:1">
      <c r="A7237" s="116"/>
    </row>
    <row r="7238" spans="1:1">
      <c r="A7238" s="116"/>
    </row>
    <row r="7239" spans="1:1">
      <c r="A7239" s="116"/>
    </row>
    <row r="7240" spans="1:1">
      <c r="A7240" s="116"/>
    </row>
    <row r="7241" spans="1:1">
      <c r="A7241" s="116"/>
    </row>
    <row r="7242" spans="1:1">
      <c r="A7242" s="116"/>
    </row>
    <row r="7243" spans="1:1">
      <c r="A7243" s="116"/>
    </row>
    <row r="7244" spans="1:1">
      <c r="A7244" s="116"/>
    </row>
    <row r="7245" spans="1:1">
      <c r="A7245" s="116"/>
    </row>
    <row r="7246" spans="1:1">
      <c r="A7246" s="116"/>
    </row>
    <row r="7247" spans="1:1">
      <c r="A7247" s="116"/>
    </row>
    <row r="7248" spans="1:1">
      <c r="A7248" s="116"/>
    </row>
    <row r="7249" spans="1:1">
      <c r="A7249" s="116"/>
    </row>
    <row r="7250" spans="1:1">
      <c r="A7250" s="116"/>
    </row>
    <row r="7251" spans="1:1">
      <c r="A7251" s="116"/>
    </row>
    <row r="7252" spans="1:1">
      <c r="A7252" s="116"/>
    </row>
    <row r="7253" spans="1:1">
      <c r="A7253" s="116"/>
    </row>
    <row r="7254" spans="1:1">
      <c r="A7254" s="116"/>
    </row>
    <row r="7255" spans="1:1">
      <c r="A7255" s="116"/>
    </row>
    <row r="7256" spans="1:1">
      <c r="A7256" s="116"/>
    </row>
    <row r="7257" spans="1:1">
      <c r="A7257" s="116"/>
    </row>
    <row r="7258" spans="1:1">
      <c r="A7258" s="116"/>
    </row>
    <row r="7259" spans="1:1">
      <c r="A7259" s="116"/>
    </row>
    <row r="7260" spans="1:1">
      <c r="A7260" s="116"/>
    </row>
    <row r="7261" spans="1:1">
      <c r="A7261" s="116"/>
    </row>
    <row r="7262" spans="1:1">
      <c r="A7262" s="116"/>
    </row>
    <row r="7263" spans="1:1">
      <c r="A7263" s="116"/>
    </row>
    <row r="7264" spans="1:1">
      <c r="A7264" s="116"/>
    </row>
    <row r="7265" spans="1:1">
      <c r="A7265" s="116"/>
    </row>
    <row r="7266" spans="1:1">
      <c r="A7266" s="116"/>
    </row>
    <row r="7267" spans="1:1">
      <c r="A7267" s="116"/>
    </row>
    <row r="7268" spans="1:1">
      <c r="A7268" s="116"/>
    </row>
    <row r="7269" spans="1:1">
      <c r="A7269" s="116"/>
    </row>
    <row r="7270" spans="1:1">
      <c r="A7270" s="116"/>
    </row>
    <row r="7271" spans="1:1">
      <c r="A7271" s="116"/>
    </row>
    <row r="7272" spans="1:1">
      <c r="A7272" s="116"/>
    </row>
    <row r="7273" spans="1:1">
      <c r="A7273" s="116"/>
    </row>
    <row r="7274" spans="1:1">
      <c r="A7274" s="116"/>
    </row>
    <row r="7275" spans="1:1">
      <c r="A7275" s="116"/>
    </row>
    <row r="7276" spans="1:1">
      <c r="A7276" s="116"/>
    </row>
    <row r="7277" spans="1:1">
      <c r="A7277" s="116"/>
    </row>
    <row r="7278" spans="1:1">
      <c r="A7278" s="116"/>
    </row>
    <row r="7279" spans="1:1">
      <c r="A7279" s="116"/>
    </row>
    <row r="7280" spans="1:1">
      <c r="A7280" s="116"/>
    </row>
    <row r="7281" spans="1:1">
      <c r="A7281" s="116"/>
    </row>
    <row r="7282" spans="1:1">
      <c r="A7282" s="116"/>
    </row>
    <row r="7283" spans="1:1">
      <c r="A7283" s="116"/>
    </row>
    <row r="7284" spans="1:1">
      <c r="A7284" s="116"/>
    </row>
    <row r="7285" spans="1:1">
      <c r="A7285" s="116"/>
    </row>
    <row r="7286" spans="1:1">
      <c r="A7286" s="116"/>
    </row>
    <row r="7287" spans="1:1">
      <c r="A7287" s="116"/>
    </row>
    <row r="7288" spans="1:1">
      <c r="A7288" s="116"/>
    </row>
    <row r="7289" spans="1:1">
      <c r="A7289" s="116"/>
    </row>
    <row r="7290" spans="1:1">
      <c r="A7290" s="116"/>
    </row>
    <row r="7291" spans="1:1">
      <c r="A7291" s="116"/>
    </row>
    <row r="7292" spans="1:1">
      <c r="A7292" s="116"/>
    </row>
    <row r="7293" spans="1:1">
      <c r="A7293" s="116"/>
    </row>
    <row r="7294" spans="1:1">
      <c r="A7294" s="116"/>
    </row>
    <row r="7295" spans="1:1">
      <c r="A7295" s="116"/>
    </row>
    <row r="7296" spans="1:1">
      <c r="A7296" s="116"/>
    </row>
    <row r="7297" spans="1:1">
      <c r="A7297" s="116"/>
    </row>
    <row r="7298" spans="1:1">
      <c r="A7298" s="116"/>
    </row>
    <row r="7299" spans="1:1">
      <c r="A7299" s="116"/>
    </row>
    <row r="7300" spans="1:1">
      <c r="A7300" s="116"/>
    </row>
    <row r="7301" spans="1:1">
      <c r="A7301" s="116"/>
    </row>
    <row r="7302" spans="1:1">
      <c r="A7302" s="116"/>
    </row>
    <row r="7303" spans="1:1">
      <c r="A7303" s="116"/>
    </row>
    <row r="7304" spans="1:1">
      <c r="A7304" s="116"/>
    </row>
    <row r="7305" spans="1:1">
      <c r="A7305" s="116"/>
    </row>
    <row r="7306" spans="1:1">
      <c r="A7306" s="116"/>
    </row>
    <row r="7307" spans="1:1">
      <c r="A7307" s="116"/>
    </row>
    <row r="7308" spans="1:1">
      <c r="A7308" s="116"/>
    </row>
    <row r="7309" spans="1:1">
      <c r="A7309" s="116"/>
    </row>
    <row r="7310" spans="1:1">
      <c r="A7310" s="116"/>
    </row>
    <row r="7311" spans="1:1">
      <c r="A7311" s="116"/>
    </row>
    <row r="7312" spans="1:1">
      <c r="A7312" s="116"/>
    </row>
    <row r="7313" spans="1:1">
      <c r="A7313" s="116"/>
    </row>
    <row r="7314" spans="1:1">
      <c r="A7314" s="116"/>
    </row>
    <row r="7315" spans="1:1">
      <c r="A7315" s="116"/>
    </row>
    <row r="7316" spans="1:1">
      <c r="A7316" s="116"/>
    </row>
    <row r="7317" spans="1:1">
      <c r="A7317" s="116"/>
    </row>
    <row r="7318" spans="1:1">
      <c r="A7318" s="116"/>
    </row>
    <row r="7319" spans="1:1">
      <c r="A7319" s="116"/>
    </row>
    <row r="7320" spans="1:1">
      <c r="A7320" s="116"/>
    </row>
    <row r="7321" spans="1:1">
      <c r="A7321" s="116"/>
    </row>
    <row r="7322" spans="1:1">
      <c r="A7322" s="116"/>
    </row>
    <row r="7323" spans="1:1">
      <c r="A7323" s="116"/>
    </row>
    <row r="7324" spans="1:1">
      <c r="A7324" s="116"/>
    </row>
    <row r="7325" spans="1:1">
      <c r="A7325" s="116"/>
    </row>
    <row r="7326" spans="1:1">
      <c r="A7326" s="116"/>
    </row>
    <row r="7327" spans="1:1">
      <c r="A7327" s="116"/>
    </row>
    <row r="7328" spans="1:1">
      <c r="A7328" s="116"/>
    </row>
    <row r="7329" spans="1:1">
      <c r="A7329" s="116"/>
    </row>
    <row r="7330" spans="1:1">
      <c r="A7330" s="116"/>
    </row>
    <row r="7331" spans="1:1">
      <c r="A7331" s="116"/>
    </row>
    <row r="7332" spans="1:1">
      <c r="A7332" s="116"/>
    </row>
    <row r="7333" spans="1:1">
      <c r="A7333" s="116"/>
    </row>
    <row r="7334" spans="1:1">
      <c r="A7334" s="116"/>
    </row>
    <row r="7335" spans="1:1">
      <c r="A7335" s="116"/>
    </row>
    <row r="7336" spans="1:1">
      <c r="A7336" s="116"/>
    </row>
    <row r="7337" spans="1:1">
      <c r="A7337" s="116"/>
    </row>
    <row r="7338" spans="1:1">
      <c r="A7338" s="116"/>
    </row>
    <row r="7339" spans="1:1">
      <c r="A7339" s="116"/>
    </row>
    <row r="7340" spans="1:1">
      <c r="A7340" s="116"/>
    </row>
    <row r="7341" spans="1:1">
      <c r="A7341" s="116"/>
    </row>
    <row r="7342" spans="1:1">
      <c r="A7342" s="116"/>
    </row>
    <row r="7343" spans="1:1">
      <c r="A7343" s="116"/>
    </row>
    <row r="7344" spans="1:1">
      <c r="A7344" s="116"/>
    </row>
    <row r="7345" spans="1:1">
      <c r="A7345" s="116"/>
    </row>
    <row r="7346" spans="1:1">
      <c r="A7346" s="116"/>
    </row>
    <row r="7347" spans="1:1">
      <c r="A7347" s="116"/>
    </row>
    <row r="7348" spans="1:1">
      <c r="A7348" s="116"/>
    </row>
    <row r="7349" spans="1:1">
      <c r="A7349" s="116"/>
    </row>
    <row r="7350" spans="1:1">
      <c r="A7350" s="116"/>
    </row>
    <row r="7351" spans="1:1">
      <c r="A7351" s="116"/>
    </row>
    <row r="7352" spans="1:1">
      <c r="A7352" s="116"/>
    </row>
    <row r="7353" spans="1:1">
      <c r="A7353" s="116"/>
    </row>
    <row r="7354" spans="1:1">
      <c r="A7354" s="116"/>
    </row>
    <row r="7355" spans="1:1">
      <c r="A7355" s="116"/>
    </row>
    <row r="7356" spans="1:1">
      <c r="A7356" s="116"/>
    </row>
    <row r="7357" spans="1:1">
      <c r="A7357" s="116"/>
    </row>
    <row r="7358" spans="1:1">
      <c r="A7358" s="116"/>
    </row>
    <row r="7359" spans="1:1">
      <c r="A7359" s="116"/>
    </row>
    <row r="7360" spans="1:1">
      <c r="A7360" s="116"/>
    </row>
    <row r="7361" spans="1:1">
      <c r="A7361" s="116"/>
    </row>
    <row r="7362" spans="1:1">
      <c r="A7362" s="116"/>
    </row>
    <row r="7363" spans="1:1">
      <c r="A7363" s="116"/>
    </row>
    <row r="7364" spans="1:1">
      <c r="A7364" s="116"/>
    </row>
    <row r="7365" spans="1:1">
      <c r="A7365" s="116"/>
    </row>
    <row r="7366" spans="1:1">
      <c r="A7366" s="116"/>
    </row>
    <row r="7367" spans="1:1">
      <c r="A7367" s="116"/>
    </row>
    <row r="7368" spans="1:1">
      <c r="A7368" s="116"/>
    </row>
    <row r="7369" spans="1:1">
      <c r="A7369" s="116"/>
    </row>
    <row r="7370" spans="1:1">
      <c r="A7370" s="116"/>
    </row>
    <row r="7371" spans="1:1">
      <c r="A7371" s="116"/>
    </row>
    <row r="7372" spans="1:1">
      <c r="A7372" s="116"/>
    </row>
    <row r="7373" spans="1:1">
      <c r="A7373" s="116"/>
    </row>
    <row r="7374" spans="1:1">
      <c r="A7374" s="116"/>
    </row>
    <row r="7375" spans="1:1">
      <c r="A7375" s="116"/>
    </row>
    <row r="7376" spans="1:1">
      <c r="A7376" s="116"/>
    </row>
    <row r="7377" spans="1:1">
      <c r="A7377" s="116"/>
    </row>
    <row r="7378" spans="1:1">
      <c r="A7378" s="116"/>
    </row>
    <row r="7379" spans="1:1">
      <c r="A7379" s="116"/>
    </row>
    <row r="7380" spans="1:1">
      <c r="A7380" s="116"/>
    </row>
    <row r="7381" spans="1:1">
      <c r="A7381" s="116"/>
    </row>
    <row r="7382" spans="1:1">
      <c r="A7382" s="116"/>
    </row>
    <row r="7383" spans="1:1">
      <c r="A7383" s="116"/>
    </row>
    <row r="7384" spans="1:1">
      <c r="A7384" s="116"/>
    </row>
    <row r="7385" spans="1:1">
      <c r="A7385" s="116"/>
    </row>
    <row r="7386" spans="1:1">
      <c r="A7386" s="116"/>
    </row>
    <row r="7387" spans="1:1">
      <c r="A7387" s="116"/>
    </row>
    <row r="7388" spans="1:1">
      <c r="A7388" s="116"/>
    </row>
    <row r="7389" spans="1:1">
      <c r="A7389" s="116"/>
    </row>
    <row r="7390" spans="1:1">
      <c r="A7390" s="116"/>
    </row>
    <row r="7391" spans="1:1">
      <c r="A7391" s="116"/>
    </row>
    <row r="7392" spans="1:1">
      <c r="A7392" s="116"/>
    </row>
    <row r="7393" spans="1:1">
      <c r="A7393" s="116"/>
    </row>
    <row r="7394" spans="1:1">
      <c r="A7394" s="116"/>
    </row>
    <row r="7395" spans="1:1">
      <c r="A7395" s="116"/>
    </row>
    <row r="7396" spans="1:1">
      <c r="A7396" s="116"/>
    </row>
    <row r="7397" spans="1:1">
      <c r="A7397" s="116"/>
    </row>
    <row r="7398" spans="1:1">
      <c r="A7398" s="116"/>
    </row>
    <row r="7399" spans="1:1">
      <c r="A7399" s="116"/>
    </row>
    <row r="7400" spans="1:1">
      <c r="A7400" s="116"/>
    </row>
    <row r="7401" spans="1:1">
      <c r="A7401" s="116"/>
    </row>
    <row r="7402" spans="1:1">
      <c r="A7402" s="116"/>
    </row>
    <row r="7403" spans="1:1">
      <c r="A7403" s="116"/>
    </row>
    <row r="7404" spans="1:1">
      <c r="A7404" s="116"/>
    </row>
    <row r="7405" spans="1:1">
      <c r="A7405" s="116"/>
    </row>
    <row r="7406" spans="1:1">
      <c r="A7406" s="116"/>
    </row>
    <row r="7407" spans="1:1">
      <c r="A7407" s="116"/>
    </row>
    <row r="7408" spans="1:1">
      <c r="A7408" s="116"/>
    </row>
    <row r="7409" spans="1:1">
      <c r="A7409" s="116"/>
    </row>
    <row r="7410" spans="1:1">
      <c r="A7410" s="116"/>
    </row>
    <row r="7411" spans="1:1">
      <c r="A7411" s="116"/>
    </row>
    <row r="7412" spans="1:1">
      <c r="A7412" s="116"/>
    </row>
    <row r="7413" spans="1:1">
      <c r="A7413" s="116"/>
    </row>
    <row r="7414" spans="1:1">
      <c r="A7414" s="116"/>
    </row>
    <row r="7415" spans="1:1">
      <c r="A7415" s="116"/>
    </row>
    <row r="7416" spans="1:1">
      <c r="A7416" s="116"/>
    </row>
    <row r="7417" spans="1:1">
      <c r="A7417" s="116"/>
    </row>
    <row r="7418" spans="1:1">
      <c r="A7418" s="116"/>
    </row>
    <row r="7419" spans="1:1">
      <c r="A7419" s="116"/>
    </row>
    <row r="7420" spans="1:1">
      <c r="A7420" s="116"/>
    </row>
    <row r="7421" spans="1:1">
      <c r="A7421" s="116"/>
    </row>
    <row r="7422" spans="1:1">
      <c r="A7422" s="116"/>
    </row>
    <row r="7423" spans="1:1">
      <c r="A7423" s="116"/>
    </row>
    <row r="7424" spans="1:1">
      <c r="A7424" s="116"/>
    </row>
    <row r="7425" spans="1:1">
      <c r="A7425" s="116"/>
    </row>
    <row r="7426" spans="1:1">
      <c r="A7426" s="116"/>
    </row>
    <row r="7427" spans="1:1">
      <c r="A7427" s="116"/>
    </row>
    <row r="7428" spans="1:1">
      <c r="A7428" s="116"/>
    </row>
    <row r="7429" spans="1:1">
      <c r="A7429" s="116"/>
    </row>
    <row r="7430" spans="1:1">
      <c r="A7430" s="116"/>
    </row>
    <row r="7431" spans="1:1">
      <c r="A7431" s="116"/>
    </row>
    <row r="7432" spans="1:1">
      <c r="A7432" s="116"/>
    </row>
    <row r="7433" spans="1:1">
      <c r="A7433" s="116"/>
    </row>
    <row r="7434" spans="1:1">
      <c r="A7434" s="116"/>
    </row>
    <row r="7435" spans="1:1">
      <c r="A7435" s="116"/>
    </row>
    <row r="7436" spans="1:1">
      <c r="A7436" s="116"/>
    </row>
    <row r="7437" spans="1:1">
      <c r="A7437" s="116"/>
    </row>
    <row r="7438" spans="1:1">
      <c r="A7438" s="116"/>
    </row>
    <row r="7439" spans="1:1">
      <c r="A7439" s="116"/>
    </row>
    <row r="7440" spans="1:1">
      <c r="A7440" s="116"/>
    </row>
    <row r="7441" spans="1:1">
      <c r="A7441" s="116"/>
    </row>
    <row r="7442" spans="1:1">
      <c r="A7442" s="116"/>
    </row>
    <row r="7443" spans="1:1">
      <c r="A7443" s="116"/>
    </row>
    <row r="7444" spans="1:1">
      <c r="A7444" s="116"/>
    </row>
    <row r="7445" spans="1:1">
      <c r="A7445" s="116"/>
    </row>
    <row r="7446" spans="1:1">
      <c r="A7446" s="116"/>
    </row>
    <row r="7447" spans="1:1">
      <c r="A7447" s="116"/>
    </row>
    <row r="7448" spans="1:1">
      <c r="A7448" s="116"/>
    </row>
    <row r="7449" spans="1:1">
      <c r="A7449" s="116"/>
    </row>
    <row r="7450" spans="1:1">
      <c r="A7450" s="116"/>
    </row>
    <row r="7451" spans="1:1">
      <c r="A7451" s="116"/>
    </row>
    <row r="7452" spans="1:1">
      <c r="A7452" s="116"/>
    </row>
    <row r="7453" spans="1:1">
      <c r="A7453" s="116"/>
    </row>
    <row r="7454" spans="1:1">
      <c r="A7454" s="116"/>
    </row>
    <row r="7455" spans="1:1">
      <c r="A7455" s="116"/>
    </row>
    <row r="7456" spans="1:1">
      <c r="A7456" s="116"/>
    </row>
    <row r="7457" spans="1:1">
      <c r="A7457" s="116"/>
    </row>
    <row r="7458" spans="1:1">
      <c r="A7458" s="116"/>
    </row>
    <row r="7459" spans="1:1">
      <c r="A7459" s="116"/>
    </row>
    <row r="7460" spans="1:1">
      <c r="A7460" s="116"/>
    </row>
    <row r="7461" spans="1:1">
      <c r="A7461" s="116"/>
    </row>
    <row r="7462" spans="1:1">
      <c r="A7462" s="116"/>
    </row>
    <row r="7463" spans="1:1">
      <c r="A7463" s="116"/>
    </row>
    <row r="7464" spans="1:1">
      <c r="A7464" s="116"/>
    </row>
    <row r="7465" spans="1:1">
      <c r="A7465" s="116"/>
    </row>
    <row r="7466" spans="1:1">
      <c r="A7466" s="116"/>
    </row>
    <row r="7467" spans="1:1">
      <c r="A7467" s="116"/>
    </row>
    <row r="7468" spans="1:1">
      <c r="A7468" s="116"/>
    </row>
    <row r="7469" spans="1:1">
      <c r="A7469" s="116"/>
    </row>
    <row r="7470" spans="1:1">
      <c r="A7470" s="116"/>
    </row>
    <row r="7471" spans="1:1">
      <c r="A7471" s="116"/>
    </row>
    <row r="7472" spans="1:1">
      <c r="A7472" s="116"/>
    </row>
    <row r="7473" spans="1:1">
      <c r="A7473" s="116"/>
    </row>
    <row r="7474" spans="1:1">
      <c r="A7474" s="116"/>
    </row>
    <row r="7475" spans="1:1">
      <c r="A7475" s="116"/>
    </row>
    <row r="7476" spans="1:1">
      <c r="A7476" s="116"/>
    </row>
    <row r="7477" spans="1:1">
      <c r="A7477" s="116"/>
    </row>
    <row r="7478" spans="1:1">
      <c r="A7478" s="116"/>
    </row>
    <row r="7479" spans="1:1">
      <c r="A7479" s="116"/>
    </row>
    <row r="7480" spans="1:1">
      <c r="A7480" s="116"/>
    </row>
    <row r="7481" spans="1:1">
      <c r="A7481" s="116"/>
    </row>
    <row r="7482" spans="1:1">
      <c r="A7482" s="116"/>
    </row>
    <row r="7483" spans="1:1">
      <c r="A7483" s="116"/>
    </row>
    <row r="7484" spans="1:1">
      <c r="A7484" s="116"/>
    </row>
    <row r="7485" spans="1:1">
      <c r="A7485" s="116"/>
    </row>
    <row r="7486" spans="1:1">
      <c r="A7486" s="116"/>
    </row>
    <row r="7487" spans="1:1">
      <c r="A7487" s="116"/>
    </row>
    <row r="7488" spans="1:1">
      <c r="A7488" s="116"/>
    </row>
    <row r="7489" spans="1:1">
      <c r="A7489" s="116"/>
    </row>
    <row r="7490" spans="1:1">
      <c r="A7490" s="116"/>
    </row>
    <row r="7491" spans="1:1">
      <c r="A7491" s="116"/>
    </row>
    <row r="7492" spans="1:1">
      <c r="A7492" s="116"/>
    </row>
    <row r="7493" spans="1:1">
      <c r="A7493" s="116"/>
    </row>
    <row r="7494" spans="1:1">
      <c r="A7494" s="116"/>
    </row>
    <row r="7495" spans="1:1">
      <c r="A7495" s="116"/>
    </row>
    <row r="7496" spans="1:1">
      <c r="A7496" s="116"/>
    </row>
    <row r="7497" spans="1:1">
      <c r="A7497" s="116"/>
    </row>
    <row r="7498" spans="1:1">
      <c r="A7498" s="116"/>
    </row>
    <row r="7499" spans="1:1">
      <c r="A7499" s="116"/>
    </row>
    <row r="7500" spans="1:1">
      <c r="A7500" s="116"/>
    </row>
    <row r="7501" spans="1:1">
      <c r="A7501" s="116"/>
    </row>
    <row r="7502" spans="1:1">
      <c r="A7502" s="116"/>
    </row>
    <row r="7503" spans="1:1">
      <c r="A7503" s="116"/>
    </row>
    <row r="7504" spans="1:1">
      <c r="A7504" s="116"/>
    </row>
    <row r="7505" spans="1:1">
      <c r="A7505" s="116"/>
    </row>
    <row r="7506" spans="1:1">
      <c r="A7506" s="116"/>
    </row>
    <row r="7507" spans="1:1">
      <c r="A7507" s="116"/>
    </row>
    <row r="7508" spans="1:1">
      <c r="A7508" s="116"/>
    </row>
    <row r="7509" spans="1:1">
      <c r="A7509" s="116"/>
    </row>
    <row r="7510" spans="1:1">
      <c r="A7510" s="116"/>
    </row>
    <row r="7511" spans="1:1">
      <c r="A7511" s="116"/>
    </row>
    <row r="7512" spans="1:1">
      <c r="A7512" s="116"/>
    </row>
    <row r="7513" spans="1:1">
      <c r="A7513" s="116"/>
    </row>
    <row r="7514" spans="1:1">
      <c r="A7514" s="116"/>
    </row>
    <row r="7515" spans="1:1">
      <c r="A7515" s="116"/>
    </row>
    <row r="7516" spans="1:1">
      <c r="A7516" s="116"/>
    </row>
    <row r="7517" spans="1:1">
      <c r="A7517" s="116"/>
    </row>
    <row r="7518" spans="1:1">
      <c r="A7518" s="116"/>
    </row>
    <row r="7519" spans="1:1">
      <c r="A7519" s="116"/>
    </row>
    <row r="7520" spans="1:1">
      <c r="A7520" s="116"/>
    </row>
    <row r="7521" spans="1:1">
      <c r="A7521" s="116"/>
    </row>
    <row r="7522" spans="1:1">
      <c r="A7522" s="116"/>
    </row>
    <row r="7523" spans="1:1">
      <c r="A7523" s="116"/>
    </row>
    <row r="7524" spans="1:1">
      <c r="A7524" s="116"/>
    </row>
    <row r="7525" spans="1:1">
      <c r="A7525" s="116"/>
    </row>
    <row r="7526" spans="1:1">
      <c r="A7526" s="116"/>
    </row>
    <row r="7527" spans="1:1">
      <c r="A7527" s="116"/>
    </row>
    <row r="7528" spans="1:1">
      <c r="A7528" s="116"/>
    </row>
    <row r="7529" spans="1:1">
      <c r="A7529" s="116"/>
    </row>
    <row r="7530" spans="1:1">
      <c r="A7530" s="116"/>
    </row>
    <row r="7531" spans="1:1">
      <c r="A7531" s="116"/>
    </row>
    <row r="7532" spans="1:1">
      <c r="A7532" s="116"/>
    </row>
    <row r="7533" spans="1:1">
      <c r="A7533" s="116"/>
    </row>
    <row r="7534" spans="1:1">
      <c r="A7534" s="116"/>
    </row>
    <row r="7535" spans="1:1">
      <c r="A7535" s="116"/>
    </row>
    <row r="7536" spans="1:1">
      <c r="A7536" s="116"/>
    </row>
    <row r="7537" spans="1:1">
      <c r="A7537" s="116"/>
    </row>
    <row r="7538" spans="1:1">
      <c r="A7538" s="116"/>
    </row>
    <row r="7539" spans="1:1">
      <c r="A7539" s="116"/>
    </row>
    <row r="7540" spans="1:1">
      <c r="A7540" s="116"/>
    </row>
    <row r="7541" spans="1:1">
      <c r="A7541" s="116"/>
    </row>
    <row r="7542" spans="1:1">
      <c r="A7542" s="116"/>
    </row>
    <row r="7543" spans="1:1">
      <c r="A7543" s="116"/>
    </row>
    <row r="7544" spans="1:1">
      <c r="A7544" s="116"/>
    </row>
    <row r="7545" spans="1:1">
      <c r="A7545" s="116"/>
    </row>
    <row r="7546" spans="1:1">
      <c r="A7546" s="116"/>
    </row>
    <row r="7547" spans="1:1">
      <c r="A7547" s="116"/>
    </row>
    <row r="7548" spans="1:1">
      <c r="A7548" s="116"/>
    </row>
    <row r="7549" spans="1:1">
      <c r="A7549" s="116"/>
    </row>
    <row r="7550" spans="1:1">
      <c r="A7550" s="116"/>
    </row>
    <row r="7551" spans="1:1">
      <c r="A7551" s="116"/>
    </row>
    <row r="7552" spans="1:1">
      <c r="A7552" s="116"/>
    </row>
    <row r="7553" spans="1:1">
      <c r="A7553" s="116"/>
    </row>
    <row r="7554" spans="1:1">
      <c r="A7554" s="116"/>
    </row>
    <row r="7555" spans="1:1">
      <c r="A7555" s="116"/>
    </row>
    <row r="7556" spans="1:1">
      <c r="A7556" s="116"/>
    </row>
    <row r="7557" spans="1:1">
      <c r="A7557" s="116"/>
    </row>
    <row r="7558" spans="1:1">
      <c r="A7558" s="116"/>
    </row>
    <row r="7559" spans="1:1">
      <c r="A7559" s="116"/>
    </row>
    <row r="7560" spans="1:1">
      <c r="A7560" s="116"/>
    </row>
    <row r="7561" spans="1:1">
      <c r="A7561" s="116"/>
    </row>
    <row r="7562" spans="1:1">
      <c r="A7562" s="116"/>
    </row>
    <row r="7563" spans="1:1">
      <c r="A7563" s="116"/>
    </row>
    <row r="7564" spans="1:1">
      <c r="A7564" s="116"/>
    </row>
    <row r="7565" spans="1:1">
      <c r="A7565" s="116"/>
    </row>
    <row r="7566" spans="1:1">
      <c r="A7566" s="116"/>
    </row>
    <row r="7567" spans="1:1">
      <c r="A7567" s="116"/>
    </row>
    <row r="7568" spans="1:1">
      <c r="A7568" s="116"/>
    </row>
    <row r="7569" spans="1:1">
      <c r="A7569" s="116"/>
    </row>
    <row r="7570" spans="1:1">
      <c r="A7570" s="116"/>
    </row>
    <row r="7571" spans="1:1">
      <c r="A7571" s="116"/>
    </row>
    <row r="7572" spans="1:1">
      <c r="A7572" s="116"/>
    </row>
    <row r="7573" spans="1:1">
      <c r="A7573" s="116"/>
    </row>
    <row r="7574" spans="1:1">
      <c r="A7574" s="116"/>
    </row>
    <row r="7575" spans="1:1">
      <c r="A7575" s="116"/>
    </row>
    <row r="7576" spans="1:1">
      <c r="A7576" s="116"/>
    </row>
    <row r="7577" spans="1:1">
      <c r="A7577" s="116"/>
    </row>
    <row r="7578" spans="1:1">
      <c r="A7578" s="116"/>
    </row>
    <row r="7579" spans="1:1">
      <c r="A7579" s="116"/>
    </row>
    <row r="7580" spans="1:1">
      <c r="A7580" s="116"/>
    </row>
    <row r="7581" spans="1:1">
      <c r="A7581" s="116"/>
    </row>
    <row r="7582" spans="1:1">
      <c r="A7582" s="116"/>
    </row>
    <row r="7583" spans="1:1">
      <c r="A7583" s="116"/>
    </row>
    <row r="7584" spans="1:1">
      <c r="A7584" s="116"/>
    </row>
    <row r="7585" spans="1:1">
      <c r="A7585" s="116"/>
    </row>
    <row r="7586" spans="1:1">
      <c r="A7586" s="116"/>
    </row>
    <row r="7587" spans="1:1">
      <c r="A7587" s="116"/>
    </row>
    <row r="7588" spans="1:1">
      <c r="A7588" s="116"/>
    </row>
    <row r="7589" spans="1:1">
      <c r="A7589" s="116"/>
    </row>
    <row r="7590" spans="1:1">
      <c r="A7590" s="116"/>
    </row>
    <row r="7591" spans="1:1">
      <c r="A7591" s="116"/>
    </row>
    <row r="7592" spans="1:1">
      <c r="A7592" s="116"/>
    </row>
    <row r="7593" spans="1:1">
      <c r="A7593" s="116"/>
    </row>
    <row r="7594" spans="1:1">
      <c r="A7594" s="116"/>
    </row>
    <row r="7595" spans="1:1">
      <c r="A7595" s="116"/>
    </row>
    <row r="7596" spans="1:1">
      <c r="A7596" s="116"/>
    </row>
    <row r="7597" spans="1:1">
      <c r="A7597" s="116"/>
    </row>
    <row r="7598" spans="1:1">
      <c r="A7598" s="116"/>
    </row>
    <row r="7599" spans="1:1">
      <c r="A7599" s="116"/>
    </row>
    <row r="7600" spans="1:1">
      <c r="A7600" s="116"/>
    </row>
    <row r="7601" spans="1:1">
      <c r="A7601" s="116"/>
    </row>
    <row r="7602" spans="1:1">
      <c r="A7602" s="116"/>
    </row>
    <row r="7603" spans="1:1">
      <c r="A7603" s="116"/>
    </row>
    <row r="7604" spans="1:1">
      <c r="A7604" s="116"/>
    </row>
    <row r="7605" spans="1:1">
      <c r="A7605" s="116"/>
    </row>
    <row r="7606" spans="1:1">
      <c r="A7606" s="116"/>
    </row>
    <row r="7607" spans="1:1">
      <c r="A7607" s="116"/>
    </row>
    <row r="7608" spans="1:1">
      <c r="A7608" s="116"/>
    </row>
    <row r="7609" spans="1:1">
      <c r="A7609" s="116"/>
    </row>
    <row r="7610" spans="1:1">
      <c r="A7610" s="116"/>
    </row>
    <row r="7611" spans="1:1">
      <c r="A7611" s="116"/>
    </row>
    <row r="7612" spans="1:1">
      <c r="A7612" s="116"/>
    </row>
    <row r="7613" spans="1:1">
      <c r="A7613" s="116"/>
    </row>
    <row r="7614" spans="1:1">
      <c r="A7614" s="116"/>
    </row>
    <row r="7615" spans="1:1">
      <c r="A7615" s="116"/>
    </row>
    <row r="7616" spans="1:1">
      <c r="A7616" s="116"/>
    </row>
    <row r="7617" spans="1:1">
      <c r="A7617" s="116"/>
    </row>
    <row r="7618" spans="1:1">
      <c r="A7618" s="116"/>
    </row>
    <row r="7619" spans="1:1">
      <c r="A7619" s="116"/>
    </row>
    <row r="7620" spans="1:1">
      <c r="A7620" s="116"/>
    </row>
    <row r="7621" spans="1:1">
      <c r="A7621" s="116"/>
    </row>
    <row r="7622" spans="1:1">
      <c r="A7622" s="116"/>
    </row>
    <row r="7623" spans="1:1">
      <c r="A7623" s="116"/>
    </row>
    <row r="7624" spans="1:1">
      <c r="A7624" s="116"/>
    </row>
    <row r="7625" spans="1:1">
      <c r="A7625" s="116"/>
    </row>
    <row r="7626" spans="1:1">
      <c r="A7626" s="116"/>
    </row>
    <row r="7627" spans="1:1">
      <c r="A7627" s="116"/>
    </row>
    <row r="7628" spans="1:1">
      <c r="A7628" s="116"/>
    </row>
    <row r="7629" spans="1:1">
      <c r="A7629" s="116"/>
    </row>
    <row r="7630" spans="1:1">
      <c r="A7630" s="116"/>
    </row>
    <row r="7631" spans="1:1">
      <c r="A7631" s="116"/>
    </row>
    <row r="7632" spans="1:1">
      <c r="A7632" s="116"/>
    </row>
    <row r="7633" spans="1:1">
      <c r="A7633" s="116"/>
    </row>
    <row r="7634" spans="1:1">
      <c r="A7634" s="116"/>
    </row>
    <row r="7635" spans="1:1">
      <c r="A7635" s="116"/>
    </row>
    <row r="7636" spans="1:1">
      <c r="A7636" s="116"/>
    </row>
    <row r="7637" spans="1:1">
      <c r="A7637" s="116"/>
    </row>
    <row r="7638" spans="1:1">
      <c r="A7638" s="116"/>
    </row>
    <row r="7639" spans="1:1">
      <c r="A7639" s="116"/>
    </row>
    <row r="7640" spans="1:1">
      <c r="A7640" s="116"/>
    </row>
    <row r="7641" spans="1:1">
      <c r="A7641" s="116"/>
    </row>
    <row r="7642" spans="1:1">
      <c r="A7642" s="116"/>
    </row>
    <row r="7643" spans="1:1">
      <c r="A7643" s="116"/>
    </row>
    <row r="7644" spans="1:1">
      <c r="A7644" s="116"/>
    </row>
    <row r="7645" spans="1:1">
      <c r="A7645" s="116"/>
    </row>
    <row r="7646" spans="1:1">
      <c r="A7646" s="116"/>
    </row>
    <row r="7647" spans="1:1">
      <c r="A7647" s="116"/>
    </row>
    <row r="7648" spans="1:1">
      <c r="A7648" s="116"/>
    </row>
    <row r="7649" spans="1:1">
      <c r="A7649" s="116"/>
    </row>
    <row r="7650" spans="1:1">
      <c r="A7650" s="116"/>
    </row>
    <row r="7651" spans="1:1">
      <c r="A7651" s="116"/>
    </row>
    <row r="7652" spans="1:1">
      <c r="A7652" s="116"/>
    </row>
    <row r="7653" spans="1:1">
      <c r="A7653" s="116"/>
    </row>
    <row r="7654" spans="1:1">
      <c r="A7654" s="116"/>
    </row>
    <row r="7655" spans="1:1">
      <c r="A7655" s="116"/>
    </row>
    <row r="7656" spans="1:1">
      <c r="A7656" s="116"/>
    </row>
    <row r="7657" spans="1:1">
      <c r="A7657" s="116"/>
    </row>
    <row r="7658" spans="1:1">
      <c r="A7658" s="116"/>
    </row>
    <row r="7659" spans="1:1">
      <c r="A7659" s="116"/>
    </row>
    <row r="7660" spans="1:1">
      <c r="A7660" s="116"/>
    </row>
    <row r="7661" spans="1:1">
      <c r="A7661" s="116"/>
    </row>
    <row r="7662" spans="1:1">
      <c r="A7662" s="116"/>
    </row>
    <row r="7663" spans="1:1">
      <c r="A7663" s="116"/>
    </row>
    <row r="7664" spans="1:1">
      <c r="A7664" s="116"/>
    </row>
    <row r="7665" spans="1:1">
      <c r="A7665" s="116"/>
    </row>
    <row r="7666" spans="1:1">
      <c r="A7666" s="116"/>
    </row>
    <row r="7667" spans="1:1">
      <c r="A7667" s="116"/>
    </row>
    <row r="7668" spans="1:1">
      <c r="A7668" s="116"/>
    </row>
    <row r="7669" spans="1:1">
      <c r="A7669" s="116"/>
    </row>
    <row r="7670" spans="1:1">
      <c r="A7670" s="116"/>
    </row>
    <row r="7671" spans="1:1">
      <c r="A7671" s="116"/>
    </row>
    <row r="7672" spans="1:1">
      <c r="A7672" s="116"/>
    </row>
    <row r="7673" spans="1:1">
      <c r="A7673" s="116"/>
    </row>
    <row r="7674" spans="1:1">
      <c r="A7674" s="116"/>
    </row>
    <row r="7675" spans="1:1">
      <c r="A7675" s="116"/>
    </row>
    <row r="7676" spans="1:1">
      <c r="A7676" s="116"/>
    </row>
    <row r="7677" spans="1:1">
      <c r="A7677" s="116"/>
    </row>
    <row r="7678" spans="1:1">
      <c r="A7678" s="116"/>
    </row>
    <row r="7679" spans="1:1">
      <c r="A7679" s="116"/>
    </row>
    <row r="7680" spans="1:1">
      <c r="A7680" s="116"/>
    </row>
    <row r="7681" spans="1:1">
      <c r="A7681" s="116"/>
    </row>
    <row r="7682" spans="1:1">
      <c r="A7682" s="116"/>
    </row>
    <row r="7683" spans="1:1">
      <c r="A7683" s="116"/>
    </row>
    <row r="7684" spans="1:1">
      <c r="A7684" s="116"/>
    </row>
    <row r="7685" spans="1:1">
      <c r="A7685" s="116"/>
    </row>
    <row r="7686" spans="1:1">
      <c r="A7686" s="116"/>
    </row>
    <row r="7687" spans="1:1">
      <c r="A7687" s="116"/>
    </row>
    <row r="7688" spans="1:1">
      <c r="A7688" s="116"/>
    </row>
    <row r="7689" spans="1:1">
      <c r="A7689" s="116"/>
    </row>
    <row r="7690" spans="1:1">
      <c r="A7690" s="116"/>
    </row>
    <row r="7691" spans="1:1">
      <c r="A7691" s="116"/>
    </row>
    <row r="7692" spans="1:1">
      <c r="A7692" s="116"/>
    </row>
    <row r="7693" spans="1:1">
      <c r="A7693" s="116"/>
    </row>
    <row r="7694" spans="1:1">
      <c r="A7694" s="116"/>
    </row>
    <row r="7695" spans="1:1">
      <c r="A7695" s="116"/>
    </row>
    <row r="7696" spans="1:1">
      <c r="A7696" s="116"/>
    </row>
    <row r="7697" spans="1:1">
      <c r="A7697" s="116"/>
    </row>
    <row r="7698" spans="1:1">
      <c r="A7698" s="116"/>
    </row>
    <row r="7699" spans="1:1">
      <c r="A7699" s="116"/>
    </row>
    <row r="7700" spans="1:1">
      <c r="A7700" s="116"/>
    </row>
    <row r="7701" spans="1:1">
      <c r="A7701" s="116"/>
    </row>
    <row r="7702" spans="1:1">
      <c r="A7702" s="116"/>
    </row>
    <row r="7703" spans="1:1">
      <c r="A7703" s="116"/>
    </row>
    <row r="7704" spans="1:1">
      <c r="A7704" s="116"/>
    </row>
    <row r="7705" spans="1:1">
      <c r="A7705" s="116"/>
    </row>
    <row r="7706" spans="1:1">
      <c r="A7706" s="116"/>
    </row>
    <row r="7707" spans="1:1">
      <c r="A7707" s="116"/>
    </row>
    <row r="7708" spans="1:1">
      <c r="A7708" s="116"/>
    </row>
    <row r="7709" spans="1:1">
      <c r="A7709" s="116"/>
    </row>
    <row r="7710" spans="1:1">
      <c r="A7710" s="116"/>
    </row>
    <row r="7711" spans="1:1">
      <c r="A7711" s="116"/>
    </row>
    <row r="7712" spans="1:1">
      <c r="A7712" s="116"/>
    </row>
    <row r="7713" spans="1:1">
      <c r="A7713" s="116"/>
    </row>
    <row r="7714" spans="1:1">
      <c r="A7714" s="116"/>
    </row>
    <row r="7715" spans="1:1">
      <c r="A7715" s="116"/>
    </row>
    <row r="7716" spans="1:1">
      <c r="A7716" s="116"/>
    </row>
    <row r="7717" spans="1:1">
      <c r="A7717" s="116"/>
    </row>
    <row r="7718" spans="1:1">
      <c r="A7718" s="116"/>
    </row>
    <row r="7719" spans="1:1">
      <c r="A7719" s="116"/>
    </row>
    <row r="7720" spans="1:1">
      <c r="A7720" s="116"/>
    </row>
    <row r="7721" spans="1:1">
      <c r="A7721" s="116"/>
    </row>
    <row r="7722" spans="1:1">
      <c r="A7722" s="116"/>
    </row>
    <row r="7723" spans="1:1">
      <c r="A7723" s="116"/>
    </row>
    <row r="7724" spans="1:1">
      <c r="A7724" s="116"/>
    </row>
    <row r="7725" spans="1:1">
      <c r="A7725" s="116"/>
    </row>
    <row r="7726" spans="1:1">
      <c r="A7726" s="116"/>
    </row>
    <row r="7727" spans="1:1">
      <c r="A7727" s="116"/>
    </row>
    <row r="7728" spans="1:1">
      <c r="A7728" s="116"/>
    </row>
    <row r="7729" spans="1:1">
      <c r="A7729" s="116"/>
    </row>
    <row r="7730" spans="1:1">
      <c r="A7730" s="116"/>
    </row>
    <row r="7731" spans="1:1">
      <c r="A7731" s="116"/>
    </row>
    <row r="7732" spans="1:1">
      <c r="A7732" s="116"/>
    </row>
    <row r="7733" spans="1:1">
      <c r="A7733" s="116"/>
    </row>
    <row r="7734" spans="1:1">
      <c r="A7734" s="116"/>
    </row>
    <row r="7735" spans="1:1">
      <c r="A7735" s="116"/>
    </row>
    <row r="7736" spans="1:1">
      <c r="A7736" s="116"/>
    </row>
    <row r="7737" spans="1:1">
      <c r="A7737" s="116"/>
    </row>
    <row r="7738" spans="1:1">
      <c r="A7738" s="116"/>
    </row>
    <row r="7739" spans="1:1">
      <c r="A7739" s="116"/>
    </row>
    <row r="7740" spans="1:1">
      <c r="A7740" s="116"/>
    </row>
    <row r="7741" spans="1:1">
      <c r="A7741" s="116"/>
    </row>
    <row r="7742" spans="1:1">
      <c r="A7742" s="116"/>
    </row>
    <row r="7743" spans="1:1">
      <c r="A7743" s="116"/>
    </row>
    <row r="7744" spans="1:1">
      <c r="A7744" s="116"/>
    </row>
    <row r="7745" spans="1:1">
      <c r="A7745" s="116"/>
    </row>
    <row r="7746" spans="1:1">
      <c r="A7746" s="116"/>
    </row>
    <row r="7747" spans="1:1">
      <c r="A7747" s="116"/>
    </row>
    <row r="7748" spans="1:1">
      <c r="A7748" s="116"/>
    </row>
    <row r="7749" spans="1:1">
      <c r="A7749" s="116"/>
    </row>
    <row r="7750" spans="1:1">
      <c r="A7750" s="116"/>
    </row>
    <row r="7751" spans="1:1">
      <c r="A7751" s="116"/>
    </row>
    <row r="7752" spans="1:1">
      <c r="A7752" s="116"/>
    </row>
    <row r="7753" spans="1:1">
      <c r="A7753" s="116"/>
    </row>
    <row r="7754" spans="1:1">
      <c r="A7754" s="116"/>
    </row>
    <row r="7755" spans="1:1">
      <c r="A7755" s="116"/>
    </row>
    <row r="7756" spans="1:1">
      <c r="A7756" s="116"/>
    </row>
    <row r="7757" spans="1:1">
      <c r="A7757" s="116"/>
    </row>
    <row r="7758" spans="1:1">
      <c r="A7758" s="116"/>
    </row>
    <row r="7759" spans="1:1">
      <c r="A7759" s="116"/>
    </row>
    <row r="7760" spans="1:1">
      <c r="A7760" s="116"/>
    </row>
    <row r="7761" spans="1:1">
      <c r="A7761" s="116"/>
    </row>
    <row r="7762" spans="1:1">
      <c r="A7762" s="116"/>
    </row>
    <row r="7763" spans="1:1">
      <c r="A7763" s="116"/>
    </row>
    <row r="7764" spans="1:1">
      <c r="A7764" s="116"/>
    </row>
    <row r="7765" spans="1:1">
      <c r="A7765" s="116"/>
    </row>
    <row r="7766" spans="1:1">
      <c r="A7766" s="116"/>
    </row>
    <row r="7767" spans="1:1">
      <c r="A7767" s="116"/>
    </row>
    <row r="7768" spans="1:1">
      <c r="A7768" s="116"/>
    </row>
    <row r="7769" spans="1:1">
      <c r="A7769" s="116"/>
    </row>
    <row r="7770" spans="1:1">
      <c r="A7770" s="116"/>
    </row>
    <row r="7771" spans="1:1">
      <c r="A7771" s="116"/>
    </row>
    <row r="7772" spans="1:1">
      <c r="A7772" s="116"/>
    </row>
    <row r="7773" spans="1:1">
      <c r="A7773" s="116"/>
    </row>
    <row r="7774" spans="1:1">
      <c r="A7774" s="116"/>
    </row>
    <row r="7775" spans="1:1">
      <c r="A7775" s="116"/>
    </row>
    <row r="7776" spans="1:1">
      <c r="A7776" s="116"/>
    </row>
    <row r="7777" spans="1:1">
      <c r="A7777" s="116"/>
    </row>
    <row r="7778" spans="1:1">
      <c r="A7778" s="116"/>
    </row>
    <row r="7779" spans="1:1">
      <c r="A7779" s="116"/>
    </row>
    <row r="7780" spans="1:1">
      <c r="A7780" s="116"/>
    </row>
    <row r="7781" spans="1:1">
      <c r="A7781" s="116"/>
    </row>
    <row r="7782" spans="1:1">
      <c r="A7782" s="116"/>
    </row>
    <row r="7783" spans="1:1">
      <c r="A7783" s="116"/>
    </row>
    <row r="7784" spans="1:1">
      <c r="A7784" s="116"/>
    </row>
    <row r="7785" spans="1:1">
      <c r="A7785" s="116"/>
    </row>
    <row r="7786" spans="1:1">
      <c r="A7786" s="116"/>
    </row>
    <row r="7787" spans="1:1">
      <c r="A7787" s="116"/>
    </row>
    <row r="7788" spans="1:1">
      <c r="A7788" s="116"/>
    </row>
    <row r="7789" spans="1:1">
      <c r="A7789" s="116"/>
    </row>
    <row r="7790" spans="1:1">
      <c r="A7790" s="116"/>
    </row>
    <row r="7791" spans="1:1">
      <c r="A7791" s="116"/>
    </row>
    <row r="7792" spans="1:1">
      <c r="A7792" s="116"/>
    </row>
    <row r="7793" spans="1:1">
      <c r="A7793" s="116"/>
    </row>
    <row r="7794" spans="1:1">
      <c r="A7794" s="116"/>
    </row>
    <row r="7795" spans="1:1">
      <c r="A7795" s="116"/>
    </row>
    <row r="7796" spans="1:1">
      <c r="A7796" s="116"/>
    </row>
    <row r="7797" spans="1:1">
      <c r="A7797" s="116"/>
    </row>
    <row r="7798" spans="1:1">
      <c r="A7798" s="116"/>
    </row>
    <row r="7799" spans="1:1">
      <c r="A7799" s="116"/>
    </row>
    <row r="7800" spans="1:1">
      <c r="A7800" s="116"/>
    </row>
    <row r="7801" spans="1:1">
      <c r="A7801" s="116"/>
    </row>
    <row r="7802" spans="1:1">
      <c r="A7802" s="116"/>
    </row>
    <row r="7803" spans="1:1">
      <c r="A7803" s="116"/>
    </row>
    <row r="7804" spans="1:1">
      <c r="A7804" s="116"/>
    </row>
    <row r="7805" spans="1:1">
      <c r="A7805" s="116"/>
    </row>
    <row r="7806" spans="1:1">
      <c r="A7806" s="116"/>
    </row>
    <row r="7807" spans="1:1">
      <c r="A7807" s="116"/>
    </row>
    <row r="7808" spans="1:1">
      <c r="A7808" s="116"/>
    </row>
    <row r="7809" spans="1:1">
      <c r="A7809" s="116"/>
    </row>
    <row r="7810" spans="1:1">
      <c r="A7810" s="116"/>
    </row>
    <row r="7811" spans="1:1">
      <c r="A7811" s="116"/>
    </row>
    <row r="7812" spans="1:1">
      <c r="A7812" s="116"/>
    </row>
    <row r="7813" spans="1:1">
      <c r="A7813" s="116"/>
    </row>
    <row r="7814" spans="1:1">
      <c r="A7814" s="116"/>
    </row>
    <row r="7815" spans="1:1">
      <c r="A7815" s="116"/>
    </row>
    <row r="7816" spans="1:1">
      <c r="A7816" s="116"/>
    </row>
    <row r="7817" spans="1:1">
      <c r="A7817" s="116"/>
    </row>
    <row r="7818" spans="1:1">
      <c r="A7818" s="116"/>
    </row>
    <row r="7819" spans="1:1">
      <c r="A7819" s="116"/>
    </row>
    <row r="7820" spans="1:1">
      <c r="A7820" s="116"/>
    </row>
    <row r="7821" spans="1:1">
      <c r="A7821" s="116"/>
    </row>
    <row r="7822" spans="1:1">
      <c r="A7822" s="116"/>
    </row>
    <row r="7823" spans="1:1">
      <c r="A7823" s="116"/>
    </row>
    <row r="7824" spans="1:1">
      <c r="A7824" s="116"/>
    </row>
    <row r="7825" spans="1:1">
      <c r="A7825" s="116"/>
    </row>
    <row r="7826" spans="1:1">
      <c r="A7826" s="116"/>
    </row>
    <row r="7827" spans="1:1">
      <c r="A7827" s="116"/>
    </row>
    <row r="7828" spans="1:1">
      <c r="A7828" s="116"/>
    </row>
    <row r="7829" spans="1:1">
      <c r="A7829" s="116"/>
    </row>
    <row r="7830" spans="1:1">
      <c r="A7830" s="116"/>
    </row>
    <row r="7831" spans="1:1">
      <c r="A7831" s="116"/>
    </row>
    <row r="7832" spans="1:1">
      <c r="A7832" s="116"/>
    </row>
    <row r="7833" spans="1:1">
      <c r="A7833" s="116"/>
    </row>
    <row r="7834" spans="1:1">
      <c r="A7834" s="116"/>
    </row>
    <row r="7835" spans="1:1">
      <c r="A7835" s="116"/>
    </row>
    <row r="7836" spans="1:1">
      <c r="A7836" s="116"/>
    </row>
    <row r="7837" spans="1:1">
      <c r="A7837" s="116"/>
    </row>
    <row r="7838" spans="1:1">
      <c r="A7838" s="116"/>
    </row>
    <row r="7839" spans="1:1">
      <c r="A7839" s="116"/>
    </row>
    <row r="7840" spans="1:1">
      <c r="A7840" s="116"/>
    </row>
    <row r="7841" spans="1:1">
      <c r="A7841" s="116"/>
    </row>
    <row r="7842" spans="1:1">
      <c r="A7842" s="116"/>
    </row>
    <row r="7843" spans="1:1">
      <c r="A7843" s="116"/>
    </row>
    <row r="7844" spans="1:1">
      <c r="A7844" s="116"/>
    </row>
    <row r="7845" spans="1:1">
      <c r="A7845" s="116"/>
    </row>
    <row r="7846" spans="1:1">
      <c r="A7846" s="116"/>
    </row>
    <row r="7847" spans="1:1">
      <c r="A7847" s="116"/>
    </row>
    <row r="7848" spans="1:1">
      <c r="A7848" s="116"/>
    </row>
    <row r="7849" spans="1:1">
      <c r="A7849" s="116"/>
    </row>
    <row r="7850" spans="1:1">
      <c r="A7850" s="116"/>
    </row>
    <row r="7851" spans="1:1">
      <c r="A7851" s="116"/>
    </row>
    <row r="7852" spans="1:1">
      <c r="A7852" s="116"/>
    </row>
    <row r="7853" spans="1:1">
      <c r="A7853" s="116"/>
    </row>
    <row r="7854" spans="1:1">
      <c r="A7854" s="116"/>
    </row>
    <row r="7855" spans="1:1">
      <c r="A7855" s="116"/>
    </row>
    <row r="7856" spans="1:1">
      <c r="A7856" s="116"/>
    </row>
    <row r="7857" spans="1:1">
      <c r="A7857" s="116"/>
    </row>
    <row r="7858" spans="1:1">
      <c r="A7858" s="116"/>
    </row>
    <row r="7859" spans="1:1">
      <c r="A7859" s="116"/>
    </row>
    <row r="7860" spans="1:1">
      <c r="A7860" s="116"/>
    </row>
    <row r="7861" spans="1:1">
      <c r="A7861" s="116"/>
    </row>
    <row r="7862" spans="1:1">
      <c r="A7862" s="116"/>
    </row>
    <row r="7863" spans="1:1">
      <c r="A7863" s="116"/>
    </row>
    <row r="7864" spans="1:1">
      <c r="A7864" s="116"/>
    </row>
    <row r="7865" spans="1:1">
      <c r="A7865" s="116"/>
    </row>
    <row r="7866" spans="1:1">
      <c r="A7866" s="116"/>
    </row>
    <row r="7867" spans="1:1">
      <c r="A7867" s="116"/>
    </row>
    <row r="7868" spans="1:1">
      <c r="A7868" s="116"/>
    </row>
    <row r="7869" spans="1:1">
      <c r="A7869" s="116"/>
    </row>
    <row r="7870" spans="1:1">
      <c r="A7870" s="116"/>
    </row>
    <row r="7871" spans="1:1">
      <c r="A7871" s="116"/>
    </row>
    <row r="7872" spans="1:1">
      <c r="A7872" s="116"/>
    </row>
    <row r="7873" spans="1:1">
      <c r="A7873" s="116"/>
    </row>
    <row r="7874" spans="1:1">
      <c r="A7874" s="116"/>
    </row>
    <row r="7875" spans="1:1">
      <c r="A7875" s="116"/>
    </row>
    <row r="7876" spans="1:1">
      <c r="A7876" s="116"/>
    </row>
    <row r="7877" spans="1:1">
      <c r="A7877" s="116"/>
    </row>
    <row r="7878" spans="1:1">
      <c r="A7878" s="116"/>
    </row>
    <row r="7879" spans="1:1">
      <c r="A7879" s="116"/>
    </row>
    <row r="7880" spans="1:1">
      <c r="A7880" s="116"/>
    </row>
    <row r="7881" spans="1:1">
      <c r="A7881" s="116"/>
    </row>
    <row r="7882" spans="1:1">
      <c r="A7882" s="116"/>
    </row>
    <row r="7883" spans="1:1">
      <c r="A7883" s="116"/>
    </row>
    <row r="7884" spans="1:1">
      <c r="A7884" s="116"/>
    </row>
    <row r="7885" spans="1:1">
      <c r="A7885" s="116"/>
    </row>
    <row r="7886" spans="1:1">
      <c r="A7886" s="116"/>
    </row>
    <row r="7887" spans="1:1">
      <c r="A7887" s="116"/>
    </row>
    <row r="7888" spans="1:1">
      <c r="A7888" s="116"/>
    </row>
    <row r="7889" spans="1:1">
      <c r="A7889" s="116"/>
    </row>
    <row r="7890" spans="1:1">
      <c r="A7890" s="116"/>
    </row>
    <row r="7891" spans="1:1">
      <c r="A7891" s="116"/>
    </row>
    <row r="7892" spans="1:1">
      <c r="A7892" s="116"/>
    </row>
    <row r="7893" spans="1:1">
      <c r="A7893" s="116"/>
    </row>
    <row r="7894" spans="1:1">
      <c r="A7894" s="116"/>
    </row>
    <row r="7895" spans="1:1">
      <c r="A7895" s="116"/>
    </row>
    <row r="7896" spans="1:1">
      <c r="A7896" s="116"/>
    </row>
    <row r="7897" spans="1:1">
      <c r="A7897" s="116"/>
    </row>
    <row r="7898" spans="1:1">
      <c r="A7898" s="116"/>
    </row>
    <row r="7899" spans="1:1">
      <c r="A7899" s="116"/>
    </row>
  </sheetData>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81C8A-1804-4E8B-AA44-902326285F1B}">
  <sheetPr codeName="Sheet7">
    <tabColor theme="7"/>
  </sheetPr>
  <dimension ref="A1:W2084"/>
  <sheetViews>
    <sheetView showGridLines="0" topLeftCell="F2" zoomScale="110" zoomScaleNormal="110" workbookViewId="0">
      <selection activeCell="K9" sqref="K9"/>
    </sheetView>
  </sheetViews>
  <sheetFormatPr defaultRowHeight="14.4"/>
  <cols>
    <col min="1" max="1" width="0" hidden="1" customWidth="1"/>
    <col min="2" max="2" width="12.6640625" hidden="1" customWidth="1"/>
    <col min="3" max="5" width="12.5546875" hidden="1" customWidth="1"/>
    <col min="6" max="6" width="24.77734375" customWidth="1"/>
    <col min="7" max="7" width="19.21875" bestFit="1" customWidth="1"/>
    <col min="8" max="8" width="14.6640625" bestFit="1" customWidth="1"/>
    <col min="9" max="9" width="12.5546875" bestFit="1" customWidth="1"/>
    <col min="10" max="10" width="30.5546875" bestFit="1" customWidth="1"/>
    <col min="11" max="11" width="12.5546875" bestFit="1" customWidth="1"/>
    <col min="12" max="12" width="10.88671875" bestFit="1" customWidth="1"/>
    <col min="13" max="13" width="16.6640625" bestFit="1" customWidth="1"/>
    <col min="14" max="14" width="10.5546875" bestFit="1" customWidth="1"/>
    <col min="15" max="15" width="9.5546875" bestFit="1" customWidth="1"/>
    <col min="16" max="16" width="17.33203125" bestFit="1" customWidth="1"/>
    <col min="18" max="19" width="10.88671875" bestFit="1" customWidth="1"/>
    <col min="20" max="20" width="10.5546875" bestFit="1" customWidth="1"/>
    <col min="22" max="22" width="17.33203125" bestFit="1" customWidth="1"/>
    <col min="23" max="23" width="16.6640625" bestFit="1" customWidth="1"/>
    <col min="24" max="24" width="17.33203125" bestFit="1" customWidth="1"/>
    <col min="25" max="25" width="12" bestFit="1" customWidth="1"/>
    <col min="26" max="26" width="17.33203125" bestFit="1" customWidth="1"/>
    <col min="28" max="28" width="12" bestFit="1" customWidth="1"/>
    <col min="29" max="29" width="16.6640625" bestFit="1" customWidth="1"/>
  </cols>
  <sheetData>
    <row r="1" spans="1:23" s="168" customFormat="1" ht="80.400000000000006" hidden="1" customHeight="1">
      <c r="A1" t="s">
        <v>12</v>
      </c>
      <c r="B1" t="s">
        <v>297</v>
      </c>
      <c r="C1" t="s">
        <v>296</v>
      </c>
      <c r="D1" t="s">
        <v>295</v>
      </c>
      <c r="E1" t="s">
        <v>294</v>
      </c>
      <c r="O1" s="168">
        <f>COUNTIF($B$4:$B$2084,"&lt;"&amp;$G$4)+COUNTIF($B$4:$B$2084,"&gt;"&amp;$K$4)</f>
        <v>786</v>
      </c>
      <c r="P1" s="168">
        <f>O1/COUNT($B$4:$B$2084)</f>
        <v>0.37770302739067757</v>
      </c>
      <c r="Q1" s="168" t="str">
        <f>IF(P1&lt;$L$4,IF(P1&lt;$L$4/2,"Okay","Alert"),"Critical")</f>
        <v>Critical</v>
      </c>
      <c r="R1" s="168">
        <f>COUNTIF($D$4:$D$2084,"&lt;"&amp;$G$5)+COUNTIF($D$4:$D$2084,"&gt;"&amp;$K$5)</f>
        <v>414</v>
      </c>
      <c r="S1" s="168">
        <f>R1/COUNT($D$4:$D$2084)</f>
        <v>0.19894281595386834</v>
      </c>
      <c r="T1" s="168" t="str">
        <f>IF(S1&lt;$L$5,IF(S1&lt;$L$5/2,"Okay","Alert"),"Critical")</f>
        <v>Alert</v>
      </c>
      <c r="U1" s="168">
        <f>COUNTIF($E$4:$E$2084,"&lt;"&amp;$G$6)+COUNTIF($E$4:$E$2084,"&gt;"&amp;$K$6)</f>
        <v>704</v>
      </c>
      <c r="V1" s="168">
        <f>U1/COUNT($E$4:$E$2084)</f>
        <v>0.3382988947621336</v>
      </c>
      <c r="W1" s="168" t="str">
        <f>IF(V1&lt;$L$6,IF(V1&lt;$L$6/2,"Okay","Alert"),"Critical")</f>
        <v>Critical</v>
      </c>
    </row>
    <row r="2" spans="1:23">
      <c r="B2" t="s">
        <v>313</v>
      </c>
      <c r="C2" t="s">
        <v>313</v>
      </c>
      <c r="D2" t="s">
        <v>313</v>
      </c>
      <c r="E2" t="s">
        <v>313</v>
      </c>
    </row>
    <row r="3" spans="1:23">
      <c r="B3" t="s">
        <v>299</v>
      </c>
      <c r="D3" t="s">
        <v>298</v>
      </c>
      <c r="E3" t="s">
        <v>298</v>
      </c>
      <c r="G3" s="26" t="s">
        <v>333</v>
      </c>
      <c r="H3" s="26"/>
      <c r="I3" s="26" t="s">
        <v>332</v>
      </c>
      <c r="J3" s="26"/>
      <c r="K3" s="26" t="s">
        <v>331</v>
      </c>
      <c r="L3" s="26" t="s">
        <v>330</v>
      </c>
      <c r="N3" s="204" t="s">
        <v>329</v>
      </c>
      <c r="O3" s="204" t="s">
        <v>297</v>
      </c>
      <c r="P3" s="204" t="s">
        <v>328</v>
      </c>
      <c r="Q3" s="204" t="s">
        <v>327</v>
      </c>
      <c r="R3" s="204" t="s">
        <v>322</v>
      </c>
      <c r="S3" s="204" t="s">
        <v>326</v>
      </c>
      <c r="T3" s="204" t="s">
        <v>325</v>
      </c>
      <c r="U3" s="204" t="s">
        <v>321</v>
      </c>
      <c r="V3" s="204" t="s">
        <v>324</v>
      </c>
      <c r="W3" s="204" t="s">
        <v>323</v>
      </c>
    </row>
    <row r="4" spans="1:23">
      <c r="A4" t="s">
        <v>5211</v>
      </c>
      <c r="B4">
        <v>-496.39718290000002</v>
      </c>
      <c r="C4">
        <v>15983.91288</v>
      </c>
      <c r="D4">
        <v>1.296058004</v>
      </c>
      <c r="E4">
        <v>2.2263580809999999</v>
      </c>
      <c r="G4" s="26">
        <f>'Data inputs'!G8</f>
        <v>-496.41199619999998</v>
      </c>
      <c r="H4" s="26" t="s">
        <v>293</v>
      </c>
      <c r="I4" s="203" t="s">
        <v>297</v>
      </c>
      <c r="J4" s="26" t="s">
        <v>293</v>
      </c>
      <c r="K4" s="23">
        <f>'Data inputs'!K8</f>
        <v>-496.3900304</v>
      </c>
      <c r="L4" s="185">
        <v>0.35</v>
      </c>
      <c r="N4" s="26">
        <v>1</v>
      </c>
      <c r="O4" s="26">
        <v>313</v>
      </c>
      <c r="P4" s="26">
        <v>0.15040845747236906</v>
      </c>
      <c r="Q4" s="26" t="s">
        <v>5191</v>
      </c>
      <c r="R4" s="26">
        <v>117</v>
      </c>
      <c r="S4" s="26">
        <v>5.6222969726093225E-2</v>
      </c>
      <c r="T4" s="26" t="s">
        <v>5191</v>
      </c>
      <c r="U4" s="26">
        <v>178</v>
      </c>
      <c r="V4" s="26">
        <v>8.5535800096107645E-2</v>
      </c>
      <c r="W4" s="26" t="s">
        <v>5191</v>
      </c>
    </row>
    <row r="5" spans="1:23">
      <c r="A5" s="116">
        <v>0.64624999999999999</v>
      </c>
      <c r="B5">
        <v>-496.40015670000003</v>
      </c>
      <c r="C5">
        <v>15983.15475</v>
      </c>
      <c r="D5">
        <v>1.270389225</v>
      </c>
      <c r="E5">
        <v>2.2276644129999998</v>
      </c>
      <c r="G5" s="26">
        <f>'Data inputs'!G10</f>
        <v>1.270129705</v>
      </c>
      <c r="H5" s="26" t="s">
        <v>293</v>
      </c>
      <c r="I5" s="203" t="s">
        <v>322</v>
      </c>
      <c r="J5" s="26" t="s">
        <v>293</v>
      </c>
      <c r="K5" s="23">
        <f>'Data inputs'!K10</f>
        <v>1.3006548449999999</v>
      </c>
      <c r="L5" s="185">
        <v>0.2</v>
      </c>
      <c r="N5" s="26">
        <v>2</v>
      </c>
      <c r="O5" s="26">
        <v>314</v>
      </c>
      <c r="P5" s="26">
        <v>0.15088899567515618</v>
      </c>
      <c r="Q5" s="26" t="s">
        <v>5191</v>
      </c>
      <c r="R5" s="26">
        <v>112</v>
      </c>
      <c r="S5" s="26">
        <v>5.3820278712157617E-2</v>
      </c>
      <c r="T5" s="26" t="s">
        <v>5191</v>
      </c>
      <c r="U5" s="26">
        <v>188</v>
      </c>
      <c r="V5" s="26">
        <v>9.0341182123978861E-2</v>
      </c>
      <c r="W5" s="26" t="s">
        <v>5191</v>
      </c>
    </row>
    <row r="6" spans="1:23">
      <c r="A6" s="116">
        <v>0.64627314814814818</v>
      </c>
      <c r="B6">
        <v>-496.40504279999999</v>
      </c>
      <c r="C6">
        <v>15981.65886</v>
      </c>
      <c r="D6">
        <v>1.274616746</v>
      </c>
      <c r="E6">
        <v>2.2260312189999998</v>
      </c>
      <c r="G6" s="26">
        <f>'Data inputs'!G11</f>
        <v>2.2254130129999998</v>
      </c>
      <c r="H6" s="26" t="s">
        <v>293</v>
      </c>
      <c r="I6" s="203" t="s">
        <v>321</v>
      </c>
      <c r="J6" s="26" t="s">
        <v>293</v>
      </c>
      <c r="K6" s="23">
        <f>'Data inputs'!K11</f>
        <v>2.228329419</v>
      </c>
      <c r="L6" s="185">
        <v>0.2</v>
      </c>
      <c r="N6" s="26">
        <f>N5+1</f>
        <v>3</v>
      </c>
      <c r="O6" s="26">
        <v>321</v>
      </c>
      <c r="P6" s="26">
        <v>0.15425276309466601</v>
      </c>
      <c r="Q6" s="26" t="s">
        <v>5191</v>
      </c>
      <c r="R6" s="26">
        <v>124</v>
      </c>
      <c r="S6" s="26">
        <v>5.9586737145603072E-2</v>
      </c>
      <c r="T6" s="26" t="s">
        <v>5191</v>
      </c>
      <c r="U6" s="26">
        <v>184</v>
      </c>
      <c r="V6" s="26">
        <v>8.8419029312830369E-2</v>
      </c>
      <c r="W6" s="26" t="s">
        <v>5191</v>
      </c>
    </row>
    <row r="7" spans="1:23">
      <c r="A7" s="116">
        <v>0.64629629629629626</v>
      </c>
      <c r="B7">
        <v>-496.3922063</v>
      </c>
      <c r="C7">
        <v>15980.49655</v>
      </c>
      <c r="D7">
        <v>1.2829056299999999</v>
      </c>
      <c r="E7">
        <v>2.228694687</v>
      </c>
      <c r="N7" s="26">
        <f>N6+1</f>
        <v>4</v>
      </c>
      <c r="O7" s="26">
        <v>325</v>
      </c>
      <c r="P7" s="26">
        <v>0.1561749159058145</v>
      </c>
      <c r="Q7" s="26" t="s">
        <v>5191</v>
      </c>
      <c r="R7" s="26">
        <v>127</v>
      </c>
      <c r="S7" s="26">
        <v>6.1028351753964441E-2</v>
      </c>
      <c r="T7" s="26" t="s">
        <v>5191</v>
      </c>
      <c r="U7" s="26">
        <v>195</v>
      </c>
      <c r="V7" s="26">
        <v>9.3704949543488708E-2</v>
      </c>
      <c r="W7" s="26" t="s">
        <v>5191</v>
      </c>
    </row>
    <row r="8" spans="1:23">
      <c r="A8" s="116">
        <v>0.64631944444444445</v>
      </c>
      <c r="B8">
        <v>-496.4079764</v>
      </c>
      <c r="C8">
        <v>15980.11823</v>
      </c>
      <c r="D8">
        <v>1.2882812299999999</v>
      </c>
      <c r="E8">
        <v>2.2265748159999998</v>
      </c>
      <c r="G8" s="203" t="s">
        <v>320</v>
      </c>
      <c r="H8" s="26">
        <f ca="1">TREND(rangeY,rangeX,,TRUE)</f>
        <v>296.01754385964915</v>
      </c>
      <c r="I8" s="26"/>
      <c r="J8" s="203" t="s">
        <v>319</v>
      </c>
      <c r="K8" s="26">
        <f ca="1">AVERAGE(rangeY)</f>
        <v>383.5</v>
      </c>
      <c r="N8" s="26">
        <f>N7+1</f>
        <v>5</v>
      </c>
      <c r="O8" s="26">
        <v>326</v>
      </c>
      <c r="P8" s="26">
        <v>0.15665545410860163</v>
      </c>
      <c r="Q8" s="26" t="s">
        <v>5191</v>
      </c>
      <c r="R8" s="26">
        <v>105</v>
      </c>
      <c r="S8" s="26">
        <v>5.0456511292647763E-2</v>
      </c>
      <c r="T8" s="26" t="s">
        <v>5191</v>
      </c>
      <c r="U8" s="26">
        <v>179</v>
      </c>
      <c r="V8" s="26">
        <v>8.6016338298894768E-2</v>
      </c>
      <c r="W8" s="26" t="s">
        <v>5191</v>
      </c>
    </row>
    <row r="9" spans="1:23">
      <c r="A9" s="116">
        <v>0.64634259259259264</v>
      </c>
      <c r="B9">
        <v>-496.40928489999999</v>
      </c>
      <c r="C9">
        <v>15978.489960000001</v>
      </c>
      <c r="D9">
        <v>1.2743153819999999</v>
      </c>
      <c r="E9">
        <v>2.2274535680000001</v>
      </c>
      <c r="G9" s="203" t="s">
        <v>318</v>
      </c>
      <c r="H9" s="26">
        <f ca="1">SLOPE(rangeY,rangeX)</f>
        <v>10.292053663570691</v>
      </c>
      <c r="I9" s="26"/>
      <c r="J9" s="203" t="s">
        <v>314</v>
      </c>
      <c r="K9" s="26">
        <f ca="1">IFERROR((COUNT(B4:B2084)*$L$4)/H9,0)</f>
        <v>70.768189110598613</v>
      </c>
      <c r="N9" s="26">
        <f>N8+1</f>
        <v>6</v>
      </c>
      <c r="O9" s="26">
        <v>329</v>
      </c>
      <c r="P9" s="26">
        <v>0.158097068716963</v>
      </c>
      <c r="Q9" s="26" t="s">
        <v>5191</v>
      </c>
      <c r="R9" s="26">
        <v>117</v>
      </c>
      <c r="S9" s="26">
        <v>5.6222969726093225E-2</v>
      </c>
      <c r="T9" s="26" t="s">
        <v>5191</v>
      </c>
      <c r="U9" s="26">
        <v>180</v>
      </c>
      <c r="V9" s="26">
        <v>8.6496876501681877E-2</v>
      </c>
      <c r="W9" s="26" t="s">
        <v>5191</v>
      </c>
    </row>
    <row r="10" spans="1:23">
      <c r="A10" s="116">
        <v>0.64636574074074071</v>
      </c>
      <c r="B10">
        <v>-496.40085900000003</v>
      </c>
      <c r="C10">
        <v>15976.64703</v>
      </c>
      <c r="D10">
        <v>1.2717185499999999</v>
      </c>
      <c r="E10">
        <v>2.225977324</v>
      </c>
      <c r="H10" s="119"/>
      <c r="N10" s="26">
        <f>N9+1</f>
        <v>7</v>
      </c>
      <c r="O10" s="26">
        <v>331</v>
      </c>
      <c r="P10" s="26">
        <v>0.15905814512253724</v>
      </c>
      <c r="Q10" s="26" t="s">
        <v>5191</v>
      </c>
      <c r="R10" s="26">
        <v>120</v>
      </c>
      <c r="S10" s="26">
        <v>5.7664584334454587E-2</v>
      </c>
      <c r="T10" s="26" t="s">
        <v>5191</v>
      </c>
      <c r="U10" s="26">
        <v>180</v>
      </c>
      <c r="V10" s="26">
        <v>8.6496876501681877E-2</v>
      </c>
      <c r="W10" s="26" t="s">
        <v>5191</v>
      </c>
    </row>
    <row r="11" spans="1:23">
      <c r="A11" s="116">
        <v>0.6463888888888889</v>
      </c>
      <c r="B11">
        <v>-496.40563839999999</v>
      </c>
      <c r="C11">
        <v>15975.23567</v>
      </c>
      <c r="D11">
        <v>1.2884253349999999</v>
      </c>
      <c r="E11">
        <v>2.2274728439999998</v>
      </c>
      <c r="N11" s="26">
        <f>N10+1</f>
        <v>8</v>
      </c>
      <c r="O11" s="26">
        <v>340</v>
      </c>
      <c r="P11" s="26">
        <v>0.16338298894762135</v>
      </c>
      <c r="Q11" s="26" t="s">
        <v>5191</v>
      </c>
      <c r="R11" s="26">
        <v>116</v>
      </c>
      <c r="S11" s="26">
        <v>5.5742431523306102E-2</v>
      </c>
      <c r="T11" s="26" t="s">
        <v>5191</v>
      </c>
      <c r="U11" s="26">
        <v>181</v>
      </c>
      <c r="V11" s="26">
        <v>8.6977414704469E-2</v>
      </c>
      <c r="W11" s="26" t="s">
        <v>5191</v>
      </c>
    </row>
    <row r="12" spans="1:23">
      <c r="A12" s="116">
        <v>0.64641203703703709</v>
      </c>
      <c r="B12">
        <v>-496.39133399999997</v>
      </c>
      <c r="C12">
        <v>15974.122820000001</v>
      </c>
      <c r="D12">
        <v>1.2768058529999999</v>
      </c>
      <c r="E12">
        <v>2.2273549539999999</v>
      </c>
      <c r="N12" s="26">
        <f>N11+1</f>
        <v>9</v>
      </c>
      <c r="O12" s="26">
        <v>356</v>
      </c>
      <c r="P12" s="26">
        <v>0.17107160019221529</v>
      </c>
      <c r="Q12" s="26" t="s">
        <v>5191</v>
      </c>
      <c r="R12" s="26">
        <v>122</v>
      </c>
      <c r="S12" s="26">
        <v>5.8625660740028833E-2</v>
      </c>
      <c r="T12" s="26" t="s">
        <v>5191</v>
      </c>
      <c r="U12" s="26">
        <v>201</v>
      </c>
      <c r="V12" s="26">
        <v>9.6588178760211432E-2</v>
      </c>
      <c r="W12" s="26" t="s">
        <v>5191</v>
      </c>
    </row>
    <row r="13" spans="1:23">
      <c r="A13" s="116">
        <v>0.64643518518518517</v>
      </c>
      <c r="B13">
        <v>-496.40506269999997</v>
      </c>
      <c r="C13">
        <v>15972.67865</v>
      </c>
      <c r="D13">
        <v>1.280635449</v>
      </c>
      <c r="E13">
        <v>2.2257300459999998</v>
      </c>
      <c r="N13" s="26">
        <f>N12+1</f>
        <v>10</v>
      </c>
      <c r="O13" s="26">
        <v>419</v>
      </c>
      <c r="P13" s="26">
        <v>0.20134550696780393</v>
      </c>
      <c r="Q13" s="26" t="s">
        <v>5209</v>
      </c>
      <c r="R13" s="26">
        <v>169</v>
      </c>
      <c r="S13" s="26">
        <v>8.1210956271023552E-2</v>
      </c>
      <c r="T13" s="26" t="s">
        <v>5191</v>
      </c>
      <c r="U13" s="26">
        <v>169</v>
      </c>
      <c r="V13" s="26">
        <v>8.1210956271023552E-2</v>
      </c>
      <c r="W13" s="26" t="s">
        <v>5191</v>
      </c>
    </row>
    <row r="14" spans="1:23">
      <c r="A14" s="116">
        <v>0.64645833333333336</v>
      </c>
      <c r="B14">
        <v>-496.39277659999999</v>
      </c>
      <c r="C14">
        <v>15971.49761</v>
      </c>
      <c r="D14">
        <v>1.2740196880000001</v>
      </c>
      <c r="E14">
        <v>2.2269632819999998</v>
      </c>
      <c r="N14" s="26">
        <f>N13+1</f>
        <v>11</v>
      </c>
      <c r="O14" s="26">
        <v>420</v>
      </c>
      <c r="P14" s="26">
        <v>0.20182604517059105</v>
      </c>
      <c r="Q14" s="26" t="s">
        <v>5209</v>
      </c>
      <c r="R14" s="26">
        <v>168</v>
      </c>
      <c r="S14" s="26">
        <v>8.0730418068236429E-2</v>
      </c>
      <c r="T14" s="26" t="s">
        <v>5191</v>
      </c>
      <c r="U14" s="26">
        <v>188</v>
      </c>
      <c r="V14" s="26">
        <v>9.0341182123978861E-2</v>
      </c>
      <c r="W14" s="26" t="s">
        <v>5191</v>
      </c>
    </row>
    <row r="15" spans="1:23">
      <c r="A15" s="116">
        <v>0.64648148148148155</v>
      </c>
      <c r="B15">
        <v>-496.3910515</v>
      </c>
      <c r="C15">
        <v>15970.089400000001</v>
      </c>
      <c r="D15">
        <v>1.2813686150000001</v>
      </c>
      <c r="E15">
        <v>2.2275914440000002</v>
      </c>
      <c r="N15" s="26">
        <f>N14+1</f>
        <v>12</v>
      </c>
      <c r="O15" s="26">
        <v>436</v>
      </c>
      <c r="P15" s="26">
        <v>0.20951465641518502</v>
      </c>
      <c r="Q15" s="26" t="s">
        <v>5209</v>
      </c>
      <c r="R15" s="26">
        <v>177</v>
      </c>
      <c r="S15" s="26">
        <v>8.5055261893320522E-2</v>
      </c>
      <c r="T15" s="26" t="s">
        <v>5191</v>
      </c>
      <c r="U15" s="26">
        <v>190</v>
      </c>
      <c r="V15" s="26">
        <v>9.1302258529553093E-2</v>
      </c>
      <c r="W15" s="26" t="s">
        <v>5191</v>
      </c>
    </row>
    <row r="16" spans="1:23">
      <c r="A16" s="116">
        <v>0.64650462962962962</v>
      </c>
      <c r="B16">
        <v>-496.39348489999998</v>
      </c>
      <c r="C16">
        <v>15968.640670000001</v>
      </c>
      <c r="D16">
        <v>1.290843242</v>
      </c>
      <c r="E16">
        <v>2.226500412</v>
      </c>
      <c r="N16" s="26">
        <f>N15+1</f>
        <v>13</v>
      </c>
      <c r="O16" s="26">
        <v>440</v>
      </c>
      <c r="P16" s="26">
        <v>0.21143680922633348</v>
      </c>
      <c r="Q16" s="26" t="s">
        <v>5209</v>
      </c>
      <c r="R16" s="26">
        <v>193</v>
      </c>
      <c r="S16" s="26">
        <v>9.2743873137914462E-2</v>
      </c>
      <c r="T16" s="26" t="s">
        <v>5191</v>
      </c>
      <c r="U16" s="26">
        <v>189</v>
      </c>
      <c r="V16" s="26">
        <v>9.0821720326765984E-2</v>
      </c>
      <c r="W16" s="26" t="s">
        <v>5191</v>
      </c>
    </row>
    <row r="17" spans="1:23">
      <c r="A17" s="116">
        <v>0.64652777777777781</v>
      </c>
      <c r="B17">
        <v>-496.40040010000001</v>
      </c>
      <c r="C17">
        <v>15968.01231</v>
      </c>
      <c r="D17">
        <v>1.295994683</v>
      </c>
      <c r="E17">
        <v>2.2267398460000001</v>
      </c>
      <c r="N17" s="26">
        <f>N16+1</f>
        <v>14</v>
      </c>
      <c r="O17" s="26">
        <v>442</v>
      </c>
      <c r="P17" s="26">
        <v>0.21239788563190773</v>
      </c>
      <c r="Q17" s="26" t="s">
        <v>5209</v>
      </c>
      <c r="R17" s="26">
        <v>174</v>
      </c>
      <c r="S17" s="26">
        <v>8.3613647284959153E-2</v>
      </c>
      <c r="T17" s="26" t="s">
        <v>5191</v>
      </c>
      <c r="U17" s="26">
        <v>193</v>
      </c>
      <c r="V17" s="26">
        <v>9.2743873137914462E-2</v>
      </c>
      <c r="W17" s="26" t="s">
        <v>5191</v>
      </c>
    </row>
    <row r="18" spans="1:23">
      <c r="A18" s="116">
        <v>0.646550925925926</v>
      </c>
      <c r="B18">
        <v>-496.39938869999997</v>
      </c>
      <c r="C18">
        <v>15966.277830000001</v>
      </c>
      <c r="D18">
        <v>1.2978986379999999</v>
      </c>
      <c r="E18">
        <v>2.2286936060000002</v>
      </c>
      <c r="N18" s="26">
        <f>N17+1</f>
        <v>15</v>
      </c>
      <c r="O18" s="26">
        <v>444</v>
      </c>
      <c r="P18" s="26">
        <v>0.21335896203748198</v>
      </c>
      <c r="Q18" s="26" t="s">
        <v>5209</v>
      </c>
      <c r="R18" s="26">
        <v>174</v>
      </c>
      <c r="S18" s="26">
        <v>8.3613647284959153E-2</v>
      </c>
      <c r="T18" s="26" t="s">
        <v>5191</v>
      </c>
      <c r="U18" s="26">
        <v>181</v>
      </c>
      <c r="V18" s="26">
        <v>8.6977414704469E-2</v>
      </c>
      <c r="W18" s="26" t="s">
        <v>5191</v>
      </c>
    </row>
    <row r="19" spans="1:23">
      <c r="A19" s="116">
        <v>0.64657407407407408</v>
      </c>
      <c r="B19">
        <v>-496.40207909999998</v>
      </c>
      <c r="C19">
        <v>15964.37557</v>
      </c>
      <c r="D19">
        <v>1.3004545329999999</v>
      </c>
      <c r="E19">
        <v>2.227387856</v>
      </c>
      <c r="N19" s="26">
        <f>N18+1</f>
        <v>16</v>
      </c>
      <c r="O19" s="26">
        <v>445</v>
      </c>
      <c r="P19" s="26">
        <v>0.2138395002402691</v>
      </c>
      <c r="Q19" s="26" t="s">
        <v>5209</v>
      </c>
      <c r="R19" s="26">
        <v>165</v>
      </c>
      <c r="S19" s="26">
        <v>7.928880345987506E-2</v>
      </c>
      <c r="T19" s="26" t="s">
        <v>5191</v>
      </c>
      <c r="U19" s="26">
        <v>188</v>
      </c>
      <c r="V19" s="26">
        <v>9.0341182123978861E-2</v>
      </c>
      <c r="W19" s="26" t="s">
        <v>5191</v>
      </c>
    </row>
    <row r="20" spans="1:23">
      <c r="A20" s="116">
        <v>0.64659722222222216</v>
      </c>
      <c r="B20">
        <v>-496.40848460000001</v>
      </c>
      <c r="C20">
        <v>15964.126200000001</v>
      </c>
      <c r="D20">
        <v>1.293824584</v>
      </c>
      <c r="E20">
        <v>2.227470576</v>
      </c>
      <c r="N20" s="26">
        <f>N19+1</f>
        <v>17</v>
      </c>
      <c r="O20" s="26">
        <v>450</v>
      </c>
      <c r="P20" s="26">
        <v>0.21624219125420471</v>
      </c>
      <c r="Q20" s="26" t="s">
        <v>5209</v>
      </c>
      <c r="R20" s="26">
        <v>176</v>
      </c>
      <c r="S20" s="26">
        <v>8.4574723690533399E-2</v>
      </c>
      <c r="T20" s="26" t="s">
        <v>5191</v>
      </c>
      <c r="U20" s="26">
        <v>171</v>
      </c>
      <c r="V20" s="26">
        <v>8.2172032676597784E-2</v>
      </c>
      <c r="W20" s="26" t="s">
        <v>5191</v>
      </c>
    </row>
    <row r="21" spans="1:23">
      <c r="A21" s="116">
        <v>0.64662037037037035</v>
      </c>
      <c r="B21">
        <v>-496.41155400000002</v>
      </c>
      <c r="C21">
        <v>15962.8863</v>
      </c>
      <c r="D21">
        <v>1.27588748</v>
      </c>
      <c r="E21">
        <v>2.2268849359999998</v>
      </c>
      <c r="N21" s="26">
        <f>N20+1</f>
        <v>18</v>
      </c>
      <c r="O21" s="26">
        <v>452</v>
      </c>
      <c r="P21" s="26">
        <v>0.21720326765977896</v>
      </c>
      <c r="Q21" s="26" t="s">
        <v>5209</v>
      </c>
      <c r="R21" s="26">
        <v>183</v>
      </c>
      <c r="S21" s="26">
        <v>8.7938491110043246E-2</v>
      </c>
      <c r="T21" s="26" t="s">
        <v>5191</v>
      </c>
      <c r="U21" s="26">
        <v>182</v>
      </c>
      <c r="V21" s="26">
        <v>8.7457952907256123E-2</v>
      </c>
      <c r="W21" s="26" t="s">
        <v>5191</v>
      </c>
    </row>
    <row r="22" spans="1:23">
      <c r="A22" s="116">
        <v>0.64664351851851853</v>
      </c>
      <c r="B22">
        <v>-496.3915897</v>
      </c>
      <c r="C22">
        <v>15962.110909999999</v>
      </c>
      <c r="D22">
        <v>1.295013586</v>
      </c>
      <c r="E22">
        <v>2.2261391979999998</v>
      </c>
      <c r="N22" s="26"/>
      <c r="O22" s="26"/>
      <c r="P22" s="26"/>
      <c r="Q22" s="26"/>
      <c r="R22" s="26"/>
      <c r="S22" s="26"/>
      <c r="T22" s="26"/>
      <c r="U22" s="26"/>
      <c r="V22" s="26"/>
      <c r="W22" s="26"/>
    </row>
    <row r="23" spans="1:23">
      <c r="A23" s="116">
        <v>0.64666666666666661</v>
      </c>
      <c r="B23">
        <v>-496.4013291</v>
      </c>
      <c r="C23">
        <v>15961.081690000001</v>
      </c>
      <c r="D23">
        <v>1.2961933839999999</v>
      </c>
      <c r="E23">
        <v>2.2265181150000002</v>
      </c>
      <c r="N23" s="26"/>
      <c r="O23" s="26"/>
      <c r="P23" s="26"/>
      <c r="Q23" s="26"/>
      <c r="R23" s="26"/>
      <c r="S23" s="26"/>
      <c r="T23" s="26"/>
      <c r="U23" s="26"/>
      <c r="V23" s="26"/>
      <c r="W23" s="26"/>
    </row>
    <row r="24" spans="1:23">
      <c r="A24" s="116">
        <v>0.6466898148148148</v>
      </c>
      <c r="B24">
        <v>-496.40906289999998</v>
      </c>
      <c r="C24">
        <v>15960.290429999999</v>
      </c>
      <c r="D24">
        <v>1.2874326030000001</v>
      </c>
      <c r="E24">
        <v>2.228461716</v>
      </c>
      <c r="N24" s="26"/>
      <c r="O24" s="26"/>
      <c r="P24" s="26"/>
      <c r="Q24" s="26"/>
      <c r="R24" s="26"/>
      <c r="S24" s="26"/>
      <c r="T24" s="26"/>
      <c r="U24" s="26"/>
      <c r="V24" s="26"/>
      <c r="W24" s="26"/>
    </row>
    <row r="25" spans="1:23">
      <c r="A25" s="116">
        <v>0.64671296296296299</v>
      </c>
      <c r="B25">
        <v>-496.40993700000001</v>
      </c>
      <c r="C25">
        <v>15959.231519999999</v>
      </c>
      <c r="D25">
        <v>1.2739017880000001</v>
      </c>
      <c r="E25">
        <v>2.2277083979999999</v>
      </c>
      <c r="N25" s="26"/>
      <c r="O25" s="26"/>
      <c r="P25" s="26"/>
      <c r="Q25" s="26"/>
      <c r="R25" s="26"/>
      <c r="S25" s="26"/>
      <c r="T25" s="26"/>
      <c r="U25" s="26"/>
      <c r="V25" s="26"/>
      <c r="W25" s="26"/>
    </row>
    <row r="26" spans="1:23">
      <c r="A26" s="116">
        <v>0.64673611111111107</v>
      </c>
      <c r="B26">
        <v>-496.40348970000002</v>
      </c>
      <c r="C26">
        <v>15958.58627</v>
      </c>
      <c r="D26">
        <v>1.2834928370000001</v>
      </c>
      <c r="E26">
        <v>2.2274653899999999</v>
      </c>
      <c r="N26" s="26"/>
      <c r="O26" s="26"/>
      <c r="P26" s="26"/>
      <c r="Q26" s="26"/>
      <c r="R26" s="26"/>
      <c r="S26" s="26"/>
      <c r="T26" s="26"/>
      <c r="U26" s="26"/>
      <c r="V26" s="26"/>
      <c r="W26" s="26"/>
    </row>
    <row r="27" spans="1:23">
      <c r="A27" s="116">
        <v>0.64675925925925926</v>
      </c>
      <c r="B27">
        <v>-496.40620849999999</v>
      </c>
      <c r="C27">
        <v>15957.31142</v>
      </c>
      <c r="D27">
        <v>1.2902235689999999</v>
      </c>
      <c r="E27">
        <v>2.2280729350000001</v>
      </c>
      <c r="N27" s="26"/>
      <c r="O27" s="26"/>
      <c r="P27" s="26"/>
      <c r="Q27" s="26"/>
      <c r="R27" s="26"/>
      <c r="S27" s="26"/>
      <c r="T27" s="26"/>
      <c r="U27" s="26"/>
      <c r="V27" s="26"/>
      <c r="W27" s="26"/>
    </row>
    <row r="28" spans="1:23">
      <c r="A28" s="116">
        <v>0.64678240740740744</v>
      </c>
      <c r="B28">
        <v>-496.39236879999999</v>
      </c>
      <c r="C28">
        <v>15956.73429</v>
      </c>
      <c r="D28">
        <v>1.290826662</v>
      </c>
      <c r="E28">
        <v>2.2266111070000001</v>
      </c>
      <c r="N28" s="26"/>
      <c r="O28" s="26"/>
      <c r="P28" s="26"/>
      <c r="Q28" s="26"/>
      <c r="R28" s="26"/>
      <c r="S28" s="26"/>
      <c r="T28" s="26"/>
      <c r="U28" s="26"/>
      <c r="V28" s="26"/>
      <c r="W28" s="26"/>
    </row>
    <row r="29" spans="1:23">
      <c r="A29" s="116">
        <v>0.64680555555555552</v>
      </c>
      <c r="B29">
        <v>-496.39770700000003</v>
      </c>
      <c r="C29">
        <v>15955.53018</v>
      </c>
      <c r="D29">
        <v>1.2733124490000001</v>
      </c>
      <c r="E29">
        <v>2.2266952350000002</v>
      </c>
      <c r="N29" s="26"/>
      <c r="O29" s="26"/>
      <c r="P29" s="26"/>
      <c r="Q29" s="26"/>
      <c r="R29" s="26"/>
      <c r="S29" s="26"/>
      <c r="T29" s="26"/>
      <c r="U29" s="26"/>
      <c r="V29" s="26"/>
      <c r="W29" s="26"/>
    </row>
    <row r="30" spans="1:23">
      <c r="A30" s="116">
        <v>0.64682870370370371</v>
      </c>
      <c r="B30">
        <v>-496.40087640000002</v>
      </c>
      <c r="C30">
        <v>15954.531300000001</v>
      </c>
      <c r="D30">
        <v>1.274958131</v>
      </c>
      <c r="E30">
        <v>2.225098783</v>
      </c>
      <c r="N30" s="26"/>
      <c r="O30" s="26"/>
      <c r="P30" s="26"/>
      <c r="Q30" s="26"/>
      <c r="R30" s="26"/>
      <c r="S30" s="26"/>
      <c r="T30" s="26"/>
      <c r="U30" s="26"/>
      <c r="V30" s="26"/>
      <c r="W30" s="26"/>
    </row>
    <row r="31" spans="1:23">
      <c r="A31" s="116">
        <v>0.6468518518518519</v>
      </c>
      <c r="B31">
        <v>-496.40198279999998</v>
      </c>
      <c r="C31">
        <v>15953.108980000001</v>
      </c>
      <c r="D31">
        <v>1.2710889569999999</v>
      </c>
      <c r="E31">
        <v>2.2267775940000001</v>
      </c>
      <c r="N31" s="26"/>
      <c r="O31" s="26"/>
      <c r="P31" s="26"/>
      <c r="Q31" s="26"/>
      <c r="R31" s="26"/>
      <c r="S31" s="26"/>
      <c r="T31" s="26"/>
      <c r="U31" s="26"/>
      <c r="V31" s="26"/>
      <c r="W31" s="26"/>
    </row>
    <row r="32" spans="1:23">
      <c r="A32" s="116">
        <v>0.64687499999999998</v>
      </c>
      <c r="B32">
        <v>-496.39927039999998</v>
      </c>
      <c r="C32">
        <v>15951.620339999999</v>
      </c>
      <c r="D32">
        <v>1.2712861209999999</v>
      </c>
      <c r="E32">
        <v>2.2254240639999998</v>
      </c>
      <c r="G32" s="116"/>
      <c r="N32" s="26"/>
      <c r="O32" s="26"/>
      <c r="P32" s="26"/>
      <c r="Q32" s="26"/>
      <c r="R32" s="26"/>
      <c r="S32" s="26"/>
      <c r="T32" s="26"/>
      <c r="U32" s="26"/>
      <c r="V32" s="26"/>
      <c r="W32" s="26"/>
    </row>
    <row r="33" spans="1:23">
      <c r="A33" s="116">
        <v>0.64689814814814817</v>
      </c>
      <c r="B33">
        <v>-496.3967553</v>
      </c>
      <c r="C33">
        <v>15949.762849999999</v>
      </c>
      <c r="D33">
        <v>1.2789929980000001</v>
      </c>
      <c r="E33">
        <v>2.2254302180000001</v>
      </c>
      <c r="G33" s="116"/>
      <c r="N33" s="26"/>
      <c r="O33" s="26"/>
      <c r="P33" s="26"/>
      <c r="Q33" s="26"/>
      <c r="R33" s="26"/>
      <c r="S33" s="26"/>
      <c r="T33" s="26"/>
      <c r="U33" s="26"/>
      <c r="V33" s="26"/>
      <c r="W33" s="26"/>
    </row>
    <row r="34" spans="1:23">
      <c r="A34" s="116">
        <v>0.64692129629629636</v>
      </c>
      <c r="B34">
        <v>-496.39626220000002</v>
      </c>
      <c r="C34">
        <v>15948.86501</v>
      </c>
      <c r="D34">
        <v>1.2785633599999999</v>
      </c>
      <c r="E34">
        <v>2.2255749890000001</v>
      </c>
      <c r="G34" s="116"/>
      <c r="N34" s="26"/>
      <c r="O34" s="26"/>
      <c r="P34" s="26"/>
      <c r="Q34" s="26"/>
      <c r="R34" s="26"/>
      <c r="S34" s="26"/>
      <c r="T34" s="26"/>
      <c r="U34" s="26"/>
      <c r="V34" s="26"/>
      <c r="W34" s="26"/>
    </row>
    <row r="35" spans="1:23">
      <c r="A35" s="116">
        <v>0.64694444444444443</v>
      </c>
      <c r="B35">
        <v>-496.40152860000001</v>
      </c>
      <c r="C35">
        <v>15947.72071</v>
      </c>
      <c r="D35">
        <v>1.278342181</v>
      </c>
      <c r="E35">
        <v>2.2285686779999998</v>
      </c>
      <c r="G35" s="116"/>
      <c r="N35" s="26"/>
      <c r="O35" s="26"/>
      <c r="P35" s="26"/>
      <c r="Q35" s="26"/>
      <c r="R35" s="26"/>
      <c r="S35" s="26"/>
      <c r="T35" s="26"/>
      <c r="U35" s="26"/>
      <c r="V35" s="26"/>
      <c r="W35" s="26"/>
    </row>
    <row r="36" spans="1:23">
      <c r="A36" s="116">
        <v>0.64696759259259262</v>
      </c>
      <c r="B36">
        <v>-496.40860049999998</v>
      </c>
      <c r="C36">
        <v>15946.099099999999</v>
      </c>
      <c r="D36">
        <v>1.299475216</v>
      </c>
      <c r="E36">
        <v>2.227497343</v>
      </c>
      <c r="G36" s="214" t="s">
        <v>317</v>
      </c>
      <c r="H36" s="26">
        <f ca="1">TREND(CritRate,rangeX,,TRUE)</f>
        <v>0.14224773851977371</v>
      </c>
      <c r="I36" s="26"/>
      <c r="J36" s="214" t="s">
        <v>316</v>
      </c>
      <c r="K36" s="26">
        <f ca="1">AVERAGE(CritRate)</f>
        <v>0.1842864007688611</v>
      </c>
      <c r="N36" s="26"/>
      <c r="O36" s="26"/>
      <c r="P36" s="26"/>
      <c r="Q36" s="26"/>
      <c r="R36" s="26"/>
      <c r="S36" s="26"/>
      <c r="T36" s="26"/>
      <c r="U36" s="26"/>
      <c r="V36" s="26"/>
      <c r="W36" s="26"/>
    </row>
    <row r="37" spans="1:23">
      <c r="A37" s="116">
        <v>0.64699074074074081</v>
      </c>
      <c r="B37">
        <v>-496.40509359999999</v>
      </c>
      <c r="C37">
        <v>15944.359039999999</v>
      </c>
      <c r="D37">
        <v>1.299257976</v>
      </c>
      <c r="E37">
        <v>2.2284467760000002</v>
      </c>
      <c r="G37" s="214" t="s">
        <v>315</v>
      </c>
      <c r="H37" s="26">
        <f ca="1">SLOPE(CritRate,rangeX)</f>
        <v>4.9457249704808713E-3</v>
      </c>
      <c r="I37" s="26"/>
      <c r="J37" s="214" t="s">
        <v>314</v>
      </c>
      <c r="K37" s="26">
        <f ca="1">$L$4/H37</f>
        <v>70.768189110598598</v>
      </c>
      <c r="N37" s="26"/>
      <c r="O37" s="26"/>
      <c r="P37" s="26"/>
      <c r="Q37" s="26"/>
      <c r="R37" s="26"/>
      <c r="S37" s="26"/>
      <c r="T37" s="26"/>
      <c r="U37" s="26"/>
      <c r="V37" s="26"/>
      <c r="W37" s="26"/>
    </row>
    <row r="38" spans="1:23">
      <c r="A38" s="116">
        <v>0.64701388888888889</v>
      </c>
      <c r="B38">
        <v>-496.40896930000002</v>
      </c>
      <c r="C38">
        <v>15942.602629999999</v>
      </c>
      <c r="D38">
        <v>1.292153058</v>
      </c>
      <c r="E38">
        <v>2.2255682920000002</v>
      </c>
      <c r="G38" s="116"/>
      <c r="N38" s="26"/>
      <c r="O38" s="26"/>
      <c r="P38" s="26"/>
      <c r="Q38" s="26"/>
      <c r="R38" s="26"/>
      <c r="S38" s="26"/>
      <c r="T38" s="26"/>
      <c r="U38" s="26"/>
      <c r="V38" s="26"/>
      <c r="W38" s="26"/>
    </row>
    <row r="39" spans="1:23">
      <c r="A39" s="116">
        <v>0.64703703703703697</v>
      </c>
      <c r="B39">
        <v>-496.40714170000001</v>
      </c>
      <c r="C39">
        <v>15941.38544</v>
      </c>
      <c r="D39">
        <v>1.283104603</v>
      </c>
      <c r="E39">
        <v>2.2255601270000001</v>
      </c>
      <c r="G39" s="116"/>
      <c r="N39" s="26"/>
      <c r="O39" s="26"/>
      <c r="P39" s="26"/>
      <c r="Q39" s="26"/>
      <c r="R39" s="26"/>
      <c r="S39" s="26"/>
      <c r="T39" s="26"/>
      <c r="U39" s="26"/>
      <c r="V39" s="26"/>
      <c r="W39" s="26"/>
    </row>
    <row r="40" spans="1:23">
      <c r="A40" s="116">
        <v>0.64706018518518515</v>
      </c>
      <c r="B40">
        <v>-496.4077772</v>
      </c>
      <c r="C40">
        <v>15941.375400000001</v>
      </c>
      <c r="D40">
        <v>1.273161126</v>
      </c>
      <c r="E40">
        <v>2.225634205</v>
      </c>
      <c r="G40" s="116"/>
      <c r="N40" s="26"/>
      <c r="O40" s="26"/>
      <c r="P40" s="26"/>
      <c r="Q40" s="26"/>
      <c r="R40" s="26"/>
      <c r="S40" s="26"/>
      <c r="T40" s="26"/>
      <c r="U40" s="26"/>
      <c r="V40" s="26"/>
      <c r="W40" s="26"/>
    </row>
    <row r="41" spans="1:23">
      <c r="A41" s="116">
        <v>0.64708333333333334</v>
      </c>
      <c r="B41">
        <v>-496.39822429999998</v>
      </c>
      <c r="C41">
        <v>15939.60794</v>
      </c>
      <c r="D41">
        <v>1.2792678200000001</v>
      </c>
      <c r="E41">
        <v>2.2257767240000002</v>
      </c>
      <c r="G41" s="116"/>
      <c r="N41" s="26"/>
      <c r="O41" s="26"/>
      <c r="P41" s="26"/>
      <c r="Q41" s="26"/>
      <c r="R41" s="26"/>
      <c r="S41" s="26"/>
      <c r="T41" s="26"/>
      <c r="U41" s="26"/>
      <c r="V41" s="26"/>
      <c r="W41" s="26"/>
    </row>
    <row r="42" spans="1:23">
      <c r="A42" s="116">
        <v>0.64710648148148142</v>
      </c>
      <c r="B42">
        <v>-496.39137340000002</v>
      </c>
      <c r="C42">
        <v>15939.409739999999</v>
      </c>
      <c r="D42">
        <v>1.2825107410000001</v>
      </c>
      <c r="E42">
        <v>2.2267766889999998</v>
      </c>
      <c r="G42" s="116"/>
      <c r="N42" s="26"/>
      <c r="O42" s="26"/>
      <c r="P42" s="26"/>
      <c r="Q42" s="26"/>
      <c r="R42" s="26"/>
      <c r="S42" s="26"/>
      <c r="T42" s="26"/>
      <c r="U42" s="26"/>
      <c r="V42" s="26"/>
      <c r="W42" s="26"/>
    </row>
    <row r="43" spans="1:23">
      <c r="A43" s="116">
        <v>0.64712962962962961</v>
      </c>
      <c r="B43">
        <v>-496.39155319999998</v>
      </c>
      <c r="C43">
        <v>15938.1217</v>
      </c>
      <c r="D43">
        <v>1.2738677759999999</v>
      </c>
      <c r="E43">
        <v>2.2260812369999998</v>
      </c>
      <c r="G43" s="116"/>
      <c r="N43" s="26"/>
      <c r="O43" s="26"/>
      <c r="P43" s="26"/>
      <c r="Q43" s="26"/>
      <c r="R43" s="26"/>
      <c r="S43" s="26"/>
      <c r="T43" s="26"/>
      <c r="U43" s="26"/>
      <c r="V43" s="26"/>
      <c r="W43" s="26"/>
    </row>
    <row r="44" spans="1:23">
      <c r="A44" s="116">
        <v>0.6471527777777778</v>
      </c>
      <c r="B44">
        <v>-496.39046630000001</v>
      </c>
      <c r="C44">
        <v>15937.32042</v>
      </c>
      <c r="D44">
        <v>1.292436513</v>
      </c>
      <c r="E44">
        <v>2.2260305900000001</v>
      </c>
      <c r="G44" s="116"/>
      <c r="N44" s="26"/>
      <c r="O44" s="26"/>
      <c r="P44" s="26"/>
      <c r="Q44" s="26"/>
      <c r="R44" s="26"/>
      <c r="S44" s="26"/>
      <c r="T44" s="26"/>
      <c r="U44" s="26"/>
      <c r="V44" s="26"/>
      <c r="W44" s="26"/>
    </row>
    <row r="45" spans="1:23">
      <c r="A45" s="116">
        <v>0.64717592592592588</v>
      </c>
      <c r="B45">
        <v>-496.409987</v>
      </c>
      <c r="C45">
        <v>15935.917949999999</v>
      </c>
      <c r="D45">
        <v>1.288836348</v>
      </c>
      <c r="E45">
        <v>2.2258999629999998</v>
      </c>
      <c r="G45" s="116"/>
      <c r="N45" s="26"/>
      <c r="O45" s="26"/>
      <c r="P45" s="26"/>
      <c r="Q45" s="26"/>
      <c r="R45" s="26"/>
      <c r="S45" s="26"/>
      <c r="T45" s="26"/>
      <c r="U45" s="26"/>
      <c r="V45" s="26"/>
      <c r="W45" s="26"/>
    </row>
    <row r="46" spans="1:23">
      <c r="A46" s="116">
        <v>0.64719907407407407</v>
      </c>
      <c r="B46">
        <v>-496.39829980000002</v>
      </c>
      <c r="C46">
        <v>15934.82489</v>
      </c>
      <c r="D46">
        <v>1.2967156310000001</v>
      </c>
      <c r="E46">
        <v>2.2274582700000001</v>
      </c>
      <c r="G46" s="116"/>
      <c r="N46" s="26"/>
      <c r="O46" s="26"/>
      <c r="P46" s="26"/>
      <c r="Q46" s="26"/>
      <c r="R46" s="26"/>
      <c r="S46" s="26"/>
      <c r="T46" s="26"/>
      <c r="U46" s="26"/>
      <c r="V46" s="26"/>
      <c r="W46" s="26"/>
    </row>
    <row r="47" spans="1:23">
      <c r="A47" s="116">
        <v>0.64722222222222225</v>
      </c>
      <c r="B47">
        <v>-496.39696850000001</v>
      </c>
      <c r="C47">
        <v>15934.42979</v>
      </c>
      <c r="D47">
        <v>1.294137911</v>
      </c>
      <c r="E47">
        <v>2.2263110940000002</v>
      </c>
      <c r="G47" s="116"/>
      <c r="N47" s="26"/>
      <c r="O47" s="26"/>
      <c r="P47" s="26"/>
      <c r="Q47" s="26"/>
      <c r="R47" s="26"/>
      <c r="S47" s="26"/>
      <c r="T47" s="26"/>
      <c r="U47" s="26"/>
      <c r="V47" s="26"/>
      <c r="W47" s="26"/>
    </row>
    <row r="48" spans="1:23">
      <c r="A48" s="116">
        <v>0.64724537037037033</v>
      </c>
      <c r="B48">
        <v>-496.39739559999998</v>
      </c>
      <c r="C48">
        <v>15934.21812</v>
      </c>
      <c r="D48">
        <v>1.273788057</v>
      </c>
      <c r="E48">
        <v>2.2278027890000001</v>
      </c>
      <c r="G48" s="116"/>
      <c r="N48" s="26"/>
      <c r="O48" s="26"/>
      <c r="P48" s="26"/>
      <c r="Q48" s="26"/>
      <c r="R48" s="26"/>
      <c r="S48" s="26"/>
      <c r="T48" s="26"/>
      <c r="U48" s="26"/>
      <c r="V48" s="26"/>
      <c r="W48" s="26"/>
    </row>
    <row r="49" spans="1:23">
      <c r="A49" s="116">
        <v>0.64726851851851852</v>
      </c>
      <c r="B49">
        <v>-496.3927296</v>
      </c>
      <c r="C49">
        <v>15933.44421</v>
      </c>
      <c r="D49">
        <v>1.2760453460000001</v>
      </c>
      <c r="E49">
        <v>2.225498027</v>
      </c>
      <c r="G49" s="116"/>
      <c r="N49" s="26"/>
      <c r="O49" s="26"/>
      <c r="P49" s="26"/>
      <c r="Q49" s="26"/>
      <c r="R49" s="26"/>
      <c r="S49" s="26"/>
      <c r="T49" s="26"/>
      <c r="U49" s="26"/>
      <c r="V49" s="26"/>
      <c r="W49" s="26"/>
    </row>
    <row r="50" spans="1:23">
      <c r="A50" s="116">
        <v>0.64729166666666671</v>
      </c>
      <c r="B50">
        <v>-496.41074329999998</v>
      </c>
      <c r="C50">
        <v>15931.510630000001</v>
      </c>
      <c r="D50">
        <v>1.2710625959999999</v>
      </c>
      <c r="E50">
        <v>2.2259195799999998</v>
      </c>
      <c r="G50" s="116"/>
      <c r="N50" s="26"/>
      <c r="O50" s="26"/>
      <c r="P50" s="26"/>
      <c r="Q50" s="26"/>
      <c r="R50" s="26"/>
      <c r="S50" s="26"/>
      <c r="T50" s="26"/>
      <c r="U50" s="26"/>
      <c r="V50" s="26"/>
      <c r="W50" s="26"/>
    </row>
    <row r="51" spans="1:23">
      <c r="A51" s="116">
        <v>0.64731481481481479</v>
      </c>
      <c r="B51">
        <v>-496.40444609999997</v>
      </c>
      <c r="C51">
        <v>15930.913</v>
      </c>
      <c r="D51">
        <v>1.292592228</v>
      </c>
      <c r="E51">
        <v>2.2281277500000001</v>
      </c>
      <c r="G51" s="116"/>
      <c r="N51" s="26"/>
      <c r="O51" s="26"/>
      <c r="P51" s="26"/>
      <c r="Q51" s="26"/>
      <c r="R51" s="26"/>
      <c r="S51" s="26"/>
      <c r="T51" s="26"/>
      <c r="U51" s="26"/>
      <c r="V51" s="26"/>
      <c r="W51" s="26"/>
    </row>
    <row r="52" spans="1:23">
      <c r="A52" s="116">
        <v>0.64733796296296298</v>
      </c>
      <c r="B52">
        <v>-496.39507900000001</v>
      </c>
      <c r="C52">
        <v>15930.102059999999</v>
      </c>
      <c r="D52">
        <v>1.2993615549999999</v>
      </c>
      <c r="E52">
        <v>2.227312065</v>
      </c>
      <c r="G52" s="116"/>
      <c r="N52" s="26"/>
      <c r="O52" s="26"/>
      <c r="P52" s="26"/>
      <c r="Q52" s="26"/>
      <c r="R52" s="26"/>
      <c r="S52" s="26"/>
      <c r="T52" s="26"/>
      <c r="U52" s="26"/>
      <c r="V52" s="26"/>
      <c r="W52" s="26"/>
    </row>
    <row r="53" spans="1:23">
      <c r="A53" s="116">
        <v>0.64736111111111116</v>
      </c>
      <c r="B53">
        <v>-496.404293</v>
      </c>
      <c r="C53">
        <v>15928.788339999999</v>
      </c>
      <c r="D53">
        <v>1.296106403</v>
      </c>
      <c r="E53">
        <v>2.2262862320000001</v>
      </c>
      <c r="G53" s="116"/>
      <c r="N53" s="26"/>
      <c r="O53" s="26"/>
      <c r="P53" s="26"/>
      <c r="Q53" s="26"/>
      <c r="R53" s="26"/>
      <c r="S53" s="26"/>
      <c r="T53" s="26"/>
      <c r="U53" s="26"/>
      <c r="V53" s="26"/>
      <c r="W53" s="26"/>
    </row>
    <row r="54" spans="1:23">
      <c r="A54" s="116">
        <v>0.64738425925925924</v>
      </c>
      <c r="B54">
        <v>-496.40775730000001</v>
      </c>
      <c r="C54">
        <v>15928.62335</v>
      </c>
      <c r="D54">
        <v>1.279656415</v>
      </c>
      <c r="E54">
        <v>2.2281955560000002</v>
      </c>
      <c r="G54" s="116"/>
      <c r="N54" s="26"/>
      <c r="O54" s="26"/>
      <c r="P54" s="26"/>
      <c r="Q54" s="26"/>
      <c r="R54" s="26"/>
      <c r="S54" s="26"/>
      <c r="T54" s="26"/>
      <c r="U54" s="26"/>
      <c r="V54" s="26"/>
      <c r="W54" s="26"/>
    </row>
    <row r="55" spans="1:23">
      <c r="A55" s="116">
        <v>0.64740740740740743</v>
      </c>
      <c r="B55">
        <v>-496.4025911</v>
      </c>
      <c r="C55">
        <v>15926.9292</v>
      </c>
      <c r="D55">
        <v>1.294614462</v>
      </c>
      <c r="E55">
        <v>2.2275425270000002</v>
      </c>
      <c r="G55" s="116"/>
      <c r="N55" s="26"/>
      <c r="O55" s="26"/>
      <c r="P55" s="26"/>
      <c r="Q55" s="26"/>
      <c r="R55" s="26"/>
      <c r="S55" s="26"/>
      <c r="T55" s="26"/>
      <c r="U55" s="26"/>
      <c r="V55" s="26"/>
      <c r="W55" s="26"/>
    </row>
    <row r="56" spans="1:23">
      <c r="A56" s="116">
        <v>0.64743055555555562</v>
      </c>
      <c r="B56">
        <v>-496.4092589</v>
      </c>
      <c r="C56">
        <v>15926.11362</v>
      </c>
      <c r="D56">
        <v>1.2919342469999999</v>
      </c>
      <c r="E56">
        <v>2.2259418700000002</v>
      </c>
      <c r="G56" s="116"/>
      <c r="N56" s="26"/>
      <c r="O56" s="26"/>
      <c r="P56" s="26"/>
      <c r="Q56" s="26"/>
      <c r="R56" s="26"/>
      <c r="S56" s="26"/>
      <c r="T56" s="26"/>
      <c r="U56" s="26"/>
      <c r="V56" s="26"/>
      <c r="W56" s="26"/>
    </row>
    <row r="57" spans="1:23">
      <c r="A57" s="116">
        <v>0.6474537037037037</v>
      </c>
      <c r="B57">
        <v>-496.40276119999999</v>
      </c>
      <c r="C57">
        <v>15925.941639999999</v>
      </c>
      <c r="D57">
        <v>1.2835809570000001</v>
      </c>
      <c r="E57">
        <v>2.227960575</v>
      </c>
      <c r="G57" s="116"/>
      <c r="N57" s="26"/>
      <c r="O57" s="26"/>
      <c r="P57" s="26"/>
      <c r="Q57" s="26"/>
      <c r="R57" s="26"/>
      <c r="S57" s="26"/>
      <c r="T57" s="26"/>
      <c r="U57" s="26"/>
      <c r="V57" s="26"/>
      <c r="W57" s="26"/>
    </row>
    <row r="58" spans="1:23">
      <c r="A58" s="116">
        <v>0.64747685185185189</v>
      </c>
      <c r="B58">
        <v>-496.4039831</v>
      </c>
      <c r="C58">
        <v>15925.70311</v>
      </c>
      <c r="D58">
        <v>1.2708820160000001</v>
      </c>
      <c r="E58">
        <v>2.2273329479999999</v>
      </c>
      <c r="G58" s="116"/>
      <c r="N58" s="26"/>
      <c r="O58" s="26"/>
      <c r="P58" s="26"/>
      <c r="Q58" s="26"/>
      <c r="R58" s="26"/>
      <c r="S58" s="26"/>
      <c r="T58" s="26"/>
      <c r="U58" s="26"/>
      <c r="V58" s="26"/>
      <c r="W58" s="26"/>
    </row>
    <row r="59" spans="1:23">
      <c r="A59" s="116">
        <v>0.64749999999999996</v>
      </c>
      <c r="B59">
        <v>-496.41155259999999</v>
      </c>
      <c r="C59">
        <v>15924.22675</v>
      </c>
      <c r="D59">
        <v>1.2785633199999999</v>
      </c>
      <c r="E59">
        <v>2.2275073540000001</v>
      </c>
      <c r="G59" s="116"/>
      <c r="N59" s="26"/>
      <c r="O59" s="26"/>
      <c r="P59" s="26"/>
      <c r="Q59" s="26"/>
      <c r="R59" s="26"/>
      <c r="S59" s="26"/>
      <c r="T59" s="26"/>
      <c r="U59" s="26"/>
      <c r="V59" s="26"/>
      <c r="W59" s="26"/>
    </row>
    <row r="60" spans="1:23">
      <c r="A60" s="116">
        <v>0.64752314814814815</v>
      </c>
      <c r="B60">
        <v>-496.40702540000001</v>
      </c>
      <c r="C60">
        <v>15922.32546</v>
      </c>
      <c r="D60">
        <v>1.3002980669999999</v>
      </c>
      <c r="E60">
        <v>2.2277273609999999</v>
      </c>
      <c r="G60" s="116"/>
      <c r="N60" s="26"/>
      <c r="O60" s="26"/>
      <c r="P60" s="26"/>
      <c r="Q60" s="26"/>
      <c r="R60" s="26"/>
      <c r="S60" s="26"/>
      <c r="T60" s="26"/>
      <c r="U60" s="26"/>
      <c r="V60" s="26"/>
      <c r="W60" s="26"/>
    </row>
    <row r="61" spans="1:23">
      <c r="A61" s="116">
        <v>0.64754629629629623</v>
      </c>
      <c r="B61">
        <v>-496.4111992</v>
      </c>
      <c r="C61">
        <v>15920.897209999999</v>
      </c>
      <c r="D61">
        <v>1.2923171870000001</v>
      </c>
      <c r="E61">
        <v>2.2261667329999999</v>
      </c>
      <c r="G61" s="116"/>
    </row>
    <row r="62" spans="1:23">
      <c r="A62" s="116">
        <v>0.64756944444444442</v>
      </c>
      <c r="B62">
        <v>-496.39672710000002</v>
      </c>
      <c r="C62">
        <v>15918.99857</v>
      </c>
      <c r="D62">
        <v>1.283002792</v>
      </c>
      <c r="E62">
        <v>2.2255321010000002</v>
      </c>
      <c r="G62" s="116"/>
    </row>
    <row r="63" spans="1:23">
      <c r="A63" s="116">
        <v>0.64759259259259261</v>
      </c>
      <c r="B63">
        <v>-496.40995679999997</v>
      </c>
      <c r="C63">
        <v>15917.45305</v>
      </c>
      <c r="D63">
        <v>1.295150402</v>
      </c>
      <c r="E63">
        <v>2.2275992169999999</v>
      </c>
      <c r="G63" s="116"/>
    </row>
    <row r="64" spans="1:23">
      <c r="A64" s="116">
        <v>0.64761574074074069</v>
      </c>
      <c r="B64">
        <v>-496.39636810000002</v>
      </c>
      <c r="C64">
        <v>15916.16185</v>
      </c>
      <c r="D64">
        <v>1.2785420380000001</v>
      </c>
      <c r="E64">
        <v>2.2282941300000001</v>
      </c>
      <c r="G64" s="116"/>
    </row>
    <row r="65" spans="1:7">
      <c r="A65" s="116">
        <v>0.64763888888888888</v>
      </c>
      <c r="B65">
        <v>-496.4054051</v>
      </c>
      <c r="C65">
        <v>15915.410089999999</v>
      </c>
      <c r="D65">
        <v>1.273319332</v>
      </c>
      <c r="E65">
        <v>2.2283054689999999</v>
      </c>
      <c r="G65" s="116"/>
    </row>
    <row r="66" spans="1:7">
      <c r="A66" s="116">
        <v>0.64766203703703706</v>
      </c>
      <c r="B66">
        <v>-496.40637620000001</v>
      </c>
      <c r="C66">
        <v>15914.70631</v>
      </c>
      <c r="D66">
        <v>1.297082635</v>
      </c>
      <c r="E66">
        <v>2.2256259549999999</v>
      </c>
      <c r="G66" s="116"/>
    </row>
    <row r="67" spans="1:7">
      <c r="A67" s="116">
        <v>0.64768518518518514</v>
      </c>
      <c r="B67">
        <v>-496.40926999999999</v>
      </c>
      <c r="C67">
        <v>15914.198130000001</v>
      </c>
      <c r="D67">
        <v>1.28579943</v>
      </c>
      <c r="E67">
        <v>2.2276048890000002</v>
      </c>
      <c r="G67" s="116"/>
    </row>
    <row r="68" spans="1:7">
      <c r="A68" s="116">
        <v>0.64770833333333333</v>
      </c>
      <c r="B68">
        <v>-496.3942351</v>
      </c>
      <c r="C68">
        <v>15912.886979999999</v>
      </c>
      <c r="D68">
        <v>1.279445913</v>
      </c>
      <c r="E68">
        <v>2.2287007679999999</v>
      </c>
      <c r="G68" s="116"/>
    </row>
    <row r="69" spans="1:7">
      <c r="A69" s="116">
        <v>0.64773148148148152</v>
      </c>
      <c r="B69">
        <v>-496.4020913</v>
      </c>
      <c r="C69">
        <v>15911.067520000001</v>
      </c>
      <c r="D69">
        <v>1.2947337409999999</v>
      </c>
      <c r="E69">
        <v>2.227088572</v>
      </c>
      <c r="G69" s="116"/>
    </row>
    <row r="70" spans="1:7">
      <c r="A70" s="116">
        <v>0.6477546296296296</v>
      </c>
      <c r="B70">
        <v>-496.3988086</v>
      </c>
      <c r="C70">
        <v>15910.89754</v>
      </c>
      <c r="D70">
        <v>1.293868646</v>
      </c>
      <c r="E70">
        <v>2.2259142239999998</v>
      </c>
      <c r="G70" s="116"/>
    </row>
    <row r="71" spans="1:7">
      <c r="A71" s="116">
        <v>0.64777777777777779</v>
      </c>
      <c r="B71">
        <v>-496.40156350000001</v>
      </c>
      <c r="C71">
        <v>15909.28659</v>
      </c>
      <c r="D71">
        <v>1.2828023319999999</v>
      </c>
      <c r="E71">
        <v>2.2271252050000001</v>
      </c>
      <c r="G71" s="116"/>
    </row>
    <row r="72" spans="1:7">
      <c r="A72" s="116">
        <v>0.64780092592592597</v>
      </c>
      <c r="B72">
        <v>-496.39121290000003</v>
      </c>
      <c r="C72">
        <v>15908.1345</v>
      </c>
      <c r="D72">
        <v>1.2792991789999999</v>
      </c>
      <c r="E72">
        <v>2.22797745</v>
      </c>
      <c r="G72" s="116"/>
    </row>
    <row r="73" spans="1:7">
      <c r="A73" s="116">
        <v>0.64782407407407405</v>
      </c>
      <c r="B73">
        <v>-496.39677019999999</v>
      </c>
      <c r="C73">
        <v>15907.769029999999</v>
      </c>
      <c r="D73">
        <v>1.285840702</v>
      </c>
      <c r="E73">
        <v>2.227426967</v>
      </c>
      <c r="G73" s="116"/>
    </row>
    <row r="74" spans="1:7">
      <c r="A74" s="116">
        <v>0.64784722222222224</v>
      </c>
      <c r="B74">
        <v>-496.39289960000002</v>
      </c>
      <c r="C74">
        <v>15906.338040000001</v>
      </c>
      <c r="D74">
        <v>1.2901161809999999</v>
      </c>
      <c r="E74">
        <v>2.2276057279999999</v>
      </c>
      <c r="G74" s="116"/>
    </row>
    <row r="75" spans="1:7">
      <c r="A75" s="116">
        <v>0.64787037037037043</v>
      </c>
      <c r="B75">
        <v>-496.39395999999999</v>
      </c>
      <c r="C75">
        <v>15904.59462</v>
      </c>
      <c r="D75">
        <v>1.289650481</v>
      </c>
      <c r="E75">
        <v>2.2281124970000001</v>
      </c>
      <c r="G75" s="116"/>
    </row>
    <row r="76" spans="1:7">
      <c r="A76" s="116">
        <v>0.64789351851851851</v>
      </c>
      <c r="B76">
        <v>-496.39098719999998</v>
      </c>
      <c r="C76">
        <v>15903.402190000001</v>
      </c>
      <c r="D76">
        <v>1.296846597</v>
      </c>
      <c r="E76">
        <v>2.2269200470000001</v>
      </c>
      <c r="G76" s="116"/>
    </row>
    <row r="77" spans="1:7">
      <c r="A77" s="116">
        <v>0.6479166666666667</v>
      </c>
      <c r="B77">
        <v>-496.39650060000002</v>
      </c>
      <c r="C77">
        <v>15902.95968</v>
      </c>
      <c r="D77">
        <v>1.297584464</v>
      </c>
      <c r="E77">
        <v>2.2276039569999999</v>
      </c>
      <c r="G77" s="116"/>
    </row>
    <row r="78" spans="1:7">
      <c r="A78" s="116">
        <v>0.64793981481481489</v>
      </c>
      <c r="B78">
        <v>-496.39590559999999</v>
      </c>
      <c r="C78">
        <v>15902.113499999999</v>
      </c>
      <c r="D78">
        <v>1.2839281300000001</v>
      </c>
      <c r="E78">
        <v>2.2279561060000002</v>
      </c>
      <c r="G78" s="116"/>
    </row>
    <row r="79" spans="1:7">
      <c r="A79" s="116">
        <v>0.64796296296296296</v>
      </c>
      <c r="B79">
        <v>-496.39709069999998</v>
      </c>
      <c r="C79">
        <v>15901.017470000001</v>
      </c>
      <c r="D79">
        <v>1.2878840030000001</v>
      </c>
      <c r="E79">
        <v>2.226966896</v>
      </c>
      <c r="G79" s="116"/>
    </row>
    <row r="80" spans="1:7">
      <c r="A80" s="116">
        <v>0.64798611111111104</v>
      </c>
      <c r="B80">
        <v>-496.39330799999999</v>
      </c>
      <c r="C80">
        <v>15900.172490000001</v>
      </c>
      <c r="D80">
        <v>1.289146718</v>
      </c>
      <c r="E80">
        <v>2.22792491</v>
      </c>
      <c r="G80" s="116"/>
    </row>
    <row r="81" spans="1:7">
      <c r="A81" s="116">
        <v>0.64800925925925923</v>
      </c>
      <c r="B81">
        <v>-496.40527409999999</v>
      </c>
      <c r="C81">
        <v>15898.78465</v>
      </c>
      <c r="D81">
        <v>1.3000506979999999</v>
      </c>
      <c r="E81">
        <v>2.2274818129999998</v>
      </c>
      <c r="G81" s="116"/>
    </row>
    <row r="82" spans="1:7">
      <c r="A82" s="116">
        <v>0.64803240740740742</v>
      </c>
      <c r="B82">
        <v>-496.39201530000003</v>
      </c>
      <c r="C82">
        <v>15898.27627</v>
      </c>
      <c r="D82">
        <v>1.2794138239999999</v>
      </c>
      <c r="E82">
        <v>2.225992663</v>
      </c>
      <c r="G82" s="116"/>
    </row>
    <row r="83" spans="1:7">
      <c r="A83" s="116">
        <v>0.6480555555555555</v>
      </c>
      <c r="B83">
        <v>-496.40547340000001</v>
      </c>
      <c r="C83">
        <v>15898.192520000001</v>
      </c>
      <c r="D83">
        <v>1.286640413</v>
      </c>
      <c r="E83">
        <v>2.2262948840000001</v>
      </c>
      <c r="G83" s="116"/>
    </row>
    <row r="84" spans="1:7">
      <c r="A84" s="116">
        <v>0.64807870370370368</v>
      </c>
      <c r="B84">
        <v>-496.4028826</v>
      </c>
      <c r="C84">
        <v>15897.90783</v>
      </c>
      <c r="D84">
        <v>1.2878283420000001</v>
      </c>
      <c r="E84">
        <v>2.225688543</v>
      </c>
      <c r="G84" s="116"/>
    </row>
    <row r="85" spans="1:7">
      <c r="A85" s="116">
        <v>0.64810185185185187</v>
      </c>
      <c r="B85">
        <v>-496.39748950000001</v>
      </c>
      <c r="C85">
        <v>15897.69442</v>
      </c>
      <c r="D85">
        <v>1.2852035040000001</v>
      </c>
      <c r="E85">
        <v>2.2273215529999999</v>
      </c>
      <c r="G85" s="116"/>
    </row>
    <row r="86" spans="1:7">
      <c r="A86" s="116">
        <v>0.64812499999999995</v>
      </c>
      <c r="B86">
        <v>-496.40075789999997</v>
      </c>
      <c r="C86">
        <v>15896.49301</v>
      </c>
      <c r="D86">
        <v>1.2865373959999999</v>
      </c>
      <c r="E86">
        <v>2.2275891919999999</v>
      </c>
      <c r="G86" s="116"/>
    </row>
    <row r="87" spans="1:7">
      <c r="A87" s="116">
        <v>0.64814814814814814</v>
      </c>
      <c r="B87">
        <v>-496.39375819999998</v>
      </c>
      <c r="C87">
        <v>15894.64739</v>
      </c>
      <c r="D87">
        <v>1.2972364279999999</v>
      </c>
      <c r="E87">
        <v>2.2264669760000002</v>
      </c>
      <c r="G87" s="116"/>
    </row>
    <row r="88" spans="1:7">
      <c r="A88" s="116">
        <v>0.64817129629629633</v>
      </c>
      <c r="B88">
        <v>-496.40069340000002</v>
      </c>
      <c r="C88">
        <v>15892.970359999999</v>
      </c>
      <c r="D88">
        <v>1.278131627</v>
      </c>
      <c r="E88">
        <v>2.2272545899999998</v>
      </c>
      <c r="G88" s="116"/>
    </row>
    <row r="89" spans="1:7">
      <c r="A89" s="116">
        <v>0.64819444444444441</v>
      </c>
      <c r="B89">
        <v>-496.40628070000002</v>
      </c>
      <c r="C89">
        <v>15891.55558</v>
      </c>
      <c r="D89">
        <v>1.2851522520000001</v>
      </c>
      <c r="E89">
        <v>2.2277959699999998</v>
      </c>
      <c r="G89" s="116"/>
    </row>
    <row r="90" spans="1:7">
      <c r="A90" s="116">
        <v>0.6482175925925926</v>
      </c>
      <c r="B90">
        <v>-496.39397109999999</v>
      </c>
      <c r="C90">
        <v>15890.95141</v>
      </c>
      <c r="D90">
        <v>1.297546782</v>
      </c>
      <c r="E90">
        <v>2.2261180089999999</v>
      </c>
      <c r="G90" s="116"/>
    </row>
    <row r="91" spans="1:7">
      <c r="A91" s="116">
        <v>0.64824074074074078</v>
      </c>
      <c r="B91">
        <v>-496.39958940000002</v>
      </c>
      <c r="C91">
        <v>15890.097299999999</v>
      </c>
      <c r="D91">
        <v>1.277674287</v>
      </c>
      <c r="E91">
        <v>2.2257505370000001</v>
      </c>
      <c r="G91" s="116"/>
    </row>
    <row r="92" spans="1:7">
      <c r="A92" s="116">
        <v>0.64826388888888886</v>
      </c>
      <c r="B92">
        <v>-496.39903420000002</v>
      </c>
      <c r="C92">
        <v>15888.31726</v>
      </c>
      <c r="D92">
        <v>1.2725189699999999</v>
      </c>
      <c r="E92">
        <v>2.226829044</v>
      </c>
      <c r="G92" s="116"/>
    </row>
    <row r="93" spans="1:7">
      <c r="A93" s="116">
        <v>0.64828703703703705</v>
      </c>
      <c r="B93">
        <v>-496.39274660000001</v>
      </c>
      <c r="C93">
        <v>15886.785900000001</v>
      </c>
      <c r="D93">
        <v>1.2971977720000001</v>
      </c>
      <c r="E93">
        <v>2.2263544450000001</v>
      </c>
      <c r="G93" s="116"/>
    </row>
    <row r="94" spans="1:7">
      <c r="A94" s="116">
        <v>0.64831018518518524</v>
      </c>
      <c r="B94">
        <v>-496.39123319999999</v>
      </c>
      <c r="C94">
        <v>15884.92721</v>
      </c>
      <c r="D94">
        <v>1.2819881719999999</v>
      </c>
      <c r="E94">
        <v>2.225868696</v>
      </c>
      <c r="G94" s="116"/>
    </row>
    <row r="95" spans="1:7">
      <c r="A95" s="116">
        <v>0.64833333333333332</v>
      </c>
      <c r="B95">
        <v>-496.39935159999999</v>
      </c>
      <c r="C95">
        <v>15884.82314</v>
      </c>
      <c r="D95">
        <v>1.292261275</v>
      </c>
      <c r="E95">
        <v>2.225892011</v>
      </c>
      <c r="G95" s="116"/>
    </row>
    <row r="96" spans="1:7">
      <c r="A96" s="116">
        <v>0.64835648148148151</v>
      </c>
      <c r="B96">
        <v>-496.40285019999999</v>
      </c>
      <c r="C96">
        <v>15884.28219</v>
      </c>
      <c r="D96">
        <v>1.2828711070000001</v>
      </c>
      <c r="E96">
        <v>2.2270567699999999</v>
      </c>
      <c r="G96" s="116"/>
    </row>
    <row r="97" spans="1:7">
      <c r="A97" s="116">
        <v>0.64837962962962969</v>
      </c>
      <c r="B97">
        <v>-496.40489480000002</v>
      </c>
      <c r="C97">
        <v>15883.90956</v>
      </c>
      <c r="D97">
        <v>1.286110305</v>
      </c>
      <c r="E97">
        <v>2.2277474640000001</v>
      </c>
      <c r="G97" s="116"/>
    </row>
    <row r="98" spans="1:7">
      <c r="A98" s="116">
        <v>0.64840277777777777</v>
      </c>
      <c r="B98">
        <v>-496.4075828</v>
      </c>
      <c r="C98">
        <v>15883.14537</v>
      </c>
      <c r="D98">
        <v>1.2780174099999999</v>
      </c>
      <c r="E98">
        <v>2.2274720619999999</v>
      </c>
      <c r="G98" s="116"/>
    </row>
    <row r="99" spans="1:7">
      <c r="A99" s="116">
        <v>0.64842592592592596</v>
      </c>
      <c r="B99">
        <v>-496.39658400000002</v>
      </c>
      <c r="C99">
        <v>15881.503259999999</v>
      </c>
      <c r="D99">
        <v>1.2905085430000001</v>
      </c>
      <c r="E99">
        <v>2.225926233</v>
      </c>
      <c r="G99" s="116"/>
    </row>
    <row r="100" spans="1:7">
      <c r="A100" s="116">
        <v>0.64844907407407404</v>
      </c>
      <c r="B100">
        <v>-496.39685839999999</v>
      </c>
      <c r="C100">
        <v>15880.211960000001</v>
      </c>
      <c r="D100">
        <v>1.2825445879999999</v>
      </c>
      <c r="E100">
        <v>2.2263299989999998</v>
      </c>
      <c r="G100" s="116"/>
    </row>
    <row r="101" spans="1:7">
      <c r="A101" s="116">
        <v>0.64847222222222223</v>
      </c>
      <c r="B101">
        <v>-496.40187370000001</v>
      </c>
      <c r="C101">
        <v>15879.496789999999</v>
      </c>
      <c r="D101">
        <v>1.2955592929999999</v>
      </c>
      <c r="E101">
        <v>2.225980104</v>
      </c>
      <c r="G101" s="116"/>
    </row>
    <row r="102" spans="1:7">
      <c r="A102" s="116">
        <v>0.64849537037037031</v>
      </c>
      <c r="B102">
        <v>-496.39987539999998</v>
      </c>
      <c r="C102">
        <v>15879.32157</v>
      </c>
      <c r="D102">
        <v>1.2952265380000001</v>
      </c>
      <c r="E102">
        <v>2.2279373589999998</v>
      </c>
      <c r="G102" s="116"/>
    </row>
    <row r="103" spans="1:7">
      <c r="A103" s="116">
        <v>0.64851851851851849</v>
      </c>
      <c r="B103">
        <v>-496.39176429999998</v>
      </c>
      <c r="C103">
        <v>15878.683709999999</v>
      </c>
      <c r="D103">
        <v>1.2812866549999999</v>
      </c>
      <c r="E103">
        <v>2.2263953519999999</v>
      </c>
      <c r="G103" s="116"/>
    </row>
    <row r="104" spans="1:7">
      <c r="A104" s="116">
        <v>0.64854166666666668</v>
      </c>
      <c r="B104">
        <v>-496.40515249999999</v>
      </c>
      <c r="C104">
        <v>15877.42907</v>
      </c>
      <c r="D104">
        <v>1.2853034839999999</v>
      </c>
      <c r="E104">
        <v>2.2280026930000001</v>
      </c>
      <c r="G104" s="116"/>
    </row>
    <row r="105" spans="1:7">
      <c r="A105" s="116">
        <v>0.64856481481481476</v>
      </c>
      <c r="B105">
        <v>-496.41186970000001</v>
      </c>
      <c r="C105">
        <v>15876.49827</v>
      </c>
      <c r="D105">
        <v>1.2723621490000001</v>
      </c>
      <c r="E105">
        <v>2.2256347380000001</v>
      </c>
      <c r="G105" s="116"/>
    </row>
    <row r="106" spans="1:7">
      <c r="A106" s="116">
        <v>0.64858796296296295</v>
      </c>
      <c r="B106">
        <v>-496.40831919999999</v>
      </c>
      <c r="C106">
        <v>15875.856250000001</v>
      </c>
      <c r="D106">
        <v>1.2837659159999999</v>
      </c>
      <c r="E106">
        <v>2.2275618420000001</v>
      </c>
      <c r="G106" s="116"/>
    </row>
    <row r="107" spans="1:7">
      <c r="A107" s="116">
        <v>0.64861111111111114</v>
      </c>
      <c r="B107">
        <v>-496.40599300000002</v>
      </c>
      <c r="C107">
        <v>15875.336020000001</v>
      </c>
      <c r="D107">
        <v>1.281400211</v>
      </c>
      <c r="E107">
        <v>2.2250921450000001</v>
      </c>
      <c r="G107" s="116"/>
    </row>
    <row r="108" spans="1:7">
      <c r="A108" s="116">
        <v>0.64863425925925922</v>
      </c>
      <c r="B108">
        <v>-496.39737220000001</v>
      </c>
      <c r="C108">
        <v>15873.94155</v>
      </c>
      <c r="D108">
        <v>1.2808649700000001</v>
      </c>
      <c r="E108">
        <v>2.2271229269999999</v>
      </c>
      <c r="G108" s="116"/>
    </row>
    <row r="109" spans="1:7">
      <c r="A109" s="116">
        <v>0.6486574074074074</v>
      </c>
      <c r="B109">
        <v>-496.39357009999998</v>
      </c>
      <c r="C109">
        <v>15873.170679999999</v>
      </c>
      <c r="D109">
        <v>1.279227991</v>
      </c>
      <c r="E109">
        <v>2.228640494</v>
      </c>
      <c r="G109" s="116"/>
    </row>
    <row r="110" spans="1:7">
      <c r="A110" s="116">
        <v>0.64868055555555559</v>
      </c>
      <c r="B110">
        <v>-496.41011909999997</v>
      </c>
      <c r="C110">
        <v>15871.684020000001</v>
      </c>
      <c r="D110">
        <v>1.2721089750000001</v>
      </c>
      <c r="E110">
        <v>2.2279336070000002</v>
      </c>
      <c r="G110" s="116"/>
    </row>
    <row r="111" spans="1:7">
      <c r="A111" s="116">
        <v>0.64870370370370367</v>
      </c>
      <c r="B111">
        <v>-496.41045600000001</v>
      </c>
      <c r="C111">
        <v>15871.131579999999</v>
      </c>
      <c r="D111">
        <v>1.2979532119999999</v>
      </c>
      <c r="E111">
        <v>2.2282519669999998</v>
      </c>
      <c r="G111" s="116"/>
    </row>
    <row r="112" spans="1:7">
      <c r="A112" s="116">
        <v>0.64872685185185186</v>
      </c>
      <c r="B112">
        <v>-496.39133379999998</v>
      </c>
      <c r="C112">
        <v>15870.500910000001</v>
      </c>
      <c r="D112">
        <v>1.2867268789999999</v>
      </c>
      <c r="E112">
        <v>2.2282686699999998</v>
      </c>
      <c r="G112" s="116"/>
    </row>
    <row r="113" spans="1:7">
      <c r="A113" s="116">
        <v>0.64875000000000005</v>
      </c>
      <c r="B113">
        <v>-496.39796619999998</v>
      </c>
      <c r="C113">
        <v>15870.110500000001</v>
      </c>
      <c r="D113">
        <v>1.2896684430000001</v>
      </c>
      <c r="E113">
        <v>2.2255358620000001</v>
      </c>
      <c r="G113" s="116"/>
    </row>
    <row r="114" spans="1:7">
      <c r="A114" s="116">
        <v>0.64877314814814813</v>
      </c>
      <c r="B114">
        <v>-496.40224970000003</v>
      </c>
      <c r="C114">
        <v>15869.92583</v>
      </c>
      <c r="D114">
        <v>1.2855886510000001</v>
      </c>
      <c r="E114">
        <v>2.2269168430000001</v>
      </c>
      <c r="G114" s="116"/>
    </row>
    <row r="115" spans="1:7">
      <c r="A115" s="116">
        <v>0.64879629629629632</v>
      </c>
      <c r="B115">
        <v>-496.39391549999999</v>
      </c>
      <c r="C115">
        <v>15868.981040000001</v>
      </c>
      <c r="D115">
        <v>1.296099329</v>
      </c>
      <c r="E115">
        <v>2.2273063249999998</v>
      </c>
      <c r="G115" s="116"/>
    </row>
    <row r="116" spans="1:7">
      <c r="A116" s="116">
        <v>0.6488194444444445</v>
      </c>
      <c r="B116">
        <v>-496.3962191</v>
      </c>
      <c r="C116">
        <v>15868.71833</v>
      </c>
      <c r="D116">
        <v>1.283019922</v>
      </c>
      <c r="E116">
        <v>2.226372161</v>
      </c>
      <c r="G116" s="116"/>
    </row>
    <row r="117" spans="1:7">
      <c r="A117" s="116">
        <v>0.64884259259259258</v>
      </c>
      <c r="B117">
        <v>-496.39723220000002</v>
      </c>
      <c r="C117">
        <v>15867.40811</v>
      </c>
      <c r="D117">
        <v>1.270226343</v>
      </c>
      <c r="E117">
        <v>2.2253084570000001</v>
      </c>
      <c r="G117" s="116"/>
    </row>
    <row r="118" spans="1:7">
      <c r="A118" s="116">
        <v>0.64886574074074077</v>
      </c>
      <c r="B118">
        <v>-496.41007610000003</v>
      </c>
      <c r="C118">
        <v>15865.639150000001</v>
      </c>
      <c r="D118">
        <v>1.278183976</v>
      </c>
      <c r="E118">
        <v>2.2259557430000001</v>
      </c>
      <c r="G118" s="116"/>
    </row>
    <row r="119" spans="1:7">
      <c r="A119" s="116">
        <v>0.64888888888888896</v>
      </c>
      <c r="B119">
        <v>-496.41074070000002</v>
      </c>
      <c r="C119">
        <v>15865.520490000001</v>
      </c>
      <c r="D119">
        <v>1.2779192610000001</v>
      </c>
      <c r="E119">
        <v>2.2263072990000001</v>
      </c>
      <c r="G119" s="116"/>
    </row>
    <row r="120" spans="1:7">
      <c r="A120" s="116">
        <v>0.64891203703703704</v>
      </c>
      <c r="B120">
        <v>-496.40814030000001</v>
      </c>
      <c r="C120">
        <v>15864.79463</v>
      </c>
      <c r="D120">
        <v>1.2945927699999999</v>
      </c>
      <c r="E120">
        <v>2.2271729389999999</v>
      </c>
      <c r="G120" s="116"/>
    </row>
    <row r="121" spans="1:7">
      <c r="A121" s="116">
        <v>0.64893518518518511</v>
      </c>
      <c r="B121">
        <v>-496.3909329</v>
      </c>
      <c r="C121">
        <v>15864.013989999999</v>
      </c>
      <c r="D121">
        <v>1.2956121060000001</v>
      </c>
      <c r="E121">
        <v>2.2269152220000001</v>
      </c>
      <c r="G121" s="116"/>
    </row>
    <row r="122" spans="1:7">
      <c r="A122" s="116">
        <v>0.6489583333333333</v>
      </c>
      <c r="B122">
        <v>-496.40888819999998</v>
      </c>
      <c r="C122">
        <v>15862.52031</v>
      </c>
      <c r="D122">
        <v>1.273611772</v>
      </c>
      <c r="E122">
        <v>2.2250612269999999</v>
      </c>
      <c r="G122" s="116"/>
    </row>
    <row r="123" spans="1:7">
      <c r="A123" s="116">
        <v>0.64898148148148149</v>
      </c>
      <c r="B123">
        <v>-496.39341439999998</v>
      </c>
      <c r="C123">
        <v>15862.34432</v>
      </c>
      <c r="D123">
        <v>1.2870403180000001</v>
      </c>
      <c r="E123">
        <v>2.2279618079999999</v>
      </c>
      <c r="G123" s="116"/>
    </row>
    <row r="124" spans="1:7">
      <c r="A124" s="116">
        <v>0.64900462962962957</v>
      </c>
      <c r="B124">
        <v>-496.39158270000001</v>
      </c>
      <c r="C124">
        <v>15860.405070000001</v>
      </c>
      <c r="D124">
        <v>1.289390346</v>
      </c>
      <c r="E124">
        <v>2.2275676770000001</v>
      </c>
      <c r="G124" s="116"/>
    </row>
    <row r="125" spans="1:7">
      <c r="A125" s="116">
        <v>0.64902777777777776</v>
      </c>
      <c r="B125">
        <v>-496.40266819999999</v>
      </c>
      <c r="C125">
        <v>15860.131520000001</v>
      </c>
      <c r="D125">
        <v>1.2967365319999999</v>
      </c>
      <c r="E125">
        <v>2.2267465839999998</v>
      </c>
      <c r="G125" s="116"/>
    </row>
    <row r="126" spans="1:7">
      <c r="A126" s="116">
        <v>0.64905092592592595</v>
      </c>
      <c r="B126">
        <v>-496.39574470000002</v>
      </c>
      <c r="C126">
        <v>15859.563980000001</v>
      </c>
      <c r="D126">
        <v>1.2808309179999999</v>
      </c>
      <c r="E126">
        <v>2.225783705</v>
      </c>
      <c r="G126" s="116"/>
    </row>
    <row r="127" spans="1:7">
      <c r="A127" s="116">
        <v>0.64907407407407403</v>
      </c>
      <c r="B127">
        <v>-496.41154890000001</v>
      </c>
      <c r="C127">
        <v>15858.30251</v>
      </c>
      <c r="D127">
        <v>1.2746518659999999</v>
      </c>
      <c r="E127">
        <v>2.2275653950000001</v>
      </c>
      <c r="G127" s="116"/>
    </row>
    <row r="128" spans="1:7">
      <c r="A128" s="116">
        <v>0.64909722222222221</v>
      </c>
      <c r="B128">
        <v>-496.40121110000001</v>
      </c>
      <c r="C128">
        <v>15857.038200000001</v>
      </c>
      <c r="D128">
        <v>1.2778164649999999</v>
      </c>
      <c r="E128">
        <v>2.2273848090000001</v>
      </c>
      <c r="G128" s="116"/>
    </row>
    <row r="129" spans="1:7">
      <c r="A129" s="116">
        <v>0.6491203703703704</v>
      </c>
      <c r="B129">
        <v>-496.40394909999998</v>
      </c>
      <c r="C129">
        <v>15856.014090000001</v>
      </c>
      <c r="D129">
        <v>1.2838646730000001</v>
      </c>
      <c r="E129">
        <v>2.2272349550000001</v>
      </c>
      <c r="G129" s="116"/>
    </row>
    <row r="130" spans="1:7">
      <c r="A130" s="116">
        <v>0.64914351851851848</v>
      </c>
      <c r="B130">
        <v>-496.39794119999999</v>
      </c>
      <c r="C130">
        <v>15855.671549999999</v>
      </c>
      <c r="D130">
        <v>1.288933254</v>
      </c>
      <c r="E130">
        <v>2.2263860100000001</v>
      </c>
      <c r="G130" s="116"/>
    </row>
    <row r="131" spans="1:7">
      <c r="A131" s="116">
        <v>0.64916666666666667</v>
      </c>
      <c r="B131">
        <v>-496.40091109999997</v>
      </c>
      <c r="C131">
        <v>15855.344940000001</v>
      </c>
      <c r="D131">
        <v>1.2917911440000001</v>
      </c>
      <c r="E131">
        <v>2.2280381399999998</v>
      </c>
      <c r="G131" s="116"/>
    </row>
    <row r="132" spans="1:7">
      <c r="A132" s="116">
        <v>0.64918981481481486</v>
      </c>
      <c r="B132">
        <v>-496.40253109999998</v>
      </c>
      <c r="C132">
        <v>15854.06949</v>
      </c>
      <c r="D132">
        <v>1.295679024</v>
      </c>
      <c r="E132">
        <v>2.225927429</v>
      </c>
      <c r="G132" s="116"/>
    </row>
    <row r="133" spans="1:7">
      <c r="A133" s="116">
        <v>0.64921296296296294</v>
      </c>
      <c r="B133">
        <v>-496.39950379999999</v>
      </c>
      <c r="C133">
        <v>15853.255800000001</v>
      </c>
      <c r="D133">
        <v>1.291569792</v>
      </c>
      <c r="E133">
        <v>2.2259141109999998</v>
      </c>
      <c r="G133" s="116"/>
    </row>
    <row r="134" spans="1:7">
      <c r="A134" s="116">
        <v>0.64923611111111112</v>
      </c>
      <c r="B134">
        <v>-496.40045559999999</v>
      </c>
      <c r="C134">
        <v>15852.267739999999</v>
      </c>
      <c r="D134">
        <v>1.277480384</v>
      </c>
      <c r="E134">
        <v>2.2275456230000001</v>
      </c>
      <c r="G134" s="116"/>
    </row>
    <row r="135" spans="1:7">
      <c r="A135" s="116">
        <v>0.64925925925925931</v>
      </c>
      <c r="B135">
        <v>-496.40281449999998</v>
      </c>
      <c r="C135">
        <v>15852.12637</v>
      </c>
      <c r="D135">
        <v>1.2880452790000001</v>
      </c>
      <c r="E135">
        <v>2.2251284729999998</v>
      </c>
      <c r="G135" s="116"/>
    </row>
    <row r="136" spans="1:7">
      <c r="A136" s="116">
        <v>0.64928240740740739</v>
      </c>
      <c r="B136">
        <v>-496.40420920000003</v>
      </c>
      <c r="C136">
        <v>15850.40487</v>
      </c>
      <c r="D136">
        <v>1.273159564</v>
      </c>
      <c r="E136">
        <v>2.2285858859999998</v>
      </c>
      <c r="G136" s="116"/>
    </row>
    <row r="137" spans="1:7">
      <c r="A137" s="116">
        <v>0.64930555555555558</v>
      </c>
      <c r="B137">
        <v>-496.40386519999998</v>
      </c>
      <c r="C137">
        <v>15850.166509999999</v>
      </c>
      <c r="D137">
        <v>1.2704918629999999</v>
      </c>
      <c r="E137">
        <v>2.2270411860000001</v>
      </c>
      <c r="G137" s="116"/>
    </row>
    <row r="138" spans="1:7">
      <c r="A138" s="116">
        <v>0.64932870370370377</v>
      </c>
      <c r="B138">
        <v>-496.4053394</v>
      </c>
      <c r="C138">
        <v>15849.317080000001</v>
      </c>
      <c r="D138">
        <v>1.2905930720000001</v>
      </c>
      <c r="E138">
        <v>2.2253315269999998</v>
      </c>
      <c r="G138" s="116"/>
    </row>
    <row r="139" spans="1:7">
      <c r="A139" s="116">
        <v>0.64935185185185185</v>
      </c>
      <c r="B139">
        <v>-496.3998426</v>
      </c>
      <c r="C139">
        <v>15847.90048</v>
      </c>
      <c r="D139">
        <v>1.2873921699999999</v>
      </c>
      <c r="E139">
        <v>2.2271254589999998</v>
      </c>
      <c r="G139" s="116"/>
    </row>
    <row r="140" spans="1:7">
      <c r="A140" s="116">
        <v>0.64937500000000004</v>
      </c>
      <c r="B140">
        <v>-496.40834940000002</v>
      </c>
      <c r="C140">
        <v>15847.68996</v>
      </c>
      <c r="D140">
        <v>1.294306196</v>
      </c>
      <c r="E140">
        <v>2.2269338209999998</v>
      </c>
      <c r="G140" s="116"/>
    </row>
    <row r="141" spans="1:7">
      <c r="A141" s="116">
        <v>0.64939814814814811</v>
      </c>
      <c r="B141">
        <v>-496.39597300000003</v>
      </c>
      <c r="C141">
        <v>15846.56191</v>
      </c>
      <c r="D141">
        <v>1.273428607</v>
      </c>
      <c r="E141">
        <v>2.2263576519999999</v>
      </c>
      <c r="G141" s="116"/>
    </row>
    <row r="142" spans="1:7">
      <c r="A142" s="116">
        <v>0.6494212962962963</v>
      </c>
      <c r="B142">
        <v>-496.39699969999998</v>
      </c>
      <c r="C142">
        <v>15845.79189</v>
      </c>
      <c r="D142">
        <v>1.270564896</v>
      </c>
      <c r="E142">
        <v>2.2257151290000001</v>
      </c>
      <c r="G142" s="116"/>
    </row>
    <row r="143" spans="1:7">
      <c r="A143" s="116">
        <v>0.64944444444444438</v>
      </c>
      <c r="B143">
        <v>-496.4076364</v>
      </c>
      <c r="C143">
        <v>15844.263080000001</v>
      </c>
      <c r="D143">
        <v>1.274519537</v>
      </c>
      <c r="E143">
        <v>2.2268152560000001</v>
      </c>
      <c r="G143" s="116"/>
    </row>
    <row r="144" spans="1:7">
      <c r="A144" s="116">
        <v>0.64946759259259257</v>
      </c>
      <c r="B144">
        <v>-496.39537680000001</v>
      </c>
      <c r="C144">
        <v>15843.463949999999</v>
      </c>
      <c r="D144">
        <v>1.281242792</v>
      </c>
      <c r="E144">
        <v>2.2278148249999998</v>
      </c>
      <c r="G144" s="116"/>
    </row>
    <row r="145" spans="1:7">
      <c r="A145" s="116">
        <v>0.64949074074074076</v>
      </c>
      <c r="B145">
        <v>-496.40022690000001</v>
      </c>
      <c r="C145">
        <v>15842.4874</v>
      </c>
      <c r="D145">
        <v>1.285014704</v>
      </c>
      <c r="E145">
        <v>2.2273289429999998</v>
      </c>
      <c r="G145" s="116"/>
    </row>
    <row r="146" spans="1:7">
      <c r="A146" s="116">
        <v>0.64951388888888884</v>
      </c>
      <c r="B146">
        <v>-496.40883600000001</v>
      </c>
      <c r="C146">
        <v>15840.49093</v>
      </c>
      <c r="D146">
        <v>1.2975320290000001</v>
      </c>
      <c r="E146">
        <v>2.2275808129999999</v>
      </c>
      <c r="G146" s="116"/>
    </row>
    <row r="147" spans="1:7">
      <c r="A147" s="116">
        <v>0.64953703703703702</v>
      </c>
      <c r="B147">
        <v>-496.40963069999998</v>
      </c>
      <c r="C147">
        <v>15838.876459999999</v>
      </c>
      <c r="D147">
        <v>1.273035914</v>
      </c>
      <c r="E147">
        <v>2.2271337089999999</v>
      </c>
      <c r="G147" s="116"/>
    </row>
    <row r="148" spans="1:7">
      <c r="A148" s="116">
        <v>0.64956018518518521</v>
      </c>
      <c r="B148">
        <v>-496.40815750000002</v>
      </c>
      <c r="C148">
        <v>15838.160519999999</v>
      </c>
      <c r="D148">
        <v>1.2955710229999999</v>
      </c>
      <c r="E148">
        <v>2.2281166460000001</v>
      </c>
      <c r="G148" s="116"/>
    </row>
    <row r="149" spans="1:7">
      <c r="A149" s="116">
        <v>0.64958333333333329</v>
      </c>
      <c r="B149">
        <v>-496.39427699999999</v>
      </c>
      <c r="C149">
        <v>15836.62277</v>
      </c>
      <c r="D149">
        <v>1.2855402330000001</v>
      </c>
      <c r="E149">
        <v>2.2282886710000001</v>
      </c>
      <c r="G149" s="116"/>
    </row>
    <row r="150" spans="1:7">
      <c r="A150" s="116">
        <v>0.64960648148148148</v>
      </c>
      <c r="B150">
        <v>-496.39079559999999</v>
      </c>
      <c r="C150">
        <v>15836.3084</v>
      </c>
      <c r="D150">
        <v>1.2722797349999999</v>
      </c>
      <c r="E150">
        <v>2.2269295200000001</v>
      </c>
      <c r="G150" s="116"/>
    </row>
    <row r="151" spans="1:7">
      <c r="A151" s="116">
        <v>0.64962962962962967</v>
      </c>
      <c r="B151">
        <v>-496.4103303</v>
      </c>
      <c r="C151">
        <v>15835.12052</v>
      </c>
      <c r="D151">
        <v>1.280059203</v>
      </c>
      <c r="E151">
        <v>2.2264671159999998</v>
      </c>
      <c r="G151" s="116"/>
    </row>
    <row r="152" spans="1:7">
      <c r="A152" s="116">
        <v>0.64965277777777775</v>
      </c>
      <c r="B152">
        <v>-496.39696550000002</v>
      </c>
      <c r="C152">
        <v>15834.938679999999</v>
      </c>
      <c r="D152">
        <v>1.275826913</v>
      </c>
      <c r="E152">
        <v>2.2268315250000001</v>
      </c>
      <c r="G152" s="116"/>
    </row>
    <row r="153" spans="1:7">
      <c r="A153" s="116">
        <v>0.64967592592592593</v>
      </c>
      <c r="B153">
        <v>-496.39874550000002</v>
      </c>
      <c r="C153">
        <v>15833.391589999999</v>
      </c>
      <c r="D153">
        <v>1.2736133620000001</v>
      </c>
      <c r="E153">
        <v>2.2273850980000001</v>
      </c>
      <c r="G153" s="116"/>
    </row>
    <row r="154" spans="1:7">
      <c r="A154" s="116">
        <v>0.64969907407407412</v>
      </c>
      <c r="B154">
        <v>-496.4118775</v>
      </c>
      <c r="C154">
        <v>15832.86105</v>
      </c>
      <c r="D154">
        <v>1.273233136</v>
      </c>
      <c r="E154">
        <v>2.2268485020000002</v>
      </c>
      <c r="G154" s="116"/>
    </row>
    <row r="155" spans="1:7">
      <c r="A155" s="116">
        <v>0.6497222222222222</v>
      </c>
      <c r="B155">
        <v>-496.39792549999999</v>
      </c>
      <c r="C155">
        <v>15832.20566</v>
      </c>
      <c r="D155">
        <v>1.285598534</v>
      </c>
      <c r="E155">
        <v>2.2264080119999998</v>
      </c>
      <c r="G155" s="116"/>
    </row>
    <row r="156" spans="1:7">
      <c r="A156" s="116">
        <v>0.64974537037037039</v>
      </c>
      <c r="B156">
        <v>-496.3923643</v>
      </c>
      <c r="C156">
        <v>15830.83432</v>
      </c>
      <c r="D156">
        <v>1.286589255</v>
      </c>
      <c r="E156">
        <v>2.2274388890000001</v>
      </c>
      <c r="G156" s="116"/>
    </row>
    <row r="157" spans="1:7">
      <c r="A157" s="116">
        <v>0.64976851851851858</v>
      </c>
      <c r="B157">
        <v>-496.40434040000002</v>
      </c>
      <c r="C157">
        <v>15830.38711</v>
      </c>
      <c r="D157">
        <v>1.2921615500000001</v>
      </c>
      <c r="E157">
        <v>2.225998411</v>
      </c>
      <c r="G157" s="116"/>
    </row>
    <row r="158" spans="1:7">
      <c r="A158" s="116">
        <v>0.64979166666666666</v>
      </c>
      <c r="B158">
        <v>-496.4097969</v>
      </c>
      <c r="C158">
        <v>15828.530210000001</v>
      </c>
      <c r="D158">
        <v>1.3003372289999999</v>
      </c>
      <c r="E158">
        <v>2.2269304769999998</v>
      </c>
      <c r="G158" s="116"/>
    </row>
    <row r="159" spans="1:7">
      <c r="A159" s="116">
        <v>0.64981481481481485</v>
      </c>
      <c r="B159">
        <v>-496.40696250000002</v>
      </c>
      <c r="C159">
        <v>15827.071679999999</v>
      </c>
      <c r="D159">
        <v>1.2702220909999999</v>
      </c>
      <c r="E159">
        <v>2.2262051519999999</v>
      </c>
      <c r="G159" s="116"/>
    </row>
    <row r="160" spans="1:7">
      <c r="A160" s="116">
        <v>0.64983796296296303</v>
      </c>
      <c r="B160">
        <v>-496.39710509999998</v>
      </c>
      <c r="C160">
        <v>15825.33395</v>
      </c>
      <c r="D160">
        <v>1.286570038</v>
      </c>
      <c r="E160">
        <v>2.2263107080000002</v>
      </c>
      <c r="G160" s="116"/>
    </row>
    <row r="161" spans="1:7">
      <c r="A161" s="116">
        <v>0.64986111111111111</v>
      </c>
      <c r="B161">
        <v>-496.39370020000001</v>
      </c>
      <c r="C161">
        <v>15823.97284</v>
      </c>
      <c r="D161">
        <v>1.2815646940000001</v>
      </c>
      <c r="E161">
        <v>2.2274866109999998</v>
      </c>
      <c r="G161" s="116"/>
    </row>
    <row r="162" spans="1:7">
      <c r="A162" s="116">
        <v>0.64988425925925919</v>
      </c>
      <c r="B162">
        <v>-496.39171169999997</v>
      </c>
      <c r="C162">
        <v>15822.20383</v>
      </c>
      <c r="D162">
        <v>1.297016731</v>
      </c>
      <c r="E162">
        <v>2.2276840720000002</v>
      </c>
      <c r="G162" s="116"/>
    </row>
    <row r="163" spans="1:7">
      <c r="A163" s="116">
        <v>0.64990740740740738</v>
      </c>
      <c r="B163">
        <v>-496.40128060000001</v>
      </c>
      <c r="C163">
        <v>15822.02765</v>
      </c>
      <c r="D163">
        <v>1.2933822239999999</v>
      </c>
      <c r="E163">
        <v>2.2270862299999998</v>
      </c>
      <c r="G163" s="116"/>
    </row>
    <row r="164" spans="1:7">
      <c r="A164" s="116">
        <v>0.64993055555555557</v>
      </c>
      <c r="B164">
        <v>-496.39432740000001</v>
      </c>
      <c r="C164">
        <v>15820.20336</v>
      </c>
      <c r="D164">
        <v>1.2993636150000001</v>
      </c>
      <c r="E164">
        <v>2.228140367</v>
      </c>
      <c r="G164" s="116"/>
    </row>
    <row r="165" spans="1:7">
      <c r="A165" s="116">
        <v>0.64995370370370364</v>
      </c>
      <c r="B165">
        <v>-496.3994745</v>
      </c>
      <c r="C165">
        <v>15818.474550000001</v>
      </c>
      <c r="D165">
        <v>1.2931535700000001</v>
      </c>
      <c r="E165">
        <v>2.227149678</v>
      </c>
      <c r="G165" s="116"/>
    </row>
    <row r="166" spans="1:7">
      <c r="A166" s="116">
        <v>0.64997685185185183</v>
      </c>
      <c r="B166">
        <v>-496.40711119999997</v>
      </c>
      <c r="C166">
        <v>15818.073280000001</v>
      </c>
      <c r="D166">
        <v>1.274962189</v>
      </c>
      <c r="E166">
        <v>2.2274490779999998</v>
      </c>
      <c r="G166" s="116"/>
    </row>
    <row r="167" spans="1:7">
      <c r="A167" s="116">
        <v>0.65</v>
      </c>
      <c r="B167">
        <v>-496.3935659</v>
      </c>
      <c r="C167">
        <v>15817.914349999999</v>
      </c>
      <c r="D167">
        <v>1.277849045</v>
      </c>
      <c r="E167">
        <v>2.2264509060000002</v>
      </c>
      <c r="G167" s="116"/>
    </row>
    <row r="168" spans="1:7">
      <c r="A168" s="116">
        <v>0.6500231481481481</v>
      </c>
      <c r="B168">
        <v>-496.39150059999997</v>
      </c>
      <c r="C168">
        <v>15816.490379999999</v>
      </c>
      <c r="D168">
        <v>1.2711001980000001</v>
      </c>
      <c r="E168">
        <v>2.2267673810000002</v>
      </c>
      <c r="G168" s="116"/>
    </row>
    <row r="169" spans="1:7">
      <c r="A169" s="116">
        <v>0.65004629629629629</v>
      </c>
      <c r="B169">
        <v>-496.39050909999997</v>
      </c>
      <c r="C169">
        <v>15816.123219999999</v>
      </c>
      <c r="D169">
        <v>1.284993362</v>
      </c>
      <c r="E169">
        <v>2.2259671929999998</v>
      </c>
      <c r="G169" s="116"/>
    </row>
    <row r="170" spans="1:7">
      <c r="A170" s="116">
        <v>0.65006944444444448</v>
      </c>
      <c r="B170">
        <v>-496.40259759999998</v>
      </c>
      <c r="C170">
        <v>15814.351930000001</v>
      </c>
      <c r="D170">
        <v>1.290581902</v>
      </c>
      <c r="E170">
        <v>2.2261262780000002</v>
      </c>
      <c r="G170" s="116"/>
    </row>
    <row r="171" spans="1:7">
      <c r="A171" s="116">
        <v>0.65009259259259256</v>
      </c>
      <c r="B171">
        <v>-496.39985869999998</v>
      </c>
      <c r="C171">
        <v>15813.73941</v>
      </c>
      <c r="D171">
        <v>1.2724646449999999</v>
      </c>
      <c r="E171">
        <v>2.2284330149999998</v>
      </c>
      <c r="G171" s="116"/>
    </row>
    <row r="172" spans="1:7">
      <c r="A172" s="116">
        <v>0.65011574074074074</v>
      </c>
      <c r="B172">
        <v>-496.39738799999998</v>
      </c>
      <c r="C172">
        <v>15812.84144</v>
      </c>
      <c r="D172">
        <v>1.2792343509999999</v>
      </c>
      <c r="E172">
        <v>2.2277470949999998</v>
      </c>
      <c r="G172" s="116"/>
    </row>
    <row r="173" spans="1:7">
      <c r="A173" s="116">
        <v>0.65013888888888893</v>
      </c>
      <c r="B173">
        <v>-496.40560970000001</v>
      </c>
      <c r="C173">
        <v>15811.71702</v>
      </c>
      <c r="D173">
        <v>1.273906821</v>
      </c>
      <c r="E173">
        <v>2.2258773120000002</v>
      </c>
      <c r="G173" s="116"/>
    </row>
    <row r="174" spans="1:7">
      <c r="A174" s="116">
        <v>0.65016203703703701</v>
      </c>
      <c r="B174">
        <v>-496.41001399999999</v>
      </c>
      <c r="C174">
        <v>15809.9694</v>
      </c>
      <c r="D174">
        <v>1.2702260190000001</v>
      </c>
      <c r="E174">
        <v>2.2256028309999998</v>
      </c>
      <c r="G174" s="116"/>
    </row>
    <row r="175" spans="1:7">
      <c r="A175" s="116">
        <v>0.6501851851851852</v>
      </c>
      <c r="B175">
        <v>-496.39340490000001</v>
      </c>
      <c r="C175">
        <v>15808.03854</v>
      </c>
      <c r="D175">
        <v>1.2921494039999999</v>
      </c>
      <c r="E175">
        <v>2.2278680309999999</v>
      </c>
      <c r="G175" s="116"/>
    </row>
    <row r="176" spans="1:7">
      <c r="A176" s="116">
        <v>0.65020833333333339</v>
      </c>
      <c r="B176">
        <v>-496.39710150000002</v>
      </c>
      <c r="C176">
        <v>15807.88436</v>
      </c>
      <c r="D176">
        <v>1.2800142830000001</v>
      </c>
      <c r="E176">
        <v>2.2257450429999999</v>
      </c>
      <c r="G176" s="116"/>
    </row>
    <row r="177" spans="1:7">
      <c r="A177" s="116">
        <v>0.65023148148148147</v>
      </c>
      <c r="B177">
        <v>-496.40438019999999</v>
      </c>
      <c r="C177">
        <v>15805.95333</v>
      </c>
      <c r="D177">
        <v>1.2980511290000001</v>
      </c>
      <c r="E177">
        <v>2.2253516320000002</v>
      </c>
      <c r="G177" s="116"/>
    </row>
    <row r="178" spans="1:7">
      <c r="A178" s="116">
        <v>0.65025462962962965</v>
      </c>
      <c r="B178">
        <v>-496.39352200000002</v>
      </c>
      <c r="C178">
        <v>15805.83056</v>
      </c>
      <c r="D178">
        <v>1.2934977599999999</v>
      </c>
      <c r="E178">
        <v>2.2264736890000001</v>
      </c>
      <c r="G178" s="116"/>
    </row>
    <row r="179" spans="1:7">
      <c r="A179" s="116">
        <v>0.65027777777777784</v>
      </c>
      <c r="B179">
        <v>-496.40860950000001</v>
      </c>
      <c r="C179">
        <v>15804.73825</v>
      </c>
      <c r="D179">
        <v>1.299508562</v>
      </c>
      <c r="E179">
        <v>2.2275689110000001</v>
      </c>
      <c r="G179" s="116"/>
    </row>
    <row r="180" spans="1:7">
      <c r="A180" s="116">
        <v>0.65030092592592592</v>
      </c>
      <c r="B180">
        <v>-496.40126120000002</v>
      </c>
      <c r="C180">
        <v>15803.483249999999</v>
      </c>
      <c r="D180">
        <v>1.277809113</v>
      </c>
      <c r="E180">
        <v>2.2262420029999999</v>
      </c>
      <c r="G180" s="116"/>
    </row>
    <row r="181" spans="1:7">
      <c r="A181" s="116">
        <v>0.65032407407407411</v>
      </c>
      <c r="B181">
        <v>-496.41061139999999</v>
      </c>
      <c r="C181">
        <v>15802.186540000001</v>
      </c>
      <c r="D181">
        <v>1.2998532519999999</v>
      </c>
      <c r="E181">
        <v>2.2272437639999998</v>
      </c>
      <c r="G181" s="116"/>
    </row>
    <row r="182" spans="1:7">
      <c r="A182" s="116">
        <v>0.65034722222222219</v>
      </c>
      <c r="B182">
        <v>-496.39870730000001</v>
      </c>
      <c r="C182">
        <v>15801.72329</v>
      </c>
      <c r="D182">
        <v>1.294409269</v>
      </c>
      <c r="E182">
        <v>2.2260773569999999</v>
      </c>
      <c r="G182" s="116"/>
    </row>
    <row r="183" spans="1:7">
      <c r="A183" s="116">
        <v>0.65037037037037038</v>
      </c>
      <c r="B183">
        <v>-496.40300089999999</v>
      </c>
      <c r="C183">
        <v>15800.39302</v>
      </c>
      <c r="D183">
        <v>1.2896329689999999</v>
      </c>
      <c r="E183">
        <v>2.227483893</v>
      </c>
      <c r="G183" s="116"/>
    </row>
    <row r="184" spans="1:7">
      <c r="A184" s="116">
        <v>0.65039351851851845</v>
      </c>
      <c r="B184">
        <v>-496.40586480000002</v>
      </c>
      <c r="C184">
        <v>15799.974039999999</v>
      </c>
      <c r="D184">
        <v>1.290895385</v>
      </c>
      <c r="E184">
        <v>2.2268186079999999</v>
      </c>
      <c r="G184" s="116"/>
    </row>
    <row r="185" spans="1:7">
      <c r="A185" s="116">
        <v>0.65041666666666664</v>
      </c>
      <c r="B185">
        <v>-496.41196380000002</v>
      </c>
      <c r="C185">
        <v>15798.92345</v>
      </c>
      <c r="D185">
        <v>1.291150338</v>
      </c>
      <c r="E185">
        <v>2.226193334</v>
      </c>
      <c r="G185" s="116"/>
    </row>
    <row r="186" spans="1:7">
      <c r="A186" s="116">
        <v>0.65043981481481483</v>
      </c>
      <c r="B186">
        <v>-496.39432190000002</v>
      </c>
      <c r="C186">
        <v>15797.88257</v>
      </c>
      <c r="D186">
        <v>1.2909390249999999</v>
      </c>
      <c r="E186">
        <v>2.2261646829999999</v>
      </c>
      <c r="G186" s="116"/>
    </row>
    <row r="187" spans="1:7">
      <c r="A187" s="116">
        <v>0.65046296296296291</v>
      </c>
      <c r="B187">
        <v>-496.39169520000002</v>
      </c>
      <c r="C187">
        <v>15796.3675</v>
      </c>
      <c r="D187">
        <v>1.281007413</v>
      </c>
      <c r="E187">
        <v>2.2267606689999999</v>
      </c>
      <c r="G187" s="116"/>
    </row>
    <row r="188" spans="1:7">
      <c r="A188" s="116">
        <v>0.6504861111111111</v>
      </c>
      <c r="B188">
        <v>-496.40379180000002</v>
      </c>
      <c r="C188">
        <v>15794.4067</v>
      </c>
      <c r="D188">
        <v>1.2919079819999999</v>
      </c>
      <c r="E188">
        <v>2.2272438079999999</v>
      </c>
      <c r="G188" s="116"/>
    </row>
    <row r="189" spans="1:7">
      <c r="A189" s="116">
        <v>0.65050925925925929</v>
      </c>
      <c r="B189">
        <v>-496.40046430000001</v>
      </c>
      <c r="C189">
        <v>15792.876749999999</v>
      </c>
      <c r="D189">
        <v>1.2907710800000001</v>
      </c>
      <c r="E189">
        <v>2.2271329579999999</v>
      </c>
      <c r="G189" s="116"/>
    </row>
    <row r="190" spans="1:7">
      <c r="A190" s="116">
        <v>0.65053240740740736</v>
      </c>
      <c r="B190">
        <v>-496.4029476</v>
      </c>
      <c r="C190">
        <v>15791.95348</v>
      </c>
      <c r="D190">
        <v>1.2770883630000001</v>
      </c>
      <c r="E190">
        <v>2.2259940989999998</v>
      </c>
      <c r="G190" s="116"/>
    </row>
    <row r="191" spans="1:7">
      <c r="A191" s="116">
        <v>0.65055555555555555</v>
      </c>
      <c r="B191">
        <v>-496.40316689999997</v>
      </c>
      <c r="C191">
        <v>15790.884889999999</v>
      </c>
      <c r="D191">
        <v>1.288608744</v>
      </c>
      <c r="E191">
        <v>2.2272542610000001</v>
      </c>
      <c r="G191" s="116"/>
    </row>
    <row r="192" spans="1:7">
      <c r="A192" s="116">
        <v>0.65057870370370374</v>
      </c>
      <c r="B192">
        <v>-496.4016737</v>
      </c>
      <c r="C192">
        <v>15788.954809999999</v>
      </c>
      <c r="D192">
        <v>1.286340853</v>
      </c>
      <c r="E192">
        <v>2.2257948769999998</v>
      </c>
      <c r="G192" s="116"/>
    </row>
    <row r="193" spans="1:7">
      <c r="A193" s="116">
        <v>0.65060185185185182</v>
      </c>
      <c r="B193">
        <v>-496.396413</v>
      </c>
      <c r="C193">
        <v>15787.87765</v>
      </c>
      <c r="D193">
        <v>1.2761469729999999</v>
      </c>
      <c r="E193">
        <v>2.2282421370000001</v>
      </c>
      <c r="G193" s="116"/>
    </row>
    <row r="194" spans="1:7">
      <c r="A194" s="116">
        <v>0.65062500000000001</v>
      </c>
      <c r="B194">
        <v>-496.3920938</v>
      </c>
      <c r="C194">
        <v>15787.618979999999</v>
      </c>
      <c r="D194">
        <v>1.2723503650000001</v>
      </c>
      <c r="E194">
        <v>2.2272122080000001</v>
      </c>
      <c r="G194" s="116"/>
    </row>
    <row r="195" spans="1:7">
      <c r="A195" s="116">
        <v>0.6506481481481482</v>
      </c>
      <c r="B195">
        <v>-496.40631189999999</v>
      </c>
      <c r="C195">
        <v>15787.1522</v>
      </c>
      <c r="D195">
        <v>1.2996360600000001</v>
      </c>
      <c r="E195">
        <v>2.225672173</v>
      </c>
      <c r="G195" s="116"/>
    </row>
    <row r="196" spans="1:7">
      <c r="A196" s="116">
        <v>0.65067129629629628</v>
      </c>
      <c r="B196">
        <v>-496.39060510000002</v>
      </c>
      <c r="C196">
        <v>15786.75957</v>
      </c>
      <c r="D196">
        <v>1.2803919210000001</v>
      </c>
      <c r="E196">
        <v>2.2263493730000001</v>
      </c>
      <c r="G196" s="116"/>
    </row>
    <row r="197" spans="1:7">
      <c r="A197" s="116">
        <v>0.65069444444444446</v>
      </c>
      <c r="B197">
        <v>-496.39251560000002</v>
      </c>
      <c r="C197">
        <v>15786.08799</v>
      </c>
      <c r="D197">
        <v>1.270157644</v>
      </c>
      <c r="E197">
        <v>2.225806634</v>
      </c>
      <c r="G197" s="116"/>
    </row>
    <row r="198" spans="1:7">
      <c r="A198" s="116">
        <v>0.65071759259259265</v>
      </c>
      <c r="B198">
        <v>-496.40249740000002</v>
      </c>
      <c r="C198">
        <v>15784.391540000001</v>
      </c>
      <c r="D198">
        <v>1.286133242</v>
      </c>
      <c r="E198">
        <v>2.2283324320000002</v>
      </c>
      <c r="G198" s="116"/>
    </row>
    <row r="199" spans="1:7">
      <c r="A199" s="116">
        <v>0.65074074074074073</v>
      </c>
      <c r="B199">
        <v>-496.40223379999998</v>
      </c>
      <c r="C199">
        <v>15782.94024</v>
      </c>
      <c r="D199">
        <v>1.286537185</v>
      </c>
      <c r="E199">
        <v>2.2283472459999998</v>
      </c>
      <c r="G199" s="116"/>
    </row>
    <row r="200" spans="1:7">
      <c r="A200" s="116">
        <v>0.65076388888888892</v>
      </c>
      <c r="B200">
        <v>-496.39762990000003</v>
      </c>
      <c r="C200">
        <v>15782.49811</v>
      </c>
      <c r="D200">
        <v>1.291970198</v>
      </c>
      <c r="E200">
        <v>2.22664946</v>
      </c>
      <c r="G200" s="116"/>
    </row>
    <row r="201" spans="1:7">
      <c r="A201" s="116">
        <v>0.65078703703703711</v>
      </c>
      <c r="B201">
        <v>-496.40433940000003</v>
      </c>
      <c r="C201">
        <v>15781.76665</v>
      </c>
      <c r="D201">
        <v>1.300202332</v>
      </c>
      <c r="E201">
        <v>2.2262931940000001</v>
      </c>
      <c r="G201" s="116"/>
    </row>
    <row r="202" spans="1:7">
      <c r="A202" s="116">
        <v>0.65081018518518519</v>
      </c>
      <c r="B202">
        <v>-496.39260639999998</v>
      </c>
      <c r="C202">
        <v>15780.4591</v>
      </c>
      <c r="D202">
        <v>1.2920732610000001</v>
      </c>
      <c r="E202">
        <v>2.2280200479999999</v>
      </c>
      <c r="G202" s="116"/>
    </row>
    <row r="203" spans="1:7">
      <c r="A203" s="116">
        <v>0.65083333333333326</v>
      </c>
      <c r="B203">
        <v>-496.4078725</v>
      </c>
      <c r="C203">
        <v>15779.29903</v>
      </c>
      <c r="D203">
        <v>1.275568225</v>
      </c>
      <c r="E203">
        <v>2.2260038120000001</v>
      </c>
      <c r="G203" s="116"/>
    </row>
    <row r="204" spans="1:7">
      <c r="A204" s="116">
        <v>0.65085648148148145</v>
      </c>
      <c r="B204">
        <v>-496.40130979999998</v>
      </c>
      <c r="C204">
        <v>15778.70868</v>
      </c>
      <c r="D204">
        <v>1.281745543</v>
      </c>
      <c r="E204">
        <v>2.2258264250000002</v>
      </c>
      <c r="G204" s="116"/>
    </row>
    <row r="205" spans="1:7">
      <c r="A205" s="116">
        <v>0.65087962962962964</v>
      </c>
      <c r="B205">
        <v>-496.40922890000002</v>
      </c>
      <c r="C205">
        <v>15777.70695</v>
      </c>
      <c r="D205">
        <v>1.2934817160000001</v>
      </c>
      <c r="E205">
        <v>2.2269227489999999</v>
      </c>
      <c r="G205" s="116"/>
    </row>
    <row r="206" spans="1:7">
      <c r="A206" s="116">
        <v>0.65090277777777772</v>
      </c>
      <c r="B206">
        <v>-496.40693090000002</v>
      </c>
      <c r="C206">
        <v>15776.269340000001</v>
      </c>
      <c r="D206">
        <v>1.273792244</v>
      </c>
      <c r="E206">
        <v>2.2273831140000002</v>
      </c>
      <c r="G206" s="116"/>
    </row>
    <row r="207" spans="1:7">
      <c r="A207" s="116">
        <v>0.65092592592592591</v>
      </c>
      <c r="B207">
        <v>-496.40523899999999</v>
      </c>
      <c r="C207">
        <v>15775.07251</v>
      </c>
      <c r="D207">
        <v>1.29829919</v>
      </c>
      <c r="E207">
        <v>2.228182238</v>
      </c>
      <c r="G207" s="116"/>
    </row>
    <row r="208" spans="1:7">
      <c r="A208" s="116">
        <v>0.6509490740740741</v>
      </c>
      <c r="B208">
        <v>-496.39479139999997</v>
      </c>
      <c r="C208">
        <v>15774.834989999999</v>
      </c>
      <c r="D208">
        <v>1.2864180890000001</v>
      </c>
      <c r="E208">
        <v>2.2262551570000002</v>
      </c>
      <c r="G208" s="116"/>
    </row>
    <row r="209" spans="1:7">
      <c r="A209" s="116">
        <v>0.65097222222222217</v>
      </c>
      <c r="B209">
        <v>-496.39164</v>
      </c>
      <c r="C209">
        <v>15772.94922</v>
      </c>
      <c r="D209">
        <v>1.292267987</v>
      </c>
      <c r="E209">
        <v>2.22573547</v>
      </c>
      <c r="G209" s="116"/>
    </row>
    <row r="210" spans="1:7">
      <c r="A210" s="116">
        <v>0.65099537037037036</v>
      </c>
      <c r="B210">
        <v>-496.3959132</v>
      </c>
      <c r="C210">
        <v>15772.17359</v>
      </c>
      <c r="D210">
        <v>1.2931577869999999</v>
      </c>
      <c r="E210">
        <v>2.22790891</v>
      </c>
      <c r="G210" s="116"/>
    </row>
    <row r="211" spans="1:7">
      <c r="A211" s="116">
        <v>0.65101851851851855</v>
      </c>
      <c r="B211">
        <v>-496.40517849999998</v>
      </c>
      <c r="C211">
        <v>15770.36973</v>
      </c>
      <c r="D211">
        <v>1.2888633060000001</v>
      </c>
      <c r="E211">
        <v>2.2270919689999999</v>
      </c>
      <c r="G211" s="116"/>
    </row>
    <row r="212" spans="1:7">
      <c r="A212" s="116">
        <v>0.65104166666666663</v>
      </c>
      <c r="B212">
        <v>-496.40986479999998</v>
      </c>
      <c r="C212">
        <v>15768.578589999999</v>
      </c>
      <c r="D212">
        <v>1.2803847660000001</v>
      </c>
      <c r="E212">
        <v>2.2263356779999999</v>
      </c>
      <c r="G212" s="116"/>
    </row>
    <row r="213" spans="1:7">
      <c r="A213" s="116">
        <v>0.65106481481481482</v>
      </c>
      <c r="B213">
        <v>-496.40320079999998</v>
      </c>
      <c r="C213">
        <v>15766.60807</v>
      </c>
      <c r="D213">
        <v>1.288387859</v>
      </c>
      <c r="E213">
        <v>2.2284332770000002</v>
      </c>
      <c r="G213" s="116"/>
    </row>
    <row r="214" spans="1:7">
      <c r="A214" s="116">
        <v>0.65108796296296301</v>
      </c>
      <c r="B214">
        <v>-496.39742919999998</v>
      </c>
      <c r="C214">
        <v>15765.5558</v>
      </c>
      <c r="D214">
        <v>1.299791806</v>
      </c>
      <c r="E214">
        <v>2.2266950529999998</v>
      </c>
      <c r="G214" s="116"/>
    </row>
    <row r="215" spans="1:7">
      <c r="A215" s="116">
        <v>0.65111111111111108</v>
      </c>
      <c r="B215">
        <v>-496.40239409999998</v>
      </c>
      <c r="C215">
        <v>15763.64949</v>
      </c>
      <c r="D215">
        <v>1.299978267</v>
      </c>
      <c r="E215">
        <v>2.2275957850000001</v>
      </c>
      <c r="G215" s="116"/>
    </row>
    <row r="216" spans="1:7">
      <c r="A216" s="116">
        <v>0.65113425925925927</v>
      </c>
      <c r="B216">
        <v>-496.40593560000002</v>
      </c>
      <c r="C216">
        <v>15762.058279999999</v>
      </c>
      <c r="D216">
        <v>1.2857795809999999</v>
      </c>
      <c r="E216">
        <v>2.2258410899999999</v>
      </c>
      <c r="G216" s="116"/>
    </row>
    <row r="217" spans="1:7">
      <c r="A217" s="116">
        <v>0.65115740740740746</v>
      </c>
      <c r="B217">
        <v>-496.3923719</v>
      </c>
      <c r="C217">
        <v>15761.943960000001</v>
      </c>
      <c r="D217">
        <v>1.284386161</v>
      </c>
      <c r="E217">
        <v>2.2281800380000001</v>
      </c>
      <c r="G217" s="116"/>
    </row>
    <row r="218" spans="1:7">
      <c r="A218" s="116">
        <v>0.65118055555555554</v>
      </c>
      <c r="B218">
        <v>-496.39566980000001</v>
      </c>
      <c r="C218">
        <v>15760.46191</v>
      </c>
      <c r="D218">
        <v>1.275316782</v>
      </c>
      <c r="E218">
        <v>2.2286569150000002</v>
      </c>
      <c r="G218" s="116"/>
    </row>
    <row r="219" spans="1:7">
      <c r="A219" s="116">
        <v>0.65120370370370373</v>
      </c>
      <c r="B219">
        <v>-496.39803280000001</v>
      </c>
      <c r="C219">
        <v>15758.94075</v>
      </c>
      <c r="D219">
        <v>1.299467135</v>
      </c>
      <c r="E219">
        <v>2.2264549250000001</v>
      </c>
      <c r="G219" s="116"/>
    </row>
    <row r="220" spans="1:7">
      <c r="A220" s="116">
        <v>0.65122685185185192</v>
      </c>
      <c r="B220">
        <v>-496.39649400000002</v>
      </c>
      <c r="C220">
        <v>15758.8449</v>
      </c>
      <c r="D220">
        <v>1.2999710790000001</v>
      </c>
      <c r="E220">
        <v>2.2272490390000002</v>
      </c>
      <c r="G220" s="116"/>
    </row>
    <row r="221" spans="1:7">
      <c r="A221" s="116">
        <v>0.65125</v>
      </c>
      <c r="B221">
        <v>-496.4017116</v>
      </c>
      <c r="C221">
        <v>15757.57611</v>
      </c>
      <c r="D221">
        <v>1.2983196770000001</v>
      </c>
      <c r="E221">
        <v>2.227277757</v>
      </c>
      <c r="G221" s="116"/>
    </row>
    <row r="222" spans="1:7">
      <c r="A222" s="116">
        <v>0.65127314814814818</v>
      </c>
      <c r="B222">
        <v>-496.40084150000001</v>
      </c>
      <c r="C222">
        <v>15756.32202</v>
      </c>
      <c r="D222">
        <v>1.290918308</v>
      </c>
      <c r="E222">
        <v>2.2258428929999998</v>
      </c>
      <c r="G222" s="116"/>
    </row>
    <row r="223" spans="1:7">
      <c r="A223" s="116">
        <v>0.65129629629629626</v>
      </c>
      <c r="B223">
        <v>-496.4065243</v>
      </c>
      <c r="C223">
        <v>15754.89003</v>
      </c>
      <c r="D223">
        <v>1.2733006039999999</v>
      </c>
      <c r="E223">
        <v>2.225892424</v>
      </c>
      <c r="G223" s="116"/>
    </row>
    <row r="224" spans="1:7">
      <c r="A224" s="116">
        <v>0.65131944444444445</v>
      </c>
      <c r="B224">
        <v>-496.4064644</v>
      </c>
      <c r="C224">
        <v>15752.951660000001</v>
      </c>
      <c r="D224">
        <v>1.2956360659999999</v>
      </c>
      <c r="E224">
        <v>2.2268841689999999</v>
      </c>
      <c r="G224" s="116"/>
    </row>
    <row r="225" spans="1:7">
      <c r="A225" s="116">
        <v>0.65134259259259253</v>
      </c>
      <c r="B225">
        <v>-496.39643840000002</v>
      </c>
      <c r="C225">
        <v>15751.730869999999</v>
      </c>
      <c r="D225">
        <v>1.2818421</v>
      </c>
      <c r="E225">
        <v>2.2267710690000002</v>
      </c>
      <c r="G225" s="116"/>
    </row>
    <row r="226" spans="1:7">
      <c r="A226" s="116">
        <v>0.65136574074074072</v>
      </c>
      <c r="B226">
        <v>-496.40360620000001</v>
      </c>
      <c r="C226">
        <v>15750.76001</v>
      </c>
      <c r="D226">
        <v>1.2765117859999999</v>
      </c>
      <c r="E226">
        <v>2.2276495710000002</v>
      </c>
      <c r="G226" s="116"/>
    </row>
    <row r="227" spans="1:7">
      <c r="A227" s="116">
        <v>0.65138888888888891</v>
      </c>
      <c r="B227">
        <v>-496.40330369999998</v>
      </c>
      <c r="C227">
        <v>15750.083070000001</v>
      </c>
      <c r="D227">
        <v>1.292721206</v>
      </c>
      <c r="E227">
        <v>2.2277110100000002</v>
      </c>
      <c r="G227" s="116"/>
    </row>
    <row r="228" spans="1:7">
      <c r="A228" s="116">
        <v>0.65141203703703698</v>
      </c>
      <c r="B228">
        <v>-496.3993648</v>
      </c>
      <c r="C228">
        <v>15748.61363</v>
      </c>
      <c r="D228">
        <v>1.285650183</v>
      </c>
      <c r="E228">
        <v>2.2275065729999999</v>
      </c>
      <c r="G228" s="116"/>
    </row>
    <row r="229" spans="1:7">
      <c r="A229" s="116">
        <v>0.65143518518518517</v>
      </c>
      <c r="B229">
        <v>-496.40788270000002</v>
      </c>
      <c r="C229">
        <v>15747.24192</v>
      </c>
      <c r="D229">
        <v>1.2832067599999999</v>
      </c>
      <c r="E229">
        <v>2.228037225</v>
      </c>
      <c r="G229" s="116"/>
    </row>
    <row r="230" spans="1:7">
      <c r="A230" s="116">
        <v>0.65145833333333336</v>
      </c>
      <c r="B230">
        <v>-496.40223889999999</v>
      </c>
      <c r="C230">
        <v>15745.29847</v>
      </c>
      <c r="D230">
        <v>1.2773668140000001</v>
      </c>
      <c r="E230">
        <v>2.22555484</v>
      </c>
      <c r="G230" s="116"/>
    </row>
    <row r="231" spans="1:7">
      <c r="A231" s="116">
        <v>0.65148148148148144</v>
      </c>
      <c r="B231">
        <v>-496.39728350000001</v>
      </c>
      <c r="C231">
        <v>15743.31565</v>
      </c>
      <c r="D231">
        <v>1.290529743</v>
      </c>
      <c r="E231">
        <v>2.2253697539999999</v>
      </c>
      <c r="G231" s="116"/>
    </row>
    <row r="232" spans="1:7">
      <c r="A232" s="116">
        <v>0.65150462962962963</v>
      </c>
      <c r="B232">
        <v>-496.39319519999998</v>
      </c>
      <c r="C232">
        <v>15742.387500000001</v>
      </c>
      <c r="D232">
        <v>1.289547676</v>
      </c>
      <c r="E232">
        <v>2.2276075209999999</v>
      </c>
      <c r="G232" s="116"/>
    </row>
    <row r="233" spans="1:7">
      <c r="A233" s="116">
        <v>0.65152777777777782</v>
      </c>
      <c r="B233">
        <v>-496.41123229999999</v>
      </c>
      <c r="C233">
        <v>15741.424569999999</v>
      </c>
      <c r="D233">
        <v>1.298033392</v>
      </c>
      <c r="E233">
        <v>2.2275752340000001</v>
      </c>
      <c r="G233" s="116"/>
    </row>
    <row r="234" spans="1:7">
      <c r="A234" s="116">
        <v>0.65155092592592589</v>
      </c>
      <c r="B234">
        <v>-496.40831600000001</v>
      </c>
      <c r="C234">
        <v>15739.85672</v>
      </c>
      <c r="D234">
        <v>1.2982597039999999</v>
      </c>
      <c r="E234">
        <v>2.2273639630000002</v>
      </c>
      <c r="G234" s="116"/>
    </row>
    <row r="235" spans="1:7">
      <c r="A235" s="116">
        <v>0.65157407407407408</v>
      </c>
      <c r="B235">
        <v>-496.40452219999997</v>
      </c>
      <c r="C235">
        <v>15737.928389999999</v>
      </c>
      <c r="D235">
        <v>1.286373253</v>
      </c>
      <c r="E235">
        <v>2.2260005170000001</v>
      </c>
      <c r="G235" s="116"/>
    </row>
    <row r="236" spans="1:7">
      <c r="A236" s="116">
        <v>0.65159722222222227</v>
      </c>
      <c r="B236">
        <v>-496.39174680000002</v>
      </c>
      <c r="C236">
        <v>15736.088729999999</v>
      </c>
      <c r="D236">
        <v>1.2852462730000001</v>
      </c>
      <c r="E236">
        <v>2.2253359339999998</v>
      </c>
      <c r="G236" s="116"/>
    </row>
    <row r="237" spans="1:7">
      <c r="A237" s="116">
        <v>0.65162037037037035</v>
      </c>
      <c r="B237">
        <v>-496.39777249999997</v>
      </c>
      <c r="C237">
        <v>15735.697389999999</v>
      </c>
      <c r="D237">
        <v>1.2863365870000001</v>
      </c>
      <c r="E237">
        <v>2.2261463099999999</v>
      </c>
      <c r="G237" s="116"/>
    </row>
    <row r="238" spans="1:7">
      <c r="A238" s="116">
        <v>0.65164351851851854</v>
      </c>
      <c r="B238">
        <v>-496.41162209999999</v>
      </c>
      <c r="C238">
        <v>15734.56042</v>
      </c>
      <c r="D238">
        <v>1.2812207309999999</v>
      </c>
      <c r="E238">
        <v>2.2281418290000001</v>
      </c>
      <c r="G238" s="116"/>
    </row>
    <row r="239" spans="1:7">
      <c r="A239" s="116">
        <v>0.65166666666666673</v>
      </c>
      <c r="B239">
        <v>-496.39141549999999</v>
      </c>
      <c r="C239">
        <v>15733.497170000001</v>
      </c>
      <c r="D239">
        <v>1.2841447050000001</v>
      </c>
      <c r="E239">
        <v>2.2265567979999998</v>
      </c>
      <c r="G239" s="116"/>
    </row>
    <row r="240" spans="1:7">
      <c r="A240" s="116">
        <v>0.65168981481481481</v>
      </c>
      <c r="B240">
        <v>-496.40600849999998</v>
      </c>
      <c r="C240">
        <v>15733.42121</v>
      </c>
      <c r="D240">
        <v>1.2793426489999999</v>
      </c>
      <c r="E240">
        <v>2.2264353180000001</v>
      </c>
      <c r="G240" s="116"/>
    </row>
    <row r="241" spans="1:7">
      <c r="A241" s="116">
        <v>0.65171296296296299</v>
      </c>
      <c r="B241">
        <v>-496.4115443</v>
      </c>
      <c r="C241">
        <v>15731.926009999999</v>
      </c>
      <c r="D241">
        <v>1.2855340770000001</v>
      </c>
      <c r="E241">
        <v>2.2268052260000002</v>
      </c>
      <c r="G241" s="116"/>
    </row>
    <row r="242" spans="1:7">
      <c r="A242" s="116">
        <v>0.65173611111111118</v>
      </c>
      <c r="B242">
        <v>-496.39017610000002</v>
      </c>
      <c r="C242">
        <v>15730.127339999999</v>
      </c>
      <c r="D242">
        <v>1.284570593</v>
      </c>
      <c r="E242">
        <v>2.2277253020000001</v>
      </c>
      <c r="G242" s="116"/>
    </row>
    <row r="243" spans="1:7">
      <c r="A243" s="116">
        <v>0.65175925925925926</v>
      </c>
      <c r="B243">
        <v>-496.40671200000003</v>
      </c>
      <c r="C243">
        <v>15730.048430000001</v>
      </c>
      <c r="D243">
        <v>1.283197395</v>
      </c>
      <c r="E243">
        <v>2.2265893769999998</v>
      </c>
      <c r="G243" s="116"/>
    </row>
    <row r="244" spans="1:7">
      <c r="A244" s="116">
        <v>0.65178240740740734</v>
      </c>
      <c r="B244">
        <v>-496.40396559999999</v>
      </c>
      <c r="C244">
        <v>15728.59693</v>
      </c>
      <c r="D244">
        <v>1.297290778</v>
      </c>
      <c r="E244">
        <v>2.2265736029999998</v>
      </c>
      <c r="G244" s="116"/>
    </row>
    <row r="245" spans="1:7">
      <c r="A245" s="116">
        <v>0.65180555555555553</v>
      </c>
      <c r="B245">
        <v>-496.40634990000001</v>
      </c>
      <c r="C245">
        <v>15728.442230000001</v>
      </c>
      <c r="D245">
        <v>1.2884143480000001</v>
      </c>
      <c r="E245">
        <v>2.2280126760000001</v>
      </c>
      <c r="G245" s="116"/>
    </row>
    <row r="246" spans="1:7">
      <c r="A246" s="116">
        <v>0.65182870370370372</v>
      </c>
      <c r="B246">
        <v>-496.4105457</v>
      </c>
      <c r="C246">
        <v>15727.42641</v>
      </c>
      <c r="D246">
        <v>1.2819108020000001</v>
      </c>
      <c r="E246">
        <v>2.2268940989999999</v>
      </c>
      <c r="G246" s="116"/>
    </row>
    <row r="247" spans="1:7">
      <c r="A247" s="116">
        <v>0.65185185185185179</v>
      </c>
      <c r="B247">
        <v>-496.41074400000002</v>
      </c>
      <c r="C247">
        <v>15727.310310000001</v>
      </c>
      <c r="D247">
        <v>1.294075071</v>
      </c>
      <c r="E247">
        <v>2.2281743139999999</v>
      </c>
      <c r="G247" s="116"/>
    </row>
    <row r="248" spans="1:7">
      <c r="A248" s="116">
        <v>0.65187499999999998</v>
      </c>
      <c r="B248">
        <v>-496.40171409999999</v>
      </c>
      <c r="C248">
        <v>15726.64251</v>
      </c>
      <c r="D248">
        <v>1.2707135780000001</v>
      </c>
      <c r="E248">
        <v>2.2266507120000001</v>
      </c>
      <c r="G248" s="116"/>
    </row>
    <row r="249" spans="1:7">
      <c r="A249" s="116">
        <v>0.65189814814814817</v>
      </c>
      <c r="B249">
        <v>-496.40375360000002</v>
      </c>
      <c r="C249">
        <v>15726.328149999999</v>
      </c>
      <c r="D249">
        <v>1.2968513180000001</v>
      </c>
      <c r="E249">
        <v>2.228320305</v>
      </c>
      <c r="G249" s="116"/>
    </row>
    <row r="250" spans="1:7">
      <c r="A250" s="116">
        <v>0.65192129629629625</v>
      </c>
      <c r="B250">
        <v>-496.40883209999998</v>
      </c>
      <c r="C250">
        <v>15725.81962</v>
      </c>
      <c r="D250">
        <v>1.2760090879999999</v>
      </c>
      <c r="E250">
        <v>2.2275341069999999</v>
      </c>
      <c r="G250" s="116"/>
    </row>
    <row r="251" spans="1:7">
      <c r="A251" s="116">
        <v>0.65194444444444444</v>
      </c>
      <c r="B251">
        <v>-496.40875590000002</v>
      </c>
      <c r="C251">
        <v>15725.686530000001</v>
      </c>
      <c r="D251">
        <v>1.293361955</v>
      </c>
      <c r="E251">
        <v>2.226712193</v>
      </c>
      <c r="G251" s="116"/>
    </row>
    <row r="252" spans="1:7">
      <c r="A252" s="116">
        <v>0.65196759259259263</v>
      </c>
      <c r="B252">
        <v>-496.3954291</v>
      </c>
      <c r="C252">
        <v>15724.526030000001</v>
      </c>
      <c r="D252">
        <v>1.2954695439999999</v>
      </c>
      <c r="E252">
        <v>2.2282099180000001</v>
      </c>
      <c r="G252" s="116"/>
    </row>
    <row r="253" spans="1:7">
      <c r="A253" s="116">
        <v>0.6519907407407407</v>
      </c>
      <c r="B253">
        <v>-496.3934165</v>
      </c>
      <c r="C253">
        <v>15724.382820000001</v>
      </c>
      <c r="D253">
        <v>1.2827848500000001</v>
      </c>
      <c r="E253">
        <v>2.22817117</v>
      </c>
      <c r="G253" s="116"/>
    </row>
    <row r="254" spans="1:7">
      <c r="A254" s="116">
        <v>0.65201388888888889</v>
      </c>
      <c r="B254">
        <v>-496.39056549999998</v>
      </c>
      <c r="C254">
        <v>15724.27655</v>
      </c>
      <c r="D254">
        <v>1.276699252</v>
      </c>
      <c r="E254">
        <v>2.2253392769999998</v>
      </c>
      <c r="G254" s="116"/>
    </row>
    <row r="255" spans="1:7">
      <c r="A255" s="116">
        <v>0.65203703703703708</v>
      </c>
      <c r="B255">
        <v>-496.40264689999998</v>
      </c>
      <c r="C255">
        <v>15723.642110000001</v>
      </c>
      <c r="D255">
        <v>1.284593839</v>
      </c>
      <c r="E255">
        <v>2.2276746950000001</v>
      </c>
      <c r="G255" s="116"/>
    </row>
    <row r="256" spans="1:7">
      <c r="A256" s="116">
        <v>0.65206018518518516</v>
      </c>
      <c r="B256">
        <v>-496.3995501</v>
      </c>
      <c r="C256">
        <v>15722.303459999999</v>
      </c>
      <c r="D256">
        <v>1.295644733</v>
      </c>
      <c r="E256">
        <v>2.2281033890000002</v>
      </c>
      <c r="G256" s="116"/>
    </row>
    <row r="257" spans="1:7">
      <c r="A257" s="116">
        <v>0.65208333333333335</v>
      </c>
      <c r="B257">
        <v>-496.3986175</v>
      </c>
      <c r="C257">
        <v>15721.19347</v>
      </c>
      <c r="D257">
        <v>1.2822298190000001</v>
      </c>
      <c r="E257">
        <v>2.225755623</v>
      </c>
      <c r="G257" s="116"/>
    </row>
    <row r="258" spans="1:7">
      <c r="A258" s="116">
        <v>0.65210648148148154</v>
      </c>
      <c r="B258">
        <v>-496.40704210000001</v>
      </c>
      <c r="C258">
        <v>15719.23099</v>
      </c>
      <c r="D258">
        <v>1.2883572809999999</v>
      </c>
      <c r="E258">
        <v>2.228290565</v>
      </c>
      <c r="G258" s="116"/>
    </row>
    <row r="259" spans="1:7">
      <c r="A259" s="116">
        <v>0.65212962962962961</v>
      </c>
      <c r="B259">
        <v>-496.41047420000001</v>
      </c>
      <c r="C259">
        <v>15718.94586</v>
      </c>
      <c r="D259">
        <v>1.3003049149999999</v>
      </c>
      <c r="E259">
        <v>2.2260223539999999</v>
      </c>
      <c r="G259" s="116"/>
    </row>
    <row r="260" spans="1:7">
      <c r="A260" s="116">
        <v>0.6521527777777778</v>
      </c>
      <c r="B260">
        <v>-496.41060420000002</v>
      </c>
      <c r="C260">
        <v>15718.26022</v>
      </c>
      <c r="D260">
        <v>1.2839589170000001</v>
      </c>
      <c r="E260">
        <v>2.227586203</v>
      </c>
      <c r="G260" s="116"/>
    </row>
    <row r="261" spans="1:7">
      <c r="A261" s="116">
        <v>0.65217592592592599</v>
      </c>
      <c r="B261">
        <v>-496.40097409999998</v>
      </c>
      <c r="C261">
        <v>15717.225780000001</v>
      </c>
      <c r="D261">
        <v>1.2736783350000001</v>
      </c>
      <c r="E261">
        <v>2.225635574</v>
      </c>
      <c r="G261" s="116"/>
    </row>
    <row r="262" spans="1:7">
      <c r="A262" s="116">
        <v>0.65219907407407407</v>
      </c>
      <c r="B262">
        <v>-496.39496939999998</v>
      </c>
      <c r="C262">
        <v>15715.856820000001</v>
      </c>
      <c r="D262">
        <v>1.2714162280000001</v>
      </c>
      <c r="E262">
        <v>2.2265056219999999</v>
      </c>
      <c r="G262" s="116"/>
    </row>
    <row r="263" spans="1:7">
      <c r="A263" s="116">
        <v>0.65222222222222226</v>
      </c>
      <c r="B263">
        <v>-496.39530639999998</v>
      </c>
      <c r="C263">
        <v>15715.00324</v>
      </c>
      <c r="D263">
        <v>1.300312116</v>
      </c>
      <c r="E263">
        <v>2.22630171</v>
      </c>
      <c r="G263" s="116"/>
    </row>
    <row r="264" spans="1:7">
      <c r="A264" s="116">
        <v>0.65224537037037034</v>
      </c>
      <c r="B264">
        <v>-496.40859610000001</v>
      </c>
      <c r="C264">
        <v>15714.325419999999</v>
      </c>
      <c r="D264">
        <v>1.2897744689999999</v>
      </c>
      <c r="E264">
        <v>2.2269992489999999</v>
      </c>
      <c r="G264" s="116"/>
    </row>
    <row r="265" spans="1:7">
      <c r="A265" s="116">
        <v>0.65226851851851853</v>
      </c>
      <c r="B265">
        <v>-496.40126659999999</v>
      </c>
      <c r="C265">
        <v>15713.419400000001</v>
      </c>
      <c r="D265">
        <v>1.277043385</v>
      </c>
      <c r="E265">
        <v>2.2255893969999998</v>
      </c>
      <c r="G265" s="116"/>
    </row>
    <row r="266" spans="1:7">
      <c r="A266" s="116">
        <v>0.6522916666666666</v>
      </c>
      <c r="B266">
        <v>-496.39187859999998</v>
      </c>
      <c r="C266">
        <v>15713.216060000001</v>
      </c>
      <c r="D266">
        <v>1.283371985</v>
      </c>
      <c r="E266">
        <v>2.2280372640000001</v>
      </c>
      <c r="G266" s="116"/>
    </row>
    <row r="267" spans="1:7">
      <c r="A267" s="116">
        <v>0.65231481481481479</v>
      </c>
      <c r="B267">
        <v>-496.40623820000002</v>
      </c>
      <c r="C267">
        <v>15712.65667</v>
      </c>
      <c r="D267">
        <v>1.2772079249999999</v>
      </c>
      <c r="E267">
        <v>2.2275641670000002</v>
      </c>
      <c r="G267" s="116"/>
    </row>
    <row r="268" spans="1:7">
      <c r="A268" s="116">
        <v>0.65233796296296298</v>
      </c>
      <c r="B268">
        <v>-496.39542239999997</v>
      </c>
      <c r="C268">
        <v>15710.88423</v>
      </c>
      <c r="D268">
        <v>1.28526005</v>
      </c>
      <c r="E268">
        <v>2.2286021819999999</v>
      </c>
      <c r="G268" s="116"/>
    </row>
    <row r="269" spans="1:7">
      <c r="A269" s="116">
        <v>0.65236111111111106</v>
      </c>
      <c r="B269">
        <v>-496.403707</v>
      </c>
      <c r="C269">
        <v>15710.726780000001</v>
      </c>
      <c r="D269">
        <v>1.2835005260000001</v>
      </c>
      <c r="E269">
        <v>2.2264803930000001</v>
      </c>
      <c r="G269" s="116"/>
    </row>
    <row r="270" spans="1:7">
      <c r="A270" s="116">
        <v>0.65238425925925925</v>
      </c>
      <c r="B270">
        <v>-496.40134039999998</v>
      </c>
      <c r="C270">
        <v>15709.69133</v>
      </c>
      <c r="D270">
        <v>1.2911557469999999</v>
      </c>
      <c r="E270">
        <v>2.2274816789999998</v>
      </c>
      <c r="G270" s="116"/>
    </row>
    <row r="271" spans="1:7">
      <c r="A271" s="116">
        <v>0.65240740740740744</v>
      </c>
      <c r="B271">
        <v>-496.4073444</v>
      </c>
      <c r="C271">
        <v>15709.16374</v>
      </c>
      <c r="D271">
        <v>1.276143019</v>
      </c>
      <c r="E271">
        <v>2.2272586940000001</v>
      </c>
      <c r="G271" s="116"/>
    </row>
    <row r="272" spans="1:7">
      <c r="A272" s="116">
        <v>0.65243055555555551</v>
      </c>
      <c r="B272">
        <v>-496.41131339999998</v>
      </c>
      <c r="C272">
        <v>15708.97215</v>
      </c>
      <c r="D272">
        <v>1.2937955299999999</v>
      </c>
      <c r="E272">
        <v>2.2259911570000002</v>
      </c>
      <c r="G272" s="116"/>
    </row>
    <row r="273" spans="1:7">
      <c r="A273" s="116">
        <v>0.6524537037037037</v>
      </c>
      <c r="B273">
        <v>-496.41150640000001</v>
      </c>
      <c r="C273">
        <v>15707.967049999999</v>
      </c>
      <c r="D273">
        <v>1.2800149270000001</v>
      </c>
      <c r="E273">
        <v>2.227066861</v>
      </c>
      <c r="G273" s="116"/>
    </row>
    <row r="274" spans="1:7">
      <c r="A274" s="116">
        <v>0.65247685185185189</v>
      </c>
      <c r="B274">
        <v>-496.40329980000001</v>
      </c>
      <c r="C274">
        <v>15707.145640000001</v>
      </c>
      <c r="D274">
        <v>1.2789866409999999</v>
      </c>
      <c r="E274">
        <v>2.227932488</v>
      </c>
      <c r="G274" s="116"/>
    </row>
    <row r="275" spans="1:7">
      <c r="A275" s="116">
        <v>0.65249999999999997</v>
      </c>
      <c r="B275">
        <v>-496.41064649999998</v>
      </c>
      <c r="C275">
        <v>15706.941860000001</v>
      </c>
      <c r="D275">
        <v>1.273618702</v>
      </c>
      <c r="E275">
        <v>2.2255407780000001</v>
      </c>
      <c r="G275" s="116"/>
    </row>
    <row r="276" spans="1:7">
      <c r="A276" s="116">
        <v>0.65252314814814816</v>
      </c>
      <c r="B276">
        <v>-496.39511340000001</v>
      </c>
      <c r="C276">
        <v>15705.274149999999</v>
      </c>
      <c r="D276">
        <v>1.2988418079999999</v>
      </c>
      <c r="E276">
        <v>2.2265689759999998</v>
      </c>
      <c r="G276" s="116"/>
    </row>
    <row r="277" spans="1:7">
      <c r="A277" s="116">
        <v>0.65254629629629635</v>
      </c>
      <c r="B277">
        <v>-496.3946345</v>
      </c>
      <c r="C277">
        <v>15704.764279999999</v>
      </c>
      <c r="D277">
        <v>1.2964797400000001</v>
      </c>
      <c r="E277">
        <v>2.2259337910000001</v>
      </c>
      <c r="G277" s="116"/>
    </row>
    <row r="278" spans="1:7">
      <c r="A278" s="116">
        <v>0.65256944444444442</v>
      </c>
      <c r="B278">
        <v>-496.3952999</v>
      </c>
      <c r="C278">
        <v>15703.73769</v>
      </c>
      <c r="D278">
        <v>1.296893158</v>
      </c>
      <c r="E278">
        <v>2.2271667960000001</v>
      </c>
      <c r="G278" s="116"/>
    </row>
    <row r="279" spans="1:7">
      <c r="A279" s="116">
        <v>0.65259259259259261</v>
      </c>
      <c r="B279">
        <v>-496.4088198</v>
      </c>
      <c r="C279">
        <v>15702.26647</v>
      </c>
      <c r="D279">
        <v>1.2951067629999999</v>
      </c>
      <c r="E279">
        <v>2.2261030850000001</v>
      </c>
      <c r="G279" s="116"/>
    </row>
    <row r="280" spans="1:7">
      <c r="A280" s="116">
        <v>0.6526157407407408</v>
      </c>
      <c r="B280">
        <v>-496.39618680000001</v>
      </c>
      <c r="C280">
        <v>15702.034540000001</v>
      </c>
      <c r="D280">
        <v>1.2856742400000001</v>
      </c>
      <c r="E280">
        <v>2.2267675119999999</v>
      </c>
      <c r="G280" s="116"/>
    </row>
    <row r="281" spans="1:7">
      <c r="A281" s="116">
        <v>0.65263888888888888</v>
      </c>
      <c r="B281">
        <v>-496.39041739999999</v>
      </c>
      <c r="C281">
        <v>15701.88155</v>
      </c>
      <c r="D281">
        <v>1.2713729410000001</v>
      </c>
      <c r="E281">
        <v>2.227132111</v>
      </c>
      <c r="G281" s="116"/>
    </row>
    <row r="282" spans="1:7">
      <c r="A282" s="116">
        <v>0.65266203703703707</v>
      </c>
      <c r="B282">
        <v>-496.41089820000002</v>
      </c>
      <c r="C282">
        <v>15701.045319999999</v>
      </c>
      <c r="D282">
        <v>1.2782884510000001</v>
      </c>
      <c r="E282">
        <v>2.227302602</v>
      </c>
      <c r="G282" s="116"/>
    </row>
    <row r="283" spans="1:7">
      <c r="A283" s="116">
        <v>0.65268518518518526</v>
      </c>
      <c r="B283">
        <v>-496.3977453</v>
      </c>
      <c r="C283">
        <v>15699.082609999999</v>
      </c>
      <c r="D283">
        <v>1.298321265</v>
      </c>
      <c r="E283">
        <v>2.2257665499999999</v>
      </c>
      <c r="G283" s="116"/>
    </row>
    <row r="284" spans="1:7">
      <c r="A284" s="116">
        <v>0.65270833333333333</v>
      </c>
      <c r="B284">
        <v>-496.39260680000001</v>
      </c>
      <c r="C284">
        <v>15697.438819999999</v>
      </c>
      <c r="D284">
        <v>1.28072271</v>
      </c>
      <c r="E284">
        <v>2.225360142</v>
      </c>
      <c r="G284" s="116"/>
    </row>
    <row r="285" spans="1:7">
      <c r="A285" s="116">
        <v>0.65273148148148141</v>
      </c>
      <c r="B285">
        <v>-496.40592140000001</v>
      </c>
      <c r="C285">
        <v>15695.559660000001</v>
      </c>
      <c r="D285">
        <v>1.275854847</v>
      </c>
      <c r="E285">
        <v>2.2252880570000002</v>
      </c>
      <c r="G285" s="116"/>
    </row>
    <row r="286" spans="1:7">
      <c r="A286" s="116">
        <v>0.6527546296296296</v>
      </c>
      <c r="B286">
        <v>-496.39483849999999</v>
      </c>
      <c r="C286">
        <v>15693.781230000001</v>
      </c>
      <c r="D286">
        <v>1.27303133</v>
      </c>
      <c r="E286">
        <v>2.2258228789999999</v>
      </c>
      <c r="G286" s="116"/>
    </row>
    <row r="287" spans="1:7">
      <c r="A287" s="116">
        <v>0.65277777777777779</v>
      </c>
      <c r="B287">
        <v>-496.39760130000002</v>
      </c>
      <c r="C287">
        <v>15692.42892</v>
      </c>
      <c r="D287">
        <v>1.2710380670000001</v>
      </c>
      <c r="E287">
        <v>2.2269237199999998</v>
      </c>
      <c r="G287" s="116"/>
    </row>
    <row r="288" spans="1:7">
      <c r="A288" s="116">
        <v>0.65280092592592587</v>
      </c>
      <c r="B288">
        <v>-496.39900030000001</v>
      </c>
      <c r="C288">
        <v>15692.19958</v>
      </c>
      <c r="D288">
        <v>1.294210227</v>
      </c>
      <c r="E288">
        <v>2.225695091</v>
      </c>
      <c r="G288" s="116"/>
    </row>
    <row r="289" spans="1:7">
      <c r="A289" s="116">
        <v>0.65282407407407406</v>
      </c>
      <c r="B289">
        <v>-496.40742840000001</v>
      </c>
      <c r="C289">
        <v>15691.47983</v>
      </c>
      <c r="D289">
        <v>1.2812249739999999</v>
      </c>
      <c r="E289">
        <v>2.2283735020000002</v>
      </c>
      <c r="G289" s="116"/>
    </row>
    <row r="290" spans="1:7">
      <c r="A290" s="116">
        <v>0.65284722222222225</v>
      </c>
      <c r="B290">
        <v>-496.39010710000002</v>
      </c>
      <c r="C290">
        <v>15691.462949999999</v>
      </c>
      <c r="D290">
        <v>1.281013473</v>
      </c>
      <c r="E290">
        <v>2.22789905</v>
      </c>
      <c r="G290" s="116"/>
    </row>
    <row r="291" spans="1:7">
      <c r="A291" s="116">
        <v>0.65287037037037032</v>
      </c>
      <c r="B291">
        <v>-496.40387670000001</v>
      </c>
      <c r="C291">
        <v>15690.87767</v>
      </c>
      <c r="D291">
        <v>1.2725146469999999</v>
      </c>
      <c r="E291">
        <v>2.2256933679999999</v>
      </c>
      <c r="G291" s="116"/>
    </row>
    <row r="292" spans="1:7">
      <c r="A292" s="116">
        <v>0.65289351851851851</v>
      </c>
      <c r="B292">
        <v>-496.39527220000002</v>
      </c>
      <c r="C292">
        <v>15690.05847</v>
      </c>
      <c r="D292">
        <v>1.296056251</v>
      </c>
      <c r="E292">
        <v>2.227028002</v>
      </c>
      <c r="G292" s="116"/>
    </row>
    <row r="293" spans="1:7">
      <c r="A293" s="116">
        <v>0.6529166666666667</v>
      </c>
      <c r="B293">
        <v>-496.40360659999999</v>
      </c>
      <c r="C293">
        <v>15688.730320000001</v>
      </c>
      <c r="D293">
        <v>1.2929577539999999</v>
      </c>
      <c r="E293">
        <v>2.2271908470000001</v>
      </c>
      <c r="G293" s="116"/>
    </row>
    <row r="294" spans="1:7">
      <c r="A294" s="116">
        <v>0.65293981481481478</v>
      </c>
      <c r="B294">
        <v>-496.39458610000003</v>
      </c>
      <c r="C294">
        <v>15687.3369</v>
      </c>
      <c r="D294">
        <v>1.285959673</v>
      </c>
      <c r="E294">
        <v>2.2276937330000002</v>
      </c>
      <c r="G294" s="116"/>
    </row>
    <row r="295" spans="1:7">
      <c r="A295" s="116">
        <v>0.65296296296296297</v>
      </c>
      <c r="B295">
        <v>-496.41161570000003</v>
      </c>
      <c r="C295">
        <v>15685.507949999999</v>
      </c>
      <c r="D295">
        <v>1.2815063179999999</v>
      </c>
      <c r="E295">
        <v>2.2278653639999999</v>
      </c>
      <c r="G295" s="116"/>
    </row>
    <row r="296" spans="1:7">
      <c r="A296" s="116">
        <v>0.65298611111111116</v>
      </c>
      <c r="B296">
        <v>-496.39653670000001</v>
      </c>
      <c r="C296">
        <v>15683.98839</v>
      </c>
      <c r="D296">
        <v>1.298633938</v>
      </c>
      <c r="E296">
        <v>2.2281622059999999</v>
      </c>
      <c r="G296" s="116"/>
    </row>
    <row r="297" spans="1:7">
      <c r="A297" s="116">
        <v>0.65300925925925923</v>
      </c>
      <c r="B297">
        <v>-496.39925570000003</v>
      </c>
      <c r="C297">
        <v>15683.63054</v>
      </c>
      <c r="D297">
        <v>1.2910771729999999</v>
      </c>
      <c r="E297">
        <v>2.2276397069999998</v>
      </c>
      <c r="G297" s="116"/>
    </row>
    <row r="298" spans="1:7">
      <c r="A298" s="116">
        <v>0.65303240740740742</v>
      </c>
      <c r="B298">
        <v>-496.39867500000003</v>
      </c>
      <c r="C298">
        <v>15683.315769999999</v>
      </c>
      <c r="D298">
        <v>1.283295351</v>
      </c>
      <c r="E298">
        <v>2.2284048429999999</v>
      </c>
      <c r="G298" s="116"/>
    </row>
    <row r="299" spans="1:7">
      <c r="A299" s="116">
        <v>0.65305555555555561</v>
      </c>
      <c r="B299">
        <v>-496.39651959999998</v>
      </c>
      <c r="C299">
        <v>15682.112349999999</v>
      </c>
      <c r="D299">
        <v>1.2861777320000001</v>
      </c>
      <c r="E299">
        <v>2.2255047179999998</v>
      </c>
      <c r="G299" s="116"/>
    </row>
    <row r="300" spans="1:7">
      <c r="A300" s="116">
        <v>0.65307870370370369</v>
      </c>
      <c r="B300">
        <v>-496.40796010000003</v>
      </c>
      <c r="C300">
        <v>15680.843000000001</v>
      </c>
      <c r="D300">
        <v>1.2917325719999999</v>
      </c>
      <c r="E300">
        <v>2.2269747459999998</v>
      </c>
      <c r="G300" s="116"/>
    </row>
    <row r="301" spans="1:7">
      <c r="A301" s="116">
        <v>0.65310185185185188</v>
      </c>
      <c r="B301">
        <v>-496.39465000000001</v>
      </c>
      <c r="C301">
        <v>15678.947969999999</v>
      </c>
      <c r="D301">
        <v>1.270873634</v>
      </c>
      <c r="E301">
        <v>2.2276259600000001</v>
      </c>
      <c r="G301" s="116"/>
    </row>
    <row r="302" spans="1:7">
      <c r="A302" s="116">
        <v>0.65312500000000007</v>
      </c>
      <c r="B302">
        <v>-496.39292189999998</v>
      </c>
      <c r="C302">
        <v>15677.57662</v>
      </c>
      <c r="D302">
        <v>1.294443274</v>
      </c>
      <c r="E302">
        <v>2.2260226799999998</v>
      </c>
      <c r="G302" s="116"/>
    </row>
    <row r="303" spans="1:7">
      <c r="A303" s="116">
        <v>0.65314814814814814</v>
      </c>
      <c r="B303">
        <v>-496.41190340000003</v>
      </c>
      <c r="C303">
        <v>15677.04171</v>
      </c>
      <c r="D303">
        <v>1.2954197119999999</v>
      </c>
      <c r="E303">
        <v>2.226048842</v>
      </c>
      <c r="G303" s="116"/>
    </row>
    <row r="304" spans="1:7">
      <c r="A304" s="116">
        <v>0.65317129629629633</v>
      </c>
      <c r="B304">
        <v>-496.40864370000003</v>
      </c>
      <c r="C304">
        <v>15676.645560000001</v>
      </c>
      <c r="D304">
        <v>1.300423189</v>
      </c>
      <c r="E304">
        <v>2.2280392600000001</v>
      </c>
      <c r="G304" s="116"/>
    </row>
    <row r="305" spans="1:7">
      <c r="A305" s="116">
        <v>0.65319444444444441</v>
      </c>
      <c r="B305">
        <v>-496.40530710000002</v>
      </c>
      <c r="C305">
        <v>15675.15537</v>
      </c>
      <c r="D305">
        <v>1.300475947</v>
      </c>
      <c r="E305">
        <v>2.2267300410000002</v>
      </c>
      <c r="G305" s="116"/>
    </row>
    <row r="306" spans="1:7">
      <c r="A306" s="116">
        <v>0.6532175925925926</v>
      </c>
      <c r="B306">
        <v>-496.39197469999999</v>
      </c>
      <c r="C306">
        <v>15674.43137</v>
      </c>
      <c r="D306">
        <v>1.2863765460000001</v>
      </c>
      <c r="E306">
        <v>2.2259169989999998</v>
      </c>
      <c r="G306" s="116"/>
    </row>
    <row r="307" spans="1:7">
      <c r="A307" s="116">
        <v>0.65324074074074068</v>
      </c>
      <c r="B307">
        <v>-496.40531859999999</v>
      </c>
      <c r="C307">
        <v>15672.987150000001</v>
      </c>
      <c r="D307">
        <v>1.291089251</v>
      </c>
      <c r="E307">
        <v>2.2275512719999999</v>
      </c>
      <c r="G307" s="116"/>
    </row>
    <row r="308" spans="1:7">
      <c r="A308" s="116">
        <v>0.65326388888888887</v>
      </c>
      <c r="B308">
        <v>-496.40657040000002</v>
      </c>
      <c r="C308">
        <v>15672.536550000001</v>
      </c>
      <c r="D308">
        <v>1.2715264550000001</v>
      </c>
      <c r="E308">
        <v>2.228010737</v>
      </c>
      <c r="G308" s="116"/>
    </row>
    <row r="309" spans="1:7">
      <c r="A309" s="116">
        <v>0.65328703703703705</v>
      </c>
      <c r="B309">
        <v>-496.4105103</v>
      </c>
      <c r="C309">
        <v>15670.799080000001</v>
      </c>
      <c r="D309">
        <v>1.2718912689999999</v>
      </c>
      <c r="E309">
        <v>2.2265329559999998</v>
      </c>
      <c r="G309" s="116"/>
    </row>
    <row r="310" spans="1:7">
      <c r="A310" s="116">
        <v>0.65331018518518513</v>
      </c>
      <c r="B310">
        <v>-496.40857990000001</v>
      </c>
      <c r="C310">
        <v>15668.937519999999</v>
      </c>
      <c r="D310">
        <v>1.2964024620000001</v>
      </c>
      <c r="E310">
        <v>2.2271150049999999</v>
      </c>
      <c r="G310" s="116"/>
    </row>
    <row r="311" spans="1:7">
      <c r="A311" s="116">
        <v>0.65333333333333332</v>
      </c>
      <c r="B311">
        <v>-496.40225129999999</v>
      </c>
      <c r="C311">
        <v>15666.952789999999</v>
      </c>
      <c r="D311">
        <v>1.279462297</v>
      </c>
      <c r="E311">
        <v>2.2262869200000002</v>
      </c>
      <c r="G311" s="116"/>
    </row>
    <row r="312" spans="1:7">
      <c r="A312" s="116">
        <v>0.65335648148148151</v>
      </c>
      <c r="B312">
        <v>-496.404538</v>
      </c>
      <c r="C312">
        <v>15665.468699999999</v>
      </c>
      <c r="D312">
        <v>1.2747164440000001</v>
      </c>
      <c r="E312">
        <v>2.22705603</v>
      </c>
      <c r="G312" s="116"/>
    </row>
    <row r="313" spans="1:7">
      <c r="A313" s="116">
        <v>0.65337962962962959</v>
      </c>
      <c r="B313">
        <v>-496.39323719999999</v>
      </c>
      <c r="C313">
        <v>15663.49654</v>
      </c>
      <c r="D313">
        <v>1.283306966</v>
      </c>
      <c r="E313">
        <v>2.2265650190000001</v>
      </c>
      <c r="G313" s="116"/>
    </row>
    <row r="314" spans="1:7">
      <c r="A314" s="116">
        <v>0.65340277777777778</v>
      </c>
      <c r="B314">
        <v>-496.39276849999999</v>
      </c>
      <c r="C314">
        <v>15663.44255</v>
      </c>
      <c r="D314">
        <v>1.2930122980000001</v>
      </c>
      <c r="E314">
        <v>2.2264893269999999</v>
      </c>
      <c r="G314" s="116"/>
    </row>
    <row r="315" spans="1:7">
      <c r="A315" s="116">
        <v>0.65342592592592597</v>
      </c>
      <c r="B315">
        <v>-496.39260589999998</v>
      </c>
      <c r="C315">
        <v>15662.881600000001</v>
      </c>
      <c r="D315">
        <v>1.297326567</v>
      </c>
      <c r="E315">
        <v>2.2270348850000001</v>
      </c>
      <c r="G315" s="116"/>
    </row>
    <row r="316" spans="1:7">
      <c r="A316" s="116">
        <v>0.65344907407407404</v>
      </c>
      <c r="B316">
        <v>-496.41196989999997</v>
      </c>
      <c r="C316">
        <v>15662.50088</v>
      </c>
      <c r="D316">
        <v>1.2992265590000001</v>
      </c>
      <c r="E316">
        <v>2.226188155</v>
      </c>
      <c r="G316" s="116"/>
    </row>
    <row r="317" spans="1:7">
      <c r="A317" s="116">
        <v>0.65347222222222223</v>
      </c>
      <c r="B317">
        <v>-496.40095659999997</v>
      </c>
      <c r="C317">
        <v>15660.68305</v>
      </c>
      <c r="D317">
        <v>1.2794674559999999</v>
      </c>
      <c r="E317">
        <v>2.2282509049999999</v>
      </c>
      <c r="G317" s="116"/>
    </row>
    <row r="318" spans="1:7">
      <c r="A318" s="116">
        <v>0.65349537037037042</v>
      </c>
      <c r="B318">
        <v>-496.40514009999998</v>
      </c>
      <c r="C318">
        <v>15659.476060000001</v>
      </c>
      <c r="D318">
        <v>1.3005363160000001</v>
      </c>
      <c r="E318">
        <v>2.2277060240000002</v>
      </c>
      <c r="G318" s="116"/>
    </row>
    <row r="319" spans="1:7">
      <c r="A319" s="116">
        <v>0.6535185185185185</v>
      </c>
      <c r="B319">
        <v>-496.40809139999999</v>
      </c>
      <c r="C319">
        <v>15658.533820000001</v>
      </c>
      <c r="D319">
        <v>1.2906105880000001</v>
      </c>
      <c r="E319">
        <v>2.2279231190000002</v>
      </c>
      <c r="G319" s="116"/>
    </row>
    <row r="320" spans="1:7">
      <c r="A320" s="116">
        <v>0.65354166666666669</v>
      </c>
      <c r="B320">
        <v>-486.45276869999998</v>
      </c>
      <c r="C320">
        <v>15656.87239</v>
      </c>
      <c r="D320">
        <v>1.2827284000000001</v>
      </c>
      <c r="E320">
        <v>2.226875954</v>
      </c>
      <c r="G320" s="116"/>
    </row>
    <row r="321" spans="1:7">
      <c r="A321" s="116">
        <v>0.65356481481481488</v>
      </c>
      <c r="B321">
        <v>-505.11018869999998</v>
      </c>
      <c r="C321">
        <v>15656.13745</v>
      </c>
      <c r="D321">
        <v>1.280692014</v>
      </c>
      <c r="E321">
        <v>2.2273802200000001</v>
      </c>
      <c r="G321" s="116"/>
    </row>
    <row r="322" spans="1:7">
      <c r="A322" s="116">
        <v>0.65358796296296295</v>
      </c>
      <c r="B322">
        <v>-503.13892129999999</v>
      </c>
      <c r="C322">
        <v>15655.976420000001</v>
      </c>
      <c r="D322">
        <v>1.270869104</v>
      </c>
      <c r="E322">
        <v>2.2268561120000001</v>
      </c>
      <c r="G322" s="116"/>
    </row>
    <row r="323" spans="1:7">
      <c r="A323" s="116">
        <v>0.65361111111111114</v>
      </c>
      <c r="B323">
        <v>-493.16011479999997</v>
      </c>
      <c r="C323">
        <v>15655.35591</v>
      </c>
      <c r="D323">
        <v>1.2816280419999999</v>
      </c>
      <c r="E323">
        <v>2.2267494339999998</v>
      </c>
      <c r="G323" s="116"/>
    </row>
    <row r="324" spans="1:7">
      <c r="A324" s="116">
        <v>0.65363425925925933</v>
      </c>
      <c r="B324">
        <v>-492.49905260000003</v>
      </c>
      <c r="C324">
        <v>15654.944079999999</v>
      </c>
      <c r="D324">
        <v>1.275095248</v>
      </c>
      <c r="E324">
        <v>2.2262651390000001</v>
      </c>
      <c r="G324" s="116"/>
    </row>
    <row r="325" spans="1:7">
      <c r="A325" s="116">
        <v>0.65365740740740741</v>
      </c>
      <c r="B325">
        <v>-485.80209400000001</v>
      </c>
      <c r="C325">
        <v>15653.55661</v>
      </c>
      <c r="D325">
        <v>1.292759005</v>
      </c>
      <c r="E325">
        <v>2.2254418899999999</v>
      </c>
      <c r="G325" s="116"/>
    </row>
    <row r="326" spans="1:7">
      <c r="A326" s="116">
        <v>0.65368055555555549</v>
      </c>
      <c r="B326">
        <v>-494.82013819999997</v>
      </c>
      <c r="C326">
        <v>15652.664580000001</v>
      </c>
      <c r="D326">
        <v>1.2920323499999999</v>
      </c>
      <c r="E326">
        <v>2.2260640249999999</v>
      </c>
      <c r="G326" s="116"/>
    </row>
    <row r="327" spans="1:7">
      <c r="A327" s="116">
        <v>0.65370370370370368</v>
      </c>
      <c r="B327">
        <v>-505.16348429999999</v>
      </c>
      <c r="C327">
        <v>15651.55</v>
      </c>
      <c r="D327">
        <v>1.297843801</v>
      </c>
      <c r="E327">
        <v>2.2285246019999998</v>
      </c>
      <c r="G327" s="116"/>
    </row>
    <row r="328" spans="1:7">
      <c r="A328" s="116">
        <v>0.65372685185185186</v>
      </c>
      <c r="B328">
        <v>-487.64520440000001</v>
      </c>
      <c r="C328">
        <v>15651.14242</v>
      </c>
      <c r="D328">
        <v>1.285438903</v>
      </c>
      <c r="E328">
        <v>2.2267379040000002</v>
      </c>
      <c r="G328" s="116"/>
    </row>
    <row r="329" spans="1:7">
      <c r="A329" s="116">
        <v>0.65374999999999994</v>
      </c>
      <c r="B329">
        <v>-484.35018129999997</v>
      </c>
      <c r="C329">
        <v>15650.85075</v>
      </c>
      <c r="D329">
        <v>1.2807174370000001</v>
      </c>
      <c r="E329">
        <v>2.2283126119999999</v>
      </c>
      <c r="G329" s="116"/>
    </row>
    <row r="330" spans="1:7">
      <c r="A330" s="116">
        <v>0.65377314814814813</v>
      </c>
      <c r="B330">
        <v>-496.9347143</v>
      </c>
      <c r="C330">
        <v>15649.67073</v>
      </c>
      <c r="D330">
        <v>1.2803060639999999</v>
      </c>
      <c r="E330">
        <v>2.2271414809999999</v>
      </c>
      <c r="G330" s="116"/>
    </row>
    <row r="331" spans="1:7">
      <c r="A331" s="116">
        <v>0.65379629629629632</v>
      </c>
      <c r="B331">
        <v>-498.75082650000002</v>
      </c>
      <c r="C331">
        <v>15649.51829</v>
      </c>
      <c r="D331">
        <v>1.2745389069999999</v>
      </c>
      <c r="E331">
        <v>2.2264819810000001</v>
      </c>
      <c r="G331" s="116"/>
    </row>
    <row r="332" spans="1:7">
      <c r="A332" s="116">
        <v>0.6538194444444444</v>
      </c>
      <c r="B332">
        <v>-489.34437300000002</v>
      </c>
      <c r="C332">
        <v>15649.333979999999</v>
      </c>
      <c r="D332">
        <v>1.294458517</v>
      </c>
      <c r="E332">
        <v>2.2281421140000002</v>
      </c>
      <c r="G332" s="116"/>
    </row>
    <row r="333" spans="1:7">
      <c r="A333" s="116">
        <v>0.65384259259259259</v>
      </c>
      <c r="B333">
        <v>-485.34053460000001</v>
      </c>
      <c r="C333">
        <v>15649.01239</v>
      </c>
      <c r="D333">
        <v>1.278082266</v>
      </c>
      <c r="E333">
        <v>2.226743581</v>
      </c>
      <c r="G333" s="116"/>
    </row>
    <row r="334" spans="1:7">
      <c r="A334" s="116">
        <v>0.65386574074074078</v>
      </c>
      <c r="B334">
        <v>-462.93561419999997</v>
      </c>
      <c r="C334">
        <v>15647.24603</v>
      </c>
      <c r="D334">
        <v>1.273034617</v>
      </c>
      <c r="E334">
        <v>2.226830606</v>
      </c>
      <c r="G334" s="116"/>
    </row>
    <row r="335" spans="1:7">
      <c r="A335" s="116">
        <v>0.65388888888888885</v>
      </c>
      <c r="B335">
        <v>-458.26946889999999</v>
      </c>
      <c r="C335">
        <v>15646.34096</v>
      </c>
      <c r="D335">
        <v>1.277657016</v>
      </c>
      <c r="E335">
        <v>2.227417983</v>
      </c>
      <c r="G335" s="116"/>
    </row>
    <row r="336" spans="1:7">
      <c r="A336" s="116">
        <v>0.65391203703703704</v>
      </c>
      <c r="B336">
        <v>-389.53477679999997</v>
      </c>
      <c r="C336">
        <v>15646.058290000001</v>
      </c>
      <c r="D336">
        <v>1.29152467</v>
      </c>
      <c r="E336">
        <v>2.2257315910000002</v>
      </c>
      <c r="G336" s="116"/>
    </row>
    <row r="337" spans="1:7">
      <c r="A337" s="116">
        <v>0.65393518518518523</v>
      </c>
      <c r="B337">
        <v>-389.97798449999999</v>
      </c>
      <c r="C337">
        <v>15645.595569999999</v>
      </c>
      <c r="D337">
        <v>1.2919038860000001</v>
      </c>
      <c r="E337">
        <v>2.2280986270000001</v>
      </c>
      <c r="G337" s="116"/>
    </row>
    <row r="338" spans="1:7">
      <c r="A338" s="116">
        <v>0.65395833333333331</v>
      </c>
      <c r="B338">
        <v>-390.91996640000002</v>
      </c>
      <c r="C338">
        <v>15645.25488</v>
      </c>
      <c r="D338">
        <v>1.2862839559999999</v>
      </c>
      <c r="E338">
        <v>2.2283234350000001</v>
      </c>
      <c r="G338" s="116"/>
    </row>
    <row r="339" spans="1:7">
      <c r="A339" s="116">
        <v>0.6539814814814815</v>
      </c>
      <c r="B339">
        <v>-391.02302689999999</v>
      </c>
      <c r="C339">
        <v>15643.29189</v>
      </c>
      <c r="D339">
        <v>1.2947944419999999</v>
      </c>
      <c r="E339">
        <v>2.227316546</v>
      </c>
      <c r="G339" s="116"/>
    </row>
    <row r="340" spans="1:7">
      <c r="A340" s="116">
        <v>0.65400462962962969</v>
      </c>
      <c r="B340">
        <v>-398.4048469</v>
      </c>
      <c r="C340">
        <v>15642.325580000001</v>
      </c>
      <c r="D340">
        <v>1.2854816309999999</v>
      </c>
      <c r="E340">
        <v>2.2283906340000001</v>
      </c>
      <c r="G340" s="116"/>
    </row>
    <row r="341" spans="1:7">
      <c r="A341" s="116">
        <v>0.65402777777777776</v>
      </c>
      <c r="B341">
        <v>-390.14580699999999</v>
      </c>
      <c r="C341">
        <v>15640.58021</v>
      </c>
      <c r="D341">
        <v>1.294976256</v>
      </c>
      <c r="E341">
        <v>2.226326813</v>
      </c>
      <c r="G341" s="116"/>
    </row>
    <row r="342" spans="1:7">
      <c r="A342" s="116">
        <v>0.65405092592592595</v>
      </c>
      <c r="B342">
        <v>-389.4238221</v>
      </c>
      <c r="C342">
        <v>15640.10456</v>
      </c>
      <c r="D342">
        <v>1.294907289</v>
      </c>
      <c r="E342">
        <v>2.2280807309999999</v>
      </c>
      <c r="G342" s="116"/>
    </row>
    <row r="343" spans="1:7">
      <c r="A343" s="116">
        <v>0.65407407407407414</v>
      </c>
      <c r="B343">
        <v>-394.01920769999998</v>
      </c>
      <c r="C343">
        <v>15638.939490000001</v>
      </c>
      <c r="D343">
        <v>1.278539989</v>
      </c>
      <c r="E343">
        <v>2.2258914289999998</v>
      </c>
      <c r="G343" s="116"/>
    </row>
    <row r="344" spans="1:7">
      <c r="A344" s="116">
        <v>0.65409722222222222</v>
      </c>
      <c r="B344">
        <v>-381.38083010000003</v>
      </c>
      <c r="C344">
        <v>15637.76167</v>
      </c>
      <c r="D344">
        <v>1.278256938</v>
      </c>
      <c r="E344">
        <v>2.2254411329999999</v>
      </c>
      <c r="G344" s="116"/>
    </row>
    <row r="345" spans="1:7">
      <c r="A345" s="116">
        <v>0.6541203703703703</v>
      </c>
      <c r="B345">
        <v>-402.7741752</v>
      </c>
      <c r="C345">
        <v>15637.18316</v>
      </c>
      <c r="D345">
        <v>1.299850175</v>
      </c>
      <c r="E345">
        <v>2.227785973</v>
      </c>
      <c r="G345" s="116"/>
    </row>
    <row r="346" spans="1:7">
      <c r="A346" s="116">
        <v>0.65414351851851849</v>
      </c>
      <c r="B346">
        <v>-390.00484949999998</v>
      </c>
      <c r="C346">
        <v>15636.864729999999</v>
      </c>
      <c r="D346">
        <v>1.2733130800000001</v>
      </c>
      <c r="E346">
        <v>2.226478003</v>
      </c>
      <c r="G346" s="116"/>
    </row>
    <row r="347" spans="1:7">
      <c r="A347" s="116">
        <v>0.65416666666666667</v>
      </c>
      <c r="B347">
        <v>-391.9833256</v>
      </c>
      <c r="C347">
        <v>15636.26419</v>
      </c>
      <c r="D347">
        <v>1.2848813240000001</v>
      </c>
      <c r="E347">
        <v>2.2256073280000002</v>
      </c>
      <c r="G347" s="116"/>
    </row>
    <row r="348" spans="1:7">
      <c r="A348" s="116">
        <v>0.65418981481481475</v>
      </c>
      <c r="B348">
        <v>-497.28127699999999</v>
      </c>
      <c r="C348">
        <v>15634.28024</v>
      </c>
      <c r="D348">
        <v>1.2953387569999999</v>
      </c>
      <c r="E348">
        <v>2.2282311969999999</v>
      </c>
      <c r="G348" s="116"/>
    </row>
    <row r="349" spans="1:7">
      <c r="A349" s="116">
        <v>0.65421296296296294</v>
      </c>
      <c r="B349">
        <v>-483.58785269999998</v>
      </c>
      <c r="C349">
        <v>15633.64891</v>
      </c>
      <c r="D349">
        <v>1.289503155</v>
      </c>
      <c r="E349">
        <v>2.2286811850000001</v>
      </c>
      <c r="G349" s="116"/>
    </row>
    <row r="350" spans="1:7">
      <c r="A350" s="116">
        <v>0.65423611111111113</v>
      </c>
      <c r="B350">
        <v>-428.4414448</v>
      </c>
      <c r="C350">
        <v>15633.32404</v>
      </c>
      <c r="D350">
        <v>1.283720677</v>
      </c>
      <c r="E350">
        <v>2.227538054</v>
      </c>
      <c r="G350" s="116"/>
    </row>
    <row r="351" spans="1:7">
      <c r="A351" s="116">
        <v>0.65425925925925921</v>
      </c>
      <c r="B351">
        <v>-465.87836759999999</v>
      </c>
      <c r="C351">
        <v>15631.479939999999</v>
      </c>
      <c r="D351">
        <v>1.296322491</v>
      </c>
      <c r="E351">
        <v>2.2276811460000001</v>
      </c>
      <c r="G351" s="116"/>
    </row>
    <row r="352" spans="1:7">
      <c r="A352" s="116">
        <v>0.6542824074074074</v>
      </c>
      <c r="B352">
        <v>-501.5848383</v>
      </c>
      <c r="C352">
        <v>15630.441699999999</v>
      </c>
      <c r="D352">
        <v>1.280682527</v>
      </c>
      <c r="E352">
        <v>2.2267206279999998</v>
      </c>
      <c r="G352" s="116"/>
    </row>
    <row r="353" spans="1:7">
      <c r="A353" s="116">
        <v>0.65430555555555558</v>
      </c>
      <c r="B353">
        <v>-479.0506613</v>
      </c>
      <c r="C353">
        <v>15628.703670000001</v>
      </c>
      <c r="D353">
        <v>1.2901704679999999</v>
      </c>
      <c r="E353">
        <v>2.2258206839999999</v>
      </c>
      <c r="G353" s="116"/>
    </row>
    <row r="354" spans="1:7">
      <c r="A354" s="116">
        <v>0.65432870370370366</v>
      </c>
      <c r="B354">
        <v>-488.24509560000001</v>
      </c>
      <c r="C354">
        <v>15628.563550000001</v>
      </c>
      <c r="D354">
        <v>1.2844225760000001</v>
      </c>
      <c r="E354">
        <v>2.2277131510000001</v>
      </c>
      <c r="G354" s="116"/>
    </row>
    <row r="355" spans="1:7">
      <c r="A355" s="116">
        <v>0.65435185185185185</v>
      </c>
      <c r="B355">
        <v>-480.49571049999997</v>
      </c>
      <c r="C355">
        <v>15627.88106</v>
      </c>
      <c r="D355">
        <v>1.2918944649999999</v>
      </c>
      <c r="E355">
        <v>2.2267651320000001</v>
      </c>
      <c r="G355" s="116"/>
    </row>
    <row r="356" spans="1:7">
      <c r="A356" s="116">
        <v>0.65437500000000004</v>
      </c>
      <c r="B356">
        <v>-391.94935600000002</v>
      </c>
      <c r="C356">
        <v>15626.015359999999</v>
      </c>
      <c r="D356">
        <v>1.275966331</v>
      </c>
      <c r="E356">
        <v>2.227623377</v>
      </c>
      <c r="G356" s="116"/>
    </row>
    <row r="357" spans="1:7">
      <c r="A357" s="116">
        <v>0.65439814814814812</v>
      </c>
      <c r="B357">
        <v>-403.82233589999998</v>
      </c>
      <c r="C357">
        <v>15625.215679999999</v>
      </c>
      <c r="D357">
        <v>1.2756480189999999</v>
      </c>
      <c r="E357">
        <v>2.2253212869999999</v>
      </c>
      <c r="G357" s="116"/>
    </row>
    <row r="358" spans="1:7">
      <c r="A358" s="116">
        <v>0.65442129629629631</v>
      </c>
      <c r="B358">
        <v>-488.00198820000003</v>
      </c>
      <c r="C358">
        <v>15624.15861</v>
      </c>
      <c r="D358">
        <v>1.2930167370000001</v>
      </c>
      <c r="E358">
        <v>2.2270830070000001</v>
      </c>
      <c r="G358" s="116"/>
    </row>
    <row r="359" spans="1:7">
      <c r="A359" s="116">
        <v>0.6544444444444445</v>
      </c>
      <c r="B359">
        <v>-466.898099</v>
      </c>
      <c r="C359">
        <v>15622.705400000001</v>
      </c>
      <c r="D359">
        <v>1.2973063279999999</v>
      </c>
      <c r="E359">
        <v>2.2271617639999999</v>
      </c>
      <c r="G359" s="116"/>
    </row>
    <row r="360" spans="1:7">
      <c r="A360" s="116">
        <v>0.65446759259259257</v>
      </c>
      <c r="B360">
        <v>-489.37834509999999</v>
      </c>
      <c r="C360">
        <v>15622.554319999999</v>
      </c>
      <c r="D360">
        <v>1.275772267</v>
      </c>
      <c r="E360">
        <v>2.2278575429999998</v>
      </c>
      <c r="G360" s="116"/>
    </row>
    <row r="361" spans="1:7">
      <c r="A361" s="116">
        <v>0.65449074074074076</v>
      </c>
      <c r="B361">
        <v>-486.68110519999999</v>
      </c>
      <c r="C361">
        <v>15622.162109999999</v>
      </c>
      <c r="D361">
        <v>1.28179172</v>
      </c>
      <c r="E361">
        <v>2.2254257229999999</v>
      </c>
      <c r="G361" s="116"/>
    </row>
    <row r="362" spans="1:7">
      <c r="A362" s="116">
        <v>0.65451388888888895</v>
      </c>
      <c r="B362">
        <v>-481.66349839999998</v>
      </c>
      <c r="C362">
        <v>15621.23775</v>
      </c>
      <c r="D362">
        <v>1.272495208</v>
      </c>
      <c r="E362">
        <v>2.2263823380000001</v>
      </c>
      <c r="G362" s="116"/>
    </row>
    <row r="363" spans="1:7">
      <c r="A363" s="116">
        <v>0.65453703703703703</v>
      </c>
      <c r="B363">
        <v>-490.40735059999997</v>
      </c>
      <c r="C363">
        <v>15619.350630000001</v>
      </c>
      <c r="D363">
        <v>1.2911811529999999</v>
      </c>
      <c r="E363">
        <v>2.2256177309999998</v>
      </c>
      <c r="G363" s="116"/>
    </row>
    <row r="364" spans="1:7">
      <c r="A364" s="116">
        <v>0.65456018518518522</v>
      </c>
      <c r="B364">
        <v>-495.7568387</v>
      </c>
      <c r="C364">
        <v>15618.82149</v>
      </c>
      <c r="D364">
        <v>1.274694912</v>
      </c>
      <c r="E364">
        <v>2.2280296389999998</v>
      </c>
      <c r="G364" s="116"/>
    </row>
    <row r="365" spans="1:7">
      <c r="A365" s="116">
        <v>0.65458333333333341</v>
      </c>
      <c r="B365">
        <v>-381.70260819999999</v>
      </c>
      <c r="C365">
        <v>15617.60462</v>
      </c>
      <c r="D365">
        <v>1.273641478</v>
      </c>
      <c r="E365">
        <v>2.225305315</v>
      </c>
      <c r="G365" s="116"/>
    </row>
    <row r="366" spans="1:7">
      <c r="A366" s="116">
        <v>0.65460648148148148</v>
      </c>
      <c r="B366">
        <v>-494.53817020000002</v>
      </c>
      <c r="C366">
        <v>15616.05935</v>
      </c>
      <c r="D366">
        <v>1.273948442</v>
      </c>
      <c r="E366">
        <v>2.2260539399999999</v>
      </c>
      <c r="G366" s="116"/>
    </row>
    <row r="367" spans="1:7">
      <c r="A367" s="116">
        <v>0.65462962962962956</v>
      </c>
      <c r="B367">
        <v>-497.85731750000002</v>
      </c>
      <c r="C367">
        <v>15614.470600000001</v>
      </c>
      <c r="D367">
        <v>1.293904717</v>
      </c>
      <c r="E367">
        <v>2.2264783260000001</v>
      </c>
      <c r="G367" s="116"/>
    </row>
    <row r="368" spans="1:7">
      <c r="A368" s="116">
        <v>0.65465277777777775</v>
      </c>
      <c r="B368">
        <v>-484.17582570000002</v>
      </c>
      <c r="C368">
        <v>15613.57281</v>
      </c>
      <c r="D368">
        <v>1.2816048659999999</v>
      </c>
      <c r="E368">
        <v>2.2278342910000002</v>
      </c>
      <c r="G368" s="116"/>
    </row>
    <row r="369" spans="1:7">
      <c r="A369" s="116">
        <v>0.65467592592592594</v>
      </c>
      <c r="B369">
        <v>-501.58002420000003</v>
      </c>
      <c r="C369">
        <v>15612.47063</v>
      </c>
      <c r="D369">
        <v>1.2953331749999999</v>
      </c>
      <c r="E369">
        <v>2.2275297969999999</v>
      </c>
      <c r="G369" s="116"/>
    </row>
    <row r="370" spans="1:7">
      <c r="A370" s="116">
        <v>0.65469907407407402</v>
      </c>
      <c r="B370">
        <v>-492.54735019999998</v>
      </c>
      <c r="C370">
        <v>15611.9234</v>
      </c>
      <c r="D370">
        <v>1.2775676069999999</v>
      </c>
      <c r="E370">
        <v>2.2264444210000001</v>
      </c>
      <c r="G370" s="116"/>
    </row>
    <row r="371" spans="1:7">
      <c r="A371" s="116">
        <v>0.65472222222222221</v>
      </c>
      <c r="B371">
        <v>-484.67075440000002</v>
      </c>
      <c r="C371">
        <v>15610.63992</v>
      </c>
      <c r="D371">
        <v>1.2965246699999999</v>
      </c>
      <c r="E371">
        <v>2.2269682839999998</v>
      </c>
      <c r="G371" s="116"/>
    </row>
    <row r="372" spans="1:7">
      <c r="A372" s="116">
        <v>0.65474537037037039</v>
      </c>
      <c r="B372">
        <v>-500.2409538</v>
      </c>
      <c r="C372">
        <v>15609.45897</v>
      </c>
      <c r="D372">
        <v>1.29131475</v>
      </c>
      <c r="E372">
        <v>2.227562888</v>
      </c>
      <c r="G372" s="116"/>
    </row>
    <row r="373" spans="1:7">
      <c r="A373" s="116">
        <v>0.65476851851851847</v>
      </c>
      <c r="B373">
        <v>-504.06992709999997</v>
      </c>
      <c r="C373">
        <v>15607.81227</v>
      </c>
      <c r="D373">
        <v>1.299701913</v>
      </c>
      <c r="E373">
        <v>2.2274313170000002</v>
      </c>
      <c r="G373" s="116"/>
    </row>
    <row r="374" spans="1:7">
      <c r="A374" s="116">
        <v>0.65479166666666666</v>
      </c>
      <c r="B374">
        <v>-486.98733650000003</v>
      </c>
      <c r="C374">
        <v>15607.319079999999</v>
      </c>
      <c r="D374">
        <v>1.2979076679999999</v>
      </c>
      <c r="E374">
        <v>2.2258400539999998</v>
      </c>
      <c r="G374" s="116"/>
    </row>
    <row r="375" spans="1:7">
      <c r="A375" s="116">
        <v>0.65481481481481485</v>
      </c>
      <c r="B375">
        <v>-492.21273669999999</v>
      </c>
      <c r="C375">
        <v>15607.1378</v>
      </c>
      <c r="D375">
        <v>1.284894574</v>
      </c>
      <c r="E375">
        <v>2.2285574779999999</v>
      </c>
      <c r="G375" s="116"/>
    </row>
    <row r="376" spans="1:7">
      <c r="A376" s="116">
        <v>0.65483796296296293</v>
      </c>
      <c r="B376">
        <v>-493.79652770000001</v>
      </c>
      <c r="C376">
        <v>15605.510249999999</v>
      </c>
      <c r="D376">
        <v>1.2724464710000001</v>
      </c>
      <c r="E376">
        <v>2.226205685</v>
      </c>
      <c r="G376" s="116"/>
    </row>
    <row r="377" spans="1:7">
      <c r="A377" s="116">
        <v>0.65486111111111112</v>
      </c>
      <c r="B377">
        <v>-507.89352259999998</v>
      </c>
      <c r="C377">
        <v>15605.303159999999</v>
      </c>
      <c r="D377">
        <v>1.278325412</v>
      </c>
      <c r="E377">
        <v>2.226160911</v>
      </c>
      <c r="G377" s="116"/>
    </row>
    <row r="378" spans="1:7">
      <c r="A378" s="116">
        <v>0.6548842592592593</v>
      </c>
      <c r="B378">
        <v>-495.70057420000001</v>
      </c>
      <c r="C378">
        <v>15604.97085</v>
      </c>
      <c r="D378">
        <v>1.2880894759999999</v>
      </c>
      <c r="E378">
        <v>2.2281177169999999</v>
      </c>
      <c r="G378" s="116"/>
    </row>
    <row r="379" spans="1:7">
      <c r="A379" s="116">
        <v>0.65490740740740738</v>
      </c>
      <c r="B379">
        <v>-501.9785354</v>
      </c>
      <c r="C379">
        <v>15604.154759999999</v>
      </c>
      <c r="D379">
        <v>1.294141647</v>
      </c>
      <c r="E379">
        <v>2.2273178310000001</v>
      </c>
      <c r="G379" s="116"/>
    </row>
    <row r="380" spans="1:7">
      <c r="A380" s="116">
        <v>0.65493055555555557</v>
      </c>
      <c r="B380">
        <v>-501.62985620000001</v>
      </c>
      <c r="C380">
        <v>15602.239079999999</v>
      </c>
      <c r="D380">
        <v>1.290512817</v>
      </c>
      <c r="E380">
        <v>2.2282581659999998</v>
      </c>
      <c r="G380" s="116"/>
    </row>
    <row r="381" spans="1:7">
      <c r="A381" s="116">
        <v>0.65495370370370376</v>
      </c>
      <c r="B381">
        <v>-489.15039869999998</v>
      </c>
      <c r="C381">
        <v>15601.54862</v>
      </c>
      <c r="D381">
        <v>1.276418872</v>
      </c>
      <c r="E381">
        <v>2.2276324399999998</v>
      </c>
      <c r="G381" s="116"/>
    </row>
    <row r="382" spans="1:7">
      <c r="A382" s="116">
        <v>0.65497685185185184</v>
      </c>
      <c r="B382">
        <v>-485.17258349999997</v>
      </c>
      <c r="C382">
        <v>15601.48331</v>
      </c>
      <c r="D382">
        <v>1.273041936</v>
      </c>
      <c r="E382">
        <v>2.2274819909999999</v>
      </c>
      <c r="G382" s="116"/>
    </row>
    <row r="383" spans="1:7">
      <c r="A383" s="116">
        <v>0.65500000000000003</v>
      </c>
      <c r="B383">
        <v>-496.93933479999998</v>
      </c>
      <c r="C383">
        <v>15600.58653</v>
      </c>
      <c r="D383">
        <v>1.2953586669999999</v>
      </c>
      <c r="E383">
        <v>2.2256309729999999</v>
      </c>
      <c r="G383" s="116"/>
    </row>
    <row r="384" spans="1:7">
      <c r="A384" s="116">
        <v>0.65502314814814822</v>
      </c>
      <c r="B384">
        <v>-496.7534612</v>
      </c>
      <c r="C384">
        <v>15599.06205</v>
      </c>
      <c r="D384">
        <v>1.277183537</v>
      </c>
      <c r="E384">
        <v>2.2285128959999998</v>
      </c>
      <c r="G384" s="116"/>
    </row>
    <row r="385" spans="1:7">
      <c r="A385" s="116">
        <v>0.65504629629629629</v>
      </c>
      <c r="B385">
        <v>-511.73662230000002</v>
      </c>
      <c r="C385">
        <v>15598.071309999999</v>
      </c>
      <c r="D385">
        <v>1.2933891799999999</v>
      </c>
      <c r="E385">
        <v>2.227535096</v>
      </c>
      <c r="G385" s="116"/>
    </row>
    <row r="386" spans="1:7">
      <c r="A386" s="116">
        <v>0.65506944444444437</v>
      </c>
      <c r="B386">
        <v>-494.6941281</v>
      </c>
      <c r="C386">
        <v>15597.448469999999</v>
      </c>
      <c r="D386">
        <v>1.2932759629999999</v>
      </c>
      <c r="E386">
        <v>2.2280195059999999</v>
      </c>
      <c r="G386" s="116"/>
    </row>
    <row r="387" spans="1:7">
      <c r="A387" s="116">
        <v>0.65509259259259256</v>
      </c>
      <c r="B387">
        <v>-492.22514489999998</v>
      </c>
      <c r="C387">
        <v>15597.16669</v>
      </c>
      <c r="D387">
        <v>1.2939178440000001</v>
      </c>
      <c r="E387">
        <v>2.2264961689999998</v>
      </c>
      <c r="G387" s="116"/>
    </row>
    <row r="388" spans="1:7">
      <c r="A388" s="116">
        <v>0.65511574074074075</v>
      </c>
      <c r="B388">
        <v>-495.66826309999999</v>
      </c>
      <c r="C388">
        <v>15596.879709999999</v>
      </c>
      <c r="D388">
        <v>1.2913564529999999</v>
      </c>
      <c r="E388">
        <v>2.2272610230000001</v>
      </c>
      <c r="G388" s="116"/>
    </row>
    <row r="389" spans="1:7">
      <c r="A389" s="116">
        <v>0.65513888888888883</v>
      </c>
      <c r="B389">
        <v>-499.98933249999999</v>
      </c>
      <c r="C389">
        <v>15595.7441</v>
      </c>
      <c r="D389">
        <v>1.300338271</v>
      </c>
      <c r="E389">
        <v>2.2277635579999999</v>
      </c>
      <c r="G389" s="116"/>
    </row>
    <row r="390" spans="1:7">
      <c r="A390" s="116">
        <v>0.65516203703703701</v>
      </c>
      <c r="B390">
        <v>-501.70455429999998</v>
      </c>
      <c r="C390">
        <v>15595.48979</v>
      </c>
      <c r="D390">
        <v>1.286600991</v>
      </c>
      <c r="E390">
        <v>2.2261184909999998</v>
      </c>
      <c r="G390" s="116"/>
    </row>
    <row r="391" spans="1:7">
      <c r="A391" s="116">
        <v>0.6551851851851852</v>
      </c>
      <c r="B391">
        <v>-490.5372271</v>
      </c>
      <c r="C391">
        <v>15594.869849999999</v>
      </c>
      <c r="D391">
        <v>1.2932417490000001</v>
      </c>
      <c r="E391">
        <v>2.2268064600000002</v>
      </c>
      <c r="G391" s="116"/>
    </row>
    <row r="392" spans="1:7">
      <c r="A392" s="116">
        <v>0.65520833333333328</v>
      </c>
      <c r="B392">
        <v>-501.50255859999999</v>
      </c>
      <c r="C392">
        <v>15592.896339999999</v>
      </c>
      <c r="D392">
        <v>1.2702179899999999</v>
      </c>
      <c r="E392">
        <v>2.2286708900000001</v>
      </c>
      <c r="G392" s="116"/>
    </row>
    <row r="393" spans="1:7">
      <c r="A393" s="116">
        <v>0.65523148148148147</v>
      </c>
      <c r="B393">
        <v>-495.83477199999999</v>
      </c>
      <c r="C393">
        <v>15592.073829999999</v>
      </c>
      <c r="D393">
        <v>1.2992327530000001</v>
      </c>
      <c r="E393">
        <v>2.2281137790000001</v>
      </c>
      <c r="G393" s="116"/>
    </row>
    <row r="394" spans="1:7">
      <c r="A394" s="116">
        <v>0.65525462962962966</v>
      </c>
      <c r="B394">
        <v>-495.9655922</v>
      </c>
      <c r="C394">
        <v>15590.341770000001</v>
      </c>
      <c r="D394">
        <v>1.275995432</v>
      </c>
      <c r="E394">
        <v>2.2258090529999999</v>
      </c>
      <c r="G394" s="116"/>
    </row>
    <row r="395" spans="1:7">
      <c r="A395" s="116">
        <v>0.65527777777777774</v>
      </c>
      <c r="B395">
        <v>-491.8493292</v>
      </c>
      <c r="C395">
        <v>15589.51513</v>
      </c>
      <c r="D395">
        <v>1.2928312870000001</v>
      </c>
      <c r="E395">
        <v>2.2254707159999998</v>
      </c>
      <c r="G395" s="116"/>
    </row>
    <row r="396" spans="1:7">
      <c r="A396" s="116">
        <v>0.65530092592592593</v>
      </c>
      <c r="B396">
        <v>-489.2593124</v>
      </c>
      <c r="C396">
        <v>15588.610210000001</v>
      </c>
      <c r="D396">
        <v>1.2932973759999999</v>
      </c>
      <c r="E396">
        <v>2.2281179849999999</v>
      </c>
      <c r="G396" s="116"/>
    </row>
    <row r="397" spans="1:7">
      <c r="A397" s="116">
        <v>0.65532407407407411</v>
      </c>
      <c r="B397">
        <v>-493.92880659999997</v>
      </c>
      <c r="C397">
        <v>15588.472</v>
      </c>
      <c r="D397">
        <v>1.297015754</v>
      </c>
      <c r="E397">
        <v>2.227725725</v>
      </c>
      <c r="G397" s="116"/>
    </row>
    <row r="398" spans="1:7">
      <c r="A398" s="116">
        <v>0.65534722222222219</v>
      </c>
      <c r="B398">
        <v>-496.06646110000003</v>
      </c>
      <c r="C398">
        <v>15586.839819999999</v>
      </c>
      <c r="D398">
        <v>1.2896347349999999</v>
      </c>
      <c r="E398">
        <v>2.227880801</v>
      </c>
      <c r="G398" s="116"/>
    </row>
    <row r="399" spans="1:7">
      <c r="A399" s="116">
        <v>0.65537037037037038</v>
      </c>
      <c r="B399">
        <v>-503.72410689999998</v>
      </c>
      <c r="C399">
        <v>15586.508089999999</v>
      </c>
      <c r="D399">
        <v>1.281733193</v>
      </c>
      <c r="E399">
        <v>2.2254965000000002</v>
      </c>
      <c r="G399" s="116"/>
    </row>
    <row r="400" spans="1:7">
      <c r="A400" s="116">
        <v>0.65539351851851857</v>
      </c>
      <c r="B400">
        <v>-495.10259919999999</v>
      </c>
      <c r="C400">
        <v>15586.21825</v>
      </c>
      <c r="D400">
        <v>1.293380226</v>
      </c>
      <c r="E400">
        <v>2.225707587</v>
      </c>
      <c r="G400" s="116"/>
    </row>
    <row r="401" spans="1:7">
      <c r="A401" s="116">
        <v>0.65541666666666665</v>
      </c>
      <c r="B401">
        <v>-486.7785877</v>
      </c>
      <c r="C401">
        <v>15586.190060000001</v>
      </c>
      <c r="D401">
        <v>1.285861862</v>
      </c>
      <c r="E401">
        <v>2.2255495079999998</v>
      </c>
      <c r="G401" s="116"/>
    </row>
    <row r="402" spans="1:7">
      <c r="A402" s="116">
        <v>0.65543981481481484</v>
      </c>
      <c r="B402">
        <v>-495.7882113</v>
      </c>
      <c r="C402">
        <v>15585.70241</v>
      </c>
      <c r="D402">
        <v>1.2981151950000001</v>
      </c>
      <c r="E402">
        <v>2.2262059280000002</v>
      </c>
      <c r="G402" s="116"/>
    </row>
    <row r="403" spans="1:7">
      <c r="A403" s="116">
        <v>0.65546296296296302</v>
      </c>
      <c r="B403">
        <v>-498.60070130000003</v>
      </c>
      <c r="C403">
        <v>15585.35123</v>
      </c>
      <c r="D403">
        <v>1.293227041</v>
      </c>
      <c r="E403">
        <v>2.2277690880000001</v>
      </c>
      <c r="G403" s="116"/>
    </row>
    <row r="404" spans="1:7">
      <c r="A404" s="116">
        <v>0.6554861111111111</v>
      </c>
      <c r="B404">
        <v>-469.07587469999999</v>
      </c>
      <c r="C404">
        <v>15584.48295</v>
      </c>
      <c r="D404">
        <v>1.2957475650000001</v>
      </c>
      <c r="E404">
        <v>2.2263933420000002</v>
      </c>
      <c r="G404" s="116"/>
    </row>
    <row r="405" spans="1:7">
      <c r="A405" s="116">
        <v>0.65550925925925929</v>
      </c>
      <c r="B405">
        <v>-482.59572270000001</v>
      </c>
      <c r="C405">
        <v>15583.619000000001</v>
      </c>
      <c r="D405">
        <v>1.294664024</v>
      </c>
      <c r="E405">
        <v>2.2271267520000002</v>
      </c>
      <c r="G405" s="116"/>
    </row>
    <row r="406" spans="1:7">
      <c r="A406" s="116">
        <v>0.65553240740740748</v>
      </c>
      <c r="B406">
        <v>-494.90171529999998</v>
      </c>
      <c r="C406">
        <v>15583.35922</v>
      </c>
      <c r="D406">
        <v>1.273402133</v>
      </c>
      <c r="E406">
        <v>2.2283749739999998</v>
      </c>
      <c r="G406" s="116"/>
    </row>
    <row r="407" spans="1:7">
      <c r="A407" s="116">
        <v>0.65555555555555556</v>
      </c>
      <c r="B407">
        <v>-501.23192979999999</v>
      </c>
      <c r="C407">
        <v>15581.58461</v>
      </c>
      <c r="D407">
        <v>1.2793869929999999</v>
      </c>
      <c r="E407">
        <v>2.2256041120000001</v>
      </c>
      <c r="G407" s="116"/>
    </row>
    <row r="408" spans="1:7">
      <c r="A408" s="116">
        <v>0.65557870370370364</v>
      </c>
      <c r="B408">
        <v>-497.78265249999998</v>
      </c>
      <c r="C408">
        <v>15581.48468</v>
      </c>
      <c r="D408">
        <v>1.273771174</v>
      </c>
      <c r="E408">
        <v>2.2276942239999999</v>
      </c>
      <c r="G408" s="116"/>
    </row>
    <row r="409" spans="1:7">
      <c r="A409" s="116">
        <v>0.65560185185185182</v>
      </c>
      <c r="B409">
        <v>-499.56556219999999</v>
      </c>
      <c r="C409">
        <v>15581.142669999999</v>
      </c>
      <c r="D409">
        <v>1.2805210810000001</v>
      </c>
      <c r="E409">
        <v>2.2255087630000001</v>
      </c>
      <c r="G409" s="116"/>
    </row>
    <row r="410" spans="1:7">
      <c r="A410" s="116">
        <v>0.65562500000000001</v>
      </c>
      <c r="B410">
        <v>-502.04974540000001</v>
      </c>
      <c r="C410">
        <v>15580.90271</v>
      </c>
      <c r="D410">
        <v>1.276920249</v>
      </c>
      <c r="E410">
        <v>2.227132085</v>
      </c>
      <c r="G410" s="116"/>
    </row>
    <row r="411" spans="1:7">
      <c r="A411" s="116">
        <v>0.65564814814814809</v>
      </c>
      <c r="B411">
        <v>-496.3178418</v>
      </c>
      <c r="C411">
        <v>15579.60233</v>
      </c>
      <c r="D411">
        <v>1.2727014569999999</v>
      </c>
      <c r="E411">
        <v>2.2278876190000001</v>
      </c>
      <c r="G411" s="116"/>
    </row>
    <row r="412" spans="1:7">
      <c r="A412" s="116">
        <v>0.65567129629629628</v>
      </c>
      <c r="B412">
        <v>-495.11815519999999</v>
      </c>
      <c r="C412">
        <v>15578.40473</v>
      </c>
      <c r="D412">
        <v>1.273523242</v>
      </c>
      <c r="E412">
        <v>2.2266900280000002</v>
      </c>
      <c r="G412" s="116"/>
    </row>
    <row r="413" spans="1:7">
      <c r="A413" s="116">
        <v>0.65569444444444447</v>
      </c>
      <c r="B413">
        <v>-492.71061370000001</v>
      </c>
      <c r="C413">
        <v>15577.74576</v>
      </c>
      <c r="D413">
        <v>1.2835530740000001</v>
      </c>
      <c r="E413">
        <v>2.2282359679999999</v>
      </c>
      <c r="G413" s="116"/>
    </row>
    <row r="414" spans="1:7">
      <c r="A414" s="116">
        <v>0.65571759259259255</v>
      </c>
      <c r="B414">
        <v>-494.7108897</v>
      </c>
      <c r="C414">
        <v>15577.205459999999</v>
      </c>
      <c r="D414">
        <v>1.271340666</v>
      </c>
      <c r="E414">
        <v>2.226719192</v>
      </c>
      <c r="G414" s="116"/>
    </row>
    <row r="415" spans="1:7">
      <c r="A415" s="116">
        <v>0.65574074074074074</v>
      </c>
      <c r="B415">
        <v>-506.01161789999998</v>
      </c>
      <c r="C415">
        <v>15576.091280000001</v>
      </c>
      <c r="D415">
        <v>1.297147439</v>
      </c>
      <c r="E415">
        <v>2.2279372180000001</v>
      </c>
      <c r="G415" s="116"/>
    </row>
    <row r="416" spans="1:7">
      <c r="A416" s="116">
        <v>0.65576388888888892</v>
      </c>
      <c r="B416">
        <v>-486.68852099999998</v>
      </c>
      <c r="C416">
        <v>15575.4115</v>
      </c>
      <c r="D416">
        <v>1.2745319100000001</v>
      </c>
      <c r="E416">
        <v>2.2286213990000001</v>
      </c>
      <c r="G416" s="116"/>
    </row>
    <row r="417" spans="1:7">
      <c r="A417" s="116">
        <v>0.655787037037037</v>
      </c>
      <c r="B417">
        <v>-500.27002920000001</v>
      </c>
      <c r="C417">
        <v>15575.095960000001</v>
      </c>
      <c r="D417">
        <v>1.294118511</v>
      </c>
      <c r="E417">
        <v>2.2258283360000002</v>
      </c>
      <c r="G417" s="116"/>
    </row>
    <row r="418" spans="1:7">
      <c r="A418" s="116">
        <v>0.65581018518518519</v>
      </c>
      <c r="B418">
        <v>-489.81116420000001</v>
      </c>
      <c r="C418">
        <v>15574.345240000001</v>
      </c>
      <c r="D418">
        <v>1.2912163050000001</v>
      </c>
      <c r="E418">
        <v>2.225983566</v>
      </c>
      <c r="G418" s="116"/>
    </row>
    <row r="419" spans="1:7">
      <c r="A419" s="116">
        <v>0.65583333333333338</v>
      </c>
      <c r="B419">
        <v>-493.18124599999999</v>
      </c>
      <c r="C419">
        <v>15573.62033</v>
      </c>
      <c r="D419">
        <v>1.3003146940000001</v>
      </c>
      <c r="E419">
        <v>2.227189262</v>
      </c>
      <c r="G419" s="116"/>
    </row>
    <row r="420" spans="1:7">
      <c r="A420" s="116">
        <v>0.65585648148148146</v>
      </c>
      <c r="B420">
        <v>-505.08649279999997</v>
      </c>
      <c r="C420">
        <v>15573.143899999999</v>
      </c>
      <c r="D420">
        <v>1.272273714</v>
      </c>
      <c r="E420">
        <v>2.2262832079999999</v>
      </c>
      <c r="G420" s="116"/>
    </row>
    <row r="421" spans="1:7">
      <c r="A421" s="116">
        <v>0.65587962962962965</v>
      </c>
      <c r="B421">
        <v>-493.9317034</v>
      </c>
      <c r="C421">
        <v>15572.08035</v>
      </c>
      <c r="D421">
        <v>1.286014588</v>
      </c>
      <c r="E421">
        <v>2.226666233</v>
      </c>
      <c r="G421" s="116"/>
    </row>
    <row r="422" spans="1:7">
      <c r="A422" s="116">
        <v>0.65590277777777783</v>
      </c>
      <c r="B422">
        <v>-490.01149959999998</v>
      </c>
      <c r="C422">
        <v>15570.153029999999</v>
      </c>
      <c r="D422">
        <v>1.277448498</v>
      </c>
      <c r="E422">
        <v>2.2271600340000002</v>
      </c>
      <c r="G422" s="116"/>
    </row>
    <row r="423" spans="1:7">
      <c r="A423" s="116">
        <v>0.65592592592592591</v>
      </c>
      <c r="B423">
        <v>-494.42879809999999</v>
      </c>
      <c r="C423">
        <v>15569.21046</v>
      </c>
      <c r="D423">
        <v>1.276127311</v>
      </c>
      <c r="E423">
        <v>2.2271703829999998</v>
      </c>
      <c r="G423" s="116"/>
    </row>
    <row r="424" spans="1:7">
      <c r="A424" s="116">
        <v>0.6559490740740741</v>
      </c>
      <c r="B424">
        <v>-492.0199432</v>
      </c>
      <c r="C424">
        <v>15568.6297</v>
      </c>
      <c r="D424">
        <v>1.287428064</v>
      </c>
      <c r="E424">
        <v>2.227516241</v>
      </c>
      <c r="G424" s="116"/>
    </row>
    <row r="425" spans="1:7">
      <c r="A425" s="116">
        <v>0.65597222222222229</v>
      </c>
      <c r="B425">
        <v>-494.207156</v>
      </c>
      <c r="C425">
        <v>15567.38919</v>
      </c>
      <c r="D425">
        <v>1.276225495</v>
      </c>
      <c r="E425">
        <v>2.2266852610000001</v>
      </c>
      <c r="G425" s="116"/>
    </row>
    <row r="426" spans="1:7">
      <c r="A426" s="116">
        <v>0.65599537037037037</v>
      </c>
      <c r="B426">
        <v>-492.83092909999999</v>
      </c>
      <c r="C426">
        <v>15566.20046</v>
      </c>
      <c r="D426">
        <v>1.298288498</v>
      </c>
      <c r="E426">
        <v>2.2283870459999999</v>
      </c>
      <c r="G426" s="116"/>
    </row>
    <row r="427" spans="1:7">
      <c r="A427" s="116">
        <v>0.65601851851851845</v>
      </c>
      <c r="B427">
        <v>-492.47551040000002</v>
      </c>
      <c r="C427">
        <v>15565.35584</v>
      </c>
      <c r="D427">
        <v>1.30005773</v>
      </c>
      <c r="E427">
        <v>2.225950622</v>
      </c>
      <c r="G427" s="116"/>
    </row>
    <row r="428" spans="1:7">
      <c r="A428" s="116">
        <v>0.65604166666666663</v>
      </c>
      <c r="B428">
        <v>-500.54428109999998</v>
      </c>
      <c r="C428">
        <v>15563.970520000001</v>
      </c>
      <c r="D428">
        <v>1.2875449109999999</v>
      </c>
      <c r="E428">
        <v>2.22646897</v>
      </c>
      <c r="G428" s="116"/>
    </row>
    <row r="429" spans="1:7">
      <c r="A429" s="116">
        <v>0.65606481481481482</v>
      </c>
      <c r="B429">
        <v>-500.06988239999998</v>
      </c>
      <c r="C429">
        <v>15563.126340000001</v>
      </c>
      <c r="D429">
        <v>1.278126836</v>
      </c>
      <c r="E429">
        <v>2.2257438559999998</v>
      </c>
      <c r="G429" s="116"/>
    </row>
    <row r="430" spans="1:7">
      <c r="A430" s="116">
        <v>0.6560879629629629</v>
      </c>
      <c r="B430">
        <v>-493.61099789999997</v>
      </c>
      <c r="C430">
        <v>15561.28584</v>
      </c>
      <c r="D430">
        <v>1.2716349840000001</v>
      </c>
      <c r="E430">
        <v>2.2258575770000002</v>
      </c>
      <c r="G430" s="116"/>
    </row>
    <row r="431" spans="1:7">
      <c r="A431" s="116">
        <v>0.65611111111111109</v>
      </c>
      <c r="B431">
        <v>-503.3862613</v>
      </c>
      <c r="C431">
        <v>15560.351070000001</v>
      </c>
      <c r="D431">
        <v>1.2747856550000001</v>
      </c>
      <c r="E431">
        <v>2.226959318</v>
      </c>
      <c r="G431" s="116"/>
    </row>
    <row r="432" spans="1:7">
      <c r="A432" s="116">
        <v>0.65613425925925928</v>
      </c>
      <c r="B432">
        <v>-491.1332385</v>
      </c>
      <c r="C432">
        <v>15559.691570000001</v>
      </c>
      <c r="D432">
        <v>1.292575716</v>
      </c>
      <c r="E432">
        <v>2.2259624379999998</v>
      </c>
      <c r="G432" s="116"/>
    </row>
    <row r="433" spans="1:7">
      <c r="A433" s="116">
        <v>0.65615740740740736</v>
      </c>
      <c r="B433">
        <v>-501.32139699999999</v>
      </c>
      <c r="C433">
        <v>15557.783750000001</v>
      </c>
      <c r="D433">
        <v>1.2936286269999999</v>
      </c>
      <c r="E433">
        <v>2.2275528759999998</v>
      </c>
      <c r="G433" s="116"/>
    </row>
    <row r="434" spans="1:7">
      <c r="A434" s="116">
        <v>0.65618055555555554</v>
      </c>
      <c r="B434">
        <v>-495.14385709999999</v>
      </c>
      <c r="C434">
        <v>15556.84045</v>
      </c>
      <c r="D434">
        <v>1.2733250730000001</v>
      </c>
      <c r="E434">
        <v>2.2263675919999999</v>
      </c>
      <c r="G434" s="116"/>
    </row>
    <row r="435" spans="1:7">
      <c r="A435" s="116">
        <v>0.65620370370370373</v>
      </c>
      <c r="B435">
        <v>-500.88180569999997</v>
      </c>
      <c r="C435">
        <v>15554.88925</v>
      </c>
      <c r="D435">
        <v>1.2777817380000001</v>
      </c>
      <c r="E435">
        <v>2.2267473610000001</v>
      </c>
      <c r="G435" s="116"/>
    </row>
    <row r="436" spans="1:7">
      <c r="A436" s="116">
        <v>0.65622685185185181</v>
      </c>
      <c r="B436">
        <v>-493.55540739999998</v>
      </c>
      <c r="C436">
        <v>15554.598770000001</v>
      </c>
      <c r="D436">
        <v>1.273474894</v>
      </c>
      <c r="E436">
        <v>2.2280025779999999</v>
      </c>
      <c r="G436" s="116"/>
    </row>
    <row r="437" spans="1:7">
      <c r="A437" s="116">
        <v>0.65625</v>
      </c>
      <c r="B437">
        <v>-500.13204409999997</v>
      </c>
      <c r="C437">
        <v>15553.21416</v>
      </c>
      <c r="D437">
        <v>1.297165455</v>
      </c>
      <c r="E437">
        <v>2.226966102</v>
      </c>
      <c r="G437" s="116"/>
    </row>
    <row r="438" spans="1:7">
      <c r="A438" s="116">
        <v>0.65627314814814819</v>
      </c>
      <c r="B438">
        <v>-498.57844970000002</v>
      </c>
      <c r="C438">
        <v>15552.537990000001</v>
      </c>
      <c r="D438">
        <v>1.2868421809999999</v>
      </c>
      <c r="E438">
        <v>2.227462703</v>
      </c>
      <c r="G438" s="116"/>
    </row>
    <row r="439" spans="1:7">
      <c r="A439" s="116">
        <v>0.65629629629629627</v>
      </c>
      <c r="B439">
        <v>-500.61073370000003</v>
      </c>
      <c r="C439">
        <v>15551.31199</v>
      </c>
      <c r="D439">
        <v>1.2903524580000001</v>
      </c>
      <c r="E439">
        <v>2.2266894810000002</v>
      </c>
      <c r="G439" s="116"/>
    </row>
    <row r="440" spans="1:7">
      <c r="A440" s="116">
        <v>0.65631944444444446</v>
      </c>
      <c r="B440">
        <v>-498.09487610000002</v>
      </c>
      <c r="C440">
        <v>15550.101720000001</v>
      </c>
      <c r="D440">
        <v>1.286699104</v>
      </c>
      <c r="E440">
        <v>2.2274594749999999</v>
      </c>
      <c r="G440" s="116"/>
    </row>
    <row r="441" spans="1:7">
      <c r="A441" s="116">
        <v>0.65634259259259264</v>
      </c>
      <c r="B441">
        <v>-495.93984810000001</v>
      </c>
      <c r="C441">
        <v>15548.72977</v>
      </c>
      <c r="D441">
        <v>1.2715437190000001</v>
      </c>
      <c r="E441">
        <v>2.2271841449999998</v>
      </c>
      <c r="G441" s="116"/>
    </row>
    <row r="442" spans="1:7">
      <c r="A442" s="116">
        <v>0.65636574074074072</v>
      </c>
      <c r="B442">
        <v>-489.4991417</v>
      </c>
      <c r="C442">
        <v>15547.29335</v>
      </c>
      <c r="D442">
        <v>1.27032941</v>
      </c>
      <c r="E442">
        <v>2.2277429999999998</v>
      </c>
      <c r="G442" s="116"/>
    </row>
    <row r="443" spans="1:7">
      <c r="A443" s="116">
        <v>0.65638888888888891</v>
      </c>
      <c r="B443">
        <v>-505.05072919999998</v>
      </c>
      <c r="C443">
        <v>15546.847739999999</v>
      </c>
      <c r="D443">
        <v>1.2930244449999999</v>
      </c>
      <c r="E443">
        <v>2.2269964959999999</v>
      </c>
      <c r="G443" s="116"/>
    </row>
    <row r="444" spans="1:7">
      <c r="A444" s="116">
        <v>0.6564120370370371</v>
      </c>
      <c r="B444">
        <v>-494.90374279999997</v>
      </c>
      <c r="C444">
        <v>15545.84525</v>
      </c>
      <c r="D444">
        <v>1.2876120660000001</v>
      </c>
      <c r="E444">
        <v>2.2264871359999998</v>
      </c>
      <c r="G444" s="116"/>
    </row>
    <row r="445" spans="1:7">
      <c r="A445" s="116">
        <v>0.65643518518518518</v>
      </c>
      <c r="B445">
        <v>-494.13205429999999</v>
      </c>
      <c r="C445">
        <v>15545.32869</v>
      </c>
      <c r="D445">
        <v>1.2963607930000001</v>
      </c>
      <c r="E445">
        <v>2.22663726</v>
      </c>
      <c r="G445" s="116"/>
    </row>
    <row r="446" spans="1:7">
      <c r="A446" s="116">
        <v>0.65645833333333337</v>
      </c>
      <c r="B446">
        <v>-498.3321603</v>
      </c>
      <c r="C446">
        <v>15545.02491</v>
      </c>
      <c r="D446">
        <v>1.291934769</v>
      </c>
      <c r="E446">
        <v>2.2275009460000001</v>
      </c>
      <c r="G446" s="116"/>
    </row>
    <row r="447" spans="1:7">
      <c r="A447" s="116">
        <v>0.65648148148148155</v>
      </c>
      <c r="B447">
        <v>-488.6499695</v>
      </c>
      <c r="C447">
        <v>15544.59914</v>
      </c>
      <c r="D447">
        <v>1.287689053</v>
      </c>
      <c r="E447">
        <v>2.2258210379999999</v>
      </c>
      <c r="G447" s="116"/>
    </row>
    <row r="448" spans="1:7">
      <c r="A448" s="116">
        <v>0.65650462962962963</v>
      </c>
      <c r="B448">
        <v>-499.71459019999998</v>
      </c>
      <c r="C448">
        <v>15544.43116</v>
      </c>
      <c r="D448">
        <v>1.2789950320000001</v>
      </c>
      <c r="E448">
        <v>2.2265839839999999</v>
      </c>
      <c r="G448" s="116"/>
    </row>
    <row r="449" spans="1:7">
      <c r="A449" s="116">
        <v>0.65652777777777771</v>
      </c>
      <c r="B449">
        <v>-497.19601160000002</v>
      </c>
      <c r="C449">
        <v>15542.993759999999</v>
      </c>
      <c r="D449">
        <v>1.2867078670000001</v>
      </c>
      <c r="E449">
        <v>2.228010507</v>
      </c>
      <c r="G449" s="116"/>
    </row>
    <row r="450" spans="1:7">
      <c r="A450" s="116">
        <v>0.6565509259259259</v>
      </c>
      <c r="B450">
        <v>-492.09566960000001</v>
      </c>
      <c r="C450">
        <v>15542.304319999999</v>
      </c>
      <c r="D450">
        <v>1.2736328560000001</v>
      </c>
      <c r="E450">
        <v>2.2254939230000002</v>
      </c>
      <c r="G450" s="116"/>
    </row>
    <row r="451" spans="1:7">
      <c r="A451" s="116">
        <v>0.65657407407407409</v>
      </c>
      <c r="B451">
        <v>-500.4361667</v>
      </c>
      <c r="C451">
        <v>15542.11702</v>
      </c>
      <c r="D451">
        <v>1.28823106</v>
      </c>
      <c r="E451">
        <v>2.2251038059999999</v>
      </c>
      <c r="G451" s="116"/>
    </row>
    <row r="452" spans="1:7">
      <c r="A452" s="116">
        <v>0.65659722222222217</v>
      </c>
      <c r="B452">
        <v>-491.42363949999998</v>
      </c>
      <c r="C452">
        <v>15541.253479999999</v>
      </c>
      <c r="D452">
        <v>1.289713855</v>
      </c>
      <c r="E452">
        <v>2.2273054499999998</v>
      </c>
      <c r="G452" s="116"/>
    </row>
    <row r="453" spans="1:7">
      <c r="A453" s="116">
        <v>0.65662037037037035</v>
      </c>
      <c r="B453">
        <v>-498.21103360000001</v>
      </c>
      <c r="C453">
        <v>15539.84823</v>
      </c>
      <c r="D453">
        <v>1.273348022</v>
      </c>
      <c r="E453">
        <v>2.2264958799999999</v>
      </c>
      <c r="G453" s="116"/>
    </row>
    <row r="454" spans="1:7">
      <c r="A454" s="116">
        <v>0.65664351851851854</v>
      </c>
      <c r="B454">
        <v>-503.91858070000001</v>
      </c>
      <c r="C454">
        <v>15538.43037</v>
      </c>
      <c r="D454">
        <v>1.2894333570000001</v>
      </c>
      <c r="E454">
        <v>2.2267615890000001</v>
      </c>
      <c r="G454" s="116"/>
    </row>
    <row r="455" spans="1:7">
      <c r="A455" s="116">
        <v>0.65666666666666662</v>
      </c>
      <c r="B455">
        <v>-497.6438551</v>
      </c>
      <c r="C455">
        <v>15536.873100000001</v>
      </c>
      <c r="D455">
        <v>1.2979839980000001</v>
      </c>
      <c r="E455">
        <v>2.2267124979999999</v>
      </c>
      <c r="G455" s="116"/>
    </row>
    <row r="456" spans="1:7">
      <c r="A456" s="116">
        <v>0.65668981481481481</v>
      </c>
      <c r="B456">
        <v>-506.29556730000002</v>
      </c>
      <c r="C456">
        <v>15536.688920000001</v>
      </c>
      <c r="D456">
        <v>1.287450725</v>
      </c>
      <c r="E456">
        <v>2.2274849319999999</v>
      </c>
      <c r="G456" s="116"/>
    </row>
    <row r="457" spans="1:7">
      <c r="A457" s="116">
        <v>0.656712962962963</v>
      </c>
      <c r="B457">
        <v>-495.94569910000001</v>
      </c>
      <c r="C457">
        <v>15536.348609999999</v>
      </c>
      <c r="D457">
        <v>1.2784495339999999</v>
      </c>
      <c r="E457">
        <v>2.2255565239999999</v>
      </c>
      <c r="G457" s="116"/>
    </row>
    <row r="458" spans="1:7">
      <c r="A458" s="116">
        <v>0.65673611111111108</v>
      </c>
      <c r="B458">
        <v>-491.92229350000002</v>
      </c>
      <c r="C458">
        <v>15534.92848</v>
      </c>
      <c r="D458">
        <v>1.2917133869999999</v>
      </c>
      <c r="E458">
        <v>2.2262493480000001</v>
      </c>
      <c r="G458" s="116"/>
    </row>
    <row r="459" spans="1:7">
      <c r="A459" s="116">
        <v>0.65675925925925926</v>
      </c>
      <c r="B459">
        <v>-494.31155810000001</v>
      </c>
      <c r="C459">
        <v>15534.388440000001</v>
      </c>
      <c r="D459">
        <v>1.27761407</v>
      </c>
      <c r="E459">
        <v>2.2278825950000001</v>
      </c>
      <c r="G459" s="116"/>
    </row>
    <row r="460" spans="1:7">
      <c r="A460" s="116">
        <v>0.65678240740740745</v>
      </c>
      <c r="B460">
        <v>-487.04559189999998</v>
      </c>
      <c r="C460">
        <v>15534.11292</v>
      </c>
      <c r="D460">
        <v>1.285749389</v>
      </c>
      <c r="E460">
        <v>2.228166732</v>
      </c>
      <c r="G460" s="116"/>
    </row>
    <row r="461" spans="1:7">
      <c r="A461" s="116">
        <v>0.65680555555555553</v>
      </c>
      <c r="B461">
        <v>-502.76180670000002</v>
      </c>
      <c r="C461">
        <v>15532.61499</v>
      </c>
      <c r="D461">
        <v>1.276355812</v>
      </c>
      <c r="E461">
        <v>2.2262338060000002</v>
      </c>
      <c r="G461" s="116"/>
    </row>
    <row r="462" spans="1:7">
      <c r="A462" s="116">
        <v>0.65682870370370372</v>
      </c>
      <c r="B462">
        <v>-498.86625340000001</v>
      </c>
      <c r="C462">
        <v>15532.456270000001</v>
      </c>
      <c r="D462">
        <v>1.2884999859999999</v>
      </c>
      <c r="E462">
        <v>2.2276394750000001</v>
      </c>
      <c r="G462" s="116"/>
    </row>
    <row r="463" spans="1:7">
      <c r="A463" s="116">
        <v>0.65685185185185191</v>
      </c>
      <c r="B463">
        <v>-501.20974480000001</v>
      </c>
      <c r="C463">
        <v>15530.546130000001</v>
      </c>
      <c r="D463">
        <v>1.274339068</v>
      </c>
      <c r="E463">
        <v>2.2255107930000002</v>
      </c>
      <c r="G463" s="116"/>
    </row>
    <row r="464" spans="1:7">
      <c r="A464" s="116">
        <v>0.65687499999999999</v>
      </c>
      <c r="B464">
        <v>-499.32626290000002</v>
      </c>
      <c r="C464">
        <v>15529.496740000001</v>
      </c>
      <c r="D464">
        <v>1.271361728</v>
      </c>
      <c r="E464">
        <v>2.228119908</v>
      </c>
      <c r="G464" s="116"/>
    </row>
    <row r="465" spans="1:7">
      <c r="A465" s="116">
        <v>0.65689814814814818</v>
      </c>
      <c r="B465">
        <v>-491.64295550000003</v>
      </c>
      <c r="C465">
        <v>15527.91121</v>
      </c>
      <c r="D465">
        <v>1.299946775</v>
      </c>
      <c r="E465">
        <v>2.2282143350000001</v>
      </c>
      <c r="G465" s="116"/>
    </row>
    <row r="466" spans="1:7">
      <c r="A466" s="116">
        <v>0.65692129629629636</v>
      </c>
      <c r="B466">
        <v>-495.0192255</v>
      </c>
      <c r="C466">
        <v>15526.21091</v>
      </c>
      <c r="D466">
        <v>1.289115593</v>
      </c>
      <c r="E466">
        <v>2.226193286</v>
      </c>
      <c r="G466" s="116"/>
    </row>
    <row r="467" spans="1:7">
      <c r="A467" s="116">
        <v>0.65694444444444444</v>
      </c>
      <c r="B467">
        <v>-488.85319049999998</v>
      </c>
      <c r="C467">
        <v>15525.122939999999</v>
      </c>
      <c r="D467">
        <v>1.2753014519999999</v>
      </c>
      <c r="E467">
        <v>2.2259373650000001</v>
      </c>
      <c r="G467" s="116"/>
    </row>
    <row r="468" spans="1:7">
      <c r="A468" s="116">
        <v>0.65696759259259252</v>
      </c>
      <c r="B468">
        <v>-493.58382449999999</v>
      </c>
      <c r="C468">
        <v>15524.041069999999</v>
      </c>
      <c r="D468">
        <v>1.2830454410000001</v>
      </c>
      <c r="E468">
        <v>2.2279368819999998</v>
      </c>
      <c r="G468" s="116"/>
    </row>
    <row r="469" spans="1:7">
      <c r="A469" s="116">
        <v>0.65699074074074071</v>
      </c>
      <c r="B469">
        <v>-487.91696239999999</v>
      </c>
      <c r="C469">
        <v>15523.27283</v>
      </c>
      <c r="D469">
        <v>1.294981191</v>
      </c>
      <c r="E469">
        <v>2.2263959020000001</v>
      </c>
      <c r="G469" s="116"/>
    </row>
    <row r="470" spans="1:7">
      <c r="A470" s="116">
        <v>0.6570138888888889</v>
      </c>
      <c r="B470">
        <v>-492.28717740000002</v>
      </c>
      <c r="C470">
        <v>15522.613789999999</v>
      </c>
      <c r="D470">
        <v>1.2887989129999999</v>
      </c>
      <c r="E470">
        <v>2.2264359140000001</v>
      </c>
      <c r="G470" s="116"/>
    </row>
    <row r="471" spans="1:7">
      <c r="A471" s="116">
        <v>0.65703703703703698</v>
      </c>
      <c r="B471">
        <v>-498.07442589999999</v>
      </c>
      <c r="C471">
        <v>15521.236070000001</v>
      </c>
      <c r="D471">
        <v>1.2758338760000001</v>
      </c>
      <c r="E471">
        <v>2.2277912710000001</v>
      </c>
      <c r="G471" s="116"/>
    </row>
    <row r="472" spans="1:7">
      <c r="A472" s="116">
        <v>0.65706018518518516</v>
      </c>
      <c r="B472">
        <v>-501.37991929999998</v>
      </c>
      <c r="C472">
        <v>15520.44053</v>
      </c>
      <c r="D472">
        <v>1.2743135240000001</v>
      </c>
      <c r="E472">
        <v>2.2269500770000001</v>
      </c>
      <c r="G472" s="116"/>
    </row>
    <row r="473" spans="1:7">
      <c r="A473" s="116">
        <v>0.65708333333333335</v>
      </c>
      <c r="B473">
        <v>-494.23440349999998</v>
      </c>
      <c r="C473">
        <v>15518.77846</v>
      </c>
      <c r="D473">
        <v>1.28096074</v>
      </c>
      <c r="E473">
        <v>2.227649811</v>
      </c>
      <c r="G473" s="116"/>
    </row>
    <row r="474" spans="1:7">
      <c r="A474" s="116">
        <v>0.65710648148148143</v>
      </c>
      <c r="B474">
        <v>-488.45669570000001</v>
      </c>
      <c r="C474">
        <v>15517.03407</v>
      </c>
      <c r="D474">
        <v>1.2858385029999999</v>
      </c>
      <c r="E474">
        <v>2.2259922150000002</v>
      </c>
      <c r="G474" s="116"/>
    </row>
    <row r="475" spans="1:7">
      <c r="A475" s="116">
        <v>0.65712962962962962</v>
      </c>
      <c r="B475">
        <v>-492.3062888</v>
      </c>
      <c r="C475">
        <v>15515.21189</v>
      </c>
      <c r="D475">
        <v>1.2854362930000001</v>
      </c>
      <c r="E475">
        <v>2.2266586689999999</v>
      </c>
      <c r="G475" s="116"/>
    </row>
    <row r="476" spans="1:7">
      <c r="A476" s="116">
        <v>0.65715277777777781</v>
      </c>
      <c r="B476">
        <v>-500.90416549999998</v>
      </c>
      <c r="C476">
        <v>15514.305050000001</v>
      </c>
      <c r="D476">
        <v>1.271047587</v>
      </c>
      <c r="E476">
        <v>2.2271601109999999</v>
      </c>
      <c r="G476" s="116"/>
    </row>
    <row r="477" spans="1:7">
      <c r="A477" s="116">
        <v>0.65717592592592589</v>
      </c>
      <c r="B477">
        <v>-499.84453689999998</v>
      </c>
      <c r="C477">
        <v>15513.52173</v>
      </c>
      <c r="D477">
        <v>1.276020854</v>
      </c>
      <c r="E477">
        <v>2.2265761500000001</v>
      </c>
      <c r="G477" s="116"/>
    </row>
    <row r="478" spans="1:7">
      <c r="A478" s="116">
        <v>0.65719907407407407</v>
      </c>
      <c r="B478">
        <v>-492.1576541</v>
      </c>
      <c r="C478">
        <v>15512.845020000001</v>
      </c>
      <c r="D478">
        <v>1.2801503510000001</v>
      </c>
      <c r="E478">
        <v>2.2280283120000002</v>
      </c>
      <c r="G478" s="116"/>
    </row>
    <row r="479" spans="1:7">
      <c r="A479" s="116">
        <v>0.65722222222222226</v>
      </c>
      <c r="B479">
        <v>-491.65805999999998</v>
      </c>
      <c r="C479">
        <v>15511.26187</v>
      </c>
      <c r="D479">
        <v>1.2880446379999999</v>
      </c>
      <c r="E479">
        <v>2.227187233</v>
      </c>
      <c r="G479" s="116"/>
    </row>
    <row r="480" spans="1:7">
      <c r="A480" s="116">
        <v>0.65724537037037034</v>
      </c>
      <c r="B480">
        <v>-490.62301880000001</v>
      </c>
      <c r="C480">
        <v>15509.645699999999</v>
      </c>
      <c r="D480">
        <v>1.2955772270000001</v>
      </c>
      <c r="E480">
        <v>2.2283922330000001</v>
      </c>
      <c r="G480" s="116"/>
    </row>
    <row r="481" spans="1:7">
      <c r="A481" s="116">
        <v>0.65726851851851853</v>
      </c>
      <c r="B481">
        <v>-487.3177756</v>
      </c>
      <c r="C481">
        <v>15509.2829</v>
      </c>
      <c r="D481">
        <v>1.2816375579999999</v>
      </c>
      <c r="E481">
        <v>2.227558197</v>
      </c>
      <c r="G481" s="116"/>
    </row>
    <row r="482" spans="1:7">
      <c r="A482" s="116">
        <v>0.65729166666666672</v>
      </c>
      <c r="B482">
        <v>-493.9323713</v>
      </c>
      <c r="C482">
        <v>15508.510780000001</v>
      </c>
      <c r="D482">
        <v>1.299381731</v>
      </c>
      <c r="E482">
        <v>2.2251039669999999</v>
      </c>
      <c r="G482" s="116"/>
    </row>
    <row r="483" spans="1:7">
      <c r="A483" s="116">
        <v>0.6573148148148148</v>
      </c>
      <c r="B483">
        <v>-491.54119420000001</v>
      </c>
      <c r="C483">
        <v>15507.858770000001</v>
      </c>
      <c r="D483">
        <v>1.2727777140000001</v>
      </c>
      <c r="E483">
        <v>2.2252203229999998</v>
      </c>
      <c r="G483" s="116"/>
    </row>
    <row r="484" spans="1:7">
      <c r="A484" s="116">
        <v>0.65733796296296299</v>
      </c>
      <c r="B484">
        <v>-501.51300049999998</v>
      </c>
      <c r="C484">
        <v>15507.167750000001</v>
      </c>
      <c r="D484">
        <v>1.2998088409999999</v>
      </c>
      <c r="E484">
        <v>2.2285132079999999</v>
      </c>
      <c r="G484" s="116"/>
    </row>
    <row r="485" spans="1:7">
      <c r="A485" s="116">
        <v>0.65736111111111117</v>
      </c>
      <c r="B485">
        <v>-493.74230110000002</v>
      </c>
      <c r="C485">
        <v>15506.10347</v>
      </c>
      <c r="D485">
        <v>1.299561344</v>
      </c>
      <c r="E485">
        <v>2.2263846260000002</v>
      </c>
      <c r="G485" s="116"/>
    </row>
    <row r="486" spans="1:7">
      <c r="A486" s="116">
        <v>0.65738425925925925</v>
      </c>
      <c r="B486">
        <v>-497.50011699999999</v>
      </c>
      <c r="C486">
        <v>15505.154930000001</v>
      </c>
      <c r="D486">
        <v>1.2931065310000001</v>
      </c>
      <c r="E486">
        <v>2.2283578899999998</v>
      </c>
      <c r="G486" s="116"/>
    </row>
    <row r="487" spans="1:7">
      <c r="A487" s="116">
        <v>0.65740740740740744</v>
      </c>
      <c r="B487">
        <v>-494.57660550000003</v>
      </c>
      <c r="C487">
        <v>15503.7354</v>
      </c>
      <c r="D487">
        <v>1.285875731</v>
      </c>
      <c r="E487">
        <v>2.225428527</v>
      </c>
      <c r="G487" s="116"/>
    </row>
    <row r="488" spans="1:7">
      <c r="A488" s="116">
        <v>0.65743055555555563</v>
      </c>
      <c r="B488">
        <v>-503.72314290000003</v>
      </c>
      <c r="C488">
        <v>15503.663049999999</v>
      </c>
      <c r="D488">
        <v>1.2852782970000001</v>
      </c>
      <c r="E488">
        <v>2.2281627560000001</v>
      </c>
      <c r="G488" s="116"/>
    </row>
    <row r="489" spans="1:7">
      <c r="A489" s="116">
        <v>0.65745370370370371</v>
      </c>
      <c r="B489">
        <v>-488.80155559999997</v>
      </c>
      <c r="C489">
        <v>15502.484979999999</v>
      </c>
      <c r="D489">
        <v>1.2882003660000001</v>
      </c>
      <c r="E489">
        <v>2.2269627220000001</v>
      </c>
      <c r="G489" s="116"/>
    </row>
    <row r="490" spans="1:7">
      <c r="A490" s="116">
        <v>0.65747685185185178</v>
      </c>
      <c r="B490">
        <v>-503.13489900000002</v>
      </c>
      <c r="C490">
        <v>15501.57523</v>
      </c>
      <c r="D490">
        <v>1.281606158</v>
      </c>
      <c r="E490">
        <v>2.2274791509999998</v>
      </c>
      <c r="G490" s="116"/>
    </row>
    <row r="491" spans="1:7">
      <c r="A491" s="116">
        <v>0.65749999999999997</v>
      </c>
      <c r="B491">
        <v>-494.2004574</v>
      </c>
      <c r="C491">
        <v>15501.245629999999</v>
      </c>
      <c r="D491">
        <v>1.271504049</v>
      </c>
      <c r="E491">
        <v>2.226061187</v>
      </c>
      <c r="G491" s="116"/>
    </row>
    <row r="492" spans="1:7">
      <c r="A492" s="116">
        <v>0.65752314814814816</v>
      </c>
      <c r="B492">
        <v>-504.61521110000001</v>
      </c>
      <c r="C492">
        <v>15499.54709</v>
      </c>
      <c r="D492">
        <v>1.2967650159999999</v>
      </c>
      <c r="E492">
        <v>2.2262467180000001</v>
      </c>
      <c r="G492" s="116"/>
    </row>
    <row r="493" spans="1:7">
      <c r="A493" s="116">
        <v>0.65754629629629624</v>
      </c>
      <c r="B493">
        <v>-495.73543799999999</v>
      </c>
      <c r="C493">
        <v>15498.694600000001</v>
      </c>
      <c r="D493">
        <v>1.288716473</v>
      </c>
      <c r="E493">
        <v>2.2280195950000001</v>
      </c>
      <c r="G493" s="116"/>
    </row>
    <row r="494" spans="1:7">
      <c r="A494" s="116">
        <v>0.65756944444444443</v>
      </c>
      <c r="B494">
        <v>-492.04584899999998</v>
      </c>
      <c r="C494">
        <v>15497.89536</v>
      </c>
      <c r="D494">
        <v>1.2838841219999999</v>
      </c>
      <c r="E494">
        <v>2.2287051390000001</v>
      </c>
      <c r="G494" s="116"/>
    </row>
    <row r="495" spans="1:7">
      <c r="A495" s="116">
        <v>0.65759259259259262</v>
      </c>
      <c r="B495">
        <v>-501.09228359999997</v>
      </c>
      <c r="C495">
        <v>15496.06465</v>
      </c>
      <c r="D495">
        <v>1.2956477689999999</v>
      </c>
      <c r="E495">
        <v>2.226871665</v>
      </c>
      <c r="G495" s="116"/>
    </row>
    <row r="496" spans="1:7">
      <c r="A496" s="116">
        <v>0.6576157407407407</v>
      </c>
      <c r="B496">
        <v>-497.73928069999999</v>
      </c>
      <c r="C496">
        <v>15494.491969999999</v>
      </c>
      <c r="D496">
        <v>1.2721746089999999</v>
      </c>
      <c r="E496">
        <v>2.2270232129999998</v>
      </c>
      <c r="G496" s="116"/>
    </row>
    <row r="497" spans="1:7">
      <c r="A497" s="116">
        <v>0.65763888888888888</v>
      </c>
      <c r="B497">
        <v>-504.03509839999998</v>
      </c>
      <c r="C497">
        <v>15493.48057</v>
      </c>
      <c r="D497">
        <v>1.283055786</v>
      </c>
      <c r="E497">
        <v>2.2271852750000001</v>
      </c>
      <c r="G497" s="116"/>
    </row>
    <row r="498" spans="1:7">
      <c r="A498" s="116">
        <v>0.65766203703703707</v>
      </c>
      <c r="B498">
        <v>-483.30984080000002</v>
      </c>
      <c r="C498">
        <v>15493.225759999999</v>
      </c>
      <c r="D498">
        <v>1.275258284</v>
      </c>
      <c r="E498">
        <v>2.2280540289999999</v>
      </c>
      <c r="G498" s="116"/>
    </row>
    <row r="499" spans="1:7">
      <c r="A499" s="116">
        <v>0.65768518518518515</v>
      </c>
      <c r="B499">
        <v>-496.58813679999997</v>
      </c>
      <c r="C499">
        <v>15492.17434</v>
      </c>
      <c r="D499">
        <v>1.281084831</v>
      </c>
      <c r="E499">
        <v>2.2278669309999999</v>
      </c>
      <c r="G499" s="116"/>
    </row>
    <row r="500" spans="1:7">
      <c r="A500" s="116">
        <v>0.65770833333333334</v>
      </c>
      <c r="B500">
        <v>-487.56219650000003</v>
      </c>
      <c r="C500">
        <v>15490.379660000001</v>
      </c>
      <c r="D500">
        <v>1.281184232</v>
      </c>
      <c r="E500">
        <v>2.2256963349999999</v>
      </c>
      <c r="G500" s="116"/>
    </row>
    <row r="501" spans="1:7">
      <c r="A501" s="116">
        <v>0.65773148148148153</v>
      </c>
      <c r="B501">
        <v>-494.45005170000002</v>
      </c>
      <c r="C501">
        <v>15489.45982</v>
      </c>
      <c r="D501">
        <v>1.2950738909999999</v>
      </c>
      <c r="E501">
        <v>2.2267670740000001</v>
      </c>
      <c r="G501" s="116"/>
    </row>
    <row r="502" spans="1:7">
      <c r="A502" s="116">
        <v>0.65775462962962961</v>
      </c>
      <c r="B502">
        <v>-494.36740029999999</v>
      </c>
      <c r="C502">
        <v>15488.893760000001</v>
      </c>
      <c r="D502">
        <v>1.2839264130000001</v>
      </c>
      <c r="E502">
        <v>2.2273367419999999</v>
      </c>
      <c r="G502" s="116"/>
    </row>
    <row r="503" spans="1:7">
      <c r="A503" s="116">
        <v>0.65777777777777779</v>
      </c>
      <c r="B503">
        <v>-495.64207499999998</v>
      </c>
      <c r="C503">
        <v>15487.36139</v>
      </c>
      <c r="D503">
        <v>1.300282513</v>
      </c>
      <c r="E503">
        <v>2.2266407689999999</v>
      </c>
      <c r="G503" s="116"/>
    </row>
    <row r="504" spans="1:7">
      <c r="A504" s="116">
        <v>0.65780092592592598</v>
      </c>
      <c r="B504">
        <v>-501.69835979999999</v>
      </c>
      <c r="C504">
        <v>15485.827499999999</v>
      </c>
      <c r="D504">
        <v>1.2742725429999999</v>
      </c>
      <c r="E504">
        <v>2.2273719500000002</v>
      </c>
      <c r="G504" s="116"/>
    </row>
    <row r="505" spans="1:7">
      <c r="A505" s="116">
        <v>0.65782407407407406</v>
      </c>
      <c r="B505">
        <v>-494.95008569999999</v>
      </c>
      <c r="C505">
        <v>15484.319229999999</v>
      </c>
      <c r="D505">
        <v>1.2969075349999999</v>
      </c>
      <c r="E505">
        <v>2.226208352</v>
      </c>
      <c r="G505" s="116"/>
    </row>
    <row r="506" spans="1:7">
      <c r="A506" s="116">
        <v>0.65784722222222225</v>
      </c>
      <c r="B506">
        <v>-484.62234599999999</v>
      </c>
      <c r="C506">
        <v>15484.0425</v>
      </c>
      <c r="D506">
        <v>1.2775904389999999</v>
      </c>
      <c r="E506">
        <v>2.2275268279999998</v>
      </c>
      <c r="G506" s="116"/>
    </row>
    <row r="507" spans="1:7">
      <c r="A507" s="116">
        <v>0.65787037037037044</v>
      </c>
      <c r="B507">
        <v>-502.48259200000001</v>
      </c>
      <c r="C507">
        <v>15482.558010000001</v>
      </c>
      <c r="D507">
        <v>1.2734229939999999</v>
      </c>
      <c r="E507">
        <v>2.2274656730000002</v>
      </c>
      <c r="G507" s="116"/>
    </row>
    <row r="508" spans="1:7">
      <c r="A508" s="116">
        <v>0.65789351851851852</v>
      </c>
      <c r="B508">
        <v>-498.95908989999998</v>
      </c>
      <c r="C508">
        <v>15480.695250000001</v>
      </c>
      <c r="D508">
        <v>1.284587559</v>
      </c>
      <c r="E508">
        <v>2.227791421</v>
      </c>
      <c r="G508" s="116"/>
    </row>
    <row r="509" spans="1:7">
      <c r="A509" s="116">
        <v>0.65791666666666659</v>
      </c>
      <c r="B509">
        <v>-496.15003999999999</v>
      </c>
      <c r="C509">
        <v>15478.87904</v>
      </c>
      <c r="D509">
        <v>1.289308237</v>
      </c>
      <c r="E509">
        <v>2.2272814470000002</v>
      </c>
      <c r="G509" s="116"/>
    </row>
    <row r="510" spans="1:7">
      <c r="A510" s="116">
        <v>0.65793981481481478</v>
      </c>
      <c r="B510">
        <v>-507.08502090000002</v>
      </c>
      <c r="C510">
        <v>15477.779479999999</v>
      </c>
      <c r="D510">
        <v>1.287027666</v>
      </c>
      <c r="E510">
        <v>2.228055248</v>
      </c>
      <c r="G510" s="116"/>
    </row>
    <row r="511" spans="1:7">
      <c r="A511" s="116">
        <v>0.65796296296296297</v>
      </c>
      <c r="B511">
        <v>-506.9367469</v>
      </c>
      <c r="C511">
        <v>15477.09296</v>
      </c>
      <c r="D511">
        <v>1.2800009409999999</v>
      </c>
      <c r="E511">
        <v>2.2277013449999998</v>
      </c>
      <c r="G511" s="116"/>
    </row>
    <row r="512" spans="1:7">
      <c r="A512" s="116">
        <v>0.65798611111111105</v>
      </c>
      <c r="B512">
        <v>-500.7842546</v>
      </c>
      <c r="C512">
        <v>15475.919099999999</v>
      </c>
      <c r="D512">
        <v>1.29610457</v>
      </c>
      <c r="E512">
        <v>2.2256556490000001</v>
      </c>
      <c r="G512" s="116"/>
    </row>
    <row r="513" spans="1:7">
      <c r="A513" s="116">
        <v>0.65800925925925924</v>
      </c>
      <c r="B513">
        <v>-490.12127299999997</v>
      </c>
      <c r="C513">
        <v>15474.911529999999</v>
      </c>
      <c r="D513">
        <v>1.2745290469999999</v>
      </c>
      <c r="E513">
        <v>2.2276067849999999</v>
      </c>
      <c r="G513" s="116"/>
    </row>
    <row r="514" spans="1:7">
      <c r="A514" s="116">
        <v>0.65803240740740743</v>
      </c>
      <c r="B514">
        <v>-506.23353320000001</v>
      </c>
      <c r="C514">
        <v>15474.14941</v>
      </c>
      <c r="D514">
        <v>1.2782304470000001</v>
      </c>
      <c r="E514">
        <v>2.2278392359999999</v>
      </c>
      <c r="G514" s="116"/>
    </row>
    <row r="515" spans="1:7">
      <c r="A515" s="116">
        <v>0.6580555555555555</v>
      </c>
      <c r="B515">
        <v>-492.62149019999998</v>
      </c>
      <c r="C515">
        <v>15473.10117</v>
      </c>
      <c r="D515">
        <v>1.2983767319999999</v>
      </c>
      <c r="E515">
        <v>2.2268063800000002</v>
      </c>
      <c r="G515" s="116"/>
    </row>
    <row r="516" spans="1:7">
      <c r="A516" s="116">
        <v>0.65807870370370369</v>
      </c>
      <c r="B516">
        <v>-500.5636705</v>
      </c>
      <c r="C516">
        <v>15471.90186</v>
      </c>
      <c r="D516">
        <v>1.296748926</v>
      </c>
      <c r="E516">
        <v>2.2250676309999999</v>
      </c>
      <c r="G516" s="116"/>
    </row>
    <row r="517" spans="1:7">
      <c r="A517" s="116">
        <v>0.65810185185185188</v>
      </c>
      <c r="B517">
        <v>-497.82316450000002</v>
      </c>
      <c r="C517">
        <v>15470.30292</v>
      </c>
      <c r="D517">
        <v>1.275311136</v>
      </c>
      <c r="E517">
        <v>2.225521949</v>
      </c>
      <c r="G517" s="116"/>
    </row>
    <row r="518" spans="1:7">
      <c r="A518" s="116">
        <v>0.65812499999999996</v>
      </c>
      <c r="B518">
        <v>-493.9245497</v>
      </c>
      <c r="C518">
        <v>15468.731889999999</v>
      </c>
      <c r="D518">
        <v>1.281602497</v>
      </c>
      <c r="E518">
        <v>2.2261444720000001</v>
      </c>
      <c r="G518" s="116"/>
    </row>
    <row r="519" spans="1:7">
      <c r="A519" s="116">
        <v>0.65814814814814815</v>
      </c>
      <c r="B519">
        <v>-500.79608380000002</v>
      </c>
      <c r="C519">
        <v>15468.43094</v>
      </c>
      <c r="D519">
        <v>1.281478192</v>
      </c>
      <c r="E519">
        <v>2.2273814349999999</v>
      </c>
      <c r="G519" s="116"/>
    </row>
    <row r="520" spans="1:7">
      <c r="A520" s="116">
        <v>0.65817129629629634</v>
      </c>
      <c r="B520">
        <v>-493.97589909999999</v>
      </c>
      <c r="C520">
        <v>15466.63242</v>
      </c>
      <c r="D520">
        <v>1.2945806950000001</v>
      </c>
      <c r="E520">
        <v>2.2280690440000002</v>
      </c>
      <c r="G520" s="116"/>
    </row>
    <row r="521" spans="1:7">
      <c r="A521" s="116">
        <v>0.65819444444444442</v>
      </c>
      <c r="B521">
        <v>-492.78240490000002</v>
      </c>
      <c r="C521">
        <v>15466.042579999999</v>
      </c>
      <c r="D521">
        <v>1.2992737599999999</v>
      </c>
      <c r="E521">
        <v>2.2275866670000002</v>
      </c>
      <c r="G521" s="116"/>
    </row>
    <row r="522" spans="1:7">
      <c r="A522" s="116">
        <v>0.6582175925925926</v>
      </c>
      <c r="B522">
        <v>-503.146638</v>
      </c>
      <c r="C522">
        <v>15464.61298</v>
      </c>
      <c r="D522">
        <v>1.278932014</v>
      </c>
      <c r="E522">
        <v>2.22632319</v>
      </c>
      <c r="G522" s="116"/>
    </row>
    <row r="523" spans="1:7">
      <c r="A523" s="116">
        <v>0.65824074074074079</v>
      </c>
      <c r="B523">
        <v>-503.76759249999998</v>
      </c>
      <c r="C523">
        <v>15462.972760000001</v>
      </c>
      <c r="D523">
        <v>1.2727316150000001</v>
      </c>
      <c r="E523">
        <v>2.2262626650000001</v>
      </c>
      <c r="G523" s="116"/>
    </row>
    <row r="524" spans="1:7">
      <c r="A524" s="116">
        <v>0.65826388888888887</v>
      </c>
      <c r="B524">
        <v>-496.33324750000003</v>
      </c>
      <c r="C524">
        <v>15462.32368</v>
      </c>
      <c r="D524">
        <v>1.2959092729999999</v>
      </c>
      <c r="E524">
        <v>2.2277483830000002</v>
      </c>
      <c r="G524" s="116"/>
    </row>
    <row r="525" spans="1:7">
      <c r="A525" s="116">
        <v>0.65828703703703706</v>
      </c>
      <c r="B525">
        <v>-495.55704320000001</v>
      </c>
      <c r="C525">
        <v>15461.976559999999</v>
      </c>
      <c r="D525">
        <v>1.2838272100000001</v>
      </c>
      <c r="E525">
        <v>2.2275835490000002</v>
      </c>
      <c r="G525" s="116"/>
    </row>
    <row r="526" spans="1:7">
      <c r="A526" s="116">
        <v>0.65831018518518525</v>
      </c>
      <c r="B526">
        <v>-502.22904899999997</v>
      </c>
      <c r="C526">
        <v>15461.94212</v>
      </c>
      <c r="D526">
        <v>1.290300834</v>
      </c>
      <c r="E526">
        <v>2.2274052430000002</v>
      </c>
      <c r="G526" s="116"/>
    </row>
    <row r="527" spans="1:7">
      <c r="A527" s="116">
        <v>0.65833333333333333</v>
      </c>
      <c r="B527">
        <v>-497.07453120000002</v>
      </c>
      <c r="C527">
        <v>15460.39594</v>
      </c>
      <c r="D527">
        <v>1.2865596189999999</v>
      </c>
      <c r="E527">
        <v>2.2278989249999999</v>
      </c>
      <c r="G527" s="116"/>
    </row>
    <row r="528" spans="1:7">
      <c r="A528" s="116">
        <v>0.65835648148148151</v>
      </c>
      <c r="B528">
        <v>-497.1587854</v>
      </c>
      <c r="C528">
        <v>15460.006880000001</v>
      </c>
      <c r="D528">
        <v>1.283685054</v>
      </c>
      <c r="E528">
        <v>2.2272591080000002</v>
      </c>
      <c r="G528" s="116"/>
    </row>
    <row r="529" spans="1:7">
      <c r="A529" s="116">
        <v>0.6583796296296297</v>
      </c>
      <c r="B529">
        <v>-494.11422049999999</v>
      </c>
      <c r="C529">
        <v>15459.829879999999</v>
      </c>
      <c r="D529">
        <v>1.282317707</v>
      </c>
      <c r="E529">
        <v>2.2275652190000002</v>
      </c>
      <c r="G529" s="116"/>
    </row>
    <row r="530" spans="1:7">
      <c r="A530" s="116">
        <v>0.65840277777777778</v>
      </c>
      <c r="B530">
        <v>-500.39312890000002</v>
      </c>
      <c r="C530">
        <v>15459.2107</v>
      </c>
      <c r="D530">
        <v>1.293094583</v>
      </c>
      <c r="E530">
        <v>2.2256303549999998</v>
      </c>
      <c r="G530" s="116"/>
    </row>
    <row r="531" spans="1:7">
      <c r="A531" s="116">
        <v>0.65842592592592586</v>
      </c>
      <c r="B531">
        <v>-504.70056979999998</v>
      </c>
      <c r="C531">
        <v>15459.072459999999</v>
      </c>
      <c r="D531">
        <v>1.2865364079999999</v>
      </c>
      <c r="E531">
        <v>2.227151299</v>
      </c>
      <c r="G531" s="116"/>
    </row>
    <row r="532" spans="1:7">
      <c r="A532" s="116">
        <v>0.65844907407407405</v>
      </c>
      <c r="B532">
        <v>-492.79765049999997</v>
      </c>
      <c r="C532">
        <v>15458.40475</v>
      </c>
      <c r="D532">
        <v>1.297433233</v>
      </c>
      <c r="E532">
        <v>2.226501528</v>
      </c>
      <c r="G532" s="116"/>
    </row>
    <row r="533" spans="1:7">
      <c r="A533" s="116">
        <v>0.65847222222222224</v>
      </c>
      <c r="B533">
        <v>-508.11780759999999</v>
      </c>
      <c r="C533">
        <v>15456.739170000001</v>
      </c>
      <c r="D533">
        <v>1.2798895969999999</v>
      </c>
      <c r="E533">
        <v>2.2263058039999999</v>
      </c>
      <c r="G533" s="116"/>
    </row>
    <row r="534" spans="1:7">
      <c r="A534" s="116">
        <v>0.65849537037037031</v>
      </c>
      <c r="B534">
        <v>-499.04394389999999</v>
      </c>
      <c r="C534">
        <v>15455.789000000001</v>
      </c>
      <c r="D534">
        <v>1.272390661</v>
      </c>
      <c r="E534">
        <v>2.2262236010000001</v>
      </c>
      <c r="G534" s="116"/>
    </row>
    <row r="535" spans="1:7">
      <c r="A535" s="116">
        <v>0.6585185185185185</v>
      </c>
      <c r="B535">
        <v>-497.1386564</v>
      </c>
      <c r="C535">
        <v>15453.79112</v>
      </c>
      <c r="D535">
        <v>1.2781791650000001</v>
      </c>
      <c r="E535">
        <v>2.2259440590000001</v>
      </c>
      <c r="G535" s="116"/>
    </row>
    <row r="536" spans="1:7">
      <c r="A536" s="116">
        <v>0.65854166666666669</v>
      </c>
      <c r="B536">
        <v>-492.54753219999998</v>
      </c>
      <c r="C536">
        <v>15451.8968</v>
      </c>
      <c r="D536">
        <v>1.285897413</v>
      </c>
      <c r="E536">
        <v>2.2259529119999999</v>
      </c>
      <c r="G536" s="116"/>
    </row>
    <row r="537" spans="1:7">
      <c r="A537" s="116">
        <v>0.65856481481481477</v>
      </c>
      <c r="B537">
        <v>-493.41110020000002</v>
      </c>
      <c r="C537">
        <v>15450.42258</v>
      </c>
      <c r="D537">
        <v>1.2755964950000001</v>
      </c>
      <c r="E537">
        <v>2.2269125070000002</v>
      </c>
      <c r="G537" s="116"/>
    </row>
    <row r="538" spans="1:7">
      <c r="A538" s="116">
        <v>0.65858796296296296</v>
      </c>
      <c r="B538">
        <v>-495.1538031</v>
      </c>
      <c r="C538">
        <v>15448.974490000001</v>
      </c>
      <c r="D538">
        <v>1.287453322</v>
      </c>
      <c r="E538">
        <v>2.2277276029999999</v>
      </c>
      <c r="G538" s="116"/>
    </row>
    <row r="539" spans="1:7">
      <c r="A539" s="116">
        <v>0.65861111111111115</v>
      </c>
      <c r="B539">
        <v>-491.43408030000001</v>
      </c>
      <c r="C539">
        <v>15448.53109</v>
      </c>
      <c r="D539">
        <v>1.270997573</v>
      </c>
      <c r="E539">
        <v>2.2274907490000002</v>
      </c>
      <c r="G539" s="116"/>
    </row>
    <row r="540" spans="1:7">
      <c r="A540" s="116">
        <v>0.65863425925925922</v>
      </c>
      <c r="B540">
        <v>-498.78736470000001</v>
      </c>
      <c r="C540">
        <v>15448.032349999999</v>
      </c>
      <c r="D540">
        <v>1.287376817</v>
      </c>
      <c r="E540">
        <v>2.2261806860000002</v>
      </c>
      <c r="G540" s="116"/>
    </row>
    <row r="541" spans="1:7">
      <c r="A541" s="116">
        <v>0.65865740740740741</v>
      </c>
      <c r="B541">
        <v>-490.72381050000001</v>
      </c>
      <c r="C541">
        <v>15447.94155</v>
      </c>
      <c r="D541">
        <v>1.271111916</v>
      </c>
      <c r="E541">
        <v>2.2263249790000001</v>
      </c>
      <c r="G541" s="116"/>
    </row>
    <row r="542" spans="1:7">
      <c r="A542" s="116">
        <v>0.6586805555555556</v>
      </c>
      <c r="B542">
        <v>-500.76409819999998</v>
      </c>
      <c r="C542">
        <v>15446.03188</v>
      </c>
      <c r="D542">
        <v>1.292672968</v>
      </c>
      <c r="E542">
        <v>2.2271791379999999</v>
      </c>
      <c r="G542" s="116"/>
    </row>
    <row r="543" spans="1:7">
      <c r="A543" s="116">
        <v>0.65870370370370368</v>
      </c>
      <c r="B543">
        <v>-495.52224690000003</v>
      </c>
      <c r="C543">
        <v>15444.07483</v>
      </c>
      <c r="D543">
        <v>1.293998897</v>
      </c>
      <c r="E543">
        <v>2.2271925669999999</v>
      </c>
      <c r="G543" s="116"/>
    </row>
    <row r="544" spans="1:7">
      <c r="A544" s="116">
        <v>0.65872685185185187</v>
      </c>
      <c r="B544">
        <v>-509.7563864</v>
      </c>
      <c r="C544">
        <v>15442.34023</v>
      </c>
      <c r="D544">
        <v>1.2960954499999999</v>
      </c>
      <c r="E544">
        <v>2.227664936</v>
      </c>
      <c r="G544" s="116"/>
    </row>
    <row r="545" spans="1:7">
      <c r="A545" s="116">
        <v>0.65875000000000006</v>
      </c>
      <c r="B545">
        <v>-494.33609000000001</v>
      </c>
      <c r="C545">
        <v>15441.08346</v>
      </c>
      <c r="D545">
        <v>1.2900770260000001</v>
      </c>
      <c r="E545">
        <v>2.2276747370000001</v>
      </c>
      <c r="G545" s="116"/>
    </row>
    <row r="546" spans="1:7">
      <c r="A546" s="116">
        <v>0.65877314814814814</v>
      </c>
      <c r="B546">
        <v>-500.45941210000001</v>
      </c>
      <c r="C546">
        <v>15440.305899999999</v>
      </c>
      <c r="D546">
        <v>1.2772812419999999</v>
      </c>
      <c r="E546">
        <v>2.2268880119999999</v>
      </c>
      <c r="G546" s="116"/>
    </row>
    <row r="547" spans="1:7">
      <c r="A547" s="116">
        <v>0.65879629629629632</v>
      </c>
      <c r="B547">
        <v>-494.91690390000002</v>
      </c>
      <c r="C547">
        <v>15439.41541</v>
      </c>
      <c r="D547">
        <v>1.280676283</v>
      </c>
      <c r="E547">
        <v>2.2272362750000001</v>
      </c>
      <c r="G547" s="116"/>
    </row>
    <row r="548" spans="1:7">
      <c r="A548" s="116">
        <v>0.65881944444444451</v>
      </c>
      <c r="B548">
        <v>-505.29715779999998</v>
      </c>
      <c r="C548">
        <v>15438.794389999999</v>
      </c>
      <c r="D548">
        <v>1.287365723</v>
      </c>
      <c r="E548">
        <v>2.2262932540000002</v>
      </c>
      <c r="G548" s="116"/>
    </row>
    <row r="549" spans="1:7">
      <c r="A549" s="116">
        <v>0.65884259259259259</v>
      </c>
      <c r="B549">
        <v>-492.84714639999999</v>
      </c>
      <c r="C549">
        <v>15438.1399</v>
      </c>
      <c r="D549">
        <v>1.275444201</v>
      </c>
      <c r="E549">
        <v>2.2270395889999999</v>
      </c>
      <c r="G549" s="116"/>
    </row>
    <row r="550" spans="1:7">
      <c r="A550" s="116">
        <v>0.65886574074074067</v>
      </c>
      <c r="B550">
        <v>-505.16151120000001</v>
      </c>
      <c r="C550">
        <v>15437.220090000001</v>
      </c>
      <c r="D550">
        <v>1.293359149</v>
      </c>
      <c r="E550">
        <v>2.2256571809999999</v>
      </c>
      <c r="G550" s="116"/>
    </row>
    <row r="551" spans="1:7">
      <c r="A551" s="116">
        <v>0.65888888888888886</v>
      </c>
      <c r="B551">
        <v>-489.6481574</v>
      </c>
      <c r="C551">
        <v>15435.367980000001</v>
      </c>
      <c r="D551">
        <v>1.299114501</v>
      </c>
      <c r="E551">
        <v>2.2264805239999998</v>
      </c>
      <c r="G551" s="116"/>
    </row>
    <row r="552" spans="1:7">
      <c r="A552" s="116">
        <v>0.65891203703703705</v>
      </c>
      <c r="B552">
        <v>-501.85586480000001</v>
      </c>
      <c r="C552">
        <v>15434.231900000001</v>
      </c>
      <c r="D552">
        <v>1.291500538</v>
      </c>
      <c r="E552">
        <v>2.2263471539999999</v>
      </c>
      <c r="G552" s="116"/>
    </row>
    <row r="553" spans="1:7">
      <c r="A553" s="116">
        <v>0.65893518518518512</v>
      </c>
      <c r="B553">
        <v>-493.34478000000001</v>
      </c>
      <c r="C553">
        <v>15432.23948</v>
      </c>
      <c r="D553">
        <v>1.2749053029999999</v>
      </c>
      <c r="E553">
        <v>2.228708208</v>
      </c>
      <c r="G553" s="116"/>
    </row>
    <row r="554" spans="1:7">
      <c r="A554" s="116">
        <v>0.65895833333333331</v>
      </c>
      <c r="B554">
        <v>-497.19564559999998</v>
      </c>
      <c r="C554">
        <v>15431.20444</v>
      </c>
      <c r="D554">
        <v>1.2931964119999999</v>
      </c>
      <c r="E554">
        <v>2.2270201059999999</v>
      </c>
      <c r="G554" s="116"/>
    </row>
    <row r="555" spans="1:7">
      <c r="A555" s="116">
        <v>0.6589814814814815</v>
      </c>
      <c r="B555">
        <v>-485.79368190000002</v>
      </c>
      <c r="C555">
        <v>15430.088229999999</v>
      </c>
      <c r="D555">
        <v>1.278548534</v>
      </c>
      <c r="E555">
        <v>2.2257768699999998</v>
      </c>
      <c r="G555" s="116"/>
    </row>
    <row r="556" spans="1:7">
      <c r="A556" s="116">
        <v>0.65900462962962958</v>
      </c>
      <c r="B556">
        <v>-492.85921489999998</v>
      </c>
      <c r="C556">
        <v>15428.088530000001</v>
      </c>
      <c r="D556">
        <v>1.2946447139999999</v>
      </c>
      <c r="E556">
        <v>2.2276471519999999</v>
      </c>
      <c r="G556" s="116"/>
    </row>
    <row r="557" spans="1:7">
      <c r="A557" s="116">
        <v>0.65902777777777777</v>
      </c>
      <c r="B557">
        <v>-494.5392847</v>
      </c>
      <c r="C557">
        <v>15426.637580000001</v>
      </c>
      <c r="D557">
        <v>1.29984264</v>
      </c>
      <c r="E557">
        <v>2.226952271</v>
      </c>
      <c r="G557" s="116"/>
    </row>
    <row r="558" spans="1:7">
      <c r="A558" s="116">
        <v>0.65905092592592596</v>
      </c>
      <c r="B558">
        <v>-495.55559799999997</v>
      </c>
      <c r="C558">
        <v>15424.848470000001</v>
      </c>
      <c r="D558">
        <v>1.2848270669999999</v>
      </c>
      <c r="E558">
        <v>2.2278651389999999</v>
      </c>
      <c r="G558" s="116"/>
    </row>
    <row r="559" spans="1:7">
      <c r="A559" s="116">
        <v>0.65907407407407403</v>
      </c>
      <c r="B559">
        <v>-503.19683140000001</v>
      </c>
      <c r="C559">
        <v>15424.31488</v>
      </c>
      <c r="D559">
        <v>1.2733217320000001</v>
      </c>
      <c r="E559">
        <v>2.2264616030000002</v>
      </c>
      <c r="G559" s="116"/>
    </row>
    <row r="560" spans="1:7">
      <c r="A560" s="116">
        <v>0.65909722222222222</v>
      </c>
      <c r="B560">
        <v>-502.07155799999998</v>
      </c>
      <c r="C560">
        <v>15423.81754</v>
      </c>
      <c r="D560">
        <v>1.284239621</v>
      </c>
      <c r="E560">
        <v>2.226669292</v>
      </c>
      <c r="G560" s="116"/>
    </row>
    <row r="561" spans="1:7">
      <c r="A561" s="116">
        <v>0.65912037037037041</v>
      </c>
      <c r="B561">
        <v>-493.26691829999999</v>
      </c>
      <c r="C561">
        <v>15423.61786</v>
      </c>
      <c r="D561">
        <v>1.2965909499999999</v>
      </c>
      <c r="E561">
        <v>2.226372542</v>
      </c>
      <c r="G561" s="116"/>
    </row>
    <row r="562" spans="1:7">
      <c r="A562" s="116">
        <v>0.65914351851851849</v>
      </c>
      <c r="B562">
        <v>-501.87003700000002</v>
      </c>
      <c r="C562">
        <v>15423.22185</v>
      </c>
      <c r="D562">
        <v>1.2963184329999999</v>
      </c>
      <c r="E562">
        <v>2.227116949</v>
      </c>
      <c r="G562" s="116"/>
    </row>
    <row r="563" spans="1:7">
      <c r="A563" s="116">
        <v>0.65916666666666668</v>
      </c>
      <c r="B563">
        <v>-495.8120548</v>
      </c>
      <c r="C563">
        <v>15422.380289999999</v>
      </c>
      <c r="D563">
        <v>1.2746783290000001</v>
      </c>
      <c r="E563">
        <v>2.2257262199999999</v>
      </c>
      <c r="G563" s="116"/>
    </row>
    <row r="564" spans="1:7">
      <c r="A564" s="116">
        <v>0.65918981481481487</v>
      </c>
      <c r="B564">
        <v>-494.05153039999999</v>
      </c>
      <c r="C564">
        <v>15421.355320000001</v>
      </c>
      <c r="D564">
        <v>1.2944080650000001</v>
      </c>
      <c r="E564">
        <v>2.2254973040000001</v>
      </c>
      <c r="G564" s="116"/>
    </row>
    <row r="565" spans="1:7">
      <c r="A565" s="116">
        <v>0.65921296296296295</v>
      </c>
      <c r="B565">
        <v>-500.20677699999999</v>
      </c>
      <c r="C565">
        <v>15420.265359999999</v>
      </c>
      <c r="D565">
        <v>1.276698444</v>
      </c>
      <c r="E565">
        <v>2.2276051059999999</v>
      </c>
      <c r="G565" s="116"/>
    </row>
    <row r="566" spans="1:7">
      <c r="A566" s="116">
        <v>0.65923611111111113</v>
      </c>
      <c r="B566">
        <v>-504.31335949999999</v>
      </c>
      <c r="C566">
        <v>15420.153560000001</v>
      </c>
      <c r="D566">
        <v>1.275859007</v>
      </c>
      <c r="E566">
        <v>2.227906672</v>
      </c>
      <c r="G566" s="116"/>
    </row>
    <row r="567" spans="1:7">
      <c r="A567" s="116">
        <v>0.65925925925925932</v>
      </c>
      <c r="B567">
        <v>-497.43847579999999</v>
      </c>
      <c r="C567">
        <v>15419.99172</v>
      </c>
      <c r="D567">
        <v>1.290831839</v>
      </c>
      <c r="E567">
        <v>2.2253560000000001</v>
      </c>
      <c r="G567" s="116"/>
    </row>
    <row r="568" spans="1:7">
      <c r="A568" s="116">
        <v>0.6592824074074074</v>
      </c>
      <c r="B568">
        <v>-501.29015700000002</v>
      </c>
      <c r="C568">
        <v>15419.96573</v>
      </c>
      <c r="D568">
        <v>1.2967228740000001</v>
      </c>
      <c r="E568">
        <v>2.2257533540000001</v>
      </c>
      <c r="G568" s="116"/>
    </row>
    <row r="569" spans="1:7">
      <c r="A569" s="116">
        <v>0.65930555555555559</v>
      </c>
      <c r="B569">
        <v>-501.50207669999998</v>
      </c>
      <c r="C569">
        <v>15419.882600000001</v>
      </c>
      <c r="D569">
        <v>1.291014533</v>
      </c>
      <c r="E569">
        <v>2.226596405</v>
      </c>
      <c r="G569" s="116"/>
    </row>
    <row r="570" spans="1:7">
      <c r="A570" s="116">
        <v>0.65932870370370367</v>
      </c>
      <c r="B570">
        <v>-494.26769089999999</v>
      </c>
      <c r="C570">
        <v>15419.412969999999</v>
      </c>
      <c r="D570">
        <v>1.299059921</v>
      </c>
      <c r="E570">
        <v>2.2272493189999998</v>
      </c>
      <c r="G570" s="116"/>
    </row>
    <row r="571" spans="1:7">
      <c r="A571" s="116">
        <v>0.65935185185185186</v>
      </c>
      <c r="B571">
        <v>-494.37830279999997</v>
      </c>
      <c r="C571">
        <v>15417.689839999999</v>
      </c>
      <c r="D571">
        <v>1.2774559860000001</v>
      </c>
      <c r="E571">
        <v>2.22589835</v>
      </c>
      <c r="G571" s="116"/>
    </row>
    <row r="572" spans="1:7">
      <c r="A572" s="116">
        <v>0.65937499999999993</v>
      </c>
      <c r="B572">
        <v>-498.98575920000002</v>
      </c>
      <c r="C572">
        <v>15417.004489999999</v>
      </c>
      <c r="D572">
        <v>1.277972755</v>
      </c>
      <c r="E572">
        <v>2.2276945669999999</v>
      </c>
      <c r="G572" s="116"/>
    </row>
    <row r="573" spans="1:7">
      <c r="A573" s="116">
        <v>0.65939814814814812</v>
      </c>
      <c r="B573">
        <v>-511.75319009999998</v>
      </c>
      <c r="C573">
        <v>15416.071029999999</v>
      </c>
      <c r="D573">
        <v>1.2942359050000001</v>
      </c>
      <c r="E573">
        <v>2.2255023820000002</v>
      </c>
      <c r="G573" s="116"/>
    </row>
    <row r="574" spans="1:7">
      <c r="A574" s="116">
        <v>0.65942129629629631</v>
      </c>
      <c r="B574">
        <v>-500.06353669999999</v>
      </c>
      <c r="C574">
        <v>15414.26742</v>
      </c>
      <c r="D574">
        <v>1.2995093040000001</v>
      </c>
      <c r="E574">
        <v>2.228436147</v>
      </c>
      <c r="G574" s="116"/>
    </row>
    <row r="575" spans="1:7">
      <c r="A575" s="116">
        <v>0.65944444444444439</v>
      </c>
      <c r="B575">
        <v>-487.4214953</v>
      </c>
      <c r="C575">
        <v>15413.09614</v>
      </c>
      <c r="D575">
        <v>1.2915684190000001</v>
      </c>
      <c r="E575">
        <v>2.2276963080000001</v>
      </c>
      <c r="G575" s="116"/>
    </row>
    <row r="576" spans="1:7">
      <c r="A576" s="116">
        <v>0.65946759259259258</v>
      </c>
      <c r="B576">
        <v>-506.72561719999999</v>
      </c>
      <c r="C576">
        <v>15412.01899</v>
      </c>
      <c r="D576">
        <v>1.292706841</v>
      </c>
      <c r="E576">
        <v>2.2267779929999998</v>
      </c>
      <c r="G576" s="116"/>
    </row>
    <row r="577" spans="1:7">
      <c r="A577" s="116">
        <v>0.65949074074074077</v>
      </c>
      <c r="B577">
        <v>-498.81379600000002</v>
      </c>
      <c r="C577">
        <v>15411.22069</v>
      </c>
      <c r="D577">
        <v>1.29441377</v>
      </c>
      <c r="E577">
        <v>2.2264729220000001</v>
      </c>
      <c r="G577" s="116"/>
    </row>
    <row r="578" spans="1:7">
      <c r="A578" s="116">
        <v>0.65951388888888884</v>
      </c>
      <c r="B578">
        <v>-496.7222716</v>
      </c>
      <c r="C578">
        <v>15410.71075</v>
      </c>
      <c r="D578">
        <v>1.2973470970000001</v>
      </c>
      <c r="E578">
        <v>2.227015459</v>
      </c>
      <c r="G578" s="116"/>
    </row>
    <row r="579" spans="1:7">
      <c r="A579" s="116">
        <v>0.65953703703703703</v>
      </c>
      <c r="B579">
        <v>-497.83649120000001</v>
      </c>
      <c r="C579">
        <v>15408.78917</v>
      </c>
      <c r="D579">
        <v>1.286256917</v>
      </c>
      <c r="E579">
        <v>2.2280004999999998</v>
      </c>
      <c r="G579" s="116"/>
    </row>
    <row r="580" spans="1:7">
      <c r="A580" s="116">
        <v>0.65956018518518522</v>
      </c>
      <c r="B580">
        <v>-500.45375569999999</v>
      </c>
      <c r="C580">
        <v>15407.133540000001</v>
      </c>
      <c r="D580">
        <v>1.2983195510000001</v>
      </c>
      <c r="E580">
        <v>2.2261190210000001</v>
      </c>
      <c r="G580" s="116"/>
    </row>
    <row r="581" spans="1:7">
      <c r="A581" s="116">
        <v>0.6595833333333333</v>
      </c>
      <c r="B581">
        <v>-485.56758539999998</v>
      </c>
      <c r="C581">
        <v>15405.35709</v>
      </c>
      <c r="D581">
        <v>1.274383238</v>
      </c>
      <c r="E581">
        <v>2.2257538819999998</v>
      </c>
      <c r="G581" s="116"/>
    </row>
    <row r="582" spans="1:7">
      <c r="A582" s="116">
        <v>0.65960648148148149</v>
      </c>
      <c r="B582">
        <v>-497.08990189999997</v>
      </c>
      <c r="C582">
        <v>15404.52586</v>
      </c>
      <c r="D582">
        <v>1.2952652410000001</v>
      </c>
      <c r="E582">
        <v>2.2250922869999998</v>
      </c>
      <c r="G582" s="116"/>
    </row>
    <row r="583" spans="1:7">
      <c r="A583" s="116">
        <v>0.65962962962962968</v>
      </c>
      <c r="B583">
        <v>-495.6197353</v>
      </c>
      <c r="C583">
        <v>15402.76059</v>
      </c>
      <c r="D583">
        <v>1.2872968360000001</v>
      </c>
      <c r="E583">
        <v>2.226467167</v>
      </c>
      <c r="G583" s="116"/>
    </row>
    <row r="584" spans="1:7">
      <c r="A584" s="116">
        <v>0.65965277777777775</v>
      </c>
      <c r="B584">
        <v>-493.14415939999998</v>
      </c>
      <c r="C584">
        <v>15402.6792</v>
      </c>
      <c r="D584">
        <v>1.2774748060000001</v>
      </c>
      <c r="E584">
        <v>2.2264083299999999</v>
      </c>
      <c r="G584" s="116"/>
    </row>
    <row r="585" spans="1:7">
      <c r="A585" s="116">
        <v>0.65967592592592594</v>
      </c>
      <c r="B585">
        <v>-499.61054810000002</v>
      </c>
      <c r="C585">
        <v>15402.49035</v>
      </c>
      <c r="D585">
        <v>1.2804315930000001</v>
      </c>
      <c r="E585">
        <v>2.2257632850000002</v>
      </c>
      <c r="G585" s="116"/>
    </row>
    <row r="586" spans="1:7">
      <c r="A586" s="116">
        <v>0.65969907407407413</v>
      </c>
      <c r="B586">
        <v>-498.45857189999998</v>
      </c>
      <c r="C586">
        <v>15401.35175</v>
      </c>
      <c r="D586">
        <v>1.2792046850000001</v>
      </c>
      <c r="E586">
        <v>2.2268059779999998</v>
      </c>
      <c r="G586" s="116"/>
    </row>
    <row r="587" spans="1:7">
      <c r="A587" s="116">
        <v>0.65972222222222221</v>
      </c>
      <c r="B587">
        <v>-490.1505879</v>
      </c>
      <c r="C587">
        <v>15400.97032</v>
      </c>
      <c r="D587">
        <v>1.276745279</v>
      </c>
      <c r="E587">
        <v>2.2261861760000001</v>
      </c>
      <c r="G587" s="116"/>
    </row>
    <row r="588" spans="1:7">
      <c r="A588" s="116">
        <v>0.6597453703703704</v>
      </c>
      <c r="B588">
        <v>-492.03035740000001</v>
      </c>
      <c r="C588">
        <v>15400.10951</v>
      </c>
      <c r="D588">
        <v>1.2812896309999999</v>
      </c>
      <c r="E588">
        <v>2.228342263</v>
      </c>
      <c r="G588" s="116"/>
    </row>
    <row r="589" spans="1:7">
      <c r="A589" s="116">
        <v>0.65976851851851859</v>
      </c>
      <c r="B589">
        <v>-500.28938920000002</v>
      </c>
      <c r="C589">
        <v>15400.013220000001</v>
      </c>
      <c r="D589">
        <v>1.283703759</v>
      </c>
      <c r="E589">
        <v>2.2280182150000001</v>
      </c>
      <c r="G589" s="116"/>
    </row>
    <row r="590" spans="1:7">
      <c r="A590" s="116">
        <v>0.65979166666666667</v>
      </c>
      <c r="B590">
        <v>-498.22123099999999</v>
      </c>
      <c r="C590">
        <v>15398.14674</v>
      </c>
      <c r="D590">
        <v>1.272879957</v>
      </c>
      <c r="E590">
        <v>2.2272050719999998</v>
      </c>
      <c r="G590" s="116"/>
    </row>
    <row r="591" spans="1:7">
      <c r="A591" s="116">
        <v>0.65981481481481474</v>
      </c>
      <c r="B591">
        <v>-499.83467730000001</v>
      </c>
      <c r="C591">
        <v>15396.38226</v>
      </c>
      <c r="D591">
        <v>1.2934827229999999</v>
      </c>
      <c r="E591">
        <v>2.2257540800000002</v>
      </c>
      <c r="G591" s="116"/>
    </row>
    <row r="592" spans="1:7">
      <c r="A592" s="116">
        <v>0.65983796296296293</v>
      </c>
      <c r="B592">
        <v>-502.22727900000001</v>
      </c>
      <c r="C592">
        <v>15395.165940000001</v>
      </c>
      <c r="D592">
        <v>1.300556115</v>
      </c>
      <c r="E592">
        <v>2.2280104669999998</v>
      </c>
      <c r="G592" s="116"/>
    </row>
    <row r="593" spans="1:7">
      <c r="A593" s="116">
        <v>0.65986111111111112</v>
      </c>
      <c r="B593">
        <v>-491.42449160000001</v>
      </c>
      <c r="C593">
        <v>15393.47509</v>
      </c>
      <c r="D593">
        <v>1.2745138469999999</v>
      </c>
      <c r="E593">
        <v>2.2261016150000001</v>
      </c>
      <c r="G593" s="116"/>
    </row>
    <row r="594" spans="1:7">
      <c r="A594" s="116">
        <v>0.6598842592592592</v>
      </c>
      <c r="B594">
        <v>-494.66352749999999</v>
      </c>
      <c r="C594">
        <v>15392.34649</v>
      </c>
      <c r="D594">
        <v>1.289701569</v>
      </c>
      <c r="E594">
        <v>2.2283442610000002</v>
      </c>
      <c r="G594" s="116"/>
    </row>
    <row r="595" spans="1:7">
      <c r="A595" s="116">
        <v>0.65990740740740739</v>
      </c>
      <c r="B595">
        <v>-505.84122239999999</v>
      </c>
      <c r="C595">
        <v>15391.846530000001</v>
      </c>
      <c r="D595">
        <v>1.2790928690000001</v>
      </c>
      <c r="E595">
        <v>2.2279006419999998</v>
      </c>
      <c r="G595" s="116"/>
    </row>
    <row r="596" spans="1:7">
      <c r="A596" s="116">
        <v>0.65993055555555558</v>
      </c>
      <c r="B596">
        <v>-496.26519339999999</v>
      </c>
      <c r="C596">
        <v>15390.323979999999</v>
      </c>
      <c r="D596">
        <v>1.2951746550000001</v>
      </c>
      <c r="E596">
        <v>2.2256625680000002</v>
      </c>
      <c r="G596" s="116"/>
    </row>
    <row r="597" spans="1:7">
      <c r="A597" s="116">
        <v>0.65995370370370365</v>
      </c>
      <c r="B597">
        <v>-493.26051239999998</v>
      </c>
      <c r="C597">
        <v>15389.520490000001</v>
      </c>
      <c r="D597">
        <v>1.2893717010000001</v>
      </c>
      <c r="E597">
        <v>2.227699055</v>
      </c>
      <c r="G597" s="116"/>
    </row>
    <row r="598" spans="1:7">
      <c r="A598" s="116">
        <v>0.65997685185185184</v>
      </c>
      <c r="B598">
        <v>-503.07013769999998</v>
      </c>
      <c r="C598">
        <v>15387.82101</v>
      </c>
      <c r="D598">
        <v>1.2878988259999999</v>
      </c>
      <c r="E598">
        <v>2.2272018999999998</v>
      </c>
      <c r="G598" s="116"/>
    </row>
    <row r="599" spans="1:7">
      <c r="A599" s="116">
        <v>0.66</v>
      </c>
      <c r="B599">
        <v>-498.21323589999997</v>
      </c>
      <c r="C599">
        <v>15386.143400000001</v>
      </c>
      <c r="D599">
        <v>1.2812306200000001</v>
      </c>
      <c r="E599">
        <v>2.2281033510000001</v>
      </c>
      <c r="G599" s="116"/>
    </row>
    <row r="600" spans="1:7">
      <c r="A600" s="116">
        <v>0.66002314814814811</v>
      </c>
      <c r="B600">
        <v>-500.19867160000001</v>
      </c>
      <c r="C600">
        <v>15385.350060000001</v>
      </c>
      <c r="D600">
        <v>1.2711880179999999</v>
      </c>
      <c r="E600">
        <v>2.226603415</v>
      </c>
      <c r="G600" s="116"/>
    </row>
    <row r="601" spans="1:7">
      <c r="A601" s="116">
        <v>0.6600462962962963</v>
      </c>
      <c r="B601">
        <v>-498.11639509999998</v>
      </c>
      <c r="C601">
        <v>15384.66815</v>
      </c>
      <c r="D601">
        <v>1.279954858</v>
      </c>
      <c r="E601">
        <v>2.2261332110000001</v>
      </c>
      <c r="G601" s="116"/>
    </row>
    <row r="602" spans="1:7">
      <c r="A602" s="116">
        <v>0.66006944444444449</v>
      </c>
      <c r="B602">
        <v>-485.64303410000002</v>
      </c>
      <c r="C602">
        <v>15384.655339999999</v>
      </c>
      <c r="D602">
        <v>1.2822513170000001</v>
      </c>
      <c r="E602">
        <v>2.227559748</v>
      </c>
      <c r="G602" s="116"/>
    </row>
    <row r="603" spans="1:7">
      <c r="A603" s="116">
        <v>0.66009259259259256</v>
      </c>
      <c r="B603">
        <v>-496.47566260000002</v>
      </c>
      <c r="C603">
        <v>15383.83267</v>
      </c>
      <c r="D603">
        <v>1.294676503</v>
      </c>
      <c r="E603">
        <v>2.2270975979999998</v>
      </c>
      <c r="G603" s="116"/>
    </row>
    <row r="604" spans="1:7">
      <c r="A604" s="116">
        <v>0.66011574074074075</v>
      </c>
      <c r="B604">
        <v>-498.25940680000002</v>
      </c>
      <c r="C604">
        <v>15382.241410000001</v>
      </c>
      <c r="D604">
        <v>1.2713634069999999</v>
      </c>
      <c r="E604">
        <v>2.2255819140000002</v>
      </c>
      <c r="G604" s="116"/>
    </row>
    <row r="605" spans="1:7">
      <c r="A605" s="116">
        <v>0.66013888888888894</v>
      </c>
      <c r="B605">
        <v>-491.30071299999997</v>
      </c>
      <c r="C605">
        <v>15382.125379999999</v>
      </c>
      <c r="D605">
        <v>1.284298275</v>
      </c>
      <c r="E605">
        <v>2.2273299660000001</v>
      </c>
      <c r="G605" s="116"/>
    </row>
    <row r="606" spans="1:7">
      <c r="A606" s="116">
        <v>0.66016203703703702</v>
      </c>
      <c r="B606">
        <v>-492.32481039999999</v>
      </c>
      <c r="C606">
        <v>15380.85475</v>
      </c>
      <c r="D606">
        <v>1.294278974</v>
      </c>
      <c r="E606">
        <v>2.2285238820000002</v>
      </c>
      <c r="G606" s="116"/>
    </row>
    <row r="607" spans="1:7">
      <c r="A607" s="116">
        <v>0.66018518518518521</v>
      </c>
      <c r="B607">
        <v>-490.26127559999998</v>
      </c>
      <c r="C607">
        <v>15380.336590000001</v>
      </c>
      <c r="D607">
        <v>1.2776282480000001</v>
      </c>
      <c r="E607">
        <v>2.2274679150000001</v>
      </c>
      <c r="G607" s="116"/>
    </row>
    <row r="608" spans="1:7">
      <c r="A608" s="116">
        <v>0.6602083333333334</v>
      </c>
      <c r="B608">
        <v>-493.92423980000001</v>
      </c>
      <c r="C608">
        <v>15378.37772</v>
      </c>
      <c r="D608">
        <v>1.2883364079999999</v>
      </c>
      <c r="E608">
        <v>2.2279305709999999</v>
      </c>
      <c r="G608" s="116"/>
    </row>
    <row r="609" spans="1:7">
      <c r="A609" s="116">
        <v>0.66023148148148147</v>
      </c>
      <c r="B609">
        <v>-492.82607910000002</v>
      </c>
      <c r="C609">
        <v>15376.67952</v>
      </c>
      <c r="D609">
        <v>1.284178716</v>
      </c>
      <c r="E609">
        <v>2.2271888500000001</v>
      </c>
      <c r="G609" s="116"/>
    </row>
    <row r="610" spans="1:7">
      <c r="A610" s="116">
        <v>0.66025462962962966</v>
      </c>
      <c r="B610">
        <v>-491.25719459999999</v>
      </c>
      <c r="C610">
        <v>15375.94872</v>
      </c>
      <c r="D610">
        <v>1.2910360059999999</v>
      </c>
      <c r="E610">
        <v>2.2278510229999999</v>
      </c>
      <c r="G610" s="116"/>
    </row>
    <row r="611" spans="1:7">
      <c r="A611" s="116">
        <v>0.66027777777777774</v>
      </c>
      <c r="B611">
        <v>-496.98116759999999</v>
      </c>
      <c r="C611">
        <v>15374.934359999999</v>
      </c>
      <c r="D611">
        <v>1.286542611</v>
      </c>
      <c r="E611">
        <v>2.2268169659999999</v>
      </c>
      <c r="G611" s="116"/>
    </row>
    <row r="612" spans="1:7">
      <c r="A612" s="116">
        <v>0.66030092592592593</v>
      </c>
      <c r="B612">
        <v>-507.27229670000003</v>
      </c>
      <c r="C612">
        <v>15374.88797</v>
      </c>
      <c r="D612">
        <v>1.2975458259999999</v>
      </c>
      <c r="E612">
        <v>2.2281928070000001</v>
      </c>
      <c r="G612" s="116"/>
    </row>
    <row r="613" spans="1:7">
      <c r="A613" s="116">
        <v>0.66032407407407401</v>
      </c>
      <c r="B613">
        <v>-496.75387499999999</v>
      </c>
      <c r="C613">
        <v>15373.300810000001</v>
      </c>
      <c r="D613">
        <v>1.275319611</v>
      </c>
      <c r="E613">
        <v>2.2282524889999999</v>
      </c>
      <c r="G613" s="116"/>
    </row>
    <row r="614" spans="1:7">
      <c r="A614" s="116">
        <v>0.6603472222222222</v>
      </c>
      <c r="B614">
        <v>-495.26552620000001</v>
      </c>
      <c r="C614">
        <v>15372.02018</v>
      </c>
      <c r="D614">
        <v>1.292990984</v>
      </c>
      <c r="E614">
        <v>2.225593323</v>
      </c>
      <c r="G614" s="116"/>
    </row>
    <row r="615" spans="1:7">
      <c r="A615" s="116">
        <v>0.66037037037037039</v>
      </c>
      <c r="B615">
        <v>-499.73310780000003</v>
      </c>
      <c r="C615">
        <v>15370.272559999999</v>
      </c>
      <c r="D615">
        <v>1.2709209589999999</v>
      </c>
      <c r="E615">
        <v>2.2263560670000002</v>
      </c>
      <c r="G615" s="116"/>
    </row>
    <row r="616" spans="1:7">
      <c r="A616" s="116">
        <v>0.66039351851851846</v>
      </c>
      <c r="B616">
        <v>-497.59568309999997</v>
      </c>
      <c r="C616">
        <v>15370.04924</v>
      </c>
      <c r="D616">
        <v>1.289141302</v>
      </c>
      <c r="E616">
        <v>2.2267593730000002</v>
      </c>
      <c r="G616" s="116"/>
    </row>
    <row r="617" spans="1:7">
      <c r="A617" s="116">
        <v>0.66041666666666665</v>
      </c>
      <c r="B617">
        <v>-496.40037949999999</v>
      </c>
      <c r="C617">
        <v>15369.987580000001</v>
      </c>
      <c r="D617">
        <v>1.2942576450000001</v>
      </c>
      <c r="E617">
        <v>2.2254854079999999</v>
      </c>
      <c r="G617" s="116"/>
    </row>
    <row r="618" spans="1:7">
      <c r="A618" s="116">
        <v>0.66043981481481484</v>
      </c>
      <c r="B618">
        <v>-496.3907102</v>
      </c>
      <c r="C618">
        <v>15369.98443</v>
      </c>
      <c r="D618">
        <v>1.2862177889999999</v>
      </c>
      <c r="E618">
        <v>2.2251636270000001</v>
      </c>
      <c r="G618" s="116"/>
    </row>
    <row r="619" spans="1:7">
      <c r="A619" s="116">
        <v>0.66046296296296292</v>
      </c>
      <c r="B619">
        <v>-496.39504030000001</v>
      </c>
      <c r="C619">
        <v>15369.752829999999</v>
      </c>
      <c r="D619">
        <v>1.28917438</v>
      </c>
      <c r="E619">
        <v>2.2262884569999999</v>
      </c>
      <c r="G619" s="116"/>
    </row>
    <row r="620" spans="1:7">
      <c r="A620" s="116">
        <v>0.66048611111111111</v>
      </c>
      <c r="B620">
        <v>-496.39327969999999</v>
      </c>
      <c r="C620">
        <v>15368.572920000001</v>
      </c>
      <c r="D620">
        <v>1.276925895</v>
      </c>
      <c r="E620">
        <v>2.2264701530000002</v>
      </c>
      <c r="G620" s="116"/>
    </row>
    <row r="621" spans="1:7">
      <c r="A621" s="116">
        <v>0.6605092592592593</v>
      </c>
      <c r="B621">
        <v>-496.40358989999999</v>
      </c>
      <c r="C621">
        <v>15366.91713</v>
      </c>
      <c r="D621">
        <v>1.2869345350000001</v>
      </c>
      <c r="E621">
        <v>2.22553337</v>
      </c>
      <c r="G621" s="116"/>
    </row>
    <row r="622" spans="1:7">
      <c r="A622" s="116">
        <v>0.66053240740740737</v>
      </c>
      <c r="B622">
        <v>-496.3927903</v>
      </c>
      <c r="C622">
        <v>15365.42992</v>
      </c>
      <c r="D622">
        <v>1.282301277</v>
      </c>
      <c r="E622">
        <v>2.2261858189999999</v>
      </c>
      <c r="G622" s="116"/>
    </row>
    <row r="623" spans="1:7">
      <c r="A623" s="116">
        <v>0.66055555555555556</v>
      </c>
      <c r="B623">
        <v>-496.40176880000001</v>
      </c>
      <c r="C623">
        <v>15364.61011</v>
      </c>
      <c r="D623">
        <v>1.27473518</v>
      </c>
      <c r="E623">
        <v>2.2280532470000001</v>
      </c>
      <c r="G623" s="116"/>
    </row>
    <row r="624" spans="1:7">
      <c r="A624" s="116">
        <v>0.66057870370370375</v>
      </c>
      <c r="B624">
        <v>-496.3957087</v>
      </c>
      <c r="C624">
        <v>15363.21205</v>
      </c>
      <c r="D624">
        <v>1.287637532</v>
      </c>
      <c r="E624">
        <v>2.228339461</v>
      </c>
      <c r="G624" s="116"/>
    </row>
    <row r="625" spans="1:7">
      <c r="A625" s="116">
        <v>0.66060185185185183</v>
      </c>
      <c r="B625">
        <v>-496.3961865</v>
      </c>
      <c r="C625">
        <v>15361.726199999999</v>
      </c>
      <c r="D625">
        <v>1.2846385360000001</v>
      </c>
      <c r="E625">
        <v>2.2277462529999998</v>
      </c>
      <c r="G625" s="116"/>
    </row>
    <row r="626" spans="1:7">
      <c r="A626" s="116">
        <v>0.66062500000000002</v>
      </c>
      <c r="B626">
        <v>-496.39777809999998</v>
      </c>
      <c r="C626">
        <v>15361.68239</v>
      </c>
      <c r="D626">
        <v>1.295733703</v>
      </c>
      <c r="E626">
        <v>2.2254769460000001</v>
      </c>
      <c r="G626" s="116"/>
    </row>
    <row r="627" spans="1:7">
      <c r="A627" s="116">
        <v>0.66064814814814821</v>
      </c>
      <c r="B627">
        <v>-496.39086830000002</v>
      </c>
      <c r="C627">
        <v>15360.840459999999</v>
      </c>
      <c r="D627">
        <v>1.2893414750000001</v>
      </c>
      <c r="E627">
        <v>2.2266255510000001</v>
      </c>
      <c r="G627" s="116"/>
    </row>
    <row r="628" spans="1:7">
      <c r="A628" s="116">
        <v>0.66067129629629628</v>
      </c>
      <c r="B628">
        <v>-496.41057000000001</v>
      </c>
      <c r="C628">
        <v>15359.75295</v>
      </c>
      <c r="D628">
        <v>1.3002899210000001</v>
      </c>
      <c r="E628">
        <v>2.225897453</v>
      </c>
      <c r="G628" s="116"/>
    </row>
    <row r="629" spans="1:7">
      <c r="A629" s="116">
        <v>0.66069444444444447</v>
      </c>
      <c r="B629">
        <v>-496.3953171</v>
      </c>
      <c r="C629">
        <v>15358.29135</v>
      </c>
      <c r="D629">
        <v>1.270964771</v>
      </c>
      <c r="E629">
        <v>2.227236204</v>
      </c>
      <c r="G629" s="116"/>
    </row>
    <row r="630" spans="1:7">
      <c r="A630" s="116">
        <v>0.66071759259259266</v>
      </c>
      <c r="B630">
        <v>-496.39971150000002</v>
      </c>
      <c r="C630">
        <v>15356.753500000001</v>
      </c>
      <c r="D630">
        <v>1.2728587060000001</v>
      </c>
      <c r="E630">
        <v>2.2270253109999998</v>
      </c>
      <c r="G630" s="116"/>
    </row>
    <row r="631" spans="1:7">
      <c r="A631" s="116">
        <v>0.66074074074074074</v>
      </c>
      <c r="B631">
        <v>-496.3982249</v>
      </c>
      <c r="C631">
        <v>15356.401400000001</v>
      </c>
      <c r="D631">
        <v>1.2835139680000001</v>
      </c>
      <c r="E631">
        <v>2.2285496619999998</v>
      </c>
      <c r="G631" s="116"/>
    </row>
    <row r="632" spans="1:7">
      <c r="A632" s="116">
        <v>0.66076388888888882</v>
      </c>
      <c r="B632">
        <v>-496.3904541</v>
      </c>
      <c r="C632">
        <v>15354.706840000001</v>
      </c>
      <c r="D632">
        <v>1.279981874</v>
      </c>
      <c r="E632">
        <v>2.2257015579999999</v>
      </c>
      <c r="G632" s="116"/>
    </row>
    <row r="633" spans="1:7">
      <c r="A633" s="116">
        <v>0.66078703703703701</v>
      </c>
      <c r="B633">
        <v>-496.39363600000001</v>
      </c>
      <c r="C633">
        <v>15354.34388</v>
      </c>
      <c r="D633">
        <v>1.274424912</v>
      </c>
      <c r="E633">
        <v>2.2264090859999999</v>
      </c>
      <c r="G633" s="116"/>
    </row>
    <row r="634" spans="1:7">
      <c r="A634" s="116">
        <v>0.66081018518518519</v>
      </c>
      <c r="B634">
        <v>-496.39599240000001</v>
      </c>
      <c r="C634">
        <v>15354.225710000001</v>
      </c>
      <c r="D634">
        <v>1.294228304</v>
      </c>
      <c r="E634">
        <v>2.227751349</v>
      </c>
      <c r="G634" s="116"/>
    </row>
    <row r="635" spans="1:7">
      <c r="A635" s="116">
        <v>0.66083333333333327</v>
      </c>
      <c r="B635">
        <v>-496.40309889999997</v>
      </c>
      <c r="C635">
        <v>15353.19572</v>
      </c>
      <c r="D635">
        <v>1.2713150499999999</v>
      </c>
      <c r="E635">
        <v>2.2267528560000001</v>
      </c>
      <c r="G635" s="116"/>
    </row>
    <row r="636" spans="1:7">
      <c r="A636" s="116">
        <v>0.66085648148148146</v>
      </c>
      <c r="B636">
        <v>-496.39446420000002</v>
      </c>
      <c r="C636">
        <v>15352.77101</v>
      </c>
      <c r="D636">
        <v>1.274194209</v>
      </c>
      <c r="E636">
        <v>2.2282088560000002</v>
      </c>
      <c r="G636" s="116"/>
    </row>
    <row r="637" spans="1:7">
      <c r="A637" s="116">
        <v>0.66087962962962965</v>
      </c>
      <c r="B637">
        <v>-496.40263979999997</v>
      </c>
      <c r="C637">
        <v>15351.84002</v>
      </c>
      <c r="D637">
        <v>1.288704174</v>
      </c>
      <c r="E637">
        <v>2.2259223339999998</v>
      </c>
      <c r="G637" s="116"/>
    </row>
    <row r="638" spans="1:7">
      <c r="A638" s="116">
        <v>0.66090277777777773</v>
      </c>
      <c r="B638">
        <v>-496.39718699999997</v>
      </c>
      <c r="C638">
        <v>15349.980729999999</v>
      </c>
      <c r="D638">
        <v>1.2812882990000001</v>
      </c>
      <c r="E638">
        <v>2.227742128</v>
      </c>
      <c r="G638" s="116"/>
    </row>
    <row r="639" spans="1:7">
      <c r="A639" s="116">
        <v>0.66092592592592592</v>
      </c>
      <c r="B639">
        <v>-496.40859019999999</v>
      </c>
      <c r="C639">
        <v>15348.769190000001</v>
      </c>
      <c r="D639">
        <v>1.285435195</v>
      </c>
      <c r="E639">
        <v>2.2266325029999998</v>
      </c>
      <c r="G639" s="116"/>
    </row>
    <row r="640" spans="1:7">
      <c r="A640" s="116">
        <v>0.66094907407407411</v>
      </c>
      <c r="B640">
        <v>-496.4031114</v>
      </c>
      <c r="C640">
        <v>15348.751910000001</v>
      </c>
      <c r="D640">
        <v>1.2905084019999999</v>
      </c>
      <c r="E640">
        <v>2.227811999</v>
      </c>
      <c r="G640" s="116"/>
    </row>
    <row r="641" spans="1:7">
      <c r="A641" s="116">
        <v>0.66097222222222218</v>
      </c>
      <c r="B641">
        <v>-496.3976371</v>
      </c>
      <c r="C641">
        <v>15348.18708</v>
      </c>
      <c r="D641">
        <v>1.2793661869999999</v>
      </c>
      <c r="E641">
        <v>2.2286208439999999</v>
      </c>
      <c r="G641" s="116"/>
    </row>
    <row r="642" spans="1:7">
      <c r="A642" s="116">
        <v>0.66099537037037037</v>
      </c>
      <c r="B642">
        <v>-496.41040859999998</v>
      </c>
      <c r="C642">
        <v>15348.158390000001</v>
      </c>
      <c r="D642">
        <v>1.2966582069999999</v>
      </c>
      <c r="E642">
        <v>2.2258483629999999</v>
      </c>
      <c r="G642" s="116"/>
    </row>
    <row r="643" spans="1:7">
      <c r="A643" s="116">
        <v>0.66101851851851856</v>
      </c>
      <c r="B643">
        <v>-496.41027839999998</v>
      </c>
      <c r="C643">
        <v>15347.899509999999</v>
      </c>
      <c r="D643">
        <v>1.2797524810000001</v>
      </c>
      <c r="E643">
        <v>2.2262633279999999</v>
      </c>
      <c r="G643" s="116"/>
    </row>
    <row r="644" spans="1:7">
      <c r="A644" s="116">
        <v>0.66104166666666664</v>
      </c>
      <c r="B644">
        <v>-496.3969846</v>
      </c>
      <c r="C644">
        <v>15346.85146</v>
      </c>
      <c r="D644">
        <v>1.282203462</v>
      </c>
      <c r="E644">
        <v>2.2279990029999999</v>
      </c>
      <c r="G644" s="116"/>
    </row>
    <row r="645" spans="1:7">
      <c r="A645" s="116">
        <v>0.66106481481481483</v>
      </c>
      <c r="B645">
        <v>-496.3945544</v>
      </c>
      <c r="C645">
        <v>15345.085719999999</v>
      </c>
      <c r="D645">
        <v>1.2850794640000001</v>
      </c>
      <c r="E645">
        <v>2.2264735340000001</v>
      </c>
      <c r="G645" s="116"/>
    </row>
    <row r="646" spans="1:7">
      <c r="A646" s="116">
        <v>0.66108796296296302</v>
      </c>
      <c r="B646">
        <v>-496.39156070000001</v>
      </c>
      <c r="C646">
        <v>15343.37041</v>
      </c>
      <c r="D646">
        <v>1.294117867</v>
      </c>
      <c r="E646">
        <v>2.2274768159999998</v>
      </c>
      <c r="G646" s="116"/>
    </row>
    <row r="647" spans="1:7">
      <c r="A647" s="116">
        <v>0.66111111111111109</v>
      </c>
      <c r="B647">
        <v>-496.41018500000001</v>
      </c>
      <c r="C647">
        <v>15341.721600000001</v>
      </c>
      <c r="D647">
        <v>1.2895367900000001</v>
      </c>
      <c r="E647">
        <v>2.2262642459999999</v>
      </c>
      <c r="G647" s="116"/>
    </row>
    <row r="648" spans="1:7">
      <c r="A648" s="116">
        <v>0.66113425925925928</v>
      </c>
      <c r="B648">
        <v>-496.41152929999998</v>
      </c>
      <c r="C648">
        <v>15341.098319999999</v>
      </c>
      <c r="D648">
        <v>1.276748185</v>
      </c>
      <c r="E648">
        <v>2.2267195050000002</v>
      </c>
      <c r="G648" s="116"/>
    </row>
    <row r="649" spans="1:7">
      <c r="A649" s="116">
        <v>0.66115740740740747</v>
      </c>
      <c r="B649">
        <v>-496.39122739999999</v>
      </c>
      <c r="C649">
        <v>15340.12486</v>
      </c>
      <c r="D649">
        <v>1.2838034540000001</v>
      </c>
      <c r="E649">
        <v>2.2279220959999999</v>
      </c>
      <c r="G649" s="116"/>
    </row>
    <row r="650" spans="1:7">
      <c r="A650" s="116">
        <v>0.66118055555555555</v>
      </c>
      <c r="B650">
        <v>-496.4045059</v>
      </c>
      <c r="C650">
        <v>15339.59244</v>
      </c>
      <c r="D650">
        <v>1.298482559</v>
      </c>
      <c r="E650">
        <v>2.2281007239999999</v>
      </c>
      <c r="G650" s="116"/>
    </row>
    <row r="651" spans="1:7">
      <c r="A651" s="116">
        <v>0.66120370370370374</v>
      </c>
      <c r="B651">
        <v>-496.39862390000002</v>
      </c>
      <c r="C651">
        <v>15338.20909</v>
      </c>
      <c r="D651">
        <v>1.2895213590000001</v>
      </c>
      <c r="E651">
        <v>2.2276556460000001</v>
      </c>
      <c r="G651" s="116"/>
    </row>
    <row r="652" spans="1:7">
      <c r="A652" s="116">
        <v>0.66122685185185182</v>
      </c>
      <c r="B652">
        <v>-496.3924146</v>
      </c>
      <c r="C652">
        <v>15336.43629</v>
      </c>
      <c r="D652">
        <v>1.286047959</v>
      </c>
      <c r="E652">
        <v>2.2283219559999998</v>
      </c>
      <c r="G652" s="116"/>
    </row>
    <row r="653" spans="1:7">
      <c r="A653" s="116">
        <v>0.66125</v>
      </c>
      <c r="B653">
        <v>-496.40625540000002</v>
      </c>
      <c r="C653">
        <v>15336.20327</v>
      </c>
      <c r="D653">
        <v>1.2947282280000001</v>
      </c>
      <c r="E653">
        <v>2.2269718639999998</v>
      </c>
      <c r="G653" s="116"/>
    </row>
    <row r="654" spans="1:7">
      <c r="A654" s="116">
        <v>0.66127314814814808</v>
      </c>
      <c r="B654">
        <v>-496.39243729999998</v>
      </c>
      <c r="C654">
        <v>15334.575790000001</v>
      </c>
      <c r="D654">
        <v>1.278630162</v>
      </c>
      <c r="E654">
        <v>2.2276243240000002</v>
      </c>
      <c r="G654" s="116"/>
    </row>
    <row r="655" spans="1:7">
      <c r="A655" s="116">
        <v>0.66129629629629627</v>
      </c>
      <c r="B655">
        <v>-496.39144679999998</v>
      </c>
      <c r="C655">
        <v>15333.129580000001</v>
      </c>
      <c r="D655">
        <v>1.27103451</v>
      </c>
      <c r="E655">
        <v>2.2268027620000002</v>
      </c>
      <c r="G655" s="116"/>
    </row>
    <row r="656" spans="1:7">
      <c r="A656" s="116">
        <v>0.66131944444444446</v>
      </c>
      <c r="B656">
        <v>-496.39265849999998</v>
      </c>
      <c r="C656">
        <v>15331.406709999999</v>
      </c>
      <c r="D656">
        <v>1.272616728</v>
      </c>
      <c r="E656">
        <v>2.2280289940000002</v>
      </c>
      <c r="G656" s="116"/>
    </row>
    <row r="657" spans="1:7">
      <c r="A657" s="116">
        <v>0.66134259259259254</v>
      </c>
      <c r="B657">
        <v>-496.4059006</v>
      </c>
      <c r="C657">
        <v>15329.86974</v>
      </c>
      <c r="D657">
        <v>1.298739495</v>
      </c>
      <c r="E657">
        <v>2.2254709579999998</v>
      </c>
      <c r="G657" s="116"/>
    </row>
    <row r="658" spans="1:7">
      <c r="A658" s="116">
        <v>0.66136574074074073</v>
      </c>
      <c r="B658">
        <v>-496.39395300000001</v>
      </c>
      <c r="C658">
        <v>15328.67332</v>
      </c>
      <c r="D658">
        <v>1.2919716880000001</v>
      </c>
      <c r="E658">
        <v>2.2271576369999999</v>
      </c>
      <c r="G658" s="116"/>
    </row>
    <row r="659" spans="1:7">
      <c r="A659" s="116">
        <v>0.66138888888888892</v>
      </c>
      <c r="B659">
        <v>-496.40396140000001</v>
      </c>
      <c r="C659">
        <v>15326.75844</v>
      </c>
      <c r="D659">
        <v>1.2766650159999999</v>
      </c>
      <c r="E659">
        <v>2.2269396540000002</v>
      </c>
      <c r="G659" s="116"/>
    </row>
    <row r="660" spans="1:7">
      <c r="A660" s="116">
        <v>0.66141203703703699</v>
      </c>
      <c r="B660">
        <v>-496.39939249999998</v>
      </c>
      <c r="C660">
        <v>15324.900869999999</v>
      </c>
      <c r="D660">
        <v>1.2749011809999999</v>
      </c>
      <c r="E660">
        <v>2.2263917160000002</v>
      </c>
      <c r="G660" s="116"/>
    </row>
    <row r="661" spans="1:7">
      <c r="A661" s="116">
        <v>0.66143518518518518</v>
      </c>
      <c r="B661">
        <v>-496.40536159999999</v>
      </c>
      <c r="C661">
        <v>15323.08274</v>
      </c>
      <c r="D661">
        <v>1.291871792</v>
      </c>
      <c r="E661">
        <v>2.2283024130000002</v>
      </c>
      <c r="G661" s="116"/>
    </row>
    <row r="662" spans="1:7">
      <c r="A662" s="116">
        <v>0.66145833333333337</v>
      </c>
      <c r="B662">
        <v>-496.39905160000001</v>
      </c>
      <c r="C662">
        <v>15322.33073</v>
      </c>
      <c r="D662">
        <v>1.296102817</v>
      </c>
      <c r="E662">
        <v>2.227516547</v>
      </c>
      <c r="G662" s="116"/>
    </row>
    <row r="663" spans="1:7">
      <c r="A663" s="116">
        <v>0.66148148148148145</v>
      </c>
      <c r="B663">
        <v>-496.39605069999999</v>
      </c>
      <c r="C663">
        <v>15321.346159999999</v>
      </c>
      <c r="D663">
        <v>1.2967333910000001</v>
      </c>
      <c r="E663">
        <v>2.2275468030000001</v>
      </c>
      <c r="G663" s="116"/>
    </row>
    <row r="664" spans="1:7">
      <c r="A664" s="116">
        <v>0.66150462962962964</v>
      </c>
      <c r="B664">
        <v>-496.40711570000002</v>
      </c>
      <c r="C664">
        <v>15321.1998</v>
      </c>
      <c r="D664">
        <v>1.292365738</v>
      </c>
      <c r="E664">
        <v>2.227299082</v>
      </c>
      <c r="G664" s="116"/>
    </row>
    <row r="665" spans="1:7">
      <c r="A665" s="116">
        <v>0.66152777777777783</v>
      </c>
      <c r="B665">
        <v>-496.3985606</v>
      </c>
      <c r="C665">
        <v>15320.129129999999</v>
      </c>
      <c r="D665">
        <v>1.2986558699999999</v>
      </c>
      <c r="E665">
        <v>2.2280059689999998</v>
      </c>
      <c r="G665" s="116"/>
    </row>
    <row r="666" spans="1:7">
      <c r="A666" s="116">
        <v>0.6615509259259259</v>
      </c>
      <c r="B666">
        <v>-496.40637980000002</v>
      </c>
      <c r="C666">
        <v>15319.507149999999</v>
      </c>
      <c r="D666">
        <v>1.2884609730000001</v>
      </c>
      <c r="E666">
        <v>2.2267052289999998</v>
      </c>
      <c r="G666" s="116"/>
    </row>
    <row r="667" spans="1:7">
      <c r="A667" s="116">
        <v>0.66157407407407409</v>
      </c>
      <c r="B667">
        <v>-496.4019624</v>
      </c>
      <c r="C667">
        <v>15318.617410000001</v>
      </c>
      <c r="D667">
        <v>1.2794041169999999</v>
      </c>
      <c r="E667">
        <v>2.2258315949999998</v>
      </c>
      <c r="G667" s="116"/>
    </row>
    <row r="668" spans="1:7">
      <c r="A668" s="116">
        <v>0.66159722222222228</v>
      </c>
      <c r="B668">
        <v>-496.40919880000001</v>
      </c>
      <c r="C668">
        <v>15317.661109999999</v>
      </c>
      <c r="D668">
        <v>1.272658115</v>
      </c>
      <c r="E668">
        <v>2.2262441009999998</v>
      </c>
      <c r="G668" s="116"/>
    </row>
    <row r="669" spans="1:7">
      <c r="A669" s="116">
        <v>0.66162037037037036</v>
      </c>
      <c r="B669">
        <v>-496.39255730000002</v>
      </c>
      <c r="C669">
        <v>15315.970520000001</v>
      </c>
      <c r="D669">
        <v>1.2923460529999999</v>
      </c>
      <c r="E669">
        <v>2.2270464900000002</v>
      </c>
      <c r="G669" s="116"/>
    </row>
    <row r="670" spans="1:7">
      <c r="A670" s="116">
        <v>0.66164351851851855</v>
      </c>
      <c r="B670">
        <v>-496.39409640000002</v>
      </c>
      <c r="C670">
        <v>15314.67923</v>
      </c>
      <c r="D670">
        <v>1.283526503</v>
      </c>
      <c r="E670">
        <v>2.2260486199999998</v>
      </c>
      <c r="G670" s="116"/>
    </row>
    <row r="671" spans="1:7">
      <c r="A671" s="116">
        <v>0.66166666666666674</v>
      </c>
      <c r="B671">
        <v>-496.40378440000001</v>
      </c>
      <c r="C671">
        <v>15314.42136</v>
      </c>
      <c r="D671">
        <v>1.283923769</v>
      </c>
      <c r="E671">
        <v>2.2273704269999999</v>
      </c>
      <c r="G671" s="116"/>
    </row>
    <row r="672" spans="1:7">
      <c r="A672" s="116">
        <v>0.66168981481481481</v>
      </c>
      <c r="B672">
        <v>-496.39671120000003</v>
      </c>
      <c r="C672">
        <v>15312.89795</v>
      </c>
      <c r="D672">
        <v>1.298007621</v>
      </c>
      <c r="E672">
        <v>2.2283663730000001</v>
      </c>
      <c r="G672" s="116"/>
    </row>
    <row r="673" spans="1:7">
      <c r="A673" s="116">
        <v>0.66171296296296289</v>
      </c>
      <c r="B673">
        <v>-496.41190690000002</v>
      </c>
      <c r="C673">
        <v>15312.629709999999</v>
      </c>
      <c r="D673">
        <v>1.2879715540000001</v>
      </c>
      <c r="E673">
        <v>2.2253754689999998</v>
      </c>
      <c r="G673" s="116"/>
    </row>
    <row r="674" spans="1:7">
      <c r="A674" s="116">
        <v>0.66173611111111108</v>
      </c>
      <c r="B674">
        <v>-496.40693429999999</v>
      </c>
      <c r="C674">
        <v>15311.658960000001</v>
      </c>
      <c r="D674">
        <v>1.2853454769999999</v>
      </c>
      <c r="E674">
        <v>2.2280209310000001</v>
      </c>
      <c r="G674" s="116"/>
    </row>
    <row r="675" spans="1:7">
      <c r="A675" s="116">
        <v>0.66175925925925927</v>
      </c>
      <c r="B675">
        <v>-496.40583370000002</v>
      </c>
      <c r="C675">
        <v>15310.98983</v>
      </c>
      <c r="D675">
        <v>1.30065104</v>
      </c>
      <c r="E675">
        <v>2.2260478840000002</v>
      </c>
      <c r="G675" s="116"/>
    </row>
    <row r="676" spans="1:7">
      <c r="A676" s="116">
        <v>0.66178240740740735</v>
      </c>
      <c r="B676">
        <v>-496.39948800000002</v>
      </c>
      <c r="C676">
        <v>15309.145130000001</v>
      </c>
      <c r="D676">
        <v>1.275259495</v>
      </c>
      <c r="E676">
        <v>2.2269282600000002</v>
      </c>
      <c r="G676" s="116"/>
    </row>
    <row r="677" spans="1:7">
      <c r="A677" s="116">
        <v>0.66180555555555554</v>
      </c>
      <c r="B677">
        <v>-496.39401800000002</v>
      </c>
      <c r="C677">
        <v>15308.6428</v>
      </c>
      <c r="D677">
        <v>1.2990588839999999</v>
      </c>
      <c r="E677">
        <v>2.2280836970000002</v>
      </c>
      <c r="G677" s="116"/>
    </row>
    <row r="678" spans="1:7">
      <c r="A678" s="116">
        <v>0.66182870370370372</v>
      </c>
      <c r="B678">
        <v>-496.3907112</v>
      </c>
      <c r="C678">
        <v>15307.139660000001</v>
      </c>
      <c r="D678">
        <v>1.2745834039999999</v>
      </c>
      <c r="E678">
        <v>2.2280367820000002</v>
      </c>
      <c r="G678" s="116"/>
    </row>
    <row r="679" spans="1:7">
      <c r="A679" s="116">
        <v>0.6618518518518518</v>
      </c>
      <c r="B679">
        <v>-496.40471380000002</v>
      </c>
      <c r="C679">
        <v>15306.82576</v>
      </c>
      <c r="D679">
        <v>1.27890188</v>
      </c>
      <c r="E679">
        <v>2.227409352</v>
      </c>
      <c r="G679" s="116"/>
    </row>
    <row r="680" spans="1:7">
      <c r="A680" s="116">
        <v>0.66187499999999999</v>
      </c>
      <c r="B680">
        <v>-496.39607790000002</v>
      </c>
      <c r="C680">
        <v>15305.66135</v>
      </c>
      <c r="D680">
        <v>1.2839522590000001</v>
      </c>
      <c r="E680">
        <v>2.2265449099999999</v>
      </c>
      <c r="G680" s="116"/>
    </row>
    <row r="681" spans="1:7">
      <c r="A681" s="116">
        <v>0.66189814814814818</v>
      </c>
      <c r="B681">
        <v>-496.39229119999999</v>
      </c>
      <c r="C681">
        <v>15305.10391</v>
      </c>
      <c r="D681">
        <v>1.293610841</v>
      </c>
      <c r="E681">
        <v>2.2265570189999999</v>
      </c>
      <c r="G681" s="116"/>
    </row>
    <row r="682" spans="1:7">
      <c r="A682" s="116">
        <v>0.66192129629629626</v>
      </c>
      <c r="B682">
        <v>-496.399227</v>
      </c>
      <c r="C682">
        <v>15304.97874</v>
      </c>
      <c r="D682">
        <v>1.2766886470000001</v>
      </c>
      <c r="E682">
        <v>2.2277905200000001</v>
      </c>
      <c r="G682" s="116"/>
    </row>
    <row r="683" spans="1:7">
      <c r="A683" s="116">
        <v>0.66194444444444445</v>
      </c>
      <c r="B683">
        <v>-496.40669050000002</v>
      </c>
      <c r="C683">
        <v>15304.257180000001</v>
      </c>
      <c r="D683">
        <v>1.2850338619999999</v>
      </c>
      <c r="E683">
        <v>2.2259355410000001</v>
      </c>
      <c r="G683" s="116"/>
    </row>
    <row r="684" spans="1:7">
      <c r="A684" s="116">
        <v>0.66196759259259264</v>
      </c>
      <c r="B684">
        <v>-496.40641649999998</v>
      </c>
      <c r="C684">
        <v>15303.663269999999</v>
      </c>
      <c r="D684">
        <v>1.2996104939999999</v>
      </c>
      <c r="E684">
        <v>2.2267237889999998</v>
      </c>
      <c r="G684" s="116"/>
    </row>
    <row r="685" spans="1:7">
      <c r="A685" s="116">
        <v>0.66199074074074071</v>
      </c>
      <c r="B685">
        <v>-496.40588300000002</v>
      </c>
      <c r="C685">
        <v>15301.916649999999</v>
      </c>
      <c r="D685">
        <v>1.290192459</v>
      </c>
      <c r="E685">
        <v>2.225607144</v>
      </c>
      <c r="G685" s="116"/>
    </row>
    <row r="686" spans="1:7">
      <c r="A686" s="116">
        <v>0.6620138888888889</v>
      </c>
      <c r="B686">
        <v>-496.40180340000001</v>
      </c>
      <c r="C686">
        <v>15300.699860000001</v>
      </c>
      <c r="D686">
        <v>1.2934186249999999</v>
      </c>
      <c r="E686">
        <v>2.2258853799999998</v>
      </c>
      <c r="G686" s="116"/>
    </row>
    <row r="687" spans="1:7">
      <c r="A687" s="116">
        <v>0.66203703703703709</v>
      </c>
      <c r="B687">
        <v>-496.40641909999999</v>
      </c>
      <c r="C687">
        <v>15300.374680000001</v>
      </c>
      <c r="D687">
        <v>1.2988614359999999</v>
      </c>
      <c r="E687">
        <v>2.2251496789999998</v>
      </c>
      <c r="G687" s="116"/>
    </row>
    <row r="688" spans="1:7">
      <c r="A688" s="116">
        <v>0.66206018518518517</v>
      </c>
      <c r="B688">
        <v>-496.4059125</v>
      </c>
      <c r="C688">
        <v>15299.815000000001</v>
      </c>
      <c r="D688">
        <v>1.291882875</v>
      </c>
      <c r="E688">
        <v>2.227813372</v>
      </c>
      <c r="G688" s="116"/>
    </row>
    <row r="689" spans="1:7">
      <c r="A689" s="116">
        <v>0.66208333333333336</v>
      </c>
      <c r="B689">
        <v>-496.39026050000001</v>
      </c>
      <c r="C689">
        <v>15297.83165</v>
      </c>
      <c r="D689">
        <v>1.286528012</v>
      </c>
      <c r="E689">
        <v>2.2280997450000002</v>
      </c>
      <c r="G689" s="116"/>
    </row>
    <row r="690" spans="1:7">
      <c r="A690" s="116">
        <v>0.66210648148148155</v>
      </c>
      <c r="B690">
        <v>-496.40113300000002</v>
      </c>
      <c r="C690">
        <v>15296.061229999999</v>
      </c>
      <c r="D690">
        <v>1.2828821690000001</v>
      </c>
      <c r="E690">
        <v>2.2283592639999998</v>
      </c>
      <c r="G690" s="116"/>
    </row>
    <row r="691" spans="1:7">
      <c r="A691" s="116">
        <v>0.66212962962962962</v>
      </c>
      <c r="B691">
        <v>-496.39657410000001</v>
      </c>
      <c r="C691">
        <v>15296.051219999999</v>
      </c>
      <c r="D691">
        <v>1.2935304409999999</v>
      </c>
      <c r="E691">
        <v>2.2275444250000001</v>
      </c>
      <c r="G691" s="116"/>
    </row>
    <row r="692" spans="1:7">
      <c r="A692" s="116">
        <v>0.66215277777777781</v>
      </c>
      <c r="B692">
        <v>-496.40742610000001</v>
      </c>
      <c r="C692">
        <v>15295.525739999999</v>
      </c>
      <c r="D692">
        <v>1.2929328179999999</v>
      </c>
      <c r="E692">
        <v>2.225405603</v>
      </c>
      <c r="G692" s="116"/>
    </row>
    <row r="693" spans="1:7">
      <c r="A693" s="116">
        <v>0.66217592592592589</v>
      </c>
      <c r="B693">
        <v>-496.39918849999998</v>
      </c>
      <c r="C693">
        <v>15294.291440000001</v>
      </c>
      <c r="D693">
        <v>1.29487412</v>
      </c>
      <c r="E693">
        <v>2.2269949179999999</v>
      </c>
      <c r="G693" s="116"/>
    </row>
    <row r="694" spans="1:7">
      <c r="A694" s="116">
        <v>0.66219907407407408</v>
      </c>
      <c r="B694">
        <v>-496.40984659999998</v>
      </c>
      <c r="C694">
        <v>15293.790779999999</v>
      </c>
      <c r="D694">
        <v>1.290804098</v>
      </c>
      <c r="E694">
        <v>2.226510019</v>
      </c>
      <c r="G694" s="116"/>
    </row>
    <row r="695" spans="1:7">
      <c r="A695" s="116">
        <v>0.66222222222222216</v>
      </c>
      <c r="B695">
        <v>-496.39259670000001</v>
      </c>
      <c r="C695">
        <v>15292.175800000001</v>
      </c>
      <c r="D695">
        <v>1.273341082</v>
      </c>
      <c r="E695">
        <v>2.2252908819999999</v>
      </c>
      <c r="G695" s="116"/>
    </row>
    <row r="696" spans="1:7">
      <c r="A696" s="116">
        <v>0.66224537037037035</v>
      </c>
      <c r="B696">
        <v>-496.403728</v>
      </c>
      <c r="C696">
        <v>15290.599410000001</v>
      </c>
      <c r="D696">
        <v>1.2846909900000001</v>
      </c>
      <c r="E696">
        <v>2.2261246689999998</v>
      </c>
      <c r="G696" s="116"/>
    </row>
    <row r="697" spans="1:7">
      <c r="A697" s="116">
        <v>0.66226851851851853</v>
      </c>
      <c r="B697">
        <v>-496.39919159999999</v>
      </c>
      <c r="C697">
        <v>15290.06848</v>
      </c>
      <c r="D697">
        <v>1.2914182110000001</v>
      </c>
      <c r="E697">
        <v>2.2271765540000001</v>
      </c>
      <c r="G697" s="116"/>
    </row>
    <row r="698" spans="1:7">
      <c r="A698" s="116">
        <v>0.66229166666666661</v>
      </c>
      <c r="B698">
        <v>-496.39808859999999</v>
      </c>
      <c r="C698">
        <v>15289.232620000001</v>
      </c>
      <c r="D698">
        <v>1.2925734200000001</v>
      </c>
      <c r="E698">
        <v>2.2259981500000001</v>
      </c>
      <c r="G698" s="116"/>
    </row>
    <row r="699" spans="1:7">
      <c r="A699" s="116">
        <v>0.6623148148148148</v>
      </c>
      <c r="B699">
        <v>-496.40688110000002</v>
      </c>
      <c r="C699">
        <v>15287.69839</v>
      </c>
      <c r="D699">
        <v>1.2744446380000001</v>
      </c>
      <c r="E699">
        <v>2.2278034739999999</v>
      </c>
      <c r="G699" s="116"/>
    </row>
    <row r="700" spans="1:7">
      <c r="A700" s="116">
        <v>0.66233796296296299</v>
      </c>
      <c r="B700">
        <v>-496.39592679999998</v>
      </c>
      <c r="C700">
        <v>15287.45398</v>
      </c>
      <c r="D700">
        <v>1.300005461</v>
      </c>
      <c r="E700">
        <v>2.2276403139999998</v>
      </c>
      <c r="G700" s="116"/>
    </row>
    <row r="701" spans="1:7">
      <c r="A701" s="116">
        <v>0.66236111111111107</v>
      </c>
      <c r="B701">
        <v>-506.16226510000001</v>
      </c>
      <c r="C701">
        <v>15286.47496</v>
      </c>
      <c r="D701">
        <v>1.293922061</v>
      </c>
      <c r="E701">
        <v>2.2270366340000001</v>
      </c>
      <c r="G701" s="116"/>
    </row>
    <row r="702" spans="1:7">
      <c r="A702" s="116">
        <v>0.66238425925925926</v>
      </c>
      <c r="B702">
        <v>-496.67591640000001</v>
      </c>
      <c r="C702">
        <v>15286.01571</v>
      </c>
      <c r="D702">
        <v>1.290943339</v>
      </c>
      <c r="E702">
        <v>2.2273802360000001</v>
      </c>
      <c r="G702" s="116"/>
    </row>
    <row r="703" spans="1:7">
      <c r="A703" s="116">
        <v>0.66240740740740744</v>
      </c>
      <c r="B703">
        <v>-492.23781760000003</v>
      </c>
      <c r="C703">
        <v>15285.511409999999</v>
      </c>
      <c r="D703">
        <v>1.2883883890000001</v>
      </c>
      <c r="E703">
        <v>2.2271519820000001</v>
      </c>
      <c r="G703" s="116"/>
    </row>
    <row r="704" spans="1:7">
      <c r="A704" s="116">
        <v>0.66243055555555552</v>
      </c>
      <c r="B704">
        <v>-490.49103409999998</v>
      </c>
      <c r="C704">
        <v>15285.37545</v>
      </c>
      <c r="D704">
        <v>1.275284648</v>
      </c>
      <c r="E704">
        <v>2.225943719</v>
      </c>
      <c r="G704" s="116"/>
    </row>
    <row r="705" spans="1:7">
      <c r="A705" s="116">
        <v>0.66245370370370371</v>
      </c>
      <c r="B705">
        <v>-496.51429339999999</v>
      </c>
      <c r="C705">
        <v>15284.73574</v>
      </c>
      <c r="D705">
        <v>1.2720384220000001</v>
      </c>
      <c r="E705">
        <v>2.2264617599999998</v>
      </c>
      <c r="G705" s="116"/>
    </row>
    <row r="706" spans="1:7">
      <c r="A706" s="116">
        <v>0.6624768518518519</v>
      </c>
      <c r="B706">
        <v>-503.28322209999999</v>
      </c>
      <c r="C706">
        <v>15284.551359999999</v>
      </c>
      <c r="D706">
        <v>1.2984901609999999</v>
      </c>
      <c r="E706">
        <v>2.2273540660000002</v>
      </c>
      <c r="G706" s="116"/>
    </row>
    <row r="707" spans="1:7">
      <c r="A707" s="116">
        <v>0.66249999999999998</v>
      </c>
      <c r="B707">
        <v>-507.19867219999998</v>
      </c>
      <c r="C707">
        <v>15283.511350000001</v>
      </c>
      <c r="D707">
        <v>1.284640357</v>
      </c>
      <c r="E707">
        <v>2.2287620060000002</v>
      </c>
      <c r="G707" s="116"/>
    </row>
    <row r="708" spans="1:7">
      <c r="A708" s="116">
        <v>0.66252314814814817</v>
      </c>
      <c r="B708">
        <v>-495.07755600000002</v>
      </c>
      <c r="C708">
        <v>15282.384899999999</v>
      </c>
      <c r="D708">
        <v>1.2875132920000001</v>
      </c>
      <c r="E708">
        <v>2.2259385009999999</v>
      </c>
      <c r="G708" s="116"/>
    </row>
    <row r="709" spans="1:7">
      <c r="A709" s="116">
        <v>0.66254629629629636</v>
      </c>
      <c r="B709">
        <v>-492.41779079999998</v>
      </c>
      <c r="C709">
        <v>15281.91228</v>
      </c>
      <c r="D709">
        <v>1.2853170629999999</v>
      </c>
      <c r="E709">
        <v>2.2273284150000001</v>
      </c>
      <c r="G709" s="116"/>
    </row>
    <row r="710" spans="1:7">
      <c r="A710" s="116">
        <v>0.66256944444444443</v>
      </c>
      <c r="B710">
        <v>-503.69588950000002</v>
      </c>
      <c r="C710">
        <v>15280.747020000001</v>
      </c>
      <c r="D710">
        <v>1.2970229550000001</v>
      </c>
      <c r="E710">
        <v>2.227615466</v>
      </c>
      <c r="G710" s="116"/>
    </row>
    <row r="711" spans="1:7">
      <c r="A711" s="116">
        <v>0.66259259259259262</v>
      </c>
      <c r="B711">
        <v>-493.75472589999998</v>
      </c>
      <c r="C711">
        <v>15279.872520000001</v>
      </c>
      <c r="D711">
        <v>1.285914271</v>
      </c>
      <c r="E711">
        <v>2.22578823</v>
      </c>
      <c r="G711" s="116"/>
    </row>
    <row r="712" spans="1:7">
      <c r="A712" s="116">
        <v>0.66261574074074081</v>
      </c>
      <c r="B712">
        <v>-488.88883329999999</v>
      </c>
      <c r="C712">
        <v>15279.077090000001</v>
      </c>
      <c r="D712">
        <v>1.290343843</v>
      </c>
      <c r="E712">
        <v>2.2271924699999999</v>
      </c>
      <c r="G712" s="116"/>
    </row>
    <row r="713" spans="1:7">
      <c r="A713" s="116">
        <v>0.66263888888888889</v>
      </c>
      <c r="B713">
        <v>-491.60305790000001</v>
      </c>
      <c r="C713">
        <v>15278.18334</v>
      </c>
      <c r="D713">
        <v>1.286872751</v>
      </c>
      <c r="E713">
        <v>2.2285901739999998</v>
      </c>
      <c r="G713" s="116"/>
    </row>
    <row r="714" spans="1:7">
      <c r="A714" s="116">
        <v>0.66266203703703697</v>
      </c>
      <c r="B714">
        <v>-499.25888950000001</v>
      </c>
      <c r="C714">
        <v>15276.634480000001</v>
      </c>
      <c r="D714">
        <v>1.2978939899999999</v>
      </c>
      <c r="E714">
        <v>2.2285001860000002</v>
      </c>
      <c r="G714" s="116"/>
    </row>
    <row r="715" spans="1:7">
      <c r="A715" s="116">
        <v>0.66268518518518515</v>
      </c>
      <c r="B715">
        <v>-492.16120669999998</v>
      </c>
      <c r="C715">
        <v>15276.60816</v>
      </c>
      <c r="D715">
        <v>1.2790398359999999</v>
      </c>
      <c r="E715">
        <v>2.2285682499999999</v>
      </c>
      <c r="G715" s="116"/>
    </row>
    <row r="716" spans="1:7">
      <c r="A716" s="116">
        <v>0.66270833333333334</v>
      </c>
      <c r="B716">
        <v>-506.09870790000002</v>
      </c>
      <c r="C716">
        <v>15276.30313</v>
      </c>
      <c r="D716">
        <v>1.2814992540000001</v>
      </c>
      <c r="E716">
        <v>2.2259741169999998</v>
      </c>
      <c r="G716" s="116"/>
    </row>
    <row r="717" spans="1:7">
      <c r="A717" s="116">
        <v>0.66273148148148142</v>
      </c>
      <c r="B717">
        <v>-498.01060489999998</v>
      </c>
      <c r="C717">
        <v>15274.887199999999</v>
      </c>
      <c r="D717">
        <v>1.278408118</v>
      </c>
      <c r="E717">
        <v>2.2277894859999998</v>
      </c>
      <c r="G717" s="116"/>
    </row>
    <row r="718" spans="1:7">
      <c r="A718" s="116">
        <v>0.66275462962962961</v>
      </c>
      <c r="B718">
        <v>-494.62848320000001</v>
      </c>
      <c r="C718">
        <v>15272.98069</v>
      </c>
      <c r="D718">
        <v>1.2884819519999999</v>
      </c>
      <c r="E718">
        <v>2.226859213</v>
      </c>
      <c r="G718" s="116"/>
    </row>
    <row r="719" spans="1:7">
      <c r="A719" s="116">
        <v>0.6627777777777778</v>
      </c>
      <c r="B719">
        <v>-493.4980496</v>
      </c>
      <c r="C719">
        <v>15272.55882</v>
      </c>
      <c r="D719">
        <v>1.292752044</v>
      </c>
      <c r="E719">
        <v>2.2260108820000002</v>
      </c>
      <c r="G719" s="116"/>
    </row>
    <row r="720" spans="1:7">
      <c r="A720" s="116">
        <v>0.66280092592592588</v>
      </c>
      <c r="B720">
        <v>-503.72458710000001</v>
      </c>
      <c r="C720">
        <v>15270.564270000001</v>
      </c>
      <c r="D720">
        <v>1.273457029</v>
      </c>
      <c r="E720">
        <v>2.2273858049999999</v>
      </c>
      <c r="G720" s="116"/>
    </row>
    <row r="721" spans="1:7">
      <c r="A721" s="116">
        <v>0.66282407407407407</v>
      </c>
      <c r="B721">
        <v>-498.92974900000002</v>
      </c>
      <c r="C721">
        <v>15268.87751</v>
      </c>
      <c r="D721">
        <v>1.286120403</v>
      </c>
      <c r="E721">
        <v>2.2278947389999999</v>
      </c>
      <c r="G721" s="116"/>
    </row>
    <row r="722" spans="1:7">
      <c r="A722" s="116">
        <v>0.66284722222222225</v>
      </c>
      <c r="B722">
        <v>-491.66123140000002</v>
      </c>
      <c r="C722">
        <v>15267.05399</v>
      </c>
      <c r="D722">
        <v>1.272829314</v>
      </c>
      <c r="E722">
        <v>2.225746472</v>
      </c>
      <c r="G722" s="116"/>
    </row>
    <row r="723" spans="1:7">
      <c r="A723" s="116">
        <v>0.66287037037037033</v>
      </c>
      <c r="B723">
        <v>-495.14199810000002</v>
      </c>
      <c r="C723">
        <v>15265.8994</v>
      </c>
      <c r="D723">
        <v>1.272285772</v>
      </c>
      <c r="E723">
        <v>2.2256444480000002</v>
      </c>
      <c r="G723" s="116"/>
    </row>
    <row r="724" spans="1:7">
      <c r="A724" s="116">
        <v>0.66289351851851852</v>
      </c>
      <c r="B724">
        <v>-493.6722378</v>
      </c>
      <c r="C724">
        <v>15264.08483</v>
      </c>
      <c r="D724">
        <v>1.2841757760000001</v>
      </c>
      <c r="E724">
        <v>2.2261922520000001</v>
      </c>
      <c r="G724" s="116"/>
    </row>
    <row r="725" spans="1:7">
      <c r="A725" s="116">
        <v>0.66291666666666671</v>
      </c>
      <c r="B725">
        <v>-502.44724969999999</v>
      </c>
      <c r="C725">
        <v>15262.85534</v>
      </c>
      <c r="D725">
        <v>1.275043599</v>
      </c>
      <c r="E725">
        <v>2.226202867</v>
      </c>
      <c r="G725" s="116"/>
    </row>
    <row r="726" spans="1:7">
      <c r="A726" s="116">
        <v>0.66293981481481479</v>
      </c>
      <c r="B726">
        <v>-494.50036519999998</v>
      </c>
      <c r="C726">
        <v>15261.468940000001</v>
      </c>
      <c r="D726">
        <v>1.2930825420000001</v>
      </c>
      <c r="E726">
        <v>2.225811245</v>
      </c>
      <c r="G726" s="116"/>
    </row>
    <row r="727" spans="1:7">
      <c r="A727" s="116">
        <v>0.66296296296296298</v>
      </c>
      <c r="B727">
        <v>-488.08723149999997</v>
      </c>
      <c r="C727">
        <v>15261.01159</v>
      </c>
      <c r="D727">
        <v>1.2924823569999999</v>
      </c>
      <c r="E727">
        <v>2.2269855089999999</v>
      </c>
      <c r="G727" s="116"/>
    </row>
    <row r="728" spans="1:7">
      <c r="A728" s="116">
        <v>0.66298611111111116</v>
      </c>
      <c r="B728">
        <v>-486.90660980000001</v>
      </c>
      <c r="C728">
        <v>15259.06494</v>
      </c>
      <c r="D728">
        <v>1.292038794</v>
      </c>
      <c r="E728">
        <v>2.226118568</v>
      </c>
      <c r="G728" s="116"/>
    </row>
    <row r="729" spans="1:7">
      <c r="A729" s="116">
        <v>0.66300925925925924</v>
      </c>
      <c r="B729">
        <v>-502.43140729999999</v>
      </c>
      <c r="C729">
        <v>15257.6229</v>
      </c>
      <c r="D729">
        <v>1.271950774</v>
      </c>
      <c r="E729">
        <v>2.227952438</v>
      </c>
      <c r="G729" s="116"/>
    </row>
    <row r="730" spans="1:7">
      <c r="A730" s="116">
        <v>0.66303240740740743</v>
      </c>
      <c r="B730">
        <v>-498.13770820000002</v>
      </c>
      <c r="C730">
        <v>15257.367620000001</v>
      </c>
      <c r="D730">
        <v>1.270824892</v>
      </c>
      <c r="E730">
        <v>2.2276897820000001</v>
      </c>
      <c r="G730" s="116"/>
    </row>
    <row r="731" spans="1:7">
      <c r="A731" s="116">
        <v>0.66305555555555562</v>
      </c>
      <c r="B731">
        <v>-507.82038679999999</v>
      </c>
      <c r="C731">
        <v>15256.953299999999</v>
      </c>
      <c r="D731">
        <v>1.2912887230000001</v>
      </c>
      <c r="E731">
        <v>2.2269103659999998</v>
      </c>
      <c r="G731" s="116"/>
    </row>
    <row r="732" spans="1:7">
      <c r="A732" s="116">
        <v>0.6630787037037037</v>
      </c>
      <c r="B732">
        <v>-498.78126379999998</v>
      </c>
      <c r="C732">
        <v>15256.406779999999</v>
      </c>
      <c r="D732">
        <v>1.2868173119999999</v>
      </c>
      <c r="E732">
        <v>2.2260135710000002</v>
      </c>
      <c r="G732" s="116"/>
    </row>
    <row r="733" spans="1:7">
      <c r="A733" s="116">
        <v>0.66310185185185189</v>
      </c>
      <c r="B733">
        <v>-487.23173009999999</v>
      </c>
      <c r="C733">
        <v>15254.50837</v>
      </c>
      <c r="D733">
        <v>1.2775700699999999</v>
      </c>
      <c r="E733">
        <v>2.2270955200000002</v>
      </c>
      <c r="G733" s="116"/>
    </row>
    <row r="734" spans="1:7">
      <c r="A734" s="116">
        <v>0.66312499999999996</v>
      </c>
      <c r="B734">
        <v>-481.70073380000002</v>
      </c>
      <c r="C734">
        <v>15253.58833</v>
      </c>
      <c r="D734">
        <v>1.284802585</v>
      </c>
      <c r="E734">
        <v>2.2260412239999998</v>
      </c>
      <c r="G734" s="116"/>
    </row>
    <row r="735" spans="1:7">
      <c r="A735" s="116">
        <v>0.66314814814814815</v>
      </c>
      <c r="B735">
        <v>-489.5878884</v>
      </c>
      <c r="C735">
        <v>15253.307339999999</v>
      </c>
      <c r="D735">
        <v>1.2766908509999999</v>
      </c>
      <c r="E735">
        <v>2.226891256</v>
      </c>
      <c r="G735" s="116"/>
    </row>
    <row r="736" spans="1:7">
      <c r="A736" s="116">
        <v>0.66317129629629623</v>
      </c>
      <c r="B736">
        <v>-490.8442708</v>
      </c>
      <c r="C736">
        <v>15252.536330000001</v>
      </c>
      <c r="D736">
        <v>1.3005380740000001</v>
      </c>
      <c r="E736">
        <v>2.2268459250000001</v>
      </c>
      <c r="G736" s="116"/>
    </row>
    <row r="737" spans="1:7">
      <c r="A737" s="116">
        <v>0.66319444444444442</v>
      </c>
      <c r="B737">
        <v>-499.13115390000002</v>
      </c>
      <c r="C737">
        <v>15252.041590000001</v>
      </c>
      <c r="D737">
        <v>1.2891280430000001</v>
      </c>
      <c r="E737">
        <v>2.2254137539999999</v>
      </c>
      <c r="G737" s="116"/>
    </row>
    <row r="738" spans="1:7">
      <c r="A738" s="116">
        <v>0.66321759259259261</v>
      </c>
      <c r="B738">
        <v>-504.84951910000001</v>
      </c>
      <c r="C738">
        <v>15250.576129999999</v>
      </c>
      <c r="D738">
        <v>1.288200697</v>
      </c>
      <c r="E738">
        <v>2.225865754</v>
      </c>
      <c r="G738" s="116"/>
    </row>
    <row r="739" spans="1:7">
      <c r="A739" s="116">
        <v>0.66324074074074069</v>
      </c>
      <c r="B739">
        <v>-487.83775480000003</v>
      </c>
      <c r="C739">
        <v>15249.34209</v>
      </c>
      <c r="D739">
        <v>1.297604803</v>
      </c>
      <c r="E739">
        <v>2.2273937319999999</v>
      </c>
      <c r="G739" s="116"/>
    </row>
    <row r="740" spans="1:7">
      <c r="A740" s="116">
        <v>0.66326388888888888</v>
      </c>
      <c r="B740">
        <v>-491.41805479999999</v>
      </c>
      <c r="C740">
        <v>15248.640729999999</v>
      </c>
      <c r="D740">
        <v>1.2971400150000001</v>
      </c>
      <c r="E740">
        <v>2.2263067439999999</v>
      </c>
      <c r="G740" s="116"/>
    </row>
    <row r="741" spans="1:7">
      <c r="A741" s="116">
        <v>0.66328703703703706</v>
      </c>
      <c r="B741">
        <v>-493.13211669999998</v>
      </c>
      <c r="C741">
        <v>15247.65381</v>
      </c>
      <c r="D741">
        <v>1.2783527370000001</v>
      </c>
      <c r="E741">
        <v>2.227431277</v>
      </c>
      <c r="G741" s="116"/>
    </row>
    <row r="742" spans="1:7">
      <c r="A742" s="116">
        <v>0.66331018518518514</v>
      </c>
      <c r="B742">
        <v>-495.61852299999998</v>
      </c>
      <c r="C742">
        <v>15245.734049999999</v>
      </c>
      <c r="D742">
        <v>1.2962126890000001</v>
      </c>
      <c r="E742">
        <v>2.2257095040000001</v>
      </c>
      <c r="G742" s="116"/>
    </row>
    <row r="743" spans="1:7">
      <c r="A743" s="116">
        <v>0.66333333333333333</v>
      </c>
      <c r="B743">
        <v>-499.69117549999999</v>
      </c>
      <c r="C743">
        <v>15245.577789999999</v>
      </c>
      <c r="D743">
        <v>1.287423982</v>
      </c>
      <c r="E743">
        <v>2.2279497269999999</v>
      </c>
      <c r="G743" s="116"/>
    </row>
    <row r="744" spans="1:7">
      <c r="A744" s="116">
        <v>0.66335648148148152</v>
      </c>
      <c r="B744">
        <v>-502.0379944</v>
      </c>
      <c r="C744">
        <v>15243.87916</v>
      </c>
      <c r="D744">
        <v>1.2841391740000001</v>
      </c>
      <c r="E744">
        <v>2.2275660849999999</v>
      </c>
      <c r="G744" s="116"/>
    </row>
    <row r="745" spans="1:7">
      <c r="A745" s="116">
        <v>0.6633796296296296</v>
      </c>
      <c r="B745">
        <v>-498.32610469999997</v>
      </c>
      <c r="C745">
        <v>15242.664000000001</v>
      </c>
      <c r="D745">
        <v>1.2834721200000001</v>
      </c>
      <c r="E745">
        <v>2.2264150109999998</v>
      </c>
      <c r="G745" s="116"/>
    </row>
    <row r="746" spans="1:7">
      <c r="A746" s="116">
        <v>0.66340277777777779</v>
      </c>
      <c r="B746">
        <v>-498.35798599999998</v>
      </c>
      <c r="C746">
        <v>15241.55168</v>
      </c>
      <c r="D746">
        <v>1.2994254080000001</v>
      </c>
      <c r="E746">
        <v>2.228346889</v>
      </c>
      <c r="G746" s="116"/>
    </row>
    <row r="747" spans="1:7">
      <c r="A747" s="116">
        <v>0.66342592592592597</v>
      </c>
      <c r="B747">
        <v>-487.42234639999998</v>
      </c>
      <c r="C747">
        <v>15240.42239</v>
      </c>
      <c r="D747">
        <v>1.276839048</v>
      </c>
      <c r="E747">
        <v>2.228456934</v>
      </c>
      <c r="G747" s="116"/>
    </row>
    <row r="748" spans="1:7">
      <c r="A748" s="116">
        <v>0.66344907407407405</v>
      </c>
      <c r="B748">
        <v>-495.58883739999999</v>
      </c>
      <c r="C748">
        <v>15239.835230000001</v>
      </c>
      <c r="D748">
        <v>1.27948347</v>
      </c>
      <c r="E748">
        <v>2.2260032390000002</v>
      </c>
      <c r="G748" s="116"/>
    </row>
    <row r="749" spans="1:7">
      <c r="A749" s="116">
        <v>0.66347222222222224</v>
      </c>
      <c r="B749">
        <v>-496.19824949999997</v>
      </c>
      <c r="C749">
        <v>15238.789640000001</v>
      </c>
      <c r="D749">
        <v>1.2893624930000001</v>
      </c>
      <c r="E749">
        <v>2.2278914830000001</v>
      </c>
      <c r="G749" s="116"/>
    </row>
    <row r="750" spans="1:7">
      <c r="A750" s="116">
        <v>0.66349537037037043</v>
      </c>
      <c r="B750">
        <v>-488.20076110000002</v>
      </c>
      <c r="C750">
        <v>15238.28667</v>
      </c>
      <c r="D750">
        <v>1.2911089069999999</v>
      </c>
      <c r="E750">
        <v>2.2258669969999998</v>
      </c>
      <c r="G750" s="116"/>
    </row>
    <row r="751" spans="1:7">
      <c r="A751" s="116">
        <v>0.66351851851851851</v>
      </c>
      <c r="B751">
        <v>-483.75783639999997</v>
      </c>
      <c r="C751">
        <v>15237.456099999999</v>
      </c>
      <c r="D751">
        <v>1.2983576379999999</v>
      </c>
      <c r="E751">
        <v>2.2278930890000002</v>
      </c>
      <c r="G751" s="116"/>
    </row>
    <row r="752" spans="1:7">
      <c r="A752" s="116">
        <v>0.6635416666666667</v>
      </c>
      <c r="B752">
        <v>-499.96723029999998</v>
      </c>
      <c r="C752">
        <v>15236.231159999999</v>
      </c>
      <c r="D752">
        <v>1.3005248810000001</v>
      </c>
      <c r="E752">
        <v>2.2258902979999999</v>
      </c>
      <c r="G752" s="116"/>
    </row>
    <row r="753" spans="1:7">
      <c r="A753" s="116">
        <v>0.66356481481481489</v>
      </c>
      <c r="B753">
        <v>-490.46773930000001</v>
      </c>
      <c r="C753">
        <v>15235.00279</v>
      </c>
      <c r="D753">
        <v>1.2776674649999999</v>
      </c>
      <c r="E753">
        <v>2.2264293240000002</v>
      </c>
      <c r="G753" s="116"/>
    </row>
    <row r="754" spans="1:7">
      <c r="A754" s="116">
        <v>0.66358796296296296</v>
      </c>
      <c r="B754">
        <v>-502.65050609999997</v>
      </c>
      <c r="C754">
        <v>15233.05564</v>
      </c>
      <c r="D754">
        <v>1.281294014</v>
      </c>
      <c r="E754">
        <v>2.2278417359999998</v>
      </c>
      <c r="G754" s="116"/>
    </row>
    <row r="755" spans="1:7">
      <c r="A755" s="116">
        <v>0.66361111111111104</v>
      </c>
      <c r="B755">
        <v>-494.37512429999998</v>
      </c>
      <c r="C755">
        <v>15231.716899999999</v>
      </c>
      <c r="D755">
        <v>1.2930282870000001</v>
      </c>
      <c r="E755">
        <v>2.2271325260000001</v>
      </c>
      <c r="G755" s="116"/>
    </row>
    <row r="756" spans="1:7">
      <c r="A756" s="116">
        <v>0.66363425925925923</v>
      </c>
      <c r="B756">
        <v>-505.30598149999997</v>
      </c>
      <c r="C756">
        <v>15230.50261</v>
      </c>
      <c r="D756">
        <v>1.2915552969999999</v>
      </c>
      <c r="E756">
        <v>2.227538569</v>
      </c>
      <c r="G756" s="116"/>
    </row>
    <row r="757" spans="1:7">
      <c r="A757" s="116">
        <v>0.66365740740740742</v>
      </c>
      <c r="B757">
        <v>-499.16072000000003</v>
      </c>
      <c r="C757">
        <v>15230.434149999999</v>
      </c>
      <c r="D757">
        <v>1.2755960690000001</v>
      </c>
      <c r="E757">
        <v>2.2261391009999998</v>
      </c>
      <c r="G757" s="116"/>
    </row>
    <row r="758" spans="1:7">
      <c r="A758" s="116">
        <v>0.6636805555555555</v>
      </c>
      <c r="B758">
        <v>-491.8445883</v>
      </c>
      <c r="C758">
        <v>15229.50741</v>
      </c>
      <c r="D758">
        <v>1.2854954220000001</v>
      </c>
      <c r="E758">
        <v>2.2274474880000001</v>
      </c>
      <c r="G758" s="116"/>
    </row>
    <row r="759" spans="1:7">
      <c r="A759" s="116">
        <v>0.66370370370370368</v>
      </c>
      <c r="B759">
        <v>-493.97249290000002</v>
      </c>
      <c r="C759">
        <v>15227.5494</v>
      </c>
      <c r="D759">
        <v>1.295267569</v>
      </c>
      <c r="E759">
        <v>2.2285710999999999</v>
      </c>
      <c r="G759" s="116"/>
    </row>
    <row r="760" spans="1:7">
      <c r="A760" s="116">
        <v>0.66372685185185187</v>
      </c>
      <c r="B760">
        <v>-490.89407649999998</v>
      </c>
      <c r="C760">
        <v>15226.5182</v>
      </c>
      <c r="D760">
        <v>1.2945482100000001</v>
      </c>
      <c r="E760">
        <v>2.2264846810000001</v>
      </c>
      <c r="G760" s="116"/>
    </row>
    <row r="761" spans="1:7">
      <c r="A761" s="116">
        <v>0.66374999999999995</v>
      </c>
      <c r="B761">
        <v>-497.90182069999997</v>
      </c>
      <c r="C761">
        <v>15224.951359999999</v>
      </c>
      <c r="D761">
        <v>1.290424743</v>
      </c>
      <c r="E761">
        <v>2.227528043</v>
      </c>
      <c r="G761" s="116"/>
    </row>
    <row r="762" spans="1:7">
      <c r="A762" s="116">
        <v>0.66377314814814814</v>
      </c>
      <c r="B762">
        <v>-498.91638999999998</v>
      </c>
      <c r="C762">
        <v>15224.30832</v>
      </c>
      <c r="D762">
        <v>1.281378124</v>
      </c>
      <c r="E762">
        <v>2.2279314979999998</v>
      </c>
      <c r="G762" s="116"/>
    </row>
    <row r="763" spans="1:7">
      <c r="A763" s="116">
        <v>0.66379629629629633</v>
      </c>
      <c r="B763">
        <v>-492.82009140000002</v>
      </c>
      <c r="C763">
        <v>15223.795179999999</v>
      </c>
      <c r="D763">
        <v>1.277881976</v>
      </c>
      <c r="E763">
        <v>2.2259445260000001</v>
      </c>
      <c r="G763" s="116"/>
    </row>
    <row r="764" spans="1:7">
      <c r="A764" s="116">
        <v>0.66381944444444441</v>
      </c>
      <c r="B764">
        <v>-491.57173299999999</v>
      </c>
      <c r="C764">
        <v>15223.3362</v>
      </c>
      <c r="D764">
        <v>1.270626408</v>
      </c>
      <c r="E764">
        <v>2.2280444149999998</v>
      </c>
      <c r="G764" s="116"/>
    </row>
    <row r="765" spans="1:7">
      <c r="A765" s="116">
        <v>0.6638425925925926</v>
      </c>
      <c r="B765">
        <v>-484.79817379999997</v>
      </c>
      <c r="C765">
        <v>15221.790499999999</v>
      </c>
      <c r="D765">
        <v>1.292557349</v>
      </c>
      <c r="E765">
        <v>2.2259865350000001</v>
      </c>
      <c r="G765" s="116"/>
    </row>
    <row r="766" spans="1:7">
      <c r="A766" s="116">
        <v>0.66386574074074078</v>
      </c>
      <c r="B766">
        <v>-509.24174349999998</v>
      </c>
      <c r="C766">
        <v>15221.67208</v>
      </c>
      <c r="D766">
        <v>1.282643</v>
      </c>
      <c r="E766">
        <v>2.2285174799999998</v>
      </c>
      <c r="G766" s="116"/>
    </row>
    <row r="767" spans="1:7">
      <c r="A767" s="116">
        <v>0.66388888888888886</v>
      </c>
      <c r="B767">
        <v>-488.13617529999999</v>
      </c>
      <c r="C767">
        <v>15220.665999999999</v>
      </c>
      <c r="D767">
        <v>1.279258491</v>
      </c>
      <c r="E767">
        <v>2.2275674620000001</v>
      </c>
      <c r="G767" s="116"/>
    </row>
    <row r="768" spans="1:7">
      <c r="A768" s="116">
        <v>0.66391203703703705</v>
      </c>
      <c r="B768">
        <v>-492.37511979999999</v>
      </c>
      <c r="C768">
        <v>15219.39863</v>
      </c>
      <c r="D768">
        <v>1.2760729449999999</v>
      </c>
      <c r="E768">
        <v>2.2256431729999999</v>
      </c>
      <c r="G768" s="116"/>
    </row>
    <row r="769" spans="1:7">
      <c r="A769" s="116">
        <v>0.66393518518518524</v>
      </c>
      <c r="B769">
        <v>-493.59716470000001</v>
      </c>
      <c r="C769">
        <v>15218.737150000001</v>
      </c>
      <c r="D769">
        <v>1.2732263319999999</v>
      </c>
      <c r="E769">
        <v>2.2262186800000001</v>
      </c>
      <c r="G769" s="116"/>
    </row>
    <row r="770" spans="1:7">
      <c r="A770" s="116">
        <v>0.66395833333333332</v>
      </c>
      <c r="B770">
        <v>-484.1339524</v>
      </c>
      <c r="C770">
        <v>15217.6032</v>
      </c>
      <c r="D770">
        <v>1.277515851</v>
      </c>
      <c r="E770">
        <v>2.2257589630000001</v>
      </c>
      <c r="G770" s="116"/>
    </row>
    <row r="771" spans="1:7">
      <c r="A771" s="116">
        <v>0.66398148148148151</v>
      </c>
      <c r="B771">
        <v>-488.66421530000002</v>
      </c>
      <c r="C771">
        <v>15217.33258</v>
      </c>
      <c r="D771">
        <v>1.2908183</v>
      </c>
      <c r="E771">
        <v>2.2266333020000002</v>
      </c>
      <c r="G771" s="116"/>
    </row>
    <row r="772" spans="1:7">
      <c r="A772" s="116">
        <v>0.66400462962962969</v>
      </c>
      <c r="B772">
        <v>-500.31930820000002</v>
      </c>
      <c r="C772">
        <v>15216.75973</v>
      </c>
      <c r="D772">
        <v>1.2848864470000001</v>
      </c>
      <c r="E772">
        <v>2.2262380730000002</v>
      </c>
      <c r="G772" s="116"/>
    </row>
    <row r="773" spans="1:7">
      <c r="A773" s="116">
        <v>0.66402777777777777</v>
      </c>
      <c r="B773">
        <v>-494.39021409999998</v>
      </c>
      <c r="C773">
        <v>15216.28004</v>
      </c>
      <c r="D773">
        <v>1.273369483</v>
      </c>
      <c r="E773">
        <v>2.225826262</v>
      </c>
      <c r="G773" s="116"/>
    </row>
    <row r="774" spans="1:7">
      <c r="A774" s="116">
        <v>0.66405092592592596</v>
      </c>
      <c r="B774">
        <v>-500.3791559</v>
      </c>
      <c r="C774">
        <v>15215.693660000001</v>
      </c>
      <c r="D774">
        <v>1.296127201</v>
      </c>
      <c r="E774">
        <v>2.2274523880000001</v>
      </c>
      <c r="G774" s="116"/>
    </row>
    <row r="775" spans="1:7">
      <c r="A775" s="116">
        <v>0.66407407407407404</v>
      </c>
      <c r="B775">
        <v>-484.27262480000002</v>
      </c>
      <c r="C775">
        <v>15215.180469999999</v>
      </c>
      <c r="D775">
        <v>1.271495467</v>
      </c>
      <c r="E775">
        <v>2.2262107590000002</v>
      </c>
      <c r="G775" s="116"/>
    </row>
    <row r="776" spans="1:7">
      <c r="A776" s="116">
        <v>0.66409722222222223</v>
      </c>
      <c r="B776">
        <v>-504.8143541</v>
      </c>
      <c r="C776">
        <v>15213.31619</v>
      </c>
      <c r="D776">
        <v>1.2994065050000001</v>
      </c>
      <c r="E776">
        <v>2.226518322</v>
      </c>
      <c r="G776" s="116"/>
    </row>
    <row r="777" spans="1:7">
      <c r="A777" s="116">
        <v>0.66412037037037031</v>
      </c>
      <c r="B777">
        <v>-495.75632469999999</v>
      </c>
      <c r="C777">
        <v>15211.702219999999</v>
      </c>
      <c r="D777">
        <v>1.275470525</v>
      </c>
      <c r="E777">
        <v>2.226087224</v>
      </c>
      <c r="G777" s="116"/>
    </row>
    <row r="778" spans="1:7">
      <c r="A778" s="116">
        <v>0.66414351851851849</v>
      </c>
      <c r="B778">
        <v>-495.28816319999999</v>
      </c>
      <c r="C778">
        <v>15209.70781</v>
      </c>
      <c r="D778">
        <v>1.2947460209999999</v>
      </c>
      <c r="E778">
        <v>2.2274593340000002</v>
      </c>
      <c r="G778" s="116"/>
    </row>
    <row r="779" spans="1:7">
      <c r="A779" s="116">
        <v>0.66416666666666668</v>
      </c>
      <c r="B779">
        <v>-502.63353260000002</v>
      </c>
      <c r="C779">
        <v>15208.26448</v>
      </c>
      <c r="D779">
        <v>1.288957382</v>
      </c>
      <c r="E779">
        <v>2.2269853620000002</v>
      </c>
      <c r="G779" s="116"/>
    </row>
    <row r="780" spans="1:7">
      <c r="A780" s="116">
        <v>0.66418981481481476</v>
      </c>
      <c r="B780">
        <v>-493.80885499999999</v>
      </c>
      <c r="C780">
        <v>15206.82086</v>
      </c>
      <c r="D780">
        <v>1.2907242160000001</v>
      </c>
      <c r="E780">
        <v>2.2263043179999999</v>
      </c>
      <c r="G780" s="116"/>
    </row>
    <row r="781" spans="1:7">
      <c r="A781" s="116">
        <v>0.66421296296296295</v>
      </c>
      <c r="B781">
        <v>-498.78370640000003</v>
      </c>
      <c r="C781">
        <v>15205.31177</v>
      </c>
      <c r="D781">
        <v>1.2827353370000001</v>
      </c>
      <c r="E781">
        <v>2.226538277</v>
      </c>
      <c r="G781" s="116"/>
    </row>
    <row r="782" spans="1:7">
      <c r="A782" s="116">
        <v>0.66423611111111114</v>
      </c>
      <c r="B782">
        <v>-500.19685229999999</v>
      </c>
      <c r="C782">
        <v>15204.405189999999</v>
      </c>
      <c r="D782">
        <v>1.3004329109999999</v>
      </c>
      <c r="E782">
        <v>2.2257438349999998</v>
      </c>
      <c r="G782" s="116"/>
    </row>
    <row r="783" spans="1:7">
      <c r="A783" s="116">
        <v>0.66425925925925922</v>
      </c>
      <c r="B783">
        <v>-505.79176580000001</v>
      </c>
      <c r="C783">
        <v>15202.523300000001</v>
      </c>
      <c r="D783">
        <v>1.2899942209999999</v>
      </c>
      <c r="E783">
        <v>2.2254164470000002</v>
      </c>
      <c r="G783" s="116"/>
    </row>
    <row r="784" spans="1:7">
      <c r="A784" s="116">
        <v>0.6642824074074074</v>
      </c>
      <c r="B784">
        <v>-493.01408309999999</v>
      </c>
      <c r="C784">
        <v>15201.367980000001</v>
      </c>
      <c r="D784">
        <v>1.2880103000000001</v>
      </c>
      <c r="E784">
        <v>2.2276907939999999</v>
      </c>
      <c r="G784" s="116"/>
    </row>
    <row r="785" spans="1:7">
      <c r="A785" s="116">
        <v>0.66430555555555559</v>
      </c>
      <c r="B785">
        <v>-495.2101025</v>
      </c>
      <c r="C785">
        <v>15200.61717</v>
      </c>
      <c r="D785">
        <v>1.290695076</v>
      </c>
      <c r="E785">
        <v>2.2253552409999999</v>
      </c>
      <c r="G785" s="116"/>
    </row>
    <row r="786" spans="1:7">
      <c r="A786" s="116">
        <v>0.66432870370370367</v>
      </c>
      <c r="B786">
        <v>-495.46828679999999</v>
      </c>
      <c r="C786">
        <v>15200.175520000001</v>
      </c>
      <c r="D786">
        <v>1.2729438399999999</v>
      </c>
      <c r="E786">
        <v>2.227737785</v>
      </c>
      <c r="G786" s="116"/>
    </row>
    <row r="787" spans="1:7">
      <c r="A787" s="116">
        <v>0.66435185185185186</v>
      </c>
      <c r="B787">
        <v>-489.2853442</v>
      </c>
      <c r="C787">
        <v>15199.536340000001</v>
      </c>
      <c r="D787">
        <v>1.2759263750000001</v>
      </c>
      <c r="E787">
        <v>2.2264661590000001</v>
      </c>
      <c r="G787" s="116"/>
    </row>
    <row r="788" spans="1:7">
      <c r="A788" s="116">
        <v>0.66437500000000005</v>
      </c>
      <c r="B788">
        <v>-492.95404819999999</v>
      </c>
      <c r="C788">
        <v>15198.499299999999</v>
      </c>
      <c r="D788">
        <v>1.2987257160000001</v>
      </c>
      <c r="E788">
        <v>2.2277121090000001</v>
      </c>
      <c r="G788" s="116"/>
    </row>
    <row r="789" spans="1:7">
      <c r="A789" s="116">
        <v>0.66439814814814813</v>
      </c>
      <c r="B789">
        <v>-503.28757560000003</v>
      </c>
      <c r="C789">
        <v>15196.74173</v>
      </c>
      <c r="D789">
        <v>1.273086041</v>
      </c>
      <c r="E789">
        <v>2.2261894510000002</v>
      </c>
      <c r="G789" s="116"/>
    </row>
    <row r="790" spans="1:7">
      <c r="A790" s="116">
        <v>0.66442129629629632</v>
      </c>
      <c r="B790">
        <v>-494.16543239999999</v>
      </c>
      <c r="C790">
        <v>15196.03983</v>
      </c>
      <c r="D790">
        <v>1.290014896</v>
      </c>
      <c r="E790">
        <v>2.2282969239999999</v>
      </c>
      <c r="G790" s="116"/>
    </row>
    <row r="791" spans="1:7">
      <c r="A791" s="116">
        <v>0.6644444444444445</v>
      </c>
      <c r="B791">
        <v>-488.74337639999999</v>
      </c>
      <c r="C791">
        <v>15194.960709999999</v>
      </c>
      <c r="D791">
        <v>1.2950744569999999</v>
      </c>
      <c r="E791">
        <v>2.2264297279999998</v>
      </c>
      <c r="G791" s="116"/>
    </row>
    <row r="792" spans="1:7">
      <c r="A792" s="116">
        <v>0.66446759259259258</v>
      </c>
      <c r="B792">
        <v>-500.59704069999998</v>
      </c>
      <c r="C792">
        <v>15194.367990000001</v>
      </c>
      <c r="D792">
        <v>1.275388626</v>
      </c>
      <c r="E792">
        <v>2.22670491</v>
      </c>
      <c r="G792" s="116"/>
    </row>
    <row r="793" spans="1:7">
      <c r="A793" s="116">
        <v>0.66449074074074077</v>
      </c>
      <c r="B793">
        <v>-501.2713804</v>
      </c>
      <c r="C793">
        <v>15194.015659999999</v>
      </c>
      <c r="D793">
        <v>1.2987266770000001</v>
      </c>
      <c r="E793">
        <v>2.2275480499999998</v>
      </c>
      <c r="G793" s="116"/>
    </row>
    <row r="794" spans="1:7">
      <c r="A794" s="116">
        <v>0.66451388888888896</v>
      </c>
      <c r="B794">
        <v>-500.37685349999998</v>
      </c>
      <c r="C794">
        <v>15192.79457</v>
      </c>
      <c r="D794">
        <v>1.298503052</v>
      </c>
      <c r="E794">
        <v>2.2279234790000002</v>
      </c>
      <c r="G794" s="116"/>
    </row>
    <row r="795" spans="1:7">
      <c r="A795" s="116">
        <v>0.66453703703703704</v>
      </c>
      <c r="B795">
        <v>-501.7086324</v>
      </c>
      <c r="C795">
        <v>15192.62635</v>
      </c>
      <c r="D795">
        <v>1.2714203040000001</v>
      </c>
      <c r="E795">
        <v>2.2276058089999999</v>
      </c>
      <c r="G795" s="116"/>
    </row>
    <row r="796" spans="1:7">
      <c r="A796" s="116">
        <v>0.66456018518518511</v>
      </c>
      <c r="B796">
        <v>-493.41042119999997</v>
      </c>
      <c r="C796">
        <v>15192.61457</v>
      </c>
      <c r="D796">
        <v>1.2778339830000001</v>
      </c>
      <c r="E796">
        <v>2.2266905590000001</v>
      </c>
      <c r="G796" s="116"/>
    </row>
    <row r="797" spans="1:7">
      <c r="A797" s="116">
        <v>0.6645833333333333</v>
      </c>
      <c r="B797">
        <v>-482.07049979999999</v>
      </c>
      <c r="C797">
        <v>15190.71407</v>
      </c>
      <c r="D797">
        <v>1.272736941</v>
      </c>
      <c r="E797">
        <v>2.227962604</v>
      </c>
      <c r="G797" s="116"/>
    </row>
    <row r="798" spans="1:7">
      <c r="A798" s="116">
        <v>0.66460648148148149</v>
      </c>
      <c r="B798">
        <v>-492.37584329999999</v>
      </c>
      <c r="C798">
        <v>15189.73271</v>
      </c>
      <c r="D798">
        <v>1.287590301</v>
      </c>
      <c r="E798">
        <v>2.2274652270000002</v>
      </c>
      <c r="G798" s="116"/>
    </row>
    <row r="799" spans="1:7">
      <c r="A799" s="116">
        <v>0.66462962962962957</v>
      </c>
      <c r="B799">
        <v>-471.52167100000003</v>
      </c>
      <c r="C799">
        <v>15187.800509999999</v>
      </c>
      <c r="D799">
        <v>1.282740679</v>
      </c>
      <c r="E799">
        <v>2.2281403700000002</v>
      </c>
      <c r="G799" s="116"/>
    </row>
    <row r="800" spans="1:7">
      <c r="A800" s="116">
        <v>0.66465277777777776</v>
      </c>
      <c r="B800">
        <v>-488.40394190000001</v>
      </c>
      <c r="C800">
        <v>15186.97647</v>
      </c>
      <c r="D800">
        <v>1.2819892500000001</v>
      </c>
      <c r="E800">
        <v>2.2279024270000001</v>
      </c>
      <c r="G800" s="116"/>
    </row>
    <row r="801" spans="1:7">
      <c r="A801" s="116">
        <v>0.66467592592592595</v>
      </c>
      <c r="B801">
        <v>-488.11734660000002</v>
      </c>
      <c r="C801">
        <v>15186.79912</v>
      </c>
      <c r="D801">
        <v>1.271776105</v>
      </c>
      <c r="E801">
        <v>2.2284183620000002</v>
      </c>
      <c r="G801" s="116"/>
    </row>
    <row r="802" spans="1:7">
      <c r="A802" s="116">
        <v>0.66469907407407403</v>
      </c>
      <c r="B802">
        <v>-497.90658869999999</v>
      </c>
      <c r="C802">
        <v>15184.899149999999</v>
      </c>
      <c r="D802">
        <v>1.28282114</v>
      </c>
      <c r="E802">
        <v>2.227471843</v>
      </c>
      <c r="G802" s="116"/>
    </row>
    <row r="803" spans="1:7">
      <c r="A803" s="116">
        <v>0.66472222222222221</v>
      </c>
      <c r="B803">
        <v>-503.4894036</v>
      </c>
      <c r="C803">
        <v>15184.60541</v>
      </c>
      <c r="D803">
        <v>1.287035251</v>
      </c>
      <c r="E803">
        <v>2.2277673710000001</v>
      </c>
      <c r="G803" s="116"/>
    </row>
    <row r="804" spans="1:7">
      <c r="A804" s="116">
        <v>0.6647453703703704</v>
      </c>
      <c r="B804">
        <v>-499.10172310000002</v>
      </c>
      <c r="C804">
        <v>15183.854810000001</v>
      </c>
      <c r="D804">
        <v>1.291584839</v>
      </c>
      <c r="E804">
        <v>2.2273310519999998</v>
      </c>
      <c r="G804" s="116"/>
    </row>
    <row r="805" spans="1:7">
      <c r="A805" s="116">
        <v>0.66476851851851848</v>
      </c>
      <c r="B805">
        <v>-498.18165060000001</v>
      </c>
      <c r="C805">
        <v>15183.84957</v>
      </c>
      <c r="D805">
        <v>1.299994678</v>
      </c>
      <c r="E805">
        <v>2.225795239</v>
      </c>
      <c r="G805" s="116"/>
    </row>
    <row r="806" spans="1:7">
      <c r="A806" s="116">
        <v>0.66479166666666667</v>
      </c>
      <c r="B806">
        <v>-500.49459940000003</v>
      </c>
      <c r="C806">
        <v>15183.83856</v>
      </c>
      <c r="D806">
        <v>1.2846593120000001</v>
      </c>
      <c r="E806">
        <v>2.226598284</v>
      </c>
      <c r="G806" s="116"/>
    </row>
    <row r="807" spans="1:7">
      <c r="A807" s="116">
        <v>0.66481481481481486</v>
      </c>
      <c r="B807">
        <v>-506.6142481</v>
      </c>
      <c r="C807">
        <v>15182.498610000001</v>
      </c>
      <c r="D807">
        <v>1.281389082</v>
      </c>
      <c r="E807">
        <v>2.2281725219999999</v>
      </c>
      <c r="G807" s="116"/>
    </row>
    <row r="808" spans="1:7">
      <c r="A808" s="116">
        <v>0.66483796296296294</v>
      </c>
      <c r="B808">
        <v>-494.86923940000003</v>
      </c>
      <c r="C808">
        <v>15181.269770000001</v>
      </c>
      <c r="D808">
        <v>1.2831848349999999</v>
      </c>
      <c r="E808">
        <v>2.2269323999999999</v>
      </c>
      <c r="G808" s="116"/>
    </row>
    <row r="809" spans="1:7">
      <c r="A809" s="116">
        <v>0.66486111111111112</v>
      </c>
      <c r="B809">
        <v>-493.75010479999997</v>
      </c>
      <c r="C809">
        <v>15179.359200000001</v>
      </c>
      <c r="D809">
        <v>1.2937555590000001</v>
      </c>
      <c r="E809">
        <v>2.2260388500000001</v>
      </c>
      <c r="G809" s="116"/>
    </row>
    <row r="810" spans="1:7">
      <c r="A810" s="116">
        <v>0.66488425925925931</v>
      </c>
      <c r="B810">
        <v>-498.00792100000001</v>
      </c>
      <c r="C810">
        <v>15178.455620000001</v>
      </c>
      <c r="D810">
        <v>1.2796959889999999</v>
      </c>
      <c r="E810">
        <v>2.227789756</v>
      </c>
      <c r="G810" s="116"/>
    </row>
    <row r="811" spans="1:7">
      <c r="A811" s="116">
        <v>0.66490740740740739</v>
      </c>
      <c r="B811">
        <v>-503.54033700000002</v>
      </c>
      <c r="C811">
        <v>15176.984700000001</v>
      </c>
      <c r="D811">
        <v>1.3005835720000001</v>
      </c>
      <c r="E811">
        <v>2.2265824109999999</v>
      </c>
      <c r="G811" s="116"/>
    </row>
    <row r="812" spans="1:7">
      <c r="A812" s="116">
        <v>0.66493055555555558</v>
      </c>
      <c r="B812">
        <v>-495.47263700000002</v>
      </c>
      <c r="C812">
        <v>15175.387940000001</v>
      </c>
      <c r="D812">
        <v>1.2746102770000001</v>
      </c>
      <c r="E812">
        <v>2.2272978889999999</v>
      </c>
      <c r="G812" s="116"/>
    </row>
    <row r="813" spans="1:7">
      <c r="A813" s="116">
        <v>0.66495370370370377</v>
      </c>
      <c r="B813">
        <v>-481.0333943</v>
      </c>
      <c r="C813">
        <v>15173.465099999999</v>
      </c>
      <c r="D813">
        <v>1.2836241070000001</v>
      </c>
      <c r="E813">
        <v>2.2270717449999999</v>
      </c>
      <c r="G813" s="116"/>
    </row>
    <row r="814" spans="1:7">
      <c r="A814" s="116">
        <v>0.66497685185185185</v>
      </c>
      <c r="B814">
        <v>-489.39005969999999</v>
      </c>
      <c r="C814">
        <v>15173.41634</v>
      </c>
      <c r="D814">
        <v>1.2822871709999999</v>
      </c>
      <c r="E814">
        <v>2.225856421</v>
      </c>
      <c r="G814" s="116"/>
    </row>
    <row r="815" spans="1:7">
      <c r="A815" s="116">
        <v>0.66500000000000004</v>
      </c>
      <c r="B815">
        <v>-488.72582640000002</v>
      </c>
      <c r="C815">
        <v>15173.244780000001</v>
      </c>
      <c r="D815">
        <v>1.276373808</v>
      </c>
      <c r="E815">
        <v>2.2266764110000001</v>
      </c>
      <c r="G815" s="116"/>
    </row>
    <row r="816" spans="1:7">
      <c r="A816" s="116">
        <v>0.66502314814814811</v>
      </c>
      <c r="B816">
        <v>-493.28840889999998</v>
      </c>
      <c r="C816">
        <v>15172.080739999999</v>
      </c>
      <c r="D816">
        <v>1.2855944020000001</v>
      </c>
      <c r="E816">
        <v>2.226536431</v>
      </c>
      <c r="G816" s="116"/>
    </row>
    <row r="817" spans="1:7">
      <c r="A817" s="116">
        <v>0.6650462962962963</v>
      </c>
      <c r="B817">
        <v>-488.57752199999999</v>
      </c>
      <c r="C817">
        <v>15170.9565</v>
      </c>
      <c r="D817">
        <v>1.277311622</v>
      </c>
      <c r="E817">
        <v>2.2277000120000001</v>
      </c>
      <c r="G817" s="116"/>
    </row>
    <row r="818" spans="1:7">
      <c r="A818" s="116">
        <v>0.66506944444444438</v>
      </c>
      <c r="B818">
        <v>-496.52169170000002</v>
      </c>
      <c r="C818">
        <v>15169.831690000001</v>
      </c>
      <c r="D818">
        <v>1.300171001</v>
      </c>
      <c r="E818">
        <v>2.2270570269999999</v>
      </c>
      <c r="G818" s="116"/>
    </row>
    <row r="819" spans="1:7">
      <c r="A819" s="116">
        <v>0.66509259259259257</v>
      </c>
      <c r="B819">
        <v>-471.11621589999999</v>
      </c>
      <c r="C819">
        <v>15169.26431</v>
      </c>
      <c r="D819">
        <v>1.273487539</v>
      </c>
      <c r="E819">
        <v>2.2255401990000001</v>
      </c>
      <c r="G819" s="116"/>
    </row>
    <row r="820" spans="1:7">
      <c r="A820" s="116">
        <v>0.66511574074074076</v>
      </c>
      <c r="B820">
        <v>-491.8023657</v>
      </c>
      <c r="C820">
        <v>15168.97399</v>
      </c>
      <c r="D820">
        <v>1.2985596589999999</v>
      </c>
      <c r="E820">
        <v>2.2268661939999999</v>
      </c>
      <c r="G820" s="116"/>
    </row>
    <row r="821" spans="1:7">
      <c r="A821" s="116">
        <v>0.66513888888888884</v>
      </c>
      <c r="B821">
        <v>-490.9346185</v>
      </c>
      <c r="C821">
        <v>15168.89071</v>
      </c>
      <c r="D821">
        <v>1.275502173</v>
      </c>
      <c r="E821">
        <v>2.2274108020000001</v>
      </c>
      <c r="G821" s="116"/>
    </row>
    <row r="822" spans="1:7">
      <c r="A822" s="116">
        <v>0.66516203703703702</v>
      </c>
      <c r="B822">
        <v>-497.41500939999997</v>
      </c>
      <c r="C822">
        <v>15167.24862</v>
      </c>
      <c r="D822">
        <v>1.2783911269999999</v>
      </c>
      <c r="E822">
        <v>2.2268679480000002</v>
      </c>
      <c r="G822" s="116"/>
    </row>
    <row r="823" spans="1:7">
      <c r="A823" s="116">
        <v>0.66518518518518521</v>
      </c>
      <c r="B823">
        <v>-494.0179559</v>
      </c>
      <c r="C823">
        <v>15166.998519999999</v>
      </c>
      <c r="D823">
        <v>1.2941396080000001</v>
      </c>
      <c r="E823">
        <v>2.2257734579999999</v>
      </c>
      <c r="G823" s="116"/>
    </row>
    <row r="824" spans="1:7">
      <c r="A824" s="116">
        <v>0.66520833333333329</v>
      </c>
      <c r="B824">
        <v>-506.00978459999999</v>
      </c>
      <c r="C824">
        <v>15166.00822</v>
      </c>
      <c r="D824">
        <v>1.29662864</v>
      </c>
      <c r="E824">
        <v>2.2273487460000001</v>
      </c>
      <c r="G824" s="116"/>
    </row>
    <row r="825" spans="1:7">
      <c r="A825" s="116">
        <v>0.66523148148148148</v>
      </c>
      <c r="B825">
        <v>-492.41319579999998</v>
      </c>
      <c r="C825">
        <v>15164.61774</v>
      </c>
      <c r="D825">
        <v>1.2885052379999999</v>
      </c>
      <c r="E825">
        <v>2.225349901</v>
      </c>
      <c r="G825" s="116"/>
    </row>
    <row r="826" spans="1:7">
      <c r="A826" s="116">
        <v>0.66525462962962967</v>
      </c>
      <c r="B826">
        <v>-500.01708630000002</v>
      </c>
      <c r="C826">
        <v>15164.311970000001</v>
      </c>
      <c r="D826">
        <v>1.2884369019999999</v>
      </c>
      <c r="E826">
        <v>2.2282659169999999</v>
      </c>
      <c r="G826" s="116"/>
    </row>
    <row r="827" spans="1:7">
      <c r="A827" s="116">
        <v>0.66527777777777775</v>
      </c>
      <c r="B827">
        <v>-490.02733130000001</v>
      </c>
      <c r="C827">
        <v>15163.394920000001</v>
      </c>
      <c r="D827">
        <v>1.2747211089999999</v>
      </c>
      <c r="E827">
        <v>2.227353956</v>
      </c>
      <c r="G827" s="116"/>
    </row>
    <row r="828" spans="1:7">
      <c r="A828" s="116">
        <v>0.66530092592592593</v>
      </c>
      <c r="B828">
        <v>-473.75107789999998</v>
      </c>
      <c r="C828">
        <v>15162.159110000001</v>
      </c>
      <c r="D828">
        <v>1.275927563</v>
      </c>
      <c r="E828">
        <v>2.2272494300000001</v>
      </c>
      <c r="G828" s="116"/>
    </row>
    <row r="829" spans="1:7">
      <c r="A829" s="116">
        <v>0.66532407407407412</v>
      </c>
      <c r="B829">
        <v>-483.02090609999999</v>
      </c>
      <c r="C829">
        <v>15161.84151</v>
      </c>
      <c r="D829">
        <v>1.2976617050000001</v>
      </c>
      <c r="E829">
        <v>2.227425701</v>
      </c>
      <c r="G829" s="116"/>
    </row>
    <row r="830" spans="1:7">
      <c r="A830" s="116">
        <v>0.6653472222222222</v>
      </c>
      <c r="B830">
        <v>-484.09441179999999</v>
      </c>
      <c r="C830">
        <v>15161.46638</v>
      </c>
      <c r="D830">
        <v>1.2706833340000001</v>
      </c>
      <c r="E830">
        <v>2.2271687139999998</v>
      </c>
      <c r="G830" s="116"/>
    </row>
    <row r="831" spans="1:7">
      <c r="A831" s="116">
        <v>0.66537037037037039</v>
      </c>
      <c r="B831">
        <v>-507.94970660000001</v>
      </c>
      <c r="C831">
        <v>15161.176649999999</v>
      </c>
      <c r="D831">
        <v>1.2948344169999999</v>
      </c>
      <c r="E831">
        <v>2.226128423</v>
      </c>
      <c r="G831" s="116"/>
    </row>
    <row r="832" spans="1:7">
      <c r="A832" s="116">
        <v>0.66539351851851858</v>
      </c>
      <c r="B832">
        <v>-490.04197640000001</v>
      </c>
      <c r="C832">
        <v>15160.491540000001</v>
      </c>
      <c r="D832">
        <v>1.2869160989999999</v>
      </c>
      <c r="E832">
        <v>2.2273557529999999</v>
      </c>
      <c r="G832" s="116"/>
    </row>
    <row r="833" spans="1:7">
      <c r="A833" s="116">
        <v>0.66541666666666666</v>
      </c>
      <c r="B833">
        <v>-486.59982170000001</v>
      </c>
      <c r="C833">
        <v>15160.37105</v>
      </c>
      <c r="D833">
        <v>1.2989665260000001</v>
      </c>
      <c r="E833">
        <v>2.227547317</v>
      </c>
      <c r="G833" s="116"/>
    </row>
    <row r="834" spans="1:7">
      <c r="A834" s="116">
        <v>0.66543981481481485</v>
      </c>
      <c r="B834">
        <v>-499.16382520000002</v>
      </c>
      <c r="C834">
        <v>15159.840920000001</v>
      </c>
      <c r="D834">
        <v>1.2853937989999999</v>
      </c>
      <c r="E834">
        <v>2.227448323</v>
      </c>
      <c r="G834" s="116"/>
    </row>
    <row r="835" spans="1:7">
      <c r="A835" s="116">
        <v>0.66546296296296303</v>
      </c>
      <c r="B835">
        <v>-492.15988499999997</v>
      </c>
      <c r="C835">
        <v>15158.82331</v>
      </c>
      <c r="D835">
        <v>1.282884353</v>
      </c>
      <c r="E835">
        <v>2.2275837119999999</v>
      </c>
      <c r="G835" s="116"/>
    </row>
    <row r="836" spans="1:7">
      <c r="A836" s="116">
        <v>0.66548611111111111</v>
      </c>
      <c r="B836">
        <v>-495.26511090000002</v>
      </c>
      <c r="C836">
        <v>15157.65962</v>
      </c>
      <c r="D836">
        <v>1.2835100310000001</v>
      </c>
      <c r="E836">
        <v>2.2277349069999999</v>
      </c>
      <c r="G836" s="116"/>
    </row>
    <row r="837" spans="1:7">
      <c r="A837" s="116">
        <v>0.66550925925925919</v>
      </c>
      <c r="B837">
        <v>-492.90732450000002</v>
      </c>
      <c r="C837">
        <v>15156.266729999999</v>
      </c>
      <c r="D837">
        <v>1.2882787659999999</v>
      </c>
      <c r="E837">
        <v>2.2261577030000002</v>
      </c>
      <c r="G837" s="116"/>
    </row>
    <row r="838" spans="1:7">
      <c r="A838" s="116">
        <v>0.66553240740740738</v>
      </c>
      <c r="B838">
        <v>-492.50766779999998</v>
      </c>
      <c r="C838">
        <v>15155.202789999999</v>
      </c>
      <c r="D838">
        <v>1.281482317</v>
      </c>
      <c r="E838">
        <v>2.2268188069999999</v>
      </c>
      <c r="G838" s="116"/>
    </row>
    <row r="839" spans="1:7">
      <c r="A839" s="116">
        <v>0.66555555555555557</v>
      </c>
      <c r="B839">
        <v>-501.29391120000003</v>
      </c>
      <c r="C839">
        <v>15154.9283</v>
      </c>
      <c r="D839">
        <v>1.2901070320000001</v>
      </c>
      <c r="E839">
        <v>2.2264443749999998</v>
      </c>
      <c r="G839" s="116"/>
    </row>
    <row r="840" spans="1:7">
      <c r="A840" s="116">
        <v>0.66557870370370364</v>
      </c>
      <c r="B840">
        <v>-492.97527559999997</v>
      </c>
      <c r="C840">
        <v>15153.71912</v>
      </c>
      <c r="D840">
        <v>1.294328148</v>
      </c>
      <c r="E840">
        <v>2.2256857239999999</v>
      </c>
      <c r="G840" s="116"/>
    </row>
    <row r="841" spans="1:7">
      <c r="A841" s="116">
        <v>0.66560185185185183</v>
      </c>
      <c r="B841">
        <v>-494.47804550000001</v>
      </c>
      <c r="C841">
        <v>15152.698119999999</v>
      </c>
      <c r="D841">
        <v>1.2794660390000001</v>
      </c>
      <c r="E841">
        <v>2.2252262589999998</v>
      </c>
      <c r="G841" s="116"/>
    </row>
    <row r="842" spans="1:7">
      <c r="A842" s="116">
        <v>0.66562500000000002</v>
      </c>
      <c r="B842">
        <v>-500.02492369999999</v>
      </c>
      <c r="C842">
        <v>15150.803029999999</v>
      </c>
      <c r="D842">
        <v>1.294026168</v>
      </c>
      <c r="E842">
        <v>2.2274320539999999</v>
      </c>
      <c r="G842" s="116"/>
    </row>
    <row r="843" spans="1:7">
      <c r="A843" s="116">
        <v>0.6656481481481481</v>
      </c>
      <c r="B843">
        <v>-489.74422060000001</v>
      </c>
      <c r="C843">
        <v>15150.578439999999</v>
      </c>
      <c r="D843">
        <v>1.2745350360000001</v>
      </c>
      <c r="E843">
        <v>2.2273626200000001</v>
      </c>
      <c r="G843" s="116"/>
    </row>
    <row r="844" spans="1:7">
      <c r="A844" s="116">
        <v>0.66567129629629629</v>
      </c>
      <c r="B844">
        <v>-495.94617720000002</v>
      </c>
      <c r="C844">
        <v>15149.53528</v>
      </c>
      <c r="D844">
        <v>1.2937295019999999</v>
      </c>
      <c r="E844">
        <v>2.2280027960000002</v>
      </c>
      <c r="G844" s="116"/>
    </row>
    <row r="845" spans="1:7">
      <c r="A845" s="116">
        <v>0.66569444444444448</v>
      </c>
      <c r="B845">
        <v>-496.77822959999997</v>
      </c>
      <c r="C845">
        <v>15148.80445</v>
      </c>
      <c r="D845">
        <v>1.2933862389999999</v>
      </c>
      <c r="E845">
        <v>2.2264958450000001</v>
      </c>
      <c r="G845" s="116"/>
    </row>
    <row r="846" spans="1:7">
      <c r="A846" s="116">
        <v>0.66571759259259256</v>
      </c>
      <c r="B846">
        <v>-502.82602700000001</v>
      </c>
      <c r="C846">
        <v>15147.722100000001</v>
      </c>
      <c r="D846">
        <v>1.2819974300000001</v>
      </c>
      <c r="E846">
        <v>2.2253144009999999</v>
      </c>
      <c r="G846" s="116"/>
    </row>
    <row r="847" spans="1:7">
      <c r="A847" s="116">
        <v>0.66574074074074074</v>
      </c>
      <c r="B847">
        <v>-504.53107590000002</v>
      </c>
      <c r="C847">
        <v>15147.168750000001</v>
      </c>
      <c r="D847">
        <v>1.2958452499999999</v>
      </c>
      <c r="E847">
        <v>2.2274552230000002</v>
      </c>
      <c r="G847" s="116"/>
    </row>
    <row r="848" spans="1:7">
      <c r="A848" s="116">
        <v>0.66576388888888893</v>
      </c>
      <c r="B848">
        <v>-497.90650119999998</v>
      </c>
      <c r="C848">
        <v>15146.13637</v>
      </c>
      <c r="D848">
        <v>1.2701625169999999</v>
      </c>
      <c r="E848">
        <v>2.2271206399999999</v>
      </c>
      <c r="G848" s="116"/>
    </row>
    <row r="849" spans="1:7">
      <c r="A849" s="116">
        <v>0.66578703703703701</v>
      </c>
      <c r="B849">
        <v>-488.87948080000001</v>
      </c>
      <c r="C849">
        <v>15146.081039999999</v>
      </c>
      <c r="D849">
        <v>1.273237674</v>
      </c>
      <c r="E849">
        <v>2.226368307</v>
      </c>
      <c r="G849" s="116"/>
    </row>
    <row r="850" spans="1:7">
      <c r="A850" s="116">
        <v>0.6658101851851852</v>
      </c>
      <c r="B850">
        <v>-492.19389430000001</v>
      </c>
      <c r="C850">
        <v>15145.64948</v>
      </c>
      <c r="D850">
        <v>1.2749909509999999</v>
      </c>
      <c r="E850">
        <v>2.2279882569999998</v>
      </c>
      <c r="G850" s="116"/>
    </row>
    <row r="851" spans="1:7">
      <c r="A851" s="116">
        <v>0.66583333333333339</v>
      </c>
      <c r="B851">
        <v>-494.37603050000001</v>
      </c>
      <c r="C851">
        <v>15145.21617</v>
      </c>
      <c r="D851">
        <v>1.2896625580000001</v>
      </c>
      <c r="E851">
        <v>2.2257110459999998</v>
      </c>
      <c r="G851" s="116"/>
    </row>
    <row r="852" spans="1:7">
      <c r="A852" s="116">
        <v>0.66585648148148147</v>
      </c>
      <c r="B852">
        <v>-493.37951550000002</v>
      </c>
      <c r="C852">
        <v>15143.740089999999</v>
      </c>
      <c r="D852">
        <v>1.2997190670000001</v>
      </c>
      <c r="E852">
        <v>2.2276896659999998</v>
      </c>
      <c r="G852" s="116"/>
    </row>
    <row r="853" spans="1:7">
      <c r="A853" s="116">
        <v>0.66587962962962965</v>
      </c>
      <c r="B853">
        <v>-494.5033818</v>
      </c>
      <c r="C853">
        <v>15141.8272</v>
      </c>
      <c r="D853">
        <v>1.276237802</v>
      </c>
      <c r="E853">
        <v>2.22792586</v>
      </c>
      <c r="G853" s="116"/>
    </row>
    <row r="854" spans="1:7">
      <c r="A854" s="116">
        <v>0.66590277777777784</v>
      </c>
      <c r="B854">
        <v>-500.8314747</v>
      </c>
      <c r="C854">
        <v>15140.14718</v>
      </c>
      <c r="D854">
        <v>1.3005108970000001</v>
      </c>
      <c r="E854">
        <v>2.226251419</v>
      </c>
      <c r="G854" s="116"/>
    </row>
    <row r="855" spans="1:7">
      <c r="A855" s="116">
        <v>0.66592592592592592</v>
      </c>
      <c r="B855">
        <v>-497.92689300000001</v>
      </c>
      <c r="C855">
        <v>15138.716839999999</v>
      </c>
      <c r="D855">
        <v>1.2873267429999999</v>
      </c>
      <c r="E855">
        <v>2.2259771220000002</v>
      </c>
      <c r="G855" s="116"/>
    </row>
    <row r="856" spans="1:7">
      <c r="A856" s="116">
        <v>0.66594907407407411</v>
      </c>
      <c r="B856">
        <v>-480.03813229999997</v>
      </c>
      <c r="C856">
        <v>15138.22046</v>
      </c>
      <c r="D856">
        <v>1.286633608</v>
      </c>
      <c r="E856">
        <v>2.227202723</v>
      </c>
      <c r="G856" s="116"/>
    </row>
    <row r="857" spans="1:7">
      <c r="A857" s="116">
        <v>0.66597222222222219</v>
      </c>
      <c r="B857">
        <v>-510.01974430000001</v>
      </c>
      <c r="C857">
        <v>15137.80521</v>
      </c>
      <c r="D857">
        <v>1.2710676519999999</v>
      </c>
      <c r="E857">
        <v>2.227023016</v>
      </c>
      <c r="G857" s="116"/>
    </row>
    <row r="858" spans="1:7">
      <c r="A858" s="116">
        <v>0.66599537037037038</v>
      </c>
      <c r="B858">
        <v>-482.90172569999999</v>
      </c>
      <c r="C858">
        <v>15136.24613</v>
      </c>
      <c r="D858">
        <v>1.296439898</v>
      </c>
      <c r="E858">
        <v>2.2282625870000001</v>
      </c>
      <c r="G858" s="116"/>
    </row>
    <row r="859" spans="1:7">
      <c r="A859" s="116">
        <v>0.66601851851851845</v>
      </c>
      <c r="B859">
        <v>-496.22402820000002</v>
      </c>
      <c r="C859">
        <v>15134.43665</v>
      </c>
      <c r="D859">
        <v>1.273916874</v>
      </c>
      <c r="E859">
        <v>2.2269790290000002</v>
      </c>
      <c r="G859" s="116"/>
    </row>
    <row r="860" spans="1:7">
      <c r="A860" s="116">
        <v>0.66604166666666664</v>
      </c>
      <c r="B860">
        <v>-492.66108220000001</v>
      </c>
      <c r="C860">
        <v>15133.862719999999</v>
      </c>
      <c r="D860">
        <v>1.2826748450000001</v>
      </c>
      <c r="E860">
        <v>2.2258841899999999</v>
      </c>
      <c r="G860" s="116"/>
    </row>
    <row r="861" spans="1:7">
      <c r="A861" s="116">
        <v>0.66606481481481483</v>
      </c>
      <c r="B861">
        <v>-495.61305279999999</v>
      </c>
      <c r="C861">
        <v>15132.799730000001</v>
      </c>
      <c r="D861">
        <v>1.2803311150000001</v>
      </c>
      <c r="E861">
        <v>2.2262611919999999</v>
      </c>
      <c r="G861" s="116"/>
    </row>
    <row r="862" spans="1:7">
      <c r="A862" s="116">
        <v>0.66608796296296291</v>
      </c>
      <c r="B862">
        <v>-503.98897920000002</v>
      </c>
      <c r="C862">
        <v>15132.278120000001</v>
      </c>
      <c r="D862">
        <v>1.280475367</v>
      </c>
      <c r="E862">
        <v>2.2282277239999999</v>
      </c>
      <c r="G862" s="116"/>
    </row>
    <row r="863" spans="1:7">
      <c r="A863" s="116">
        <v>0.6661111111111111</v>
      </c>
      <c r="B863">
        <v>-509.53970140000001</v>
      </c>
      <c r="C863">
        <v>15131.620419999999</v>
      </c>
      <c r="D863">
        <v>1.2766098020000001</v>
      </c>
      <c r="E863">
        <v>2.2278900959999999</v>
      </c>
      <c r="G863" s="116"/>
    </row>
    <row r="864" spans="1:7">
      <c r="A864" s="116">
        <v>0.66613425925925929</v>
      </c>
      <c r="B864">
        <v>-475.6271926</v>
      </c>
      <c r="C864">
        <v>15130.82417</v>
      </c>
      <c r="D864">
        <v>1.2764204619999999</v>
      </c>
      <c r="E864">
        <v>2.2274506590000001</v>
      </c>
      <c r="G864" s="116"/>
    </row>
    <row r="865" spans="1:7">
      <c r="A865" s="116">
        <v>0.66615740740740736</v>
      </c>
      <c r="B865">
        <v>-501.71142680000003</v>
      </c>
      <c r="C865">
        <v>15129.68707</v>
      </c>
      <c r="D865">
        <v>1.2702987990000001</v>
      </c>
      <c r="E865">
        <v>2.2286217659999998</v>
      </c>
      <c r="G865" s="116"/>
    </row>
    <row r="866" spans="1:7">
      <c r="A866" s="116">
        <v>0.66618055555555555</v>
      </c>
      <c r="B866">
        <v>-490.41486300000003</v>
      </c>
      <c r="C866">
        <v>15128.28414</v>
      </c>
      <c r="D866">
        <v>1.2935298749999999</v>
      </c>
      <c r="E866">
        <v>2.2258554039999998</v>
      </c>
      <c r="G866" s="116"/>
    </row>
    <row r="867" spans="1:7">
      <c r="A867" s="116">
        <v>0.66620370370370374</v>
      </c>
      <c r="B867">
        <v>-496.62771720000001</v>
      </c>
      <c r="C867">
        <v>15126.51484</v>
      </c>
      <c r="D867">
        <v>1.2985367619999999</v>
      </c>
      <c r="E867">
        <v>2.226275191</v>
      </c>
      <c r="G867" s="116"/>
    </row>
    <row r="868" spans="1:7">
      <c r="A868" s="116">
        <v>0.66622685185185182</v>
      </c>
      <c r="B868">
        <v>-495.17054669999999</v>
      </c>
      <c r="C868">
        <v>15125.48206</v>
      </c>
      <c r="D868">
        <v>1.29953202</v>
      </c>
      <c r="E868">
        <v>2.2283855039999998</v>
      </c>
      <c r="G868" s="116"/>
    </row>
    <row r="869" spans="1:7">
      <c r="A869" s="116">
        <v>0.66625000000000001</v>
      </c>
      <c r="B869">
        <v>-483.186486</v>
      </c>
      <c r="C869">
        <v>15123.63528</v>
      </c>
      <c r="D869">
        <v>1.2765645050000001</v>
      </c>
      <c r="E869">
        <v>2.2255022910000002</v>
      </c>
      <c r="G869" s="116"/>
    </row>
    <row r="870" spans="1:7">
      <c r="A870" s="116">
        <v>0.6662731481481482</v>
      </c>
      <c r="B870">
        <v>-493.37660290000002</v>
      </c>
      <c r="C870">
        <v>15122.60838</v>
      </c>
      <c r="D870">
        <v>1.28745131</v>
      </c>
      <c r="E870">
        <v>2.2276128019999999</v>
      </c>
      <c r="G870" s="116"/>
    </row>
    <row r="871" spans="1:7">
      <c r="A871" s="116">
        <v>0.66629629629629628</v>
      </c>
      <c r="B871">
        <v>-499.76314100000002</v>
      </c>
      <c r="C871">
        <v>15121.969499999999</v>
      </c>
      <c r="D871">
        <v>1.2759313779999999</v>
      </c>
      <c r="E871">
        <v>2.2264561270000001</v>
      </c>
      <c r="G871" s="116"/>
    </row>
    <row r="872" spans="1:7">
      <c r="A872" s="116">
        <v>0.66631944444444446</v>
      </c>
      <c r="B872">
        <v>-499.276453</v>
      </c>
      <c r="C872">
        <v>15120.64616</v>
      </c>
      <c r="D872">
        <v>1.2757722899999999</v>
      </c>
      <c r="E872">
        <v>2.2257657979999999</v>
      </c>
      <c r="G872" s="116"/>
    </row>
    <row r="873" spans="1:7">
      <c r="A873" s="116">
        <v>0.66634259259259265</v>
      </c>
      <c r="B873">
        <v>-491.44891310000003</v>
      </c>
      <c r="C873">
        <v>15119.45032</v>
      </c>
      <c r="D873">
        <v>1.2995958089999999</v>
      </c>
      <c r="E873">
        <v>2.2260027820000001</v>
      </c>
      <c r="G873" s="116"/>
    </row>
    <row r="874" spans="1:7">
      <c r="A874" s="116">
        <v>0.66636574074074073</v>
      </c>
      <c r="B874">
        <v>-500.35009880000001</v>
      </c>
      <c r="C874">
        <v>15117.58258</v>
      </c>
      <c r="D874">
        <v>1.295620526</v>
      </c>
      <c r="E874">
        <v>2.227593921</v>
      </c>
      <c r="G874" s="116"/>
    </row>
    <row r="875" spans="1:7">
      <c r="A875" s="116">
        <v>0.66638888888888892</v>
      </c>
      <c r="B875">
        <v>-492.49732849999998</v>
      </c>
      <c r="C875">
        <v>15115.734189999999</v>
      </c>
      <c r="D875">
        <v>1.293907674</v>
      </c>
      <c r="E875">
        <v>2.227634562</v>
      </c>
      <c r="G875" s="116"/>
    </row>
    <row r="876" spans="1:7">
      <c r="A876" s="116">
        <v>0.66641203703703711</v>
      </c>
      <c r="B876">
        <v>-499.08315599999997</v>
      </c>
      <c r="C876">
        <v>15115.716710000001</v>
      </c>
      <c r="D876">
        <v>1.273411216</v>
      </c>
      <c r="E876">
        <v>2.2265117459999999</v>
      </c>
      <c r="G876" s="116"/>
    </row>
    <row r="877" spans="1:7">
      <c r="A877" s="116">
        <v>0.66643518518518519</v>
      </c>
      <c r="B877">
        <v>-485.8784225</v>
      </c>
      <c r="C877">
        <v>15114.6703</v>
      </c>
      <c r="D877">
        <v>1.2862779580000001</v>
      </c>
      <c r="E877">
        <v>2.2260779350000002</v>
      </c>
      <c r="G877" s="116"/>
    </row>
    <row r="878" spans="1:7">
      <c r="A878" s="116">
        <v>0.66645833333333326</v>
      </c>
      <c r="B878">
        <v>-488.37131820000002</v>
      </c>
      <c r="C878">
        <v>15112.702090000001</v>
      </c>
      <c r="D878">
        <v>1.272472659</v>
      </c>
      <c r="E878">
        <v>2.2255054059999999</v>
      </c>
      <c r="G878" s="116"/>
    </row>
    <row r="879" spans="1:7">
      <c r="A879" s="116">
        <v>0.66648148148148145</v>
      </c>
      <c r="B879">
        <v>-491.3221638</v>
      </c>
      <c r="C879">
        <v>15111.81839</v>
      </c>
      <c r="D879">
        <v>1.2870546199999999</v>
      </c>
      <c r="E879">
        <v>2.2281957999999999</v>
      </c>
      <c r="G879" s="116"/>
    </row>
    <row r="880" spans="1:7">
      <c r="A880" s="116">
        <v>0.66650462962962964</v>
      </c>
      <c r="B880">
        <v>-501.98360889999998</v>
      </c>
      <c r="C880">
        <v>15111.146640000001</v>
      </c>
      <c r="D880">
        <v>1.2812958720000001</v>
      </c>
      <c r="E880">
        <v>2.225674428</v>
      </c>
      <c r="G880" s="116"/>
    </row>
    <row r="881" spans="1:7">
      <c r="A881" s="116">
        <v>0.66652777777777772</v>
      </c>
      <c r="B881">
        <v>-491.6897472</v>
      </c>
      <c r="C881">
        <v>15110.403899999999</v>
      </c>
      <c r="D881">
        <v>1.2778914990000001</v>
      </c>
      <c r="E881">
        <v>2.2250731319999999</v>
      </c>
      <c r="G881" s="116"/>
    </row>
    <row r="882" spans="1:7">
      <c r="A882" s="116">
        <v>0.66655092592592591</v>
      </c>
      <c r="B882">
        <v>-490.5959062</v>
      </c>
      <c r="C882">
        <v>15108.57444</v>
      </c>
      <c r="D882">
        <v>1.2809935459999999</v>
      </c>
      <c r="E882">
        <v>2.2264803450000001</v>
      </c>
      <c r="G882" s="116"/>
    </row>
    <row r="883" spans="1:7">
      <c r="A883" s="116">
        <v>0.6665740740740741</v>
      </c>
      <c r="B883">
        <v>-482.1945503</v>
      </c>
      <c r="C883">
        <v>15108.528910000001</v>
      </c>
      <c r="D883">
        <v>1.2908178079999999</v>
      </c>
      <c r="E883">
        <v>2.2269647469999998</v>
      </c>
      <c r="G883" s="116"/>
    </row>
    <row r="884" spans="1:7">
      <c r="A884" s="116">
        <v>0.66659722222222217</v>
      </c>
      <c r="B884">
        <v>-503.698126</v>
      </c>
      <c r="C884">
        <v>15107.75555</v>
      </c>
      <c r="D884">
        <v>1.2735616329999999</v>
      </c>
      <c r="E884">
        <v>2.228097961</v>
      </c>
      <c r="G884" s="116"/>
    </row>
    <row r="885" spans="1:7">
      <c r="A885" s="116">
        <v>0.66662037037037036</v>
      </c>
      <c r="B885">
        <v>-493.46567210000001</v>
      </c>
      <c r="C885">
        <v>15107.058559999999</v>
      </c>
      <c r="D885">
        <v>1.2980653550000001</v>
      </c>
      <c r="E885">
        <v>2.2279434500000002</v>
      </c>
      <c r="G885" s="116"/>
    </row>
    <row r="886" spans="1:7">
      <c r="A886" s="116">
        <v>0.66664351851851855</v>
      </c>
      <c r="B886">
        <v>-489.75042480000002</v>
      </c>
      <c r="C886">
        <v>15105.4699</v>
      </c>
      <c r="D886">
        <v>1.2977620519999999</v>
      </c>
      <c r="E886">
        <v>2.2276651420000002</v>
      </c>
      <c r="G886" s="116"/>
    </row>
    <row r="887" spans="1:7">
      <c r="A887" s="116">
        <v>0.66666666666666663</v>
      </c>
      <c r="B887">
        <v>-493.50242809999997</v>
      </c>
      <c r="C887">
        <v>15104.58677</v>
      </c>
      <c r="D887">
        <v>1.2948123760000001</v>
      </c>
      <c r="E887">
        <v>2.2252378049999999</v>
      </c>
      <c r="G887" s="116"/>
    </row>
    <row r="888" spans="1:7">
      <c r="A888" s="116">
        <v>0.66668981481481471</v>
      </c>
      <c r="B888">
        <v>-500.94730279999999</v>
      </c>
      <c r="C888">
        <v>15102.98301</v>
      </c>
      <c r="D888">
        <v>1.2785657989999999</v>
      </c>
      <c r="E888">
        <v>2.225439363</v>
      </c>
      <c r="G888" s="116"/>
    </row>
    <row r="889" spans="1:7">
      <c r="A889" s="116">
        <v>0.66671296296296301</v>
      </c>
      <c r="B889">
        <v>-490.30028549999997</v>
      </c>
      <c r="C889">
        <v>15102.81947</v>
      </c>
      <c r="D889">
        <v>1.283730697</v>
      </c>
      <c r="E889">
        <v>2.22863926</v>
      </c>
      <c r="G889" s="116"/>
    </row>
    <row r="890" spans="1:7">
      <c r="A890" s="116">
        <v>0.66673611111111108</v>
      </c>
      <c r="B890">
        <v>-495.1084836</v>
      </c>
      <c r="C890">
        <v>15101.72236</v>
      </c>
      <c r="D890">
        <v>1.2742293149999999</v>
      </c>
      <c r="E890">
        <v>2.2282774710000002</v>
      </c>
      <c r="G890" s="116"/>
    </row>
    <row r="891" spans="1:7">
      <c r="A891" s="116">
        <v>0.66675925925925927</v>
      </c>
      <c r="B891">
        <v>-492.94649320000002</v>
      </c>
      <c r="C891">
        <v>15100.477500000001</v>
      </c>
      <c r="D891">
        <v>1.292126898</v>
      </c>
      <c r="E891">
        <v>2.2278585030000002</v>
      </c>
      <c r="G891" s="116"/>
    </row>
    <row r="892" spans="1:7">
      <c r="A892" s="116">
        <v>0.66678240740740735</v>
      </c>
      <c r="B892">
        <v>-506.11620599999998</v>
      </c>
      <c r="C892">
        <v>15098.9344</v>
      </c>
      <c r="D892">
        <v>1.288375805</v>
      </c>
      <c r="E892">
        <v>2.2267733199999999</v>
      </c>
      <c r="G892" s="116"/>
    </row>
    <row r="893" spans="1:7">
      <c r="A893" s="116">
        <v>0.66680555555555554</v>
      </c>
      <c r="B893">
        <v>-489.17220450000002</v>
      </c>
      <c r="C893">
        <v>15097.01506</v>
      </c>
      <c r="D893">
        <v>1.2828935420000001</v>
      </c>
      <c r="E893">
        <v>2.2277737850000001</v>
      </c>
      <c r="G893" s="116"/>
    </row>
    <row r="894" spans="1:7">
      <c r="A894" s="116">
        <v>0.66682870370370362</v>
      </c>
      <c r="B894">
        <v>-492.01496379999998</v>
      </c>
      <c r="C894">
        <v>15095.10025</v>
      </c>
      <c r="D894">
        <v>1.2908713949999999</v>
      </c>
      <c r="E894">
        <v>2.2275204679999998</v>
      </c>
      <c r="G894" s="116"/>
    </row>
    <row r="895" spans="1:7">
      <c r="A895" s="116">
        <v>0.66685185185185192</v>
      </c>
      <c r="B895">
        <v>-487.10524070000002</v>
      </c>
      <c r="C895">
        <v>15094.236059999999</v>
      </c>
      <c r="D895">
        <v>1.272739925</v>
      </c>
      <c r="E895">
        <v>2.2282026429999999</v>
      </c>
      <c r="G895" s="116"/>
    </row>
    <row r="896" spans="1:7">
      <c r="A896" s="116">
        <v>0.666875</v>
      </c>
      <c r="B896">
        <v>-490.60554489999998</v>
      </c>
      <c r="C896">
        <v>15093.594300000001</v>
      </c>
      <c r="D896">
        <v>1.2830934380000001</v>
      </c>
      <c r="E896">
        <v>2.2258425650000002</v>
      </c>
      <c r="G896" s="116"/>
    </row>
    <row r="897" spans="1:7">
      <c r="A897" s="116">
        <v>0.66689814814814818</v>
      </c>
      <c r="B897">
        <v>-496.54845619999998</v>
      </c>
      <c r="C897">
        <v>15092.689850000001</v>
      </c>
      <c r="D897">
        <v>1.2929028149999999</v>
      </c>
      <c r="E897">
        <v>2.2259704259999999</v>
      </c>
      <c r="G897" s="116"/>
    </row>
    <row r="898" spans="1:7">
      <c r="A898" s="116">
        <v>0.66692129629629626</v>
      </c>
      <c r="B898">
        <v>-493.35204290000001</v>
      </c>
      <c r="C898">
        <v>15091.81538</v>
      </c>
      <c r="D898">
        <v>1.2906589559999999</v>
      </c>
      <c r="E898">
        <v>2.2261171630000001</v>
      </c>
      <c r="G898" s="116"/>
    </row>
    <row r="899" spans="1:7">
      <c r="A899" s="116">
        <v>0.66694444444444445</v>
      </c>
      <c r="B899">
        <v>-498.38589259999998</v>
      </c>
      <c r="C899">
        <v>15091.3953</v>
      </c>
      <c r="D899">
        <v>1.296401326</v>
      </c>
      <c r="E899">
        <v>2.22603734</v>
      </c>
      <c r="G899" s="116"/>
    </row>
    <row r="900" spans="1:7">
      <c r="A900" s="116">
        <v>0.66696759259259253</v>
      </c>
      <c r="B900">
        <v>-494.94588640000001</v>
      </c>
      <c r="C900">
        <v>15091.35277</v>
      </c>
      <c r="D900">
        <v>1.29147678</v>
      </c>
      <c r="E900">
        <v>2.227227547</v>
      </c>
      <c r="G900" s="116"/>
    </row>
    <row r="901" spans="1:7">
      <c r="A901" s="116">
        <v>0.66699074074074083</v>
      </c>
      <c r="B901">
        <v>-499.88877839999998</v>
      </c>
      <c r="C901">
        <v>15091.3382</v>
      </c>
      <c r="D901">
        <v>1.2719022069999999</v>
      </c>
      <c r="E901">
        <v>2.2256237699999999</v>
      </c>
      <c r="G901" s="116"/>
    </row>
    <row r="902" spans="1:7">
      <c r="A902" s="116">
        <v>0.66701388888888891</v>
      </c>
      <c r="B902">
        <v>-505.81118370000002</v>
      </c>
      <c r="C902">
        <v>15090.736220000001</v>
      </c>
      <c r="D902">
        <v>1.286911294</v>
      </c>
      <c r="E902">
        <v>2.2271205209999998</v>
      </c>
      <c r="G902" s="116"/>
    </row>
    <row r="903" spans="1:7">
      <c r="A903" s="116">
        <v>0.66703703703703709</v>
      </c>
      <c r="B903">
        <v>-491.5548665</v>
      </c>
      <c r="C903">
        <v>15089.12761</v>
      </c>
      <c r="D903">
        <v>1.289621425</v>
      </c>
      <c r="E903">
        <v>2.2259245820000002</v>
      </c>
      <c r="G903" s="116"/>
    </row>
    <row r="904" spans="1:7">
      <c r="A904" s="116">
        <v>0.66706018518518517</v>
      </c>
      <c r="B904">
        <v>-490.66606969999998</v>
      </c>
      <c r="C904">
        <v>15087.76773</v>
      </c>
      <c r="D904">
        <v>1.278023548</v>
      </c>
      <c r="E904">
        <v>2.227689684</v>
      </c>
      <c r="G904" s="116"/>
    </row>
    <row r="905" spans="1:7">
      <c r="A905" s="116">
        <v>0.66708333333333336</v>
      </c>
      <c r="B905">
        <v>-494.28360020000002</v>
      </c>
      <c r="C905">
        <v>15086.165199999999</v>
      </c>
      <c r="D905">
        <v>1.2878950199999999</v>
      </c>
      <c r="E905">
        <v>2.2260719330000001</v>
      </c>
      <c r="G905" s="116"/>
    </row>
    <row r="906" spans="1:7">
      <c r="A906" s="116">
        <v>0.66710648148148144</v>
      </c>
      <c r="B906">
        <v>-500.92105020000002</v>
      </c>
      <c r="C906">
        <v>15084.81936</v>
      </c>
      <c r="D906">
        <v>1.2749881999999999</v>
      </c>
      <c r="E906">
        <v>2.2261363080000001</v>
      </c>
      <c r="G906" s="116"/>
    </row>
    <row r="907" spans="1:7">
      <c r="A907" s="116">
        <v>0.66712962962962974</v>
      </c>
      <c r="B907">
        <v>-501.3113755</v>
      </c>
      <c r="C907">
        <v>15084.1158</v>
      </c>
      <c r="D907">
        <v>1.2828801080000001</v>
      </c>
      <c r="E907">
        <v>2.228140652</v>
      </c>
      <c r="G907" s="116"/>
    </row>
    <row r="908" spans="1:7">
      <c r="A908" s="116">
        <v>0.66715277777777782</v>
      </c>
      <c r="B908">
        <v>-500.14986950000002</v>
      </c>
      <c r="C908">
        <v>15083.844849999999</v>
      </c>
      <c r="D908">
        <v>1.2948235349999999</v>
      </c>
      <c r="E908">
        <v>2.226569961</v>
      </c>
      <c r="G908" s="116"/>
    </row>
    <row r="909" spans="1:7">
      <c r="A909" s="116">
        <v>0.66717592592592589</v>
      </c>
      <c r="B909">
        <v>-495.92552799999999</v>
      </c>
      <c r="C909">
        <v>15081.975189999999</v>
      </c>
      <c r="D909">
        <v>1.2940482740000001</v>
      </c>
      <c r="E909">
        <v>2.2273928399999998</v>
      </c>
      <c r="G909" s="116"/>
    </row>
    <row r="910" spans="1:7">
      <c r="A910" s="116">
        <v>0.66719907407407408</v>
      </c>
      <c r="B910">
        <v>-501.09804270000001</v>
      </c>
      <c r="C910">
        <v>15080.92945</v>
      </c>
      <c r="D910">
        <v>1.287272422</v>
      </c>
      <c r="E910">
        <v>2.2272721689999999</v>
      </c>
      <c r="G910" s="116"/>
    </row>
    <row r="911" spans="1:7">
      <c r="A911" s="116">
        <v>0.66722222222222216</v>
      </c>
      <c r="B911">
        <v>-478.7376233</v>
      </c>
      <c r="C911">
        <v>15079.43924</v>
      </c>
      <c r="D911">
        <v>1.27474405</v>
      </c>
      <c r="E911">
        <v>2.2265519669999998</v>
      </c>
      <c r="G911" s="116"/>
    </row>
    <row r="912" spans="1:7">
      <c r="A912" s="116">
        <v>0.66724537037037035</v>
      </c>
      <c r="B912">
        <v>-491.52557689999998</v>
      </c>
      <c r="C912">
        <v>15078.27254</v>
      </c>
      <c r="D912">
        <v>1.28570958</v>
      </c>
      <c r="E912">
        <v>2.2259747060000001</v>
      </c>
      <c r="G912" s="116"/>
    </row>
    <row r="913" spans="1:7">
      <c r="A913" s="116">
        <v>0.66726851851851843</v>
      </c>
      <c r="B913">
        <v>-487.57193480000001</v>
      </c>
      <c r="C913">
        <v>15077.749159999999</v>
      </c>
      <c r="D913">
        <v>1.2714432019999999</v>
      </c>
      <c r="E913">
        <v>2.226435838</v>
      </c>
      <c r="G913" s="116"/>
    </row>
    <row r="914" spans="1:7">
      <c r="A914" s="116">
        <v>0.66729166666666673</v>
      </c>
      <c r="B914">
        <v>-490.39498620000001</v>
      </c>
      <c r="C914">
        <v>15075.768480000001</v>
      </c>
      <c r="D914">
        <v>1.2869554110000001</v>
      </c>
      <c r="E914">
        <v>2.226753403</v>
      </c>
      <c r="G914" s="116"/>
    </row>
    <row r="915" spans="1:7">
      <c r="A915" s="116">
        <v>0.66731481481481481</v>
      </c>
      <c r="B915">
        <v>-485.38350919999999</v>
      </c>
      <c r="C915">
        <v>15073.78945</v>
      </c>
      <c r="D915">
        <v>1.277518954</v>
      </c>
      <c r="E915">
        <v>2.226745212</v>
      </c>
      <c r="G915" s="116"/>
    </row>
    <row r="916" spans="1:7">
      <c r="A916" s="116">
        <v>0.66733796296296299</v>
      </c>
      <c r="B916">
        <v>-495.7308056</v>
      </c>
      <c r="C916">
        <v>15073.491889999999</v>
      </c>
      <c r="D916">
        <v>1.29823208</v>
      </c>
      <c r="E916">
        <v>2.2254973690000002</v>
      </c>
      <c r="G916" s="116"/>
    </row>
    <row r="917" spans="1:7">
      <c r="A917" s="116">
        <v>0.66736111111111107</v>
      </c>
      <c r="B917">
        <v>-494.36080449999997</v>
      </c>
      <c r="C917">
        <v>15073.181189999999</v>
      </c>
      <c r="D917">
        <v>1.2718707570000001</v>
      </c>
      <c r="E917">
        <v>2.2259010020000001</v>
      </c>
      <c r="G917" s="116"/>
    </row>
    <row r="918" spans="1:7">
      <c r="A918" s="116">
        <v>0.66738425925925926</v>
      </c>
      <c r="B918">
        <v>-493.63834270000001</v>
      </c>
      <c r="C918">
        <v>15071.221729999999</v>
      </c>
      <c r="D918">
        <v>1.2895697159999999</v>
      </c>
      <c r="E918">
        <v>2.2255303209999999</v>
      </c>
      <c r="G918" s="116"/>
    </row>
    <row r="919" spans="1:7">
      <c r="A919" s="116">
        <v>0.66740740740740734</v>
      </c>
      <c r="B919">
        <v>-494.63895580000002</v>
      </c>
      <c r="C919">
        <v>15069.98508</v>
      </c>
      <c r="D919">
        <v>1.2993353649999999</v>
      </c>
      <c r="E919">
        <v>2.228173403</v>
      </c>
      <c r="G919" s="116"/>
    </row>
    <row r="920" spans="1:7">
      <c r="A920" s="116">
        <v>0.66743055555555564</v>
      </c>
      <c r="B920">
        <v>-496.80913800000002</v>
      </c>
      <c r="C920">
        <v>15068.77261</v>
      </c>
      <c r="D920">
        <v>1.289901382</v>
      </c>
      <c r="E920">
        <v>2.2269322969999998</v>
      </c>
      <c r="G920" s="116"/>
    </row>
    <row r="921" spans="1:7">
      <c r="A921" s="116">
        <v>0.66745370370370372</v>
      </c>
      <c r="B921">
        <v>-488.29956349999998</v>
      </c>
      <c r="C921">
        <v>15067.26569</v>
      </c>
      <c r="D921">
        <v>1.2775194139999999</v>
      </c>
      <c r="E921">
        <v>2.2267269270000001</v>
      </c>
      <c r="G921" s="116"/>
    </row>
    <row r="922" spans="1:7">
      <c r="A922" s="116">
        <v>0.6674768518518519</v>
      </c>
      <c r="B922">
        <v>-495.7622101</v>
      </c>
      <c r="C922">
        <v>15066.635759999999</v>
      </c>
      <c r="D922">
        <v>1.271534086</v>
      </c>
      <c r="E922">
        <v>2.228144865</v>
      </c>
      <c r="G922" s="116"/>
    </row>
    <row r="923" spans="1:7">
      <c r="A923" s="116">
        <v>0.66749999999999998</v>
      </c>
      <c r="B923">
        <v>-501.11966050000001</v>
      </c>
      <c r="C923">
        <v>15066.25865</v>
      </c>
      <c r="D923">
        <v>1.277109644</v>
      </c>
      <c r="E923">
        <v>2.227969893</v>
      </c>
      <c r="G923" s="116"/>
    </row>
    <row r="924" spans="1:7">
      <c r="A924" s="116">
        <v>0.66752314814814817</v>
      </c>
      <c r="B924">
        <v>-491.70908420000001</v>
      </c>
      <c r="C924">
        <v>15065.621639999999</v>
      </c>
      <c r="D924">
        <v>1.2841169160000001</v>
      </c>
      <c r="E924">
        <v>2.2260792060000001</v>
      </c>
      <c r="G924" s="116"/>
    </row>
    <row r="925" spans="1:7">
      <c r="A925" s="116">
        <v>0.66754629629629625</v>
      </c>
      <c r="B925">
        <v>-494.41305540000002</v>
      </c>
      <c r="C925">
        <v>15064.47381</v>
      </c>
      <c r="D925">
        <v>1.285174974</v>
      </c>
      <c r="E925">
        <v>2.2262773309999999</v>
      </c>
      <c r="G925" s="116"/>
    </row>
    <row r="926" spans="1:7">
      <c r="A926" s="116">
        <v>0.66756944444444455</v>
      </c>
      <c r="B926">
        <v>-490.60478160000002</v>
      </c>
      <c r="C926">
        <v>15064.41331</v>
      </c>
      <c r="D926">
        <v>1.2782068710000001</v>
      </c>
      <c r="E926">
        <v>2.227019168</v>
      </c>
      <c r="G926" s="116"/>
    </row>
    <row r="927" spans="1:7">
      <c r="A927" s="116">
        <v>0.66759259259259263</v>
      </c>
      <c r="B927">
        <v>-489.79555749999997</v>
      </c>
      <c r="C927">
        <v>15064.174870000001</v>
      </c>
      <c r="D927">
        <v>1.2893850650000001</v>
      </c>
      <c r="E927">
        <v>2.2249865359999998</v>
      </c>
      <c r="G927" s="116"/>
    </row>
    <row r="928" spans="1:7">
      <c r="A928" s="116">
        <v>0.6676157407407407</v>
      </c>
      <c r="B928">
        <v>-497.50453900000002</v>
      </c>
      <c r="C928">
        <v>15062.20514</v>
      </c>
      <c r="D928">
        <v>1.2773448060000001</v>
      </c>
      <c r="E928">
        <v>2.2263324610000002</v>
      </c>
      <c r="G928" s="116"/>
    </row>
    <row r="929" spans="1:7">
      <c r="A929" s="116">
        <v>0.66763888888888889</v>
      </c>
      <c r="B929">
        <v>-502.32016609999999</v>
      </c>
      <c r="C929">
        <v>15061.602209999999</v>
      </c>
      <c r="D929">
        <v>1.2879754409999999</v>
      </c>
      <c r="E929">
        <v>2.2262537920000001</v>
      </c>
      <c r="G929" s="116"/>
    </row>
    <row r="930" spans="1:7">
      <c r="A930" s="116">
        <v>0.66766203703703697</v>
      </c>
      <c r="B930">
        <v>-499.47868620000003</v>
      </c>
      <c r="C930">
        <v>15061.27238</v>
      </c>
      <c r="D930">
        <v>1.2891449150000001</v>
      </c>
      <c r="E930">
        <v>2.2267741760000002</v>
      </c>
      <c r="G930" s="116"/>
    </row>
    <row r="931" spans="1:7">
      <c r="A931" s="116">
        <v>0.66768518518518516</v>
      </c>
      <c r="B931">
        <v>-497.30880919999998</v>
      </c>
      <c r="C931">
        <v>15060.217060000001</v>
      </c>
      <c r="D931">
        <v>1.2926032839999999</v>
      </c>
      <c r="E931">
        <v>2.2259968209999998</v>
      </c>
      <c r="G931" s="116"/>
    </row>
    <row r="932" spans="1:7">
      <c r="A932" s="116">
        <v>0.66770833333333324</v>
      </c>
      <c r="B932">
        <v>-489.36116099999998</v>
      </c>
      <c r="C932">
        <v>15060.00764</v>
      </c>
      <c r="D932">
        <v>1.2814065059999999</v>
      </c>
      <c r="E932">
        <v>2.2257503889999999</v>
      </c>
      <c r="G932" s="116"/>
    </row>
    <row r="933" spans="1:7">
      <c r="A933" s="116">
        <v>0.66773148148148154</v>
      </c>
      <c r="B933">
        <v>-502.64489129999998</v>
      </c>
      <c r="C933">
        <v>15058.046700000001</v>
      </c>
      <c r="D933">
        <v>1.2733320370000001</v>
      </c>
      <c r="E933">
        <v>2.2254001059999999</v>
      </c>
      <c r="G933" s="116"/>
    </row>
    <row r="934" spans="1:7">
      <c r="A934" s="116">
        <v>0.66775462962962961</v>
      </c>
      <c r="B934">
        <v>-501.66000539999999</v>
      </c>
      <c r="C934">
        <v>15057.80912</v>
      </c>
      <c r="D934">
        <v>1.2783463820000001</v>
      </c>
      <c r="E934">
        <v>2.2271080090000002</v>
      </c>
      <c r="G934" s="116"/>
    </row>
    <row r="935" spans="1:7">
      <c r="A935" s="116">
        <v>0.6677777777777778</v>
      </c>
      <c r="B935">
        <v>-495.57882360000002</v>
      </c>
      <c r="C935">
        <v>15056.71557</v>
      </c>
      <c r="D935">
        <v>1.2734921720000001</v>
      </c>
      <c r="E935">
        <v>2.2266394100000002</v>
      </c>
      <c r="G935" s="116"/>
    </row>
    <row r="936" spans="1:7">
      <c r="A936" s="116">
        <v>0.66780092592592588</v>
      </c>
      <c r="B936">
        <v>-493.74799159999998</v>
      </c>
      <c r="C936">
        <v>15056.515890000001</v>
      </c>
      <c r="D936">
        <v>1.2925740729999999</v>
      </c>
      <c r="E936">
        <v>2.2264806529999999</v>
      </c>
      <c r="G936" s="116"/>
    </row>
    <row r="937" spans="1:7">
      <c r="A937" s="116">
        <v>0.66782407407407407</v>
      </c>
      <c r="B937">
        <v>-475.83445829999999</v>
      </c>
      <c r="C937">
        <v>15056.09463</v>
      </c>
      <c r="D937">
        <v>1.288477761</v>
      </c>
      <c r="E937">
        <v>2.2263287159999998</v>
      </c>
      <c r="G937" s="116"/>
    </row>
    <row r="938" spans="1:7">
      <c r="A938" s="116">
        <v>0.66784722222222215</v>
      </c>
      <c r="B938">
        <v>-499.1763613</v>
      </c>
      <c r="C938">
        <v>15054.914419999999</v>
      </c>
      <c r="D938">
        <v>1.2905961429999999</v>
      </c>
      <c r="E938">
        <v>2.2262367699999999</v>
      </c>
      <c r="G938" s="116"/>
    </row>
    <row r="939" spans="1:7">
      <c r="A939" s="116">
        <v>0.66787037037037045</v>
      </c>
      <c r="B939">
        <v>-484.62630739999997</v>
      </c>
      <c r="C939">
        <v>15054.66252</v>
      </c>
      <c r="D939">
        <v>1.2788408280000001</v>
      </c>
      <c r="E939">
        <v>2.2261602009999999</v>
      </c>
      <c r="G939" s="116"/>
    </row>
    <row r="940" spans="1:7">
      <c r="A940" s="116">
        <v>0.66789351851851853</v>
      </c>
      <c r="B940">
        <v>-496.33421920000001</v>
      </c>
      <c r="C940">
        <v>15054.434160000001</v>
      </c>
      <c r="D940">
        <v>1.294845797</v>
      </c>
      <c r="E940">
        <v>2.2266288639999998</v>
      </c>
      <c r="G940" s="116"/>
    </row>
    <row r="941" spans="1:7">
      <c r="A941" s="116">
        <v>0.66791666666666671</v>
      </c>
      <c r="B941">
        <v>-490.43107429999998</v>
      </c>
      <c r="C941">
        <v>15054.05682</v>
      </c>
      <c r="D941">
        <v>1.2745341560000001</v>
      </c>
      <c r="E941">
        <v>2.2264001389999999</v>
      </c>
      <c r="G941" s="116"/>
    </row>
    <row r="942" spans="1:7">
      <c r="A942" s="116">
        <v>0.66793981481481479</v>
      </c>
      <c r="B942">
        <v>-494.045658</v>
      </c>
      <c r="C942">
        <v>15053.517040000001</v>
      </c>
      <c r="D942">
        <v>1.286349693</v>
      </c>
      <c r="E942">
        <v>2.2258834420000002</v>
      </c>
      <c r="G942" s="116"/>
    </row>
    <row r="943" spans="1:7">
      <c r="A943" s="116">
        <v>0.66796296296296298</v>
      </c>
      <c r="B943">
        <v>-501.31061160000002</v>
      </c>
      <c r="C943">
        <v>15051.763639999999</v>
      </c>
      <c r="D943">
        <v>1.295255643</v>
      </c>
      <c r="E943">
        <v>2.226663007</v>
      </c>
      <c r="G943" s="116"/>
    </row>
    <row r="944" spans="1:7">
      <c r="A944" s="116">
        <v>0.66798611111111106</v>
      </c>
      <c r="B944">
        <v>-493.9292342</v>
      </c>
      <c r="C944">
        <v>15049.80294</v>
      </c>
      <c r="D944">
        <v>1.293716053</v>
      </c>
      <c r="E944">
        <v>2.227303375</v>
      </c>
      <c r="G944" s="116"/>
    </row>
    <row r="945" spans="1:7">
      <c r="A945" s="116">
        <v>0.66800925925925936</v>
      </c>
      <c r="B945">
        <v>-499.90555790000002</v>
      </c>
      <c r="C945">
        <v>15049.73489</v>
      </c>
      <c r="D945">
        <v>1.2919112939999999</v>
      </c>
      <c r="E945">
        <v>2.2257315609999999</v>
      </c>
      <c r="G945" s="116"/>
    </row>
    <row r="946" spans="1:7">
      <c r="A946" s="116">
        <v>0.66803240740740744</v>
      </c>
      <c r="B946">
        <v>-499.02799529999999</v>
      </c>
      <c r="C946">
        <v>15048.080550000001</v>
      </c>
      <c r="D946">
        <v>1.271350223</v>
      </c>
      <c r="E946">
        <v>2.2263728409999999</v>
      </c>
      <c r="G946" s="116"/>
    </row>
    <row r="947" spans="1:7">
      <c r="A947" s="116">
        <v>0.66805555555555562</v>
      </c>
      <c r="B947">
        <v>-495.30707280000001</v>
      </c>
      <c r="C947">
        <v>15046.15029</v>
      </c>
      <c r="D947">
        <v>1.2867636309999999</v>
      </c>
      <c r="E947">
        <v>2.2268644100000001</v>
      </c>
      <c r="G947" s="116"/>
    </row>
    <row r="948" spans="1:7">
      <c r="A948" s="116">
        <v>0.6680787037037037</v>
      </c>
      <c r="B948">
        <v>-502.41539990000001</v>
      </c>
      <c r="C948">
        <v>15045.45736</v>
      </c>
      <c r="D948">
        <v>1.287380231</v>
      </c>
      <c r="E948">
        <v>2.2276984070000001</v>
      </c>
      <c r="G948" s="116"/>
    </row>
    <row r="949" spans="1:7">
      <c r="A949" s="116">
        <v>0.66810185185185178</v>
      </c>
      <c r="B949">
        <v>-492.69792380000001</v>
      </c>
      <c r="C949">
        <v>15043.84238</v>
      </c>
      <c r="D949">
        <v>1.2973010279999999</v>
      </c>
      <c r="E949">
        <v>2.2264972859999999</v>
      </c>
      <c r="G949" s="116"/>
    </row>
    <row r="950" spans="1:7">
      <c r="A950" s="116">
        <v>0.66812499999999997</v>
      </c>
      <c r="B950">
        <v>-495.2084188</v>
      </c>
      <c r="C950">
        <v>15043.204299999999</v>
      </c>
      <c r="D950">
        <v>1.3004063109999999</v>
      </c>
      <c r="E950">
        <v>2.2271888020000001</v>
      </c>
      <c r="G950" s="116"/>
    </row>
    <row r="951" spans="1:7">
      <c r="A951" s="116">
        <v>0.66814814814814805</v>
      </c>
      <c r="B951">
        <v>-497.76144950000003</v>
      </c>
      <c r="C951">
        <v>15041.788409999999</v>
      </c>
      <c r="D951">
        <v>1.287583513</v>
      </c>
      <c r="E951">
        <v>2.2253035269999999</v>
      </c>
      <c r="G951" s="116"/>
    </row>
    <row r="952" spans="1:7">
      <c r="A952" s="116">
        <v>0.66817129629629635</v>
      </c>
      <c r="B952">
        <v>-487.20417809999998</v>
      </c>
      <c r="C952">
        <v>15040.240239999999</v>
      </c>
      <c r="D952">
        <v>1.2704043030000001</v>
      </c>
      <c r="E952">
        <v>2.225897384</v>
      </c>
      <c r="G952" s="116"/>
    </row>
    <row r="953" spans="1:7">
      <c r="A953" s="116">
        <v>0.66819444444444442</v>
      </c>
      <c r="B953">
        <v>-506.19087289999999</v>
      </c>
      <c r="C953">
        <v>15038.941510000001</v>
      </c>
      <c r="D953">
        <v>1.299556776</v>
      </c>
      <c r="E953">
        <v>2.227737136</v>
      </c>
      <c r="G953" s="116"/>
    </row>
    <row r="954" spans="1:7">
      <c r="A954" s="116">
        <v>0.66821759259259261</v>
      </c>
      <c r="B954">
        <v>-491.51743959999999</v>
      </c>
      <c r="C954">
        <v>15038.816440000001</v>
      </c>
      <c r="D954">
        <v>1.293763644</v>
      </c>
      <c r="E954">
        <v>2.2273979169999998</v>
      </c>
      <c r="G954" s="116"/>
    </row>
    <row r="955" spans="1:7">
      <c r="A955" s="116">
        <v>0.66824074074074069</v>
      </c>
      <c r="B955">
        <v>-485.2902095</v>
      </c>
      <c r="C955">
        <v>15037.71992</v>
      </c>
      <c r="D955">
        <v>1.295715782</v>
      </c>
      <c r="E955">
        <v>2.226782896</v>
      </c>
      <c r="G955" s="116"/>
    </row>
    <row r="956" spans="1:7">
      <c r="A956" s="116">
        <v>0.66826388888888888</v>
      </c>
      <c r="B956">
        <v>-491.6399687</v>
      </c>
      <c r="C956">
        <v>15036.702810000001</v>
      </c>
      <c r="D956">
        <v>1.2953429540000001</v>
      </c>
      <c r="E956">
        <v>2.22629959</v>
      </c>
      <c r="G956" s="116"/>
    </row>
    <row r="957" spans="1:7">
      <c r="A957" s="116">
        <v>0.66828703703703696</v>
      </c>
      <c r="B957">
        <v>-499.44270840000001</v>
      </c>
      <c r="C957">
        <v>15035.552309999999</v>
      </c>
      <c r="D957">
        <v>1.28884672</v>
      </c>
      <c r="E957">
        <v>2.22593716</v>
      </c>
      <c r="G957" s="116"/>
    </row>
    <row r="958" spans="1:7">
      <c r="A958" s="116">
        <v>0.66831018518518526</v>
      </c>
      <c r="B958">
        <v>-497.89834789999998</v>
      </c>
      <c r="C958">
        <v>15035.435009999999</v>
      </c>
      <c r="D958">
        <v>1.2786456479999999</v>
      </c>
      <c r="E958">
        <v>2.2267371219999998</v>
      </c>
      <c r="G958" s="116"/>
    </row>
    <row r="959" spans="1:7">
      <c r="A959" s="116">
        <v>0.66833333333333333</v>
      </c>
      <c r="B959">
        <v>-492.50486360000002</v>
      </c>
      <c r="C959">
        <v>15034.95146</v>
      </c>
      <c r="D959">
        <v>1.28155343</v>
      </c>
      <c r="E959">
        <v>2.2272713949999998</v>
      </c>
      <c r="G959" s="116"/>
    </row>
    <row r="960" spans="1:7">
      <c r="A960" s="116">
        <v>0.66835648148148152</v>
      </c>
      <c r="B960">
        <v>-491.96630909999999</v>
      </c>
      <c r="C960">
        <v>15034.005499999999</v>
      </c>
      <c r="D960">
        <v>1.2947390489999999</v>
      </c>
      <c r="E960">
        <v>2.2261023990000002</v>
      </c>
      <c r="G960" s="116"/>
    </row>
    <row r="961" spans="1:7">
      <c r="A961" s="116">
        <v>0.6683796296296296</v>
      </c>
      <c r="B961">
        <v>-495.37128339999998</v>
      </c>
      <c r="C961">
        <v>15033.590389999999</v>
      </c>
      <c r="D961">
        <v>1.27220741</v>
      </c>
      <c r="E961">
        <v>2.2264506100000001</v>
      </c>
      <c r="G961" s="116"/>
    </row>
    <row r="962" spans="1:7">
      <c r="A962" s="116">
        <v>0.66840277777777779</v>
      </c>
      <c r="B962">
        <v>-500.37589400000002</v>
      </c>
      <c r="C962">
        <v>15031.92283</v>
      </c>
      <c r="D962">
        <v>1.2728716419999999</v>
      </c>
      <c r="E962">
        <v>2.2261350439999998</v>
      </c>
      <c r="G962" s="116"/>
    </row>
    <row r="963" spans="1:7">
      <c r="A963" s="116">
        <v>0.66842592592592587</v>
      </c>
      <c r="B963">
        <v>-499.8628612</v>
      </c>
      <c r="C963">
        <v>15031.781940000001</v>
      </c>
      <c r="D963">
        <v>1.2846071969999999</v>
      </c>
      <c r="E963">
        <v>2.225714339</v>
      </c>
      <c r="G963" s="116"/>
    </row>
    <row r="964" spans="1:7">
      <c r="A964" s="116">
        <v>0.66844907407407417</v>
      </c>
      <c r="B964">
        <v>-502.51026139999999</v>
      </c>
      <c r="C964">
        <v>15029.939710000001</v>
      </c>
      <c r="D964">
        <v>1.290280839</v>
      </c>
      <c r="E964">
        <v>2.228013003</v>
      </c>
      <c r="G964" s="116"/>
    </row>
    <row r="965" spans="1:7">
      <c r="A965" s="116">
        <v>0.66847222222222225</v>
      </c>
      <c r="B965">
        <v>-506.70176450000002</v>
      </c>
      <c r="C965">
        <v>15029.05042</v>
      </c>
      <c r="D965">
        <v>1.2925715929999999</v>
      </c>
      <c r="E965">
        <v>2.225818442</v>
      </c>
      <c r="G965" s="116"/>
    </row>
    <row r="966" spans="1:7">
      <c r="A966" s="116">
        <v>0.66849537037037043</v>
      </c>
      <c r="B966">
        <v>-491.85835639999999</v>
      </c>
      <c r="C966">
        <v>15027.42686</v>
      </c>
      <c r="D966">
        <v>1.2924454439999999</v>
      </c>
      <c r="E966">
        <v>2.2267343240000002</v>
      </c>
      <c r="G966" s="116"/>
    </row>
    <row r="967" spans="1:7">
      <c r="A967" s="116">
        <v>0.66851851851851851</v>
      </c>
      <c r="B967">
        <v>-501.48176940000002</v>
      </c>
      <c r="C967">
        <v>15026.65898</v>
      </c>
      <c r="D967">
        <v>1.277482665</v>
      </c>
      <c r="E967">
        <v>2.2273905890000001</v>
      </c>
      <c r="G967" s="116"/>
    </row>
    <row r="968" spans="1:7">
      <c r="A968" s="116">
        <v>0.6685416666666667</v>
      </c>
      <c r="B968">
        <v>-493.80010970000001</v>
      </c>
      <c r="C968">
        <v>15025.350930000001</v>
      </c>
      <c r="D968">
        <v>1.282434165</v>
      </c>
      <c r="E968">
        <v>2.2261165909999998</v>
      </c>
      <c r="G968" s="116"/>
    </row>
    <row r="969" spans="1:7">
      <c r="A969" s="116">
        <v>0.66856481481481478</v>
      </c>
      <c r="B969">
        <v>-500.86752660000002</v>
      </c>
      <c r="C969">
        <v>15024.121370000001</v>
      </c>
      <c r="D969">
        <v>1.278608341</v>
      </c>
      <c r="E969">
        <v>2.2279785190000001</v>
      </c>
      <c r="G969" s="116"/>
    </row>
    <row r="970" spans="1:7">
      <c r="A970" s="116">
        <v>0.66858796296296286</v>
      </c>
      <c r="B970">
        <v>-499.83736169999997</v>
      </c>
      <c r="C970">
        <v>15022.50265</v>
      </c>
      <c r="D970">
        <v>1.282451542</v>
      </c>
      <c r="E970">
        <v>2.227259176</v>
      </c>
      <c r="G970" s="116"/>
    </row>
    <row r="971" spans="1:7">
      <c r="A971" s="116">
        <v>0.66861111111111116</v>
      </c>
      <c r="B971">
        <v>-491.5155555</v>
      </c>
      <c r="C971">
        <v>15022.401970000001</v>
      </c>
      <c r="D971">
        <v>1.292759335</v>
      </c>
      <c r="E971">
        <v>2.228008633</v>
      </c>
      <c r="G971" s="116"/>
    </row>
    <row r="972" spans="1:7">
      <c r="A972" s="116">
        <v>0.66863425925925923</v>
      </c>
      <c r="B972">
        <v>-498.53507239999999</v>
      </c>
      <c r="C972">
        <v>15021.0041</v>
      </c>
      <c r="D972">
        <v>1.2850165710000001</v>
      </c>
      <c r="E972">
        <v>2.2257268680000002</v>
      </c>
      <c r="G972" s="116"/>
    </row>
    <row r="973" spans="1:7">
      <c r="A973" s="116">
        <v>0.66865740740740742</v>
      </c>
      <c r="B973">
        <v>-502.85718050000003</v>
      </c>
      <c r="C973">
        <v>15019.35204</v>
      </c>
      <c r="D973">
        <v>1.2925516850000001</v>
      </c>
      <c r="E973">
        <v>2.2263826569999998</v>
      </c>
      <c r="G973" s="116"/>
    </row>
    <row r="974" spans="1:7">
      <c r="A974" s="116">
        <v>0.6686805555555555</v>
      </c>
      <c r="B974">
        <v>-501.87580930000001</v>
      </c>
      <c r="C974">
        <v>15019.045099999999</v>
      </c>
      <c r="D974">
        <v>1.2717681940000001</v>
      </c>
      <c r="E974">
        <v>2.2270218150000001</v>
      </c>
      <c r="G974" s="116"/>
    </row>
    <row r="975" spans="1:7">
      <c r="A975" s="116">
        <v>0.66870370370370369</v>
      </c>
      <c r="B975">
        <v>-501.89174550000001</v>
      </c>
      <c r="C975">
        <v>15017.076359999999</v>
      </c>
      <c r="D975">
        <v>1.2844514840000001</v>
      </c>
      <c r="E975">
        <v>2.2259097699999999</v>
      </c>
      <c r="G975" s="116"/>
    </row>
    <row r="976" spans="1:7">
      <c r="A976" s="116">
        <v>0.66872685185185177</v>
      </c>
      <c r="B976">
        <v>-497.06314680000003</v>
      </c>
      <c r="C976">
        <v>15015.822899999999</v>
      </c>
      <c r="D976">
        <v>1.2714847300000001</v>
      </c>
      <c r="E976">
        <v>2.2274721529999999</v>
      </c>
      <c r="G976" s="116"/>
    </row>
    <row r="977" spans="1:7">
      <c r="A977" s="116">
        <v>0.66875000000000007</v>
      </c>
      <c r="B977">
        <v>-496.68080179999998</v>
      </c>
      <c r="C977">
        <v>15014.12486</v>
      </c>
      <c r="D977">
        <v>1.2876524840000001</v>
      </c>
      <c r="E977">
        <v>2.227910697</v>
      </c>
      <c r="G977" s="116"/>
    </row>
    <row r="978" spans="1:7">
      <c r="A978" s="116">
        <v>0.66877314814814814</v>
      </c>
      <c r="B978">
        <v>-491.25865859999999</v>
      </c>
      <c r="C978">
        <v>15012.506359999999</v>
      </c>
      <c r="D978">
        <v>1.2969737649999999</v>
      </c>
      <c r="E978">
        <v>2.227387357</v>
      </c>
      <c r="G978" s="116"/>
    </row>
    <row r="979" spans="1:7">
      <c r="A979" s="116">
        <v>0.66879629629629633</v>
      </c>
      <c r="B979">
        <v>-505.43863119999997</v>
      </c>
      <c r="C979">
        <v>15011.189909999999</v>
      </c>
      <c r="D979">
        <v>1.293129376</v>
      </c>
      <c r="E979">
        <v>2.2265384240000001</v>
      </c>
      <c r="G979" s="116"/>
    </row>
    <row r="980" spans="1:7">
      <c r="A980" s="116">
        <v>0.66881944444444441</v>
      </c>
      <c r="B980">
        <v>-493.43026259999999</v>
      </c>
      <c r="C980">
        <v>15010.007540000001</v>
      </c>
      <c r="D980">
        <v>1.299207467</v>
      </c>
      <c r="E980">
        <v>2.2268633869999999</v>
      </c>
      <c r="G980" s="116"/>
    </row>
    <row r="981" spans="1:7">
      <c r="A981" s="116">
        <v>0.6688425925925926</v>
      </c>
      <c r="B981">
        <v>-498.22503660000001</v>
      </c>
      <c r="C981">
        <v>15008.967189999999</v>
      </c>
      <c r="D981">
        <v>1.2776663260000001</v>
      </c>
      <c r="E981">
        <v>2.2277606790000002</v>
      </c>
      <c r="G981" s="116"/>
    </row>
    <row r="982" spans="1:7">
      <c r="A982" s="116">
        <v>0.66886574074074068</v>
      </c>
      <c r="B982">
        <v>-496.97895820000002</v>
      </c>
      <c r="C982">
        <v>15007.445320000001</v>
      </c>
      <c r="D982">
        <v>1.2867913019999999</v>
      </c>
      <c r="E982">
        <v>2.2277088429999998</v>
      </c>
      <c r="G982" s="116"/>
    </row>
    <row r="983" spans="1:7">
      <c r="A983" s="116">
        <v>0.66888888888888898</v>
      </c>
      <c r="B983">
        <v>-482.87387630000001</v>
      </c>
      <c r="C983">
        <v>15006.229740000001</v>
      </c>
      <c r="D983">
        <v>1.284104659</v>
      </c>
      <c r="E983">
        <v>2.227234342</v>
      </c>
      <c r="G983" s="116"/>
    </row>
    <row r="984" spans="1:7">
      <c r="A984" s="116">
        <v>0.66891203703703705</v>
      </c>
      <c r="B984">
        <v>-494.62325659999999</v>
      </c>
      <c r="C984">
        <v>15005.007009999999</v>
      </c>
      <c r="D984">
        <v>1.274780909</v>
      </c>
      <c r="E984">
        <v>2.2254299340000001</v>
      </c>
      <c r="G984" s="116"/>
    </row>
    <row r="985" spans="1:7">
      <c r="A985" s="116">
        <v>0.66893518518518524</v>
      </c>
      <c r="B985">
        <v>-494.07670039999999</v>
      </c>
      <c r="C985">
        <v>15003.96774</v>
      </c>
      <c r="D985">
        <v>1.270926752</v>
      </c>
      <c r="E985">
        <v>2.2258100079999998</v>
      </c>
      <c r="G985" s="116"/>
    </row>
    <row r="986" spans="1:7">
      <c r="A986" s="116">
        <v>0.66895833333333332</v>
      </c>
      <c r="B986">
        <v>-484.70535669999998</v>
      </c>
      <c r="C986">
        <v>15002.641879999999</v>
      </c>
      <c r="D986">
        <v>1.2917957179999999</v>
      </c>
      <c r="E986">
        <v>2.2272914159999999</v>
      </c>
      <c r="G986" s="116"/>
    </row>
    <row r="987" spans="1:7">
      <c r="A987" s="116">
        <v>0.66898148148148151</v>
      </c>
      <c r="B987">
        <v>-499.99912979999999</v>
      </c>
      <c r="C987">
        <v>15002.52016</v>
      </c>
      <c r="D987">
        <v>1.293591331</v>
      </c>
      <c r="E987">
        <v>2.227108769</v>
      </c>
      <c r="G987" s="116"/>
    </row>
    <row r="988" spans="1:7">
      <c r="A988" s="116">
        <v>0.66900462962962959</v>
      </c>
      <c r="B988">
        <v>-497.97629449999999</v>
      </c>
      <c r="C988">
        <v>15002.1077</v>
      </c>
      <c r="D988">
        <v>1.2928356679999999</v>
      </c>
      <c r="E988">
        <v>2.2260279459999999</v>
      </c>
      <c r="G988" s="116"/>
    </row>
    <row r="989" spans="1:7">
      <c r="A989" s="116">
        <v>0.66902777777777789</v>
      </c>
      <c r="B989">
        <v>-494.27334730000001</v>
      </c>
      <c r="C989">
        <v>15001.90058</v>
      </c>
      <c r="D989">
        <v>1.2953823010000001</v>
      </c>
      <c r="E989">
        <v>2.2257830630000002</v>
      </c>
      <c r="G989" s="116"/>
    </row>
    <row r="990" spans="1:7">
      <c r="A990" s="116">
        <v>0.66905092592592597</v>
      </c>
      <c r="B990">
        <v>-497.63167229999999</v>
      </c>
      <c r="C990">
        <v>15001.574210000001</v>
      </c>
      <c r="D990">
        <v>1.2852633099999999</v>
      </c>
      <c r="E990">
        <v>2.2277684080000002</v>
      </c>
      <c r="G990" s="116"/>
    </row>
    <row r="991" spans="1:7">
      <c r="A991" s="116">
        <v>0.66907407407407404</v>
      </c>
      <c r="B991">
        <v>-490.48490779999997</v>
      </c>
      <c r="C991">
        <v>15000.26125</v>
      </c>
      <c r="D991">
        <v>1.2798134569999999</v>
      </c>
      <c r="E991">
        <v>2.227620167</v>
      </c>
      <c r="G991" s="116"/>
    </row>
    <row r="992" spans="1:7">
      <c r="A992" s="116">
        <v>0.66909722222222223</v>
      </c>
      <c r="B992">
        <v>-495.95677920000003</v>
      </c>
      <c r="C992">
        <v>14999.91987</v>
      </c>
      <c r="D992">
        <v>1.2979099970000001</v>
      </c>
      <c r="E992">
        <v>2.2253287610000001</v>
      </c>
      <c r="G992" s="116"/>
    </row>
    <row r="993" spans="1:7">
      <c r="A993" s="116">
        <v>0.66912037037037031</v>
      </c>
      <c r="B993">
        <v>-486.68141539999999</v>
      </c>
      <c r="C993">
        <v>14998.530290000001</v>
      </c>
      <c r="D993">
        <v>1.278094324</v>
      </c>
      <c r="E993">
        <v>2.2269613079999999</v>
      </c>
      <c r="G993" s="116"/>
    </row>
    <row r="994" spans="1:7">
      <c r="A994" s="116">
        <v>0.6691435185185185</v>
      </c>
      <c r="B994">
        <v>-498.79200830000002</v>
      </c>
      <c r="C994">
        <v>14997.951129999999</v>
      </c>
      <c r="D994">
        <v>1.276914417</v>
      </c>
      <c r="E994">
        <v>2.22767567</v>
      </c>
      <c r="G994" s="116"/>
    </row>
    <row r="995" spans="1:7">
      <c r="A995" s="116">
        <v>0.66916666666666658</v>
      </c>
      <c r="B995">
        <v>-498.0658401</v>
      </c>
      <c r="C995">
        <v>14996.71917</v>
      </c>
      <c r="D995">
        <v>1.2989439190000001</v>
      </c>
      <c r="E995">
        <v>2.2251961539999998</v>
      </c>
      <c r="G995" s="116"/>
    </row>
    <row r="996" spans="1:7">
      <c r="A996" s="116">
        <v>0.66918981481481488</v>
      </c>
      <c r="B996">
        <v>-488.9579559</v>
      </c>
      <c r="C996">
        <v>14995.119909999999</v>
      </c>
      <c r="D996">
        <v>1.2985826460000001</v>
      </c>
      <c r="E996">
        <v>2.2265292900000002</v>
      </c>
      <c r="G996" s="116"/>
    </row>
    <row r="997" spans="1:7">
      <c r="A997" s="116">
        <v>0.66921296296296295</v>
      </c>
      <c r="B997">
        <v>-498.1317037</v>
      </c>
      <c r="C997">
        <v>14994.868630000001</v>
      </c>
      <c r="D997">
        <v>1.296102485</v>
      </c>
      <c r="E997">
        <v>2.2275042819999999</v>
      </c>
      <c r="G997" s="116"/>
    </row>
    <row r="998" spans="1:7">
      <c r="A998" s="116">
        <v>0.66923611111111114</v>
      </c>
      <c r="B998">
        <v>-494.05398709999997</v>
      </c>
      <c r="C998">
        <v>14993.00107</v>
      </c>
      <c r="D998">
        <v>1.2873171290000001</v>
      </c>
      <c r="E998">
        <v>2.226649681</v>
      </c>
      <c r="G998" s="116"/>
    </row>
    <row r="999" spans="1:7">
      <c r="A999" s="116">
        <v>0.66925925925925922</v>
      </c>
      <c r="B999">
        <v>-497.04639789999999</v>
      </c>
      <c r="C999">
        <v>14991.462090000001</v>
      </c>
      <c r="D999">
        <v>1.2996104900000001</v>
      </c>
      <c r="E999">
        <v>2.2254152290000002</v>
      </c>
      <c r="G999" s="116"/>
    </row>
    <row r="1000" spans="1:7">
      <c r="A1000" s="116">
        <v>0.66928240740740741</v>
      </c>
      <c r="B1000">
        <v>-501.64352730000002</v>
      </c>
      <c r="C1000">
        <v>14989.851420000001</v>
      </c>
      <c r="D1000">
        <v>1.281253124</v>
      </c>
      <c r="E1000">
        <v>2.2273110979999999</v>
      </c>
      <c r="G1000" s="116"/>
    </row>
    <row r="1001" spans="1:7">
      <c r="A1001" s="116">
        <v>0.66930555555555549</v>
      </c>
      <c r="B1001">
        <v>-492.28827799999999</v>
      </c>
      <c r="C1001">
        <v>14988.920249999999</v>
      </c>
      <c r="D1001">
        <v>1.2773558620000001</v>
      </c>
      <c r="E1001">
        <v>2.2270686400000002</v>
      </c>
      <c r="G1001" s="116"/>
    </row>
    <row r="1002" spans="1:7">
      <c r="A1002" s="116">
        <v>0.66932870370370379</v>
      </c>
      <c r="B1002">
        <v>-492.1008564</v>
      </c>
      <c r="C1002">
        <v>14987.67433</v>
      </c>
      <c r="D1002">
        <v>1.28838959</v>
      </c>
      <c r="E1002">
        <v>2.2262011140000002</v>
      </c>
      <c r="G1002" s="116"/>
    </row>
    <row r="1003" spans="1:7">
      <c r="A1003" s="116">
        <v>0.66935185185185186</v>
      </c>
      <c r="B1003">
        <v>-509.17754129999997</v>
      </c>
      <c r="C1003">
        <v>14986.093220000001</v>
      </c>
      <c r="D1003">
        <v>1.2965118799999999</v>
      </c>
      <c r="E1003">
        <v>2.2282224500000001</v>
      </c>
      <c r="G1003" s="116"/>
    </row>
    <row r="1004" spans="1:7">
      <c r="A1004" s="116">
        <v>0.66937500000000005</v>
      </c>
      <c r="B1004">
        <v>-489.24229659999997</v>
      </c>
      <c r="C1004">
        <v>14985.986989999999</v>
      </c>
      <c r="D1004">
        <v>1.292741905</v>
      </c>
      <c r="E1004">
        <v>2.2272412240000001</v>
      </c>
      <c r="G1004" s="116"/>
    </row>
    <row r="1005" spans="1:7">
      <c r="A1005" s="116">
        <v>0.66939814814814813</v>
      </c>
      <c r="B1005">
        <v>-495.99274250000002</v>
      </c>
      <c r="C1005">
        <v>14985.85103</v>
      </c>
      <c r="D1005">
        <v>1.291995783</v>
      </c>
      <c r="E1005">
        <v>2.2269800970000002</v>
      </c>
      <c r="G1005" s="116"/>
    </row>
    <row r="1006" spans="1:7">
      <c r="A1006" s="116">
        <v>0.66942129629629632</v>
      </c>
      <c r="B1006">
        <v>-502.71489330000003</v>
      </c>
      <c r="C1006">
        <v>14984.7081</v>
      </c>
      <c r="D1006">
        <v>1.276596029</v>
      </c>
      <c r="E1006">
        <v>2.2265544290000001</v>
      </c>
      <c r="G1006" s="116"/>
    </row>
    <row r="1007" spans="1:7">
      <c r="A1007" s="116">
        <v>0.6694444444444444</v>
      </c>
      <c r="B1007">
        <v>-495.80744249999998</v>
      </c>
      <c r="C1007">
        <v>14983.08999</v>
      </c>
      <c r="D1007">
        <v>1.292541409</v>
      </c>
      <c r="E1007">
        <v>2.2276959920000001</v>
      </c>
      <c r="G1007" s="116"/>
    </row>
    <row r="1008" spans="1:7">
      <c r="A1008" s="116">
        <v>0.6694675925925927</v>
      </c>
      <c r="B1008">
        <v>-500.30821229999998</v>
      </c>
      <c r="C1008">
        <v>14982.274219999999</v>
      </c>
      <c r="D1008">
        <v>1.283496054</v>
      </c>
      <c r="E1008">
        <v>2.2282398560000001</v>
      </c>
      <c r="G1008" s="116"/>
    </row>
    <row r="1009" spans="1:7">
      <c r="A1009" s="116">
        <v>0.66949074074074078</v>
      </c>
      <c r="B1009">
        <v>-494.85420970000001</v>
      </c>
      <c r="C1009">
        <v>14981.358829999999</v>
      </c>
      <c r="D1009">
        <v>1.2704236390000001</v>
      </c>
      <c r="E1009">
        <v>2.2273840109999998</v>
      </c>
      <c r="G1009" s="116"/>
    </row>
    <row r="1010" spans="1:7">
      <c r="A1010" s="116">
        <v>0.66951388888888885</v>
      </c>
      <c r="B1010">
        <v>-509.77520470000002</v>
      </c>
      <c r="C1010">
        <v>14979.77001</v>
      </c>
      <c r="D1010">
        <v>1.3004088069999999</v>
      </c>
      <c r="E1010">
        <v>2.226881589</v>
      </c>
      <c r="G1010" s="116"/>
    </row>
    <row r="1011" spans="1:7">
      <c r="A1011" s="116">
        <v>0.66953703703703704</v>
      </c>
      <c r="B1011">
        <v>-496.9668494</v>
      </c>
      <c r="C1011">
        <v>14978.20708</v>
      </c>
      <c r="D1011">
        <v>1.2757085260000001</v>
      </c>
      <c r="E1011">
        <v>2.226539329</v>
      </c>
      <c r="G1011" s="116"/>
    </row>
    <row r="1012" spans="1:7">
      <c r="A1012" s="116">
        <v>0.66956018518518512</v>
      </c>
      <c r="B1012">
        <v>-490.44853869999997</v>
      </c>
      <c r="C1012">
        <v>14976.25108</v>
      </c>
      <c r="D1012">
        <v>1.288062464</v>
      </c>
      <c r="E1012">
        <v>2.2268355519999998</v>
      </c>
      <c r="G1012" s="116"/>
    </row>
    <row r="1013" spans="1:7">
      <c r="A1013" s="116">
        <v>0.66958333333333331</v>
      </c>
      <c r="B1013">
        <v>-492.46370510000003</v>
      </c>
      <c r="C1013">
        <v>14974.428900000001</v>
      </c>
      <c r="D1013">
        <v>1.2866428750000001</v>
      </c>
      <c r="E1013">
        <v>2.225399114</v>
      </c>
      <c r="G1013" s="116"/>
    </row>
    <row r="1014" spans="1:7">
      <c r="A1014" s="116">
        <v>0.66960648148148139</v>
      </c>
      <c r="B1014">
        <v>-500.03857190000002</v>
      </c>
      <c r="C1014">
        <v>14972.644969999999</v>
      </c>
      <c r="D1014">
        <v>1.274286195</v>
      </c>
      <c r="E1014">
        <v>2.226272335</v>
      </c>
      <c r="G1014" s="116"/>
    </row>
    <row r="1015" spans="1:7">
      <c r="A1015" s="116">
        <v>0.66962962962962969</v>
      </c>
      <c r="B1015">
        <v>-491.56602709999999</v>
      </c>
      <c r="C1015">
        <v>14971.41898</v>
      </c>
      <c r="D1015">
        <v>1.2878970569999999</v>
      </c>
      <c r="E1015">
        <v>2.2274295930000001</v>
      </c>
      <c r="G1015" s="116"/>
    </row>
    <row r="1016" spans="1:7">
      <c r="A1016" s="116">
        <v>0.66965277777777776</v>
      </c>
      <c r="B1016">
        <v>-498.83282839999998</v>
      </c>
      <c r="C1016">
        <v>14970.390079999999</v>
      </c>
      <c r="D1016">
        <v>1.273224938</v>
      </c>
      <c r="E1016">
        <v>2.228653896</v>
      </c>
      <c r="G1016" s="116"/>
    </row>
    <row r="1017" spans="1:7">
      <c r="A1017" s="116">
        <v>0.66967592592592595</v>
      </c>
      <c r="B1017">
        <v>-496.85782499999999</v>
      </c>
      <c r="C1017">
        <v>14969.752570000001</v>
      </c>
      <c r="D1017">
        <v>1.2942567739999999</v>
      </c>
      <c r="E1017">
        <v>2.227544864</v>
      </c>
      <c r="G1017" s="116"/>
    </row>
    <row r="1018" spans="1:7">
      <c r="A1018" s="116">
        <v>0.66969907407407403</v>
      </c>
      <c r="B1018">
        <v>-496.12165529999999</v>
      </c>
      <c r="C1018">
        <v>14969.120419999999</v>
      </c>
      <c r="D1018">
        <v>1.2728004989999999</v>
      </c>
      <c r="E1018">
        <v>2.2280407449999999</v>
      </c>
      <c r="G1018" s="116"/>
    </row>
    <row r="1019" spans="1:7">
      <c r="A1019" s="116">
        <v>0.66972222222222222</v>
      </c>
      <c r="B1019">
        <v>-507.05147140000003</v>
      </c>
      <c r="C1019">
        <v>14968.037120000001</v>
      </c>
      <c r="D1019">
        <v>1.2778225599999999</v>
      </c>
      <c r="E1019">
        <v>2.2278303510000002</v>
      </c>
      <c r="G1019" s="116"/>
    </row>
    <row r="1020" spans="1:7">
      <c r="A1020" s="116">
        <v>0.6697453703703703</v>
      </c>
      <c r="B1020">
        <v>-500.411967</v>
      </c>
      <c r="C1020">
        <v>14966.550429999999</v>
      </c>
      <c r="D1020">
        <v>1.2708653750000001</v>
      </c>
      <c r="E1020">
        <v>2.2255417080000002</v>
      </c>
      <c r="G1020" s="116"/>
    </row>
    <row r="1021" spans="1:7">
      <c r="A1021" s="116">
        <v>0.6697685185185186</v>
      </c>
      <c r="B1021">
        <v>-494.86568510000001</v>
      </c>
      <c r="C1021">
        <v>14964.92482</v>
      </c>
      <c r="D1021">
        <v>1.279826651</v>
      </c>
      <c r="E1021">
        <v>2.2282809270000001</v>
      </c>
      <c r="G1021" s="116"/>
    </row>
    <row r="1022" spans="1:7">
      <c r="A1022" s="116">
        <v>0.66979166666666667</v>
      </c>
      <c r="B1022">
        <v>-493.81818060000001</v>
      </c>
      <c r="C1022">
        <v>14963.646119999999</v>
      </c>
      <c r="D1022">
        <v>1.281011111</v>
      </c>
      <c r="E1022">
        <v>2.2268896329999999</v>
      </c>
      <c r="G1022" s="116"/>
    </row>
    <row r="1023" spans="1:7">
      <c r="A1023" s="116">
        <v>0.66981481481481486</v>
      </c>
      <c r="B1023">
        <v>-502.64247119999999</v>
      </c>
      <c r="C1023">
        <v>14961.78089</v>
      </c>
      <c r="D1023">
        <v>1.273829444</v>
      </c>
      <c r="E1023">
        <v>2.227110326</v>
      </c>
      <c r="G1023" s="116"/>
    </row>
    <row r="1024" spans="1:7">
      <c r="A1024" s="116">
        <v>0.66983796296296294</v>
      </c>
      <c r="B1024">
        <v>-503.48907880000002</v>
      </c>
      <c r="C1024">
        <v>14960.99704</v>
      </c>
      <c r="D1024">
        <v>1.2702394589999999</v>
      </c>
      <c r="E1024">
        <v>2.22585648</v>
      </c>
      <c r="G1024" s="116"/>
    </row>
    <row r="1025" spans="1:7">
      <c r="A1025" s="116">
        <v>0.66986111111111113</v>
      </c>
      <c r="B1025">
        <v>-502.10943580000003</v>
      </c>
      <c r="C1025">
        <v>14959.408460000001</v>
      </c>
      <c r="D1025">
        <v>1.291275019</v>
      </c>
      <c r="E1025">
        <v>2.22590186</v>
      </c>
      <c r="G1025" s="116"/>
    </row>
    <row r="1026" spans="1:7">
      <c r="A1026" s="116">
        <v>0.66988425925925921</v>
      </c>
      <c r="B1026">
        <v>-500.54743930000001</v>
      </c>
      <c r="C1026">
        <v>14957.792750000001</v>
      </c>
      <c r="D1026">
        <v>1.2998493040000001</v>
      </c>
      <c r="E1026">
        <v>2.2274139709999998</v>
      </c>
      <c r="G1026" s="116"/>
    </row>
    <row r="1027" spans="1:7">
      <c r="A1027" s="116">
        <v>0.66990740740740751</v>
      </c>
      <c r="B1027">
        <v>-491.35853839999999</v>
      </c>
      <c r="C1027">
        <v>14956.5934</v>
      </c>
      <c r="D1027">
        <v>1.2744734339999999</v>
      </c>
      <c r="E1027">
        <v>2.2260642499999999</v>
      </c>
      <c r="G1027" s="116"/>
    </row>
    <row r="1028" spans="1:7">
      <c r="A1028" s="116">
        <v>0.66993055555555558</v>
      </c>
      <c r="B1028">
        <v>-493.96690999999998</v>
      </c>
      <c r="C1028">
        <v>14956.227080000001</v>
      </c>
      <c r="D1028">
        <v>1.2708455190000001</v>
      </c>
      <c r="E1028">
        <v>2.227328296</v>
      </c>
      <c r="G1028" s="116"/>
    </row>
    <row r="1029" spans="1:7">
      <c r="A1029" s="116">
        <v>0.66995370370370377</v>
      </c>
      <c r="B1029">
        <v>-501.97213210000001</v>
      </c>
      <c r="C1029">
        <v>14955.05406</v>
      </c>
      <c r="D1029">
        <v>1.2842599349999999</v>
      </c>
      <c r="E1029">
        <v>2.2265547859999999</v>
      </c>
      <c r="G1029" s="116"/>
    </row>
    <row r="1030" spans="1:7">
      <c r="A1030" s="116">
        <v>0.66997685185185185</v>
      </c>
      <c r="B1030">
        <v>-503.05174110000002</v>
      </c>
      <c r="C1030">
        <v>14953.834629999999</v>
      </c>
      <c r="D1030">
        <v>1.2729363869999999</v>
      </c>
      <c r="E1030">
        <v>2.2272407529999998</v>
      </c>
      <c r="G1030" s="116"/>
    </row>
    <row r="1031" spans="1:7">
      <c r="A1031" s="116">
        <v>0.66999999999999993</v>
      </c>
      <c r="B1031">
        <v>-503.59533279999999</v>
      </c>
      <c r="C1031">
        <v>14952.57957</v>
      </c>
      <c r="D1031">
        <v>1.2813081319999999</v>
      </c>
      <c r="E1031">
        <v>2.227578711</v>
      </c>
      <c r="G1031" s="116"/>
    </row>
    <row r="1032" spans="1:7">
      <c r="A1032" s="116">
        <v>0.67002314814814812</v>
      </c>
      <c r="B1032">
        <v>-489.06668409999997</v>
      </c>
      <c r="C1032">
        <v>14951.84375</v>
      </c>
      <c r="D1032">
        <v>1.2733149450000001</v>
      </c>
      <c r="E1032">
        <v>2.2252078480000002</v>
      </c>
      <c r="G1032" s="116"/>
    </row>
    <row r="1033" spans="1:7">
      <c r="A1033" s="116">
        <v>0.6700462962962962</v>
      </c>
      <c r="B1033">
        <v>-487.8146236</v>
      </c>
      <c r="C1033">
        <v>14950.007369999999</v>
      </c>
      <c r="D1033">
        <v>1.296548518</v>
      </c>
      <c r="E1033">
        <v>2.2267672489999999</v>
      </c>
      <c r="G1033" s="116"/>
    </row>
    <row r="1034" spans="1:7">
      <c r="A1034" s="116">
        <v>0.6700694444444445</v>
      </c>
      <c r="B1034">
        <v>-506.84852130000002</v>
      </c>
      <c r="C1034">
        <v>14949.55213</v>
      </c>
      <c r="D1034">
        <v>1.279994493</v>
      </c>
      <c r="E1034">
        <v>2.2278311500000001</v>
      </c>
      <c r="G1034" s="116"/>
    </row>
    <row r="1035" spans="1:7">
      <c r="A1035" s="116">
        <v>0.67009259259259257</v>
      </c>
      <c r="B1035">
        <v>-504.69600129999998</v>
      </c>
      <c r="C1035">
        <v>14948.194460000001</v>
      </c>
      <c r="D1035">
        <v>1.2707209349999999</v>
      </c>
      <c r="E1035">
        <v>2.2277581369999999</v>
      </c>
      <c r="G1035" s="116"/>
    </row>
    <row r="1036" spans="1:7">
      <c r="A1036" s="116">
        <v>0.67011574074074076</v>
      </c>
      <c r="B1036">
        <v>-489.43386140000001</v>
      </c>
      <c r="C1036">
        <v>14948.04918</v>
      </c>
      <c r="D1036">
        <v>1.288512428</v>
      </c>
      <c r="E1036">
        <v>2.227658329</v>
      </c>
      <c r="G1036" s="116"/>
    </row>
    <row r="1037" spans="1:7">
      <c r="A1037" s="116">
        <v>0.67013888888888884</v>
      </c>
      <c r="B1037">
        <v>-494.85412730000002</v>
      </c>
      <c r="C1037">
        <v>14946.838970000001</v>
      </c>
      <c r="D1037">
        <v>1.2846391850000001</v>
      </c>
      <c r="E1037">
        <v>2.2268444509999998</v>
      </c>
      <c r="G1037" s="116"/>
    </row>
    <row r="1038" spans="1:7">
      <c r="A1038" s="116">
        <v>0.67016203703703703</v>
      </c>
      <c r="B1038">
        <v>-502.08575969999998</v>
      </c>
      <c r="C1038">
        <v>14945.27346</v>
      </c>
      <c r="D1038">
        <v>1.2798533240000001</v>
      </c>
      <c r="E1038">
        <v>2.2279603460000001</v>
      </c>
      <c r="G1038" s="116"/>
    </row>
    <row r="1039" spans="1:7">
      <c r="A1039" s="116">
        <v>0.67018518518518511</v>
      </c>
      <c r="B1039">
        <v>-502.85717419999997</v>
      </c>
      <c r="C1039">
        <v>14944.877049999999</v>
      </c>
      <c r="D1039">
        <v>1.2994556150000001</v>
      </c>
      <c r="E1039">
        <v>2.2273526100000001</v>
      </c>
      <c r="G1039" s="116"/>
    </row>
    <row r="1040" spans="1:7">
      <c r="A1040" s="116">
        <v>0.67020833333333341</v>
      </c>
      <c r="B1040">
        <v>-496.04331330000002</v>
      </c>
      <c r="C1040">
        <v>14943.92103</v>
      </c>
      <c r="D1040">
        <v>1.2754541180000001</v>
      </c>
      <c r="E1040">
        <v>2.2265547680000002</v>
      </c>
      <c r="G1040" s="116"/>
    </row>
    <row r="1041" spans="1:7">
      <c r="A1041" s="116">
        <v>0.67023148148148148</v>
      </c>
      <c r="B1041">
        <v>-486.48980039999998</v>
      </c>
      <c r="C1041">
        <v>14942.546560000001</v>
      </c>
      <c r="D1041">
        <v>1.296429552</v>
      </c>
      <c r="E1041">
        <v>2.2271474530000002</v>
      </c>
      <c r="G1041" s="116"/>
    </row>
    <row r="1042" spans="1:7">
      <c r="A1042" s="116">
        <v>0.67025462962962967</v>
      </c>
      <c r="B1042">
        <v>-497.50013840000003</v>
      </c>
      <c r="C1042">
        <v>14941.3056</v>
      </c>
      <c r="D1042">
        <v>1.276398836</v>
      </c>
      <c r="E1042">
        <v>2.2275274519999999</v>
      </c>
      <c r="G1042" s="116"/>
    </row>
    <row r="1043" spans="1:7">
      <c r="A1043" s="116">
        <v>0.67027777777777775</v>
      </c>
      <c r="B1043">
        <v>-488.854511</v>
      </c>
      <c r="C1043">
        <v>14940.37536</v>
      </c>
      <c r="D1043">
        <v>1.2762027810000001</v>
      </c>
      <c r="E1043">
        <v>2.226247249</v>
      </c>
      <c r="G1043" s="116"/>
    </row>
    <row r="1044" spans="1:7">
      <c r="A1044" s="116">
        <v>0.67030092592592594</v>
      </c>
      <c r="B1044">
        <v>-499.92552560000001</v>
      </c>
      <c r="C1044">
        <v>14938.7611</v>
      </c>
      <c r="D1044">
        <v>1.2919850420000001</v>
      </c>
      <c r="E1044">
        <v>2.225853055</v>
      </c>
      <c r="G1044" s="116"/>
    </row>
    <row r="1045" spans="1:7">
      <c r="A1045" s="116">
        <v>0.67032407407407402</v>
      </c>
      <c r="B1045">
        <v>-502.45702069999999</v>
      </c>
      <c r="C1045">
        <v>14937.43434</v>
      </c>
      <c r="D1045">
        <v>1.2877647569999999</v>
      </c>
      <c r="E1045">
        <v>2.2263719200000001</v>
      </c>
      <c r="G1045" s="116"/>
    </row>
    <row r="1046" spans="1:7">
      <c r="A1046" s="116">
        <v>0.67034722222222232</v>
      </c>
      <c r="B1046">
        <v>-498.85770919999999</v>
      </c>
      <c r="C1046">
        <v>14937.206679999999</v>
      </c>
      <c r="D1046">
        <v>1.270702483</v>
      </c>
      <c r="E1046">
        <v>2.2272262060000001</v>
      </c>
      <c r="G1046" s="116"/>
    </row>
    <row r="1047" spans="1:7">
      <c r="A1047" s="116">
        <v>0.67037037037037039</v>
      </c>
      <c r="B1047">
        <v>-492.33159910000001</v>
      </c>
      <c r="C1047">
        <v>14936.276169999999</v>
      </c>
      <c r="D1047">
        <v>1.2849334729999999</v>
      </c>
      <c r="E1047">
        <v>2.2262050809999998</v>
      </c>
      <c r="G1047" s="116"/>
    </row>
    <row r="1048" spans="1:7">
      <c r="A1048" s="116">
        <v>0.67039351851851858</v>
      </c>
      <c r="B1048">
        <v>-498.5706907</v>
      </c>
      <c r="C1048">
        <v>14935.938539999999</v>
      </c>
      <c r="D1048">
        <v>1.2803237270000001</v>
      </c>
      <c r="E1048">
        <v>2.2259127369999998</v>
      </c>
      <c r="G1048" s="116"/>
    </row>
    <row r="1049" spans="1:7">
      <c r="A1049" s="116">
        <v>0.67041666666666666</v>
      </c>
      <c r="B1049">
        <v>-501.92774759999998</v>
      </c>
      <c r="C1049">
        <v>14934.5777</v>
      </c>
      <c r="D1049">
        <v>1.296565382</v>
      </c>
      <c r="E1049">
        <v>2.2255042779999998</v>
      </c>
      <c r="G1049" s="116"/>
    </row>
    <row r="1050" spans="1:7">
      <c r="A1050" s="116">
        <v>0.67043981481481485</v>
      </c>
      <c r="B1050">
        <v>-499.59365350000002</v>
      </c>
      <c r="C1050">
        <v>14933.286829999999</v>
      </c>
      <c r="D1050">
        <v>1.2948354710000001</v>
      </c>
      <c r="E1050">
        <v>2.226474837</v>
      </c>
      <c r="G1050" s="116"/>
    </row>
    <row r="1051" spans="1:7">
      <c r="A1051" s="116">
        <v>0.67046296296296293</v>
      </c>
      <c r="B1051">
        <v>-497.22469560000002</v>
      </c>
      <c r="C1051">
        <v>14932.37189</v>
      </c>
      <c r="D1051">
        <v>1.292548861</v>
      </c>
      <c r="E1051">
        <v>2.2269663620000002</v>
      </c>
      <c r="G1051" s="116"/>
    </row>
    <row r="1052" spans="1:7">
      <c r="A1052" s="116">
        <v>0.67048611111111101</v>
      </c>
      <c r="B1052">
        <v>-493.55573199999998</v>
      </c>
      <c r="C1052">
        <v>14931.32159</v>
      </c>
      <c r="D1052">
        <v>1.2845061099999999</v>
      </c>
      <c r="E1052">
        <v>2.2278041399999999</v>
      </c>
      <c r="G1052" s="116"/>
    </row>
    <row r="1053" spans="1:7">
      <c r="A1053" s="116">
        <v>0.6705092592592593</v>
      </c>
      <c r="B1053">
        <v>-485.02963620000003</v>
      </c>
      <c r="C1053">
        <v>14931.315759999999</v>
      </c>
      <c r="D1053">
        <v>1.2791317790000001</v>
      </c>
      <c r="E1053">
        <v>2.2271551349999998</v>
      </c>
      <c r="G1053" s="116"/>
    </row>
    <row r="1054" spans="1:7">
      <c r="A1054" s="116">
        <v>0.67053240740740738</v>
      </c>
      <c r="B1054">
        <v>-497.15766489999999</v>
      </c>
      <c r="C1054">
        <v>14929.51426</v>
      </c>
      <c r="D1054">
        <v>1.2732909530000001</v>
      </c>
      <c r="E1054">
        <v>2.2269537339999999</v>
      </c>
      <c r="G1054" s="116"/>
    </row>
    <row r="1055" spans="1:7">
      <c r="A1055" s="116">
        <v>0.67055555555555557</v>
      </c>
      <c r="B1055">
        <v>-492.98588580000001</v>
      </c>
      <c r="C1055">
        <v>14929.050590000001</v>
      </c>
      <c r="D1055">
        <v>1.284724003</v>
      </c>
      <c r="E1055">
        <v>2.2282112330000001</v>
      </c>
      <c r="G1055" s="116"/>
    </row>
    <row r="1056" spans="1:7">
      <c r="A1056" s="116">
        <v>0.67057870370370365</v>
      </c>
      <c r="B1056">
        <v>-500.59283269999997</v>
      </c>
      <c r="C1056">
        <v>14927.93887</v>
      </c>
      <c r="D1056">
        <v>1.2930374090000001</v>
      </c>
      <c r="E1056">
        <v>2.2286135929999999</v>
      </c>
      <c r="G1056" s="116"/>
    </row>
    <row r="1057" spans="1:7">
      <c r="A1057" s="116">
        <v>0.67060185185185184</v>
      </c>
      <c r="B1057">
        <v>-491.07451529999997</v>
      </c>
      <c r="C1057">
        <v>14926.84001</v>
      </c>
      <c r="D1057">
        <v>1.2939933079999999</v>
      </c>
      <c r="E1057">
        <v>2.2251017160000002</v>
      </c>
      <c r="G1057" s="116"/>
    </row>
    <row r="1058" spans="1:7">
      <c r="A1058" s="116">
        <v>0.67062499999999992</v>
      </c>
      <c r="B1058">
        <v>-490.5030137</v>
      </c>
      <c r="C1058">
        <v>14925.34296</v>
      </c>
      <c r="D1058">
        <v>1.271726672</v>
      </c>
      <c r="E1058">
        <v>2.2265291669999998</v>
      </c>
      <c r="G1058" s="116"/>
    </row>
    <row r="1059" spans="1:7">
      <c r="A1059" s="116">
        <v>0.67064814814814822</v>
      </c>
      <c r="B1059">
        <v>-500.12495289999998</v>
      </c>
      <c r="C1059">
        <v>14924.762000000001</v>
      </c>
      <c r="D1059">
        <v>1.2806830010000001</v>
      </c>
      <c r="E1059">
        <v>2.228154687</v>
      </c>
      <c r="G1059" s="116"/>
    </row>
    <row r="1060" spans="1:7">
      <c r="A1060" s="116">
        <v>0.67067129629629629</v>
      </c>
      <c r="B1060">
        <v>-497.68869369999999</v>
      </c>
      <c r="C1060">
        <v>14922.93996</v>
      </c>
      <c r="D1060">
        <v>1.2992318140000001</v>
      </c>
      <c r="E1060">
        <v>2.2280321060000001</v>
      </c>
      <c r="G1060" s="116"/>
    </row>
    <row r="1061" spans="1:7">
      <c r="A1061" s="116">
        <v>0.67069444444444448</v>
      </c>
      <c r="B1061">
        <v>-503.56199579999998</v>
      </c>
      <c r="C1061">
        <v>14922.21494</v>
      </c>
      <c r="D1061">
        <v>1.2878251940000001</v>
      </c>
      <c r="E1061">
        <v>2.2283959630000001</v>
      </c>
      <c r="G1061" s="116"/>
    </row>
    <row r="1062" spans="1:7">
      <c r="A1062" s="116">
        <v>0.67071759259259256</v>
      </c>
      <c r="B1062">
        <v>-495.93548040000002</v>
      </c>
      <c r="C1062">
        <v>14921.15914</v>
      </c>
      <c r="D1062">
        <v>1.272942268</v>
      </c>
      <c r="E1062">
        <v>2.227009271</v>
      </c>
      <c r="G1062" s="116"/>
    </row>
    <row r="1063" spans="1:7">
      <c r="A1063" s="116">
        <v>0.67074074074074075</v>
      </c>
      <c r="B1063">
        <v>-491.1392993</v>
      </c>
      <c r="C1063">
        <v>14919.304690000001</v>
      </c>
      <c r="D1063">
        <v>1.2882164540000001</v>
      </c>
      <c r="E1063">
        <v>2.2276345919999998</v>
      </c>
      <c r="G1063" s="116"/>
    </row>
    <row r="1064" spans="1:7">
      <c r="A1064" s="116">
        <v>0.67076388888888883</v>
      </c>
      <c r="B1064">
        <v>-498.41376020000001</v>
      </c>
      <c r="C1064">
        <v>14918.266439999999</v>
      </c>
      <c r="D1064">
        <v>1.2996749379999999</v>
      </c>
      <c r="E1064">
        <v>2.225926013</v>
      </c>
      <c r="G1064" s="116"/>
    </row>
    <row r="1065" spans="1:7">
      <c r="A1065" s="116">
        <v>0.67078703703703713</v>
      </c>
      <c r="B1065">
        <v>-491.64961110000002</v>
      </c>
      <c r="C1065">
        <v>14918.035879999999</v>
      </c>
      <c r="D1065">
        <v>1.2992704820000001</v>
      </c>
      <c r="E1065">
        <v>2.226337279</v>
      </c>
      <c r="G1065" s="116"/>
    </row>
    <row r="1066" spans="1:7">
      <c r="A1066" s="116">
        <v>0.6708101851851852</v>
      </c>
      <c r="B1066">
        <v>-499.67322250000001</v>
      </c>
      <c r="C1066">
        <v>14916.54204</v>
      </c>
      <c r="D1066">
        <v>1.275367916</v>
      </c>
      <c r="E1066">
        <v>2.2277092810000001</v>
      </c>
      <c r="G1066" s="116"/>
    </row>
    <row r="1067" spans="1:7">
      <c r="A1067" s="116">
        <v>0.67083333333333339</v>
      </c>
      <c r="B1067">
        <v>-499.39177050000001</v>
      </c>
      <c r="C1067">
        <v>14916.38587</v>
      </c>
      <c r="D1067">
        <v>1.286711202</v>
      </c>
      <c r="E1067">
        <v>2.2267997749999999</v>
      </c>
      <c r="G1067" s="116"/>
    </row>
    <row r="1068" spans="1:7">
      <c r="A1068" s="116">
        <v>0.67085648148148147</v>
      </c>
      <c r="B1068">
        <v>-499.44862180000001</v>
      </c>
      <c r="C1068">
        <v>14915.40776</v>
      </c>
      <c r="D1068">
        <v>1.2904515270000001</v>
      </c>
      <c r="E1068">
        <v>2.226978157</v>
      </c>
      <c r="G1068" s="116"/>
    </row>
    <row r="1069" spans="1:7">
      <c r="A1069" s="116">
        <v>0.67087962962962966</v>
      </c>
      <c r="B1069">
        <v>-497.5267207</v>
      </c>
      <c r="C1069">
        <v>14914.88703</v>
      </c>
      <c r="D1069">
        <v>1.287049844</v>
      </c>
      <c r="E1069">
        <v>2.2270389060000002</v>
      </c>
      <c r="G1069" s="116"/>
    </row>
    <row r="1070" spans="1:7">
      <c r="A1070" s="116">
        <v>0.67090277777777774</v>
      </c>
      <c r="B1070">
        <v>-494.14088629999998</v>
      </c>
      <c r="C1070">
        <v>14914.280290000001</v>
      </c>
      <c r="D1070">
        <v>1.282099729</v>
      </c>
      <c r="E1070">
        <v>2.2270858750000002</v>
      </c>
      <c r="G1070" s="116"/>
    </row>
    <row r="1071" spans="1:7">
      <c r="A1071" s="116">
        <v>0.67092592592592604</v>
      </c>
      <c r="B1071">
        <v>-508.63822399999998</v>
      </c>
      <c r="C1071">
        <v>14913.46904</v>
      </c>
      <c r="D1071">
        <v>1.2800766079999999</v>
      </c>
      <c r="E1071">
        <v>2.2259097529999998</v>
      </c>
      <c r="G1071" s="116"/>
    </row>
    <row r="1072" spans="1:7">
      <c r="A1072" s="116">
        <v>0.67094907407407411</v>
      </c>
      <c r="B1072">
        <v>-497.50703090000002</v>
      </c>
      <c r="C1072">
        <v>14912.60851</v>
      </c>
      <c r="D1072">
        <v>1.287971228</v>
      </c>
      <c r="E1072">
        <v>2.2271397629999998</v>
      </c>
      <c r="G1072" s="116"/>
    </row>
    <row r="1073" spans="1:7">
      <c r="A1073" s="116">
        <v>0.67097222222222219</v>
      </c>
      <c r="B1073">
        <v>-497.46185150000002</v>
      </c>
      <c r="C1073">
        <v>14911.572840000001</v>
      </c>
      <c r="D1073">
        <v>1.2822055219999999</v>
      </c>
      <c r="E1073">
        <v>2.2271423619999999</v>
      </c>
      <c r="G1073" s="116"/>
    </row>
    <row r="1074" spans="1:7">
      <c r="A1074" s="116">
        <v>0.67099537037037038</v>
      </c>
      <c r="B1074">
        <v>-500.86322689999997</v>
      </c>
      <c r="C1074">
        <v>14909.92397</v>
      </c>
      <c r="D1074">
        <v>1.2819573360000001</v>
      </c>
      <c r="E1074">
        <v>2.2277666479999998</v>
      </c>
      <c r="G1074" s="116"/>
    </row>
    <row r="1075" spans="1:7">
      <c r="A1075" s="116">
        <v>0.67101851851851846</v>
      </c>
      <c r="B1075">
        <v>-490.19266709999999</v>
      </c>
      <c r="C1075">
        <v>14908.74044</v>
      </c>
      <c r="D1075">
        <v>1.2794753800000001</v>
      </c>
      <c r="E1075">
        <v>2.2270080069999998</v>
      </c>
      <c r="G1075" s="116"/>
    </row>
    <row r="1076" spans="1:7">
      <c r="A1076" s="116">
        <v>0.67104166666666665</v>
      </c>
      <c r="B1076">
        <v>-495.32622120000002</v>
      </c>
      <c r="C1076">
        <v>14908.00699</v>
      </c>
      <c r="D1076">
        <v>1.2813659900000001</v>
      </c>
      <c r="E1076">
        <v>2.226180163</v>
      </c>
      <c r="G1076" s="116"/>
    </row>
    <row r="1077" spans="1:7">
      <c r="A1077" s="116">
        <v>0.67106481481481473</v>
      </c>
      <c r="B1077">
        <v>-500.59586569999999</v>
      </c>
      <c r="C1077">
        <v>14906.01928</v>
      </c>
      <c r="D1077">
        <v>1.289673925</v>
      </c>
      <c r="E1077">
        <v>2.226712118</v>
      </c>
      <c r="G1077" s="116"/>
    </row>
    <row r="1078" spans="1:7">
      <c r="A1078" s="116">
        <v>0.67108796296296302</v>
      </c>
      <c r="B1078">
        <v>-493.78127660000001</v>
      </c>
      <c r="C1078">
        <v>14905.561040000001</v>
      </c>
      <c r="D1078">
        <v>1.2887169679999999</v>
      </c>
      <c r="E1078">
        <v>2.2262840779999999</v>
      </c>
      <c r="G1078" s="116"/>
    </row>
    <row r="1079" spans="1:7">
      <c r="A1079" s="116">
        <v>0.6711111111111111</v>
      </c>
      <c r="B1079">
        <v>-506.19696750000003</v>
      </c>
      <c r="C1079">
        <v>14904.55904</v>
      </c>
      <c r="D1079">
        <v>1.2813034759999999</v>
      </c>
      <c r="E1079">
        <v>2.2260742050000002</v>
      </c>
      <c r="G1079" s="116"/>
    </row>
    <row r="1080" spans="1:7">
      <c r="A1080" s="116">
        <v>0.67113425925925929</v>
      </c>
      <c r="B1080">
        <v>-494.90442589999998</v>
      </c>
      <c r="C1080">
        <v>14904.182570000001</v>
      </c>
      <c r="D1080">
        <v>1.2890466860000001</v>
      </c>
      <c r="E1080">
        <v>2.2268378289999999</v>
      </c>
      <c r="G1080" s="116"/>
    </row>
    <row r="1081" spans="1:7">
      <c r="A1081" s="116">
        <v>0.67115740740740737</v>
      </c>
      <c r="B1081">
        <v>-493.45918669999998</v>
      </c>
      <c r="C1081">
        <v>14903.06889</v>
      </c>
      <c r="D1081">
        <v>1.288633886</v>
      </c>
      <c r="E1081">
        <v>2.2254895779999999</v>
      </c>
      <c r="G1081" s="116"/>
    </row>
    <row r="1082" spans="1:7">
      <c r="A1082" s="116">
        <v>0.67118055555555556</v>
      </c>
      <c r="B1082">
        <v>-497.3922814</v>
      </c>
      <c r="C1082">
        <v>14902.35982</v>
      </c>
      <c r="D1082">
        <v>1.296811975</v>
      </c>
      <c r="E1082">
        <v>2.2258950400000002</v>
      </c>
      <c r="G1082" s="116"/>
    </row>
    <row r="1083" spans="1:7">
      <c r="A1083" s="116">
        <v>0.67120370370370364</v>
      </c>
      <c r="B1083">
        <v>-495.6472235</v>
      </c>
      <c r="C1083">
        <v>14901.631520000001</v>
      </c>
      <c r="D1083">
        <v>1.2849908779999999</v>
      </c>
      <c r="E1083">
        <v>2.2250509589999998</v>
      </c>
      <c r="G1083" s="116"/>
    </row>
    <row r="1084" spans="1:7">
      <c r="A1084" s="116">
        <v>0.67122685185185194</v>
      </c>
      <c r="B1084">
        <v>-499.5589094</v>
      </c>
      <c r="C1084">
        <v>14900.64795</v>
      </c>
      <c r="D1084">
        <v>1.297734154</v>
      </c>
      <c r="E1084">
        <v>2.2259563359999999</v>
      </c>
      <c r="G1084" s="116"/>
    </row>
    <row r="1085" spans="1:7">
      <c r="A1085" s="116">
        <v>0.67125000000000001</v>
      </c>
      <c r="B1085">
        <v>-494.22864399999997</v>
      </c>
      <c r="C1085">
        <v>14899.70456</v>
      </c>
      <c r="D1085">
        <v>1.29061267</v>
      </c>
      <c r="E1085">
        <v>2.2256036629999998</v>
      </c>
      <c r="G1085" s="116"/>
    </row>
    <row r="1086" spans="1:7">
      <c r="A1086" s="116">
        <v>0.6712731481481482</v>
      </c>
      <c r="B1086">
        <v>-508.0540178</v>
      </c>
      <c r="C1086">
        <v>14899.168879999999</v>
      </c>
      <c r="D1086">
        <v>1.287431781</v>
      </c>
      <c r="E1086">
        <v>2.2271372679999999</v>
      </c>
      <c r="G1086" s="116"/>
    </row>
    <row r="1087" spans="1:7">
      <c r="A1087" s="116">
        <v>0.67129629629629628</v>
      </c>
      <c r="B1087">
        <v>-505.57464140000002</v>
      </c>
      <c r="C1087">
        <v>14899.16763</v>
      </c>
      <c r="D1087">
        <v>1.2716480800000001</v>
      </c>
      <c r="E1087">
        <v>2.2260664559999999</v>
      </c>
      <c r="G1087" s="116"/>
    </row>
    <row r="1088" spans="1:7">
      <c r="A1088" s="116">
        <v>0.67131944444444447</v>
      </c>
      <c r="B1088">
        <v>-504.28033779999998</v>
      </c>
      <c r="C1088">
        <v>14898.496789999999</v>
      </c>
      <c r="D1088">
        <v>1.2812227599999999</v>
      </c>
      <c r="E1088">
        <v>2.226421652</v>
      </c>
      <c r="G1088" s="116"/>
    </row>
    <row r="1089" spans="1:7">
      <c r="A1089" s="116">
        <v>0.67134259259259255</v>
      </c>
      <c r="B1089">
        <v>-500.1974257</v>
      </c>
      <c r="C1089">
        <v>14896.792369999999</v>
      </c>
      <c r="D1089">
        <v>1.277164427</v>
      </c>
      <c r="E1089">
        <v>2.226001578</v>
      </c>
      <c r="G1089" s="116"/>
    </row>
    <row r="1090" spans="1:7">
      <c r="A1090" s="116">
        <v>0.67136574074074085</v>
      </c>
      <c r="B1090">
        <v>-503.77556770000001</v>
      </c>
      <c r="C1090">
        <v>14895.038699999999</v>
      </c>
      <c r="D1090">
        <v>1.2713348330000001</v>
      </c>
      <c r="E1090">
        <v>2.2268438979999998</v>
      </c>
      <c r="G1090" s="116"/>
    </row>
    <row r="1091" spans="1:7">
      <c r="A1091" s="116">
        <v>0.67138888888888892</v>
      </c>
      <c r="B1091">
        <v>-505.70586559999998</v>
      </c>
      <c r="C1091">
        <v>14893.29552</v>
      </c>
      <c r="D1091">
        <v>1.2988889809999999</v>
      </c>
      <c r="E1091">
        <v>2.2252632380000001</v>
      </c>
      <c r="G1091" s="116"/>
    </row>
    <row r="1092" spans="1:7">
      <c r="A1092" s="116">
        <v>0.671412037037037</v>
      </c>
      <c r="B1092">
        <v>-501.41356869999998</v>
      </c>
      <c r="C1092">
        <v>14891.40943</v>
      </c>
      <c r="D1092">
        <v>1.291414493</v>
      </c>
      <c r="E1092">
        <v>2.2259486220000002</v>
      </c>
      <c r="G1092" s="116"/>
    </row>
    <row r="1093" spans="1:7">
      <c r="A1093" s="116">
        <v>0.67143518518518519</v>
      </c>
      <c r="B1093">
        <v>-499.55858480000001</v>
      </c>
      <c r="C1093">
        <v>14889.45829</v>
      </c>
      <c r="D1093">
        <v>1.296615606</v>
      </c>
      <c r="E1093">
        <v>2.2271890650000001</v>
      </c>
      <c r="G1093" s="116"/>
    </row>
    <row r="1094" spans="1:7">
      <c r="A1094" s="116">
        <v>0.67145833333333327</v>
      </c>
      <c r="B1094">
        <v>-492.78396129999999</v>
      </c>
      <c r="C1094">
        <v>14887.94951</v>
      </c>
      <c r="D1094">
        <v>1.2763005009999999</v>
      </c>
      <c r="E1094">
        <v>2.2258036749999999</v>
      </c>
      <c r="G1094" s="116"/>
    </row>
    <row r="1095" spans="1:7">
      <c r="A1095" s="116">
        <v>0.67148148148148146</v>
      </c>
      <c r="B1095">
        <v>-499.18610159999997</v>
      </c>
      <c r="C1095">
        <v>14886.567419999999</v>
      </c>
      <c r="D1095">
        <v>1.2785927100000001</v>
      </c>
      <c r="E1095">
        <v>2.2265710649999999</v>
      </c>
      <c r="G1095" s="116"/>
    </row>
    <row r="1096" spans="1:7">
      <c r="A1096" s="116">
        <v>0.67150462962962953</v>
      </c>
      <c r="B1096">
        <v>-498.81968699999999</v>
      </c>
      <c r="C1096">
        <v>14885.570900000001</v>
      </c>
      <c r="D1096">
        <v>1.2905271039999999</v>
      </c>
      <c r="E1096">
        <v>2.2268956219999998</v>
      </c>
      <c r="G1096" s="116"/>
    </row>
    <row r="1097" spans="1:7">
      <c r="A1097" s="116">
        <v>0.67152777777777783</v>
      </c>
      <c r="B1097">
        <v>-496.00855680000001</v>
      </c>
      <c r="C1097">
        <v>14883.62149</v>
      </c>
      <c r="D1097">
        <v>1.2996367120000001</v>
      </c>
      <c r="E1097">
        <v>2.2270764500000002</v>
      </c>
      <c r="G1097" s="116"/>
    </row>
    <row r="1098" spans="1:7">
      <c r="A1098" s="116">
        <v>0.67155092592592591</v>
      </c>
      <c r="B1098">
        <v>-487.97075330000001</v>
      </c>
      <c r="C1098">
        <v>14882.46622</v>
      </c>
      <c r="D1098">
        <v>1.2936614369999999</v>
      </c>
      <c r="E1098">
        <v>2.2269797900000001</v>
      </c>
      <c r="G1098" s="116"/>
    </row>
    <row r="1099" spans="1:7">
      <c r="A1099" s="116">
        <v>0.6715740740740741</v>
      </c>
      <c r="B1099">
        <v>-490.91198300000002</v>
      </c>
      <c r="C1099">
        <v>14880.79016</v>
      </c>
      <c r="D1099">
        <v>1.277235219</v>
      </c>
      <c r="E1099">
        <v>2.2259691350000002</v>
      </c>
      <c r="G1099" s="116"/>
    </row>
    <row r="1100" spans="1:7">
      <c r="A1100" s="116">
        <v>0.67159722222222218</v>
      </c>
      <c r="B1100">
        <v>-496.34613949999999</v>
      </c>
      <c r="C1100">
        <v>14880.5085</v>
      </c>
      <c r="D1100">
        <v>1.294840585</v>
      </c>
      <c r="E1100">
        <v>2.2264137759999998</v>
      </c>
      <c r="G1100" s="116"/>
    </row>
    <row r="1101" spans="1:7">
      <c r="A1101" s="116">
        <v>0.67162037037037037</v>
      </c>
      <c r="B1101">
        <v>-501.01101399999999</v>
      </c>
      <c r="C1101">
        <v>14879.343989999999</v>
      </c>
      <c r="D1101">
        <v>1.277826009</v>
      </c>
      <c r="E1101">
        <v>2.227215417</v>
      </c>
      <c r="G1101" s="116"/>
    </row>
    <row r="1102" spans="1:7">
      <c r="A1102" s="116">
        <v>0.67164351851851845</v>
      </c>
      <c r="B1102">
        <v>-507.40830699999998</v>
      </c>
      <c r="C1102">
        <v>14878.77101</v>
      </c>
      <c r="D1102">
        <v>1.276696595</v>
      </c>
      <c r="E1102">
        <v>2.2263181369999998</v>
      </c>
      <c r="G1102" s="116"/>
    </row>
    <row r="1103" spans="1:7">
      <c r="A1103" s="116">
        <v>0.67166666666666675</v>
      </c>
      <c r="B1103">
        <v>-504.36221460000002</v>
      </c>
      <c r="C1103">
        <v>14877.35894</v>
      </c>
      <c r="D1103">
        <v>1.28256529</v>
      </c>
      <c r="E1103">
        <v>2.2258769639999998</v>
      </c>
      <c r="G1103" s="116"/>
    </row>
    <row r="1104" spans="1:7">
      <c r="A1104" s="116">
        <v>0.67168981481481482</v>
      </c>
      <c r="B1104">
        <v>-499.32829950000001</v>
      </c>
      <c r="C1104">
        <v>14875.94549</v>
      </c>
      <c r="D1104">
        <v>1.2970590360000001</v>
      </c>
      <c r="E1104">
        <v>2.2267189630000002</v>
      </c>
      <c r="G1104" s="116"/>
    </row>
    <row r="1105" spans="1:7">
      <c r="A1105" s="116">
        <v>0.67171296296296301</v>
      </c>
      <c r="B1105">
        <v>-502.40822429999997</v>
      </c>
      <c r="C1105">
        <v>14874.15934</v>
      </c>
      <c r="D1105">
        <v>1.2963510469999999</v>
      </c>
      <c r="E1105">
        <v>2.2263674870000001</v>
      </c>
      <c r="G1105" s="116"/>
    </row>
    <row r="1106" spans="1:7">
      <c r="A1106" s="116">
        <v>0.67173611111111109</v>
      </c>
      <c r="B1106">
        <v>-497.3561742</v>
      </c>
      <c r="C1106">
        <v>14873.78918</v>
      </c>
      <c r="D1106">
        <v>1.280983201</v>
      </c>
      <c r="E1106">
        <v>2.2267413189999998</v>
      </c>
      <c r="G1106" s="116"/>
    </row>
    <row r="1107" spans="1:7">
      <c r="A1107" s="116">
        <v>0.67175925925925928</v>
      </c>
      <c r="B1107">
        <v>-496.86509109999997</v>
      </c>
      <c r="C1107">
        <v>14871.87248</v>
      </c>
      <c r="D1107">
        <v>1.2803257619999999</v>
      </c>
      <c r="E1107">
        <v>2.2261112949999999</v>
      </c>
      <c r="G1107" s="116"/>
    </row>
    <row r="1108" spans="1:7">
      <c r="A1108" s="116">
        <v>0.67178240740740736</v>
      </c>
      <c r="B1108">
        <v>-493.5528089</v>
      </c>
      <c r="C1108">
        <v>14870.12687</v>
      </c>
      <c r="D1108">
        <v>1.2902341859999999</v>
      </c>
      <c r="E1108">
        <v>2.2270235719999998</v>
      </c>
      <c r="G1108" s="116"/>
    </row>
    <row r="1109" spans="1:7">
      <c r="A1109" s="116">
        <v>0.67180555555555566</v>
      </c>
      <c r="B1109">
        <v>-497.99563089999998</v>
      </c>
      <c r="C1109">
        <v>14869.83878</v>
      </c>
      <c r="D1109">
        <v>1.2702413619999999</v>
      </c>
      <c r="E1109">
        <v>2.2260010860000001</v>
      </c>
      <c r="G1109" s="116"/>
    </row>
    <row r="1110" spans="1:7">
      <c r="A1110" s="116">
        <v>0.67182870370370373</v>
      </c>
      <c r="B1110">
        <v>-493.83749419999998</v>
      </c>
      <c r="C1110">
        <v>14868.58475</v>
      </c>
      <c r="D1110">
        <v>1.2979528950000001</v>
      </c>
      <c r="E1110">
        <v>2.2267631830000001</v>
      </c>
      <c r="G1110" s="116"/>
    </row>
    <row r="1111" spans="1:7">
      <c r="A1111" s="116">
        <v>0.67185185185185192</v>
      </c>
      <c r="B1111">
        <v>-492.52545930000002</v>
      </c>
      <c r="C1111">
        <v>14867.56885</v>
      </c>
      <c r="D1111">
        <v>1.2910588700000001</v>
      </c>
      <c r="E1111">
        <v>2.2274393890000002</v>
      </c>
      <c r="G1111" s="116"/>
    </row>
    <row r="1112" spans="1:7">
      <c r="A1112" s="116">
        <v>0.671875</v>
      </c>
      <c r="B1112">
        <v>-492.09030719999998</v>
      </c>
      <c r="C1112">
        <v>14867.4889</v>
      </c>
      <c r="D1112">
        <v>1.288158412</v>
      </c>
      <c r="E1112">
        <v>2.2270724039999998</v>
      </c>
      <c r="G1112" s="116"/>
    </row>
    <row r="1113" spans="1:7">
      <c r="A1113" s="116">
        <v>0.67189814814814808</v>
      </c>
      <c r="B1113">
        <v>-501.07904330000002</v>
      </c>
      <c r="C1113">
        <v>14867.390670000001</v>
      </c>
      <c r="D1113">
        <v>1.29323268</v>
      </c>
      <c r="E1113">
        <v>2.2269769250000002</v>
      </c>
      <c r="G1113" s="116"/>
    </row>
    <row r="1114" spans="1:7">
      <c r="A1114" s="116">
        <v>0.67192129629629627</v>
      </c>
      <c r="B1114">
        <v>-503.50193289999999</v>
      </c>
      <c r="C1114">
        <v>14866.207329999999</v>
      </c>
      <c r="D1114">
        <v>1.2859587400000001</v>
      </c>
      <c r="E1114">
        <v>2.227909634</v>
      </c>
      <c r="G1114" s="116"/>
    </row>
    <row r="1115" spans="1:7">
      <c r="A1115" s="116">
        <v>0.67194444444444434</v>
      </c>
      <c r="B1115">
        <v>-511.06973540000001</v>
      </c>
      <c r="C1115">
        <v>14865.568209999999</v>
      </c>
      <c r="D1115">
        <v>1.2951941199999999</v>
      </c>
      <c r="E1115">
        <v>2.2268826260000001</v>
      </c>
      <c r="G1115" s="116"/>
    </row>
    <row r="1116" spans="1:7">
      <c r="A1116" s="116">
        <v>0.67196759259259264</v>
      </c>
      <c r="B1116">
        <v>-491.6133926</v>
      </c>
      <c r="C1116">
        <v>14864.13776</v>
      </c>
      <c r="D1116">
        <v>1.271807122</v>
      </c>
      <c r="E1116">
        <v>2.2270724300000002</v>
      </c>
      <c r="G1116" s="116"/>
    </row>
    <row r="1117" spans="1:7">
      <c r="A1117" s="116">
        <v>0.67199074074074072</v>
      </c>
      <c r="B1117">
        <v>-492.03096040000003</v>
      </c>
      <c r="C1117">
        <v>14862.72</v>
      </c>
      <c r="D1117">
        <v>1.2863423650000001</v>
      </c>
      <c r="E1117">
        <v>2.2282570060000002</v>
      </c>
      <c r="G1117" s="116"/>
    </row>
    <row r="1118" spans="1:7">
      <c r="A1118" s="116">
        <v>0.67201388888888891</v>
      </c>
      <c r="B1118">
        <v>-495.61518849999999</v>
      </c>
      <c r="C1118">
        <v>14862.67668</v>
      </c>
      <c r="D1118">
        <v>1.270259743</v>
      </c>
      <c r="E1118">
        <v>2.2271435080000002</v>
      </c>
      <c r="G1118" s="116"/>
    </row>
    <row r="1119" spans="1:7">
      <c r="A1119" s="116">
        <v>0.67203703703703699</v>
      </c>
      <c r="B1119">
        <v>-491.60977409999998</v>
      </c>
      <c r="C1119">
        <v>14861.930249999999</v>
      </c>
      <c r="D1119">
        <v>1.27214625</v>
      </c>
      <c r="E1119">
        <v>2.2275700399999998</v>
      </c>
      <c r="G1119" s="116"/>
    </row>
    <row r="1120" spans="1:7">
      <c r="A1120" s="116">
        <v>0.67206018518518518</v>
      </c>
      <c r="B1120">
        <v>-497.3894823</v>
      </c>
      <c r="C1120">
        <v>14860.56518</v>
      </c>
      <c r="D1120">
        <v>1.290283182</v>
      </c>
      <c r="E1120">
        <v>2.2256333709999998</v>
      </c>
      <c r="G1120" s="116"/>
    </row>
    <row r="1121" spans="1:7">
      <c r="A1121" s="116">
        <v>0.67208333333333325</v>
      </c>
      <c r="B1121">
        <v>-500.56128519999999</v>
      </c>
      <c r="C1121">
        <v>14859.97673</v>
      </c>
      <c r="D1121">
        <v>1.2893695839999999</v>
      </c>
      <c r="E1121">
        <v>2.226818143</v>
      </c>
      <c r="G1121" s="116"/>
    </row>
    <row r="1122" spans="1:7">
      <c r="A1122" s="116">
        <v>0.67210648148148155</v>
      </c>
      <c r="B1122">
        <v>-502.68036560000002</v>
      </c>
      <c r="C1122">
        <v>14858.54372</v>
      </c>
      <c r="D1122">
        <v>1.2936966780000001</v>
      </c>
      <c r="E1122">
        <v>2.2262121960000001</v>
      </c>
      <c r="G1122" s="116"/>
    </row>
    <row r="1123" spans="1:7">
      <c r="A1123" s="116">
        <v>0.67212962962962963</v>
      </c>
      <c r="B1123">
        <v>-496.85366620000002</v>
      </c>
      <c r="C1123">
        <v>14858.51735</v>
      </c>
      <c r="D1123">
        <v>1.2923059029999999</v>
      </c>
      <c r="E1123">
        <v>2.2270532369999998</v>
      </c>
      <c r="G1123" s="116"/>
    </row>
    <row r="1124" spans="1:7">
      <c r="A1124" s="116">
        <v>0.67215277777777782</v>
      </c>
      <c r="B1124">
        <v>-500.27899669999999</v>
      </c>
      <c r="C1124">
        <v>14858.0291</v>
      </c>
      <c r="D1124">
        <v>1.2783633809999999</v>
      </c>
      <c r="E1124">
        <v>2.228221622</v>
      </c>
      <c r="G1124" s="116"/>
    </row>
    <row r="1125" spans="1:7">
      <c r="A1125" s="116">
        <v>0.6721759259259259</v>
      </c>
      <c r="B1125">
        <v>-492.66005569999999</v>
      </c>
      <c r="C1125">
        <v>14858.025509999999</v>
      </c>
      <c r="D1125">
        <v>1.2947973740000001</v>
      </c>
      <c r="E1125">
        <v>2.2253396809999999</v>
      </c>
      <c r="G1125" s="116"/>
    </row>
    <row r="1126" spans="1:7">
      <c r="A1126" s="116">
        <v>0.67219907407407409</v>
      </c>
      <c r="B1126">
        <v>-494.6329144</v>
      </c>
      <c r="C1126">
        <v>14856.64954</v>
      </c>
      <c r="D1126">
        <v>1.289568649</v>
      </c>
      <c r="E1126">
        <v>2.227589236</v>
      </c>
      <c r="G1126" s="116"/>
    </row>
    <row r="1127" spans="1:7">
      <c r="A1127" s="116">
        <v>0.67222222222222217</v>
      </c>
      <c r="B1127">
        <v>-487.71157299999999</v>
      </c>
      <c r="C1127">
        <v>14855.37341</v>
      </c>
      <c r="D1127">
        <v>1.2930787370000001</v>
      </c>
      <c r="E1127">
        <v>2.227467689</v>
      </c>
      <c r="G1127" s="116"/>
    </row>
    <row r="1128" spans="1:7">
      <c r="A1128" s="116">
        <v>0.67224537037037047</v>
      </c>
      <c r="B1128">
        <v>-502.74358000000001</v>
      </c>
      <c r="C1128">
        <v>14854.97005</v>
      </c>
      <c r="D1128">
        <v>1.2920425280000001</v>
      </c>
      <c r="E1128">
        <v>2.2256214929999998</v>
      </c>
      <c r="G1128" s="116"/>
    </row>
    <row r="1129" spans="1:7">
      <c r="A1129" s="116">
        <v>0.67226851851851854</v>
      </c>
      <c r="B1129">
        <v>-492.84126020000002</v>
      </c>
      <c r="C1129">
        <v>14854.85635</v>
      </c>
      <c r="D1129">
        <v>1.282031761</v>
      </c>
      <c r="E1129">
        <v>2.2274388549999999</v>
      </c>
      <c r="G1129" s="116"/>
    </row>
    <row r="1130" spans="1:7">
      <c r="A1130" s="116">
        <v>0.67229166666666673</v>
      </c>
      <c r="B1130">
        <v>-500.66637500000002</v>
      </c>
      <c r="C1130">
        <v>14853.880709999999</v>
      </c>
      <c r="D1130">
        <v>1.2873023809999999</v>
      </c>
      <c r="E1130">
        <v>2.2283806350000002</v>
      </c>
      <c r="G1130" s="116"/>
    </row>
    <row r="1131" spans="1:7">
      <c r="A1131" s="116">
        <v>0.67231481481481481</v>
      </c>
      <c r="B1131">
        <v>-497.45494789999998</v>
      </c>
      <c r="C1131">
        <v>14851.99244</v>
      </c>
      <c r="D1131">
        <v>1.280289375</v>
      </c>
      <c r="E1131">
        <v>2.2255751159999999</v>
      </c>
      <c r="G1131" s="116"/>
    </row>
    <row r="1132" spans="1:7">
      <c r="A1132" s="116">
        <v>0.672337962962963</v>
      </c>
      <c r="B1132">
        <v>-493.42890219999998</v>
      </c>
      <c r="C1132">
        <v>14851.935530000001</v>
      </c>
      <c r="D1132">
        <v>1.2777063360000001</v>
      </c>
      <c r="E1132">
        <v>2.2273255710000002</v>
      </c>
      <c r="G1132" s="116"/>
    </row>
    <row r="1133" spans="1:7">
      <c r="A1133" s="116">
        <v>0.67236111111111108</v>
      </c>
      <c r="B1133">
        <v>-497.20375780000001</v>
      </c>
      <c r="C1133">
        <v>14850.88097</v>
      </c>
      <c r="D1133">
        <v>1.2889902010000001</v>
      </c>
      <c r="E1133">
        <v>2.2280852750000002</v>
      </c>
      <c r="G1133" s="116"/>
    </row>
    <row r="1134" spans="1:7">
      <c r="A1134" s="116">
        <v>0.67238425925925915</v>
      </c>
      <c r="B1134">
        <v>-497.08458899999999</v>
      </c>
      <c r="C1134">
        <v>14849.465120000001</v>
      </c>
      <c r="D1134">
        <v>1.2916387899999999</v>
      </c>
      <c r="E1134">
        <v>2.2259598650000001</v>
      </c>
      <c r="G1134" s="116"/>
    </row>
    <row r="1135" spans="1:7">
      <c r="A1135" s="116">
        <v>0.67240740740740745</v>
      </c>
      <c r="B1135">
        <v>-499.37405410000002</v>
      </c>
      <c r="C1135">
        <v>14848.315919999999</v>
      </c>
      <c r="D1135">
        <v>1.283765713</v>
      </c>
      <c r="E1135">
        <v>2.2270846390000001</v>
      </c>
      <c r="G1135" s="116"/>
    </row>
    <row r="1136" spans="1:7">
      <c r="A1136" s="116">
        <v>0.67243055555555553</v>
      </c>
      <c r="B1136">
        <v>-495.7759848</v>
      </c>
      <c r="C1136">
        <v>14847.874620000001</v>
      </c>
      <c r="D1136">
        <v>1.286180168</v>
      </c>
      <c r="E1136">
        <v>2.2278195740000002</v>
      </c>
      <c r="G1136" s="116"/>
    </row>
    <row r="1137" spans="1:7">
      <c r="A1137" s="116">
        <v>0.67245370370370372</v>
      </c>
      <c r="B1137">
        <v>-495.47033329999999</v>
      </c>
      <c r="C1137">
        <v>14846.82742</v>
      </c>
      <c r="D1137">
        <v>1.2779854429999999</v>
      </c>
      <c r="E1137">
        <v>2.2273451710000001</v>
      </c>
      <c r="G1137" s="116"/>
    </row>
    <row r="1138" spans="1:7">
      <c r="A1138" s="116">
        <v>0.6724768518518518</v>
      </c>
      <c r="B1138">
        <v>-501.1643282</v>
      </c>
      <c r="C1138">
        <v>14846.6412</v>
      </c>
      <c r="D1138">
        <v>1.289083449</v>
      </c>
      <c r="E1138">
        <v>2.2261008599999998</v>
      </c>
      <c r="G1138" s="116"/>
    </row>
    <row r="1139" spans="1:7">
      <c r="A1139" s="116">
        <v>0.67249999999999999</v>
      </c>
      <c r="B1139">
        <v>-503.5032898</v>
      </c>
      <c r="C1139">
        <v>14845.85066</v>
      </c>
      <c r="D1139">
        <v>1.27720813</v>
      </c>
      <c r="E1139">
        <v>2.2262484850000002</v>
      </c>
      <c r="G1139" s="116"/>
    </row>
    <row r="1140" spans="1:7">
      <c r="A1140" s="116">
        <v>0.67252314814814806</v>
      </c>
      <c r="B1140">
        <v>-495.4726167</v>
      </c>
      <c r="C1140">
        <v>14844.19263</v>
      </c>
      <c r="D1140">
        <v>1.2824661260000001</v>
      </c>
      <c r="E1140">
        <v>2.2273288770000002</v>
      </c>
      <c r="G1140" s="116"/>
    </row>
    <row r="1141" spans="1:7">
      <c r="A1141" s="116">
        <v>0.67254629629629636</v>
      </c>
      <c r="B1141">
        <v>-500.5260687</v>
      </c>
      <c r="C1141">
        <v>14843.68794</v>
      </c>
      <c r="D1141">
        <v>1.2950637490000001</v>
      </c>
      <c r="E1141">
        <v>2.2280271749999998</v>
      </c>
      <c r="G1141" s="116"/>
    </row>
    <row r="1142" spans="1:7">
      <c r="A1142" s="116">
        <v>0.67256944444444444</v>
      </c>
      <c r="B1142">
        <v>-496.52679769999997</v>
      </c>
      <c r="C1142">
        <v>14842.18664</v>
      </c>
      <c r="D1142">
        <v>1.2982571709999999</v>
      </c>
      <c r="E1142">
        <v>2.22735824</v>
      </c>
      <c r="G1142" s="116"/>
    </row>
    <row r="1143" spans="1:7">
      <c r="A1143" s="116">
        <v>0.67259259259259263</v>
      </c>
      <c r="B1143">
        <v>-500.60329139999999</v>
      </c>
      <c r="C1143">
        <v>14841.181560000001</v>
      </c>
      <c r="D1143">
        <v>1.3002520980000001</v>
      </c>
      <c r="E1143">
        <v>2.2253141689999998</v>
      </c>
      <c r="G1143" s="116"/>
    </row>
    <row r="1144" spans="1:7">
      <c r="A1144" s="116">
        <v>0.67261574074074071</v>
      </c>
      <c r="B1144">
        <v>-496.556355</v>
      </c>
      <c r="C1144">
        <v>14840.04889</v>
      </c>
      <c r="D1144">
        <v>1.271818192</v>
      </c>
      <c r="E1144">
        <v>2.2264203999999999</v>
      </c>
      <c r="G1144" s="116"/>
    </row>
    <row r="1145" spans="1:7">
      <c r="A1145" s="116">
        <v>0.6726388888888889</v>
      </c>
      <c r="B1145">
        <v>-496.81739779999998</v>
      </c>
      <c r="C1145">
        <v>14839.441049999999</v>
      </c>
      <c r="D1145">
        <v>1.2748123250000001</v>
      </c>
      <c r="E1145">
        <v>2.2260083690000001</v>
      </c>
      <c r="G1145" s="116"/>
    </row>
    <row r="1146" spans="1:7">
      <c r="A1146" s="116">
        <v>0.67266203703703698</v>
      </c>
      <c r="B1146">
        <v>-511.07706289999999</v>
      </c>
      <c r="C1146">
        <v>14839.194960000001</v>
      </c>
      <c r="D1146">
        <v>1.2917723290000001</v>
      </c>
      <c r="E1146">
        <v>2.2272414729999999</v>
      </c>
      <c r="G1146" s="116"/>
    </row>
    <row r="1147" spans="1:7">
      <c r="A1147" s="116">
        <v>0.67268518518518527</v>
      </c>
      <c r="B1147">
        <v>-494.01060999999999</v>
      </c>
      <c r="C1147">
        <v>14838.87343</v>
      </c>
      <c r="D1147">
        <v>1.296142012</v>
      </c>
      <c r="E1147">
        <v>2.2285033589999999</v>
      </c>
      <c r="G1147" s="116"/>
    </row>
    <row r="1148" spans="1:7">
      <c r="A1148" s="116">
        <v>0.67270833333333335</v>
      </c>
      <c r="B1148">
        <v>-502.09283290000002</v>
      </c>
      <c r="C1148">
        <v>14836.90552</v>
      </c>
      <c r="D1148">
        <v>1.297164669</v>
      </c>
      <c r="E1148">
        <v>2.2260301450000002</v>
      </c>
      <c r="G1148" s="116"/>
    </row>
    <row r="1149" spans="1:7">
      <c r="A1149" s="116">
        <v>0.67273148148148154</v>
      </c>
      <c r="B1149">
        <v>-495.3394012</v>
      </c>
      <c r="C1149">
        <v>14836.224980000001</v>
      </c>
      <c r="D1149">
        <v>1.2896069050000001</v>
      </c>
      <c r="E1149">
        <v>2.22673751</v>
      </c>
      <c r="G1149" s="116"/>
    </row>
    <row r="1150" spans="1:7">
      <c r="A1150" s="116">
        <v>0.67275462962962962</v>
      </c>
      <c r="B1150">
        <v>-499.81461209999998</v>
      </c>
      <c r="C1150">
        <v>14835.86339</v>
      </c>
      <c r="D1150">
        <v>1.274972314</v>
      </c>
      <c r="E1150">
        <v>2.227551048</v>
      </c>
      <c r="G1150" s="116"/>
    </row>
    <row r="1151" spans="1:7">
      <c r="A1151" s="116">
        <v>0.67277777777777781</v>
      </c>
      <c r="B1151">
        <v>-487.85482439999998</v>
      </c>
      <c r="C1151">
        <v>14834.59316</v>
      </c>
      <c r="D1151">
        <v>1.292829848</v>
      </c>
      <c r="E1151">
        <v>2.2266693540000002</v>
      </c>
      <c r="G1151" s="116"/>
    </row>
    <row r="1152" spans="1:7">
      <c r="A1152" s="116">
        <v>0.67280092592592589</v>
      </c>
      <c r="B1152">
        <v>-495.382386</v>
      </c>
      <c r="C1152">
        <v>14834.048849999999</v>
      </c>
      <c r="D1152">
        <v>1.300151493</v>
      </c>
      <c r="E1152">
        <v>2.2257739499999998</v>
      </c>
      <c r="G1152" s="116"/>
    </row>
    <row r="1153" spans="1:7">
      <c r="A1153" s="116">
        <v>0.67282407407407396</v>
      </c>
      <c r="B1153">
        <v>-494.6798622</v>
      </c>
      <c r="C1153">
        <v>14833.348969999999</v>
      </c>
      <c r="D1153">
        <v>1.284240273</v>
      </c>
      <c r="E1153">
        <v>2.2286892699999998</v>
      </c>
      <c r="G1153" s="116"/>
    </row>
    <row r="1154" spans="1:7">
      <c r="A1154" s="116">
        <v>0.67284722222222226</v>
      </c>
      <c r="B1154">
        <v>-496.742503</v>
      </c>
      <c r="C1154">
        <v>14832.50475</v>
      </c>
      <c r="D1154">
        <v>1.291693341</v>
      </c>
      <c r="E1154">
        <v>2.226310303</v>
      </c>
      <c r="G1154" s="116"/>
    </row>
    <row r="1155" spans="1:7">
      <c r="A1155" s="116">
        <v>0.67287037037037034</v>
      </c>
      <c r="B1155">
        <v>-507.27220390000002</v>
      </c>
      <c r="C1155">
        <v>14832.36289</v>
      </c>
      <c r="D1155">
        <v>1.2935458230000001</v>
      </c>
      <c r="E1155">
        <v>2.2274579729999999</v>
      </c>
      <c r="G1155" s="116"/>
    </row>
    <row r="1156" spans="1:7">
      <c r="A1156" s="116">
        <v>0.67289351851851853</v>
      </c>
      <c r="B1156">
        <v>-501.12542580000002</v>
      </c>
      <c r="C1156">
        <v>14830.590850000001</v>
      </c>
      <c r="D1156">
        <v>1.280891089</v>
      </c>
      <c r="E1156">
        <v>2.2253395490000001</v>
      </c>
      <c r="G1156" s="116"/>
    </row>
    <row r="1157" spans="1:7">
      <c r="A1157" s="116">
        <v>0.67291666666666661</v>
      </c>
      <c r="B1157">
        <v>-494.96249610000001</v>
      </c>
      <c r="C1157">
        <v>14829.867689999999</v>
      </c>
      <c r="D1157">
        <v>1.2725521049999999</v>
      </c>
      <c r="E1157">
        <v>2.2263131270000001</v>
      </c>
      <c r="G1157" s="116"/>
    </row>
    <row r="1158" spans="1:7">
      <c r="A1158" s="116">
        <v>0.6729398148148148</v>
      </c>
      <c r="B1158">
        <v>-493.2735121</v>
      </c>
      <c r="C1158">
        <v>14829.133089999999</v>
      </c>
      <c r="D1158">
        <v>1.28505376</v>
      </c>
      <c r="E1158">
        <v>2.2269009290000001</v>
      </c>
      <c r="G1158" s="116"/>
    </row>
    <row r="1159" spans="1:7">
      <c r="A1159" s="116">
        <v>0.67296296296296287</v>
      </c>
      <c r="B1159">
        <v>-504.5974981</v>
      </c>
      <c r="C1159">
        <v>14827.424730000001</v>
      </c>
      <c r="D1159">
        <v>1.2929108810000001</v>
      </c>
      <c r="E1159">
        <v>2.2255539359999998</v>
      </c>
      <c r="G1159" s="116"/>
    </row>
    <row r="1160" spans="1:7">
      <c r="A1160" s="116">
        <v>0.67298611111111117</v>
      </c>
      <c r="B1160">
        <v>-491.86811069999999</v>
      </c>
      <c r="C1160">
        <v>14827.127280000001</v>
      </c>
      <c r="D1160">
        <v>1.2828839409999999</v>
      </c>
      <c r="E1160">
        <v>2.2270287249999998</v>
      </c>
      <c r="G1160" s="116"/>
    </row>
    <row r="1161" spans="1:7">
      <c r="A1161" s="116">
        <v>0.67300925925925925</v>
      </c>
      <c r="B1161">
        <v>-504.31633399999998</v>
      </c>
      <c r="C1161">
        <v>14826.01419</v>
      </c>
      <c r="D1161">
        <v>1.279343149</v>
      </c>
      <c r="E1161">
        <v>2.226867135</v>
      </c>
      <c r="G1161" s="116"/>
    </row>
    <row r="1162" spans="1:7">
      <c r="A1162" s="116">
        <v>0.67303240740740744</v>
      </c>
      <c r="B1162">
        <v>-504.23675530000003</v>
      </c>
      <c r="C1162">
        <v>14824.56925</v>
      </c>
      <c r="D1162">
        <v>1.2786653539999999</v>
      </c>
      <c r="E1162">
        <v>2.226544552</v>
      </c>
      <c r="G1162" s="116"/>
    </row>
    <row r="1163" spans="1:7">
      <c r="A1163" s="116">
        <v>0.67305555555555552</v>
      </c>
      <c r="B1163">
        <v>-498.27472419999998</v>
      </c>
      <c r="C1163">
        <v>14822.888870000001</v>
      </c>
      <c r="D1163">
        <v>1.2954796749999999</v>
      </c>
      <c r="E1163">
        <v>2.225124836</v>
      </c>
      <c r="G1163" s="116"/>
    </row>
    <row r="1164" spans="1:7">
      <c r="A1164" s="116">
        <v>0.67307870370370371</v>
      </c>
      <c r="B1164">
        <v>-492.17927750000001</v>
      </c>
      <c r="C1164">
        <v>14821.85327</v>
      </c>
      <c r="D1164">
        <v>1.2732692510000001</v>
      </c>
      <c r="E1164">
        <v>2.2269667640000002</v>
      </c>
      <c r="G1164" s="116"/>
    </row>
    <row r="1165" spans="1:7">
      <c r="A1165" s="116">
        <v>0.67310185185185178</v>
      </c>
      <c r="B1165">
        <v>-494.51374279999999</v>
      </c>
      <c r="C1165">
        <v>14821.784820000001</v>
      </c>
      <c r="D1165">
        <v>1.276349312</v>
      </c>
      <c r="E1165">
        <v>2.2258174159999999</v>
      </c>
      <c r="G1165" s="116"/>
    </row>
    <row r="1166" spans="1:7">
      <c r="A1166" s="116">
        <v>0.67312500000000008</v>
      </c>
      <c r="B1166">
        <v>-493.29638249999999</v>
      </c>
      <c r="C1166">
        <v>14819.93064</v>
      </c>
      <c r="D1166">
        <v>1.279260632</v>
      </c>
      <c r="E1166">
        <v>2.227663041</v>
      </c>
      <c r="G1166" s="116"/>
    </row>
    <row r="1167" spans="1:7">
      <c r="A1167" s="116">
        <v>0.67314814814814816</v>
      </c>
      <c r="B1167">
        <v>-495.26816380000002</v>
      </c>
      <c r="C1167">
        <v>14818.50072</v>
      </c>
      <c r="D1167">
        <v>1.298136929</v>
      </c>
      <c r="E1167">
        <v>2.2251633549999998</v>
      </c>
      <c r="G1167" s="116"/>
    </row>
    <row r="1168" spans="1:7">
      <c r="A1168" s="116">
        <v>0.67317129629629635</v>
      </c>
      <c r="B1168">
        <v>-499.07059609999999</v>
      </c>
      <c r="C1168">
        <v>14817.408649999999</v>
      </c>
      <c r="D1168">
        <v>1.2922670279999999</v>
      </c>
      <c r="E1168">
        <v>2.225457944</v>
      </c>
      <c r="G1168" s="116"/>
    </row>
    <row r="1169" spans="1:7">
      <c r="A1169" s="116">
        <v>0.67319444444444443</v>
      </c>
      <c r="B1169">
        <v>-493.06123789999998</v>
      </c>
      <c r="C1169">
        <v>14816.334779999999</v>
      </c>
      <c r="D1169">
        <v>1.295612913</v>
      </c>
      <c r="E1169">
        <v>2.2255831709999998</v>
      </c>
      <c r="G1169" s="116"/>
    </row>
    <row r="1170" spans="1:7">
      <c r="A1170" s="116">
        <v>0.67321759259259262</v>
      </c>
      <c r="B1170">
        <v>-503.13963339999998</v>
      </c>
      <c r="C1170">
        <v>14816.05384</v>
      </c>
      <c r="D1170">
        <v>1.2714749759999999</v>
      </c>
      <c r="E1170">
        <v>2.2278485140000002</v>
      </c>
      <c r="G1170" s="116"/>
    </row>
    <row r="1171" spans="1:7">
      <c r="A1171" s="116">
        <v>0.6732407407407407</v>
      </c>
      <c r="B1171">
        <v>-497.78349209999999</v>
      </c>
      <c r="C1171">
        <v>14815.757589999999</v>
      </c>
      <c r="D1171">
        <v>1.279680376</v>
      </c>
      <c r="E1171">
        <v>2.227944538</v>
      </c>
      <c r="G1171" s="116"/>
    </row>
    <row r="1172" spans="1:7">
      <c r="A1172" s="116">
        <v>0.67326388888888899</v>
      </c>
      <c r="B1172">
        <v>-501.05154479999999</v>
      </c>
      <c r="C1172">
        <v>14815.467360000001</v>
      </c>
      <c r="D1172">
        <v>1.270592261</v>
      </c>
      <c r="E1172">
        <v>2.2283163969999999</v>
      </c>
      <c r="G1172" s="116"/>
    </row>
    <row r="1173" spans="1:7">
      <c r="A1173" s="116">
        <v>0.67328703703703707</v>
      </c>
      <c r="B1173">
        <v>-491.44619970000002</v>
      </c>
      <c r="C1173">
        <v>14815.31293</v>
      </c>
      <c r="D1173">
        <v>1.2883206410000001</v>
      </c>
      <c r="E1173">
        <v>2.2260399839999998</v>
      </c>
      <c r="G1173" s="116"/>
    </row>
    <row r="1174" spans="1:7">
      <c r="A1174" s="116">
        <v>0.67331018518518515</v>
      </c>
      <c r="B1174">
        <v>-501.82064320000001</v>
      </c>
      <c r="C1174">
        <v>14814.643029999999</v>
      </c>
      <c r="D1174">
        <v>1.2809514820000001</v>
      </c>
      <c r="E1174">
        <v>2.2275554990000002</v>
      </c>
      <c r="G1174" s="116"/>
    </row>
    <row r="1175" spans="1:7">
      <c r="A1175" s="116">
        <v>0.67333333333333334</v>
      </c>
      <c r="B1175">
        <v>-497.48605650000002</v>
      </c>
      <c r="C1175">
        <v>14814.15769</v>
      </c>
      <c r="D1175">
        <v>1.2709662779999999</v>
      </c>
      <c r="E1175">
        <v>2.228553512</v>
      </c>
      <c r="G1175" s="116"/>
    </row>
    <row r="1176" spans="1:7">
      <c r="A1176" s="116">
        <v>0.67335648148148142</v>
      </c>
      <c r="B1176">
        <v>-495.16201009999997</v>
      </c>
      <c r="C1176">
        <v>14812.602140000001</v>
      </c>
      <c r="D1176">
        <v>1.295824895</v>
      </c>
      <c r="E1176">
        <v>2.2276428589999999</v>
      </c>
      <c r="G1176" s="116"/>
    </row>
    <row r="1177" spans="1:7">
      <c r="A1177" s="116">
        <v>0.67337962962962961</v>
      </c>
      <c r="B1177">
        <v>-495.75830939999997</v>
      </c>
      <c r="C1177">
        <v>14812.56257</v>
      </c>
      <c r="D1177">
        <v>1.2727772100000001</v>
      </c>
      <c r="E1177">
        <v>2.2275318350000002</v>
      </c>
      <c r="G1177" s="116"/>
    </row>
    <row r="1178" spans="1:7">
      <c r="A1178" s="116">
        <v>0.67340277777777768</v>
      </c>
      <c r="B1178">
        <v>-501.05254869999999</v>
      </c>
      <c r="C1178">
        <v>14810.87184</v>
      </c>
      <c r="D1178">
        <v>1.2706853490000001</v>
      </c>
      <c r="E1178">
        <v>2.2284150650000001</v>
      </c>
      <c r="G1178" s="116"/>
    </row>
    <row r="1179" spans="1:7">
      <c r="A1179" s="116">
        <v>0.67342592592592598</v>
      </c>
      <c r="B1179">
        <v>-496.24761890000002</v>
      </c>
      <c r="C1179">
        <v>14810.163860000001</v>
      </c>
      <c r="D1179">
        <v>1.2719933830000001</v>
      </c>
      <c r="E1179">
        <v>2.2253236090000001</v>
      </c>
      <c r="G1179" s="116"/>
    </row>
    <row r="1180" spans="1:7">
      <c r="A1180" s="116">
        <v>0.67344907407407406</v>
      </c>
      <c r="B1180">
        <v>-497.66792290000001</v>
      </c>
      <c r="C1180">
        <v>14810.0931</v>
      </c>
      <c r="D1180">
        <v>1.2745411419999999</v>
      </c>
      <c r="E1180">
        <v>2.2257750719999998</v>
      </c>
      <c r="G1180" s="116"/>
    </row>
    <row r="1181" spans="1:7">
      <c r="A1181" s="116">
        <v>0.67347222222222225</v>
      </c>
      <c r="B1181">
        <v>-501.11522179999997</v>
      </c>
      <c r="C1181">
        <v>14809.26571</v>
      </c>
      <c r="D1181">
        <v>1.276193414</v>
      </c>
      <c r="E1181">
        <v>2.2266351960000001</v>
      </c>
      <c r="G1181" s="116"/>
    </row>
    <row r="1182" spans="1:7">
      <c r="A1182" s="116">
        <v>0.67349537037037033</v>
      </c>
      <c r="B1182">
        <v>-487.95373540000003</v>
      </c>
      <c r="C1182">
        <v>14807.511920000001</v>
      </c>
      <c r="D1182">
        <v>1.2959096000000001</v>
      </c>
      <c r="E1182">
        <v>2.2266318950000001</v>
      </c>
      <c r="G1182" s="116"/>
    </row>
    <row r="1183" spans="1:7">
      <c r="A1183" s="116">
        <v>0.67351851851851852</v>
      </c>
      <c r="B1183">
        <v>-500.61209889999998</v>
      </c>
      <c r="C1183">
        <v>14807.410019999999</v>
      </c>
      <c r="D1183">
        <v>1.2712533109999999</v>
      </c>
      <c r="E1183">
        <v>2.2265038989999999</v>
      </c>
      <c r="G1183" s="116"/>
    </row>
    <row r="1184" spans="1:7">
      <c r="A1184" s="116">
        <v>0.67354166666666659</v>
      </c>
      <c r="B1184">
        <v>-496.93965270000001</v>
      </c>
      <c r="C1184">
        <v>14805.63825</v>
      </c>
      <c r="D1184">
        <v>1.2973808899999999</v>
      </c>
      <c r="E1184">
        <v>2.2252906480000001</v>
      </c>
      <c r="G1184" s="116"/>
    </row>
    <row r="1185" spans="1:7">
      <c r="A1185" s="116">
        <v>0.67356481481481489</v>
      </c>
      <c r="B1185">
        <v>-499.77705270000001</v>
      </c>
      <c r="C1185">
        <v>14805.432930000001</v>
      </c>
      <c r="D1185">
        <v>1.277061773</v>
      </c>
      <c r="E1185">
        <v>2.2256425659999999</v>
      </c>
      <c r="G1185" s="116"/>
    </row>
    <row r="1186" spans="1:7">
      <c r="A1186" s="116">
        <v>0.67358796296296297</v>
      </c>
      <c r="B1186">
        <v>-501.80494060000001</v>
      </c>
      <c r="C1186">
        <v>14805.112639999999</v>
      </c>
      <c r="D1186">
        <v>1.2979623570000001</v>
      </c>
      <c r="E1186">
        <v>2.227259439</v>
      </c>
      <c r="G1186" s="116"/>
    </row>
    <row r="1187" spans="1:7">
      <c r="A1187" s="116">
        <v>0.67361111111111116</v>
      </c>
      <c r="B1187">
        <v>-507.08482889999999</v>
      </c>
      <c r="C1187">
        <v>14803.32287</v>
      </c>
      <c r="D1187">
        <v>1.2818983209999999</v>
      </c>
      <c r="E1187">
        <v>2.2264205330000002</v>
      </c>
      <c r="G1187" s="116"/>
    </row>
    <row r="1188" spans="1:7">
      <c r="A1188" s="116">
        <v>0.67363425925925924</v>
      </c>
      <c r="B1188">
        <v>-499.50040719999998</v>
      </c>
      <c r="C1188">
        <v>14802.377640000001</v>
      </c>
      <c r="D1188">
        <v>1.276401906</v>
      </c>
      <c r="E1188">
        <v>2.2264204639999998</v>
      </c>
      <c r="G1188" s="116"/>
    </row>
    <row r="1189" spans="1:7">
      <c r="A1189" s="116">
        <v>0.67365740740740743</v>
      </c>
      <c r="B1189">
        <v>-488.76593939999998</v>
      </c>
      <c r="C1189">
        <v>14802.354499999999</v>
      </c>
      <c r="D1189">
        <v>1.29432949</v>
      </c>
      <c r="E1189">
        <v>2.2284732680000001</v>
      </c>
      <c r="G1189" s="116"/>
    </row>
    <row r="1190" spans="1:7">
      <c r="A1190" s="116">
        <v>0.6736805555555555</v>
      </c>
      <c r="B1190">
        <v>-496.40228289999999</v>
      </c>
      <c r="C1190">
        <v>14801.224980000001</v>
      </c>
      <c r="D1190">
        <v>1.2758443209999999</v>
      </c>
      <c r="E1190">
        <v>2.2257109320000001</v>
      </c>
      <c r="G1190" s="116"/>
    </row>
    <row r="1191" spans="1:7">
      <c r="A1191" s="116">
        <v>0.6737037037037038</v>
      </c>
      <c r="B1191">
        <v>-496.39833379999999</v>
      </c>
      <c r="C1191">
        <v>14800.86678</v>
      </c>
      <c r="D1191">
        <v>1.2830899469999999</v>
      </c>
      <c r="E1191">
        <v>2.2278175120000001</v>
      </c>
      <c r="G1191" s="116"/>
    </row>
    <row r="1192" spans="1:7">
      <c r="A1192" s="116">
        <v>0.67372685185185188</v>
      </c>
      <c r="B1192">
        <v>-496.40432509999999</v>
      </c>
      <c r="C1192">
        <v>14799.030140000001</v>
      </c>
      <c r="D1192">
        <v>1.2905742010000001</v>
      </c>
      <c r="E1192">
        <v>2.2260643519999999</v>
      </c>
      <c r="G1192" s="116"/>
    </row>
    <row r="1193" spans="1:7">
      <c r="A1193" s="116">
        <v>0.67375000000000007</v>
      </c>
      <c r="B1193">
        <v>-496.40270839999999</v>
      </c>
      <c r="C1193">
        <v>14797.86274</v>
      </c>
      <c r="D1193">
        <v>1.291991755</v>
      </c>
      <c r="E1193">
        <v>2.227482969</v>
      </c>
      <c r="G1193" s="116"/>
    </row>
    <row r="1194" spans="1:7">
      <c r="A1194" s="116">
        <v>0.67377314814814815</v>
      </c>
      <c r="B1194">
        <v>-496.39694909999997</v>
      </c>
      <c r="C1194">
        <v>14797.250599999999</v>
      </c>
      <c r="D1194">
        <v>1.271430445</v>
      </c>
      <c r="E1194">
        <v>2.227347644</v>
      </c>
      <c r="G1194" s="116"/>
    </row>
    <row r="1195" spans="1:7">
      <c r="A1195" s="116">
        <v>0.67379629629629623</v>
      </c>
      <c r="B1195">
        <v>-496.40063679999997</v>
      </c>
      <c r="C1195">
        <v>14796.170040000001</v>
      </c>
      <c r="D1195">
        <v>1.2890619640000001</v>
      </c>
      <c r="E1195">
        <v>2.2277087899999999</v>
      </c>
      <c r="G1195" s="116"/>
    </row>
    <row r="1196" spans="1:7">
      <c r="A1196" s="116">
        <v>0.67381944444444442</v>
      </c>
      <c r="B1196">
        <v>-496.39341930000001</v>
      </c>
      <c r="C1196">
        <v>14794.340910000001</v>
      </c>
      <c r="D1196">
        <v>1.2840750359999999</v>
      </c>
      <c r="E1196">
        <v>2.2286905539999999</v>
      </c>
      <c r="G1196" s="116"/>
    </row>
    <row r="1197" spans="1:7">
      <c r="A1197" s="116">
        <v>0.67384259259259249</v>
      </c>
      <c r="B1197">
        <v>-496.40917880000001</v>
      </c>
      <c r="C1197">
        <v>14794.29549</v>
      </c>
      <c r="D1197">
        <v>1.2872022620000001</v>
      </c>
      <c r="E1197">
        <v>2.227451522</v>
      </c>
      <c r="G1197" s="116"/>
    </row>
    <row r="1198" spans="1:7">
      <c r="A1198" s="116">
        <v>0.67386574074074079</v>
      </c>
      <c r="B1198">
        <v>-496.40035399999999</v>
      </c>
      <c r="C1198">
        <v>14793.547979999999</v>
      </c>
      <c r="D1198">
        <v>1.293110456</v>
      </c>
      <c r="E1198">
        <v>2.2268648799999999</v>
      </c>
      <c r="G1198" s="116"/>
    </row>
    <row r="1199" spans="1:7">
      <c r="A1199" s="116">
        <v>0.67388888888888887</v>
      </c>
      <c r="B1199">
        <v>-496.39410759999998</v>
      </c>
      <c r="C1199">
        <v>14793.54754</v>
      </c>
      <c r="D1199">
        <v>1.276658509</v>
      </c>
      <c r="E1199">
        <v>2.2257061619999998</v>
      </c>
      <c r="G1199" s="116"/>
    </row>
    <row r="1200" spans="1:7">
      <c r="A1200" s="116">
        <v>0.67391203703703706</v>
      </c>
      <c r="B1200">
        <v>-496.39627389999998</v>
      </c>
      <c r="C1200">
        <v>14793.482169999999</v>
      </c>
      <c r="D1200">
        <v>1.2820662789999999</v>
      </c>
      <c r="E1200">
        <v>2.2268193350000001</v>
      </c>
      <c r="G1200" s="116"/>
    </row>
    <row r="1201" spans="1:7">
      <c r="A1201" s="116">
        <v>0.67393518518518514</v>
      </c>
      <c r="B1201">
        <v>-496.39483200000001</v>
      </c>
      <c r="C1201">
        <v>14793.38672</v>
      </c>
      <c r="D1201">
        <v>1.2773014499999999</v>
      </c>
      <c r="E1201">
        <v>2.2268266219999999</v>
      </c>
      <c r="G1201" s="116"/>
    </row>
    <row r="1202" spans="1:7">
      <c r="A1202" s="116">
        <v>0.67395833333333333</v>
      </c>
      <c r="B1202">
        <v>-496.4004463</v>
      </c>
      <c r="C1202">
        <v>14793.25352</v>
      </c>
      <c r="D1202">
        <v>1.298370223</v>
      </c>
      <c r="E1202">
        <v>2.2269038409999999</v>
      </c>
      <c r="G1202" s="116"/>
    </row>
    <row r="1203" spans="1:7">
      <c r="A1203" s="116">
        <v>0.6739814814814814</v>
      </c>
      <c r="B1203">
        <v>-496.40030999999999</v>
      </c>
      <c r="C1203">
        <v>14792.909820000001</v>
      </c>
      <c r="D1203">
        <v>1.2897267450000001</v>
      </c>
      <c r="E1203">
        <v>2.2268146</v>
      </c>
      <c r="G1203" s="116"/>
    </row>
    <row r="1204" spans="1:7">
      <c r="A1204" s="116">
        <v>0.6740046296296297</v>
      </c>
      <c r="B1204">
        <v>-496.3940432</v>
      </c>
      <c r="C1204">
        <v>14791.00906</v>
      </c>
      <c r="D1204">
        <v>1.2855359559999999</v>
      </c>
      <c r="E1204">
        <v>2.2253483030000001</v>
      </c>
      <c r="G1204" s="116"/>
    </row>
    <row r="1205" spans="1:7">
      <c r="A1205" s="116">
        <v>0.67402777777777778</v>
      </c>
      <c r="B1205">
        <v>-496.4064558</v>
      </c>
      <c r="C1205">
        <v>14790.165510000001</v>
      </c>
      <c r="D1205">
        <v>1.278081212</v>
      </c>
      <c r="E1205">
        <v>2.2281431309999999</v>
      </c>
      <c r="G1205" s="116"/>
    </row>
    <row r="1206" spans="1:7">
      <c r="A1206" s="116">
        <v>0.67405092592592597</v>
      </c>
      <c r="B1206">
        <v>-496.39369970000001</v>
      </c>
      <c r="C1206">
        <v>14788.272199999999</v>
      </c>
      <c r="D1206">
        <v>1.3003777620000001</v>
      </c>
      <c r="E1206">
        <v>2.225566369</v>
      </c>
      <c r="G1206" s="116"/>
    </row>
    <row r="1207" spans="1:7">
      <c r="A1207" s="116">
        <v>0.67407407407407405</v>
      </c>
      <c r="B1207">
        <v>-496.41185610000002</v>
      </c>
      <c r="C1207">
        <v>14787.39925</v>
      </c>
      <c r="D1207">
        <v>1.2705629430000001</v>
      </c>
      <c r="E1207">
        <v>2.2260164709999999</v>
      </c>
      <c r="G1207" s="116"/>
    </row>
    <row r="1208" spans="1:7">
      <c r="A1208" s="116">
        <v>0.67409722222222224</v>
      </c>
      <c r="B1208">
        <v>-496.39101449999998</v>
      </c>
      <c r="C1208">
        <v>14786.9773</v>
      </c>
      <c r="D1208">
        <v>1.281667396</v>
      </c>
      <c r="E1208">
        <v>2.2281618870000002</v>
      </c>
      <c r="G1208" s="116"/>
    </row>
    <row r="1209" spans="1:7">
      <c r="A1209" s="116">
        <v>0.67412037037037031</v>
      </c>
      <c r="B1209">
        <v>-496.41141340000001</v>
      </c>
      <c r="C1209">
        <v>14786.73458</v>
      </c>
      <c r="D1209">
        <v>1.2757599580000001</v>
      </c>
      <c r="E1209">
        <v>2.2280773379999999</v>
      </c>
      <c r="G1209" s="116"/>
    </row>
    <row r="1210" spans="1:7">
      <c r="A1210" s="116">
        <v>0.67414351851851861</v>
      </c>
      <c r="B1210">
        <v>-496.40640459999997</v>
      </c>
      <c r="C1210">
        <v>14785.692650000001</v>
      </c>
      <c r="D1210">
        <v>1.291716388</v>
      </c>
      <c r="E1210">
        <v>2.2284320719999999</v>
      </c>
      <c r="G1210" s="116"/>
    </row>
    <row r="1211" spans="1:7">
      <c r="A1211" s="116">
        <v>0.67416666666666669</v>
      </c>
      <c r="B1211">
        <v>-496.3900304</v>
      </c>
      <c r="C1211">
        <v>14784.889789999999</v>
      </c>
      <c r="D1211">
        <v>1.2868824940000001</v>
      </c>
      <c r="E1211">
        <v>2.2258404920000001</v>
      </c>
      <c r="G1211" s="116"/>
    </row>
    <row r="1212" spans="1:7">
      <c r="A1212" s="116">
        <v>0.67418981481481488</v>
      </c>
      <c r="B1212">
        <v>-496.39242480000001</v>
      </c>
      <c r="C1212">
        <v>14784.051149999999</v>
      </c>
      <c r="D1212">
        <v>1.2959276340000001</v>
      </c>
      <c r="E1212">
        <v>2.2262286339999999</v>
      </c>
      <c r="G1212" s="116"/>
    </row>
    <row r="1213" spans="1:7">
      <c r="A1213" s="116">
        <v>0.67421296296296296</v>
      </c>
      <c r="B1213">
        <v>-496.39833709999999</v>
      </c>
      <c r="C1213">
        <v>14782.5694</v>
      </c>
      <c r="D1213">
        <v>1.297749083</v>
      </c>
      <c r="E1213">
        <v>2.2258208399999999</v>
      </c>
      <c r="G1213" s="116"/>
    </row>
    <row r="1214" spans="1:7">
      <c r="A1214" s="116">
        <v>0.67423611111111115</v>
      </c>
      <c r="B1214">
        <v>-496.4089487</v>
      </c>
      <c r="C1214">
        <v>14781.29191</v>
      </c>
      <c r="D1214">
        <v>1.275278599</v>
      </c>
      <c r="E1214">
        <v>2.2278256669999998</v>
      </c>
      <c r="G1214" s="116"/>
    </row>
    <row r="1215" spans="1:7">
      <c r="A1215" s="116">
        <v>0.67425925925925922</v>
      </c>
      <c r="B1215">
        <v>-496.40978810000001</v>
      </c>
      <c r="C1215">
        <v>14779.563459999999</v>
      </c>
      <c r="D1215">
        <v>1.270482009</v>
      </c>
      <c r="E1215">
        <v>2.2267708480000001</v>
      </c>
      <c r="G1215" s="116"/>
    </row>
    <row r="1216" spans="1:7">
      <c r="A1216" s="116">
        <v>0.6742824074074073</v>
      </c>
      <c r="B1216">
        <v>-496.39491029999999</v>
      </c>
      <c r="C1216">
        <v>14777.76216</v>
      </c>
      <c r="D1216">
        <v>1.2941642069999999</v>
      </c>
      <c r="E1216">
        <v>2.2269682720000001</v>
      </c>
      <c r="G1216" s="116"/>
    </row>
    <row r="1217" spans="1:7">
      <c r="A1217" s="116">
        <v>0.6743055555555556</v>
      </c>
      <c r="B1217">
        <v>-496.40651789999998</v>
      </c>
      <c r="C1217">
        <v>14777.189350000001</v>
      </c>
      <c r="D1217">
        <v>1.29444647</v>
      </c>
      <c r="E1217">
        <v>2.2275228789999999</v>
      </c>
      <c r="G1217" s="116"/>
    </row>
    <row r="1218" spans="1:7">
      <c r="A1218" s="116">
        <v>0.67432870370370368</v>
      </c>
      <c r="B1218">
        <v>-496.39664779999998</v>
      </c>
      <c r="C1218">
        <v>14775.221519999999</v>
      </c>
      <c r="D1218">
        <v>1.290572469</v>
      </c>
      <c r="E1218">
        <v>2.2257508960000001</v>
      </c>
      <c r="G1218" s="116"/>
    </row>
    <row r="1219" spans="1:7">
      <c r="A1219" s="116">
        <v>0.67435185185185187</v>
      </c>
      <c r="B1219">
        <v>-496.41112149999998</v>
      </c>
      <c r="C1219">
        <v>14773.32861</v>
      </c>
      <c r="D1219">
        <v>1.272287521</v>
      </c>
      <c r="E1219">
        <v>2.2259655600000001</v>
      </c>
      <c r="G1219" s="116"/>
    </row>
    <row r="1220" spans="1:7">
      <c r="A1220" s="116">
        <v>0.67437499999999995</v>
      </c>
      <c r="B1220">
        <v>-496.40202099999999</v>
      </c>
      <c r="C1220">
        <v>14772.873869999999</v>
      </c>
      <c r="D1220">
        <v>1.2776326499999999</v>
      </c>
      <c r="E1220">
        <v>2.226688233</v>
      </c>
      <c r="G1220" s="116"/>
    </row>
    <row r="1221" spans="1:7">
      <c r="A1221" s="116">
        <v>0.67439814814814814</v>
      </c>
      <c r="B1221">
        <v>-496.40324390000001</v>
      </c>
      <c r="C1221">
        <v>14772.20895</v>
      </c>
      <c r="D1221">
        <v>1.29931617</v>
      </c>
      <c r="E1221">
        <v>2.2271443440000001</v>
      </c>
      <c r="G1221" s="116"/>
    </row>
    <row r="1222" spans="1:7">
      <c r="A1222" s="116">
        <v>0.67442129629629621</v>
      </c>
      <c r="B1222">
        <v>-496.41009860000003</v>
      </c>
      <c r="C1222">
        <v>14770.47537</v>
      </c>
      <c r="D1222">
        <v>1.2809795669999999</v>
      </c>
      <c r="E1222">
        <v>2.227906956</v>
      </c>
      <c r="G1222" s="116"/>
    </row>
    <row r="1223" spans="1:7">
      <c r="A1223" s="116">
        <v>0.67444444444444451</v>
      </c>
      <c r="B1223">
        <v>-496.39843059999998</v>
      </c>
      <c r="C1223">
        <v>14770.031139999999</v>
      </c>
      <c r="D1223">
        <v>1.2783021459999999</v>
      </c>
      <c r="E1223">
        <v>2.2260238860000001</v>
      </c>
      <c r="G1223" s="116"/>
    </row>
    <row r="1224" spans="1:7">
      <c r="A1224" s="116">
        <v>0.67446759259259259</v>
      </c>
      <c r="B1224">
        <v>-496.40665439999998</v>
      </c>
      <c r="C1224">
        <v>14769.527340000001</v>
      </c>
      <c r="D1224">
        <v>1.2827188679999999</v>
      </c>
      <c r="E1224">
        <v>2.2263863960000001</v>
      </c>
      <c r="G1224" s="116"/>
    </row>
    <row r="1225" spans="1:7">
      <c r="A1225" s="116">
        <v>0.67449074074074078</v>
      </c>
      <c r="B1225">
        <v>-496.3916208</v>
      </c>
      <c r="C1225">
        <v>14768.571019999999</v>
      </c>
      <c r="D1225">
        <v>1.2833674310000001</v>
      </c>
      <c r="E1225">
        <v>2.2269367579999999</v>
      </c>
      <c r="G1225" s="116"/>
    </row>
    <row r="1226" spans="1:7">
      <c r="A1226" s="116">
        <v>0.67451388888888886</v>
      </c>
      <c r="B1226">
        <v>-496.3970673</v>
      </c>
      <c r="C1226">
        <v>14767.408880000001</v>
      </c>
      <c r="D1226">
        <v>1.298773776</v>
      </c>
      <c r="E1226">
        <v>2.2264358</v>
      </c>
      <c r="G1226" s="116"/>
    </row>
    <row r="1227" spans="1:7">
      <c r="A1227" s="116">
        <v>0.67453703703703705</v>
      </c>
      <c r="B1227">
        <v>-496.40999040000003</v>
      </c>
      <c r="C1227">
        <v>14766.04883</v>
      </c>
      <c r="D1227">
        <v>1.2795334549999999</v>
      </c>
      <c r="E1227">
        <v>2.2265470810000001</v>
      </c>
      <c r="G1227" s="116"/>
    </row>
    <row r="1228" spans="1:7">
      <c r="A1228" s="116">
        <v>0.67456018518518512</v>
      </c>
      <c r="B1228">
        <v>-496.39866230000001</v>
      </c>
      <c r="C1228">
        <v>14765.182000000001</v>
      </c>
      <c r="D1228">
        <v>1.2842496800000001</v>
      </c>
      <c r="E1228">
        <v>2.2267561150000001</v>
      </c>
      <c r="G1228" s="116"/>
    </row>
    <row r="1229" spans="1:7">
      <c r="A1229" s="116">
        <v>0.67458333333333342</v>
      </c>
      <c r="B1229">
        <v>-496.40123160000002</v>
      </c>
      <c r="C1229">
        <v>14764.118399999999</v>
      </c>
      <c r="D1229">
        <v>1.2955074</v>
      </c>
      <c r="E1229">
        <v>2.2272240139999999</v>
      </c>
      <c r="G1229" s="116"/>
    </row>
    <row r="1230" spans="1:7">
      <c r="A1230" s="116">
        <v>0.6746064814814815</v>
      </c>
      <c r="B1230">
        <v>-496.39446650000002</v>
      </c>
      <c r="C1230">
        <v>14762.29372</v>
      </c>
      <c r="D1230">
        <v>1.2905717809999999</v>
      </c>
      <c r="E1230">
        <v>2.2275640509999999</v>
      </c>
      <c r="G1230" s="116"/>
    </row>
    <row r="1231" spans="1:7">
      <c r="A1231" s="116">
        <v>0.67462962962962969</v>
      </c>
      <c r="B1231">
        <v>-496.4086959</v>
      </c>
      <c r="C1231">
        <v>14762.068230000001</v>
      </c>
      <c r="D1231">
        <v>1.2887858720000001</v>
      </c>
      <c r="E1231">
        <v>2.2267083219999999</v>
      </c>
      <c r="G1231" s="116"/>
    </row>
    <row r="1232" spans="1:7">
      <c r="A1232" s="116">
        <v>0.67465277777777777</v>
      </c>
      <c r="B1232">
        <v>-496.4037032</v>
      </c>
      <c r="C1232">
        <v>14760.86904</v>
      </c>
      <c r="D1232">
        <v>1.2736146530000001</v>
      </c>
      <c r="E1232">
        <v>2.228305851</v>
      </c>
      <c r="G1232" s="116"/>
    </row>
    <row r="1233" spans="1:7">
      <c r="A1233" s="116">
        <v>0.67467592592592596</v>
      </c>
      <c r="B1233">
        <v>-496.41056220000002</v>
      </c>
      <c r="C1233">
        <v>14759.7649</v>
      </c>
      <c r="D1233">
        <v>1.285141621</v>
      </c>
      <c r="E1233">
        <v>2.2257108329999999</v>
      </c>
      <c r="G1233" s="116"/>
    </row>
    <row r="1234" spans="1:7">
      <c r="A1234" s="116">
        <v>0.67469907407407403</v>
      </c>
      <c r="B1234">
        <v>-496.3985174</v>
      </c>
      <c r="C1234">
        <v>14758.927009999999</v>
      </c>
      <c r="D1234">
        <v>1.294717552</v>
      </c>
      <c r="E1234">
        <v>2.226519605</v>
      </c>
      <c r="G1234" s="116"/>
    </row>
    <row r="1235" spans="1:7">
      <c r="A1235" s="116">
        <v>0.67472222222222211</v>
      </c>
      <c r="B1235">
        <v>-496.3958768</v>
      </c>
      <c r="C1235">
        <v>14758.37981</v>
      </c>
      <c r="D1235">
        <v>1.2867280210000001</v>
      </c>
      <c r="E1235">
        <v>2.2279865089999999</v>
      </c>
      <c r="G1235" s="116"/>
    </row>
    <row r="1236" spans="1:7">
      <c r="A1236" s="116">
        <v>0.67474537037037041</v>
      </c>
      <c r="B1236">
        <v>-496.39053159999997</v>
      </c>
      <c r="C1236">
        <v>14757.8351</v>
      </c>
      <c r="D1236">
        <v>1.2777992810000001</v>
      </c>
      <c r="E1236">
        <v>2.2257028490000001</v>
      </c>
      <c r="G1236" s="116"/>
    </row>
    <row r="1237" spans="1:7">
      <c r="A1237" s="116">
        <v>0.67476851851851849</v>
      </c>
      <c r="B1237">
        <v>-496.4092349</v>
      </c>
      <c r="C1237">
        <v>14756.982620000001</v>
      </c>
      <c r="D1237">
        <v>1.2736679689999999</v>
      </c>
      <c r="E1237">
        <v>2.2283333010000002</v>
      </c>
      <c r="G1237" s="116"/>
    </row>
    <row r="1238" spans="1:7">
      <c r="A1238" s="116">
        <v>0.67479166666666668</v>
      </c>
      <c r="B1238">
        <v>-496.39849390000001</v>
      </c>
      <c r="C1238">
        <v>14756.276390000001</v>
      </c>
      <c r="D1238">
        <v>1.2875221139999999</v>
      </c>
      <c r="E1238">
        <v>2.2283205540000002</v>
      </c>
      <c r="G1238" s="116"/>
    </row>
    <row r="1239" spans="1:7">
      <c r="A1239" s="116">
        <v>0.67481481481481476</v>
      </c>
      <c r="B1239">
        <v>-496.39979149999999</v>
      </c>
      <c r="C1239">
        <v>14755.84835</v>
      </c>
      <c r="D1239">
        <v>1.2834121089999999</v>
      </c>
      <c r="E1239">
        <v>2.2278632310000002</v>
      </c>
      <c r="G1239" s="116"/>
    </row>
    <row r="1240" spans="1:7">
      <c r="A1240" s="116">
        <v>0.67483796296296295</v>
      </c>
      <c r="B1240">
        <v>-496.39487070000001</v>
      </c>
      <c r="C1240">
        <v>14755.25598</v>
      </c>
      <c r="D1240">
        <v>1.2843544760000001</v>
      </c>
      <c r="E1240">
        <v>2.2262795519999998</v>
      </c>
      <c r="G1240" s="116"/>
    </row>
    <row r="1241" spans="1:7">
      <c r="A1241" s="116">
        <v>0.67486111111111102</v>
      </c>
      <c r="B1241">
        <v>-496.39725170000003</v>
      </c>
      <c r="C1241">
        <v>14754.400809999999</v>
      </c>
      <c r="D1241">
        <v>1.273605195</v>
      </c>
      <c r="E1241">
        <v>2.2269360659999999</v>
      </c>
      <c r="G1241" s="116"/>
    </row>
    <row r="1242" spans="1:7">
      <c r="A1242" s="116">
        <v>0.67488425925925932</v>
      </c>
      <c r="B1242">
        <v>-496.39030059999999</v>
      </c>
      <c r="C1242">
        <v>14754.328310000001</v>
      </c>
      <c r="D1242">
        <v>1.2996352309999999</v>
      </c>
      <c r="E1242">
        <v>2.2261543989999999</v>
      </c>
      <c r="G1242" s="116"/>
    </row>
    <row r="1243" spans="1:7">
      <c r="A1243" s="116">
        <v>0.6749074074074074</v>
      </c>
      <c r="B1243">
        <v>-496.40206819999997</v>
      </c>
      <c r="C1243">
        <v>14752.62219</v>
      </c>
      <c r="D1243">
        <v>1.2813659470000001</v>
      </c>
      <c r="E1243">
        <v>2.2260519990000001</v>
      </c>
      <c r="G1243" s="116"/>
    </row>
    <row r="1244" spans="1:7">
      <c r="A1244" s="116">
        <v>0.67493055555555559</v>
      </c>
      <c r="B1244">
        <v>-496.39271760000003</v>
      </c>
      <c r="C1244">
        <v>14752.599850000001</v>
      </c>
      <c r="D1244">
        <v>1.2893175450000001</v>
      </c>
      <c r="E1244">
        <v>2.2265968799999998</v>
      </c>
      <c r="G1244" s="116"/>
    </row>
    <row r="1245" spans="1:7">
      <c r="A1245" s="116">
        <v>0.67495370370370367</v>
      </c>
      <c r="B1245">
        <v>-496.40369850000002</v>
      </c>
      <c r="C1245">
        <v>14751.766320000001</v>
      </c>
      <c r="D1245">
        <v>1.2851740220000001</v>
      </c>
      <c r="E1245">
        <v>2.2280353659999999</v>
      </c>
      <c r="G1245" s="116"/>
    </row>
    <row r="1246" spans="1:7">
      <c r="A1246" s="116">
        <v>0.67497685185185186</v>
      </c>
      <c r="B1246">
        <v>-496.4041982</v>
      </c>
      <c r="C1246">
        <v>14750.56373</v>
      </c>
      <c r="D1246">
        <v>1.300107903</v>
      </c>
      <c r="E1246">
        <v>2.226213161</v>
      </c>
      <c r="G1246" s="116"/>
    </row>
    <row r="1247" spans="1:7">
      <c r="A1247" s="116">
        <v>0.67499999999999993</v>
      </c>
      <c r="B1247">
        <v>-496.40410800000001</v>
      </c>
      <c r="C1247">
        <v>14749.61737</v>
      </c>
      <c r="D1247">
        <v>1.2944629270000001</v>
      </c>
      <c r="E1247">
        <v>2.2260111199999999</v>
      </c>
      <c r="G1247" s="116"/>
    </row>
    <row r="1248" spans="1:7">
      <c r="A1248" s="116">
        <v>0.67502314814814823</v>
      </c>
      <c r="B1248">
        <v>-496.40705589999999</v>
      </c>
      <c r="C1248">
        <v>14748.05364</v>
      </c>
      <c r="D1248">
        <v>1.2988522920000001</v>
      </c>
      <c r="E1248">
        <v>2.2270072449999998</v>
      </c>
      <c r="G1248" s="116"/>
    </row>
    <row r="1249" spans="1:7">
      <c r="A1249" s="116">
        <v>0.67504629629629631</v>
      </c>
      <c r="B1249">
        <v>-496.39475700000003</v>
      </c>
      <c r="C1249">
        <v>14746.626459999999</v>
      </c>
      <c r="D1249">
        <v>1.2948566539999999</v>
      </c>
      <c r="E1249">
        <v>2.2257906869999999</v>
      </c>
      <c r="G1249" s="116"/>
    </row>
    <row r="1250" spans="1:7">
      <c r="A1250" s="116">
        <v>0.6750694444444445</v>
      </c>
      <c r="B1250">
        <v>-496.39393919999998</v>
      </c>
      <c r="C1250">
        <v>14745.593790000001</v>
      </c>
      <c r="D1250">
        <v>1.2966683649999999</v>
      </c>
      <c r="E1250">
        <v>2.2267220120000002</v>
      </c>
      <c r="G1250" s="116"/>
    </row>
    <row r="1251" spans="1:7">
      <c r="A1251" s="116">
        <v>0.67509259259259258</v>
      </c>
      <c r="B1251">
        <v>-496.39500140000001</v>
      </c>
      <c r="C1251">
        <v>14744.37198</v>
      </c>
      <c r="D1251">
        <v>1.289221935</v>
      </c>
      <c r="E1251">
        <v>2.2263797439999999</v>
      </c>
      <c r="G1251" s="116"/>
    </row>
    <row r="1252" spans="1:7">
      <c r="A1252" s="116">
        <v>0.67511574074074077</v>
      </c>
      <c r="B1252">
        <v>-496.41136770000003</v>
      </c>
      <c r="C1252">
        <v>14742.635840000001</v>
      </c>
      <c r="D1252">
        <v>1.279992131</v>
      </c>
      <c r="E1252">
        <v>2.2260255880000002</v>
      </c>
      <c r="G1252" s="116"/>
    </row>
    <row r="1253" spans="1:7">
      <c r="A1253" s="116">
        <v>0.67513888888888884</v>
      </c>
      <c r="B1253">
        <v>-496.40514860000002</v>
      </c>
      <c r="C1253">
        <v>14740.65084</v>
      </c>
      <c r="D1253">
        <v>1.2782130220000001</v>
      </c>
      <c r="E1253">
        <v>2.2253007180000002</v>
      </c>
      <c r="G1253" s="116"/>
    </row>
    <row r="1254" spans="1:7">
      <c r="A1254" s="116">
        <v>0.67516203703703714</v>
      </c>
      <c r="B1254">
        <v>-496.40045950000001</v>
      </c>
      <c r="C1254">
        <v>14740.598019999999</v>
      </c>
      <c r="D1254">
        <v>1.2761564110000001</v>
      </c>
      <c r="E1254">
        <v>2.2285454690000002</v>
      </c>
      <c r="G1254" s="116"/>
    </row>
    <row r="1255" spans="1:7">
      <c r="A1255" s="116">
        <v>0.67518518518518522</v>
      </c>
      <c r="B1255">
        <v>-496.39006619999998</v>
      </c>
      <c r="C1255">
        <v>14739.186830000001</v>
      </c>
      <c r="D1255">
        <v>1.2722474450000001</v>
      </c>
      <c r="E1255">
        <v>2.2272937310000001</v>
      </c>
      <c r="G1255" s="116"/>
    </row>
    <row r="1256" spans="1:7">
      <c r="A1256" s="116">
        <v>0.6752083333333333</v>
      </c>
      <c r="B1256">
        <v>-496.39681519999999</v>
      </c>
      <c r="C1256">
        <v>14738.550429999999</v>
      </c>
      <c r="D1256">
        <v>1.271516882</v>
      </c>
      <c r="E1256">
        <v>2.2277567829999998</v>
      </c>
      <c r="G1256" s="116"/>
    </row>
    <row r="1257" spans="1:7">
      <c r="A1257" s="116">
        <v>0.67523148148148149</v>
      </c>
      <c r="B1257">
        <v>-496.3984868</v>
      </c>
      <c r="C1257">
        <v>14737.344419999999</v>
      </c>
      <c r="D1257">
        <v>1.296194735</v>
      </c>
      <c r="E1257">
        <v>2.2258444220000002</v>
      </c>
      <c r="G1257" s="116"/>
    </row>
    <row r="1258" spans="1:7">
      <c r="A1258" s="116">
        <v>0.67525462962962957</v>
      </c>
      <c r="B1258">
        <v>-496.40269540000003</v>
      </c>
      <c r="C1258">
        <v>14735.431479999999</v>
      </c>
      <c r="D1258">
        <v>1.284375453</v>
      </c>
      <c r="E1258">
        <v>2.2260273819999998</v>
      </c>
      <c r="G1258" s="116"/>
    </row>
    <row r="1259" spans="1:7">
      <c r="A1259" s="116">
        <v>0.67527777777777775</v>
      </c>
      <c r="B1259">
        <v>-496.3983561</v>
      </c>
      <c r="C1259">
        <v>14733.64544</v>
      </c>
      <c r="D1259">
        <v>1.2904331499999999</v>
      </c>
      <c r="E1259">
        <v>2.2274553529999999</v>
      </c>
      <c r="G1259" s="116"/>
    </row>
    <row r="1260" spans="1:7">
      <c r="A1260" s="116">
        <v>0.67530092592592583</v>
      </c>
      <c r="B1260">
        <v>-496.39971300000002</v>
      </c>
      <c r="C1260">
        <v>14732.2896</v>
      </c>
      <c r="D1260">
        <v>1.285662133</v>
      </c>
      <c r="E1260">
        <v>2.2265918120000001</v>
      </c>
      <c r="G1260" s="116"/>
    </row>
    <row r="1261" spans="1:7">
      <c r="A1261" s="116">
        <v>0.67532407407407413</v>
      </c>
      <c r="B1261">
        <v>-496.39374229999999</v>
      </c>
      <c r="C1261">
        <v>14731.915069999999</v>
      </c>
      <c r="D1261">
        <v>1.2862997839999999</v>
      </c>
      <c r="E1261">
        <v>2.2268342720000001</v>
      </c>
      <c r="G1261" s="116"/>
    </row>
    <row r="1262" spans="1:7">
      <c r="A1262" s="116">
        <v>0.67534722222222221</v>
      </c>
      <c r="B1262">
        <v>-496.39972499999999</v>
      </c>
      <c r="C1262">
        <v>14730.32468</v>
      </c>
      <c r="D1262">
        <v>1.272048589</v>
      </c>
      <c r="E1262">
        <v>2.2259504950000002</v>
      </c>
      <c r="G1262" s="116"/>
    </row>
    <row r="1263" spans="1:7">
      <c r="A1263" s="116">
        <v>0.6753703703703704</v>
      </c>
      <c r="B1263">
        <v>-496.39701409999998</v>
      </c>
      <c r="C1263">
        <v>14730.264660000001</v>
      </c>
      <c r="D1263">
        <v>1.289516195</v>
      </c>
      <c r="E1263">
        <v>2.2259237719999998</v>
      </c>
      <c r="G1263" s="116"/>
    </row>
    <row r="1264" spans="1:7">
      <c r="A1264" s="116">
        <v>0.67539351851851848</v>
      </c>
      <c r="B1264">
        <v>-496.39355460000002</v>
      </c>
      <c r="C1264">
        <v>14728.393330000001</v>
      </c>
      <c r="D1264">
        <v>1.278225162</v>
      </c>
      <c r="E1264">
        <v>2.2256161780000001</v>
      </c>
      <c r="G1264" s="116"/>
    </row>
    <row r="1265" spans="1:7">
      <c r="A1265" s="116">
        <v>0.67541666666666667</v>
      </c>
      <c r="B1265">
        <v>-496.40383229999998</v>
      </c>
      <c r="C1265">
        <v>14727.83496</v>
      </c>
      <c r="D1265">
        <v>1.2896029309999999</v>
      </c>
      <c r="E1265">
        <v>2.2282378729999999</v>
      </c>
      <c r="G1265" s="116"/>
    </row>
    <row r="1266" spans="1:7">
      <c r="A1266" s="116">
        <v>0.67543981481481474</v>
      </c>
      <c r="B1266">
        <v>-496.39131099999997</v>
      </c>
      <c r="C1266">
        <v>14726.518389999999</v>
      </c>
      <c r="D1266">
        <v>1.2929521930000001</v>
      </c>
      <c r="E1266">
        <v>2.227484424</v>
      </c>
      <c r="G1266" s="116"/>
    </row>
    <row r="1267" spans="1:7">
      <c r="A1267" s="116">
        <v>0.67546296296296304</v>
      </c>
      <c r="B1267">
        <v>-496.398214</v>
      </c>
      <c r="C1267">
        <v>14726.3879</v>
      </c>
      <c r="D1267">
        <v>1.281943214</v>
      </c>
      <c r="E1267">
        <v>2.2285290419999999</v>
      </c>
      <c r="G1267" s="116"/>
    </row>
    <row r="1268" spans="1:7">
      <c r="A1268" s="116">
        <v>0.67548611111111112</v>
      </c>
      <c r="B1268">
        <v>-496.40367379999998</v>
      </c>
      <c r="C1268">
        <v>14726.232190000001</v>
      </c>
      <c r="D1268">
        <v>1.2917881069999999</v>
      </c>
      <c r="E1268">
        <v>2.2272950549999999</v>
      </c>
      <c r="G1268" s="116"/>
    </row>
    <row r="1269" spans="1:7">
      <c r="A1269" s="116">
        <v>0.67550925925925931</v>
      </c>
      <c r="B1269">
        <v>-496.39532989999998</v>
      </c>
      <c r="C1269">
        <v>14725.77339</v>
      </c>
      <c r="D1269">
        <v>1.281971389</v>
      </c>
      <c r="E1269">
        <v>2.2273236789999999</v>
      </c>
      <c r="G1269" s="116"/>
    </row>
    <row r="1270" spans="1:7">
      <c r="A1270" s="116">
        <v>0.67553240740740739</v>
      </c>
      <c r="B1270">
        <v>-496.39795950000001</v>
      </c>
      <c r="C1270">
        <v>14724.576859999999</v>
      </c>
      <c r="D1270">
        <v>1.273039099</v>
      </c>
      <c r="E1270">
        <v>2.2262329890000001</v>
      </c>
      <c r="G1270" s="116"/>
    </row>
    <row r="1271" spans="1:7">
      <c r="A1271" s="116">
        <v>0.67555555555555558</v>
      </c>
      <c r="B1271">
        <v>-496.40149200000002</v>
      </c>
      <c r="C1271">
        <v>14723.160389999999</v>
      </c>
      <c r="D1271">
        <v>1.290758989</v>
      </c>
      <c r="E1271">
        <v>2.2274596839999998</v>
      </c>
      <c r="G1271" s="116"/>
    </row>
    <row r="1272" spans="1:7">
      <c r="A1272" s="116">
        <v>0.67557870370370365</v>
      </c>
      <c r="B1272">
        <v>-496.39144979999998</v>
      </c>
      <c r="C1272">
        <v>14721.44587</v>
      </c>
      <c r="D1272">
        <v>1.2913862650000001</v>
      </c>
      <c r="E1272">
        <v>2.2283413580000002</v>
      </c>
      <c r="G1272" s="116"/>
    </row>
    <row r="1273" spans="1:7">
      <c r="A1273" s="116">
        <v>0.67560185185185195</v>
      </c>
      <c r="B1273">
        <v>-496.4078581</v>
      </c>
      <c r="C1273">
        <v>14719.92215</v>
      </c>
      <c r="D1273">
        <v>1.2891954219999999</v>
      </c>
      <c r="E1273">
        <v>2.2259071869999998</v>
      </c>
      <c r="G1273" s="116"/>
    </row>
    <row r="1274" spans="1:7">
      <c r="A1274" s="116">
        <v>0.67562500000000003</v>
      </c>
      <c r="B1274">
        <v>-496.40861630000001</v>
      </c>
      <c r="C1274">
        <v>14718.545770000001</v>
      </c>
      <c r="D1274">
        <v>1.292546041</v>
      </c>
      <c r="E1274">
        <v>2.2270345169999999</v>
      </c>
      <c r="G1274" s="116"/>
    </row>
    <row r="1275" spans="1:7">
      <c r="A1275" s="116">
        <v>0.67564814814814822</v>
      </c>
      <c r="B1275">
        <v>-496.41101159999999</v>
      </c>
      <c r="C1275">
        <v>14717.766970000001</v>
      </c>
      <c r="D1275">
        <v>1.274163503</v>
      </c>
      <c r="E1275">
        <v>2.2264784199999998</v>
      </c>
      <c r="G1275" s="116"/>
    </row>
    <row r="1276" spans="1:7">
      <c r="A1276" s="116">
        <v>0.6756712962962963</v>
      </c>
      <c r="B1276">
        <v>-496.40180600000002</v>
      </c>
      <c r="C1276">
        <v>14717.492200000001</v>
      </c>
      <c r="D1276">
        <v>1.283448551</v>
      </c>
      <c r="E1276">
        <v>2.2258161470000002</v>
      </c>
      <c r="G1276" s="116"/>
    </row>
    <row r="1277" spans="1:7">
      <c r="A1277" s="116">
        <v>0.67569444444444438</v>
      </c>
      <c r="B1277">
        <v>-496.39188369999999</v>
      </c>
      <c r="C1277">
        <v>14717.15603</v>
      </c>
      <c r="D1277">
        <v>1.272683628</v>
      </c>
      <c r="E1277">
        <v>2.2275328650000001</v>
      </c>
      <c r="G1277" s="116"/>
    </row>
    <row r="1278" spans="1:7">
      <c r="A1278" s="116">
        <v>0.67571759259259256</v>
      </c>
      <c r="B1278">
        <v>-496.39131470000001</v>
      </c>
      <c r="C1278">
        <v>14716.21422</v>
      </c>
      <c r="D1278">
        <v>1.281935904</v>
      </c>
      <c r="E1278">
        <v>2.22829107</v>
      </c>
      <c r="G1278" s="116"/>
    </row>
    <row r="1279" spans="1:7">
      <c r="A1279" s="116">
        <v>0.67574074074074064</v>
      </c>
      <c r="B1279">
        <v>-496.39937029999999</v>
      </c>
      <c r="C1279">
        <v>14716.080120000001</v>
      </c>
      <c r="D1279">
        <v>1.298447621</v>
      </c>
      <c r="E1279">
        <v>2.2250823660000001</v>
      </c>
      <c r="G1279" s="116"/>
    </row>
    <row r="1280" spans="1:7">
      <c r="A1280" s="116">
        <v>0.67576388888888894</v>
      </c>
      <c r="B1280">
        <v>-496.4105907</v>
      </c>
      <c r="C1280">
        <v>14714.906859999999</v>
      </c>
      <c r="D1280">
        <v>1.294573865</v>
      </c>
      <c r="E1280">
        <v>2.225582272</v>
      </c>
      <c r="G1280" s="116"/>
    </row>
    <row r="1281" spans="1:7">
      <c r="A1281" s="116">
        <v>0.67578703703703702</v>
      </c>
      <c r="B1281">
        <v>-496.41108889999998</v>
      </c>
      <c r="C1281">
        <v>14713.49137</v>
      </c>
      <c r="D1281">
        <v>1.2853654489999999</v>
      </c>
      <c r="E1281">
        <v>2.228096071</v>
      </c>
      <c r="G1281" s="116"/>
    </row>
    <row r="1282" spans="1:7">
      <c r="A1282" s="116">
        <v>0.67581018518518521</v>
      </c>
      <c r="B1282">
        <v>-496.3968228</v>
      </c>
      <c r="C1282">
        <v>14712.921</v>
      </c>
      <c r="D1282">
        <v>1.2795060009999999</v>
      </c>
      <c r="E1282">
        <v>2.2274270299999999</v>
      </c>
      <c r="G1282" s="116"/>
    </row>
    <row r="1283" spans="1:7">
      <c r="A1283" s="116">
        <v>0.67583333333333329</v>
      </c>
      <c r="B1283">
        <v>-496.4046735</v>
      </c>
      <c r="C1283">
        <v>14712.411410000001</v>
      </c>
      <c r="D1283">
        <v>1.2779510249999999</v>
      </c>
      <c r="E1283">
        <v>2.2258644479999998</v>
      </c>
      <c r="G1283" s="116"/>
    </row>
    <row r="1284" spans="1:7">
      <c r="A1284" s="116">
        <v>0.67585648148148147</v>
      </c>
      <c r="B1284">
        <v>-496.39117679999998</v>
      </c>
      <c r="C1284">
        <v>14711.77599</v>
      </c>
      <c r="D1284">
        <v>1.284753883</v>
      </c>
      <c r="E1284">
        <v>2.2272102569999999</v>
      </c>
      <c r="G1284" s="116"/>
    </row>
    <row r="1285" spans="1:7">
      <c r="A1285" s="116">
        <v>0.67587962962962955</v>
      </c>
      <c r="B1285">
        <v>-496.40263240000002</v>
      </c>
      <c r="C1285">
        <v>14709.857550000001</v>
      </c>
      <c r="D1285">
        <v>1.286053074</v>
      </c>
      <c r="E1285">
        <v>2.2263794309999998</v>
      </c>
      <c r="G1285" s="116"/>
    </row>
    <row r="1286" spans="1:7">
      <c r="A1286" s="116">
        <v>0.67590277777777785</v>
      </c>
      <c r="B1286">
        <v>-496.39227570000003</v>
      </c>
      <c r="C1286">
        <v>14709.31789</v>
      </c>
      <c r="D1286">
        <v>1.2834500129999999</v>
      </c>
      <c r="E1286">
        <v>2.2272392879999998</v>
      </c>
      <c r="G1286" s="116"/>
    </row>
    <row r="1287" spans="1:7">
      <c r="A1287" s="116">
        <v>0.67592592592592593</v>
      </c>
      <c r="B1287">
        <v>-496.40668720000002</v>
      </c>
      <c r="C1287">
        <v>14708.179109999999</v>
      </c>
      <c r="D1287">
        <v>1.292137028</v>
      </c>
      <c r="E1287">
        <v>2.2275591690000001</v>
      </c>
      <c r="G1287" s="116"/>
    </row>
    <row r="1288" spans="1:7">
      <c r="A1288" s="116">
        <v>0.67594907407407412</v>
      </c>
      <c r="B1288">
        <v>-496.40052409999998</v>
      </c>
      <c r="C1288">
        <v>14707.7989</v>
      </c>
      <c r="D1288">
        <v>1.2852339479999999</v>
      </c>
      <c r="E1288">
        <v>2.2279420459999999</v>
      </c>
      <c r="G1288" s="116"/>
    </row>
    <row r="1289" spans="1:7">
      <c r="A1289" s="116">
        <v>0.6759722222222222</v>
      </c>
      <c r="B1289">
        <v>-496.39354969999999</v>
      </c>
      <c r="C1289">
        <v>14707.49303</v>
      </c>
      <c r="D1289">
        <v>1.2951562080000001</v>
      </c>
      <c r="E1289">
        <v>2.2267484890000002</v>
      </c>
      <c r="G1289" s="116"/>
    </row>
    <row r="1290" spans="1:7">
      <c r="A1290" s="116">
        <v>0.67599537037037039</v>
      </c>
      <c r="B1290">
        <v>-496.41133730000001</v>
      </c>
      <c r="C1290">
        <v>14706.493060000001</v>
      </c>
      <c r="D1290">
        <v>1.2871537159999999</v>
      </c>
      <c r="E1290">
        <v>2.2276329160000001</v>
      </c>
      <c r="G1290" s="116"/>
    </row>
    <row r="1291" spans="1:7">
      <c r="A1291" s="116">
        <v>0.67601851851851846</v>
      </c>
      <c r="B1291">
        <v>-496.40090179999999</v>
      </c>
      <c r="C1291">
        <v>14705.61153</v>
      </c>
      <c r="D1291">
        <v>1.28620131</v>
      </c>
      <c r="E1291">
        <v>2.2282093180000002</v>
      </c>
      <c r="G1291" s="116"/>
    </row>
    <row r="1292" spans="1:7">
      <c r="A1292" s="116">
        <v>0.67604166666666676</v>
      </c>
      <c r="B1292">
        <v>-496.41150279999999</v>
      </c>
      <c r="C1292">
        <v>14703.916209999999</v>
      </c>
      <c r="D1292">
        <v>1.289991076</v>
      </c>
      <c r="E1292">
        <v>2.2277894640000002</v>
      </c>
      <c r="G1292" s="116"/>
    </row>
    <row r="1293" spans="1:7">
      <c r="A1293" s="116">
        <v>0.67606481481481484</v>
      </c>
      <c r="B1293">
        <v>-496.39998960000003</v>
      </c>
      <c r="C1293">
        <v>14702.850839999999</v>
      </c>
      <c r="D1293">
        <v>1.288120446</v>
      </c>
      <c r="E1293">
        <v>2.2261194139999998</v>
      </c>
      <c r="G1293" s="116"/>
    </row>
    <row r="1294" spans="1:7">
      <c r="A1294" s="116">
        <v>0.67608796296296303</v>
      </c>
      <c r="B1294">
        <v>-496.40599329999998</v>
      </c>
      <c r="C1294">
        <v>14701.156779999999</v>
      </c>
      <c r="D1294">
        <v>1.280306666</v>
      </c>
      <c r="E1294">
        <v>2.2279234360000002</v>
      </c>
      <c r="G1294" s="116"/>
    </row>
    <row r="1295" spans="1:7">
      <c r="A1295" s="116">
        <v>0.67611111111111111</v>
      </c>
      <c r="B1295">
        <v>-496.3991489</v>
      </c>
      <c r="C1295">
        <v>14700.17153</v>
      </c>
      <c r="D1295">
        <v>1.2759596710000001</v>
      </c>
      <c r="E1295">
        <v>2.227548869</v>
      </c>
      <c r="G1295" s="116"/>
    </row>
    <row r="1296" spans="1:7">
      <c r="A1296" s="116">
        <v>0.6761342592592593</v>
      </c>
      <c r="B1296">
        <v>-496.40543020000001</v>
      </c>
      <c r="C1296">
        <v>14699.76136</v>
      </c>
      <c r="D1296">
        <v>1.280753244</v>
      </c>
      <c r="E1296">
        <v>2.227335514</v>
      </c>
      <c r="G1296" s="116"/>
    </row>
    <row r="1297" spans="1:7">
      <c r="A1297" s="116">
        <v>0.67615740740740737</v>
      </c>
      <c r="B1297">
        <v>-496.40097809999997</v>
      </c>
      <c r="C1297">
        <v>14698.441140000001</v>
      </c>
      <c r="D1297">
        <v>1.2769007210000001</v>
      </c>
      <c r="E1297">
        <v>2.2262181019999998</v>
      </c>
      <c r="G1297" s="116"/>
    </row>
    <row r="1298" spans="1:7">
      <c r="A1298" s="116">
        <v>0.67618055555555545</v>
      </c>
      <c r="B1298">
        <v>-496.39708409999997</v>
      </c>
      <c r="C1298">
        <v>14697.36771</v>
      </c>
      <c r="D1298">
        <v>1.294950423</v>
      </c>
      <c r="E1298">
        <v>2.2266231190000001</v>
      </c>
      <c r="G1298" s="116"/>
    </row>
    <row r="1299" spans="1:7">
      <c r="A1299" s="116">
        <v>0.67620370370370375</v>
      </c>
      <c r="B1299">
        <v>-496.39641690000002</v>
      </c>
      <c r="C1299">
        <v>14697.07998</v>
      </c>
      <c r="D1299">
        <v>1.2875612270000001</v>
      </c>
      <c r="E1299">
        <v>2.2262661370000001</v>
      </c>
      <c r="G1299" s="116"/>
    </row>
    <row r="1300" spans="1:7">
      <c r="A1300" s="116">
        <v>0.67622685185185183</v>
      </c>
      <c r="B1300">
        <v>-496.39334500000001</v>
      </c>
      <c r="C1300">
        <v>14696.87738</v>
      </c>
      <c r="D1300">
        <v>1.2867110829999999</v>
      </c>
      <c r="E1300">
        <v>2.2283924210000001</v>
      </c>
      <c r="G1300" s="116"/>
    </row>
    <row r="1301" spans="1:7">
      <c r="A1301" s="116">
        <v>0.67625000000000002</v>
      </c>
      <c r="B1301">
        <v>-496.40587679999999</v>
      </c>
      <c r="C1301">
        <v>14695.454320000001</v>
      </c>
      <c r="D1301">
        <v>1.2971457120000001</v>
      </c>
      <c r="E1301">
        <v>2.2261635700000002</v>
      </c>
      <c r="G1301" s="116"/>
    </row>
    <row r="1302" spans="1:7">
      <c r="A1302" s="116">
        <v>0.6762731481481481</v>
      </c>
      <c r="B1302">
        <v>-496.39670799999999</v>
      </c>
      <c r="C1302">
        <v>14693.683859999999</v>
      </c>
      <c r="D1302">
        <v>1.274304863</v>
      </c>
      <c r="E1302">
        <v>2.226777749</v>
      </c>
      <c r="G1302" s="116"/>
    </row>
    <row r="1303" spans="1:7">
      <c r="A1303" s="116">
        <v>0.67629629629629628</v>
      </c>
      <c r="B1303">
        <v>-496.40434599999998</v>
      </c>
      <c r="C1303">
        <v>14692.5265</v>
      </c>
      <c r="D1303">
        <v>1.2884860460000001</v>
      </c>
      <c r="E1303">
        <v>2.2274594419999998</v>
      </c>
      <c r="G1303" s="116"/>
    </row>
    <row r="1304" spans="1:7">
      <c r="A1304" s="116">
        <v>0.67631944444444436</v>
      </c>
      <c r="B1304">
        <v>-496.39602619999999</v>
      </c>
      <c r="C1304">
        <v>14691.37983</v>
      </c>
      <c r="D1304">
        <v>1.272631005</v>
      </c>
      <c r="E1304">
        <v>2.2259876890000001</v>
      </c>
      <c r="G1304" s="116"/>
    </row>
    <row r="1305" spans="1:7">
      <c r="A1305" s="116">
        <v>0.67634259259259266</v>
      </c>
      <c r="B1305">
        <v>-496.3949369</v>
      </c>
      <c r="C1305">
        <v>14690.085510000001</v>
      </c>
      <c r="D1305">
        <v>1.277517687</v>
      </c>
      <c r="E1305">
        <v>2.2275719629999999</v>
      </c>
      <c r="G1305" s="116"/>
    </row>
    <row r="1306" spans="1:7">
      <c r="A1306" s="116">
        <v>0.67636574074074074</v>
      </c>
      <c r="B1306">
        <v>-496.40600139999998</v>
      </c>
      <c r="C1306">
        <v>14688.447459999999</v>
      </c>
      <c r="D1306">
        <v>1.2856113309999999</v>
      </c>
      <c r="E1306">
        <v>2.2283245310000002</v>
      </c>
      <c r="G1306" s="116"/>
    </row>
    <row r="1307" spans="1:7">
      <c r="A1307" s="116">
        <v>0.67638888888888893</v>
      </c>
      <c r="B1307">
        <v>-496.4032522</v>
      </c>
      <c r="C1307">
        <v>14686.595230000001</v>
      </c>
      <c r="D1307">
        <v>1.2949350909999999</v>
      </c>
      <c r="E1307">
        <v>2.2269338890000001</v>
      </c>
      <c r="G1307" s="116"/>
    </row>
    <row r="1308" spans="1:7">
      <c r="A1308" s="116">
        <v>0.67641203703703701</v>
      </c>
      <c r="B1308">
        <v>-496.41169439999999</v>
      </c>
      <c r="C1308">
        <v>14685.80711</v>
      </c>
      <c r="D1308">
        <v>1.299030329</v>
      </c>
      <c r="E1308">
        <v>2.2280994679999999</v>
      </c>
      <c r="G1308" s="116"/>
    </row>
    <row r="1309" spans="1:7">
      <c r="A1309" s="116">
        <v>0.67643518518518519</v>
      </c>
      <c r="B1309">
        <v>-496.3972789</v>
      </c>
      <c r="C1309">
        <v>14684.53707</v>
      </c>
      <c r="D1309">
        <v>1.2990813160000001</v>
      </c>
      <c r="E1309">
        <v>2.2280426900000001</v>
      </c>
      <c r="G1309" s="116"/>
    </row>
    <row r="1310" spans="1:7">
      <c r="A1310" s="116">
        <v>0.67645833333333327</v>
      </c>
      <c r="B1310">
        <v>-496.39919759999998</v>
      </c>
      <c r="C1310">
        <v>14683.63148</v>
      </c>
      <c r="D1310">
        <v>1.273595415</v>
      </c>
      <c r="E1310">
        <v>2.227887876</v>
      </c>
      <c r="G1310" s="116"/>
    </row>
    <row r="1311" spans="1:7">
      <c r="A1311" s="116">
        <v>0.67648148148148157</v>
      </c>
      <c r="B1311">
        <v>-496.39321460000002</v>
      </c>
      <c r="C1311">
        <v>14681.955840000001</v>
      </c>
      <c r="D1311">
        <v>1.2818878819999999</v>
      </c>
      <c r="E1311">
        <v>2.228295272</v>
      </c>
      <c r="G1311" s="116"/>
    </row>
    <row r="1312" spans="1:7">
      <c r="A1312" s="116">
        <v>0.67650462962962965</v>
      </c>
      <c r="B1312">
        <v>-496.41002589999999</v>
      </c>
      <c r="C1312">
        <v>14681.444879999999</v>
      </c>
      <c r="D1312">
        <v>1.2707720199999999</v>
      </c>
      <c r="E1312">
        <v>2.2260279089999999</v>
      </c>
      <c r="G1312" s="116"/>
    </row>
    <row r="1313" spans="1:7">
      <c r="A1313" s="116">
        <v>0.67652777777777784</v>
      </c>
      <c r="B1313">
        <v>-496.41062890000001</v>
      </c>
      <c r="C1313">
        <v>14679.719510000001</v>
      </c>
      <c r="D1313">
        <v>1.2930530250000001</v>
      </c>
      <c r="E1313">
        <v>2.2278425469999998</v>
      </c>
      <c r="G1313" s="116"/>
    </row>
    <row r="1314" spans="1:7">
      <c r="A1314" s="116">
        <v>0.67655092592592592</v>
      </c>
      <c r="B1314">
        <v>-496.39265840000002</v>
      </c>
      <c r="C1314">
        <v>14678.193069999999</v>
      </c>
      <c r="D1314">
        <v>1.2831548189999999</v>
      </c>
      <c r="E1314">
        <v>2.2258597419999999</v>
      </c>
      <c r="G1314" s="116"/>
    </row>
    <row r="1315" spans="1:7">
      <c r="A1315" s="116">
        <v>0.67657407407407411</v>
      </c>
      <c r="B1315">
        <v>-496.40850699999999</v>
      </c>
      <c r="C1315">
        <v>14677.811540000001</v>
      </c>
      <c r="D1315">
        <v>1.2780898620000001</v>
      </c>
      <c r="E1315">
        <v>2.2259742409999999</v>
      </c>
      <c r="G1315" s="116"/>
    </row>
    <row r="1316" spans="1:7">
      <c r="A1316" s="116">
        <v>0.67659722222222218</v>
      </c>
      <c r="B1316">
        <v>-496.40230009999999</v>
      </c>
      <c r="C1316">
        <v>14675.88703</v>
      </c>
      <c r="D1316">
        <v>1.2992383219999999</v>
      </c>
      <c r="E1316">
        <v>2.227599444</v>
      </c>
      <c r="G1316" s="116"/>
    </row>
    <row r="1317" spans="1:7">
      <c r="A1317" s="116">
        <v>0.67662037037037026</v>
      </c>
      <c r="B1317">
        <v>-496.39098059999998</v>
      </c>
      <c r="C1317">
        <v>14675.847030000001</v>
      </c>
      <c r="D1317">
        <v>1.276319931</v>
      </c>
      <c r="E1317">
        <v>2.225253199</v>
      </c>
      <c r="G1317" s="116"/>
    </row>
    <row r="1318" spans="1:7">
      <c r="A1318" s="116">
        <v>0.67664351851851856</v>
      </c>
      <c r="B1318">
        <v>-496.40104600000001</v>
      </c>
      <c r="C1318">
        <v>14675.727500000001</v>
      </c>
      <c r="D1318">
        <v>1.281958151</v>
      </c>
      <c r="E1318">
        <v>2.2252527020000001</v>
      </c>
      <c r="G1318" s="116"/>
    </row>
    <row r="1319" spans="1:7">
      <c r="A1319" s="116">
        <v>0.67666666666666664</v>
      </c>
      <c r="B1319">
        <v>-496.39277199999998</v>
      </c>
      <c r="C1319">
        <v>14675.42973</v>
      </c>
      <c r="D1319">
        <v>1.294846121</v>
      </c>
      <c r="E1319">
        <v>2.2255707789999999</v>
      </c>
      <c r="G1319" s="116"/>
    </row>
    <row r="1320" spans="1:7">
      <c r="A1320" s="116">
        <v>0.67668981481481483</v>
      </c>
      <c r="B1320">
        <v>-496.40807000000001</v>
      </c>
      <c r="C1320">
        <v>14675.051369999999</v>
      </c>
      <c r="D1320">
        <v>1.2883027380000001</v>
      </c>
      <c r="E1320">
        <v>2.225526178</v>
      </c>
      <c r="G1320" s="116"/>
    </row>
    <row r="1321" spans="1:7">
      <c r="A1321" s="116">
        <v>0.67671296296296291</v>
      </c>
      <c r="B1321">
        <v>-496.40250270000001</v>
      </c>
      <c r="C1321">
        <v>14674.69875</v>
      </c>
      <c r="D1321">
        <v>1.2960714200000001</v>
      </c>
      <c r="E1321">
        <v>2.227699195</v>
      </c>
      <c r="G1321" s="116"/>
    </row>
    <row r="1322" spans="1:7">
      <c r="A1322" s="116">
        <v>0.67673611111111109</v>
      </c>
      <c r="B1322">
        <v>-496.40180880000003</v>
      </c>
      <c r="C1322">
        <v>14672.976500000001</v>
      </c>
      <c r="D1322">
        <v>1.3004245560000001</v>
      </c>
      <c r="E1322">
        <v>2.2251831700000002</v>
      </c>
      <c r="G1322" s="116"/>
    </row>
    <row r="1323" spans="1:7">
      <c r="A1323" s="116">
        <v>0.67675925925925917</v>
      </c>
      <c r="B1323">
        <v>-496.41031520000001</v>
      </c>
      <c r="C1323">
        <v>14672.84649</v>
      </c>
      <c r="D1323">
        <v>1.2759874689999999</v>
      </c>
      <c r="E1323">
        <v>2.2263882499999998</v>
      </c>
      <c r="G1323" s="116"/>
    </row>
    <row r="1324" spans="1:7">
      <c r="A1324" s="116">
        <v>0.67678240740740747</v>
      </c>
      <c r="B1324">
        <v>-496.3942826</v>
      </c>
      <c r="C1324">
        <v>14671.866239999999</v>
      </c>
      <c r="D1324">
        <v>1.293943689</v>
      </c>
      <c r="E1324">
        <v>2.227208809</v>
      </c>
      <c r="G1324" s="116"/>
    </row>
    <row r="1325" spans="1:7">
      <c r="A1325" s="116">
        <v>0.67680555555555555</v>
      </c>
      <c r="B1325">
        <v>-496.39183680000002</v>
      </c>
      <c r="C1325">
        <v>14670.218580000001</v>
      </c>
      <c r="D1325">
        <v>1.2958669490000001</v>
      </c>
      <c r="E1325">
        <v>2.2268153050000001</v>
      </c>
      <c r="G1325" s="116"/>
    </row>
    <row r="1326" spans="1:7">
      <c r="A1326" s="116">
        <v>0.67682870370370374</v>
      </c>
      <c r="B1326">
        <v>-496.4009992</v>
      </c>
      <c r="C1326">
        <v>14669.93216</v>
      </c>
      <c r="D1326">
        <v>1.2785524349999999</v>
      </c>
      <c r="E1326">
        <v>2.2279648760000001</v>
      </c>
      <c r="G1326" s="116"/>
    </row>
    <row r="1327" spans="1:7">
      <c r="A1327" s="116">
        <v>0.67685185185185182</v>
      </c>
      <c r="B1327">
        <v>-496.39959959999999</v>
      </c>
      <c r="C1327">
        <v>14668.80233</v>
      </c>
      <c r="D1327">
        <v>1.2918279020000001</v>
      </c>
      <c r="E1327">
        <v>2.227142422</v>
      </c>
      <c r="G1327" s="116"/>
    </row>
    <row r="1328" spans="1:7">
      <c r="A1328" s="116">
        <v>0.676875</v>
      </c>
      <c r="B1328">
        <v>-496.40581459999999</v>
      </c>
      <c r="C1328">
        <v>14668.458689999999</v>
      </c>
      <c r="D1328">
        <v>1.2958167330000001</v>
      </c>
      <c r="E1328">
        <v>2.2274048</v>
      </c>
      <c r="G1328" s="116"/>
    </row>
    <row r="1329" spans="1:7">
      <c r="A1329" s="116">
        <v>0.67689814814814808</v>
      </c>
      <c r="B1329">
        <v>-496.39977690000001</v>
      </c>
      <c r="C1329">
        <v>14667.23157</v>
      </c>
      <c r="D1329">
        <v>1.283907962</v>
      </c>
      <c r="E1329">
        <v>2.2266785420000001</v>
      </c>
      <c r="G1329" s="116"/>
    </row>
    <row r="1330" spans="1:7">
      <c r="A1330" s="116">
        <v>0.67692129629629638</v>
      </c>
      <c r="B1330">
        <v>-496.40678109999999</v>
      </c>
      <c r="C1330">
        <v>14665.94772</v>
      </c>
      <c r="D1330">
        <v>1.299532414</v>
      </c>
      <c r="E1330">
        <v>2.2266277589999999</v>
      </c>
      <c r="G1330" s="116"/>
    </row>
    <row r="1331" spans="1:7">
      <c r="A1331" s="116">
        <v>0.67694444444444446</v>
      </c>
      <c r="B1331">
        <v>-496.40206990000001</v>
      </c>
      <c r="C1331">
        <v>14663.996800000001</v>
      </c>
      <c r="D1331">
        <v>1.286832347</v>
      </c>
      <c r="E1331">
        <v>2.2269989840000002</v>
      </c>
      <c r="G1331" s="116"/>
    </row>
    <row r="1332" spans="1:7">
      <c r="A1332" s="116">
        <v>0.67696759259259265</v>
      </c>
      <c r="B1332">
        <v>-496.40792099999999</v>
      </c>
      <c r="C1332">
        <v>14662.923419999999</v>
      </c>
      <c r="D1332">
        <v>1.2983873399999999</v>
      </c>
      <c r="E1332">
        <v>2.2262120620000001</v>
      </c>
      <c r="G1332" s="116"/>
    </row>
    <row r="1333" spans="1:7">
      <c r="A1333" s="116">
        <v>0.67699074074074073</v>
      </c>
      <c r="B1333">
        <v>-496.3971464</v>
      </c>
      <c r="C1333">
        <v>14662.161700000001</v>
      </c>
      <c r="D1333">
        <v>1.300559493</v>
      </c>
      <c r="E1333">
        <v>2.2266808469999999</v>
      </c>
      <c r="G1333" s="116"/>
    </row>
    <row r="1334" spans="1:7">
      <c r="A1334" s="116">
        <v>0.67701388888888892</v>
      </c>
      <c r="B1334">
        <v>-496.40342029999999</v>
      </c>
      <c r="C1334">
        <v>14661.56739</v>
      </c>
      <c r="D1334">
        <v>1.279284042</v>
      </c>
      <c r="E1334">
        <v>2.2268670830000001</v>
      </c>
      <c r="G1334" s="116"/>
    </row>
    <row r="1335" spans="1:7">
      <c r="A1335" s="116">
        <v>0.67703703703703699</v>
      </c>
      <c r="B1335">
        <v>-496.39556690000001</v>
      </c>
      <c r="C1335">
        <v>14660.914919999999</v>
      </c>
      <c r="D1335">
        <v>1.2880415059999999</v>
      </c>
      <c r="E1335">
        <v>2.2282399270000002</v>
      </c>
      <c r="G1335" s="116"/>
    </row>
    <row r="1336" spans="1:7">
      <c r="A1336" s="116">
        <v>0.67706018518518529</v>
      </c>
      <c r="B1336">
        <v>-496.39342060000001</v>
      </c>
      <c r="C1336">
        <v>14660.073710000001</v>
      </c>
      <c r="D1336">
        <v>1.2866027170000001</v>
      </c>
      <c r="E1336">
        <v>2.2261524580000001</v>
      </c>
      <c r="G1336" s="116"/>
    </row>
    <row r="1337" spans="1:7">
      <c r="A1337" s="116">
        <v>0.67708333333333337</v>
      </c>
      <c r="B1337">
        <v>-496.3994328</v>
      </c>
      <c r="C1337">
        <v>14658.33115</v>
      </c>
      <c r="D1337">
        <v>1.2749514230000001</v>
      </c>
      <c r="E1337">
        <v>2.2269401069999999</v>
      </c>
      <c r="G1337" s="116"/>
    </row>
    <row r="1338" spans="1:7">
      <c r="A1338" s="116">
        <v>0.67710648148148145</v>
      </c>
      <c r="B1338">
        <v>-496.3978017</v>
      </c>
      <c r="C1338">
        <v>14657.184569999999</v>
      </c>
      <c r="D1338">
        <v>1.2975313230000001</v>
      </c>
      <c r="E1338">
        <v>2.2282123309999999</v>
      </c>
      <c r="G1338" s="116"/>
    </row>
    <row r="1339" spans="1:7">
      <c r="A1339" s="116">
        <v>0.67712962962962964</v>
      </c>
      <c r="B1339">
        <v>-496.39514589999999</v>
      </c>
      <c r="C1339">
        <v>14655.476549999999</v>
      </c>
      <c r="D1339">
        <v>1.29564981</v>
      </c>
      <c r="E1339">
        <v>2.2278884479999999</v>
      </c>
      <c r="G1339" s="116"/>
    </row>
    <row r="1340" spans="1:7">
      <c r="A1340" s="116">
        <v>0.67715277777777771</v>
      </c>
      <c r="B1340">
        <v>-496.40264200000001</v>
      </c>
      <c r="C1340">
        <v>14654.16519</v>
      </c>
      <c r="D1340">
        <v>1.2793173790000001</v>
      </c>
      <c r="E1340">
        <v>2.2280804889999999</v>
      </c>
      <c r="G1340" s="116"/>
    </row>
    <row r="1341" spans="1:7">
      <c r="A1341" s="116">
        <v>0.6771759259259259</v>
      </c>
      <c r="B1341">
        <v>-496.4029084</v>
      </c>
      <c r="C1341">
        <v>14653.67157</v>
      </c>
      <c r="D1341">
        <v>1.286152067</v>
      </c>
      <c r="E1341">
        <v>2.2252289969999999</v>
      </c>
      <c r="G1341" s="116"/>
    </row>
    <row r="1342" spans="1:7">
      <c r="A1342" s="116">
        <v>0.67719907407407398</v>
      </c>
      <c r="B1342">
        <v>-496.39484040000002</v>
      </c>
      <c r="C1342">
        <v>14653.581630000001</v>
      </c>
      <c r="D1342">
        <v>1.2963154910000001</v>
      </c>
      <c r="E1342">
        <v>2.2267630450000002</v>
      </c>
      <c r="G1342" s="116"/>
    </row>
    <row r="1343" spans="1:7">
      <c r="A1343" s="116">
        <v>0.67722222222222228</v>
      </c>
      <c r="B1343">
        <v>-496.4055553</v>
      </c>
      <c r="C1343">
        <v>14651.778630000001</v>
      </c>
      <c r="D1343">
        <v>1.299338288</v>
      </c>
      <c r="E1343">
        <v>2.2276902980000002</v>
      </c>
      <c r="G1343" s="116"/>
    </row>
    <row r="1344" spans="1:7">
      <c r="A1344" s="116">
        <v>0.67724537037037036</v>
      </c>
      <c r="B1344">
        <v>-496.40405759999999</v>
      </c>
      <c r="C1344">
        <v>14650.502140000001</v>
      </c>
      <c r="D1344">
        <v>1.2808344169999999</v>
      </c>
      <c r="E1344">
        <v>2.2267027220000002</v>
      </c>
      <c r="G1344" s="116"/>
    </row>
    <row r="1345" spans="1:7">
      <c r="A1345" s="116">
        <v>0.67726851851851855</v>
      </c>
      <c r="B1345">
        <v>-496.39728300000002</v>
      </c>
      <c r="C1345">
        <v>14650.044110000001</v>
      </c>
      <c r="D1345">
        <v>1.2908313920000001</v>
      </c>
      <c r="E1345">
        <v>2.2283301440000001</v>
      </c>
      <c r="G1345" s="116"/>
    </row>
    <row r="1346" spans="1:7">
      <c r="A1346" s="116">
        <v>0.67729166666666663</v>
      </c>
      <c r="B1346">
        <v>-496.40724469999998</v>
      </c>
      <c r="C1346">
        <v>14648.35139</v>
      </c>
      <c r="D1346">
        <v>1.2720889070000001</v>
      </c>
      <c r="E1346">
        <v>2.2261527110000001</v>
      </c>
      <c r="G1346" s="116"/>
    </row>
    <row r="1347" spans="1:7">
      <c r="A1347" s="116">
        <v>0.67731481481481481</v>
      </c>
      <c r="B1347">
        <v>-496.40866019999999</v>
      </c>
      <c r="C1347">
        <v>14647.8894</v>
      </c>
      <c r="D1347">
        <v>1.282351904</v>
      </c>
      <c r="E1347">
        <v>2.227507498</v>
      </c>
      <c r="G1347" s="116"/>
    </row>
    <row r="1348" spans="1:7">
      <c r="A1348" s="116">
        <v>0.67733796296296289</v>
      </c>
      <c r="B1348">
        <v>-496.4066072</v>
      </c>
      <c r="C1348">
        <v>14646.53436</v>
      </c>
      <c r="D1348">
        <v>1.271232541</v>
      </c>
      <c r="E1348">
        <v>2.226280359</v>
      </c>
      <c r="G1348" s="116"/>
    </row>
    <row r="1349" spans="1:7">
      <c r="A1349" s="116">
        <v>0.67736111111111119</v>
      </c>
      <c r="B1349">
        <v>-496.39912440000001</v>
      </c>
      <c r="C1349">
        <v>14645.694519999999</v>
      </c>
      <c r="D1349">
        <v>1.2801761599999999</v>
      </c>
      <c r="E1349">
        <v>2.2265161259999999</v>
      </c>
      <c r="G1349" s="116"/>
    </row>
    <row r="1350" spans="1:7">
      <c r="A1350" s="116">
        <v>0.67738425925925927</v>
      </c>
      <c r="B1350">
        <v>-496.40822910000003</v>
      </c>
      <c r="C1350">
        <v>14644.35583</v>
      </c>
      <c r="D1350">
        <v>1.2774553319999999</v>
      </c>
      <c r="E1350">
        <v>2.2256339089999999</v>
      </c>
      <c r="G1350" s="116"/>
    </row>
    <row r="1351" spans="1:7">
      <c r="A1351" s="116">
        <v>0.67740740740740746</v>
      </c>
      <c r="B1351">
        <v>-496.39551180000001</v>
      </c>
      <c r="C1351">
        <v>14644.12917</v>
      </c>
      <c r="D1351">
        <v>1.2931464619999999</v>
      </c>
      <c r="E1351">
        <v>2.225063719</v>
      </c>
      <c r="G1351" s="116"/>
    </row>
    <row r="1352" spans="1:7">
      <c r="A1352" s="116">
        <v>0.67743055555555554</v>
      </c>
      <c r="B1352">
        <v>-496.39399520000001</v>
      </c>
      <c r="C1352">
        <v>14643.18102</v>
      </c>
      <c r="D1352">
        <v>1.2803706699999999</v>
      </c>
      <c r="E1352">
        <v>2.2277075879999999</v>
      </c>
      <c r="G1352" s="116"/>
    </row>
    <row r="1353" spans="1:7">
      <c r="A1353" s="116">
        <v>0.67745370370370372</v>
      </c>
      <c r="B1353">
        <v>-496.39084400000002</v>
      </c>
      <c r="C1353">
        <v>14642.002630000001</v>
      </c>
      <c r="D1353">
        <v>1.288891209</v>
      </c>
      <c r="E1353">
        <v>2.2261955539999998</v>
      </c>
      <c r="G1353" s="116"/>
    </row>
    <row r="1354" spans="1:7">
      <c r="A1354" s="116">
        <v>0.6774768518518518</v>
      </c>
      <c r="B1354">
        <v>-496.39417470000001</v>
      </c>
      <c r="C1354">
        <v>14640.318010000001</v>
      </c>
      <c r="D1354">
        <v>1.3006548449999999</v>
      </c>
      <c r="E1354">
        <v>2.228308943</v>
      </c>
      <c r="G1354" s="116"/>
    </row>
    <row r="1355" spans="1:7">
      <c r="A1355" s="116">
        <v>0.6775000000000001</v>
      </c>
      <c r="B1355">
        <v>-496.39641019999999</v>
      </c>
      <c r="C1355">
        <v>14639.48553</v>
      </c>
      <c r="D1355">
        <v>1.2735140460000001</v>
      </c>
      <c r="E1355">
        <v>2.2282451170000002</v>
      </c>
      <c r="G1355" s="116"/>
    </row>
    <row r="1356" spans="1:7">
      <c r="A1356" s="116">
        <v>0.67752314814814818</v>
      </c>
      <c r="B1356">
        <v>-496.39975040000002</v>
      </c>
      <c r="C1356">
        <v>14638.30618</v>
      </c>
      <c r="D1356">
        <v>1.287777521</v>
      </c>
      <c r="E1356">
        <v>2.2279255629999999</v>
      </c>
      <c r="G1356" s="116"/>
    </row>
    <row r="1357" spans="1:7">
      <c r="A1357" s="116">
        <v>0.67754629629629637</v>
      </c>
      <c r="B1357">
        <v>-496.41164040000001</v>
      </c>
      <c r="C1357">
        <v>14636.34006</v>
      </c>
      <c r="D1357">
        <v>1.270698288</v>
      </c>
      <c r="E1357">
        <v>2.227900451</v>
      </c>
      <c r="G1357" s="116"/>
    </row>
    <row r="1358" spans="1:7">
      <c r="A1358" s="116">
        <v>0.67756944444444445</v>
      </c>
      <c r="B1358">
        <v>-496.40037210000003</v>
      </c>
      <c r="C1358">
        <v>14635.95196</v>
      </c>
      <c r="D1358">
        <v>1.2991841049999999</v>
      </c>
      <c r="E1358">
        <v>2.2278394669999999</v>
      </c>
      <c r="G1358" s="116"/>
    </row>
    <row r="1359" spans="1:7">
      <c r="A1359" s="116">
        <v>0.67759259259259252</v>
      </c>
      <c r="B1359">
        <v>-496.39898490000002</v>
      </c>
      <c r="C1359">
        <v>14634.51909</v>
      </c>
      <c r="D1359">
        <v>1.287732232</v>
      </c>
      <c r="E1359">
        <v>2.2267660669999998</v>
      </c>
      <c r="G1359" s="116"/>
    </row>
    <row r="1360" spans="1:7">
      <c r="A1360" s="116">
        <v>0.67761574074074071</v>
      </c>
      <c r="B1360">
        <v>-496.39648119999998</v>
      </c>
      <c r="C1360">
        <v>14633.994000000001</v>
      </c>
      <c r="D1360">
        <v>1.295208441</v>
      </c>
      <c r="E1360">
        <v>2.2267473760000001</v>
      </c>
      <c r="G1360" s="116"/>
    </row>
    <row r="1361" spans="1:7">
      <c r="A1361" s="116">
        <v>0.67763888888888879</v>
      </c>
      <c r="B1361">
        <v>-496.41147649999999</v>
      </c>
      <c r="C1361">
        <v>14632.99315</v>
      </c>
      <c r="D1361">
        <v>1.2824656910000001</v>
      </c>
      <c r="E1361">
        <v>2.2275411479999998</v>
      </c>
      <c r="G1361" s="116"/>
    </row>
    <row r="1362" spans="1:7">
      <c r="A1362" s="116">
        <v>0.67766203703703709</v>
      </c>
      <c r="B1362">
        <v>-496.40749640000001</v>
      </c>
      <c r="C1362">
        <v>14631.032740000001</v>
      </c>
      <c r="D1362">
        <v>1.279954665</v>
      </c>
      <c r="E1362">
        <v>2.2267123710000001</v>
      </c>
      <c r="G1362" s="116"/>
    </row>
    <row r="1363" spans="1:7">
      <c r="A1363" s="116">
        <v>0.67768518518518517</v>
      </c>
      <c r="B1363">
        <v>-496.4007919</v>
      </c>
      <c r="C1363">
        <v>14629.0749</v>
      </c>
      <c r="D1363">
        <v>1.28779617</v>
      </c>
      <c r="E1363">
        <v>2.2253988659999999</v>
      </c>
      <c r="G1363" s="116"/>
    </row>
    <row r="1364" spans="1:7">
      <c r="A1364" s="116">
        <v>0.67770833333333336</v>
      </c>
      <c r="B1364">
        <v>-496.39167629999997</v>
      </c>
      <c r="C1364">
        <v>14628.405350000001</v>
      </c>
      <c r="D1364">
        <v>1.296830355</v>
      </c>
      <c r="E1364">
        <v>2.2258380029999998</v>
      </c>
      <c r="G1364" s="116"/>
    </row>
    <row r="1365" spans="1:7">
      <c r="A1365" s="116">
        <v>0.67773148148148143</v>
      </c>
      <c r="B1365">
        <v>-496.40182759999999</v>
      </c>
      <c r="C1365">
        <v>14628.31826</v>
      </c>
      <c r="D1365">
        <v>1.2896156400000001</v>
      </c>
      <c r="E1365">
        <v>2.2254524330000001</v>
      </c>
      <c r="G1365" s="116"/>
    </row>
    <row r="1366" spans="1:7">
      <c r="A1366" s="116">
        <v>0.67775462962962962</v>
      </c>
      <c r="B1366">
        <v>-496.4009509</v>
      </c>
      <c r="C1366">
        <v>14627.648230000001</v>
      </c>
      <c r="D1366">
        <v>1.276040979</v>
      </c>
      <c r="E1366">
        <v>2.2267194090000002</v>
      </c>
      <c r="G1366" s="116"/>
    </row>
    <row r="1367" spans="1:7">
      <c r="A1367" s="116">
        <v>0.6777777777777777</v>
      </c>
      <c r="B1367">
        <v>-496.40927420000003</v>
      </c>
      <c r="C1367">
        <v>14626.580669999999</v>
      </c>
      <c r="D1367">
        <v>1.294433607</v>
      </c>
      <c r="E1367">
        <v>2.2276486040000001</v>
      </c>
      <c r="G1367" s="116"/>
    </row>
    <row r="1368" spans="1:7">
      <c r="A1368" s="116">
        <v>0.677800925925926</v>
      </c>
      <c r="B1368">
        <v>-496.39496830000002</v>
      </c>
      <c r="C1368">
        <v>14625.020280000001</v>
      </c>
      <c r="D1368">
        <v>1.2897112660000001</v>
      </c>
      <c r="E1368">
        <v>2.2265572840000001</v>
      </c>
      <c r="G1368" s="116"/>
    </row>
    <row r="1369" spans="1:7">
      <c r="A1369" s="116">
        <v>0.67782407407407408</v>
      </c>
      <c r="B1369">
        <v>-496.40326149999999</v>
      </c>
      <c r="C1369">
        <v>14623.917240000001</v>
      </c>
      <c r="D1369">
        <v>1.282739029</v>
      </c>
      <c r="E1369">
        <v>2.227097391</v>
      </c>
      <c r="G1369" s="116"/>
    </row>
    <row r="1370" spans="1:7">
      <c r="A1370" s="116">
        <v>0.67784722222222227</v>
      </c>
      <c r="B1370">
        <v>-496.39834050000002</v>
      </c>
      <c r="C1370">
        <v>14622.76302</v>
      </c>
      <c r="D1370">
        <v>1.2858967779999999</v>
      </c>
      <c r="E1370">
        <v>2.227779398</v>
      </c>
      <c r="G1370" s="116"/>
    </row>
    <row r="1371" spans="1:7">
      <c r="A1371" s="116">
        <v>0.67787037037037035</v>
      </c>
      <c r="B1371">
        <v>-496.409808</v>
      </c>
      <c r="C1371">
        <v>14621.00469</v>
      </c>
      <c r="D1371">
        <v>1.2968195</v>
      </c>
      <c r="E1371">
        <v>2.226447855</v>
      </c>
      <c r="G1371" s="116"/>
    </row>
    <row r="1372" spans="1:7">
      <c r="A1372" s="116">
        <v>0.67789351851851853</v>
      </c>
      <c r="B1372">
        <v>-496.39413070000001</v>
      </c>
      <c r="C1372">
        <v>14619.21761</v>
      </c>
      <c r="D1372">
        <v>1.285757796</v>
      </c>
      <c r="E1372">
        <v>2.2271360539999998</v>
      </c>
      <c r="G1372" s="116"/>
    </row>
    <row r="1373" spans="1:7">
      <c r="A1373" s="116">
        <v>0.67791666666666661</v>
      </c>
      <c r="B1373">
        <v>-496.39412879999998</v>
      </c>
      <c r="C1373">
        <v>14618.77109</v>
      </c>
      <c r="D1373">
        <v>1.278878722</v>
      </c>
      <c r="E1373">
        <v>2.225472941</v>
      </c>
      <c r="G1373" s="116"/>
    </row>
    <row r="1374" spans="1:7">
      <c r="A1374" s="116">
        <v>0.67793981481481491</v>
      </c>
      <c r="B1374">
        <v>-496.39144160000001</v>
      </c>
      <c r="C1374">
        <v>14617.566870000001</v>
      </c>
      <c r="D1374">
        <v>1.297420443</v>
      </c>
      <c r="E1374">
        <v>2.227313605</v>
      </c>
      <c r="G1374" s="116"/>
    </row>
    <row r="1375" spans="1:7">
      <c r="A1375" s="116">
        <v>0.67796296296296299</v>
      </c>
      <c r="B1375">
        <v>-496.40327739999998</v>
      </c>
      <c r="C1375">
        <v>14616.896849999999</v>
      </c>
      <c r="D1375">
        <v>1.2935610500000001</v>
      </c>
      <c r="E1375">
        <v>2.2271616220000001</v>
      </c>
      <c r="G1375" s="116"/>
    </row>
    <row r="1376" spans="1:7">
      <c r="A1376" s="116">
        <v>0.67798611111111118</v>
      </c>
      <c r="B1376">
        <v>-496.39460800000001</v>
      </c>
      <c r="C1376">
        <v>14616.37139</v>
      </c>
      <c r="D1376">
        <v>1.283522676</v>
      </c>
      <c r="E1376">
        <v>2.2266169530000002</v>
      </c>
      <c r="G1376" s="116"/>
    </row>
    <row r="1377" spans="1:7">
      <c r="A1377" s="116">
        <v>0.67800925925925926</v>
      </c>
      <c r="B1377">
        <v>-496.40040979999998</v>
      </c>
      <c r="C1377">
        <v>14614.948700000001</v>
      </c>
      <c r="D1377">
        <v>1.2917580609999999</v>
      </c>
      <c r="E1377">
        <v>2.2257306450000001</v>
      </c>
      <c r="G1377" s="116"/>
    </row>
    <row r="1378" spans="1:7">
      <c r="A1378" s="116">
        <v>0.67803240740740733</v>
      </c>
      <c r="B1378">
        <v>-496.39614410000001</v>
      </c>
      <c r="C1378">
        <v>14613.55926</v>
      </c>
      <c r="D1378">
        <v>1.2986554429999999</v>
      </c>
      <c r="E1378">
        <v>2.2278439040000002</v>
      </c>
      <c r="G1378" s="116"/>
    </row>
    <row r="1379" spans="1:7">
      <c r="A1379" s="116">
        <v>0.67805555555555552</v>
      </c>
      <c r="B1379">
        <v>-496.40398779999998</v>
      </c>
      <c r="C1379">
        <v>14613.26527</v>
      </c>
      <c r="D1379">
        <v>1.296974756</v>
      </c>
      <c r="E1379">
        <v>2.2268916490000001</v>
      </c>
      <c r="G1379" s="116"/>
    </row>
    <row r="1380" spans="1:7">
      <c r="A1380" s="116">
        <v>0.6780787037037036</v>
      </c>
      <c r="B1380">
        <v>-496.3964138</v>
      </c>
      <c r="C1380">
        <v>14612.13451</v>
      </c>
      <c r="D1380">
        <v>1.286948403</v>
      </c>
      <c r="E1380">
        <v>2.2251700799999998</v>
      </c>
      <c r="G1380" s="116"/>
    </row>
    <row r="1381" spans="1:7">
      <c r="A1381" s="116">
        <v>0.6781018518518519</v>
      </c>
      <c r="B1381">
        <v>-496.39640850000001</v>
      </c>
      <c r="C1381">
        <v>14610.22032</v>
      </c>
      <c r="D1381">
        <v>1.27828177</v>
      </c>
      <c r="E1381">
        <v>2.227770311</v>
      </c>
      <c r="G1381" s="116"/>
    </row>
    <row r="1382" spans="1:7">
      <c r="A1382" s="116">
        <v>0.67812499999999998</v>
      </c>
      <c r="B1382">
        <v>-496.402266</v>
      </c>
      <c r="C1382">
        <v>14609.90101</v>
      </c>
      <c r="D1382">
        <v>1.282813872</v>
      </c>
      <c r="E1382">
        <v>2.2276774829999999</v>
      </c>
      <c r="G1382" s="116"/>
    </row>
    <row r="1383" spans="1:7">
      <c r="A1383" s="116">
        <v>0.67814814814814817</v>
      </c>
      <c r="B1383">
        <v>-496.4023186</v>
      </c>
      <c r="C1383">
        <v>14608.981519999999</v>
      </c>
      <c r="D1383">
        <v>1.2949750980000001</v>
      </c>
      <c r="E1383">
        <v>2.2276681800000002</v>
      </c>
      <c r="G1383" s="116"/>
    </row>
    <row r="1384" spans="1:7">
      <c r="A1384" s="116">
        <v>0.67817129629629624</v>
      </c>
      <c r="B1384">
        <v>-496.39229540000002</v>
      </c>
      <c r="C1384">
        <v>14607.549870000001</v>
      </c>
      <c r="D1384">
        <v>1.271557426</v>
      </c>
      <c r="E1384">
        <v>2.2278957369999999</v>
      </c>
      <c r="G1384" s="116"/>
    </row>
    <row r="1385" spans="1:7">
      <c r="A1385" s="116">
        <v>0.67819444444444443</v>
      </c>
      <c r="B1385">
        <v>-496.39910099999997</v>
      </c>
      <c r="C1385">
        <v>14605.85806</v>
      </c>
      <c r="D1385">
        <v>1.273183347</v>
      </c>
      <c r="E1385">
        <v>2.227996047</v>
      </c>
      <c r="G1385" s="116"/>
    </row>
    <row r="1386" spans="1:7">
      <c r="A1386" s="116">
        <v>0.67821759259259251</v>
      </c>
      <c r="B1386">
        <v>-496.39587599999999</v>
      </c>
      <c r="C1386">
        <v>14605.785809999999</v>
      </c>
      <c r="D1386">
        <v>1.2942401299999999</v>
      </c>
      <c r="E1386">
        <v>2.2257545419999998</v>
      </c>
      <c r="G1386" s="116"/>
    </row>
    <row r="1387" spans="1:7">
      <c r="A1387" s="116">
        <v>0.67824074074074081</v>
      </c>
      <c r="B1387">
        <v>-496.41195190000002</v>
      </c>
      <c r="C1387">
        <v>14605.426949999999</v>
      </c>
      <c r="D1387">
        <v>1.2903268510000001</v>
      </c>
      <c r="E1387">
        <v>2.2268138980000001</v>
      </c>
      <c r="G1387" s="116"/>
    </row>
    <row r="1388" spans="1:7">
      <c r="A1388" s="116">
        <v>0.67826388888888889</v>
      </c>
      <c r="B1388">
        <v>-496.39306720000002</v>
      </c>
      <c r="C1388">
        <v>14605.32322</v>
      </c>
      <c r="D1388">
        <v>1.2748702300000001</v>
      </c>
      <c r="E1388">
        <v>2.2262373590000002</v>
      </c>
      <c r="G1388" s="116"/>
    </row>
    <row r="1389" spans="1:7">
      <c r="A1389" s="116">
        <v>0.67828703703703708</v>
      </c>
      <c r="B1389">
        <v>-496.3976778</v>
      </c>
      <c r="C1389">
        <v>14603.861559999999</v>
      </c>
      <c r="D1389">
        <v>1.2725153650000001</v>
      </c>
      <c r="E1389">
        <v>2.226115155</v>
      </c>
      <c r="G1389" s="116"/>
    </row>
    <row r="1390" spans="1:7">
      <c r="A1390" s="116">
        <v>0.67831018518518515</v>
      </c>
      <c r="B1390">
        <v>-496.40799449999997</v>
      </c>
      <c r="C1390">
        <v>14602.895549999999</v>
      </c>
      <c r="D1390">
        <v>1.2993597960000001</v>
      </c>
      <c r="E1390">
        <v>2.2267025930000002</v>
      </c>
      <c r="G1390" s="116"/>
    </row>
    <row r="1391" spans="1:7">
      <c r="A1391" s="116">
        <v>0.67833333333333334</v>
      </c>
      <c r="B1391">
        <v>-496.40447590000002</v>
      </c>
      <c r="C1391">
        <v>14601.54696</v>
      </c>
      <c r="D1391">
        <v>1.289477894</v>
      </c>
      <c r="E1391">
        <v>2.2257202810000001</v>
      </c>
      <c r="G1391" s="116"/>
    </row>
    <row r="1392" spans="1:7">
      <c r="A1392" s="116">
        <v>0.67835648148148142</v>
      </c>
      <c r="B1392">
        <v>-496.39717189999999</v>
      </c>
      <c r="C1392">
        <v>14600.90568</v>
      </c>
      <c r="D1392">
        <v>1.2978349</v>
      </c>
      <c r="E1392">
        <v>2.22759397</v>
      </c>
      <c r="G1392" s="116"/>
    </row>
    <row r="1393" spans="1:7">
      <c r="A1393" s="116">
        <v>0.67837962962962972</v>
      </c>
      <c r="B1393">
        <v>-496.39817440000002</v>
      </c>
      <c r="C1393">
        <v>14599.39136</v>
      </c>
      <c r="D1393">
        <v>1.281528998</v>
      </c>
      <c r="E1393">
        <v>2.2254706400000002</v>
      </c>
      <c r="G1393" s="116"/>
    </row>
    <row r="1394" spans="1:7">
      <c r="A1394" s="116">
        <v>0.6784027777777778</v>
      </c>
      <c r="B1394">
        <v>-496.41019549999999</v>
      </c>
      <c r="C1394">
        <v>14598.81343</v>
      </c>
      <c r="D1394">
        <v>1.2824588750000001</v>
      </c>
      <c r="E1394">
        <v>2.2265964710000001</v>
      </c>
      <c r="G1394" s="116"/>
    </row>
    <row r="1395" spans="1:7">
      <c r="A1395" s="116">
        <v>0.67842592592592599</v>
      </c>
      <c r="B1395">
        <v>-496.40515909999999</v>
      </c>
      <c r="C1395">
        <v>14598.08496</v>
      </c>
      <c r="D1395">
        <v>1.282196726</v>
      </c>
      <c r="E1395">
        <v>2.2285051340000002</v>
      </c>
      <c r="G1395" s="116"/>
    </row>
    <row r="1396" spans="1:7">
      <c r="A1396" s="116">
        <v>0.67844907407407407</v>
      </c>
      <c r="B1396">
        <v>-496.39781379999999</v>
      </c>
      <c r="C1396">
        <v>14597.82238</v>
      </c>
      <c r="D1396">
        <v>1.2757254659999999</v>
      </c>
      <c r="E1396">
        <v>2.2276170469999999</v>
      </c>
      <c r="G1396" s="116"/>
    </row>
    <row r="1397" spans="1:7">
      <c r="A1397" s="116">
        <v>0.67847222222222225</v>
      </c>
      <c r="B1397">
        <v>-496.40987130000002</v>
      </c>
      <c r="C1397">
        <v>14595.907149999999</v>
      </c>
      <c r="D1397">
        <v>1.291344574</v>
      </c>
      <c r="E1397">
        <v>2.2270034519999999</v>
      </c>
      <c r="G1397" s="116"/>
    </row>
    <row r="1398" spans="1:7">
      <c r="A1398" s="116">
        <v>0.67849537037037033</v>
      </c>
      <c r="B1398">
        <v>-496.40731369999997</v>
      </c>
      <c r="C1398">
        <v>14594.58222</v>
      </c>
      <c r="D1398">
        <v>1.295571059</v>
      </c>
      <c r="E1398">
        <v>2.2273756759999999</v>
      </c>
      <c r="G1398" s="116"/>
    </row>
    <row r="1399" spans="1:7">
      <c r="A1399" s="116">
        <v>0.67851851851851841</v>
      </c>
      <c r="B1399">
        <v>-496.40276399999999</v>
      </c>
      <c r="C1399">
        <v>14593.99107</v>
      </c>
      <c r="D1399">
        <v>1.289051951</v>
      </c>
      <c r="E1399">
        <v>2.225908145</v>
      </c>
      <c r="G1399" s="116"/>
    </row>
    <row r="1400" spans="1:7">
      <c r="A1400" s="116">
        <v>0.67854166666666671</v>
      </c>
      <c r="B1400">
        <v>-496.40499260000001</v>
      </c>
      <c r="C1400">
        <v>14593.627850000001</v>
      </c>
      <c r="D1400">
        <v>1.2911986449999999</v>
      </c>
      <c r="E1400">
        <v>2.225997783</v>
      </c>
      <c r="G1400" s="116"/>
    </row>
    <row r="1401" spans="1:7">
      <c r="A1401" s="116">
        <v>0.67856481481481479</v>
      </c>
      <c r="B1401">
        <v>-496.4072956</v>
      </c>
      <c r="C1401">
        <v>14592.86328</v>
      </c>
      <c r="D1401">
        <v>1.3067089940000001</v>
      </c>
      <c r="E1401">
        <v>2.2280551449999999</v>
      </c>
      <c r="G1401" s="116"/>
    </row>
    <row r="1402" spans="1:7">
      <c r="A1402" s="116">
        <v>0.67858796296296298</v>
      </c>
      <c r="B1402">
        <v>-496.3930694</v>
      </c>
      <c r="C1402">
        <v>14591.948050000001</v>
      </c>
      <c r="D1402">
        <v>1.287631677</v>
      </c>
      <c r="E1402">
        <v>2.2260588920000002</v>
      </c>
      <c r="G1402" s="116"/>
    </row>
    <row r="1403" spans="1:7">
      <c r="A1403" s="116">
        <v>0.67861111111111105</v>
      </c>
      <c r="B1403">
        <v>-496.4099592</v>
      </c>
      <c r="C1403">
        <v>14591.795679999999</v>
      </c>
      <c r="D1403">
        <v>1.3142300069999999</v>
      </c>
      <c r="E1403">
        <v>2.2250004309999998</v>
      </c>
      <c r="G1403" s="116"/>
    </row>
    <row r="1404" spans="1:7">
      <c r="A1404" s="116">
        <v>0.67863425925925924</v>
      </c>
      <c r="B1404">
        <v>-496.39337970000003</v>
      </c>
      <c r="C1404">
        <v>14590.33718</v>
      </c>
      <c r="D1404">
        <v>1.292123031</v>
      </c>
      <c r="E1404">
        <v>2.2264898999999998</v>
      </c>
      <c r="G1404" s="116"/>
    </row>
    <row r="1405" spans="1:7">
      <c r="A1405" s="116">
        <v>0.67865740740740732</v>
      </c>
      <c r="B1405">
        <v>-496.39862620000002</v>
      </c>
      <c r="C1405">
        <v>14589.848470000001</v>
      </c>
      <c r="D1405">
        <v>1.2974064590000001</v>
      </c>
      <c r="E1405">
        <v>2.2277508629999998</v>
      </c>
      <c r="G1405" s="116"/>
    </row>
    <row r="1406" spans="1:7">
      <c r="A1406" s="116">
        <v>0.67868055555555562</v>
      </c>
      <c r="B1406">
        <v>-496.40004440000001</v>
      </c>
      <c r="C1406">
        <v>14589.421039999999</v>
      </c>
      <c r="D1406">
        <v>1.27111022</v>
      </c>
      <c r="E1406">
        <v>2.2253318700000002</v>
      </c>
      <c r="G1406" s="116"/>
    </row>
    <row r="1407" spans="1:7">
      <c r="A1407" s="116">
        <v>0.6787037037037037</v>
      </c>
      <c r="B1407">
        <v>-496.40637199999998</v>
      </c>
      <c r="C1407">
        <v>14587.903899999999</v>
      </c>
      <c r="D1407">
        <v>1.306941709</v>
      </c>
      <c r="E1407">
        <v>2.2277801259999999</v>
      </c>
      <c r="G1407" s="116"/>
    </row>
    <row r="1408" spans="1:7">
      <c r="A1408" s="116">
        <v>0.67872685185185189</v>
      </c>
      <c r="B1408">
        <v>-496.4058789</v>
      </c>
      <c r="C1408">
        <v>14587.676750000001</v>
      </c>
      <c r="D1408">
        <v>1.262078939</v>
      </c>
      <c r="E1408">
        <v>2.2277261350000002</v>
      </c>
      <c r="G1408" s="116"/>
    </row>
    <row r="1409" spans="1:7">
      <c r="A1409" s="116">
        <v>0.67874999999999996</v>
      </c>
      <c r="B1409">
        <v>-496.39458630000001</v>
      </c>
      <c r="C1409">
        <v>14586.88308</v>
      </c>
      <c r="D1409">
        <v>1.291736019</v>
      </c>
      <c r="E1409">
        <v>2.2269660739999999</v>
      </c>
      <c r="G1409" s="116"/>
    </row>
    <row r="1410" spans="1:7">
      <c r="A1410" s="116">
        <v>0.67877314814814815</v>
      </c>
      <c r="B1410">
        <v>-496.39603390000002</v>
      </c>
      <c r="C1410">
        <v>14586.75145</v>
      </c>
      <c r="D1410">
        <v>1.298764467</v>
      </c>
      <c r="E1410">
        <v>2.227920745</v>
      </c>
      <c r="G1410" s="116"/>
    </row>
    <row r="1411" spans="1:7">
      <c r="A1411" s="116">
        <v>0.67879629629629623</v>
      </c>
      <c r="B1411">
        <v>-496.39774299999999</v>
      </c>
      <c r="C1411">
        <v>14586.69945</v>
      </c>
      <c r="D1411">
        <v>1.3049146229999999</v>
      </c>
      <c r="E1411">
        <v>2.2276702560000001</v>
      </c>
      <c r="G1411" s="116"/>
    </row>
    <row r="1412" spans="1:7">
      <c r="A1412" s="116">
        <v>0.67881944444444453</v>
      </c>
      <c r="B1412">
        <v>-496.41125729999999</v>
      </c>
      <c r="C1412">
        <v>14586.535309999999</v>
      </c>
      <c r="D1412">
        <v>1.2785117960000001</v>
      </c>
      <c r="E1412">
        <v>2.228312984</v>
      </c>
      <c r="G1412" s="116"/>
    </row>
    <row r="1413" spans="1:7">
      <c r="A1413" s="116">
        <v>0.67884259259259261</v>
      </c>
      <c r="B1413">
        <v>-496.39936569999998</v>
      </c>
      <c r="C1413">
        <v>14585.746569999999</v>
      </c>
      <c r="D1413">
        <v>1.3190794640000001</v>
      </c>
      <c r="E1413">
        <v>2.2260092629999999</v>
      </c>
      <c r="G1413" s="116"/>
    </row>
    <row r="1414" spans="1:7">
      <c r="A1414" s="116">
        <v>0.6788657407407408</v>
      </c>
      <c r="B1414">
        <v>-496.39513479999999</v>
      </c>
      <c r="C1414">
        <v>14584.603450000001</v>
      </c>
      <c r="D1414">
        <v>1.2700451859999999</v>
      </c>
      <c r="E1414">
        <v>2.2259891289999998</v>
      </c>
      <c r="G1414" s="116"/>
    </row>
    <row r="1415" spans="1:7">
      <c r="A1415" s="116">
        <v>0.67888888888888888</v>
      </c>
      <c r="B1415">
        <v>-496.40095459999998</v>
      </c>
      <c r="C1415">
        <v>14583.729289999999</v>
      </c>
      <c r="D1415">
        <v>1.3091865469999999</v>
      </c>
      <c r="E1415">
        <v>2.2273654299999999</v>
      </c>
      <c r="G1415" s="116"/>
    </row>
    <row r="1416" spans="1:7">
      <c r="A1416" s="116">
        <v>0.67891203703703706</v>
      </c>
      <c r="B1416">
        <v>-496.3903401</v>
      </c>
      <c r="C1416">
        <v>14583.71686</v>
      </c>
      <c r="D1416">
        <v>1.3083695040000001</v>
      </c>
      <c r="E1416">
        <v>2.2270612650000001</v>
      </c>
      <c r="G1416" s="116"/>
    </row>
    <row r="1417" spans="1:7">
      <c r="A1417" s="116">
        <v>0.67893518518518514</v>
      </c>
      <c r="B1417">
        <v>-496.40069399999999</v>
      </c>
      <c r="C1417">
        <v>14583.526949999999</v>
      </c>
      <c r="D1417">
        <v>1.327550126</v>
      </c>
      <c r="E1417">
        <v>2.2267376890000001</v>
      </c>
      <c r="G1417" s="116"/>
    </row>
    <row r="1418" spans="1:7">
      <c r="A1418" s="116">
        <v>0.67895833333333344</v>
      </c>
      <c r="B1418">
        <v>-496.405531</v>
      </c>
      <c r="C1418">
        <v>14583.487080000001</v>
      </c>
      <c r="D1418">
        <v>1.2654440309999999</v>
      </c>
      <c r="E1418">
        <v>2.2259663629999999</v>
      </c>
      <c r="G1418" s="116"/>
    </row>
    <row r="1419" spans="1:7">
      <c r="A1419" s="116">
        <v>0.67898148148148152</v>
      </c>
      <c r="B1419">
        <v>-496.39955959999998</v>
      </c>
      <c r="C1419">
        <v>14582.81984</v>
      </c>
      <c r="D1419">
        <v>1.3347036779999999</v>
      </c>
      <c r="E1419">
        <v>2.2268983539999998</v>
      </c>
      <c r="G1419" s="116"/>
    </row>
    <row r="1420" spans="1:7">
      <c r="A1420" s="116">
        <v>0.6790046296296296</v>
      </c>
      <c r="B1420">
        <v>-496.39756629999999</v>
      </c>
      <c r="C1420">
        <v>14581.133980000001</v>
      </c>
      <c r="D1420">
        <v>1.3247703550000001</v>
      </c>
      <c r="E1420">
        <v>2.2286352410000001</v>
      </c>
      <c r="G1420" s="116"/>
    </row>
    <row r="1421" spans="1:7">
      <c r="A1421" s="116">
        <v>0.67902777777777779</v>
      </c>
      <c r="B1421">
        <v>-496.40454110000002</v>
      </c>
      <c r="C1421">
        <v>14580.32199</v>
      </c>
      <c r="D1421">
        <v>1.315535347</v>
      </c>
      <c r="E1421">
        <v>2.228357221</v>
      </c>
      <c r="G1421" s="116"/>
    </row>
    <row r="1422" spans="1:7">
      <c r="A1422" s="116">
        <v>0.67905092592592586</v>
      </c>
      <c r="B1422">
        <v>-496.40909670000002</v>
      </c>
      <c r="C1422">
        <v>14580.02564</v>
      </c>
      <c r="D1422">
        <v>1.305034647</v>
      </c>
      <c r="E1422">
        <v>2.2278916660000001</v>
      </c>
      <c r="G1422" s="116"/>
    </row>
    <row r="1423" spans="1:7">
      <c r="A1423" s="116">
        <v>0.67907407407407405</v>
      </c>
      <c r="B1423">
        <v>-496.39320090000001</v>
      </c>
      <c r="C1423">
        <v>14579.162710000001</v>
      </c>
      <c r="D1423">
        <v>1.293612545</v>
      </c>
      <c r="E1423">
        <v>2.2278059510000001</v>
      </c>
      <c r="G1423" s="116"/>
    </row>
    <row r="1424" spans="1:7">
      <c r="A1424" s="116">
        <v>0.67909722222222213</v>
      </c>
      <c r="B1424">
        <v>-496.39053869999998</v>
      </c>
      <c r="C1424">
        <v>14577.784439999999</v>
      </c>
      <c r="D1424">
        <v>1.3138937589999999</v>
      </c>
      <c r="E1424">
        <v>2.2268615349999998</v>
      </c>
      <c r="G1424" s="116"/>
    </row>
    <row r="1425" spans="1:7">
      <c r="A1425" s="116">
        <v>0.67912037037037043</v>
      </c>
      <c r="B1425">
        <v>-496.40105240000003</v>
      </c>
      <c r="C1425">
        <v>14577.46509</v>
      </c>
      <c r="D1425">
        <v>1.2811933559999999</v>
      </c>
      <c r="E1425">
        <v>2.226292237</v>
      </c>
      <c r="G1425" s="116"/>
    </row>
    <row r="1426" spans="1:7">
      <c r="A1426" s="116">
        <v>0.67914351851851851</v>
      </c>
      <c r="B1426">
        <v>-496.40804689999999</v>
      </c>
      <c r="C1426">
        <v>14576.644340000001</v>
      </c>
      <c r="D1426">
        <v>1.3164285490000001</v>
      </c>
      <c r="E1426">
        <v>2.2263018670000001</v>
      </c>
      <c r="G1426" s="116"/>
    </row>
    <row r="1427" spans="1:7">
      <c r="A1427" s="116">
        <v>0.6791666666666667</v>
      </c>
      <c r="B1427">
        <v>-496.39525159999999</v>
      </c>
      <c r="C1427">
        <v>14575.292600000001</v>
      </c>
      <c r="D1427">
        <v>1.314667008</v>
      </c>
      <c r="E1427">
        <v>2.2271522639999999</v>
      </c>
      <c r="G1427" s="116"/>
    </row>
    <row r="1428" spans="1:7">
      <c r="A1428" s="116">
        <v>0.67918981481481477</v>
      </c>
      <c r="B1428">
        <v>-496.39180049999999</v>
      </c>
      <c r="C1428">
        <v>14575.241379999999</v>
      </c>
      <c r="D1428">
        <v>1.3113470330000001</v>
      </c>
      <c r="E1428">
        <v>2.2277235100000001</v>
      </c>
      <c r="G1428" s="116"/>
    </row>
    <row r="1429" spans="1:7">
      <c r="A1429" s="116">
        <v>0.67921296296296296</v>
      </c>
      <c r="B1429">
        <v>-496.4084532</v>
      </c>
      <c r="C1429">
        <v>14573.865169999999</v>
      </c>
      <c r="D1429">
        <v>1.27743042</v>
      </c>
      <c r="E1429">
        <v>2.2279555659999999</v>
      </c>
      <c r="G1429" s="116"/>
    </row>
    <row r="1430" spans="1:7">
      <c r="A1430" s="116">
        <v>0.67923611111111104</v>
      </c>
      <c r="B1430">
        <v>-496.39426900000001</v>
      </c>
      <c r="C1430">
        <v>14573.77679</v>
      </c>
      <c r="D1430">
        <v>1.2844243639999999</v>
      </c>
      <c r="E1430">
        <v>2.2280811210000002</v>
      </c>
      <c r="G1430" s="116"/>
    </row>
    <row r="1431" spans="1:7">
      <c r="A1431" s="116">
        <v>0.67925925925925934</v>
      </c>
      <c r="B1431">
        <v>-496.40137959999998</v>
      </c>
      <c r="C1431">
        <v>14573.77239</v>
      </c>
      <c r="D1431">
        <v>1.2731424140000001</v>
      </c>
      <c r="E1431">
        <v>2.2259686009999999</v>
      </c>
      <c r="G1431" s="116"/>
    </row>
    <row r="1432" spans="1:7">
      <c r="A1432" s="116">
        <v>0.67928240740740742</v>
      </c>
      <c r="B1432">
        <v>-496.40091469999999</v>
      </c>
      <c r="C1432">
        <v>14572.96112</v>
      </c>
      <c r="D1432">
        <v>1.2952605450000001</v>
      </c>
      <c r="E1432">
        <v>2.2277714139999998</v>
      </c>
      <c r="G1432" s="116"/>
    </row>
    <row r="1433" spans="1:7">
      <c r="A1433" s="116">
        <v>0.67930555555555561</v>
      </c>
      <c r="B1433">
        <v>-496.40298419999999</v>
      </c>
      <c r="C1433">
        <v>14571.939609999999</v>
      </c>
      <c r="D1433">
        <v>1.27760582</v>
      </c>
      <c r="E1433">
        <v>2.227265762</v>
      </c>
      <c r="G1433" s="116"/>
    </row>
    <row r="1434" spans="1:7">
      <c r="A1434" s="116">
        <v>0.67932870370370368</v>
      </c>
      <c r="B1434">
        <v>-496.4048932</v>
      </c>
      <c r="C1434">
        <v>14571.014230000001</v>
      </c>
      <c r="D1434">
        <v>1.3272944710000001</v>
      </c>
      <c r="E1434">
        <v>2.2259552829999998</v>
      </c>
      <c r="G1434" s="116"/>
    </row>
    <row r="1435" spans="1:7">
      <c r="A1435" s="116">
        <v>0.67935185185185187</v>
      </c>
      <c r="B1435">
        <v>-496.40904569999998</v>
      </c>
      <c r="C1435">
        <v>14570.32409</v>
      </c>
      <c r="D1435">
        <v>1.3202838969999999</v>
      </c>
      <c r="E1435">
        <v>2.2270354810000001</v>
      </c>
      <c r="G1435" s="116"/>
    </row>
    <row r="1436" spans="1:7">
      <c r="A1436" s="116">
        <v>0.67937499999999995</v>
      </c>
      <c r="B1436">
        <v>-496.40993880000002</v>
      </c>
      <c r="C1436">
        <v>14568.51067</v>
      </c>
      <c r="D1436">
        <v>1.3115605020000001</v>
      </c>
      <c r="E1436">
        <v>2.2277813950000001</v>
      </c>
      <c r="G1436" s="116"/>
    </row>
    <row r="1437" spans="1:7">
      <c r="A1437" s="116">
        <v>0.67939814814814825</v>
      </c>
      <c r="B1437">
        <v>-496.39873840000001</v>
      </c>
      <c r="C1437">
        <v>14567.65029</v>
      </c>
      <c r="D1437">
        <v>1.282143469</v>
      </c>
      <c r="E1437">
        <v>2.225059361</v>
      </c>
      <c r="G1437" s="116"/>
    </row>
    <row r="1438" spans="1:7">
      <c r="A1438" s="116">
        <v>0.67942129629629633</v>
      </c>
      <c r="B1438">
        <v>-496.40747620000002</v>
      </c>
      <c r="C1438">
        <v>14567.53701</v>
      </c>
      <c r="D1438">
        <v>1.292837869</v>
      </c>
      <c r="E1438">
        <v>2.228268704</v>
      </c>
      <c r="G1438" s="116"/>
    </row>
    <row r="1439" spans="1:7">
      <c r="A1439" s="116">
        <v>0.67944444444444441</v>
      </c>
      <c r="B1439">
        <v>-496.40264660000003</v>
      </c>
      <c r="C1439">
        <v>14565.67058</v>
      </c>
      <c r="D1439">
        <v>1.2865057019999999</v>
      </c>
      <c r="E1439">
        <v>2.2272332389999998</v>
      </c>
      <c r="G1439" s="116"/>
    </row>
    <row r="1440" spans="1:7">
      <c r="A1440" s="116">
        <v>0.6794675925925926</v>
      </c>
      <c r="B1440">
        <v>-496.40324049999998</v>
      </c>
      <c r="C1440">
        <v>14564.17901</v>
      </c>
      <c r="D1440">
        <v>1.3721895550000001</v>
      </c>
      <c r="E1440">
        <v>2.2283700529999999</v>
      </c>
      <c r="G1440" s="116"/>
    </row>
    <row r="1441" spans="1:7">
      <c r="A1441" s="116">
        <v>0.67949074074074067</v>
      </c>
      <c r="B1441">
        <v>-496.39472549999999</v>
      </c>
      <c r="C1441">
        <v>14563.735780000001</v>
      </c>
      <c r="D1441">
        <v>1.335440231</v>
      </c>
      <c r="E1441">
        <v>2.227465214</v>
      </c>
      <c r="G1441" s="116"/>
    </row>
    <row r="1442" spans="1:7">
      <c r="A1442" s="116">
        <v>0.67951388888888886</v>
      </c>
      <c r="B1442">
        <v>-496.39467009999998</v>
      </c>
      <c r="C1442">
        <v>14563.42906</v>
      </c>
      <c r="D1442">
        <v>1.295942374</v>
      </c>
      <c r="E1442">
        <v>2.2259762570000001</v>
      </c>
      <c r="G1442" s="116"/>
    </row>
    <row r="1443" spans="1:7">
      <c r="A1443" s="116">
        <v>0.67953703703703694</v>
      </c>
      <c r="B1443">
        <v>-496.3968984</v>
      </c>
      <c r="C1443">
        <v>14562.085440000001</v>
      </c>
      <c r="D1443">
        <v>1.2901043109999999</v>
      </c>
      <c r="E1443">
        <v>2.2277453070000002</v>
      </c>
      <c r="G1443" s="116"/>
    </row>
    <row r="1444" spans="1:7">
      <c r="A1444" s="116">
        <v>0.67956018518518524</v>
      </c>
      <c r="B1444">
        <v>-496.40893779999999</v>
      </c>
      <c r="C1444">
        <v>14560.962450000001</v>
      </c>
      <c r="D1444">
        <v>1.2651458440000001</v>
      </c>
      <c r="E1444">
        <v>2.2257954679999998</v>
      </c>
      <c r="G1444" s="116"/>
    </row>
    <row r="1445" spans="1:7">
      <c r="A1445" s="116">
        <v>0.67958333333333332</v>
      </c>
      <c r="B1445">
        <v>-496.40786220000001</v>
      </c>
      <c r="C1445">
        <v>14560.879580000001</v>
      </c>
      <c r="D1445">
        <v>1.290121214</v>
      </c>
      <c r="E1445">
        <v>2.2251934680000001</v>
      </c>
      <c r="G1445" s="116"/>
    </row>
    <row r="1446" spans="1:7">
      <c r="A1446" s="116">
        <v>0.67960648148148151</v>
      </c>
      <c r="B1446">
        <v>-496.398731</v>
      </c>
      <c r="C1446">
        <v>14560.24324</v>
      </c>
      <c r="D1446">
        <v>1.271075457</v>
      </c>
      <c r="E1446">
        <v>2.2263485190000001</v>
      </c>
      <c r="G1446" s="116"/>
    </row>
    <row r="1447" spans="1:7">
      <c r="A1447" s="116">
        <v>0.67962962962962958</v>
      </c>
      <c r="B1447">
        <v>-496.39555289999998</v>
      </c>
      <c r="C1447">
        <v>14559.76014</v>
      </c>
      <c r="D1447">
        <v>1.2802817959999999</v>
      </c>
      <c r="E1447">
        <v>2.227540479</v>
      </c>
      <c r="G1447" s="116"/>
    </row>
    <row r="1448" spans="1:7">
      <c r="A1448" s="116">
        <v>0.67965277777777777</v>
      </c>
      <c r="B1448">
        <v>-496.39591280000002</v>
      </c>
      <c r="C1448">
        <v>14559.06099</v>
      </c>
      <c r="D1448">
        <v>1.2128986559999999</v>
      </c>
      <c r="E1448">
        <v>2.2278767570000002</v>
      </c>
      <c r="G1448" s="116"/>
    </row>
    <row r="1449" spans="1:7">
      <c r="A1449" s="116">
        <v>0.67967592592592585</v>
      </c>
      <c r="B1449">
        <v>-496.39644929999997</v>
      </c>
      <c r="C1449">
        <v>14558.60749</v>
      </c>
      <c r="D1449">
        <v>1.2460059859999999</v>
      </c>
      <c r="E1449">
        <v>2.2274559009999999</v>
      </c>
      <c r="G1449" s="116"/>
    </row>
    <row r="1450" spans="1:7">
      <c r="A1450" s="116">
        <v>0.67969907407407415</v>
      </c>
      <c r="B1450">
        <v>-496.39466090000002</v>
      </c>
      <c r="C1450">
        <v>14557.00532</v>
      </c>
      <c r="D1450">
        <v>1.2860839770000001</v>
      </c>
      <c r="E1450">
        <v>2.2282197899999998</v>
      </c>
      <c r="G1450" s="116"/>
    </row>
    <row r="1451" spans="1:7">
      <c r="A1451" s="116">
        <v>0.67972222222222223</v>
      </c>
      <c r="B1451">
        <v>-496.39287610000002</v>
      </c>
      <c r="C1451">
        <v>14555.605380000001</v>
      </c>
      <c r="D1451">
        <v>1.273522577</v>
      </c>
      <c r="E1451">
        <v>2.227899013</v>
      </c>
      <c r="G1451" s="116"/>
    </row>
    <row r="1452" spans="1:7">
      <c r="A1452" s="116">
        <v>0.67974537037037042</v>
      </c>
      <c r="B1452">
        <v>-496.40122409999998</v>
      </c>
      <c r="C1452">
        <v>14554.640659999999</v>
      </c>
      <c r="D1452">
        <v>1.309267688</v>
      </c>
      <c r="E1452">
        <v>2.2276029770000001</v>
      </c>
      <c r="G1452" s="116"/>
    </row>
    <row r="1453" spans="1:7">
      <c r="A1453" s="116">
        <v>0.67976851851851849</v>
      </c>
      <c r="B1453">
        <v>-496.39987860000002</v>
      </c>
      <c r="C1453">
        <v>14553.829610000001</v>
      </c>
      <c r="D1453">
        <v>1.2430799610000001</v>
      </c>
      <c r="E1453">
        <v>2.227711454</v>
      </c>
      <c r="G1453" s="116"/>
    </row>
    <row r="1454" spans="1:7">
      <c r="A1454" s="116">
        <v>0.67979166666666668</v>
      </c>
      <c r="B1454">
        <v>-496.40242990000002</v>
      </c>
      <c r="C1454">
        <v>14552.732319999999</v>
      </c>
      <c r="D1454">
        <v>1.297984246</v>
      </c>
      <c r="E1454">
        <v>2.225227914</v>
      </c>
      <c r="G1454" s="116"/>
    </row>
    <row r="1455" spans="1:7">
      <c r="A1455" s="116">
        <v>0.67981481481481476</v>
      </c>
      <c r="B1455">
        <v>-496.40277759999998</v>
      </c>
      <c r="C1455">
        <v>14550.95046</v>
      </c>
      <c r="D1455">
        <v>1.2498486499999999</v>
      </c>
      <c r="E1455">
        <v>2.2279904670000001</v>
      </c>
      <c r="G1455" s="116"/>
    </row>
    <row r="1456" spans="1:7">
      <c r="A1456" s="116">
        <v>0.67983796296296306</v>
      </c>
      <c r="B1456">
        <v>-496.39883630000003</v>
      </c>
      <c r="C1456">
        <v>14550.333360000001</v>
      </c>
      <c r="D1456">
        <v>1.2770084850000001</v>
      </c>
      <c r="E1456">
        <v>2.2268221349999999</v>
      </c>
      <c r="G1456" s="116"/>
    </row>
    <row r="1457" spans="1:7">
      <c r="A1457" s="116">
        <v>0.67986111111111114</v>
      </c>
      <c r="B1457">
        <v>-496.40647130000002</v>
      </c>
      <c r="C1457">
        <v>14548.69551</v>
      </c>
      <c r="D1457">
        <v>1.2705331150000001</v>
      </c>
      <c r="E1457">
        <v>2.226679678</v>
      </c>
      <c r="G1457" s="116"/>
    </row>
    <row r="1458" spans="1:7">
      <c r="A1458" s="116">
        <v>0.67988425925925933</v>
      </c>
      <c r="B1458">
        <v>-496.40357330000001</v>
      </c>
      <c r="C1458">
        <v>14547.804239999999</v>
      </c>
      <c r="D1458">
        <v>1.276718426</v>
      </c>
      <c r="E1458">
        <v>2.2278145939999998</v>
      </c>
      <c r="G1458" s="116"/>
    </row>
    <row r="1459" spans="1:7">
      <c r="A1459" s="116">
        <v>0.6799074074074074</v>
      </c>
      <c r="B1459">
        <v>-496.40972169999998</v>
      </c>
      <c r="C1459">
        <v>14546.130579999999</v>
      </c>
      <c r="D1459">
        <v>1.2819595399999999</v>
      </c>
      <c r="E1459">
        <v>2.226764132</v>
      </c>
      <c r="G1459" s="116"/>
    </row>
    <row r="1460" spans="1:7">
      <c r="A1460" s="116">
        <v>0.67993055555555559</v>
      </c>
      <c r="B1460">
        <v>-496.41138899999999</v>
      </c>
      <c r="C1460">
        <v>14545.239949999999</v>
      </c>
      <c r="D1460">
        <v>1.2987513129999999</v>
      </c>
      <c r="E1460">
        <v>2.2256627419999999</v>
      </c>
      <c r="G1460" s="116"/>
    </row>
    <row r="1461" spans="1:7">
      <c r="A1461" s="116">
        <v>0.67995370370370367</v>
      </c>
      <c r="B1461">
        <v>-496.40758160000001</v>
      </c>
      <c r="C1461">
        <v>14543.493200000001</v>
      </c>
      <c r="D1461">
        <v>1.299679099</v>
      </c>
      <c r="E1461">
        <v>2.227572441</v>
      </c>
      <c r="G1461" s="116"/>
    </row>
    <row r="1462" spans="1:7">
      <c r="A1462" s="116">
        <v>0.67997685185185175</v>
      </c>
      <c r="B1462">
        <v>-496.3994265</v>
      </c>
      <c r="C1462">
        <v>14542.21235</v>
      </c>
      <c r="D1462">
        <v>1.2680280049999999</v>
      </c>
      <c r="E1462">
        <v>2.2253834459999999</v>
      </c>
      <c r="G1462" s="116"/>
    </row>
    <row r="1463" spans="1:7">
      <c r="A1463" s="116">
        <v>0.68</v>
      </c>
      <c r="B1463">
        <v>-496.39026610000002</v>
      </c>
      <c r="C1463">
        <v>14541.00476</v>
      </c>
      <c r="D1463">
        <v>1.2998841830000001</v>
      </c>
      <c r="E1463">
        <v>2.2263517099999999</v>
      </c>
      <c r="G1463" s="116"/>
    </row>
    <row r="1464" spans="1:7">
      <c r="A1464" s="116">
        <v>0.68002314814814813</v>
      </c>
      <c r="B1464">
        <v>-496.4081319</v>
      </c>
      <c r="C1464">
        <v>14540.889719999999</v>
      </c>
      <c r="D1464">
        <v>1.2446086919999999</v>
      </c>
      <c r="E1464">
        <v>2.2285014950000002</v>
      </c>
      <c r="G1464" s="116"/>
    </row>
    <row r="1465" spans="1:7">
      <c r="A1465" s="116">
        <v>0.68004629629629632</v>
      </c>
      <c r="B1465">
        <v>-496.40157529999999</v>
      </c>
      <c r="C1465">
        <v>14539.80529</v>
      </c>
      <c r="D1465">
        <v>1.2931808890000001</v>
      </c>
      <c r="E1465">
        <v>2.2276627069999999</v>
      </c>
      <c r="G1465" s="116"/>
    </row>
    <row r="1466" spans="1:7">
      <c r="A1466" s="116">
        <v>0.68006944444444439</v>
      </c>
      <c r="B1466">
        <v>-496.40148929999998</v>
      </c>
      <c r="C1466">
        <v>14539.6702</v>
      </c>
      <c r="D1466">
        <v>1.228339013</v>
      </c>
      <c r="E1466">
        <v>2.2270058399999999</v>
      </c>
      <c r="G1466" s="116"/>
    </row>
    <row r="1467" spans="1:7">
      <c r="A1467" s="116">
        <v>0.68009259259259258</v>
      </c>
      <c r="B1467">
        <v>-496.40057259999998</v>
      </c>
      <c r="C1467">
        <v>14538.903829999999</v>
      </c>
      <c r="D1467">
        <v>1.2942476759999999</v>
      </c>
      <c r="E1467">
        <v>2.227795226</v>
      </c>
      <c r="G1467" s="116"/>
    </row>
    <row r="1468" spans="1:7">
      <c r="A1468" s="116">
        <v>0.68011574074074066</v>
      </c>
      <c r="B1468">
        <v>-496.40378859999998</v>
      </c>
      <c r="C1468">
        <v>14537.7035</v>
      </c>
      <c r="D1468">
        <v>1.2882951039999999</v>
      </c>
      <c r="E1468">
        <v>2.2267200269999998</v>
      </c>
      <c r="G1468" s="116"/>
    </row>
    <row r="1469" spans="1:7">
      <c r="A1469" s="116">
        <v>0.68013888888888896</v>
      </c>
      <c r="B1469">
        <v>-496.39129869999999</v>
      </c>
      <c r="C1469">
        <v>14537.54441</v>
      </c>
      <c r="D1469">
        <v>1.3120750160000001</v>
      </c>
      <c r="E1469">
        <v>2.2281400339999999</v>
      </c>
      <c r="G1469" s="116"/>
    </row>
    <row r="1470" spans="1:7">
      <c r="A1470" s="116">
        <v>0.68016203703703704</v>
      </c>
      <c r="B1470">
        <v>-496.40402669999997</v>
      </c>
      <c r="C1470">
        <v>14535.768099999999</v>
      </c>
      <c r="D1470">
        <v>1.2393580749999999</v>
      </c>
      <c r="E1470">
        <v>2.2267853550000001</v>
      </c>
      <c r="G1470" s="116"/>
    </row>
    <row r="1471" spans="1:7">
      <c r="A1471" s="116">
        <v>0.68018518518518523</v>
      </c>
      <c r="B1471">
        <v>-496.39341719999999</v>
      </c>
      <c r="C1471">
        <v>14533.93548</v>
      </c>
      <c r="D1471">
        <v>1.2644995320000001</v>
      </c>
      <c r="E1471">
        <v>2.2259692520000001</v>
      </c>
      <c r="G1471" s="116"/>
    </row>
    <row r="1472" spans="1:7">
      <c r="A1472" s="116">
        <v>0.6802083333333333</v>
      </c>
      <c r="B1472">
        <v>-496.40273070000001</v>
      </c>
      <c r="C1472">
        <v>14533.33736</v>
      </c>
      <c r="D1472">
        <v>1.2730060409999999</v>
      </c>
      <c r="E1472">
        <v>2.2275651089999999</v>
      </c>
      <c r="G1472" s="116"/>
    </row>
    <row r="1473" spans="1:7">
      <c r="A1473" s="116">
        <v>0.68023148148148149</v>
      </c>
      <c r="B1473">
        <v>-496.39334789999998</v>
      </c>
      <c r="C1473">
        <v>14533.304620000001</v>
      </c>
      <c r="D1473">
        <v>1.2454271910000001</v>
      </c>
      <c r="E1473">
        <v>2.227532606</v>
      </c>
      <c r="G1473" s="116"/>
    </row>
    <row r="1474" spans="1:7">
      <c r="A1474" s="116">
        <v>0.68025462962962957</v>
      </c>
      <c r="B1474">
        <v>-496.40946389999999</v>
      </c>
      <c r="C1474">
        <v>14533.00468</v>
      </c>
      <c r="D1474">
        <v>1.2952780310000001</v>
      </c>
      <c r="E1474">
        <v>2.227335289</v>
      </c>
      <c r="G1474" s="116"/>
    </row>
    <row r="1475" spans="1:7">
      <c r="A1475" s="116">
        <v>0.68027777777777787</v>
      </c>
      <c r="B1475">
        <v>-496.39200260000001</v>
      </c>
      <c r="C1475">
        <v>14531.380660000001</v>
      </c>
      <c r="D1475">
        <v>1.29079593</v>
      </c>
      <c r="E1475">
        <v>2.2264096219999998</v>
      </c>
      <c r="G1475" s="116"/>
    </row>
    <row r="1476" spans="1:7">
      <c r="A1476" s="116">
        <v>0.68030092592592595</v>
      </c>
      <c r="B1476">
        <v>-496.4048871</v>
      </c>
      <c r="C1476">
        <v>14529.54084</v>
      </c>
      <c r="D1476">
        <v>1.2958246099999999</v>
      </c>
      <c r="E1476">
        <v>2.2279499399999998</v>
      </c>
      <c r="G1476" s="116"/>
    </row>
    <row r="1477" spans="1:7">
      <c r="A1477" s="116">
        <v>0.68032407407407414</v>
      </c>
      <c r="B1477">
        <v>-496.39433150000002</v>
      </c>
      <c r="C1477">
        <v>14529.164510000001</v>
      </c>
      <c r="D1477">
        <v>1.2765710379999999</v>
      </c>
      <c r="E1477">
        <v>2.227635051</v>
      </c>
      <c r="G1477" s="116"/>
    </row>
    <row r="1478" spans="1:7">
      <c r="A1478" s="116">
        <v>0.68034722222222221</v>
      </c>
      <c r="B1478">
        <v>-496.40123349999999</v>
      </c>
      <c r="C1478">
        <v>14528.86478</v>
      </c>
      <c r="D1478">
        <v>1.297639899</v>
      </c>
      <c r="E1478">
        <v>2.2259913610000002</v>
      </c>
      <c r="G1478" s="116"/>
    </row>
    <row r="1479" spans="1:7">
      <c r="A1479" s="116">
        <v>0.6803703703703704</v>
      </c>
      <c r="B1479">
        <v>-496.4009969</v>
      </c>
      <c r="C1479">
        <v>14527.71313</v>
      </c>
      <c r="D1479">
        <v>1.2965096659999999</v>
      </c>
      <c r="E1479">
        <v>2.2265189780000001</v>
      </c>
      <c r="G1479" s="116"/>
    </row>
    <row r="1480" spans="1:7">
      <c r="A1480" s="116">
        <v>0.68039351851851848</v>
      </c>
      <c r="B1480">
        <v>-496.39566819999999</v>
      </c>
      <c r="C1480">
        <v>14526.29708</v>
      </c>
      <c r="D1480">
        <v>1.3273462620000001</v>
      </c>
      <c r="E1480">
        <v>2.2283543909999999</v>
      </c>
      <c r="G1480" s="116"/>
    </row>
    <row r="1481" spans="1:7">
      <c r="A1481" s="116">
        <v>0.68041666666666656</v>
      </c>
      <c r="B1481">
        <v>-496.40466359999999</v>
      </c>
      <c r="C1481">
        <v>14524.47128</v>
      </c>
      <c r="D1481">
        <v>1.3133633259999999</v>
      </c>
      <c r="E1481">
        <v>2.2264025140000001</v>
      </c>
      <c r="G1481" s="116"/>
    </row>
    <row r="1482" spans="1:7">
      <c r="A1482" s="116">
        <v>0.68043981481481486</v>
      </c>
      <c r="B1482">
        <v>-496.39238829999999</v>
      </c>
      <c r="C1482">
        <v>14523.49568</v>
      </c>
      <c r="D1482">
        <v>1.3577446120000001</v>
      </c>
      <c r="E1482">
        <v>2.2267703280000002</v>
      </c>
      <c r="G1482" s="116"/>
    </row>
    <row r="1483" spans="1:7">
      <c r="A1483" s="116">
        <v>0.68046296296296294</v>
      </c>
      <c r="B1483">
        <v>-496.40929619999997</v>
      </c>
      <c r="C1483">
        <v>14521.94082</v>
      </c>
      <c r="D1483">
        <v>1.332540472</v>
      </c>
      <c r="E1483">
        <v>2.227839973</v>
      </c>
      <c r="G1483" s="116"/>
    </row>
    <row r="1484" spans="1:7">
      <c r="A1484" s="116">
        <v>0.68048611111111112</v>
      </c>
      <c r="B1484">
        <v>-496.41092040000001</v>
      </c>
      <c r="C1484">
        <v>14521.26578</v>
      </c>
      <c r="D1484">
        <v>1.326516223</v>
      </c>
      <c r="E1484">
        <v>2.2260652950000002</v>
      </c>
      <c r="G1484" s="116"/>
    </row>
    <row r="1485" spans="1:7">
      <c r="A1485" s="116">
        <v>0.6805092592592592</v>
      </c>
      <c r="B1485">
        <v>-496.39924689999998</v>
      </c>
      <c r="C1485">
        <v>14519.808569999999</v>
      </c>
      <c r="D1485">
        <v>1.335662796</v>
      </c>
      <c r="E1485">
        <v>2.2262390669999998</v>
      </c>
      <c r="G1485" s="116"/>
    </row>
    <row r="1486" spans="1:7">
      <c r="A1486" s="116">
        <v>0.68053240740740739</v>
      </c>
      <c r="B1486">
        <v>-496.40434140000002</v>
      </c>
      <c r="C1486">
        <v>14518.493060000001</v>
      </c>
      <c r="D1486">
        <v>1.2784597289999999</v>
      </c>
      <c r="E1486">
        <v>2.2269185999999999</v>
      </c>
      <c r="G1486" s="116"/>
    </row>
    <row r="1487" spans="1:7">
      <c r="A1487" s="116">
        <v>0.68055555555555547</v>
      </c>
      <c r="B1487">
        <v>-496.41075919999997</v>
      </c>
      <c r="C1487">
        <v>14518.00159</v>
      </c>
      <c r="D1487">
        <v>1.3619260449999999</v>
      </c>
      <c r="E1487">
        <v>2.2284181639999998</v>
      </c>
      <c r="G1487" s="116"/>
    </row>
    <row r="1488" spans="1:7">
      <c r="A1488" s="116">
        <v>0.68057870370370377</v>
      </c>
      <c r="B1488">
        <v>-496.4023383</v>
      </c>
      <c r="C1488">
        <v>14517.643029999999</v>
      </c>
      <c r="D1488">
        <v>1.3036685210000001</v>
      </c>
      <c r="E1488">
        <v>2.227628411</v>
      </c>
      <c r="G1488" s="116"/>
    </row>
    <row r="1489" spans="1:7">
      <c r="A1489" s="116">
        <v>0.68060185185185185</v>
      </c>
      <c r="B1489">
        <v>-496.403324</v>
      </c>
      <c r="C1489">
        <v>14517.600700000001</v>
      </c>
      <c r="D1489">
        <v>1.358373754</v>
      </c>
      <c r="E1489">
        <v>2.2266966269999999</v>
      </c>
      <c r="G1489" s="116"/>
    </row>
    <row r="1490" spans="1:7">
      <c r="A1490" s="116">
        <v>0.68062500000000004</v>
      </c>
      <c r="B1490">
        <v>-496.39633659999998</v>
      </c>
      <c r="C1490">
        <v>14516.46233</v>
      </c>
      <c r="D1490">
        <v>1.3431426550000001</v>
      </c>
      <c r="E1490">
        <v>2.225812517</v>
      </c>
      <c r="G1490" s="116"/>
    </row>
    <row r="1491" spans="1:7">
      <c r="A1491" s="116">
        <v>0.68064814814814811</v>
      </c>
      <c r="B1491">
        <v>-496.40561050000002</v>
      </c>
      <c r="C1491">
        <v>14515.651019999999</v>
      </c>
      <c r="D1491">
        <v>1.353746205</v>
      </c>
      <c r="E1491">
        <v>2.227107347</v>
      </c>
      <c r="G1491" s="116"/>
    </row>
    <row r="1492" spans="1:7">
      <c r="A1492" s="116">
        <v>0.6806712962962963</v>
      </c>
      <c r="B1492">
        <v>-496.40001310000002</v>
      </c>
      <c r="C1492">
        <v>14513.83655</v>
      </c>
      <c r="D1492">
        <v>1.2979794360000001</v>
      </c>
      <c r="E1492">
        <v>2.2265307220000001</v>
      </c>
      <c r="G1492" s="116"/>
    </row>
    <row r="1493" spans="1:7">
      <c r="A1493" s="116">
        <v>0.68069444444444438</v>
      </c>
      <c r="B1493">
        <v>-496.39749110000002</v>
      </c>
      <c r="C1493">
        <v>14512.88782</v>
      </c>
      <c r="D1493">
        <v>1.3500470419999999</v>
      </c>
      <c r="E1493">
        <v>2.22610625</v>
      </c>
      <c r="G1493" s="116"/>
    </row>
    <row r="1494" spans="1:7">
      <c r="A1494" s="116">
        <v>0.68071759259259268</v>
      </c>
      <c r="B1494">
        <v>-496.3998153</v>
      </c>
      <c r="C1494">
        <v>14511.013199999999</v>
      </c>
      <c r="D1494">
        <v>1.305715966</v>
      </c>
      <c r="E1494">
        <v>2.2257670520000001</v>
      </c>
      <c r="G1494" s="116"/>
    </row>
    <row r="1495" spans="1:7">
      <c r="A1495" s="116">
        <v>0.68074074074074076</v>
      </c>
      <c r="B1495">
        <v>-496.39872480000002</v>
      </c>
      <c r="C1495">
        <v>14510.966109999999</v>
      </c>
      <c r="D1495">
        <v>1.3750773999999999</v>
      </c>
      <c r="E1495">
        <v>2.2276078969999999</v>
      </c>
      <c r="G1495" s="116"/>
    </row>
    <row r="1496" spans="1:7">
      <c r="A1496" s="116">
        <v>0.68076388888888895</v>
      </c>
      <c r="B1496">
        <v>-496.4078634</v>
      </c>
      <c r="C1496">
        <v>14509.329320000001</v>
      </c>
      <c r="D1496">
        <v>1.3258275070000001</v>
      </c>
      <c r="E1496">
        <v>2.2275075059999998</v>
      </c>
      <c r="G1496" s="116"/>
    </row>
    <row r="1497" spans="1:7">
      <c r="A1497" s="116">
        <v>0.68078703703703702</v>
      </c>
      <c r="B1497">
        <v>-496.4088984</v>
      </c>
      <c r="C1497">
        <v>14507.341549999999</v>
      </c>
      <c r="D1497">
        <v>1.3043894549999999</v>
      </c>
      <c r="E1497">
        <v>2.227374701</v>
      </c>
      <c r="G1497" s="116"/>
    </row>
    <row r="1498" spans="1:7">
      <c r="A1498" s="116">
        <v>0.68081018518518521</v>
      </c>
      <c r="B1498">
        <v>-496.40736500000003</v>
      </c>
      <c r="C1498">
        <v>14506.43514</v>
      </c>
      <c r="D1498">
        <v>1.3473235670000001</v>
      </c>
      <c r="E1498">
        <v>2.2263597819999998</v>
      </c>
      <c r="G1498" s="116"/>
    </row>
    <row r="1499" spans="1:7">
      <c r="A1499" s="116">
        <v>0.68083333333333329</v>
      </c>
      <c r="B1499">
        <v>-496.40120960000002</v>
      </c>
      <c r="C1499">
        <v>14505.623879999999</v>
      </c>
      <c r="D1499">
        <v>1.3348083260000001</v>
      </c>
      <c r="E1499">
        <v>2.2270981879999998</v>
      </c>
      <c r="G1499" s="116"/>
    </row>
    <row r="1500" spans="1:7">
      <c r="A1500" s="116">
        <v>0.68085648148148159</v>
      </c>
      <c r="B1500">
        <v>-496.39713360000002</v>
      </c>
      <c r="C1500">
        <v>14503.79912</v>
      </c>
      <c r="D1500">
        <v>1.346710415</v>
      </c>
      <c r="E1500">
        <v>2.2273917509999999</v>
      </c>
      <c r="G1500" s="116"/>
    </row>
    <row r="1501" spans="1:7">
      <c r="A1501" s="116">
        <v>0.68087962962962967</v>
      </c>
      <c r="B1501">
        <v>-496.3906963</v>
      </c>
      <c r="C1501">
        <v>14501.83561</v>
      </c>
      <c r="D1501">
        <v>1.3550841520000001</v>
      </c>
      <c r="E1501">
        <v>2.224529924</v>
      </c>
      <c r="G1501" s="116"/>
    </row>
    <row r="1502" spans="1:7">
      <c r="A1502" s="116">
        <v>0.68090277777777775</v>
      </c>
      <c r="B1502">
        <v>-496.41085850000002</v>
      </c>
      <c r="C1502">
        <v>14500.70141</v>
      </c>
      <c r="D1502">
        <v>1.2940019570000001</v>
      </c>
      <c r="E1502">
        <v>2.2121790880000001</v>
      </c>
      <c r="G1502" s="116"/>
    </row>
    <row r="1503" spans="1:7">
      <c r="A1503" s="116">
        <v>0.68092592592592593</v>
      </c>
      <c r="B1503">
        <v>-496.39758189999998</v>
      </c>
      <c r="C1503">
        <v>14499.044040000001</v>
      </c>
      <c r="D1503">
        <v>1.354361318</v>
      </c>
      <c r="E1503">
        <v>2.2443328120000001</v>
      </c>
      <c r="G1503" s="116"/>
    </row>
    <row r="1504" spans="1:7">
      <c r="A1504" s="116">
        <v>0.68094907407407401</v>
      </c>
      <c r="B1504">
        <v>-496.40809100000001</v>
      </c>
      <c r="C1504">
        <v>14497.277959999999</v>
      </c>
      <c r="D1504">
        <v>1.287472017</v>
      </c>
      <c r="E1504">
        <v>2.1891234819999998</v>
      </c>
      <c r="G1504" s="116"/>
    </row>
    <row r="1505" spans="1:7">
      <c r="A1505" s="116">
        <v>0.6809722222222222</v>
      </c>
      <c r="B1505">
        <v>-496.39937659999998</v>
      </c>
      <c r="C1505">
        <v>14495.32892</v>
      </c>
      <c r="D1505">
        <v>1.3298911</v>
      </c>
      <c r="E1505">
        <v>2.2284484139999998</v>
      </c>
      <c r="G1505" s="116"/>
    </row>
    <row r="1506" spans="1:7">
      <c r="A1506" s="116">
        <v>0.68099537037037028</v>
      </c>
      <c r="B1506">
        <v>-496.4110033</v>
      </c>
      <c r="C1506">
        <v>14494.773740000001</v>
      </c>
      <c r="D1506">
        <v>1.294746736</v>
      </c>
      <c r="E1506">
        <v>2.1950004139999999</v>
      </c>
      <c r="G1506" s="116"/>
    </row>
    <row r="1507" spans="1:7">
      <c r="A1507" s="116">
        <v>0.68101851851851858</v>
      </c>
      <c r="B1507">
        <v>-496.39783340000002</v>
      </c>
      <c r="C1507">
        <v>14494.318569999999</v>
      </c>
      <c r="D1507">
        <v>1.30027206</v>
      </c>
      <c r="E1507">
        <v>2.198359575</v>
      </c>
      <c r="G1507" s="116"/>
    </row>
    <row r="1508" spans="1:7">
      <c r="A1508" s="116">
        <v>0.68104166666666666</v>
      </c>
      <c r="B1508">
        <v>-496.39014989999998</v>
      </c>
      <c r="C1508">
        <v>14494.298210000001</v>
      </c>
      <c r="D1508">
        <v>1.2574465020000001</v>
      </c>
      <c r="E1508">
        <v>2.1997291919999999</v>
      </c>
      <c r="G1508" s="116"/>
    </row>
    <row r="1509" spans="1:7">
      <c r="A1509" s="116">
        <v>0.68106481481481485</v>
      </c>
      <c r="B1509">
        <v>-496.40346090000003</v>
      </c>
      <c r="C1509">
        <v>14492.65684</v>
      </c>
      <c r="D1509">
        <v>1.304121936</v>
      </c>
      <c r="E1509">
        <v>2.2028190840000001</v>
      </c>
      <c r="G1509" s="116"/>
    </row>
    <row r="1510" spans="1:7">
      <c r="A1510" s="116">
        <v>0.68108796296296292</v>
      </c>
      <c r="B1510">
        <v>-496.39931630000001</v>
      </c>
      <c r="C1510">
        <v>14491.45566</v>
      </c>
      <c r="D1510">
        <v>1.310614145</v>
      </c>
      <c r="E1510">
        <v>2.2302539139999999</v>
      </c>
      <c r="G1510" s="116"/>
    </row>
    <row r="1511" spans="1:7">
      <c r="A1511" s="116">
        <v>0.68111111111111111</v>
      </c>
      <c r="B1511">
        <v>-496.39611200000002</v>
      </c>
      <c r="C1511">
        <v>14490.40453</v>
      </c>
      <c r="D1511">
        <v>1.30539169</v>
      </c>
      <c r="E1511">
        <v>2.1877352650000002</v>
      </c>
      <c r="G1511" s="116"/>
    </row>
    <row r="1512" spans="1:7">
      <c r="A1512" s="116">
        <v>0.68113425925925919</v>
      </c>
      <c r="B1512">
        <v>-496.40657099999999</v>
      </c>
      <c r="C1512">
        <v>14490.347529999999</v>
      </c>
      <c r="D1512">
        <v>1.344113857</v>
      </c>
      <c r="E1512">
        <v>2.244665447</v>
      </c>
      <c r="G1512" s="116"/>
    </row>
    <row r="1513" spans="1:7">
      <c r="A1513" s="116">
        <v>0.68115740740740749</v>
      </c>
      <c r="B1513">
        <v>-496.4079385</v>
      </c>
      <c r="C1513">
        <v>14490.289500000001</v>
      </c>
      <c r="D1513">
        <v>1.2938956370000001</v>
      </c>
      <c r="E1513">
        <v>2.1835984650000002</v>
      </c>
      <c r="G1513" s="116"/>
    </row>
    <row r="1514" spans="1:7">
      <c r="A1514" s="116">
        <v>0.68118055555555557</v>
      </c>
      <c r="B1514">
        <v>-496.40865109999999</v>
      </c>
      <c r="C1514">
        <v>14489.18792</v>
      </c>
      <c r="D1514">
        <v>1.292723377</v>
      </c>
      <c r="E1514">
        <v>2.1802990919999998</v>
      </c>
      <c r="G1514" s="116"/>
    </row>
    <row r="1515" spans="1:7">
      <c r="A1515" s="116">
        <v>0.68120370370370376</v>
      </c>
      <c r="B1515">
        <v>-496.40224319999999</v>
      </c>
      <c r="C1515">
        <v>14488.87552</v>
      </c>
      <c r="D1515">
        <v>1.2830815950000001</v>
      </c>
      <c r="E1515">
        <v>2.2180963419999999</v>
      </c>
      <c r="G1515" s="116"/>
    </row>
    <row r="1516" spans="1:7">
      <c r="A1516" s="116">
        <v>0.68122685185185183</v>
      </c>
      <c r="B1516">
        <v>-496.40864370000003</v>
      </c>
      <c r="C1516">
        <v>14488.297479999999</v>
      </c>
      <c r="D1516">
        <v>1.3371208459999999</v>
      </c>
      <c r="E1516">
        <v>2.2248485640000002</v>
      </c>
      <c r="G1516" s="116"/>
    </row>
    <row r="1517" spans="1:7">
      <c r="A1517" s="116">
        <v>0.68125000000000002</v>
      </c>
      <c r="B1517">
        <v>-496.40494539999997</v>
      </c>
      <c r="C1517">
        <v>14488.214610000001</v>
      </c>
      <c r="D1517">
        <v>1.3121765759999999</v>
      </c>
      <c r="E1517">
        <v>2.224754517</v>
      </c>
      <c r="G1517" s="116"/>
    </row>
    <row r="1518" spans="1:7">
      <c r="A1518" s="116">
        <v>0.6812731481481481</v>
      </c>
      <c r="B1518">
        <v>-496.41167130000002</v>
      </c>
      <c r="C1518">
        <v>14487.307790000001</v>
      </c>
      <c r="D1518">
        <v>1.2985299969999999</v>
      </c>
      <c r="E1518">
        <v>2.2233332510000001</v>
      </c>
      <c r="G1518" s="116"/>
    </row>
    <row r="1519" spans="1:7">
      <c r="A1519" s="116">
        <v>0.6812962962962964</v>
      </c>
      <c r="B1519">
        <v>-496.40663280000001</v>
      </c>
      <c r="C1519">
        <v>14486.009110000001</v>
      </c>
      <c r="D1519">
        <v>1.2952456299999999</v>
      </c>
      <c r="E1519">
        <v>2.2196224689999999</v>
      </c>
      <c r="G1519" s="116"/>
    </row>
    <row r="1520" spans="1:7">
      <c r="A1520" s="116">
        <v>0.68131944444444448</v>
      </c>
      <c r="B1520">
        <v>-496.4036547</v>
      </c>
      <c r="C1520">
        <v>14485.94952</v>
      </c>
      <c r="D1520">
        <v>1.2641817289999999</v>
      </c>
      <c r="E1520">
        <v>2.2176808939999999</v>
      </c>
      <c r="G1520" s="116"/>
    </row>
    <row r="1521" spans="1:7">
      <c r="A1521" s="116">
        <v>0.68134259259259267</v>
      </c>
      <c r="B1521">
        <v>-496.39051460000002</v>
      </c>
      <c r="C1521">
        <v>14485.3197</v>
      </c>
      <c r="D1521">
        <v>1.279425604</v>
      </c>
      <c r="E1521">
        <v>2.1949369440000002</v>
      </c>
      <c r="G1521" s="116"/>
    </row>
    <row r="1522" spans="1:7">
      <c r="A1522" s="116">
        <v>0.68136574074074074</v>
      </c>
      <c r="B1522">
        <v>-496.40115209999999</v>
      </c>
      <c r="C1522">
        <v>14484.50135</v>
      </c>
      <c r="D1522">
        <v>1.2777606960000001</v>
      </c>
      <c r="E1522">
        <v>2.218392932</v>
      </c>
      <c r="G1522" s="116"/>
    </row>
    <row r="1523" spans="1:7">
      <c r="A1523" s="116">
        <v>0.68138888888888882</v>
      </c>
      <c r="B1523">
        <v>-496.39368580000001</v>
      </c>
      <c r="C1523">
        <v>14482.84533</v>
      </c>
      <c r="D1523">
        <v>1.3042623579999999</v>
      </c>
      <c r="E1523">
        <v>2.1933910910000001</v>
      </c>
      <c r="G1523" s="116"/>
    </row>
    <row r="1524" spans="1:7">
      <c r="A1524" s="116">
        <v>0.68141203703703701</v>
      </c>
      <c r="B1524">
        <v>-496.39913860000001</v>
      </c>
      <c r="C1524">
        <v>14482.43915</v>
      </c>
      <c r="D1524">
        <v>1.2817424470000001</v>
      </c>
      <c r="E1524">
        <v>2.21563899</v>
      </c>
      <c r="G1524" s="116"/>
    </row>
    <row r="1525" spans="1:7">
      <c r="A1525" s="116">
        <v>0.68143518518518509</v>
      </c>
      <c r="B1525">
        <v>-496.40867129999998</v>
      </c>
      <c r="C1525">
        <v>14480.991110000001</v>
      </c>
      <c r="D1525">
        <v>1.3438854790000001</v>
      </c>
      <c r="E1525">
        <v>2.2246028280000001</v>
      </c>
      <c r="G1525" s="116"/>
    </row>
    <row r="1526" spans="1:7">
      <c r="A1526" s="116">
        <v>0.68145833333333339</v>
      </c>
      <c r="B1526">
        <v>-496.40043880000002</v>
      </c>
      <c r="C1526">
        <v>14480.020210000001</v>
      </c>
      <c r="D1526">
        <v>1.295741391</v>
      </c>
      <c r="E1526">
        <v>2.2232964740000001</v>
      </c>
      <c r="G1526" s="116"/>
    </row>
    <row r="1527" spans="1:7">
      <c r="A1527" s="116">
        <v>0.68148148148148147</v>
      </c>
      <c r="B1527">
        <v>-496.4103715</v>
      </c>
      <c r="C1527">
        <v>14478.7691</v>
      </c>
      <c r="D1527">
        <v>1.3112149049999999</v>
      </c>
      <c r="E1527">
        <v>2.2002212390000002</v>
      </c>
      <c r="G1527" s="116"/>
    </row>
    <row r="1528" spans="1:7">
      <c r="A1528" s="116">
        <v>0.68150462962962965</v>
      </c>
      <c r="B1528">
        <v>-496.40745870000001</v>
      </c>
      <c r="C1528">
        <v>14476.960719999999</v>
      </c>
      <c r="D1528">
        <v>1.294255779</v>
      </c>
      <c r="E1528">
        <v>2.2172399469999999</v>
      </c>
      <c r="G1528" s="116"/>
    </row>
    <row r="1529" spans="1:7">
      <c r="A1529" s="116">
        <v>0.68152777777777773</v>
      </c>
      <c r="B1529">
        <v>-496.39540219999998</v>
      </c>
      <c r="C1529">
        <v>14476.70889</v>
      </c>
      <c r="D1529">
        <v>1.270321042</v>
      </c>
      <c r="E1529">
        <v>2.2059927350000001</v>
      </c>
      <c r="G1529" s="116"/>
    </row>
    <row r="1530" spans="1:7">
      <c r="A1530" s="116">
        <v>0.68155092592592592</v>
      </c>
      <c r="B1530">
        <v>-496.39117759999999</v>
      </c>
      <c r="C1530">
        <v>14475.243990000001</v>
      </c>
      <c r="D1530">
        <v>1.3036197009999999</v>
      </c>
      <c r="E1530">
        <v>2.2093343970000001</v>
      </c>
      <c r="G1530" s="116"/>
    </row>
    <row r="1531" spans="1:7">
      <c r="A1531" s="116">
        <v>0.681574074074074</v>
      </c>
      <c r="B1531">
        <v>-496.40189270000002</v>
      </c>
      <c r="C1531">
        <v>14474.6731</v>
      </c>
      <c r="D1531">
        <v>1.276168435</v>
      </c>
      <c r="E1531">
        <v>2.212707983</v>
      </c>
      <c r="G1531" s="116"/>
    </row>
    <row r="1532" spans="1:7">
      <c r="A1532" s="116">
        <v>0.6815972222222223</v>
      </c>
      <c r="B1532">
        <v>-496.4057431</v>
      </c>
      <c r="C1532">
        <v>14473.89891</v>
      </c>
      <c r="D1532">
        <v>1.2718222509999999</v>
      </c>
      <c r="E1532">
        <v>2.2248368360000002</v>
      </c>
      <c r="G1532" s="116"/>
    </row>
    <row r="1533" spans="1:7">
      <c r="A1533" s="116">
        <v>0.68162037037037038</v>
      </c>
      <c r="B1533">
        <v>-496.4075871</v>
      </c>
      <c r="C1533">
        <v>14472.544889999999</v>
      </c>
      <c r="D1533">
        <v>1.2944893019999999</v>
      </c>
      <c r="E1533">
        <v>2.2102985560000001</v>
      </c>
      <c r="G1533" s="116"/>
    </row>
    <row r="1534" spans="1:7">
      <c r="A1534" s="116">
        <v>0.68164351851851857</v>
      </c>
      <c r="B1534">
        <v>-496.40872359999997</v>
      </c>
      <c r="C1534">
        <v>14471.291880000001</v>
      </c>
      <c r="D1534">
        <v>1.3198830180000001</v>
      </c>
      <c r="E1534">
        <v>2.222562623</v>
      </c>
      <c r="G1534" s="116"/>
    </row>
    <row r="1535" spans="1:7">
      <c r="A1535" s="116">
        <v>0.68166666666666664</v>
      </c>
      <c r="B1535">
        <v>-496.40219780000001</v>
      </c>
      <c r="C1535">
        <v>14471.1986</v>
      </c>
      <c r="D1535">
        <v>1.266279256</v>
      </c>
      <c r="E1535">
        <v>2.2114553780000001</v>
      </c>
      <c r="G1535" s="116"/>
    </row>
    <row r="1536" spans="1:7">
      <c r="A1536" s="116">
        <v>0.68168981481481483</v>
      </c>
      <c r="B1536">
        <v>-496.39538449999998</v>
      </c>
      <c r="C1536">
        <v>14471.12984</v>
      </c>
      <c r="D1536">
        <v>1.3169808510000001</v>
      </c>
      <c r="E1536">
        <v>2.2301315260000001</v>
      </c>
      <c r="G1536" s="116"/>
    </row>
    <row r="1537" spans="1:7">
      <c r="A1537" s="116">
        <v>0.68171296296296291</v>
      </c>
      <c r="B1537">
        <v>-496.39199939999997</v>
      </c>
      <c r="C1537">
        <v>14470.187819999999</v>
      </c>
      <c r="D1537">
        <v>1.2761854560000001</v>
      </c>
      <c r="E1537">
        <v>2.22410109</v>
      </c>
      <c r="G1537" s="116"/>
    </row>
    <row r="1538" spans="1:7">
      <c r="A1538" s="116">
        <v>0.68173611111111121</v>
      </c>
      <c r="B1538">
        <v>-496.41091619999997</v>
      </c>
      <c r="C1538">
        <v>14469.06632</v>
      </c>
      <c r="D1538">
        <v>1.2840585950000001</v>
      </c>
      <c r="E1538">
        <v>2.2260593449999999</v>
      </c>
      <c r="G1538" s="116"/>
    </row>
    <row r="1539" spans="1:7">
      <c r="A1539" s="116">
        <v>0.68175925925925929</v>
      </c>
      <c r="B1539">
        <v>-496.3999594</v>
      </c>
      <c r="C1539">
        <v>14467.262779999999</v>
      </c>
      <c r="D1539">
        <v>1.300631761</v>
      </c>
      <c r="E1539">
        <v>2.2420575600000001</v>
      </c>
      <c r="G1539" s="116"/>
    </row>
    <row r="1540" spans="1:7">
      <c r="A1540" s="116">
        <v>0.68178240740740748</v>
      </c>
      <c r="B1540">
        <v>-496.4105002</v>
      </c>
      <c r="C1540">
        <v>14465.474270000001</v>
      </c>
      <c r="D1540">
        <v>1.3330468499999999</v>
      </c>
      <c r="E1540">
        <v>2.2188299489999999</v>
      </c>
      <c r="G1540" s="116"/>
    </row>
    <row r="1541" spans="1:7">
      <c r="A1541" s="116">
        <v>0.68180555555555555</v>
      </c>
      <c r="B1541">
        <v>-496.39120739999998</v>
      </c>
      <c r="C1541">
        <v>14463.71263</v>
      </c>
      <c r="D1541">
        <v>1.3226527969999999</v>
      </c>
      <c r="E1541">
        <v>2.2157522940000001</v>
      </c>
      <c r="G1541" s="116"/>
    </row>
    <row r="1542" spans="1:7">
      <c r="A1542" s="116">
        <v>0.68182870370370363</v>
      </c>
      <c r="B1542">
        <v>-496.39486520000003</v>
      </c>
      <c r="C1542">
        <v>14463.0263</v>
      </c>
      <c r="D1542">
        <v>1.2960231040000001</v>
      </c>
      <c r="E1542">
        <v>2.1934593859999998</v>
      </c>
      <c r="G1542" s="116"/>
    </row>
    <row r="1543" spans="1:7">
      <c r="A1543" s="116">
        <v>0.68185185185185182</v>
      </c>
      <c r="B1543">
        <v>-496.40416399999998</v>
      </c>
      <c r="C1543">
        <v>14462.00121</v>
      </c>
      <c r="D1543">
        <v>1.291303742</v>
      </c>
      <c r="E1543">
        <v>2.2014123749999999</v>
      </c>
      <c r="G1543" s="116"/>
    </row>
    <row r="1544" spans="1:7">
      <c r="A1544" s="116">
        <v>0.6818749999999999</v>
      </c>
      <c r="B1544">
        <v>-496.3902956</v>
      </c>
      <c r="C1544">
        <v>14460.7498</v>
      </c>
      <c r="D1544">
        <v>1.2813362939999999</v>
      </c>
      <c r="E1544">
        <v>2.2416314599999998</v>
      </c>
      <c r="G1544" s="116"/>
    </row>
    <row r="1545" spans="1:7">
      <c r="A1545" s="116">
        <v>0.6818981481481482</v>
      </c>
      <c r="B1545">
        <v>-496.40774720000002</v>
      </c>
      <c r="C1545">
        <v>14458.84592</v>
      </c>
      <c r="D1545">
        <v>1.309626806</v>
      </c>
      <c r="E1545">
        <v>2.230424363</v>
      </c>
      <c r="G1545" s="116"/>
    </row>
    <row r="1546" spans="1:7">
      <c r="A1546" s="116">
        <v>0.68192129629629628</v>
      </c>
      <c r="B1546">
        <v>-496.3948236</v>
      </c>
      <c r="C1546">
        <v>14457.11889</v>
      </c>
      <c r="D1546">
        <v>1.3338755550000001</v>
      </c>
      <c r="E1546">
        <v>2.2441966870000001</v>
      </c>
      <c r="G1546" s="116"/>
    </row>
    <row r="1547" spans="1:7">
      <c r="A1547" s="116">
        <v>0.68194444444444446</v>
      </c>
      <c r="B1547">
        <v>-496.40502309999999</v>
      </c>
      <c r="C1547">
        <v>14456.6181</v>
      </c>
      <c r="D1547">
        <v>1.2919438889999999</v>
      </c>
      <c r="E1547">
        <v>2.2154349799999999</v>
      </c>
      <c r="G1547" s="116"/>
    </row>
    <row r="1548" spans="1:7">
      <c r="A1548" s="116">
        <v>0.68196759259259254</v>
      </c>
      <c r="B1548">
        <v>-496.41032569999999</v>
      </c>
      <c r="C1548">
        <v>14455.514429999999</v>
      </c>
      <c r="D1548">
        <v>1.319765101</v>
      </c>
      <c r="E1548">
        <v>2.2169979199999998</v>
      </c>
      <c r="G1548" s="116"/>
    </row>
    <row r="1549" spans="1:7">
      <c r="A1549" s="116">
        <v>0.68199074074074073</v>
      </c>
      <c r="B1549">
        <v>-496.39830449999999</v>
      </c>
      <c r="C1549">
        <v>14455.36922</v>
      </c>
      <c r="D1549">
        <v>1.2939479620000001</v>
      </c>
      <c r="E1549">
        <v>2.2283679310000002</v>
      </c>
      <c r="G1549" s="116"/>
    </row>
    <row r="1550" spans="1:7">
      <c r="A1550" s="116">
        <v>0.68201388888888881</v>
      </c>
      <c r="B1550">
        <v>-496.39471090000001</v>
      </c>
      <c r="C1550">
        <v>14454.57021</v>
      </c>
      <c r="D1550">
        <v>1.3202170600000001</v>
      </c>
      <c r="E1550">
        <v>2.2108763659999999</v>
      </c>
      <c r="G1550" s="116"/>
    </row>
    <row r="1551" spans="1:7">
      <c r="A1551" s="116">
        <v>0.68203703703703711</v>
      </c>
      <c r="B1551">
        <v>-496.41007780000001</v>
      </c>
      <c r="C1551">
        <v>14453.00675</v>
      </c>
      <c r="D1551">
        <v>1.2766054739999999</v>
      </c>
      <c r="E1551">
        <v>2.230025049</v>
      </c>
      <c r="G1551" s="116"/>
    </row>
    <row r="1552" spans="1:7">
      <c r="A1552" s="116">
        <v>0.68206018518518519</v>
      </c>
      <c r="B1552">
        <v>-496.4097471</v>
      </c>
      <c r="C1552">
        <v>14452.1059</v>
      </c>
      <c r="D1552">
        <v>1.272260696</v>
      </c>
      <c r="E1552">
        <v>2.205084861</v>
      </c>
      <c r="G1552" s="116"/>
    </row>
    <row r="1553" spans="1:7">
      <c r="A1553" s="116">
        <v>0.68208333333333337</v>
      </c>
      <c r="B1553">
        <v>-496.40415969999998</v>
      </c>
      <c r="C1553">
        <v>14451.660040000001</v>
      </c>
      <c r="D1553">
        <v>1.2827729779999999</v>
      </c>
      <c r="E1553">
        <v>2.22200613</v>
      </c>
      <c r="G1553" s="116"/>
    </row>
    <row r="1554" spans="1:7">
      <c r="A1554" s="116">
        <v>0.68210648148148145</v>
      </c>
      <c r="B1554">
        <v>-496.39343289999999</v>
      </c>
      <c r="C1554">
        <v>14451.38026</v>
      </c>
      <c r="D1554">
        <v>1.28909395</v>
      </c>
      <c r="E1554">
        <v>2.17634595</v>
      </c>
      <c r="G1554" s="116"/>
    </row>
    <row r="1555" spans="1:7">
      <c r="A1555" s="116">
        <v>0.68212962962962964</v>
      </c>
      <c r="B1555">
        <v>-496.40423920000001</v>
      </c>
      <c r="C1555">
        <v>14451.36443</v>
      </c>
      <c r="D1555">
        <v>1.304407509</v>
      </c>
      <c r="E1555">
        <v>2.2364487099999999</v>
      </c>
      <c r="G1555" s="116"/>
    </row>
    <row r="1556" spans="1:7">
      <c r="A1556" s="116">
        <v>0.68215277777777772</v>
      </c>
      <c r="B1556">
        <v>-496.40975020000002</v>
      </c>
      <c r="C1556">
        <v>14449.829760000001</v>
      </c>
      <c r="D1556">
        <v>1.2590508520000001</v>
      </c>
      <c r="E1556">
        <v>2.2282204989999999</v>
      </c>
      <c r="G1556" s="116"/>
    </row>
    <row r="1557" spans="1:7">
      <c r="A1557" s="116">
        <v>0.68217592592592602</v>
      </c>
      <c r="B1557">
        <v>-496.39775859999997</v>
      </c>
      <c r="C1557">
        <v>14449.63306</v>
      </c>
      <c r="D1557">
        <v>1.3099009210000001</v>
      </c>
      <c r="E1557">
        <v>2.2202061899999999</v>
      </c>
      <c r="G1557" s="116"/>
    </row>
    <row r="1558" spans="1:7">
      <c r="A1558" s="116">
        <v>0.6821990740740741</v>
      </c>
      <c r="B1558">
        <v>-496.39472619999998</v>
      </c>
      <c r="C1558">
        <v>14448.356529999999</v>
      </c>
      <c r="D1558">
        <v>1.3175375810000001</v>
      </c>
      <c r="E1558">
        <v>2.220830973</v>
      </c>
      <c r="G1558" s="116"/>
    </row>
    <row r="1559" spans="1:7">
      <c r="A1559" s="116">
        <v>0.68222222222222229</v>
      </c>
      <c r="B1559">
        <v>-496.41165969999997</v>
      </c>
      <c r="C1559">
        <v>14446.680539999999</v>
      </c>
      <c r="D1559">
        <v>1.345851694</v>
      </c>
      <c r="E1559">
        <v>2.2238232299999998</v>
      </c>
      <c r="G1559" s="116"/>
    </row>
    <row r="1560" spans="1:7">
      <c r="A1560" s="116">
        <v>0.68224537037037036</v>
      </c>
      <c r="B1560">
        <v>-496.39796180000002</v>
      </c>
      <c r="C1560">
        <v>14444.77737</v>
      </c>
      <c r="D1560">
        <v>1.3051139949999999</v>
      </c>
      <c r="E1560">
        <v>2.201672947</v>
      </c>
      <c r="G1560" s="116"/>
    </row>
    <row r="1561" spans="1:7">
      <c r="A1561" s="116">
        <v>0.68226851851851855</v>
      </c>
      <c r="B1561">
        <v>-496.41192280000001</v>
      </c>
      <c r="C1561">
        <v>14443.47761</v>
      </c>
      <c r="D1561">
        <v>1.317067209</v>
      </c>
      <c r="E1561">
        <v>2.198984254</v>
      </c>
      <c r="G1561" s="116"/>
    </row>
    <row r="1562" spans="1:7">
      <c r="A1562" s="116">
        <v>0.68229166666666663</v>
      </c>
      <c r="B1562">
        <v>-496.40111469999999</v>
      </c>
      <c r="C1562">
        <v>14442.3182</v>
      </c>
      <c r="D1562">
        <v>1.3207104300000001</v>
      </c>
      <c r="E1562">
        <v>2.220121061</v>
      </c>
      <c r="G1562" s="116"/>
    </row>
    <row r="1563" spans="1:7">
      <c r="A1563" s="116">
        <v>0.68231481481481471</v>
      </c>
      <c r="B1563">
        <v>-496.39799379999999</v>
      </c>
      <c r="C1563">
        <v>14440.34525</v>
      </c>
      <c r="D1563">
        <v>1.298867056</v>
      </c>
      <c r="E1563">
        <v>2.2272896910000002</v>
      </c>
      <c r="G1563" s="116"/>
    </row>
    <row r="1564" spans="1:7">
      <c r="A1564" s="116">
        <v>0.68233796296296301</v>
      </c>
      <c r="B1564">
        <v>-496.39858179999999</v>
      </c>
      <c r="C1564">
        <v>14438.540209999999</v>
      </c>
      <c r="D1564">
        <v>1.3310165039999999</v>
      </c>
      <c r="E1564">
        <v>2.220443033</v>
      </c>
      <c r="G1564" s="116"/>
    </row>
    <row r="1565" spans="1:7">
      <c r="A1565" s="116">
        <v>0.68236111111111108</v>
      </c>
      <c r="B1565">
        <v>-496.39901659999998</v>
      </c>
      <c r="C1565">
        <v>14437.492910000001</v>
      </c>
      <c r="D1565">
        <v>1.3224470829999999</v>
      </c>
      <c r="E1565">
        <v>2.239993884</v>
      </c>
      <c r="G1565" s="116"/>
    </row>
    <row r="1566" spans="1:7">
      <c r="A1566" s="116">
        <v>0.68238425925925927</v>
      </c>
      <c r="B1566">
        <v>-496.40782030000003</v>
      </c>
      <c r="C1566">
        <v>14436.420340000001</v>
      </c>
      <c r="D1566">
        <v>1.2828507440000001</v>
      </c>
      <c r="E1566">
        <v>2.209261841</v>
      </c>
      <c r="G1566" s="116"/>
    </row>
    <row r="1567" spans="1:7">
      <c r="A1567" s="116">
        <v>0.68240740740740735</v>
      </c>
      <c r="B1567">
        <v>-496.3966471</v>
      </c>
      <c r="C1567">
        <v>14434.64723</v>
      </c>
      <c r="D1567">
        <v>1.2671038210000001</v>
      </c>
      <c r="E1567">
        <v>2.2061925659999999</v>
      </c>
      <c r="G1567" s="116"/>
    </row>
    <row r="1568" spans="1:7">
      <c r="A1568" s="116">
        <v>0.68243055555555554</v>
      </c>
      <c r="B1568">
        <v>-496.3918185</v>
      </c>
      <c r="C1568">
        <v>14432.685649999999</v>
      </c>
      <c r="D1568">
        <v>1.3036681429999999</v>
      </c>
      <c r="E1568">
        <v>2.2210855710000001</v>
      </c>
      <c r="G1568" s="116"/>
    </row>
    <row r="1569" spans="1:7">
      <c r="A1569" s="116">
        <v>0.68245370370370362</v>
      </c>
      <c r="B1569">
        <v>-496.3924786</v>
      </c>
      <c r="C1569">
        <v>14432.68491</v>
      </c>
      <c r="D1569">
        <v>1.332956035</v>
      </c>
      <c r="E1569">
        <v>2.2061777469999999</v>
      </c>
      <c r="G1569" s="116"/>
    </row>
    <row r="1570" spans="1:7">
      <c r="A1570" s="116">
        <v>0.68247685185185192</v>
      </c>
      <c r="B1570">
        <v>-496.4026566</v>
      </c>
      <c r="C1570">
        <v>14432.01908</v>
      </c>
      <c r="D1570">
        <v>1.3185206439999999</v>
      </c>
      <c r="E1570">
        <v>2.245265157</v>
      </c>
      <c r="G1570" s="116"/>
    </row>
    <row r="1571" spans="1:7">
      <c r="A1571" s="116">
        <v>0.6825</v>
      </c>
      <c r="B1571">
        <v>-496.40154260000003</v>
      </c>
      <c r="C1571">
        <v>14431.23774</v>
      </c>
      <c r="D1571">
        <v>1.262819919</v>
      </c>
      <c r="E1571">
        <v>2.2141048460000001</v>
      </c>
      <c r="G1571" s="116"/>
    </row>
    <row r="1572" spans="1:7">
      <c r="A1572" s="116">
        <v>0.68252314814814818</v>
      </c>
      <c r="B1572">
        <v>-496.39210259999999</v>
      </c>
      <c r="C1572">
        <v>14429.73214</v>
      </c>
      <c r="D1572">
        <v>1.3433173869999999</v>
      </c>
      <c r="E1572">
        <v>2.2325949070000002</v>
      </c>
      <c r="G1572" s="116"/>
    </row>
    <row r="1573" spans="1:7">
      <c r="A1573" s="116">
        <v>0.68254629629629626</v>
      </c>
      <c r="B1573">
        <v>-496.40095159999998</v>
      </c>
      <c r="C1573">
        <v>14428.14011</v>
      </c>
      <c r="D1573">
        <v>1.2692927300000001</v>
      </c>
      <c r="E1573">
        <v>2.1971236159999998</v>
      </c>
      <c r="G1573" s="116"/>
    </row>
    <row r="1574" spans="1:7">
      <c r="A1574" s="116">
        <v>0.68256944444444445</v>
      </c>
      <c r="B1574">
        <v>-496.39489140000001</v>
      </c>
      <c r="C1574">
        <v>14426.907279999999</v>
      </c>
      <c r="D1574">
        <v>1.283154334</v>
      </c>
      <c r="E1574">
        <v>2.246162869</v>
      </c>
      <c r="G1574" s="116"/>
    </row>
    <row r="1575" spans="1:7">
      <c r="A1575" s="116">
        <v>0.68259259259259253</v>
      </c>
      <c r="B1575">
        <v>-496.40836869999998</v>
      </c>
      <c r="C1575">
        <v>14426.61954</v>
      </c>
      <c r="D1575">
        <v>1.2841559629999999</v>
      </c>
      <c r="E1575">
        <v>2.2094277010000001</v>
      </c>
      <c r="G1575" s="116"/>
    </row>
    <row r="1576" spans="1:7">
      <c r="A1576" s="116">
        <v>0.68261574074074083</v>
      </c>
      <c r="B1576">
        <v>-496.41123670000002</v>
      </c>
      <c r="C1576">
        <v>14426.27786</v>
      </c>
      <c r="D1576">
        <v>1.2913708880000001</v>
      </c>
      <c r="E1576">
        <v>2.2316740789999998</v>
      </c>
      <c r="G1576" s="116"/>
    </row>
    <row r="1577" spans="1:7">
      <c r="A1577" s="116">
        <v>0.68263888888888891</v>
      </c>
      <c r="B1577">
        <v>-496.39605870000003</v>
      </c>
      <c r="C1577">
        <v>14425.43024</v>
      </c>
      <c r="D1577">
        <v>1.285829909</v>
      </c>
      <c r="E1577">
        <v>2.2277844529999999</v>
      </c>
      <c r="G1577" s="116"/>
    </row>
    <row r="1578" spans="1:7">
      <c r="A1578" s="116">
        <v>0.68266203703703709</v>
      </c>
      <c r="B1578">
        <v>-496.40679590000002</v>
      </c>
      <c r="C1578">
        <v>14424.53966</v>
      </c>
      <c r="D1578">
        <v>1.2951201569999999</v>
      </c>
      <c r="E1578">
        <v>2.1948073809999999</v>
      </c>
      <c r="G1578" s="116"/>
    </row>
    <row r="1579" spans="1:7">
      <c r="A1579" s="116">
        <v>0.68268518518518517</v>
      </c>
      <c r="B1579">
        <v>-496.40563070000002</v>
      </c>
      <c r="C1579">
        <v>14422.67935</v>
      </c>
      <c r="D1579">
        <v>1.341140765</v>
      </c>
      <c r="E1579">
        <v>2.2370403090000002</v>
      </c>
      <c r="G1579" s="116"/>
    </row>
    <row r="1580" spans="1:7">
      <c r="A1580" s="116">
        <v>0.68270833333333336</v>
      </c>
      <c r="B1580">
        <v>-496.40331149999997</v>
      </c>
      <c r="C1580">
        <v>14421.9995</v>
      </c>
      <c r="D1580">
        <v>1.268000483</v>
      </c>
      <c r="E1580">
        <v>2.2429856730000002</v>
      </c>
      <c r="G1580" s="116"/>
    </row>
    <row r="1581" spans="1:7">
      <c r="A1581" s="116">
        <v>0.68273148148148144</v>
      </c>
      <c r="B1581">
        <v>-496.39563340000001</v>
      </c>
      <c r="C1581">
        <v>14421.314249999999</v>
      </c>
      <c r="D1581">
        <v>1.3199123479999999</v>
      </c>
      <c r="E1581">
        <v>2.201454606</v>
      </c>
      <c r="G1581" s="116"/>
    </row>
    <row r="1582" spans="1:7">
      <c r="A1582" s="116">
        <v>0.68275462962962974</v>
      </c>
      <c r="B1582">
        <v>-496.40458749999999</v>
      </c>
      <c r="C1582">
        <v>14420.368549999999</v>
      </c>
      <c r="D1582">
        <v>1.306157148</v>
      </c>
      <c r="E1582">
        <v>2.2127288300000001</v>
      </c>
      <c r="G1582" s="116"/>
    </row>
    <row r="1583" spans="1:7">
      <c r="A1583" s="116">
        <v>0.68277777777777782</v>
      </c>
      <c r="B1583">
        <v>-496.40174999999999</v>
      </c>
      <c r="C1583">
        <v>14419.374760000001</v>
      </c>
      <c r="D1583">
        <v>1.337434792</v>
      </c>
      <c r="E1583">
        <v>2.21587566</v>
      </c>
      <c r="G1583" s="116"/>
    </row>
    <row r="1584" spans="1:7">
      <c r="A1584" s="116">
        <v>0.68280092592592589</v>
      </c>
      <c r="B1584">
        <v>-496.40983790000001</v>
      </c>
      <c r="C1584">
        <v>14417.65128</v>
      </c>
      <c r="D1584">
        <v>1.3198592849999999</v>
      </c>
      <c r="E1584">
        <v>2.2125027940000002</v>
      </c>
      <c r="G1584" s="116"/>
    </row>
    <row r="1585" spans="1:7">
      <c r="A1585" s="116">
        <v>0.68282407407407408</v>
      </c>
      <c r="B1585">
        <v>-496.3955378</v>
      </c>
      <c r="C1585">
        <v>14417.61788</v>
      </c>
      <c r="D1585">
        <v>1.279867254</v>
      </c>
      <c r="E1585">
        <v>2.2010907990000002</v>
      </c>
      <c r="G1585" s="116"/>
    </row>
    <row r="1586" spans="1:7">
      <c r="A1586" s="116">
        <v>0.68284722222222216</v>
      </c>
      <c r="B1586">
        <v>-496.39582250000001</v>
      </c>
      <c r="C1586">
        <v>14415.7965</v>
      </c>
      <c r="D1586">
        <v>1.3118828389999999</v>
      </c>
      <c r="E1586">
        <v>2.212485633</v>
      </c>
      <c r="G1586" s="116"/>
    </row>
    <row r="1587" spans="1:7">
      <c r="A1587" s="116">
        <v>0.68287037037037035</v>
      </c>
      <c r="B1587">
        <v>-496.41104739999997</v>
      </c>
      <c r="C1587">
        <v>14414.61124</v>
      </c>
      <c r="D1587">
        <v>1.329230299</v>
      </c>
      <c r="E1587">
        <v>2.241405104</v>
      </c>
      <c r="G1587" s="116"/>
    </row>
    <row r="1588" spans="1:7">
      <c r="A1588" s="116">
        <v>0.68289351851851843</v>
      </c>
      <c r="B1588">
        <v>-496.40193529999999</v>
      </c>
      <c r="C1588">
        <v>14412.65712</v>
      </c>
      <c r="D1588">
        <v>1.2751375170000001</v>
      </c>
      <c r="E1588">
        <v>2.2019887809999998</v>
      </c>
      <c r="G1588" s="116"/>
    </row>
    <row r="1589" spans="1:7">
      <c r="A1589" s="116">
        <v>0.68291666666666673</v>
      </c>
      <c r="B1589">
        <v>-496.40381500000001</v>
      </c>
      <c r="C1589">
        <v>14412.440629999999</v>
      </c>
      <c r="D1589">
        <v>1.328360041</v>
      </c>
      <c r="E1589">
        <v>2.189391095</v>
      </c>
      <c r="G1589" s="116"/>
    </row>
    <row r="1590" spans="1:7">
      <c r="A1590" s="116">
        <v>0.68293981481481481</v>
      </c>
      <c r="B1590">
        <v>-496.39730530000003</v>
      </c>
      <c r="C1590">
        <v>14412.12832</v>
      </c>
      <c r="D1590">
        <v>1.2580355670000001</v>
      </c>
      <c r="E1590">
        <v>2.2313136099999999</v>
      </c>
      <c r="G1590" s="116"/>
    </row>
    <row r="1591" spans="1:7">
      <c r="A1591" s="116">
        <v>0.68296296296296299</v>
      </c>
      <c r="B1591">
        <v>-496.39544769999998</v>
      </c>
      <c r="C1591">
        <v>14410.916590000001</v>
      </c>
      <c r="D1591">
        <v>1.306357518</v>
      </c>
      <c r="E1591">
        <v>2.2167649979999999</v>
      </c>
      <c r="G1591" s="116"/>
    </row>
    <row r="1592" spans="1:7">
      <c r="A1592" s="116">
        <v>0.68298611111111107</v>
      </c>
      <c r="B1592">
        <v>-496.40125920000003</v>
      </c>
      <c r="C1592">
        <v>14410.03109</v>
      </c>
      <c r="D1592">
        <v>1.334488594</v>
      </c>
      <c r="E1592">
        <v>2.1938775690000001</v>
      </c>
      <c r="G1592" s="116"/>
    </row>
    <row r="1593" spans="1:7">
      <c r="A1593" s="116">
        <v>0.68300925925925926</v>
      </c>
      <c r="B1593">
        <v>-496.40767629999999</v>
      </c>
      <c r="C1593">
        <v>14409.236639999999</v>
      </c>
      <c r="D1593">
        <v>1.28310002</v>
      </c>
      <c r="E1593">
        <v>2.2302917779999998</v>
      </c>
      <c r="G1593" s="116"/>
    </row>
    <row r="1594" spans="1:7">
      <c r="A1594" s="116">
        <v>0.68303240740740734</v>
      </c>
      <c r="B1594">
        <v>-496.39174730000002</v>
      </c>
      <c r="C1594">
        <v>14408.27044</v>
      </c>
      <c r="D1594">
        <v>1.348273893</v>
      </c>
      <c r="E1594">
        <v>2.201366261</v>
      </c>
      <c r="G1594" s="116"/>
    </row>
    <row r="1595" spans="1:7">
      <c r="A1595" s="116">
        <v>0.68305555555555564</v>
      </c>
      <c r="B1595">
        <v>-496.4091588</v>
      </c>
      <c r="C1595">
        <v>14406.284589999999</v>
      </c>
      <c r="D1595">
        <v>1.3005927390000001</v>
      </c>
      <c r="E1595">
        <v>2.2233043079999999</v>
      </c>
      <c r="G1595" s="116"/>
    </row>
    <row r="1596" spans="1:7">
      <c r="A1596" s="116">
        <v>0.68307870370370372</v>
      </c>
      <c r="B1596">
        <v>-496.41166509999999</v>
      </c>
      <c r="C1596">
        <v>14404.550380000001</v>
      </c>
      <c r="D1596">
        <v>1.3311656650000001</v>
      </c>
      <c r="E1596">
        <v>2.220447573</v>
      </c>
      <c r="G1596" s="116"/>
    </row>
    <row r="1597" spans="1:7">
      <c r="A1597" s="116">
        <v>0.6831018518518519</v>
      </c>
      <c r="B1597">
        <v>-496.39052170000002</v>
      </c>
      <c r="C1597">
        <v>14403.04199</v>
      </c>
      <c r="D1597">
        <v>1.3268931429999999</v>
      </c>
      <c r="E1597">
        <v>2.2084167429999999</v>
      </c>
      <c r="G1597" s="116"/>
    </row>
    <row r="1598" spans="1:7">
      <c r="A1598" s="116">
        <v>0.68312499999999998</v>
      </c>
      <c r="B1598">
        <v>-496.39326390000002</v>
      </c>
      <c r="C1598">
        <v>14402.908600000001</v>
      </c>
      <c r="D1598">
        <v>1.274750855</v>
      </c>
      <c r="E1598">
        <v>2.2186800070000001</v>
      </c>
      <c r="G1598" s="116"/>
    </row>
    <row r="1599" spans="1:7">
      <c r="A1599" s="116">
        <v>0.68314814814814817</v>
      </c>
      <c r="B1599">
        <v>-496.40365320000001</v>
      </c>
      <c r="C1599">
        <v>14401.925440000001</v>
      </c>
      <c r="D1599">
        <v>1.287267731</v>
      </c>
      <c r="E1599">
        <v>2.2249733040000002</v>
      </c>
      <c r="G1599" s="116"/>
    </row>
    <row r="1600" spans="1:7">
      <c r="A1600" s="116">
        <v>0.68317129629629625</v>
      </c>
      <c r="B1600">
        <v>-496.39971830000002</v>
      </c>
      <c r="C1600">
        <v>14401.66311</v>
      </c>
      <c r="D1600">
        <v>1.243051143</v>
      </c>
      <c r="E1600">
        <v>2.2165626779999998</v>
      </c>
      <c r="G1600" s="116"/>
    </row>
    <row r="1601" spans="1:7">
      <c r="A1601" s="116">
        <v>0.68319444444444455</v>
      </c>
      <c r="B1601">
        <v>-496.4079504</v>
      </c>
      <c r="C1601">
        <v>14400.17599</v>
      </c>
      <c r="D1601">
        <v>1.3020244889999999</v>
      </c>
      <c r="E1601">
        <v>2.2322943959999999</v>
      </c>
      <c r="G1601" s="116"/>
    </row>
    <row r="1602" spans="1:7">
      <c r="A1602" s="116">
        <v>0.68321759259259263</v>
      </c>
      <c r="B1602">
        <v>-496.39729610000001</v>
      </c>
      <c r="C1602">
        <v>14399.88999</v>
      </c>
      <c r="D1602">
        <v>1.308460986</v>
      </c>
      <c r="E1602">
        <v>2.2313014739999999</v>
      </c>
      <c r="G1602" s="116"/>
    </row>
    <row r="1603" spans="1:7">
      <c r="A1603" s="116">
        <v>0.6832407407407407</v>
      </c>
      <c r="B1603">
        <v>-496.39428199999998</v>
      </c>
      <c r="C1603">
        <v>14398.921109999999</v>
      </c>
      <c r="D1603">
        <v>1.2998185259999999</v>
      </c>
      <c r="E1603">
        <v>2.2084232639999999</v>
      </c>
      <c r="G1603" s="116"/>
    </row>
    <row r="1604" spans="1:7">
      <c r="A1604" s="116">
        <v>0.68326388888888889</v>
      </c>
      <c r="B1604">
        <v>-496.3935366</v>
      </c>
      <c r="C1604">
        <v>14398.644050000001</v>
      </c>
      <c r="D1604">
        <v>1.2849825640000001</v>
      </c>
      <c r="E1604">
        <v>2.2397263519999999</v>
      </c>
      <c r="G1604" s="116"/>
    </row>
    <row r="1605" spans="1:7">
      <c r="A1605" s="116">
        <v>0.68328703703703697</v>
      </c>
      <c r="B1605">
        <v>-496.39637399999998</v>
      </c>
      <c r="C1605">
        <v>14396.717699999999</v>
      </c>
      <c r="D1605">
        <v>1.3195242629999999</v>
      </c>
      <c r="E1605">
        <v>2.2126434989999999</v>
      </c>
      <c r="G1605" s="116"/>
    </row>
    <row r="1606" spans="1:7">
      <c r="A1606" s="116">
        <v>0.68331018518518516</v>
      </c>
      <c r="B1606">
        <v>-496.40361360000003</v>
      </c>
      <c r="C1606">
        <v>14395.50115</v>
      </c>
      <c r="D1606">
        <v>1.316885393</v>
      </c>
      <c r="E1606">
        <v>2.2541418420000001</v>
      </c>
      <c r="G1606" s="116"/>
    </row>
    <row r="1607" spans="1:7">
      <c r="A1607" s="116">
        <v>0.68333333333333324</v>
      </c>
      <c r="B1607">
        <v>-496.40727440000001</v>
      </c>
      <c r="C1607">
        <v>14393.5105</v>
      </c>
      <c r="D1607">
        <v>1.3302960450000001</v>
      </c>
      <c r="E1607">
        <v>2.2194287789999998</v>
      </c>
      <c r="G1607" s="116"/>
    </row>
    <row r="1608" spans="1:7">
      <c r="A1608" s="116">
        <v>0.68335648148148154</v>
      </c>
      <c r="B1608">
        <v>-496.39143289999998</v>
      </c>
      <c r="C1608">
        <v>14392.317870000001</v>
      </c>
      <c r="D1608">
        <v>1.2600881559999999</v>
      </c>
      <c r="E1608">
        <v>2.2177620820000001</v>
      </c>
      <c r="G1608" s="116"/>
    </row>
    <row r="1609" spans="1:7">
      <c r="A1609" s="116">
        <v>0.68337962962962961</v>
      </c>
      <c r="B1609">
        <v>-496.41091519999998</v>
      </c>
      <c r="C1609">
        <v>14391.45716</v>
      </c>
      <c r="D1609">
        <v>1.2755999360000001</v>
      </c>
      <c r="E1609">
        <v>2.2155106550000001</v>
      </c>
      <c r="G1609" s="116"/>
    </row>
    <row r="1610" spans="1:7">
      <c r="A1610" s="116">
        <v>0.6834027777777778</v>
      </c>
      <c r="B1610">
        <v>-496.40476630000001</v>
      </c>
      <c r="C1610">
        <v>14389.465990000001</v>
      </c>
      <c r="D1610">
        <v>1.27757889</v>
      </c>
      <c r="E1610">
        <v>2.2338248479999998</v>
      </c>
      <c r="G1610" s="116"/>
    </row>
    <row r="1611" spans="1:7">
      <c r="A1611" s="116">
        <v>0.68342592592592588</v>
      </c>
      <c r="B1611">
        <v>-496.40269660000001</v>
      </c>
      <c r="C1611">
        <v>14388.77894</v>
      </c>
      <c r="D1611">
        <v>1.2954422830000001</v>
      </c>
      <c r="E1611">
        <v>2.2457656190000002</v>
      </c>
      <c r="G1611" s="116"/>
    </row>
    <row r="1612" spans="1:7">
      <c r="A1612" s="116">
        <v>0.68344907407407407</v>
      </c>
      <c r="B1612">
        <v>-496.40859949999998</v>
      </c>
      <c r="C1612">
        <v>14387.086380000001</v>
      </c>
      <c r="D1612">
        <v>1.2852345999999999</v>
      </c>
      <c r="E1612">
        <v>2.2133526450000001</v>
      </c>
      <c r="G1612" s="116"/>
    </row>
    <row r="1613" spans="1:7">
      <c r="A1613" s="116">
        <v>0.68347222222222215</v>
      </c>
      <c r="B1613">
        <v>-496.39227119999998</v>
      </c>
      <c r="C1613">
        <v>14386.070760000001</v>
      </c>
      <c r="D1613">
        <v>1.342699732</v>
      </c>
      <c r="E1613">
        <v>2.2218870229999999</v>
      </c>
      <c r="G1613" s="116"/>
    </row>
    <row r="1614" spans="1:7">
      <c r="A1614" s="116">
        <v>0.68349537037037045</v>
      </c>
      <c r="B1614">
        <v>-496.39286420000002</v>
      </c>
      <c r="C1614">
        <v>14385.839019999999</v>
      </c>
      <c r="D1614">
        <v>1.3114141340000001</v>
      </c>
      <c r="E1614">
        <v>2.2217309049999998</v>
      </c>
      <c r="G1614" s="116"/>
    </row>
    <row r="1615" spans="1:7">
      <c r="A1615" s="116">
        <v>0.68351851851851853</v>
      </c>
      <c r="B1615">
        <v>-496.41022829999997</v>
      </c>
      <c r="C1615">
        <v>14384.71444</v>
      </c>
      <c r="D1615">
        <v>1.2686571209999999</v>
      </c>
      <c r="E1615">
        <v>2.1542209560000001</v>
      </c>
      <c r="G1615" s="116"/>
    </row>
    <row r="1616" spans="1:7">
      <c r="A1616" s="116">
        <v>0.68354166666666671</v>
      </c>
      <c r="B1616">
        <v>-496.39295620000001</v>
      </c>
      <c r="C1616">
        <v>14384.072399999999</v>
      </c>
      <c r="D1616">
        <v>1.2698953040000001</v>
      </c>
      <c r="E1616">
        <v>2.1682892890000001</v>
      </c>
      <c r="G1616" s="116"/>
    </row>
    <row r="1617" spans="1:7">
      <c r="A1617" s="116">
        <v>0.68356481481481479</v>
      </c>
      <c r="B1617">
        <v>-496.39582819999998</v>
      </c>
      <c r="C1617">
        <v>14382.55855</v>
      </c>
      <c r="D1617">
        <v>1.2334394689999999</v>
      </c>
      <c r="E1617">
        <v>2.1796555720000002</v>
      </c>
      <c r="G1617" s="116"/>
    </row>
    <row r="1618" spans="1:7">
      <c r="A1618" s="116">
        <v>0.68358796296296298</v>
      </c>
      <c r="B1618">
        <v>-496.39053100000001</v>
      </c>
      <c r="C1618">
        <v>14382.522559999999</v>
      </c>
      <c r="D1618">
        <v>1.2560155449999999</v>
      </c>
      <c r="E1618">
        <v>2.2042816439999999</v>
      </c>
      <c r="G1618" s="116"/>
    </row>
    <row r="1619" spans="1:7">
      <c r="A1619" s="116">
        <v>0.68361111111111106</v>
      </c>
      <c r="B1619">
        <v>-496.39712939999998</v>
      </c>
      <c r="C1619">
        <v>14381.458780000001</v>
      </c>
      <c r="D1619">
        <v>1.2458181420000001</v>
      </c>
      <c r="E1619">
        <v>2.1562950270000001</v>
      </c>
      <c r="G1619" s="116"/>
    </row>
    <row r="1620" spans="1:7">
      <c r="A1620" s="116">
        <v>0.68363425925925936</v>
      </c>
      <c r="B1620">
        <v>-496.39611839999998</v>
      </c>
      <c r="C1620">
        <v>14380.6265</v>
      </c>
      <c r="D1620">
        <v>1.2832103530000001</v>
      </c>
      <c r="E1620">
        <v>2.171337673</v>
      </c>
      <c r="G1620" s="116"/>
    </row>
    <row r="1621" spans="1:7">
      <c r="A1621" s="116">
        <v>0.68365740740740744</v>
      </c>
      <c r="B1621">
        <v>-496.39664399999998</v>
      </c>
      <c r="C1621">
        <v>14379.03256</v>
      </c>
      <c r="D1621">
        <v>1.2370887429999999</v>
      </c>
      <c r="E1621">
        <v>2.1850469449999999</v>
      </c>
      <c r="G1621" s="116"/>
    </row>
    <row r="1622" spans="1:7">
      <c r="A1622" s="116">
        <v>0.68368055555555562</v>
      </c>
      <c r="B1622">
        <v>-496.401207</v>
      </c>
      <c r="C1622">
        <v>14378.32265</v>
      </c>
      <c r="D1622">
        <v>1.2175685279999999</v>
      </c>
      <c r="E1622">
        <v>2.2124441309999998</v>
      </c>
      <c r="G1622" s="116"/>
    </row>
    <row r="1623" spans="1:7">
      <c r="A1623" s="116">
        <v>0.6837037037037037</v>
      </c>
      <c r="B1623">
        <v>-496.39465569999999</v>
      </c>
      <c r="C1623">
        <v>14378.26247</v>
      </c>
      <c r="D1623">
        <v>1.267415771</v>
      </c>
      <c r="E1623">
        <v>2.2074993909999998</v>
      </c>
      <c r="G1623" s="116"/>
    </row>
    <row r="1624" spans="1:7">
      <c r="A1624" s="116">
        <v>0.68372685185185178</v>
      </c>
      <c r="B1624">
        <v>-496.39119849999997</v>
      </c>
      <c r="C1624">
        <v>14376.54276</v>
      </c>
      <c r="D1624">
        <v>1.269437054</v>
      </c>
      <c r="E1624">
        <v>2.1881142790000001</v>
      </c>
      <c r="G1624" s="116"/>
    </row>
    <row r="1625" spans="1:7">
      <c r="A1625" s="116">
        <v>0.68374999999999997</v>
      </c>
      <c r="B1625">
        <v>-496.39187299999998</v>
      </c>
      <c r="C1625">
        <v>14375.396549999999</v>
      </c>
      <c r="D1625">
        <v>1.2375156350000001</v>
      </c>
      <c r="E1625">
        <v>2.1738694750000001</v>
      </c>
      <c r="G1625" s="116"/>
    </row>
    <row r="1626" spans="1:7">
      <c r="A1626" s="116">
        <v>0.68377314814814805</v>
      </c>
      <c r="B1626">
        <v>-496.39857710000001</v>
      </c>
      <c r="C1626">
        <v>14373.571309999999</v>
      </c>
      <c r="D1626">
        <v>1.275150027</v>
      </c>
      <c r="E1626">
        <v>2.1669523310000001</v>
      </c>
      <c r="G1626" s="116"/>
    </row>
    <row r="1627" spans="1:7">
      <c r="A1627" s="116">
        <v>0.68379629629629635</v>
      </c>
      <c r="B1627">
        <v>-496.40379030000003</v>
      </c>
      <c r="C1627">
        <v>14373.30947</v>
      </c>
      <c r="D1627">
        <v>1.2859162280000001</v>
      </c>
      <c r="E1627">
        <v>2.1900042919999998</v>
      </c>
      <c r="G1627" s="116"/>
    </row>
    <row r="1628" spans="1:7">
      <c r="A1628" s="116">
        <v>0.68381944444444442</v>
      </c>
      <c r="B1628">
        <v>-496.3937593</v>
      </c>
      <c r="C1628">
        <v>14372.50467</v>
      </c>
      <c r="D1628">
        <v>1.2706832859999999</v>
      </c>
      <c r="E1628">
        <v>2.1861936599999998</v>
      </c>
      <c r="G1628" s="116"/>
    </row>
    <row r="1629" spans="1:7">
      <c r="A1629" s="116">
        <v>0.68384259259259261</v>
      </c>
      <c r="B1629">
        <v>-496.39339869999998</v>
      </c>
      <c r="C1629">
        <v>14371.64158</v>
      </c>
      <c r="D1629">
        <v>1.2541665710000001</v>
      </c>
      <c r="E1629">
        <v>2.1846662060000002</v>
      </c>
      <c r="G1629" s="116"/>
    </row>
    <row r="1630" spans="1:7">
      <c r="A1630" s="116">
        <v>0.68386574074074069</v>
      </c>
      <c r="B1630">
        <v>-496.39186230000001</v>
      </c>
      <c r="C1630">
        <v>14370.600549999999</v>
      </c>
      <c r="D1630">
        <v>1.293379442</v>
      </c>
      <c r="E1630">
        <v>2.1831732430000002</v>
      </c>
      <c r="G1630" s="116"/>
    </row>
    <row r="1631" spans="1:7">
      <c r="A1631" s="116">
        <v>0.68388888888888888</v>
      </c>
      <c r="B1631">
        <v>-496.41130329999999</v>
      </c>
      <c r="C1631">
        <v>14369.706690000001</v>
      </c>
      <c r="D1631">
        <v>1.2530606559999999</v>
      </c>
      <c r="E1631">
        <v>2.162832995</v>
      </c>
      <c r="G1631" s="116"/>
    </row>
    <row r="1632" spans="1:7">
      <c r="A1632" s="116">
        <v>0.68391203703703696</v>
      </c>
      <c r="B1632">
        <v>-496.40878679999997</v>
      </c>
      <c r="C1632">
        <v>14368.813749999999</v>
      </c>
      <c r="D1632">
        <v>1.276230926</v>
      </c>
      <c r="E1632">
        <v>2.1775304370000002</v>
      </c>
      <c r="G1632" s="116"/>
    </row>
    <row r="1633" spans="1:7">
      <c r="A1633" s="116">
        <v>0.68393518518518526</v>
      </c>
      <c r="B1633">
        <v>-496.40366779999999</v>
      </c>
      <c r="C1633">
        <v>14367.399219999999</v>
      </c>
      <c r="D1633">
        <v>1.308615895</v>
      </c>
      <c r="E1633">
        <v>2.182040046</v>
      </c>
      <c r="G1633" s="116"/>
    </row>
    <row r="1634" spans="1:7">
      <c r="A1634" s="116">
        <v>0.68395833333333333</v>
      </c>
      <c r="B1634">
        <v>-496.40693329999999</v>
      </c>
      <c r="C1634">
        <v>14367.32834</v>
      </c>
      <c r="D1634">
        <v>1.287386578</v>
      </c>
      <c r="E1634">
        <v>2.206385112</v>
      </c>
      <c r="G1634" s="116"/>
    </row>
    <row r="1635" spans="1:7">
      <c r="A1635" s="116">
        <v>0.68398148148148152</v>
      </c>
      <c r="B1635">
        <v>-496.40625770000003</v>
      </c>
      <c r="C1635">
        <v>14365.693590000001</v>
      </c>
      <c r="D1635">
        <v>1.2259334630000001</v>
      </c>
      <c r="E1635">
        <v>2.1882309860000002</v>
      </c>
      <c r="G1635" s="116"/>
    </row>
    <row r="1636" spans="1:7">
      <c r="A1636" s="116">
        <v>0.6840046296296296</v>
      </c>
      <c r="B1636">
        <v>-496.39728600000001</v>
      </c>
      <c r="C1636">
        <v>14363.888779999999</v>
      </c>
      <c r="D1636">
        <v>1.263042488</v>
      </c>
      <c r="E1636">
        <v>2.1621752970000001</v>
      </c>
      <c r="G1636" s="116"/>
    </row>
    <row r="1637" spans="1:7">
      <c r="A1637" s="116">
        <v>0.68402777777777779</v>
      </c>
      <c r="B1637">
        <v>-496.40484309999999</v>
      </c>
      <c r="C1637">
        <v>14363.86002</v>
      </c>
      <c r="D1637">
        <v>1.286456687</v>
      </c>
      <c r="E1637">
        <v>2.1733950790000001</v>
      </c>
      <c r="G1637" s="116"/>
    </row>
    <row r="1638" spans="1:7">
      <c r="A1638" s="116">
        <v>0.68405092592592587</v>
      </c>
      <c r="B1638">
        <v>-496.3955843</v>
      </c>
      <c r="C1638">
        <v>14361.975049999999</v>
      </c>
      <c r="D1638">
        <v>1.2795778840000001</v>
      </c>
      <c r="E1638">
        <v>2.182405159</v>
      </c>
      <c r="G1638" s="116"/>
    </row>
    <row r="1639" spans="1:7">
      <c r="A1639" s="116">
        <v>0.68407407407407417</v>
      </c>
      <c r="B1639">
        <v>-496.40679010000002</v>
      </c>
      <c r="C1639">
        <v>14360.402760000001</v>
      </c>
      <c r="D1639">
        <v>1.2421905499999999</v>
      </c>
      <c r="E1639">
        <v>2.200310746</v>
      </c>
      <c r="G1639" s="116"/>
    </row>
    <row r="1640" spans="1:7">
      <c r="A1640" s="116">
        <v>0.68409722222222225</v>
      </c>
      <c r="B1640">
        <v>-496.40655240000001</v>
      </c>
      <c r="C1640">
        <v>14358.683929999999</v>
      </c>
      <c r="D1640">
        <v>1.296541223</v>
      </c>
      <c r="E1640">
        <v>2.2071322430000002</v>
      </c>
      <c r="G1640" s="116"/>
    </row>
    <row r="1641" spans="1:7">
      <c r="A1641" s="116">
        <v>0.68412037037037043</v>
      </c>
      <c r="B1641">
        <v>-496.40501089999998</v>
      </c>
      <c r="C1641">
        <v>14357.60716</v>
      </c>
      <c r="D1641">
        <v>1.236736743</v>
      </c>
      <c r="E1641">
        <v>2.1969623139999999</v>
      </c>
      <c r="G1641" s="116"/>
    </row>
    <row r="1642" spans="1:7">
      <c r="A1642" s="116">
        <v>0.68414351851851851</v>
      </c>
      <c r="B1642">
        <v>-496.40371640000001</v>
      </c>
      <c r="C1642">
        <v>14356.85607</v>
      </c>
      <c r="D1642">
        <v>1.3171541630000001</v>
      </c>
      <c r="E1642">
        <v>2.1946928419999998</v>
      </c>
      <c r="G1642" s="116"/>
    </row>
    <row r="1643" spans="1:7">
      <c r="A1643" s="116">
        <v>0.6841666666666667</v>
      </c>
      <c r="B1643">
        <v>-496.40264000000002</v>
      </c>
      <c r="C1643">
        <v>14355.09814</v>
      </c>
      <c r="D1643">
        <v>1.3186357150000001</v>
      </c>
      <c r="E1643">
        <v>2.235459863</v>
      </c>
      <c r="G1643" s="116"/>
    </row>
    <row r="1644" spans="1:7">
      <c r="A1644" s="116">
        <v>0.68418981481481478</v>
      </c>
      <c r="B1644">
        <v>-496.39675929999999</v>
      </c>
      <c r="C1644">
        <v>14354.072399999999</v>
      </c>
      <c r="D1644">
        <v>1.3534827780000001</v>
      </c>
      <c r="E1644">
        <v>2.2131357980000002</v>
      </c>
      <c r="G1644" s="116"/>
    </row>
    <row r="1645" spans="1:7">
      <c r="A1645" s="116">
        <v>0.68421296296296286</v>
      </c>
      <c r="B1645">
        <v>-496.39090229999999</v>
      </c>
      <c r="C1645">
        <v>14352.93843</v>
      </c>
      <c r="D1645">
        <v>1.3270347629999999</v>
      </c>
      <c r="E1645">
        <v>2.2293557370000001</v>
      </c>
      <c r="G1645" s="116"/>
    </row>
    <row r="1646" spans="1:7">
      <c r="A1646" s="116">
        <v>0.68423611111111116</v>
      </c>
      <c r="B1646">
        <v>-496.39097770000001</v>
      </c>
      <c r="C1646">
        <v>14351.681930000001</v>
      </c>
      <c r="D1646">
        <v>1.3329998359999999</v>
      </c>
      <c r="E1646">
        <v>2.2231387100000002</v>
      </c>
      <c r="G1646" s="116"/>
    </row>
    <row r="1647" spans="1:7">
      <c r="A1647" s="116">
        <v>0.68425925925925923</v>
      </c>
      <c r="B1647">
        <v>-496.40450829999997</v>
      </c>
      <c r="C1647">
        <v>14350.328310000001</v>
      </c>
      <c r="D1647">
        <v>1.317256035</v>
      </c>
      <c r="E1647">
        <v>2.220927305</v>
      </c>
      <c r="G1647" s="116"/>
    </row>
    <row r="1648" spans="1:7">
      <c r="A1648" s="116">
        <v>0.68428240740740742</v>
      </c>
      <c r="B1648">
        <v>-496.40253589999998</v>
      </c>
      <c r="C1648">
        <v>14349.603349999999</v>
      </c>
      <c r="D1648">
        <v>1.334585699</v>
      </c>
      <c r="E1648">
        <v>2.2404632809999998</v>
      </c>
      <c r="G1648" s="116"/>
    </row>
    <row r="1649" spans="1:7">
      <c r="A1649" s="116">
        <v>0.6843055555555555</v>
      </c>
      <c r="B1649">
        <v>-496.39921500000003</v>
      </c>
      <c r="C1649">
        <v>14347.87499</v>
      </c>
      <c r="D1649">
        <v>1.3554861709999999</v>
      </c>
      <c r="E1649">
        <v>2.2080106989999999</v>
      </c>
      <c r="G1649" s="116"/>
    </row>
    <row r="1650" spans="1:7">
      <c r="A1650" s="116">
        <v>0.68432870370370369</v>
      </c>
      <c r="B1650">
        <v>-496.39278400000001</v>
      </c>
      <c r="C1650">
        <v>14347.61578</v>
      </c>
      <c r="D1650">
        <v>1.312811105</v>
      </c>
      <c r="E1650">
        <v>2.2162387639999999</v>
      </c>
      <c r="G1650" s="116"/>
    </row>
    <row r="1651" spans="1:7">
      <c r="A1651" s="116">
        <v>0.68435185185185177</v>
      </c>
      <c r="B1651">
        <v>-496.39617329999999</v>
      </c>
      <c r="C1651">
        <v>14346.99329</v>
      </c>
      <c r="D1651">
        <v>1.312871793</v>
      </c>
      <c r="E1651">
        <v>2.1931165450000001</v>
      </c>
      <c r="G1651" s="116"/>
    </row>
    <row r="1652" spans="1:7">
      <c r="A1652" s="116">
        <v>0.68437500000000007</v>
      </c>
      <c r="B1652">
        <v>-496.39018119999997</v>
      </c>
      <c r="C1652">
        <v>14346.948979999999</v>
      </c>
      <c r="D1652">
        <v>1.2973457370000001</v>
      </c>
      <c r="E1652">
        <v>2.192229056</v>
      </c>
      <c r="G1652" s="116"/>
    </row>
    <row r="1653" spans="1:7">
      <c r="A1653" s="116">
        <v>0.68439814814814814</v>
      </c>
      <c r="B1653">
        <v>-496.40652569999997</v>
      </c>
      <c r="C1653">
        <v>14345.677180000001</v>
      </c>
      <c r="D1653">
        <v>1.316890758</v>
      </c>
      <c r="E1653">
        <v>2.2274140029999998</v>
      </c>
      <c r="G1653" s="116"/>
    </row>
    <row r="1654" spans="1:7">
      <c r="A1654" s="116">
        <v>0.68442129629629633</v>
      </c>
      <c r="B1654">
        <v>-496.41150390000001</v>
      </c>
      <c r="C1654">
        <v>14345.50128</v>
      </c>
      <c r="D1654">
        <v>1.3271299089999999</v>
      </c>
      <c r="E1654">
        <v>2.2032779229999999</v>
      </c>
      <c r="G1654" s="116"/>
    </row>
    <row r="1655" spans="1:7">
      <c r="A1655" s="116">
        <v>0.68444444444444441</v>
      </c>
      <c r="B1655">
        <v>-496.41197469999997</v>
      </c>
      <c r="C1655">
        <v>14345.058580000001</v>
      </c>
      <c r="D1655">
        <v>1.356869801</v>
      </c>
      <c r="E1655">
        <v>2.2048701849999999</v>
      </c>
      <c r="G1655" s="116"/>
    </row>
    <row r="1656" spans="1:7">
      <c r="A1656" s="116">
        <v>0.6844675925925926</v>
      </c>
      <c r="B1656">
        <v>-496.39892930000002</v>
      </c>
      <c r="C1656">
        <v>14344.021409999999</v>
      </c>
      <c r="D1656">
        <v>1.315861669</v>
      </c>
      <c r="E1656">
        <v>2.2439044410000002</v>
      </c>
      <c r="G1656" s="116"/>
    </row>
    <row r="1657" spans="1:7">
      <c r="A1657" s="116">
        <v>0.68449074074074068</v>
      </c>
      <c r="B1657">
        <v>-496.399112</v>
      </c>
      <c r="C1657">
        <v>14342.557339999999</v>
      </c>
      <c r="D1657">
        <v>1.303991151</v>
      </c>
      <c r="E1657">
        <v>2.2333119520000002</v>
      </c>
      <c r="G1657" s="116"/>
    </row>
    <row r="1658" spans="1:7">
      <c r="A1658" s="116">
        <v>0.68451388888888898</v>
      </c>
      <c r="B1658">
        <v>-496.402648</v>
      </c>
      <c r="C1658">
        <v>14342.55085</v>
      </c>
      <c r="D1658">
        <v>1.2956894960000001</v>
      </c>
      <c r="E1658">
        <v>2.2192900369999999</v>
      </c>
      <c r="G1658" s="116"/>
    </row>
    <row r="1659" spans="1:7">
      <c r="A1659" s="116">
        <v>0.68453703703703705</v>
      </c>
      <c r="B1659">
        <v>-496.40907379999999</v>
      </c>
      <c r="C1659">
        <v>14341.46859</v>
      </c>
      <c r="D1659">
        <v>1.3522178540000001</v>
      </c>
      <c r="E1659">
        <v>2.2502063809999999</v>
      </c>
      <c r="G1659" s="116"/>
    </row>
    <row r="1660" spans="1:7">
      <c r="A1660" s="116">
        <v>0.68456018518518524</v>
      </c>
      <c r="B1660">
        <v>-496.3940958</v>
      </c>
      <c r="C1660">
        <v>14339.47502</v>
      </c>
      <c r="D1660">
        <v>1.303170972</v>
      </c>
      <c r="E1660">
        <v>2.2591480979999998</v>
      </c>
      <c r="G1660" s="116"/>
    </row>
    <row r="1661" spans="1:7">
      <c r="A1661" s="116">
        <v>0.68458333333333332</v>
      </c>
      <c r="B1661">
        <v>-496.40716939999999</v>
      </c>
      <c r="C1661">
        <v>14338.20732</v>
      </c>
      <c r="D1661">
        <v>1.3714391379999999</v>
      </c>
      <c r="E1661">
        <v>2.2351400099999998</v>
      </c>
      <c r="G1661" s="116"/>
    </row>
    <row r="1662" spans="1:7">
      <c r="A1662" s="116">
        <v>0.68460648148148151</v>
      </c>
      <c r="B1662">
        <v>-496.39852839999998</v>
      </c>
      <c r="C1662">
        <v>14337.96696</v>
      </c>
      <c r="D1662">
        <v>1.2951149900000001</v>
      </c>
      <c r="E1662">
        <v>2.2234895639999999</v>
      </c>
      <c r="G1662" s="116"/>
    </row>
    <row r="1663" spans="1:7">
      <c r="A1663" s="116">
        <v>0.68462962962962959</v>
      </c>
      <c r="B1663">
        <v>-496.40305330000001</v>
      </c>
      <c r="C1663">
        <v>14336.20736</v>
      </c>
      <c r="D1663">
        <v>1.327189596</v>
      </c>
      <c r="E1663">
        <v>2.2302613739999999</v>
      </c>
      <c r="G1663" s="116"/>
    </row>
    <row r="1664" spans="1:7">
      <c r="A1664" s="116">
        <v>0.68465277777777767</v>
      </c>
      <c r="B1664">
        <v>-496.40355039999997</v>
      </c>
      <c r="C1664">
        <v>14336.18021</v>
      </c>
      <c r="D1664">
        <v>1.337077096</v>
      </c>
      <c r="E1664">
        <v>2.2263359060000001</v>
      </c>
      <c r="G1664" s="116"/>
    </row>
    <row r="1665" spans="1:7">
      <c r="A1665" s="116">
        <v>0.68467592592592597</v>
      </c>
      <c r="B1665">
        <v>-496.40232379999998</v>
      </c>
      <c r="C1665">
        <v>14335.05665</v>
      </c>
      <c r="D1665">
        <v>1.3459032449999999</v>
      </c>
      <c r="E1665">
        <v>2.2300053110000002</v>
      </c>
      <c r="G1665" s="116"/>
    </row>
    <row r="1666" spans="1:7">
      <c r="A1666" s="116">
        <v>0.68469907407407404</v>
      </c>
      <c r="B1666">
        <v>-496.40971569999999</v>
      </c>
      <c r="C1666">
        <v>14333.649890000001</v>
      </c>
      <c r="D1666">
        <v>1.36875305</v>
      </c>
      <c r="E1666">
        <v>2.2351526229999998</v>
      </c>
      <c r="G1666" s="116"/>
    </row>
    <row r="1667" spans="1:7">
      <c r="A1667" s="116">
        <v>0.68472222222222223</v>
      </c>
      <c r="B1667">
        <v>-496.39973700000002</v>
      </c>
      <c r="C1667">
        <v>14332.026030000001</v>
      </c>
      <c r="D1667">
        <v>1.3135089529999999</v>
      </c>
      <c r="E1667">
        <v>2.2425194130000001</v>
      </c>
      <c r="G1667" s="116"/>
    </row>
    <row r="1668" spans="1:7">
      <c r="A1668" s="116">
        <v>0.68474537037037031</v>
      </c>
      <c r="B1668">
        <v>-496.40217669999998</v>
      </c>
      <c r="C1668">
        <v>14330.291660000001</v>
      </c>
      <c r="D1668">
        <v>1.312395392</v>
      </c>
      <c r="E1668">
        <v>2.2482176969999998</v>
      </c>
      <c r="G1668" s="116"/>
    </row>
    <row r="1669" spans="1:7">
      <c r="A1669" s="116">
        <v>0.6847685185185185</v>
      </c>
      <c r="B1669">
        <v>-496.4105088</v>
      </c>
      <c r="C1669">
        <v>14328.59489</v>
      </c>
      <c r="D1669">
        <v>1.32716017</v>
      </c>
      <c r="E1669">
        <v>2.2405708729999998</v>
      </c>
      <c r="G1669" s="116"/>
    </row>
    <row r="1670" spans="1:7">
      <c r="A1670" s="116">
        <v>0.68479166666666658</v>
      </c>
      <c r="B1670">
        <v>-496.41076750000002</v>
      </c>
      <c r="C1670">
        <v>14328.463610000001</v>
      </c>
      <c r="D1670">
        <v>1.3162994130000001</v>
      </c>
      <c r="E1670">
        <v>2.2444968319999998</v>
      </c>
      <c r="G1670" s="116"/>
    </row>
    <row r="1671" spans="1:7">
      <c r="A1671" s="116">
        <v>0.68481481481481488</v>
      </c>
      <c r="B1671">
        <v>-496.40515429999999</v>
      </c>
      <c r="C1671">
        <v>14328.01734</v>
      </c>
      <c r="D1671">
        <v>1.3172918360000001</v>
      </c>
      <c r="E1671">
        <v>2.2075015420000001</v>
      </c>
      <c r="G1671" s="116"/>
    </row>
    <row r="1672" spans="1:7">
      <c r="A1672" s="116">
        <v>0.68483796296296295</v>
      </c>
      <c r="B1672">
        <v>-496.4025484</v>
      </c>
      <c r="C1672">
        <v>14326.17541</v>
      </c>
      <c r="D1672">
        <v>1.3402219310000001</v>
      </c>
      <c r="E1672">
        <v>2.20188468</v>
      </c>
      <c r="G1672" s="116"/>
    </row>
    <row r="1673" spans="1:7">
      <c r="A1673" s="116">
        <v>0.68486111111111114</v>
      </c>
      <c r="B1673">
        <v>-496.39899109999999</v>
      </c>
      <c r="C1673">
        <v>14325.18425</v>
      </c>
      <c r="D1673">
        <v>1.353310724</v>
      </c>
      <c r="E1673">
        <v>2.244840784</v>
      </c>
      <c r="G1673" s="116"/>
    </row>
    <row r="1674" spans="1:7">
      <c r="A1674" s="116">
        <v>0.68488425925925922</v>
      </c>
      <c r="B1674">
        <v>-496.40329800000001</v>
      </c>
      <c r="C1674">
        <v>14323.445519999999</v>
      </c>
      <c r="D1674">
        <v>1.3445078420000001</v>
      </c>
      <c r="E1674">
        <v>2.1874434260000002</v>
      </c>
      <c r="G1674" s="116"/>
    </row>
    <row r="1675" spans="1:7">
      <c r="A1675" s="116">
        <v>0.68490740740740741</v>
      </c>
      <c r="B1675">
        <v>-496.40670729999999</v>
      </c>
      <c r="C1675">
        <v>14322.9743</v>
      </c>
      <c r="D1675">
        <v>1.3113058879999999</v>
      </c>
      <c r="E1675">
        <v>2.1959970900000001</v>
      </c>
      <c r="G1675" s="116"/>
    </row>
    <row r="1676" spans="1:7">
      <c r="A1676" s="116">
        <v>0.68493055555555549</v>
      </c>
      <c r="B1676">
        <v>-496.39522799999997</v>
      </c>
      <c r="C1676">
        <v>14321.79341</v>
      </c>
      <c r="D1676">
        <v>1.2860130350000001</v>
      </c>
      <c r="E1676">
        <v>2.2373453149999998</v>
      </c>
      <c r="G1676" s="116"/>
    </row>
    <row r="1677" spans="1:7">
      <c r="A1677" s="116">
        <v>0.68495370370370379</v>
      </c>
      <c r="B1677">
        <v>-496.3995291</v>
      </c>
      <c r="C1677">
        <v>14320.564700000001</v>
      </c>
      <c r="D1677">
        <v>1.3397874030000001</v>
      </c>
      <c r="E1677">
        <v>2.2218987139999999</v>
      </c>
      <c r="G1677" s="116"/>
    </row>
    <row r="1678" spans="1:7">
      <c r="A1678" s="116">
        <v>0.68497685185185186</v>
      </c>
      <c r="B1678">
        <v>-496.4104054</v>
      </c>
      <c r="C1678">
        <v>14320.34426</v>
      </c>
      <c r="D1678">
        <v>1.2864961660000001</v>
      </c>
      <c r="E1678">
        <v>2.2114618259999999</v>
      </c>
      <c r="G1678" s="116"/>
    </row>
    <row r="1679" spans="1:7">
      <c r="A1679" s="116">
        <v>0.68500000000000005</v>
      </c>
      <c r="B1679">
        <v>-496.40179339999997</v>
      </c>
      <c r="C1679">
        <v>14319.12881</v>
      </c>
      <c r="D1679">
        <v>1.3143696010000001</v>
      </c>
      <c r="E1679">
        <v>2.2238867729999998</v>
      </c>
      <c r="G1679" s="116"/>
    </row>
    <row r="1680" spans="1:7">
      <c r="A1680" s="116">
        <v>0.68502314814814813</v>
      </c>
      <c r="B1680">
        <v>-496.39913469999999</v>
      </c>
      <c r="C1680">
        <v>14317.93103</v>
      </c>
      <c r="D1680">
        <v>1.3047624790000001</v>
      </c>
      <c r="E1680">
        <v>2.1958003439999998</v>
      </c>
      <c r="G1680" s="116"/>
    </row>
    <row r="1681" spans="1:7">
      <c r="A1681" s="116">
        <v>0.68504629629629632</v>
      </c>
      <c r="B1681">
        <v>-496.39535960000001</v>
      </c>
      <c r="C1681">
        <v>14316.31465</v>
      </c>
      <c r="D1681">
        <v>1.2769980809999999</v>
      </c>
      <c r="E1681">
        <v>2.1922374109999998</v>
      </c>
      <c r="G1681" s="116"/>
    </row>
    <row r="1682" spans="1:7">
      <c r="A1682" s="116">
        <v>0.6850694444444444</v>
      </c>
      <c r="B1682">
        <v>-496.40520880000003</v>
      </c>
      <c r="C1682">
        <v>14315.149520000001</v>
      </c>
      <c r="D1682">
        <v>1.2862001489999999</v>
      </c>
      <c r="E1682">
        <v>2.2314372969999998</v>
      </c>
      <c r="G1682" s="116"/>
    </row>
    <row r="1683" spans="1:7">
      <c r="A1683" s="116">
        <v>0.6850925925925927</v>
      </c>
      <c r="B1683">
        <v>-496.41095960000001</v>
      </c>
      <c r="C1683">
        <v>14314.151529999999</v>
      </c>
      <c r="D1683">
        <v>1.286893249</v>
      </c>
      <c r="E1683">
        <v>2.1943396480000001</v>
      </c>
      <c r="G1683" s="116"/>
    </row>
    <row r="1684" spans="1:7">
      <c r="A1684" s="116">
        <v>0.68511574074074078</v>
      </c>
      <c r="B1684">
        <v>-496.40765329999999</v>
      </c>
      <c r="C1684">
        <v>14312.4444</v>
      </c>
      <c r="D1684">
        <v>1.280734496</v>
      </c>
      <c r="E1684">
        <v>2.2132953419999999</v>
      </c>
      <c r="G1684" s="116"/>
    </row>
    <row r="1685" spans="1:7">
      <c r="A1685" s="116">
        <v>0.68513888888888896</v>
      </c>
      <c r="B1685">
        <v>-496.39589790000002</v>
      </c>
      <c r="C1685">
        <v>14311.198259999999</v>
      </c>
      <c r="D1685">
        <v>1.2639888189999999</v>
      </c>
      <c r="E1685">
        <v>2.2236427170000002</v>
      </c>
      <c r="G1685" s="116"/>
    </row>
    <row r="1686" spans="1:7">
      <c r="A1686" s="116">
        <v>0.68516203703703704</v>
      </c>
      <c r="B1686">
        <v>-496.40019919999997</v>
      </c>
      <c r="C1686">
        <v>14310.56378</v>
      </c>
      <c r="D1686">
        <v>1.300806476</v>
      </c>
      <c r="E1686">
        <v>2.214771796</v>
      </c>
      <c r="G1686" s="116"/>
    </row>
    <row r="1687" spans="1:7">
      <c r="A1687" s="116">
        <v>0.68518518518518512</v>
      </c>
      <c r="B1687">
        <v>-496.40406539999998</v>
      </c>
      <c r="C1687">
        <v>14309.659589999999</v>
      </c>
      <c r="D1687">
        <v>1.2783384719999999</v>
      </c>
      <c r="E1687">
        <v>2.2300299520000002</v>
      </c>
      <c r="G1687" s="116"/>
    </row>
    <row r="1688" spans="1:7">
      <c r="A1688" s="116">
        <v>0.68520833333333331</v>
      </c>
      <c r="B1688">
        <v>-496.39738319999998</v>
      </c>
      <c r="C1688">
        <v>14308.51362</v>
      </c>
      <c r="D1688">
        <v>1.2810935990000001</v>
      </c>
      <c r="E1688">
        <v>2.2373462900000001</v>
      </c>
      <c r="G1688" s="116"/>
    </row>
    <row r="1689" spans="1:7">
      <c r="A1689" s="116">
        <v>0.68523148148148139</v>
      </c>
      <c r="B1689">
        <v>-496.40385079999999</v>
      </c>
      <c r="C1689">
        <v>14307.459709999999</v>
      </c>
      <c r="D1689">
        <v>1.2947075889999999</v>
      </c>
      <c r="E1689">
        <v>2.1957621239999998</v>
      </c>
      <c r="G1689" s="116"/>
    </row>
    <row r="1690" spans="1:7">
      <c r="A1690" s="116">
        <v>0.68525462962962969</v>
      </c>
      <c r="B1690">
        <v>-496.40838020000001</v>
      </c>
      <c r="C1690">
        <v>14305.46363</v>
      </c>
      <c r="D1690">
        <v>1.34042686</v>
      </c>
      <c r="E1690">
        <v>2.2108160940000001</v>
      </c>
      <c r="G1690" s="116"/>
    </row>
    <row r="1691" spans="1:7">
      <c r="A1691" s="116">
        <v>0.68527777777777776</v>
      </c>
      <c r="B1691">
        <v>-496.40124500000002</v>
      </c>
      <c r="C1691">
        <v>14304.95026</v>
      </c>
      <c r="D1691">
        <v>1.2658201469999999</v>
      </c>
      <c r="E1691">
        <v>2.207850718</v>
      </c>
      <c r="G1691" s="116"/>
    </row>
    <row r="1692" spans="1:7">
      <c r="A1692" s="116">
        <v>0.68530092592592595</v>
      </c>
      <c r="B1692">
        <v>-496.40097040000001</v>
      </c>
      <c r="C1692">
        <v>14304.93295</v>
      </c>
      <c r="D1692">
        <v>1.336395604</v>
      </c>
      <c r="E1692">
        <v>2.1933308679999999</v>
      </c>
      <c r="G1692" s="116"/>
    </row>
    <row r="1693" spans="1:7">
      <c r="A1693" s="116">
        <v>0.68532407407407403</v>
      </c>
      <c r="B1693">
        <v>-496.3978788</v>
      </c>
      <c r="C1693">
        <v>14303.984469999999</v>
      </c>
      <c r="D1693">
        <v>1.2466750040000001</v>
      </c>
      <c r="E1693">
        <v>2.2117190729999998</v>
      </c>
      <c r="G1693" s="116"/>
    </row>
    <row r="1694" spans="1:7">
      <c r="A1694" s="116">
        <v>0.68534722222222222</v>
      </c>
      <c r="B1694">
        <v>-496.41168329999999</v>
      </c>
      <c r="C1694">
        <v>14303.479079999999</v>
      </c>
      <c r="D1694">
        <v>1.274149526</v>
      </c>
      <c r="E1694">
        <v>2.2165312290000001</v>
      </c>
      <c r="G1694" s="116"/>
    </row>
    <row r="1695" spans="1:7">
      <c r="A1695" s="116">
        <v>0.6853703703703703</v>
      </c>
      <c r="B1695">
        <v>-496.41194630000001</v>
      </c>
      <c r="C1695">
        <v>14302.815339999999</v>
      </c>
      <c r="D1695">
        <v>1.285536456</v>
      </c>
      <c r="E1695">
        <v>2.2044210199999998</v>
      </c>
      <c r="G1695" s="116"/>
    </row>
    <row r="1696" spans="1:7">
      <c r="A1696" s="116">
        <v>0.6853935185185186</v>
      </c>
      <c r="B1696">
        <v>-496.40315240000001</v>
      </c>
      <c r="C1696">
        <v>14302.735360000001</v>
      </c>
      <c r="D1696">
        <v>1.2591849420000001</v>
      </c>
      <c r="E1696">
        <v>2.2008081339999999</v>
      </c>
      <c r="G1696" s="116"/>
    </row>
    <row r="1697" spans="1:7">
      <c r="A1697" s="116">
        <v>0.68541666666666667</v>
      </c>
      <c r="B1697">
        <v>-496.3960659</v>
      </c>
      <c r="C1697">
        <v>14301.14119</v>
      </c>
      <c r="D1697">
        <v>1.3296124709999999</v>
      </c>
      <c r="E1697">
        <v>2.1900752460000001</v>
      </c>
      <c r="G1697" s="116"/>
    </row>
    <row r="1698" spans="1:7">
      <c r="A1698" s="116">
        <v>0.68543981481481486</v>
      </c>
      <c r="B1698">
        <v>-496.41101800000001</v>
      </c>
      <c r="C1698">
        <v>14300.59031</v>
      </c>
      <c r="D1698">
        <v>1.302895914</v>
      </c>
      <c r="E1698">
        <v>2.1992036819999998</v>
      </c>
      <c r="G1698" s="116"/>
    </row>
    <row r="1699" spans="1:7">
      <c r="A1699" s="116">
        <v>0.68546296296296294</v>
      </c>
      <c r="B1699">
        <v>-496.39270399999998</v>
      </c>
      <c r="C1699">
        <v>14299.45469</v>
      </c>
      <c r="D1699">
        <v>1.3032104760000001</v>
      </c>
      <c r="E1699">
        <v>2.2033663040000002</v>
      </c>
      <c r="G1699" s="116"/>
    </row>
    <row r="1700" spans="1:7">
      <c r="A1700" s="116">
        <v>0.68548611111111113</v>
      </c>
      <c r="B1700">
        <v>-496.40973550000001</v>
      </c>
      <c r="C1700">
        <v>14299.142949999999</v>
      </c>
      <c r="D1700">
        <v>1.341161821</v>
      </c>
      <c r="E1700">
        <v>2.2041876189999998</v>
      </c>
      <c r="G1700" s="116"/>
    </row>
    <row r="1701" spans="1:7">
      <c r="A1701" s="116">
        <v>0.68550925925925921</v>
      </c>
      <c r="B1701">
        <v>-496.40534550000001</v>
      </c>
      <c r="C1701">
        <v>14298.280849999999</v>
      </c>
      <c r="D1701">
        <v>1.268502639</v>
      </c>
      <c r="E1701">
        <v>2.1974872350000001</v>
      </c>
      <c r="G1701" s="116"/>
    </row>
    <row r="1702" spans="1:7">
      <c r="A1702" s="116">
        <v>0.68553240740740751</v>
      </c>
      <c r="B1702">
        <v>-496.39022160000002</v>
      </c>
      <c r="C1702">
        <v>14297.969709999999</v>
      </c>
      <c r="D1702">
        <v>1.3179857230000001</v>
      </c>
      <c r="E1702">
        <v>2.1999162160000001</v>
      </c>
      <c r="G1702" s="116"/>
    </row>
    <row r="1703" spans="1:7">
      <c r="A1703" s="116">
        <v>0.68555555555555558</v>
      </c>
      <c r="B1703">
        <v>-496.40850920000003</v>
      </c>
      <c r="C1703">
        <v>14297.467269999999</v>
      </c>
      <c r="D1703">
        <v>1.2936494430000001</v>
      </c>
      <c r="E1703">
        <v>2.1986457879999999</v>
      </c>
      <c r="G1703" s="116"/>
    </row>
    <row r="1704" spans="1:7">
      <c r="A1704" s="116">
        <v>0.68557870370370377</v>
      </c>
      <c r="B1704">
        <v>-496.39437759999998</v>
      </c>
      <c r="C1704">
        <v>14296.23753</v>
      </c>
      <c r="D1704">
        <v>1.34096941</v>
      </c>
      <c r="E1704">
        <v>2.200848288</v>
      </c>
      <c r="G1704" s="116"/>
    </row>
    <row r="1705" spans="1:7">
      <c r="A1705" s="116">
        <v>0.68560185185185185</v>
      </c>
      <c r="B1705">
        <v>-496.41090650000001</v>
      </c>
      <c r="C1705">
        <v>14295.61175</v>
      </c>
      <c r="D1705">
        <v>1.2870700369999999</v>
      </c>
      <c r="E1705">
        <v>2.2303040680000001</v>
      </c>
      <c r="G1705" s="116"/>
    </row>
    <row r="1706" spans="1:7">
      <c r="A1706" s="116">
        <v>0.68562499999999993</v>
      </c>
      <c r="B1706">
        <v>-496.40815170000002</v>
      </c>
      <c r="C1706">
        <v>14295.587960000001</v>
      </c>
      <c r="D1706">
        <v>1.2992972119999999</v>
      </c>
      <c r="E1706">
        <v>2.215457239</v>
      </c>
      <c r="G1706" s="116"/>
    </row>
    <row r="1707" spans="1:7">
      <c r="A1707" s="116">
        <v>0.68564814814814812</v>
      </c>
      <c r="B1707">
        <v>-496.40120000000002</v>
      </c>
      <c r="C1707">
        <v>14295.05881</v>
      </c>
      <c r="D1707">
        <v>1.33659514</v>
      </c>
      <c r="E1707">
        <v>2.2137398529999999</v>
      </c>
      <c r="G1707" s="116"/>
    </row>
    <row r="1708" spans="1:7">
      <c r="A1708" s="116">
        <v>0.6856712962962962</v>
      </c>
      <c r="B1708">
        <v>-496.39183809999997</v>
      </c>
      <c r="C1708">
        <v>14294.432210000001</v>
      </c>
      <c r="D1708">
        <v>1.304833701</v>
      </c>
      <c r="E1708">
        <v>2.207118388</v>
      </c>
      <c r="G1708" s="116"/>
    </row>
    <row r="1709" spans="1:7">
      <c r="A1709" s="116">
        <v>0.6856944444444445</v>
      </c>
      <c r="B1709">
        <v>-496.39759179999999</v>
      </c>
      <c r="C1709">
        <v>14294.219230000001</v>
      </c>
      <c r="D1709">
        <v>1.3013718460000001</v>
      </c>
      <c r="E1709">
        <v>2.1990440219999998</v>
      </c>
      <c r="G1709" s="116"/>
    </row>
    <row r="1710" spans="1:7">
      <c r="A1710" s="116">
        <v>0.68571759259259257</v>
      </c>
      <c r="B1710">
        <v>-496.39294030000002</v>
      </c>
      <c r="C1710">
        <v>14293.42554</v>
      </c>
      <c r="D1710">
        <v>1.340483375</v>
      </c>
      <c r="E1710">
        <v>2.2145814330000002</v>
      </c>
      <c r="G1710" s="116"/>
    </row>
    <row r="1711" spans="1:7">
      <c r="A1711" s="116">
        <v>0.68574074074074076</v>
      </c>
      <c r="B1711">
        <v>-496.41188779999999</v>
      </c>
      <c r="C1711">
        <v>14292.85549</v>
      </c>
      <c r="D1711">
        <v>1.3024833920000001</v>
      </c>
      <c r="E1711">
        <v>2.2071023090000002</v>
      </c>
      <c r="G1711" s="116"/>
    </row>
    <row r="1712" spans="1:7">
      <c r="A1712" s="116">
        <v>0.68576388888888884</v>
      </c>
      <c r="B1712">
        <v>-496.40756959999999</v>
      </c>
      <c r="C1712">
        <v>14292.32142</v>
      </c>
      <c r="D1712">
        <v>1.293297052</v>
      </c>
      <c r="E1712">
        <v>2.2063123060000001</v>
      </c>
      <c r="G1712" s="116"/>
    </row>
    <row r="1713" spans="1:7">
      <c r="A1713" s="116">
        <v>0.68578703703703703</v>
      </c>
      <c r="B1713">
        <v>-496.40178659999998</v>
      </c>
      <c r="C1713">
        <v>14291.96351</v>
      </c>
      <c r="D1713">
        <v>1.252557476</v>
      </c>
      <c r="E1713">
        <v>2.2055474940000002</v>
      </c>
      <c r="G1713" s="116"/>
    </row>
    <row r="1714" spans="1:7">
      <c r="A1714" s="116">
        <v>0.68581018518518511</v>
      </c>
      <c r="B1714">
        <v>-496.41186570000002</v>
      </c>
      <c r="C1714">
        <v>14291.03175</v>
      </c>
      <c r="D1714">
        <v>1.292579908</v>
      </c>
      <c r="E1714">
        <v>2.2051100890000002</v>
      </c>
      <c r="G1714" s="116"/>
    </row>
    <row r="1715" spans="1:7">
      <c r="A1715" s="116">
        <v>0.68583333333333341</v>
      </c>
      <c r="B1715">
        <v>-496.40926990000003</v>
      </c>
      <c r="C1715">
        <v>14289.567349999999</v>
      </c>
      <c r="D1715">
        <v>1.257938427</v>
      </c>
      <c r="E1715">
        <v>2.2028246949999999</v>
      </c>
      <c r="G1715" s="116"/>
    </row>
    <row r="1716" spans="1:7">
      <c r="A1716" s="116">
        <v>0.68585648148148148</v>
      </c>
      <c r="B1716">
        <v>-496.4116755</v>
      </c>
      <c r="C1716">
        <v>14288.29643</v>
      </c>
      <c r="D1716">
        <v>1.3046712460000001</v>
      </c>
      <c r="E1716">
        <v>2.2003772160000001</v>
      </c>
      <c r="G1716" s="116"/>
    </row>
    <row r="1717" spans="1:7">
      <c r="A1717" s="116">
        <v>0.68587962962962967</v>
      </c>
      <c r="B1717">
        <v>-496.40676819999999</v>
      </c>
      <c r="C1717">
        <v>14287.714400000001</v>
      </c>
      <c r="D1717">
        <v>1.287568163</v>
      </c>
      <c r="E1717">
        <v>2.241721788</v>
      </c>
      <c r="G1717" s="116"/>
    </row>
    <row r="1718" spans="1:7">
      <c r="A1718" s="116">
        <v>0.68590277777777775</v>
      </c>
      <c r="B1718">
        <v>-496.39796749999999</v>
      </c>
      <c r="C1718">
        <v>14287.13768</v>
      </c>
      <c r="D1718">
        <v>1.3123879119999999</v>
      </c>
      <c r="E1718">
        <v>2.2183715080000002</v>
      </c>
      <c r="G1718" s="116"/>
    </row>
    <row r="1719" spans="1:7">
      <c r="A1719" s="116">
        <v>0.68592592592592594</v>
      </c>
      <c r="B1719">
        <v>-496.40423479999998</v>
      </c>
      <c r="C1719">
        <v>14285.218049999999</v>
      </c>
      <c r="D1719">
        <v>1.300808221</v>
      </c>
      <c r="E1719">
        <v>2.186661355</v>
      </c>
      <c r="G1719" s="116"/>
    </row>
    <row r="1720" spans="1:7">
      <c r="A1720" s="116">
        <v>0.68594907407407402</v>
      </c>
      <c r="B1720">
        <v>-496.40404430000001</v>
      </c>
      <c r="C1720">
        <v>14283.617389999999</v>
      </c>
      <c r="D1720">
        <v>1.343727898</v>
      </c>
      <c r="E1720">
        <v>2.19905536</v>
      </c>
      <c r="G1720" s="116"/>
    </row>
    <row r="1721" spans="1:7">
      <c r="A1721" s="116">
        <v>0.68597222222222232</v>
      </c>
      <c r="B1721">
        <v>-496.39308679999999</v>
      </c>
      <c r="C1721">
        <v>14282.854579999999</v>
      </c>
      <c r="D1721">
        <v>1.2720909929999999</v>
      </c>
      <c r="E1721">
        <v>2.2316074069999998</v>
      </c>
      <c r="G1721" s="116"/>
    </row>
    <row r="1722" spans="1:7">
      <c r="A1722" s="116">
        <v>0.68599537037037039</v>
      </c>
      <c r="B1722">
        <v>-496.40030400000001</v>
      </c>
      <c r="C1722">
        <v>14282.21175</v>
      </c>
      <c r="D1722">
        <v>1.313157168</v>
      </c>
      <c r="E1722">
        <v>2.223325225</v>
      </c>
      <c r="G1722" s="116"/>
    </row>
    <row r="1723" spans="1:7">
      <c r="A1723" s="116">
        <v>0.68601851851851858</v>
      </c>
      <c r="B1723">
        <v>-496.40662900000001</v>
      </c>
      <c r="C1723">
        <v>14281.12328</v>
      </c>
      <c r="D1723">
        <v>1.3079550170000001</v>
      </c>
      <c r="E1723">
        <v>2.2004713599999999</v>
      </c>
      <c r="G1723" s="116"/>
    </row>
    <row r="1724" spans="1:7">
      <c r="A1724" s="116">
        <v>0.68604166666666666</v>
      </c>
      <c r="B1724">
        <v>-496.40553729999999</v>
      </c>
      <c r="C1724">
        <v>14281.101049999999</v>
      </c>
      <c r="D1724">
        <v>1.3033808609999999</v>
      </c>
      <c r="E1724">
        <v>2.2034928100000002</v>
      </c>
      <c r="G1724" s="116"/>
    </row>
    <row r="1725" spans="1:7">
      <c r="A1725" s="116">
        <v>0.68606481481481485</v>
      </c>
      <c r="B1725">
        <v>-496.40948209999999</v>
      </c>
      <c r="C1725">
        <v>14279.51095</v>
      </c>
      <c r="D1725">
        <v>1.2951959209999999</v>
      </c>
      <c r="E1725">
        <v>2.212589538</v>
      </c>
      <c r="G1725" s="116"/>
    </row>
    <row r="1726" spans="1:7">
      <c r="A1726" s="116">
        <v>0.68608796296296293</v>
      </c>
      <c r="B1726">
        <v>-496.39412290000001</v>
      </c>
      <c r="C1726">
        <v>14278.027749999999</v>
      </c>
      <c r="D1726">
        <v>1.3138330819999999</v>
      </c>
      <c r="E1726">
        <v>2.2204446440000001</v>
      </c>
      <c r="G1726" s="116"/>
    </row>
    <row r="1727" spans="1:7">
      <c r="A1727" s="116">
        <v>0.68611111111111101</v>
      </c>
      <c r="B1727">
        <v>-496.39085899999998</v>
      </c>
      <c r="C1727">
        <v>14277.18953</v>
      </c>
      <c r="D1727">
        <v>1.294348549</v>
      </c>
      <c r="E1727">
        <v>2.2157152720000002</v>
      </c>
      <c r="G1727" s="116"/>
    </row>
    <row r="1728" spans="1:7">
      <c r="A1728" s="116">
        <v>0.6861342592592593</v>
      </c>
      <c r="B1728">
        <v>-496.39103189999997</v>
      </c>
      <c r="C1728">
        <v>14276.12048</v>
      </c>
      <c r="D1728">
        <v>1.2819932620000001</v>
      </c>
      <c r="E1728">
        <v>2.1850726150000002</v>
      </c>
      <c r="G1728" s="116"/>
    </row>
    <row r="1729" spans="1:7">
      <c r="A1729" s="116">
        <v>0.68615740740740738</v>
      </c>
      <c r="B1729">
        <v>-496.39147209999999</v>
      </c>
      <c r="C1729">
        <v>14275.13363</v>
      </c>
      <c r="D1729">
        <v>1.2640289250000001</v>
      </c>
      <c r="E1729">
        <v>2.2127743990000002</v>
      </c>
      <c r="G1729" s="116"/>
    </row>
    <row r="1730" spans="1:7">
      <c r="A1730" s="116">
        <v>0.68618055555555557</v>
      </c>
      <c r="B1730">
        <v>-496.39679269999999</v>
      </c>
      <c r="C1730">
        <v>14275.012769999999</v>
      </c>
      <c r="D1730">
        <v>1.3128569809999999</v>
      </c>
      <c r="E1730">
        <v>2.2216796649999999</v>
      </c>
      <c r="G1730" s="116"/>
    </row>
    <row r="1731" spans="1:7">
      <c r="A1731" s="116">
        <v>0.68620370370370365</v>
      </c>
      <c r="B1731">
        <v>-496.40440840000002</v>
      </c>
      <c r="C1731">
        <v>14273.6621</v>
      </c>
      <c r="D1731">
        <v>1.291555242</v>
      </c>
      <c r="E1731">
        <v>2.2103489010000001</v>
      </c>
      <c r="G1731" s="116"/>
    </row>
    <row r="1732" spans="1:7">
      <c r="A1732" s="116">
        <v>0.68622685185185184</v>
      </c>
      <c r="B1732">
        <v>-496.41019590000002</v>
      </c>
      <c r="C1732">
        <v>14273.167090000001</v>
      </c>
      <c r="D1732">
        <v>1.249793527</v>
      </c>
      <c r="E1732">
        <v>2.216692713</v>
      </c>
      <c r="G1732" s="116"/>
    </row>
    <row r="1733" spans="1:7">
      <c r="A1733" s="116">
        <v>0.68624999999999992</v>
      </c>
      <c r="B1733">
        <v>-496.39679699999999</v>
      </c>
      <c r="C1733">
        <v>14271.504580000001</v>
      </c>
      <c r="D1733">
        <v>1.293503012</v>
      </c>
      <c r="E1733">
        <v>2.204065044</v>
      </c>
      <c r="G1733" s="116"/>
    </row>
    <row r="1734" spans="1:7">
      <c r="A1734" s="116">
        <v>0.68627314814814822</v>
      </c>
      <c r="B1734">
        <v>-496.39859410000003</v>
      </c>
      <c r="C1734">
        <v>14270.183639999999</v>
      </c>
      <c r="D1734">
        <v>1.2926749930000001</v>
      </c>
      <c r="E1734">
        <v>2.2411369969999999</v>
      </c>
      <c r="G1734" s="116"/>
    </row>
    <row r="1735" spans="1:7">
      <c r="A1735" s="116">
        <v>0.68629629629629629</v>
      </c>
      <c r="B1735">
        <v>-496.39470799999998</v>
      </c>
      <c r="C1735">
        <v>14268.37082</v>
      </c>
      <c r="D1735">
        <v>1.2912346770000001</v>
      </c>
      <c r="E1735">
        <v>2.1899593930000001</v>
      </c>
      <c r="G1735" s="116"/>
    </row>
    <row r="1736" spans="1:7">
      <c r="A1736" s="116">
        <v>0.68631944444444448</v>
      </c>
      <c r="B1736">
        <v>-496.4106476</v>
      </c>
      <c r="C1736">
        <v>14267.26088</v>
      </c>
      <c r="D1736">
        <v>1.2868934729999999</v>
      </c>
      <c r="E1736">
        <v>2.1861760079999999</v>
      </c>
      <c r="G1736" s="116"/>
    </row>
    <row r="1737" spans="1:7">
      <c r="A1737" s="116">
        <v>0.68634259259259256</v>
      </c>
      <c r="B1737">
        <v>-496.39472080000002</v>
      </c>
      <c r="C1737">
        <v>14266.610849999999</v>
      </c>
      <c r="D1737">
        <v>1.293608133</v>
      </c>
      <c r="E1737">
        <v>2.2160884919999999</v>
      </c>
      <c r="G1737" s="116"/>
    </row>
    <row r="1738" spans="1:7">
      <c r="A1738" s="116">
        <v>0.68636574074074075</v>
      </c>
      <c r="B1738">
        <v>-496.39264100000003</v>
      </c>
      <c r="C1738">
        <v>14266.20492</v>
      </c>
      <c r="D1738">
        <v>1.2731438669999999</v>
      </c>
      <c r="E1738">
        <v>2.226081255</v>
      </c>
      <c r="G1738" s="116"/>
    </row>
    <row r="1739" spans="1:7">
      <c r="A1739" s="116">
        <v>0.68638888888888883</v>
      </c>
      <c r="B1739">
        <v>-496.40059869999999</v>
      </c>
      <c r="C1739">
        <v>14265.294540000001</v>
      </c>
      <c r="D1739">
        <v>1.309240943</v>
      </c>
      <c r="E1739">
        <v>2.1989665500000002</v>
      </c>
      <c r="G1739" s="116"/>
    </row>
    <row r="1740" spans="1:7">
      <c r="A1740" s="116">
        <v>0.68641203703703713</v>
      </c>
      <c r="B1740">
        <v>-496.40493359999999</v>
      </c>
      <c r="C1740">
        <v>14263.63673</v>
      </c>
      <c r="D1740">
        <v>1.280548378</v>
      </c>
      <c r="E1740">
        <v>2.1912850970000002</v>
      </c>
      <c r="G1740" s="116"/>
    </row>
    <row r="1741" spans="1:7">
      <c r="A1741" s="116">
        <v>0.6864351851851852</v>
      </c>
      <c r="B1741">
        <v>-496.3926788</v>
      </c>
      <c r="C1741">
        <v>14262.72611</v>
      </c>
      <c r="D1741">
        <v>1.3460111729999999</v>
      </c>
      <c r="E1741">
        <v>2.208029501</v>
      </c>
      <c r="G1741" s="116"/>
    </row>
    <row r="1742" spans="1:7">
      <c r="A1742" s="116">
        <v>0.68645833333333339</v>
      </c>
      <c r="B1742">
        <v>-496.39973600000002</v>
      </c>
      <c r="C1742">
        <v>14261.077670000001</v>
      </c>
      <c r="D1742">
        <v>1.338151858</v>
      </c>
      <c r="E1742">
        <v>2.1976448240000002</v>
      </c>
      <c r="G1742" s="116"/>
    </row>
    <row r="1743" spans="1:7">
      <c r="A1743" s="116">
        <v>0.68648148148148147</v>
      </c>
      <c r="B1743">
        <v>-496.39094360000001</v>
      </c>
      <c r="C1743">
        <v>14259.27763</v>
      </c>
      <c r="D1743">
        <v>1.3062167440000001</v>
      </c>
      <c r="E1743">
        <v>2.1958098179999999</v>
      </c>
      <c r="G1743" s="116"/>
    </row>
    <row r="1744" spans="1:7">
      <c r="A1744" s="116">
        <v>0.68650462962962966</v>
      </c>
      <c r="B1744">
        <v>-496.39848110000003</v>
      </c>
      <c r="C1744">
        <v>14258.531940000001</v>
      </c>
      <c r="D1744">
        <v>1.314541851</v>
      </c>
      <c r="E1744">
        <v>2.208131485</v>
      </c>
      <c r="G1744" s="116"/>
    </row>
    <row r="1745" spans="1:7">
      <c r="A1745" s="116">
        <v>0.68652777777777774</v>
      </c>
      <c r="B1745">
        <v>-496.39507379999998</v>
      </c>
      <c r="C1745">
        <v>14257.894490000001</v>
      </c>
      <c r="D1745">
        <v>1.3246133069999999</v>
      </c>
      <c r="E1745">
        <v>2.2065271360000001</v>
      </c>
      <c r="G1745" s="116"/>
    </row>
    <row r="1746" spans="1:7">
      <c r="A1746" s="116">
        <v>0.68655092592592604</v>
      </c>
      <c r="B1746">
        <v>-496.40472299999999</v>
      </c>
      <c r="C1746">
        <v>14257.188200000001</v>
      </c>
      <c r="D1746">
        <v>1.2902591619999999</v>
      </c>
      <c r="E1746">
        <v>2.1898538570000001</v>
      </c>
      <c r="G1746" s="116"/>
    </row>
    <row r="1747" spans="1:7">
      <c r="A1747" s="116">
        <v>0.68657407407407411</v>
      </c>
      <c r="B1747">
        <v>-496.40123260000001</v>
      </c>
      <c r="C1747">
        <v>14256.62163</v>
      </c>
      <c r="D1747">
        <v>1.2847197610000001</v>
      </c>
      <c r="E1747">
        <v>2.2069072709999999</v>
      </c>
      <c r="G1747" s="116"/>
    </row>
    <row r="1748" spans="1:7">
      <c r="A1748" s="116">
        <v>0.68659722222222219</v>
      </c>
      <c r="B1748">
        <v>-496.40663979999999</v>
      </c>
      <c r="C1748">
        <v>14255.166450000001</v>
      </c>
      <c r="D1748">
        <v>1.2915298070000001</v>
      </c>
      <c r="E1748">
        <v>2.2269915600000001</v>
      </c>
      <c r="G1748" s="116"/>
    </row>
    <row r="1749" spans="1:7">
      <c r="A1749" s="116">
        <v>0.68662037037037038</v>
      </c>
      <c r="B1749">
        <v>-496.40798660000002</v>
      </c>
      <c r="C1749">
        <v>14253.32231</v>
      </c>
      <c r="D1749">
        <v>1.354375672</v>
      </c>
      <c r="E1749">
        <v>2.2157693599999999</v>
      </c>
      <c r="G1749" s="116"/>
    </row>
    <row r="1750" spans="1:7">
      <c r="A1750" s="116">
        <v>0.68664351851851846</v>
      </c>
      <c r="B1750">
        <v>-496.40753569999998</v>
      </c>
      <c r="C1750">
        <v>14251.925499999999</v>
      </c>
      <c r="D1750">
        <v>1.30415123</v>
      </c>
      <c r="E1750">
        <v>2.2219123060000001</v>
      </c>
      <c r="G1750" s="116"/>
    </row>
    <row r="1751" spans="1:7">
      <c r="A1751" s="116">
        <v>0.68666666666666665</v>
      </c>
      <c r="B1751">
        <v>-496.39241859999998</v>
      </c>
      <c r="C1751">
        <v>14251.460789999999</v>
      </c>
      <c r="D1751">
        <v>1.319221625</v>
      </c>
      <c r="E1751">
        <v>2.1981236869999998</v>
      </c>
      <c r="G1751" s="116"/>
    </row>
    <row r="1752" spans="1:7">
      <c r="A1752" s="116">
        <v>0.68668981481481473</v>
      </c>
      <c r="B1752">
        <v>-496.40593710000002</v>
      </c>
      <c r="C1752">
        <v>14251.398569999999</v>
      </c>
      <c r="D1752">
        <v>1.313382356</v>
      </c>
      <c r="E1752">
        <v>2.2385327620000002</v>
      </c>
      <c r="G1752" s="116"/>
    </row>
    <row r="1753" spans="1:7">
      <c r="A1753" s="116">
        <v>0.68671296296296302</v>
      </c>
      <c r="B1753">
        <v>-496.39668119999999</v>
      </c>
      <c r="C1753">
        <v>14249.74827</v>
      </c>
      <c r="D1753">
        <v>1.314466803</v>
      </c>
      <c r="E1753">
        <v>2.2063845940000002</v>
      </c>
      <c r="G1753" s="116"/>
    </row>
    <row r="1754" spans="1:7">
      <c r="A1754" s="116">
        <v>0.6867361111111111</v>
      </c>
      <c r="B1754">
        <v>-496.40018300000003</v>
      </c>
      <c r="C1754">
        <v>14248.32662</v>
      </c>
      <c r="D1754">
        <v>1.3286368390000001</v>
      </c>
      <c r="E1754">
        <v>2.202501797</v>
      </c>
      <c r="G1754" s="116"/>
    </row>
    <row r="1755" spans="1:7">
      <c r="A1755" s="116">
        <v>0.68675925925925929</v>
      </c>
      <c r="B1755">
        <v>-496.40714379999997</v>
      </c>
      <c r="C1755">
        <v>14247.672399999999</v>
      </c>
      <c r="D1755">
        <v>1.304823195</v>
      </c>
      <c r="E1755">
        <v>2.2158997469999999</v>
      </c>
      <c r="G1755" s="116"/>
    </row>
    <row r="1756" spans="1:7">
      <c r="A1756" s="116">
        <v>0.68678240740740737</v>
      </c>
      <c r="B1756">
        <v>-496.4042321</v>
      </c>
      <c r="C1756">
        <v>14247.622579999999</v>
      </c>
      <c r="D1756">
        <v>1.3091321600000001</v>
      </c>
      <c r="E1756">
        <v>2.2164420530000002</v>
      </c>
      <c r="G1756" s="116"/>
    </row>
    <row r="1757" spans="1:7">
      <c r="A1757" s="116">
        <v>0.68680555555555556</v>
      </c>
      <c r="B1757">
        <v>-496.3918893</v>
      </c>
      <c r="C1757">
        <v>14246.236699999999</v>
      </c>
      <c r="D1757">
        <v>1.297866618</v>
      </c>
      <c r="E1757">
        <v>2.2087038419999998</v>
      </c>
      <c r="G1757" s="116"/>
    </row>
    <row r="1758" spans="1:7">
      <c r="A1758" s="116">
        <v>0.68682870370370364</v>
      </c>
      <c r="B1758">
        <v>-496.3936693</v>
      </c>
      <c r="C1758">
        <v>14244.81133</v>
      </c>
      <c r="D1758">
        <v>1.2735744899999999</v>
      </c>
      <c r="E1758">
        <v>2.2234938990000002</v>
      </c>
      <c r="G1758" s="116"/>
    </row>
    <row r="1759" spans="1:7">
      <c r="A1759" s="116">
        <v>0.68685185185185194</v>
      </c>
      <c r="B1759">
        <v>-496.40807819999998</v>
      </c>
      <c r="C1759">
        <v>14244.7799</v>
      </c>
      <c r="D1759">
        <v>1.248941292</v>
      </c>
      <c r="E1759">
        <v>2.2029314329999998</v>
      </c>
      <c r="G1759" s="116"/>
    </row>
    <row r="1760" spans="1:7">
      <c r="A1760" s="116">
        <v>0.68687500000000001</v>
      </c>
      <c r="B1760">
        <v>-496.41021230000001</v>
      </c>
      <c r="C1760">
        <v>14243.62579</v>
      </c>
      <c r="D1760">
        <v>1.326021766</v>
      </c>
      <c r="E1760">
        <v>2.1936138980000002</v>
      </c>
      <c r="G1760" s="116"/>
    </row>
    <row r="1761" spans="1:7">
      <c r="A1761" s="116">
        <v>0.6868981481481482</v>
      </c>
      <c r="B1761">
        <v>-496.41168320000003</v>
      </c>
      <c r="C1761">
        <v>14241.66606</v>
      </c>
      <c r="D1761">
        <v>1.2937342060000001</v>
      </c>
      <c r="E1761">
        <v>2.1898888209999998</v>
      </c>
      <c r="G1761" s="116"/>
    </row>
    <row r="1762" spans="1:7">
      <c r="A1762" s="116">
        <v>0.68692129629629628</v>
      </c>
      <c r="B1762">
        <v>-496.3981617</v>
      </c>
      <c r="C1762">
        <v>14240.6484</v>
      </c>
      <c r="D1762">
        <v>1.3583501650000001</v>
      </c>
      <c r="E1762">
        <v>2.202369617</v>
      </c>
      <c r="G1762" s="116"/>
    </row>
    <row r="1763" spans="1:7">
      <c r="A1763" s="116">
        <v>0.68694444444444447</v>
      </c>
      <c r="B1763">
        <v>-496.4074731</v>
      </c>
      <c r="C1763">
        <v>14239.66639</v>
      </c>
      <c r="D1763">
        <v>1.2679771500000001</v>
      </c>
      <c r="E1763">
        <v>2.2344321389999999</v>
      </c>
      <c r="G1763" s="116"/>
    </row>
    <row r="1764" spans="1:7">
      <c r="A1764" s="116">
        <v>0.68696759259259255</v>
      </c>
      <c r="B1764">
        <v>-496.40761040000001</v>
      </c>
      <c r="C1764">
        <v>14239.08978</v>
      </c>
      <c r="D1764">
        <v>1.2892860580000001</v>
      </c>
      <c r="E1764">
        <v>2.2057245679999999</v>
      </c>
      <c r="G1764" s="116"/>
    </row>
    <row r="1765" spans="1:7">
      <c r="A1765" s="116">
        <v>0.68699074074074085</v>
      </c>
      <c r="B1765">
        <v>-496.40800380000002</v>
      </c>
      <c r="C1765">
        <v>14238.654549999999</v>
      </c>
      <c r="D1765">
        <v>1.325415564</v>
      </c>
      <c r="E1765">
        <v>2.2156247009999999</v>
      </c>
      <c r="G1765" s="116"/>
    </row>
    <row r="1766" spans="1:7">
      <c r="A1766" s="116">
        <v>0.68701388888888892</v>
      </c>
      <c r="B1766">
        <v>-496.39599199999998</v>
      </c>
      <c r="C1766">
        <v>14237.8649</v>
      </c>
      <c r="D1766">
        <v>1.268657371</v>
      </c>
      <c r="E1766">
        <v>2.2309580859999998</v>
      </c>
      <c r="G1766" s="116"/>
    </row>
    <row r="1767" spans="1:7">
      <c r="A1767" s="116">
        <v>0.687037037037037</v>
      </c>
      <c r="B1767">
        <v>-496.40165619999999</v>
      </c>
      <c r="C1767">
        <v>14237.628189999999</v>
      </c>
      <c r="D1767">
        <v>1.29028736</v>
      </c>
      <c r="E1767">
        <v>2.2058653490000002</v>
      </c>
      <c r="G1767" s="116"/>
    </row>
    <row r="1768" spans="1:7">
      <c r="A1768" s="116">
        <v>0.68706018518518519</v>
      </c>
      <c r="B1768">
        <v>-496.39663080000003</v>
      </c>
      <c r="C1768">
        <v>14236.64408</v>
      </c>
      <c r="D1768">
        <v>1.3163901140000001</v>
      </c>
      <c r="E1768">
        <v>2.1831338339999999</v>
      </c>
      <c r="G1768" s="116"/>
    </row>
    <row r="1769" spans="1:7">
      <c r="A1769" s="116">
        <v>0.68708333333333327</v>
      </c>
      <c r="B1769">
        <v>-496.40675770000001</v>
      </c>
      <c r="C1769">
        <v>14235.97818</v>
      </c>
      <c r="D1769">
        <v>1.288152236</v>
      </c>
      <c r="E1769">
        <v>2.2369431149999999</v>
      </c>
      <c r="G1769" s="116"/>
    </row>
    <row r="1770" spans="1:7">
      <c r="A1770" s="116">
        <v>0.68710648148148146</v>
      </c>
      <c r="B1770">
        <v>-496.40080210000002</v>
      </c>
      <c r="C1770">
        <v>14235.859700000001</v>
      </c>
      <c r="D1770">
        <v>1.319364218</v>
      </c>
      <c r="E1770">
        <v>2.2126742199999998</v>
      </c>
      <c r="G1770" s="116"/>
    </row>
    <row r="1771" spans="1:7">
      <c r="A1771" s="116">
        <v>0.68712962962962953</v>
      </c>
      <c r="B1771">
        <v>-496.39446989999999</v>
      </c>
      <c r="C1771">
        <v>14235.2484</v>
      </c>
      <c r="D1771">
        <v>1.296737993</v>
      </c>
      <c r="E1771">
        <v>2.2029854979999999</v>
      </c>
      <c r="G1771" s="116"/>
    </row>
    <row r="1772" spans="1:7">
      <c r="A1772" s="116">
        <v>0.68715277777777783</v>
      </c>
      <c r="B1772">
        <v>-496.40342399999997</v>
      </c>
      <c r="C1772">
        <v>14233.2863</v>
      </c>
      <c r="D1772">
        <v>1.292286241</v>
      </c>
      <c r="E1772">
        <v>2.2198118999999998</v>
      </c>
      <c r="G1772" s="116"/>
    </row>
    <row r="1773" spans="1:7">
      <c r="A1773" s="116">
        <v>0.68717592592592591</v>
      </c>
      <c r="B1773">
        <v>-496.3981498</v>
      </c>
      <c r="C1773">
        <v>14232.50195</v>
      </c>
      <c r="D1773">
        <v>1.299890532</v>
      </c>
      <c r="E1773">
        <v>2.2144087180000001</v>
      </c>
      <c r="G1773" s="116"/>
    </row>
    <row r="1774" spans="1:7">
      <c r="A1774" s="116">
        <v>0.6871990740740741</v>
      </c>
      <c r="B1774">
        <v>-496.3934246</v>
      </c>
      <c r="C1774">
        <v>14230.81302</v>
      </c>
      <c r="D1774">
        <v>1.2981820980000001</v>
      </c>
      <c r="E1774">
        <v>2.223357295</v>
      </c>
      <c r="G1774" s="116"/>
    </row>
    <row r="1775" spans="1:7">
      <c r="A1775" s="116">
        <v>0.68722222222222218</v>
      </c>
      <c r="B1775">
        <v>-496.40517119999998</v>
      </c>
      <c r="C1775">
        <v>14229.220960000001</v>
      </c>
      <c r="D1775">
        <v>1.322712181</v>
      </c>
      <c r="E1775">
        <v>2.2162418530000001</v>
      </c>
      <c r="G1775" s="116"/>
    </row>
    <row r="1776" spans="1:7">
      <c r="A1776" s="116">
        <v>0.68724537037037037</v>
      </c>
      <c r="B1776">
        <v>-496.39210780000002</v>
      </c>
      <c r="C1776">
        <v>14228.42836</v>
      </c>
      <c r="D1776">
        <v>1.3211149360000001</v>
      </c>
      <c r="E1776">
        <v>2.2034459700000002</v>
      </c>
      <c r="G1776" s="116"/>
    </row>
    <row r="1777" spans="1:7">
      <c r="A1777" s="116">
        <v>0.68726851851851845</v>
      </c>
      <c r="B1777">
        <v>-496.40914290000001</v>
      </c>
      <c r="C1777">
        <v>14227.72149</v>
      </c>
      <c r="D1777">
        <v>1.3315703780000001</v>
      </c>
      <c r="E1777">
        <v>2.230559526</v>
      </c>
      <c r="G1777" s="116"/>
    </row>
    <row r="1778" spans="1:7">
      <c r="A1778" s="116">
        <v>0.68729166666666675</v>
      </c>
      <c r="B1778">
        <v>-496.39755530000002</v>
      </c>
      <c r="C1778">
        <v>14225.78919</v>
      </c>
      <c r="D1778">
        <v>1.283512027</v>
      </c>
      <c r="E1778">
        <v>2.1925525810000002</v>
      </c>
      <c r="G1778" s="116"/>
    </row>
    <row r="1779" spans="1:7">
      <c r="A1779" s="116">
        <v>0.68731481481481482</v>
      </c>
      <c r="B1779">
        <v>-496.39596590000002</v>
      </c>
      <c r="C1779">
        <v>14224.83905</v>
      </c>
      <c r="D1779">
        <v>1.2496839099999999</v>
      </c>
      <c r="E1779">
        <v>2.221357486</v>
      </c>
      <c r="G1779" s="116"/>
    </row>
    <row r="1780" spans="1:7">
      <c r="A1780" s="116">
        <v>0.68733796296296301</v>
      </c>
      <c r="B1780">
        <v>-496.40056879999997</v>
      </c>
      <c r="C1780">
        <v>14223.787399999999</v>
      </c>
      <c r="D1780">
        <v>1.347673371</v>
      </c>
      <c r="E1780">
        <v>2.200871604</v>
      </c>
      <c r="G1780" s="116"/>
    </row>
    <row r="1781" spans="1:7">
      <c r="A1781" s="116">
        <v>0.68736111111111109</v>
      </c>
      <c r="B1781">
        <v>-496.400418</v>
      </c>
      <c r="C1781">
        <v>14222.31141</v>
      </c>
      <c r="D1781">
        <v>1.3281663029999999</v>
      </c>
      <c r="E1781">
        <v>2.2068011639999998</v>
      </c>
      <c r="G1781" s="116"/>
    </row>
    <row r="1782" spans="1:7">
      <c r="A1782" s="116">
        <v>0.68738425925925928</v>
      </c>
      <c r="B1782">
        <v>-496.40940669999998</v>
      </c>
      <c r="C1782">
        <v>14221.89647</v>
      </c>
      <c r="D1782">
        <v>1.332454445</v>
      </c>
      <c r="E1782">
        <v>2.2138670980000001</v>
      </c>
      <c r="G1782" s="116"/>
    </row>
    <row r="1783" spans="1:7">
      <c r="A1783" s="116">
        <v>0.68740740740740736</v>
      </c>
      <c r="B1783">
        <v>-496.3995008</v>
      </c>
      <c r="C1783">
        <v>14220.096970000001</v>
      </c>
      <c r="D1783">
        <v>1.2797111430000001</v>
      </c>
      <c r="E1783">
        <v>2.224861099</v>
      </c>
      <c r="G1783" s="116"/>
    </row>
    <row r="1784" spans="1:7">
      <c r="A1784" s="116">
        <v>0.68743055555555566</v>
      </c>
      <c r="B1784">
        <v>-496.40144049999998</v>
      </c>
      <c r="C1784">
        <v>14218.54866</v>
      </c>
      <c r="D1784">
        <v>1.314410211</v>
      </c>
      <c r="E1784">
        <v>2.2252469920000002</v>
      </c>
      <c r="G1784" s="116"/>
    </row>
    <row r="1785" spans="1:7">
      <c r="A1785" s="116">
        <v>0.68745370370370373</v>
      </c>
      <c r="B1785">
        <v>-496.40271209999997</v>
      </c>
      <c r="C1785">
        <v>14218.036270000001</v>
      </c>
      <c r="D1785">
        <v>1.303021011</v>
      </c>
      <c r="E1785">
        <v>2.2282748680000002</v>
      </c>
      <c r="G1785" s="116"/>
    </row>
    <row r="1786" spans="1:7">
      <c r="A1786" s="116">
        <v>0.68747685185185192</v>
      </c>
      <c r="B1786">
        <v>-496.40962530000002</v>
      </c>
      <c r="C1786">
        <v>14216.054340000001</v>
      </c>
      <c r="D1786">
        <v>1.297352896</v>
      </c>
      <c r="E1786">
        <v>2.2270299499999999</v>
      </c>
      <c r="G1786" s="116"/>
    </row>
    <row r="1787" spans="1:7">
      <c r="A1787" s="116">
        <v>0.6875</v>
      </c>
      <c r="B1787">
        <v>-496.39386359999997</v>
      </c>
      <c r="C1787">
        <v>14215.17592</v>
      </c>
      <c r="D1787">
        <v>1.3054089639999999</v>
      </c>
      <c r="E1787">
        <v>2.2182151050000001</v>
      </c>
      <c r="G1787" s="116"/>
    </row>
    <row r="1788" spans="1:7">
      <c r="A1788" s="116">
        <v>0.68752314814814808</v>
      </c>
      <c r="B1788">
        <v>-496.39923320000003</v>
      </c>
      <c r="C1788">
        <v>14213.717290000001</v>
      </c>
      <c r="D1788">
        <v>1.297543903</v>
      </c>
      <c r="E1788">
        <v>2.2041660169999999</v>
      </c>
      <c r="G1788" s="116"/>
    </row>
    <row r="1789" spans="1:7">
      <c r="A1789" s="116">
        <v>0.68754629629629627</v>
      </c>
      <c r="B1789">
        <v>-496.40695149999999</v>
      </c>
      <c r="C1789">
        <v>14212.12579</v>
      </c>
      <c r="D1789">
        <v>1.3123626289999999</v>
      </c>
      <c r="E1789">
        <v>2.1966531589999998</v>
      </c>
      <c r="G1789" s="116"/>
    </row>
    <row r="1790" spans="1:7">
      <c r="A1790" s="116">
        <v>0.68756944444444434</v>
      </c>
      <c r="B1790">
        <v>-496.40807260000003</v>
      </c>
      <c r="C1790">
        <v>14211.361629999999</v>
      </c>
      <c r="D1790">
        <v>1.289824949</v>
      </c>
      <c r="E1790">
        <v>2.1981012679999998</v>
      </c>
      <c r="G1790" s="116"/>
    </row>
    <row r="1791" spans="1:7">
      <c r="A1791" s="116">
        <v>0.68759259259259264</v>
      </c>
      <c r="B1791">
        <v>-496.39292990000001</v>
      </c>
      <c r="C1791">
        <v>14209.61897</v>
      </c>
      <c r="D1791">
        <v>1.3203942319999999</v>
      </c>
      <c r="E1791">
        <v>2.192999125</v>
      </c>
      <c r="G1791" s="116"/>
    </row>
    <row r="1792" spans="1:7">
      <c r="A1792" s="116">
        <v>0.68761574074074072</v>
      </c>
      <c r="B1792">
        <v>-496.40819279999999</v>
      </c>
      <c r="C1792">
        <v>14208.34937</v>
      </c>
      <c r="D1792">
        <v>1.2945344050000001</v>
      </c>
      <c r="E1792">
        <v>2.2095119670000001</v>
      </c>
      <c r="G1792" s="116"/>
    </row>
    <row r="1793" spans="1:7">
      <c r="A1793" s="116">
        <v>0.68763888888888891</v>
      </c>
      <c r="B1793">
        <v>-496.40681530000001</v>
      </c>
      <c r="C1793">
        <v>14207.375910000001</v>
      </c>
      <c r="D1793">
        <v>1.2963234589999999</v>
      </c>
      <c r="E1793">
        <v>2.2305766139999998</v>
      </c>
      <c r="G1793" s="116"/>
    </row>
    <row r="1794" spans="1:7">
      <c r="A1794" s="116">
        <v>0.68766203703703699</v>
      </c>
      <c r="B1794">
        <v>-496.39570329999998</v>
      </c>
      <c r="C1794">
        <v>14205.741910000001</v>
      </c>
      <c r="D1794">
        <v>1.3053206669999999</v>
      </c>
      <c r="E1794">
        <v>2.2024072989999999</v>
      </c>
      <c r="G1794" s="116"/>
    </row>
    <row r="1795" spans="1:7">
      <c r="A1795" s="116">
        <v>0.68768518518518518</v>
      </c>
      <c r="B1795">
        <v>-496.39167020000002</v>
      </c>
      <c r="C1795">
        <v>14205.36032</v>
      </c>
      <c r="D1795">
        <v>1.3120942520000001</v>
      </c>
      <c r="E1795">
        <v>2.194885303</v>
      </c>
      <c r="G1795" s="116"/>
    </row>
    <row r="1796" spans="1:7">
      <c r="A1796" s="116">
        <v>0.68770833333333325</v>
      </c>
      <c r="B1796">
        <v>-496.40315049999998</v>
      </c>
      <c r="C1796">
        <v>14204.775100000001</v>
      </c>
      <c r="D1796">
        <v>1.2799241729999999</v>
      </c>
      <c r="E1796">
        <v>2.2064793279999999</v>
      </c>
      <c r="G1796" s="116"/>
    </row>
    <row r="1797" spans="1:7">
      <c r="A1797" s="116">
        <v>0.68773148148148155</v>
      </c>
      <c r="B1797">
        <v>-496.39413180000003</v>
      </c>
      <c r="C1797">
        <v>14203.434380000001</v>
      </c>
      <c r="D1797">
        <v>1.3269895270000001</v>
      </c>
      <c r="E1797">
        <v>2.216813755</v>
      </c>
      <c r="G1797" s="116"/>
    </row>
    <row r="1798" spans="1:7">
      <c r="A1798" s="116">
        <v>0.68775462962962963</v>
      </c>
      <c r="B1798">
        <v>-496.40582769999997</v>
      </c>
      <c r="C1798">
        <v>14202.0978</v>
      </c>
      <c r="D1798">
        <v>1.281818114</v>
      </c>
      <c r="E1798">
        <v>2.2211835259999999</v>
      </c>
      <c r="G1798" s="116"/>
    </row>
    <row r="1799" spans="1:7">
      <c r="A1799" s="116">
        <v>0.68777777777777782</v>
      </c>
      <c r="B1799">
        <v>-496.39544619999998</v>
      </c>
      <c r="C1799">
        <v>14200.308290000001</v>
      </c>
      <c r="D1799">
        <v>1.252011338</v>
      </c>
      <c r="E1799">
        <v>2.2117481190000001</v>
      </c>
      <c r="G1799" s="116"/>
    </row>
    <row r="1800" spans="1:7">
      <c r="A1800" s="116">
        <v>0.6878009259259259</v>
      </c>
      <c r="B1800">
        <v>-496.39179840000003</v>
      </c>
      <c r="C1800">
        <v>14199.50589</v>
      </c>
      <c r="D1800">
        <v>1.336698457</v>
      </c>
      <c r="E1800">
        <v>2.2245775710000002</v>
      </c>
      <c r="G1800" s="116"/>
    </row>
    <row r="1801" spans="1:7">
      <c r="A1801" s="116">
        <v>0.68782407407407409</v>
      </c>
      <c r="B1801">
        <v>-496.40967439999997</v>
      </c>
      <c r="C1801">
        <v>14198.0558</v>
      </c>
      <c r="D1801">
        <v>1.3340141169999999</v>
      </c>
      <c r="E1801">
        <v>2.2180561480000001</v>
      </c>
      <c r="G1801" s="116"/>
    </row>
    <row r="1802" spans="1:7">
      <c r="A1802" s="116">
        <v>0.68784722222222217</v>
      </c>
      <c r="B1802">
        <v>-496.3919515</v>
      </c>
      <c r="C1802">
        <v>14196.35427</v>
      </c>
      <c r="D1802">
        <v>1.2839207619999999</v>
      </c>
      <c r="E1802">
        <v>2.221915815</v>
      </c>
      <c r="G1802" s="116"/>
    </row>
    <row r="1803" spans="1:7">
      <c r="A1803" s="116">
        <v>0.68787037037037047</v>
      </c>
      <c r="B1803">
        <v>-496.3909476</v>
      </c>
      <c r="C1803">
        <v>14196.12443</v>
      </c>
      <c r="D1803">
        <v>1.3151590479999999</v>
      </c>
      <c r="E1803">
        <v>2.1810539069999999</v>
      </c>
      <c r="G1803" s="116"/>
    </row>
    <row r="1804" spans="1:7">
      <c r="A1804" s="116">
        <v>0.68789351851851854</v>
      </c>
      <c r="B1804">
        <v>-496.39122839999999</v>
      </c>
      <c r="C1804">
        <v>14195.64409</v>
      </c>
      <c r="D1804">
        <v>1.2750202660000001</v>
      </c>
      <c r="E1804">
        <v>2.2265731940000002</v>
      </c>
      <c r="G1804" s="116"/>
    </row>
    <row r="1805" spans="1:7">
      <c r="A1805" s="116">
        <v>0.68791666666666673</v>
      </c>
      <c r="B1805">
        <v>-496.406454</v>
      </c>
      <c r="C1805">
        <v>14194.344639999999</v>
      </c>
      <c r="D1805">
        <v>1.277904208</v>
      </c>
      <c r="E1805">
        <v>2.2325915090000001</v>
      </c>
      <c r="G1805" s="116"/>
    </row>
    <row r="1806" spans="1:7">
      <c r="A1806" s="116">
        <v>0.68793981481481481</v>
      </c>
      <c r="B1806">
        <v>-496.40055489999997</v>
      </c>
      <c r="C1806">
        <v>14192.498879999999</v>
      </c>
      <c r="D1806">
        <v>1.342212553</v>
      </c>
      <c r="E1806">
        <v>2.2211610899999998</v>
      </c>
      <c r="G1806" s="116"/>
    </row>
    <row r="1807" spans="1:7">
      <c r="A1807" s="116">
        <v>0.687962962962963</v>
      </c>
      <c r="B1807">
        <v>-496.40329680000002</v>
      </c>
      <c r="C1807">
        <v>14190.62003</v>
      </c>
      <c r="D1807">
        <v>1.3166036290000001</v>
      </c>
      <c r="E1807">
        <v>2.21717728</v>
      </c>
      <c r="G1807" s="116"/>
    </row>
    <row r="1808" spans="1:7">
      <c r="A1808" s="116">
        <v>0.68798611111111108</v>
      </c>
      <c r="B1808">
        <v>-496.41161349999999</v>
      </c>
      <c r="C1808">
        <v>14189.122579999999</v>
      </c>
      <c r="D1808">
        <v>1.3259796079999999</v>
      </c>
      <c r="E1808">
        <v>2.2197035449999998</v>
      </c>
      <c r="G1808" s="116"/>
    </row>
    <row r="1809" spans="1:7">
      <c r="A1809" s="116">
        <v>0.68800925925925915</v>
      </c>
      <c r="B1809">
        <v>-496.403998</v>
      </c>
      <c r="C1809">
        <v>14187.387779999999</v>
      </c>
      <c r="D1809">
        <v>1.322013605</v>
      </c>
      <c r="E1809">
        <v>2.1839269429999999</v>
      </c>
      <c r="G1809" s="116"/>
    </row>
    <row r="1810" spans="1:7">
      <c r="A1810" s="116">
        <v>0.68803240740740745</v>
      </c>
      <c r="B1810">
        <v>-496.40475670000001</v>
      </c>
      <c r="C1810">
        <v>14186.73648</v>
      </c>
      <c r="D1810">
        <v>1.2702692200000001</v>
      </c>
      <c r="E1810">
        <v>2.1925728499999999</v>
      </c>
      <c r="G1810" s="116"/>
    </row>
    <row r="1811" spans="1:7">
      <c r="A1811" s="116">
        <v>0.68805555555555553</v>
      </c>
      <c r="B1811">
        <v>-496.41023740000003</v>
      </c>
      <c r="C1811">
        <v>14184.756289999999</v>
      </c>
      <c r="D1811">
        <v>1.3174345890000001</v>
      </c>
      <c r="E1811">
        <v>2.2232569180000001</v>
      </c>
      <c r="G1811" s="116"/>
    </row>
    <row r="1812" spans="1:7">
      <c r="A1812" s="116">
        <v>0.68807870370370372</v>
      </c>
      <c r="B1812">
        <v>-496.39031299999999</v>
      </c>
      <c r="C1812">
        <v>14182.92115</v>
      </c>
      <c r="D1812">
        <v>1.304669751</v>
      </c>
      <c r="E1812">
        <v>2.2130199799999999</v>
      </c>
      <c r="G1812" s="116"/>
    </row>
    <row r="1813" spans="1:7">
      <c r="A1813" s="116">
        <v>0.6881018518518518</v>
      </c>
      <c r="B1813">
        <v>-496.40369659999999</v>
      </c>
      <c r="C1813">
        <v>14181.926450000001</v>
      </c>
      <c r="D1813">
        <v>1.318024479</v>
      </c>
      <c r="E1813">
        <v>2.239224197</v>
      </c>
      <c r="G1813" s="116"/>
    </row>
    <row r="1814" spans="1:7">
      <c r="A1814" s="116">
        <v>0.68812499999999999</v>
      </c>
      <c r="B1814">
        <v>-496.39759950000001</v>
      </c>
      <c r="C1814">
        <v>14181.01046</v>
      </c>
      <c r="D1814">
        <v>1.3235318540000001</v>
      </c>
      <c r="E1814">
        <v>2.2028566409999999</v>
      </c>
      <c r="G1814" s="116"/>
    </row>
    <row r="1815" spans="1:7">
      <c r="A1815" s="116">
        <v>0.68814814814814806</v>
      </c>
      <c r="B1815">
        <v>-496.39388969999999</v>
      </c>
      <c r="C1815">
        <v>14180.75642</v>
      </c>
      <c r="D1815">
        <v>1.299204668</v>
      </c>
      <c r="E1815">
        <v>2.211799568</v>
      </c>
      <c r="G1815" s="116"/>
    </row>
    <row r="1816" spans="1:7">
      <c r="A1816" s="116">
        <v>0.68817129629629636</v>
      </c>
      <c r="B1816">
        <v>-496.41031770000001</v>
      </c>
      <c r="C1816">
        <v>14180.63788</v>
      </c>
      <c r="D1816">
        <v>1.3050447430000001</v>
      </c>
      <c r="E1816">
        <v>2.236706914</v>
      </c>
      <c r="G1816" s="116"/>
    </row>
    <row r="1817" spans="1:7">
      <c r="A1817" s="116">
        <v>0.68819444444444444</v>
      </c>
      <c r="B1817">
        <v>-496.39690510000003</v>
      </c>
      <c r="C1817">
        <v>14179.788339999999</v>
      </c>
      <c r="D1817">
        <v>1.363484422</v>
      </c>
      <c r="E1817">
        <v>2.1807778550000001</v>
      </c>
      <c r="G1817" s="116"/>
    </row>
    <row r="1818" spans="1:7">
      <c r="A1818" s="116">
        <v>0.68821759259259263</v>
      </c>
      <c r="B1818">
        <v>-496.40040160000001</v>
      </c>
      <c r="C1818">
        <v>14179.069680000001</v>
      </c>
      <c r="D1818">
        <v>1.291977618</v>
      </c>
      <c r="E1818">
        <v>2.2315956670000001</v>
      </c>
      <c r="G1818" s="116"/>
    </row>
    <row r="1819" spans="1:7">
      <c r="A1819" s="116">
        <v>0.68824074074074071</v>
      </c>
      <c r="B1819">
        <v>-496.40379919999998</v>
      </c>
      <c r="C1819">
        <v>14178.91419</v>
      </c>
      <c r="D1819">
        <v>1.352494847</v>
      </c>
      <c r="E1819">
        <v>2.2250728180000001</v>
      </c>
      <c r="G1819" s="116"/>
    </row>
    <row r="1820" spans="1:7">
      <c r="A1820" s="116">
        <v>0.6882638888888889</v>
      </c>
      <c r="B1820">
        <v>-496.41107010000002</v>
      </c>
      <c r="C1820">
        <v>14177.078390000001</v>
      </c>
      <c r="D1820">
        <v>1.280413934</v>
      </c>
      <c r="E1820">
        <v>2.2055603580000001</v>
      </c>
      <c r="G1820" s="116"/>
    </row>
    <row r="1821" spans="1:7">
      <c r="A1821" s="116">
        <v>0.68828703703703698</v>
      </c>
      <c r="B1821">
        <v>-496.39047190000002</v>
      </c>
      <c r="C1821">
        <v>14176.37312</v>
      </c>
      <c r="D1821">
        <v>1.2460779879999999</v>
      </c>
      <c r="E1821">
        <v>2.208611796</v>
      </c>
      <c r="G1821" s="116"/>
    </row>
    <row r="1822" spans="1:7">
      <c r="A1822" s="116">
        <v>0.68831018518518527</v>
      </c>
      <c r="B1822">
        <v>-496.39167120000002</v>
      </c>
      <c r="C1822">
        <v>14175.02584</v>
      </c>
      <c r="D1822">
        <v>1.305324806</v>
      </c>
      <c r="E1822">
        <v>2.226390264</v>
      </c>
      <c r="G1822" s="116"/>
    </row>
    <row r="1823" spans="1:7">
      <c r="A1823" s="116">
        <v>0.68833333333333335</v>
      </c>
      <c r="B1823">
        <v>-496.40469050000002</v>
      </c>
      <c r="C1823">
        <v>14173.36887</v>
      </c>
      <c r="D1823">
        <v>1.3185794500000001</v>
      </c>
      <c r="E1823">
        <v>2.1937338350000002</v>
      </c>
      <c r="G1823" s="116"/>
    </row>
    <row r="1824" spans="1:7">
      <c r="A1824" s="116">
        <v>0.68835648148148154</v>
      </c>
      <c r="B1824">
        <v>-496.40778979999999</v>
      </c>
      <c r="C1824">
        <v>14172.977440000001</v>
      </c>
      <c r="D1824">
        <v>1.2979661410000001</v>
      </c>
      <c r="E1824">
        <v>2.220387616</v>
      </c>
      <c r="G1824" s="116"/>
    </row>
    <row r="1825" spans="1:7">
      <c r="A1825" s="116">
        <v>0.68837962962962962</v>
      </c>
      <c r="B1825">
        <v>-496.3969725</v>
      </c>
      <c r="C1825">
        <v>14171.892589999999</v>
      </c>
      <c r="D1825">
        <v>1.2872048679999999</v>
      </c>
      <c r="E1825">
        <v>2.194784201</v>
      </c>
      <c r="G1825" s="116"/>
    </row>
    <row r="1826" spans="1:7">
      <c r="A1826" s="116">
        <v>0.68840277777777781</v>
      </c>
      <c r="B1826">
        <v>-496.39072279999999</v>
      </c>
      <c r="C1826">
        <v>14169.905769999999</v>
      </c>
      <c r="D1826">
        <v>1.303491374</v>
      </c>
      <c r="E1826">
        <v>2.1992009110000001</v>
      </c>
      <c r="G1826" s="116"/>
    </row>
    <row r="1827" spans="1:7">
      <c r="A1827" s="116">
        <v>0.68842592592592589</v>
      </c>
      <c r="B1827">
        <v>-496.39947560000002</v>
      </c>
      <c r="C1827">
        <v>14169.677809999999</v>
      </c>
      <c r="D1827">
        <v>1.278142334</v>
      </c>
      <c r="E1827">
        <v>2.2010913250000002</v>
      </c>
      <c r="G1827" s="116"/>
    </row>
    <row r="1828" spans="1:7">
      <c r="A1828" s="116">
        <v>0.68844907407407396</v>
      </c>
      <c r="B1828">
        <v>-496.40894100000003</v>
      </c>
      <c r="C1828">
        <v>14169.25909</v>
      </c>
      <c r="D1828">
        <v>1.261971422</v>
      </c>
      <c r="E1828">
        <v>2.1922848479999999</v>
      </c>
      <c r="G1828" s="116"/>
    </row>
    <row r="1829" spans="1:7">
      <c r="A1829" s="116">
        <v>0.68847222222222226</v>
      </c>
      <c r="B1829">
        <v>-496.3939034</v>
      </c>
      <c r="C1829">
        <v>14168.02029</v>
      </c>
      <c r="D1829">
        <v>1.2597620220000001</v>
      </c>
      <c r="E1829">
        <v>2.196905932</v>
      </c>
      <c r="G1829" s="116"/>
    </row>
    <row r="1830" spans="1:7">
      <c r="A1830" s="116">
        <v>0.68849537037037034</v>
      </c>
      <c r="B1830">
        <v>-496.40634770000003</v>
      </c>
      <c r="C1830">
        <v>14166.432339999999</v>
      </c>
      <c r="D1830">
        <v>1.276587599</v>
      </c>
      <c r="E1830">
        <v>2.1992686269999999</v>
      </c>
      <c r="G1830" s="116"/>
    </row>
    <row r="1831" spans="1:7">
      <c r="A1831" s="116">
        <v>0.68851851851851853</v>
      </c>
      <c r="B1831">
        <v>-496.39786420000001</v>
      </c>
      <c r="C1831">
        <v>14165.34951</v>
      </c>
      <c r="D1831">
        <v>1.3013077959999999</v>
      </c>
      <c r="E1831">
        <v>2.1669273009999999</v>
      </c>
      <c r="G1831" s="116"/>
    </row>
    <row r="1832" spans="1:7">
      <c r="A1832" s="116">
        <v>0.68854166666666661</v>
      </c>
      <c r="B1832">
        <v>-496.41135320000001</v>
      </c>
      <c r="C1832">
        <v>14164.05114</v>
      </c>
      <c r="D1832">
        <v>1.2988059489999999</v>
      </c>
      <c r="E1832">
        <v>2.1938236189999998</v>
      </c>
      <c r="G1832" s="116"/>
    </row>
    <row r="1833" spans="1:7">
      <c r="A1833" s="116">
        <v>0.6885648148148148</v>
      </c>
      <c r="B1833">
        <v>-496.39390509999998</v>
      </c>
      <c r="C1833">
        <v>14163.91203</v>
      </c>
      <c r="D1833">
        <v>1.2728140939999999</v>
      </c>
      <c r="E1833">
        <v>2.1703359309999999</v>
      </c>
      <c r="G1833" s="116"/>
    </row>
    <row r="1834" spans="1:7">
      <c r="A1834" s="116">
        <v>0.68858796296296287</v>
      </c>
      <c r="B1834">
        <v>-496.40806140000001</v>
      </c>
      <c r="C1834">
        <v>14163.648810000001</v>
      </c>
      <c r="D1834">
        <v>1.264255106</v>
      </c>
      <c r="E1834">
        <v>2.18247576</v>
      </c>
      <c r="G1834" s="116"/>
    </row>
    <row r="1835" spans="1:7">
      <c r="A1835" s="116">
        <v>0.68861111111111117</v>
      </c>
      <c r="B1835">
        <v>-496.3997273</v>
      </c>
      <c r="C1835">
        <v>14162.99201</v>
      </c>
      <c r="D1835">
        <v>1.2930892540000001</v>
      </c>
      <c r="E1835">
        <v>2.1974867549999999</v>
      </c>
      <c r="G1835" s="116"/>
    </row>
    <row r="1836" spans="1:7">
      <c r="A1836" s="116">
        <v>0.68863425925925925</v>
      </c>
      <c r="B1836">
        <v>-496.4099822</v>
      </c>
      <c r="C1836">
        <v>14162.83772</v>
      </c>
      <c r="D1836">
        <v>1.247950849</v>
      </c>
      <c r="E1836">
        <v>2.1853311889999998</v>
      </c>
      <c r="G1836" s="116"/>
    </row>
    <row r="1837" spans="1:7">
      <c r="A1837" s="116">
        <v>0.68865740740740744</v>
      </c>
      <c r="B1837">
        <v>-496.39233430000002</v>
      </c>
      <c r="C1837">
        <v>14161.26368</v>
      </c>
      <c r="D1837">
        <v>1.296472286</v>
      </c>
      <c r="E1837">
        <v>2.1895002909999999</v>
      </c>
      <c r="G1837" s="116"/>
    </row>
    <row r="1838" spans="1:7">
      <c r="A1838" s="116">
        <v>0.68868055555555552</v>
      </c>
      <c r="B1838">
        <v>-496.40558570000002</v>
      </c>
      <c r="C1838">
        <v>14159.45433</v>
      </c>
      <c r="D1838">
        <v>1.289369956</v>
      </c>
      <c r="E1838">
        <v>2.1761317650000001</v>
      </c>
      <c r="G1838" s="116"/>
    </row>
    <row r="1839" spans="1:7">
      <c r="A1839" s="116">
        <v>0.68870370370370371</v>
      </c>
      <c r="B1839">
        <v>-496.40868810000001</v>
      </c>
      <c r="C1839">
        <v>14157.75179</v>
      </c>
      <c r="D1839">
        <v>1.237304317</v>
      </c>
      <c r="E1839">
        <v>2.1929592580000001</v>
      </c>
      <c r="G1839" s="116"/>
    </row>
    <row r="1840" spans="1:7">
      <c r="A1840" s="116">
        <v>0.68872685185185178</v>
      </c>
      <c r="B1840">
        <v>-496.40169980000002</v>
      </c>
      <c r="C1840">
        <v>14156.976140000001</v>
      </c>
      <c r="D1840">
        <v>1.2908202900000001</v>
      </c>
      <c r="E1840">
        <v>2.20130676</v>
      </c>
      <c r="G1840" s="116"/>
    </row>
    <row r="1841" spans="1:7">
      <c r="A1841" s="116">
        <v>0.68875000000000008</v>
      </c>
      <c r="B1841">
        <v>-496.4011438</v>
      </c>
      <c r="C1841">
        <v>14156.450150000001</v>
      </c>
      <c r="D1841">
        <v>1.2757720159999999</v>
      </c>
      <c r="E1841">
        <v>2.1680060289999998</v>
      </c>
      <c r="G1841" s="116"/>
    </row>
    <row r="1842" spans="1:7">
      <c r="A1842" s="116">
        <v>0.68877314814814816</v>
      </c>
      <c r="B1842">
        <v>-496.40129139999999</v>
      </c>
      <c r="C1842">
        <v>14155.29609</v>
      </c>
      <c r="D1842">
        <v>1.2736015009999999</v>
      </c>
      <c r="E1842">
        <v>2.1810808380000002</v>
      </c>
      <c r="G1842" s="116"/>
    </row>
    <row r="1843" spans="1:7">
      <c r="A1843" s="116">
        <v>0.68879629629629635</v>
      </c>
      <c r="B1843">
        <v>-496.39870580000002</v>
      </c>
      <c r="C1843">
        <v>14154.66078</v>
      </c>
      <c r="D1843">
        <v>1.273468104</v>
      </c>
      <c r="E1843">
        <v>2.206896886</v>
      </c>
      <c r="G1843" s="116"/>
    </row>
    <row r="1844" spans="1:7">
      <c r="A1844" s="116">
        <v>0.68881944444444443</v>
      </c>
      <c r="B1844">
        <v>-496.4042809</v>
      </c>
      <c r="C1844">
        <v>14154.331819999999</v>
      </c>
      <c r="D1844">
        <v>1.279973247</v>
      </c>
      <c r="E1844">
        <v>2.1766991349999998</v>
      </c>
      <c r="G1844" s="116"/>
    </row>
    <row r="1845" spans="1:7">
      <c r="A1845" s="116">
        <v>0.68884259259259262</v>
      </c>
      <c r="B1845">
        <v>-496.40056770000001</v>
      </c>
      <c r="C1845">
        <v>14153.7009</v>
      </c>
      <c r="D1845">
        <v>1.25632893</v>
      </c>
      <c r="E1845">
        <v>2.167960924</v>
      </c>
      <c r="G1845" s="116"/>
    </row>
    <row r="1846" spans="1:7">
      <c r="A1846" s="116">
        <v>0.6888657407407407</v>
      </c>
      <c r="B1846">
        <v>-496.39177219999999</v>
      </c>
      <c r="C1846">
        <v>14151.926880000001</v>
      </c>
      <c r="D1846">
        <v>1.2747132910000001</v>
      </c>
      <c r="E1846">
        <v>2.1814017880000001</v>
      </c>
      <c r="G1846" s="116"/>
    </row>
    <row r="1847" spans="1:7">
      <c r="A1847" s="116">
        <v>0.68888888888888899</v>
      </c>
      <c r="B1847">
        <v>-496.40108099999998</v>
      </c>
      <c r="C1847">
        <v>14150.21566</v>
      </c>
      <c r="D1847">
        <v>1.296332144</v>
      </c>
      <c r="E1847">
        <v>2.1833105289999999</v>
      </c>
      <c r="G1847" s="116"/>
    </row>
    <row r="1848" spans="1:7">
      <c r="A1848" s="116">
        <v>0.68891203703703707</v>
      </c>
      <c r="B1848">
        <v>-496.4060374</v>
      </c>
      <c r="C1848">
        <v>14149.9229</v>
      </c>
      <c r="D1848">
        <v>1.2739137039999999</v>
      </c>
      <c r="E1848">
        <v>2.1946093260000001</v>
      </c>
      <c r="G1848" s="116"/>
    </row>
    <row r="1849" spans="1:7">
      <c r="A1849" s="116">
        <v>0.68893518518518526</v>
      </c>
      <c r="B1849">
        <v>-496.40500020000002</v>
      </c>
      <c r="C1849">
        <v>14149.154</v>
      </c>
      <c r="D1849">
        <v>1.2625806829999999</v>
      </c>
      <c r="E1849">
        <v>2.1808256149999998</v>
      </c>
      <c r="G1849" s="116"/>
    </row>
    <row r="1850" spans="1:7">
      <c r="A1850" s="116">
        <v>0.68895833333333334</v>
      </c>
      <c r="B1850">
        <v>-496.40979060000001</v>
      </c>
      <c r="C1850">
        <v>14148.263489999999</v>
      </c>
      <c r="D1850">
        <v>1.285819558</v>
      </c>
      <c r="E1850">
        <v>2.1897880390000002</v>
      </c>
      <c r="G1850" s="116"/>
    </row>
    <row r="1851" spans="1:7">
      <c r="A1851" s="116">
        <v>0.68898148148148142</v>
      </c>
      <c r="B1851">
        <v>-496.40539189999998</v>
      </c>
      <c r="C1851">
        <v>14146.638430000001</v>
      </c>
      <c r="D1851">
        <v>1.28752219</v>
      </c>
      <c r="E1851">
        <v>2.1835657140000002</v>
      </c>
      <c r="G1851" s="116"/>
    </row>
    <row r="1852" spans="1:7">
      <c r="A1852" s="116">
        <v>0.68900462962962961</v>
      </c>
      <c r="B1852">
        <v>-496.4035763</v>
      </c>
      <c r="C1852">
        <v>14145.398510000001</v>
      </c>
      <c r="D1852">
        <v>1.262423504</v>
      </c>
      <c r="E1852">
        <v>2.1932385989999998</v>
      </c>
      <c r="G1852" s="116"/>
    </row>
    <row r="1853" spans="1:7">
      <c r="A1853" s="116">
        <v>0.68902777777777768</v>
      </c>
      <c r="B1853">
        <v>-496.40623879999998</v>
      </c>
      <c r="C1853">
        <v>14143.577719999999</v>
      </c>
      <c r="D1853">
        <v>1.29929669</v>
      </c>
      <c r="E1853">
        <v>2.224984793</v>
      </c>
      <c r="G1853" s="116"/>
    </row>
    <row r="1854" spans="1:7">
      <c r="A1854" s="116">
        <v>0.68905092592592598</v>
      </c>
      <c r="B1854">
        <v>-496.40159890000001</v>
      </c>
      <c r="C1854">
        <v>14141.63617</v>
      </c>
      <c r="D1854">
        <v>1.2775625669999999</v>
      </c>
      <c r="E1854">
        <v>2.184489825</v>
      </c>
      <c r="G1854" s="116"/>
    </row>
    <row r="1855" spans="1:7">
      <c r="A1855" s="116">
        <v>0.68907407407407406</v>
      </c>
      <c r="B1855">
        <v>-496.39716979999997</v>
      </c>
      <c r="C1855">
        <v>14140.566800000001</v>
      </c>
      <c r="D1855">
        <v>1.303463139</v>
      </c>
      <c r="E1855">
        <v>2.1901193819999998</v>
      </c>
      <c r="G1855" s="116"/>
    </row>
    <row r="1856" spans="1:7">
      <c r="A1856" s="116">
        <v>0.68909722222222225</v>
      </c>
      <c r="B1856">
        <v>-496.405824</v>
      </c>
      <c r="C1856">
        <v>14139.005929999999</v>
      </c>
      <c r="D1856">
        <v>1.2601356509999999</v>
      </c>
      <c r="E1856">
        <v>2.170249267</v>
      </c>
      <c r="G1856" s="116"/>
    </row>
    <row r="1857" spans="1:7">
      <c r="A1857" s="116">
        <v>0.68912037037037033</v>
      </c>
      <c r="B1857">
        <v>-496.4027322</v>
      </c>
      <c r="C1857">
        <v>14138.4468</v>
      </c>
      <c r="D1857">
        <v>1.2774858360000001</v>
      </c>
      <c r="E1857">
        <v>2.193620686</v>
      </c>
      <c r="G1857" s="116"/>
    </row>
    <row r="1858" spans="1:7">
      <c r="A1858" s="116">
        <v>0.68914351851851852</v>
      </c>
      <c r="B1858">
        <v>-496.39247790000002</v>
      </c>
      <c r="C1858">
        <v>14138.1042</v>
      </c>
      <c r="D1858">
        <v>1.2866949780000001</v>
      </c>
      <c r="E1858">
        <v>2.1914931960000001</v>
      </c>
      <c r="G1858" s="116"/>
    </row>
    <row r="1859" spans="1:7">
      <c r="A1859" s="116">
        <v>0.68916666666666659</v>
      </c>
      <c r="B1859">
        <v>-496.40874659999997</v>
      </c>
      <c r="C1859">
        <v>14136.35924</v>
      </c>
      <c r="D1859">
        <v>1.2951341300000001</v>
      </c>
      <c r="E1859">
        <v>2.206899741</v>
      </c>
      <c r="G1859" s="116"/>
    </row>
    <row r="1860" spans="1:7">
      <c r="A1860" s="116">
        <v>0.68918981481481489</v>
      </c>
      <c r="B1860">
        <v>-496.4047673</v>
      </c>
      <c r="C1860">
        <v>14136.122799999999</v>
      </c>
      <c r="D1860">
        <v>1.3097380030000001</v>
      </c>
      <c r="E1860">
        <v>2.2126786799999998</v>
      </c>
      <c r="G1860" s="116"/>
    </row>
    <row r="1861" spans="1:7">
      <c r="A1861" s="116">
        <v>0.68921296296296297</v>
      </c>
      <c r="B1861">
        <v>-496.3904685</v>
      </c>
      <c r="C1861">
        <v>14134.584849999999</v>
      </c>
      <c r="D1861">
        <v>1.312036663</v>
      </c>
      <c r="E1861">
        <v>2.2239086449999999</v>
      </c>
      <c r="G1861" s="116"/>
    </row>
    <row r="1862" spans="1:7">
      <c r="A1862" s="116">
        <v>0.68923611111111116</v>
      </c>
      <c r="B1862">
        <v>-496.3935323</v>
      </c>
      <c r="C1862">
        <v>14133.167740000001</v>
      </c>
      <c r="D1862">
        <v>1.3360515180000001</v>
      </c>
      <c r="E1862">
        <v>2.1994980769999999</v>
      </c>
      <c r="G1862" s="116"/>
    </row>
    <row r="1863" spans="1:7">
      <c r="A1863" s="116">
        <v>0.68925925925925924</v>
      </c>
      <c r="B1863">
        <v>-496.3956144</v>
      </c>
      <c r="C1863">
        <v>14132.64659</v>
      </c>
      <c r="D1863">
        <v>1.3382144279999999</v>
      </c>
      <c r="E1863">
        <v>2.189301537</v>
      </c>
      <c r="G1863" s="116"/>
    </row>
    <row r="1864" spans="1:7">
      <c r="A1864" s="116">
        <v>0.68928240740740743</v>
      </c>
      <c r="B1864">
        <v>-496.41033920000001</v>
      </c>
      <c r="C1864">
        <v>14132.12391</v>
      </c>
      <c r="D1864">
        <v>1.3369659789999999</v>
      </c>
      <c r="E1864">
        <v>2.2184305879999999</v>
      </c>
      <c r="G1864" s="116"/>
    </row>
    <row r="1865" spans="1:7">
      <c r="A1865" s="116">
        <v>0.6893055555555555</v>
      </c>
      <c r="B1865">
        <v>-496.40387299999998</v>
      </c>
      <c r="C1865">
        <v>14130.5517</v>
      </c>
      <c r="D1865">
        <v>1.3051726370000001</v>
      </c>
      <c r="E1865">
        <v>2.223531897</v>
      </c>
      <c r="G1865" s="116"/>
    </row>
    <row r="1866" spans="1:7">
      <c r="A1866" s="116">
        <v>0.6893287037037038</v>
      </c>
      <c r="B1866">
        <v>-496.39280350000001</v>
      </c>
      <c r="C1866">
        <v>14129.16886</v>
      </c>
      <c r="D1866">
        <v>1.363842148</v>
      </c>
      <c r="E1866">
        <v>2.2034910160000001</v>
      </c>
      <c r="G1866" s="116"/>
    </row>
    <row r="1867" spans="1:7">
      <c r="A1867" s="116">
        <v>0.68935185185185188</v>
      </c>
      <c r="B1867">
        <v>-496.40585220000003</v>
      </c>
      <c r="C1867">
        <v>14127.560219999999</v>
      </c>
      <c r="D1867">
        <v>1.313378873</v>
      </c>
      <c r="E1867">
        <v>2.2500133629999999</v>
      </c>
      <c r="G1867" s="116"/>
    </row>
    <row r="1868" spans="1:7">
      <c r="A1868" s="116">
        <v>0.68937500000000007</v>
      </c>
      <c r="B1868">
        <v>-496.40438790000002</v>
      </c>
      <c r="C1868">
        <v>14126.74877</v>
      </c>
      <c r="D1868">
        <v>1.3308750090000001</v>
      </c>
      <c r="E1868">
        <v>2.2401739489999999</v>
      </c>
      <c r="G1868" s="116"/>
    </row>
    <row r="1869" spans="1:7">
      <c r="A1869" s="116">
        <v>0.68939814814814815</v>
      </c>
      <c r="B1869">
        <v>-496.40244480000001</v>
      </c>
      <c r="C1869">
        <v>14126.514499999999</v>
      </c>
      <c r="D1869">
        <v>1.296176376</v>
      </c>
      <c r="E1869">
        <v>2.1997347129999998</v>
      </c>
      <c r="G1869" s="116"/>
    </row>
    <row r="1870" spans="1:7">
      <c r="A1870" s="116">
        <v>0.68942129629629623</v>
      </c>
      <c r="B1870">
        <v>-496.40860249999997</v>
      </c>
      <c r="C1870">
        <v>14125.016089999999</v>
      </c>
      <c r="D1870">
        <v>1.317443189</v>
      </c>
      <c r="E1870">
        <v>2.2059285960000001</v>
      </c>
      <c r="G1870" s="116"/>
    </row>
    <row r="1871" spans="1:7">
      <c r="A1871" s="116">
        <v>0.68944444444444442</v>
      </c>
      <c r="B1871">
        <v>-496.39210359999998</v>
      </c>
      <c r="C1871">
        <v>14124.30553</v>
      </c>
      <c r="D1871">
        <v>1.312146595</v>
      </c>
      <c r="E1871">
        <v>2.2255708919999999</v>
      </c>
      <c r="G1871" s="116"/>
    </row>
    <row r="1872" spans="1:7">
      <c r="A1872" s="116">
        <v>0.68946759259259249</v>
      </c>
      <c r="B1872">
        <v>-496.4086542</v>
      </c>
      <c r="C1872">
        <v>14122.78131</v>
      </c>
      <c r="D1872">
        <v>1.324990468</v>
      </c>
      <c r="E1872">
        <v>2.235302377</v>
      </c>
      <c r="G1872" s="116"/>
    </row>
    <row r="1873" spans="1:7">
      <c r="A1873" s="116">
        <v>0.68949074074074079</v>
      </c>
      <c r="B1873">
        <v>-496.39018279999999</v>
      </c>
      <c r="C1873">
        <v>14122.39782</v>
      </c>
      <c r="D1873">
        <v>1.326215167</v>
      </c>
      <c r="E1873">
        <v>2.206159279</v>
      </c>
      <c r="G1873" s="116"/>
    </row>
    <row r="1874" spans="1:7">
      <c r="A1874" s="116">
        <v>0.68951388888888887</v>
      </c>
      <c r="B1874">
        <v>-496.39216820000001</v>
      </c>
      <c r="C1874">
        <v>14121.86145</v>
      </c>
      <c r="D1874">
        <v>1.345682351</v>
      </c>
      <c r="E1874">
        <v>2.2116646379999998</v>
      </c>
      <c r="G1874" s="116"/>
    </row>
    <row r="1875" spans="1:7">
      <c r="A1875" s="116">
        <v>0.68953703703703706</v>
      </c>
      <c r="B1875">
        <v>-496.40711490000001</v>
      </c>
      <c r="C1875">
        <v>14120.37825</v>
      </c>
      <c r="D1875">
        <v>1.2812353430000001</v>
      </c>
      <c r="E1875">
        <v>2.2320205909999999</v>
      </c>
      <c r="G1875" s="116"/>
    </row>
    <row r="1876" spans="1:7">
      <c r="A1876" s="116">
        <v>0.68956018518518514</v>
      </c>
      <c r="B1876">
        <v>-496.40396449999997</v>
      </c>
      <c r="C1876">
        <v>14118.53932</v>
      </c>
      <c r="D1876">
        <v>1.2850798859999999</v>
      </c>
      <c r="E1876">
        <v>2.2277565419999998</v>
      </c>
      <c r="G1876" s="116"/>
    </row>
    <row r="1877" spans="1:7">
      <c r="A1877" s="116">
        <v>0.68958333333333333</v>
      </c>
      <c r="B1877">
        <v>-496.392293</v>
      </c>
      <c r="C1877">
        <v>14117.486800000001</v>
      </c>
      <c r="D1877">
        <v>1.312992105</v>
      </c>
      <c r="E1877">
        <v>2.233963444</v>
      </c>
      <c r="G1877" s="116"/>
    </row>
    <row r="1878" spans="1:7">
      <c r="A1878" s="116">
        <v>0.6896064814814814</v>
      </c>
      <c r="B1878">
        <v>-496.40096740000001</v>
      </c>
      <c r="C1878">
        <v>14115.903259999999</v>
      </c>
      <c r="D1878">
        <v>1.313848664</v>
      </c>
      <c r="E1878">
        <v>2.2251138519999998</v>
      </c>
      <c r="G1878" s="116"/>
    </row>
    <row r="1879" spans="1:7">
      <c r="A1879" s="116">
        <v>0.6896296296296297</v>
      </c>
      <c r="B1879">
        <v>-496.40698500000002</v>
      </c>
      <c r="C1879">
        <v>14115.84139</v>
      </c>
      <c r="D1879">
        <v>1.332036529</v>
      </c>
      <c r="E1879">
        <v>2.2309029950000001</v>
      </c>
      <c r="G1879" s="116"/>
    </row>
    <row r="1880" spans="1:7">
      <c r="A1880" s="116">
        <v>0.68965277777777778</v>
      </c>
      <c r="B1880">
        <v>-496.39761900000002</v>
      </c>
      <c r="C1880">
        <v>14114.377570000001</v>
      </c>
      <c r="D1880">
        <v>1.2775716989999999</v>
      </c>
      <c r="E1880">
        <v>2.2247773180000001</v>
      </c>
      <c r="G1880" s="116"/>
    </row>
    <row r="1881" spans="1:7">
      <c r="A1881" s="116">
        <v>0.68967592592592597</v>
      </c>
      <c r="B1881">
        <v>-496.40786179999998</v>
      </c>
      <c r="C1881">
        <v>14114.33447</v>
      </c>
      <c r="D1881">
        <v>1.3038934209999999</v>
      </c>
      <c r="E1881">
        <v>2.204753787</v>
      </c>
      <c r="G1881" s="116"/>
    </row>
    <row r="1882" spans="1:7">
      <c r="A1882" s="116">
        <v>0.68969907407407405</v>
      </c>
      <c r="B1882">
        <v>-496.4111547</v>
      </c>
      <c r="C1882">
        <v>14112.84289</v>
      </c>
      <c r="D1882">
        <v>1.2765813749999999</v>
      </c>
      <c r="E1882">
        <v>2.2130621669999999</v>
      </c>
      <c r="G1882" s="116"/>
    </row>
    <row r="1883" spans="1:7">
      <c r="A1883" s="116">
        <v>0.68972222222222224</v>
      </c>
      <c r="B1883">
        <v>-496.40694969999998</v>
      </c>
      <c r="C1883">
        <v>14110.91826</v>
      </c>
      <c r="D1883">
        <v>1.3344473320000001</v>
      </c>
      <c r="E1883">
        <v>2.2220989599999998</v>
      </c>
      <c r="G1883" s="116"/>
    </row>
    <row r="1884" spans="1:7">
      <c r="A1884" s="116">
        <v>0.68974537037037031</v>
      </c>
      <c r="B1884">
        <v>-496.39631910000003</v>
      </c>
      <c r="C1884">
        <v>14109.415429999999</v>
      </c>
      <c r="D1884">
        <v>1.281862281</v>
      </c>
      <c r="E1884">
        <v>2.2209165770000001</v>
      </c>
      <c r="G1884" s="116"/>
    </row>
    <row r="1885" spans="1:7">
      <c r="A1885" s="116">
        <v>0.68976851851851861</v>
      </c>
      <c r="B1885">
        <v>-496.39858299999997</v>
      </c>
      <c r="C1885">
        <v>14107.44882</v>
      </c>
      <c r="D1885">
        <v>1.300282124</v>
      </c>
      <c r="E1885">
        <v>2.2352311650000001</v>
      </c>
      <c r="G1885" s="116"/>
    </row>
    <row r="1886" spans="1:7">
      <c r="A1886" s="116">
        <v>0.68979166666666669</v>
      </c>
      <c r="B1886">
        <v>-496.40478359999997</v>
      </c>
      <c r="C1886">
        <v>14107.252060000001</v>
      </c>
      <c r="D1886">
        <v>1.312869117</v>
      </c>
      <c r="E1886">
        <v>2.2290066099999999</v>
      </c>
      <c r="G1886" s="116"/>
    </row>
    <row r="1887" spans="1:7">
      <c r="A1887" s="116">
        <v>0.68981481481481488</v>
      </c>
      <c r="B1887">
        <v>-496.40810310000001</v>
      </c>
      <c r="C1887">
        <v>14106.968140000001</v>
      </c>
      <c r="D1887">
        <v>1.2936755550000001</v>
      </c>
      <c r="E1887">
        <v>2.2115984879999999</v>
      </c>
      <c r="G1887" s="116"/>
    </row>
    <row r="1888" spans="1:7">
      <c r="A1888" s="116">
        <v>0.68983796296296296</v>
      </c>
      <c r="B1888">
        <v>-496.40852869999998</v>
      </c>
      <c r="C1888">
        <v>14106.00287</v>
      </c>
      <c r="D1888">
        <v>1.2800714689999999</v>
      </c>
      <c r="E1888">
        <v>2.1971219749999999</v>
      </c>
      <c r="G1888" s="116"/>
    </row>
    <row r="1889" spans="1:7">
      <c r="A1889" s="116">
        <v>0.68986111111111104</v>
      </c>
      <c r="B1889">
        <v>-496.40794</v>
      </c>
      <c r="C1889">
        <v>14104.79529</v>
      </c>
      <c r="D1889">
        <v>1.2781689949999999</v>
      </c>
      <c r="E1889">
        <v>2.2207905270000001</v>
      </c>
      <c r="G1889" s="116"/>
    </row>
    <row r="1890" spans="1:7">
      <c r="A1890" s="116">
        <v>0.68988425925925922</v>
      </c>
      <c r="B1890">
        <v>-496.4060973</v>
      </c>
      <c r="C1890">
        <v>14103.924919999999</v>
      </c>
      <c r="D1890">
        <v>1.3398266700000001</v>
      </c>
      <c r="E1890">
        <v>2.1992891220000002</v>
      </c>
      <c r="G1890" s="116"/>
    </row>
    <row r="1891" spans="1:7">
      <c r="A1891" s="116">
        <v>0.6899074074074073</v>
      </c>
      <c r="B1891">
        <v>-496.3928689</v>
      </c>
      <c r="C1891">
        <v>14102.119060000001</v>
      </c>
      <c r="D1891">
        <v>1.3431074039999999</v>
      </c>
      <c r="E1891">
        <v>2.241376233</v>
      </c>
      <c r="G1891" s="116"/>
    </row>
    <row r="1892" spans="1:7">
      <c r="A1892" s="116">
        <v>0.6899305555555556</v>
      </c>
      <c r="B1892">
        <v>-496.40061170000001</v>
      </c>
      <c r="C1892">
        <v>14100.444310000001</v>
      </c>
      <c r="D1892">
        <v>1.3388566669999999</v>
      </c>
      <c r="E1892">
        <v>2.215106381</v>
      </c>
      <c r="G1892" s="116"/>
    </row>
    <row r="1893" spans="1:7">
      <c r="A1893" s="116">
        <v>0.68995370370370368</v>
      </c>
      <c r="B1893">
        <v>-496.39166460000001</v>
      </c>
      <c r="C1893">
        <v>14100.05164</v>
      </c>
      <c r="D1893">
        <v>1.287806955</v>
      </c>
      <c r="E1893">
        <v>2.21524141</v>
      </c>
      <c r="G1893" s="116"/>
    </row>
    <row r="1894" spans="1:7">
      <c r="A1894" s="116">
        <v>0.68997685185185187</v>
      </c>
      <c r="B1894">
        <v>-496.3946143</v>
      </c>
      <c r="C1894">
        <v>14098.22063</v>
      </c>
      <c r="D1894">
        <v>1.3244673360000001</v>
      </c>
      <c r="E1894">
        <v>2.2168408030000002</v>
      </c>
      <c r="G1894" s="116"/>
    </row>
    <row r="1895" spans="1:7">
      <c r="A1895" s="116">
        <v>0.69</v>
      </c>
      <c r="B1895">
        <v>-496.39186619999998</v>
      </c>
      <c r="C1895">
        <v>14097.728139999999</v>
      </c>
      <c r="D1895">
        <v>1.261066649</v>
      </c>
      <c r="E1895">
        <v>2.2225680350000001</v>
      </c>
      <c r="G1895" s="116"/>
    </row>
    <row r="1896" spans="1:7">
      <c r="A1896" s="116">
        <v>0.69002314814814814</v>
      </c>
      <c r="B1896">
        <v>-496.40282530000002</v>
      </c>
      <c r="C1896">
        <v>14096.34475</v>
      </c>
      <c r="D1896">
        <v>1.3126839290000001</v>
      </c>
      <c r="E1896">
        <v>2.2380372340000001</v>
      </c>
      <c r="G1896" s="116"/>
    </row>
    <row r="1897" spans="1:7">
      <c r="A1897" s="116">
        <v>0.69004629629629621</v>
      </c>
      <c r="B1897">
        <v>-496.39305919999998</v>
      </c>
      <c r="C1897">
        <v>14095.94009</v>
      </c>
      <c r="D1897">
        <v>1.2779379959999999</v>
      </c>
      <c r="E1897">
        <v>2.2074509149999999</v>
      </c>
      <c r="G1897" s="116"/>
    </row>
    <row r="1898" spans="1:7">
      <c r="A1898" s="116">
        <v>0.69006944444444451</v>
      </c>
      <c r="B1898">
        <v>-496.39959640000001</v>
      </c>
      <c r="C1898">
        <v>14094.729429999999</v>
      </c>
      <c r="D1898">
        <v>1.3070662559999999</v>
      </c>
      <c r="E1898">
        <v>2.2088541049999999</v>
      </c>
      <c r="G1898" s="116"/>
    </row>
    <row r="1899" spans="1:7">
      <c r="A1899" s="116">
        <v>0.69009259259259259</v>
      </c>
      <c r="B1899">
        <v>-496.39534459999999</v>
      </c>
      <c r="C1899">
        <v>14093.54695</v>
      </c>
      <c r="D1899">
        <v>1.3199048520000001</v>
      </c>
      <c r="E1899">
        <v>2.2238190480000002</v>
      </c>
      <c r="G1899" s="116"/>
    </row>
    <row r="1900" spans="1:7">
      <c r="A1900" s="116">
        <v>0.69011574074074078</v>
      </c>
      <c r="B1900">
        <v>-496.40911410000001</v>
      </c>
      <c r="C1900">
        <v>14092.887269999999</v>
      </c>
      <c r="D1900">
        <v>1.3417540059999999</v>
      </c>
      <c r="E1900">
        <v>2.1995288550000001</v>
      </c>
      <c r="G1900" s="116"/>
    </row>
    <row r="1901" spans="1:7">
      <c r="A1901" s="116">
        <v>0.69013888888888886</v>
      </c>
      <c r="B1901">
        <v>-496.40422890000002</v>
      </c>
      <c r="C1901">
        <v>14092.85835</v>
      </c>
      <c r="D1901">
        <v>1.2959548949999999</v>
      </c>
      <c r="E1901">
        <v>2.2175829199999999</v>
      </c>
      <c r="G1901" s="116"/>
    </row>
    <row r="1902" spans="1:7">
      <c r="A1902" s="116">
        <v>0.69016203703703705</v>
      </c>
      <c r="B1902">
        <v>-496.40383919999999</v>
      </c>
      <c r="C1902">
        <v>14092.045029999999</v>
      </c>
      <c r="D1902">
        <v>1.3425193010000001</v>
      </c>
      <c r="E1902">
        <v>2.2163206780000002</v>
      </c>
      <c r="G1902" s="116"/>
    </row>
    <row r="1903" spans="1:7">
      <c r="A1903" s="116">
        <v>0.69018518518518512</v>
      </c>
      <c r="B1903">
        <v>-496.41103809999998</v>
      </c>
      <c r="C1903">
        <v>14091.45369</v>
      </c>
      <c r="D1903">
        <v>1.3115711370000001</v>
      </c>
      <c r="E1903">
        <v>2.2287741620000001</v>
      </c>
      <c r="G1903" s="116"/>
    </row>
    <row r="1904" spans="1:7">
      <c r="A1904" s="116">
        <v>0.69020833333333342</v>
      </c>
      <c r="B1904">
        <v>-496.40740390000002</v>
      </c>
      <c r="C1904">
        <v>14089.562260000001</v>
      </c>
      <c r="D1904">
        <v>1.2764079559999999</v>
      </c>
      <c r="E1904">
        <v>2.2369548369999999</v>
      </c>
      <c r="G1904" s="116"/>
    </row>
    <row r="1905" spans="1:7">
      <c r="A1905" s="116">
        <v>0.6902314814814815</v>
      </c>
      <c r="B1905">
        <v>-496.40510769999997</v>
      </c>
      <c r="C1905">
        <v>14088.353800000001</v>
      </c>
      <c r="D1905">
        <v>1.2925849789999999</v>
      </c>
      <c r="E1905">
        <v>2.2269510239999999</v>
      </c>
      <c r="G1905" s="116"/>
    </row>
    <row r="1906" spans="1:7">
      <c r="A1906" s="116">
        <v>0.69025462962962969</v>
      </c>
      <c r="B1906">
        <v>-496.39923069999998</v>
      </c>
      <c r="C1906">
        <v>14087.021140000001</v>
      </c>
      <c r="D1906">
        <v>1.3142726870000001</v>
      </c>
      <c r="E1906">
        <v>2.2066243239999999</v>
      </c>
      <c r="G1906" s="116"/>
    </row>
    <row r="1907" spans="1:7">
      <c r="A1907" s="116">
        <v>0.69027777777777777</v>
      </c>
      <c r="B1907">
        <v>-496.39011549999998</v>
      </c>
      <c r="C1907">
        <v>14086.37729</v>
      </c>
      <c r="D1907">
        <v>1.3110222460000001</v>
      </c>
      <c r="E1907">
        <v>2.226060194</v>
      </c>
      <c r="G1907" s="116"/>
    </row>
    <row r="1908" spans="1:7">
      <c r="A1908" s="116">
        <v>0.69030092592592596</v>
      </c>
      <c r="B1908">
        <v>-496.39111860000003</v>
      </c>
      <c r="C1908">
        <v>14085.73481</v>
      </c>
      <c r="D1908">
        <v>1.3145556940000001</v>
      </c>
      <c r="E1908">
        <v>2.2162737539999999</v>
      </c>
      <c r="G1908" s="116"/>
    </row>
    <row r="1909" spans="1:7">
      <c r="A1909" s="116">
        <v>0.69032407407407403</v>
      </c>
      <c r="B1909">
        <v>-496.40109749999999</v>
      </c>
      <c r="C1909">
        <v>14085.55868</v>
      </c>
      <c r="D1909">
        <v>1.272744095</v>
      </c>
      <c r="E1909">
        <v>2.209707855</v>
      </c>
      <c r="G1909" s="116"/>
    </row>
    <row r="1910" spans="1:7">
      <c r="A1910" s="116">
        <v>0.69034722222222233</v>
      </c>
      <c r="B1910">
        <v>-496.40629039999999</v>
      </c>
      <c r="C1910">
        <v>14084.18656</v>
      </c>
      <c r="D1910">
        <v>1.298507114</v>
      </c>
      <c r="E1910">
        <v>2.2281205449999999</v>
      </c>
      <c r="G1910" s="116"/>
    </row>
    <row r="1911" spans="1:7">
      <c r="A1911" s="116">
        <v>0.69037037037037041</v>
      </c>
      <c r="B1911">
        <v>-496.41195850000003</v>
      </c>
      <c r="C1911">
        <v>14083.595740000001</v>
      </c>
      <c r="D1911">
        <v>1.2930090519999999</v>
      </c>
      <c r="E1911">
        <v>2.2023089809999998</v>
      </c>
      <c r="G1911" s="116"/>
    </row>
    <row r="1912" spans="1:7">
      <c r="A1912" s="116">
        <v>0.69039351851851849</v>
      </c>
      <c r="B1912">
        <v>-496.40639570000002</v>
      </c>
      <c r="C1912">
        <v>14083.263720000001</v>
      </c>
      <c r="D1912">
        <v>1.2907693579999999</v>
      </c>
      <c r="E1912">
        <v>2.1791896770000001</v>
      </c>
      <c r="G1912" s="116"/>
    </row>
    <row r="1913" spans="1:7">
      <c r="A1913" s="116">
        <v>0.69041666666666668</v>
      </c>
      <c r="B1913">
        <v>-496.41123160000001</v>
      </c>
      <c r="C1913">
        <v>14082.78613</v>
      </c>
      <c r="D1913">
        <v>1.28732939</v>
      </c>
      <c r="E1913">
        <v>2.1818014990000001</v>
      </c>
      <c r="G1913" s="116"/>
    </row>
    <row r="1914" spans="1:7">
      <c r="A1914" s="116">
        <v>0.69043981481481476</v>
      </c>
      <c r="B1914">
        <v>-496.39163250000001</v>
      </c>
      <c r="C1914">
        <v>14081.366480000001</v>
      </c>
      <c r="D1914">
        <v>1.301030903</v>
      </c>
      <c r="E1914">
        <v>2.233840211</v>
      </c>
      <c r="G1914" s="116"/>
    </row>
    <row r="1915" spans="1:7">
      <c r="A1915" s="116">
        <v>0.69046296296296295</v>
      </c>
      <c r="B1915">
        <v>-496.3999341</v>
      </c>
      <c r="C1915">
        <v>14079.883959999999</v>
      </c>
      <c r="D1915">
        <v>1.306019609</v>
      </c>
      <c r="E1915">
        <v>2.2193009739999998</v>
      </c>
      <c r="G1915" s="116"/>
    </row>
    <row r="1916" spans="1:7">
      <c r="A1916" s="116">
        <v>0.69048611111111102</v>
      </c>
      <c r="B1916">
        <v>-496.40723559999998</v>
      </c>
      <c r="C1916">
        <v>14079.11584</v>
      </c>
      <c r="D1916">
        <v>1.3409257189999999</v>
      </c>
      <c r="E1916">
        <v>2.20009364</v>
      </c>
      <c r="G1916" s="116"/>
    </row>
    <row r="1917" spans="1:7">
      <c r="A1917" s="116">
        <v>0.69050925925925932</v>
      </c>
      <c r="B1917">
        <v>-496.39616460000002</v>
      </c>
      <c r="C1917">
        <v>14078.525879999999</v>
      </c>
      <c r="D1917">
        <v>1.3158712939999999</v>
      </c>
      <c r="E1917">
        <v>2.1921063140000001</v>
      </c>
      <c r="G1917" s="116"/>
    </row>
    <row r="1918" spans="1:7">
      <c r="A1918" s="116">
        <v>0.6905324074074074</v>
      </c>
      <c r="B1918">
        <v>-496.41174590000003</v>
      </c>
      <c r="C1918">
        <v>14076.804469999999</v>
      </c>
      <c r="D1918">
        <v>1.258425262</v>
      </c>
      <c r="E1918">
        <v>2.225319018</v>
      </c>
      <c r="G1918" s="116"/>
    </row>
    <row r="1919" spans="1:7">
      <c r="A1919" s="116">
        <v>0.69055555555555559</v>
      </c>
      <c r="B1919">
        <v>-496.3927529</v>
      </c>
      <c r="C1919">
        <v>14075.15753</v>
      </c>
      <c r="D1919">
        <v>1.279768697</v>
      </c>
      <c r="E1919">
        <v>2.2081248759999998</v>
      </c>
      <c r="G1919" s="116"/>
    </row>
    <row r="1920" spans="1:7">
      <c r="A1920" s="116">
        <v>0.69057870370370367</v>
      </c>
      <c r="B1920">
        <v>-496.39482550000002</v>
      </c>
      <c r="C1920">
        <v>14075.03781</v>
      </c>
      <c r="D1920">
        <v>1.270253989</v>
      </c>
      <c r="E1920">
        <v>2.2075190079999998</v>
      </c>
      <c r="G1920" s="116"/>
    </row>
    <row r="1921" spans="1:7">
      <c r="A1921" s="116">
        <v>0.69060185185185186</v>
      </c>
      <c r="B1921">
        <v>-496.39782279999997</v>
      </c>
      <c r="C1921">
        <v>14074.58194</v>
      </c>
      <c r="D1921">
        <v>1.318110297</v>
      </c>
      <c r="E1921">
        <v>2.2163142069999999</v>
      </c>
      <c r="G1921" s="116"/>
    </row>
    <row r="1922" spans="1:7">
      <c r="A1922" s="116">
        <v>0.69062499999999993</v>
      </c>
      <c r="B1922">
        <v>-496.40624389999999</v>
      </c>
      <c r="C1922">
        <v>14074.229380000001</v>
      </c>
      <c r="D1922">
        <v>1.3115591090000001</v>
      </c>
      <c r="E1922">
        <v>2.2205141780000002</v>
      </c>
      <c r="G1922" s="116"/>
    </row>
    <row r="1923" spans="1:7">
      <c r="A1923" s="116">
        <v>0.69064814814814823</v>
      </c>
      <c r="B1923">
        <v>-496.41149580000001</v>
      </c>
      <c r="C1923">
        <v>14073.973470000001</v>
      </c>
      <c r="D1923">
        <v>1.2972205020000001</v>
      </c>
      <c r="E1923">
        <v>2.1768036249999998</v>
      </c>
      <c r="G1923" s="116"/>
    </row>
    <row r="1924" spans="1:7">
      <c r="A1924" s="116">
        <v>0.69067129629629631</v>
      </c>
      <c r="B1924">
        <v>-496.3980037</v>
      </c>
      <c r="C1924">
        <v>14073.090550000001</v>
      </c>
      <c r="D1924">
        <v>1.2607710329999999</v>
      </c>
      <c r="E1924">
        <v>2.1804145300000002</v>
      </c>
      <c r="G1924" s="116"/>
    </row>
    <row r="1925" spans="1:7">
      <c r="A1925" s="116">
        <v>0.6906944444444445</v>
      </c>
      <c r="B1925">
        <v>-496.39882019999999</v>
      </c>
      <c r="C1925">
        <v>14073.01737</v>
      </c>
      <c r="D1925">
        <v>1.2910294579999999</v>
      </c>
      <c r="E1925">
        <v>2.206420203</v>
      </c>
      <c r="G1925" s="116"/>
    </row>
    <row r="1926" spans="1:7">
      <c r="A1926" s="116">
        <v>0.69071759259259258</v>
      </c>
      <c r="B1926">
        <v>-496.40747349999998</v>
      </c>
      <c r="C1926">
        <v>14071.063889999999</v>
      </c>
      <c r="D1926">
        <v>1.3251532690000001</v>
      </c>
      <c r="E1926">
        <v>2.220585319</v>
      </c>
      <c r="G1926" s="116"/>
    </row>
    <row r="1927" spans="1:7">
      <c r="A1927" s="116">
        <v>0.69074074074074077</v>
      </c>
      <c r="B1927">
        <v>-496.40679390000003</v>
      </c>
      <c r="C1927">
        <v>14069.648859999999</v>
      </c>
      <c r="D1927">
        <v>1.3317017069999999</v>
      </c>
      <c r="E1927">
        <v>2.1896536260000001</v>
      </c>
      <c r="G1927" s="116"/>
    </row>
    <row r="1928" spans="1:7">
      <c r="A1928" s="116">
        <v>0.69076388888888884</v>
      </c>
      <c r="B1928">
        <v>-496.39148180000001</v>
      </c>
      <c r="C1928">
        <v>14067.98379</v>
      </c>
      <c r="D1928">
        <v>1.279247384</v>
      </c>
      <c r="E1928">
        <v>2.1933642080000002</v>
      </c>
      <c r="G1928" s="116"/>
    </row>
    <row r="1929" spans="1:7">
      <c r="A1929" s="116">
        <v>0.69078703703703714</v>
      </c>
      <c r="B1929">
        <v>-496.4046045</v>
      </c>
      <c r="C1929">
        <v>14066.66633</v>
      </c>
      <c r="D1929">
        <v>1.2978284739999999</v>
      </c>
      <c r="E1929">
        <v>2.2083688559999999</v>
      </c>
      <c r="G1929" s="116"/>
    </row>
    <row r="1930" spans="1:7">
      <c r="A1930" s="116">
        <v>0.69081018518518522</v>
      </c>
      <c r="B1930">
        <v>-496.41049939999999</v>
      </c>
      <c r="C1930">
        <v>14065.68714</v>
      </c>
      <c r="D1930">
        <v>1.331472515</v>
      </c>
      <c r="E1930">
        <v>2.212703189</v>
      </c>
      <c r="G1930" s="116"/>
    </row>
    <row r="1931" spans="1:7">
      <c r="A1931" s="116">
        <v>0.6908333333333333</v>
      </c>
      <c r="B1931">
        <v>-496.39594990000001</v>
      </c>
      <c r="C1931">
        <v>14065.3986</v>
      </c>
      <c r="D1931">
        <v>1.2863720569999999</v>
      </c>
      <c r="E1931">
        <v>2.1857496799999998</v>
      </c>
      <c r="G1931" s="116"/>
    </row>
    <row r="1932" spans="1:7">
      <c r="A1932" s="116">
        <v>0.69085648148148149</v>
      </c>
      <c r="B1932">
        <v>-496.40399530000002</v>
      </c>
      <c r="C1932">
        <v>14064.523810000001</v>
      </c>
      <c r="D1932">
        <v>1.2814726519999999</v>
      </c>
      <c r="E1932">
        <v>2.1807665749999998</v>
      </c>
      <c r="G1932" s="116"/>
    </row>
    <row r="1933" spans="1:7">
      <c r="A1933" s="116">
        <v>0.69087962962962957</v>
      </c>
      <c r="B1933">
        <v>-496.40955659999997</v>
      </c>
      <c r="C1933">
        <v>14062.844429999999</v>
      </c>
      <c r="D1933">
        <v>1.2933217960000001</v>
      </c>
      <c r="E1933">
        <v>2.2103577990000001</v>
      </c>
      <c r="G1933" s="116"/>
    </row>
    <row r="1934" spans="1:7">
      <c r="A1934" s="116">
        <v>0.69090277777777775</v>
      </c>
      <c r="B1934">
        <v>-496.40041539999999</v>
      </c>
      <c r="C1934">
        <v>14061.592769999999</v>
      </c>
      <c r="D1934">
        <v>1.2843210410000001</v>
      </c>
      <c r="E1934">
        <v>2.189584934</v>
      </c>
      <c r="G1934" s="116"/>
    </row>
    <row r="1935" spans="1:7">
      <c r="A1935" s="116">
        <v>0.69092592592592583</v>
      </c>
      <c r="B1935">
        <v>-496.40975370000001</v>
      </c>
      <c r="C1935">
        <v>14061.114089999999</v>
      </c>
      <c r="D1935">
        <v>1.3347550509999999</v>
      </c>
      <c r="E1935">
        <v>2.227454533</v>
      </c>
      <c r="G1935" s="116"/>
    </row>
    <row r="1936" spans="1:7">
      <c r="A1936" s="116">
        <v>0.69094907407407413</v>
      </c>
      <c r="B1936">
        <v>-496.40346269999998</v>
      </c>
      <c r="C1936">
        <v>14059.443730000001</v>
      </c>
      <c r="D1936">
        <v>1.296283292</v>
      </c>
      <c r="E1936">
        <v>2.2351017999999998</v>
      </c>
      <c r="G1936" s="116"/>
    </row>
    <row r="1937" spans="1:7">
      <c r="A1937" s="116">
        <v>0.69097222222222221</v>
      </c>
      <c r="B1937">
        <v>-496.40730230000003</v>
      </c>
      <c r="C1937">
        <v>14058.369000000001</v>
      </c>
      <c r="D1937">
        <v>1.2883796160000001</v>
      </c>
      <c r="E1937">
        <v>2.2046278560000001</v>
      </c>
      <c r="G1937" s="116"/>
    </row>
    <row r="1938" spans="1:7">
      <c r="A1938" s="116">
        <v>0.6909953703703704</v>
      </c>
      <c r="B1938">
        <v>-496.40129680000001</v>
      </c>
      <c r="C1938">
        <v>14057.52024</v>
      </c>
      <c r="D1938">
        <v>1.2883290249999999</v>
      </c>
      <c r="E1938">
        <v>2.2136415980000002</v>
      </c>
      <c r="G1938" s="116"/>
    </row>
    <row r="1939" spans="1:7">
      <c r="A1939" s="116">
        <v>0.69101851851851848</v>
      </c>
      <c r="B1939">
        <v>-496.39700900000003</v>
      </c>
      <c r="C1939">
        <v>14056.780839999999</v>
      </c>
      <c r="D1939">
        <v>1.2629408049999999</v>
      </c>
      <c r="E1939">
        <v>2.2175096870000002</v>
      </c>
      <c r="G1939" s="116"/>
    </row>
    <row r="1940" spans="1:7">
      <c r="A1940" s="116">
        <v>0.69104166666666667</v>
      </c>
      <c r="B1940">
        <v>-496.39710710000003</v>
      </c>
      <c r="C1940">
        <v>14056.584419999999</v>
      </c>
      <c r="D1940">
        <v>1.3062777290000001</v>
      </c>
      <c r="E1940">
        <v>2.1870498619999998</v>
      </c>
      <c r="G1940" s="116"/>
    </row>
    <row r="1941" spans="1:7">
      <c r="A1941" s="116">
        <v>0.69106481481481474</v>
      </c>
      <c r="B1941">
        <v>-496.39262439999999</v>
      </c>
      <c r="C1941">
        <v>14055.432769999999</v>
      </c>
      <c r="D1941">
        <v>1.27031736</v>
      </c>
      <c r="E1941">
        <v>2.2231297529999998</v>
      </c>
      <c r="G1941" s="116"/>
    </row>
    <row r="1942" spans="1:7">
      <c r="A1942" s="116">
        <v>0.69108796296296304</v>
      </c>
      <c r="B1942">
        <v>-496.40682450000003</v>
      </c>
      <c r="C1942">
        <v>14054.05992</v>
      </c>
      <c r="D1942">
        <v>1.281411259</v>
      </c>
      <c r="E1942">
        <v>2.2082740470000002</v>
      </c>
      <c r="G1942" s="116"/>
    </row>
    <row r="1943" spans="1:7">
      <c r="A1943" s="116">
        <v>0.69111111111111112</v>
      </c>
      <c r="B1943">
        <v>-496.3992662</v>
      </c>
      <c r="C1943">
        <v>14053.69702</v>
      </c>
      <c r="D1943">
        <v>1.3302931570000001</v>
      </c>
      <c r="E1943">
        <v>2.1910520450000002</v>
      </c>
      <c r="G1943" s="116"/>
    </row>
    <row r="1944" spans="1:7">
      <c r="A1944" s="116">
        <v>0.69113425925925931</v>
      </c>
      <c r="B1944">
        <v>-496.3958834</v>
      </c>
      <c r="C1944">
        <v>14052.90069</v>
      </c>
      <c r="D1944">
        <v>1.2803846679999999</v>
      </c>
      <c r="E1944">
        <v>2.191048597</v>
      </c>
      <c r="G1944" s="116"/>
    </row>
    <row r="1945" spans="1:7">
      <c r="A1945" s="116">
        <v>0.69115740740740739</v>
      </c>
      <c r="B1945">
        <v>-496.40320209999999</v>
      </c>
      <c r="C1945">
        <v>14051.24848</v>
      </c>
      <c r="D1945">
        <v>1.310626829</v>
      </c>
      <c r="E1945">
        <v>2.191577251</v>
      </c>
      <c r="G1945" s="116"/>
    </row>
    <row r="1946" spans="1:7">
      <c r="A1946" s="116">
        <v>0.69118055555555558</v>
      </c>
      <c r="B1946">
        <v>-496.40796039999998</v>
      </c>
      <c r="C1946">
        <v>14051.18699</v>
      </c>
      <c r="D1946">
        <v>1.3064635769999999</v>
      </c>
      <c r="E1946">
        <v>2.215491498</v>
      </c>
      <c r="G1946" s="116"/>
    </row>
    <row r="1947" spans="1:7">
      <c r="A1947" s="116">
        <v>0.69120370370370365</v>
      </c>
      <c r="B1947">
        <v>-496.40188920000003</v>
      </c>
      <c r="C1947">
        <v>14050.52267</v>
      </c>
      <c r="D1947">
        <v>1.3033923000000001</v>
      </c>
      <c r="E1947">
        <v>2.2108210289999999</v>
      </c>
      <c r="G1947" s="116"/>
    </row>
    <row r="1948" spans="1:7">
      <c r="A1948" s="116">
        <v>0.69122685185185195</v>
      </c>
      <c r="B1948">
        <v>-496.39026439999998</v>
      </c>
      <c r="C1948">
        <v>14049.17245</v>
      </c>
      <c r="D1948">
        <v>1.279009568</v>
      </c>
      <c r="E1948">
        <v>2.1883004740000001</v>
      </c>
      <c r="G1948" s="116"/>
    </row>
    <row r="1949" spans="1:7">
      <c r="A1949" s="116">
        <v>0.69125000000000003</v>
      </c>
      <c r="B1949">
        <v>-496.39302570000001</v>
      </c>
      <c r="C1949">
        <v>14049.078530000001</v>
      </c>
      <c r="D1949">
        <v>1.323781774</v>
      </c>
      <c r="E1949">
        <v>2.2131207740000001</v>
      </c>
      <c r="G1949" s="116"/>
    </row>
    <row r="1950" spans="1:7">
      <c r="A1950" s="116">
        <v>0.69127314814814811</v>
      </c>
      <c r="B1950">
        <v>-496.40460109999998</v>
      </c>
      <c r="C1950">
        <v>14047.81523</v>
      </c>
      <c r="D1950">
        <v>1.302225551</v>
      </c>
      <c r="E1950">
        <v>2.2244196569999999</v>
      </c>
      <c r="G1950" s="116"/>
    </row>
    <row r="1951" spans="1:7">
      <c r="A1951" s="116">
        <v>0.6912962962962963</v>
      </c>
      <c r="B1951">
        <v>-496.39967990000002</v>
      </c>
      <c r="C1951">
        <v>14047.54017</v>
      </c>
      <c r="D1951">
        <v>1.281612615</v>
      </c>
      <c r="E1951">
        <v>2.2055223289999999</v>
      </c>
      <c r="G1951" s="116"/>
    </row>
    <row r="1952" spans="1:7">
      <c r="A1952" s="116">
        <v>0.69131944444444438</v>
      </c>
      <c r="B1952">
        <v>-496.40436519999997</v>
      </c>
      <c r="C1952">
        <v>14047.04868</v>
      </c>
      <c r="D1952">
        <v>1.3026933030000001</v>
      </c>
      <c r="E1952">
        <v>2.2110045650000001</v>
      </c>
      <c r="G1952" s="116"/>
    </row>
    <row r="1953" spans="1:7">
      <c r="A1953" s="116">
        <v>0.69134259259259256</v>
      </c>
      <c r="B1953">
        <v>-496.39526610000001</v>
      </c>
      <c r="C1953">
        <v>14045.630569999999</v>
      </c>
      <c r="D1953">
        <v>1.275991128</v>
      </c>
      <c r="E1953">
        <v>2.2212038550000002</v>
      </c>
      <c r="G1953" s="116"/>
    </row>
    <row r="1954" spans="1:7">
      <c r="A1954" s="116">
        <v>0.69136574074074064</v>
      </c>
      <c r="B1954">
        <v>-496.39920649999999</v>
      </c>
      <c r="C1954">
        <v>14044.581410000001</v>
      </c>
      <c r="D1954">
        <v>1.309566563</v>
      </c>
      <c r="E1954">
        <v>2.197717693</v>
      </c>
      <c r="G1954" s="116"/>
    </row>
    <row r="1955" spans="1:7">
      <c r="A1955" s="116">
        <v>0.69138888888888894</v>
      </c>
      <c r="B1955">
        <v>-496.40859180000001</v>
      </c>
      <c r="C1955">
        <v>14043.87125</v>
      </c>
      <c r="D1955">
        <v>1.281839776</v>
      </c>
      <c r="E1955">
        <v>2.1901426590000002</v>
      </c>
      <c r="G1955" s="116"/>
    </row>
    <row r="1956" spans="1:7">
      <c r="A1956" s="116">
        <v>0.69141203703703702</v>
      </c>
      <c r="B1956">
        <v>-496.40266800000001</v>
      </c>
      <c r="C1956">
        <v>14042.93707</v>
      </c>
      <c r="D1956">
        <v>1.2901394799999999</v>
      </c>
      <c r="E1956">
        <v>2.2256658690000002</v>
      </c>
      <c r="G1956" s="116"/>
    </row>
    <row r="1957" spans="1:7">
      <c r="A1957" s="116">
        <v>0.69143518518518521</v>
      </c>
      <c r="B1957">
        <v>-496.40582119999999</v>
      </c>
      <c r="C1957">
        <v>14042.203680000001</v>
      </c>
      <c r="D1957">
        <v>1.3008639980000001</v>
      </c>
      <c r="E1957">
        <v>2.2292829470000002</v>
      </c>
      <c r="G1957" s="116"/>
    </row>
    <row r="1958" spans="1:7">
      <c r="A1958" s="116">
        <v>0.69145833333333329</v>
      </c>
      <c r="B1958">
        <v>-496.39287969999998</v>
      </c>
      <c r="C1958">
        <v>14040.42885</v>
      </c>
      <c r="D1958">
        <v>1.2931200009999999</v>
      </c>
      <c r="E1958">
        <v>2.192814308</v>
      </c>
      <c r="G1958" s="116"/>
    </row>
    <row r="1959" spans="1:7">
      <c r="A1959" s="116">
        <v>0.69148148148148147</v>
      </c>
      <c r="B1959">
        <v>-496.39278089999999</v>
      </c>
      <c r="C1959">
        <v>14040.15561</v>
      </c>
      <c r="D1959">
        <v>1.2496111839999999</v>
      </c>
      <c r="E1959">
        <v>2.2222660310000002</v>
      </c>
      <c r="G1959" s="116"/>
    </row>
    <row r="1960" spans="1:7">
      <c r="A1960" s="116">
        <v>0.69150462962962955</v>
      </c>
      <c r="B1960">
        <v>-496.40698450000002</v>
      </c>
      <c r="C1960">
        <v>14038.274230000001</v>
      </c>
      <c r="D1960">
        <v>1.3244125899999999</v>
      </c>
      <c r="E1960">
        <v>2.2303974800000002</v>
      </c>
      <c r="G1960" s="116"/>
    </row>
    <row r="1961" spans="1:7">
      <c r="A1961" s="116">
        <v>0.69152777777777785</v>
      </c>
      <c r="B1961">
        <v>-496.39675840000001</v>
      </c>
      <c r="C1961">
        <v>14037.772150000001</v>
      </c>
      <c r="D1961">
        <v>1.2891374739999999</v>
      </c>
      <c r="E1961">
        <v>2.2127839859999998</v>
      </c>
      <c r="G1961" s="116"/>
    </row>
    <row r="1962" spans="1:7">
      <c r="A1962" s="116">
        <v>0.69155092592592593</v>
      </c>
      <c r="B1962">
        <v>-496.39331900000002</v>
      </c>
      <c r="C1962">
        <v>14037.24785</v>
      </c>
      <c r="D1962">
        <v>1.295327965</v>
      </c>
      <c r="E1962">
        <v>2.1776491729999998</v>
      </c>
      <c r="G1962" s="116"/>
    </row>
    <row r="1963" spans="1:7">
      <c r="A1963" s="116">
        <v>0.69157407407407412</v>
      </c>
      <c r="B1963">
        <v>-496.39452560000001</v>
      </c>
      <c r="C1963">
        <v>14037.21992</v>
      </c>
      <c r="D1963">
        <v>1.248798692</v>
      </c>
      <c r="E1963">
        <v>2.2082735410000001</v>
      </c>
      <c r="G1963" s="116"/>
    </row>
    <row r="1964" spans="1:7">
      <c r="A1964" s="116">
        <v>0.6915972222222222</v>
      </c>
      <c r="B1964">
        <v>-496.39630529999999</v>
      </c>
      <c r="C1964">
        <v>14035.471320000001</v>
      </c>
      <c r="D1964">
        <v>1.32254641</v>
      </c>
      <c r="E1964">
        <v>2.187657476</v>
      </c>
      <c r="G1964" s="116"/>
    </row>
    <row r="1965" spans="1:7">
      <c r="A1965" s="116">
        <v>0.69162037037037039</v>
      </c>
      <c r="B1965">
        <v>-496.40009129999999</v>
      </c>
      <c r="C1965">
        <v>14033.65372</v>
      </c>
      <c r="D1965">
        <v>1.2547639559999999</v>
      </c>
      <c r="E1965">
        <v>2.2071412220000002</v>
      </c>
      <c r="G1965" s="116"/>
    </row>
    <row r="1966" spans="1:7">
      <c r="A1966" s="116">
        <v>0.69164351851851846</v>
      </c>
      <c r="B1966">
        <v>-496.40524490000001</v>
      </c>
      <c r="C1966">
        <v>14033.533429999999</v>
      </c>
      <c r="D1966">
        <v>1.328581169</v>
      </c>
      <c r="E1966">
        <v>2.2202729639999998</v>
      </c>
      <c r="G1966" s="116"/>
    </row>
    <row r="1967" spans="1:7">
      <c r="A1967" s="116">
        <v>0.69166666666666676</v>
      </c>
      <c r="B1967">
        <v>-496.39057200000002</v>
      </c>
      <c r="C1967">
        <v>14032.796969999999</v>
      </c>
      <c r="D1967">
        <v>1.3112147059999999</v>
      </c>
      <c r="E1967">
        <v>2.2148197039999999</v>
      </c>
      <c r="G1967" s="116"/>
    </row>
    <row r="1968" spans="1:7">
      <c r="A1968" s="116">
        <v>0.69168981481481484</v>
      </c>
      <c r="B1968">
        <v>-496.40462450000001</v>
      </c>
      <c r="C1968">
        <v>14030.804270000001</v>
      </c>
      <c r="D1968">
        <v>1.3148207249999999</v>
      </c>
      <c r="E1968">
        <v>2.2000683319999998</v>
      </c>
      <c r="G1968" s="116"/>
    </row>
    <row r="1969" spans="1:7">
      <c r="A1969" s="116">
        <v>0.69171296296296303</v>
      </c>
      <c r="B1969">
        <v>-496.40858020000002</v>
      </c>
      <c r="C1969">
        <v>14029.824919999999</v>
      </c>
      <c r="D1969">
        <v>1.2654949900000001</v>
      </c>
      <c r="E1969">
        <v>2.1790786600000001</v>
      </c>
      <c r="G1969" s="116"/>
    </row>
    <row r="1970" spans="1:7">
      <c r="A1970" s="116">
        <v>0.69173611111111111</v>
      </c>
      <c r="B1970">
        <v>-496.39471029999999</v>
      </c>
      <c r="C1970">
        <v>14028.53724</v>
      </c>
      <c r="D1970">
        <v>1.3469010749999999</v>
      </c>
      <c r="E1970">
        <v>2.1888272390000001</v>
      </c>
      <c r="G1970" s="116"/>
    </row>
    <row r="1971" spans="1:7">
      <c r="A1971" s="116">
        <v>0.6917592592592593</v>
      </c>
      <c r="B1971">
        <v>-496.40625560000001</v>
      </c>
      <c r="C1971">
        <v>14028.2781</v>
      </c>
      <c r="D1971">
        <v>1.3023833330000001</v>
      </c>
      <c r="E1971">
        <v>2.1877059050000001</v>
      </c>
      <c r="G1971" s="116"/>
    </row>
    <row r="1972" spans="1:7">
      <c r="A1972" s="116">
        <v>0.69178240740740737</v>
      </c>
      <c r="B1972">
        <v>-496.40429610000001</v>
      </c>
      <c r="C1972">
        <v>14028.270420000001</v>
      </c>
      <c r="D1972">
        <v>1.312779988</v>
      </c>
      <c r="E1972">
        <v>2.2187459559999998</v>
      </c>
      <c r="G1972" s="116"/>
    </row>
    <row r="1973" spans="1:7">
      <c r="A1973" s="116">
        <v>0.69180555555555545</v>
      </c>
      <c r="B1973">
        <v>-496.39728159999999</v>
      </c>
      <c r="C1973">
        <v>14026.51305</v>
      </c>
      <c r="D1973">
        <v>1.295117662</v>
      </c>
      <c r="E1973">
        <v>2.214857699</v>
      </c>
      <c r="G1973" s="116"/>
    </row>
    <row r="1974" spans="1:7">
      <c r="A1974" s="116">
        <v>0.69182870370370375</v>
      </c>
      <c r="B1974">
        <v>-496.39287259999998</v>
      </c>
      <c r="C1974">
        <v>14025.60586</v>
      </c>
      <c r="D1974">
        <v>1.3243663990000001</v>
      </c>
      <c r="E1974">
        <v>2.2283932599999998</v>
      </c>
      <c r="G1974" s="116"/>
    </row>
    <row r="1975" spans="1:7">
      <c r="A1975" s="116">
        <v>0.69185185185185183</v>
      </c>
      <c r="B1975">
        <v>-496.41006240000002</v>
      </c>
      <c r="C1975">
        <v>14024.161819999999</v>
      </c>
      <c r="D1975">
        <v>1.285410065</v>
      </c>
      <c r="E1975">
        <v>2.195726128</v>
      </c>
      <c r="G1975" s="116"/>
    </row>
    <row r="1976" spans="1:7">
      <c r="A1976" s="116">
        <v>0.69187500000000002</v>
      </c>
      <c r="B1976">
        <v>-496.40716680000003</v>
      </c>
      <c r="C1976">
        <v>14022.2402</v>
      </c>
      <c r="D1976">
        <v>1.2958897739999999</v>
      </c>
      <c r="E1976">
        <v>2.211531613</v>
      </c>
      <c r="G1976" s="116"/>
    </row>
    <row r="1977" spans="1:7">
      <c r="A1977" s="116">
        <v>0.6918981481481481</v>
      </c>
      <c r="B1977">
        <v>-496.40025279999998</v>
      </c>
      <c r="C1977">
        <v>14020.607190000001</v>
      </c>
      <c r="D1977">
        <v>1.324167605</v>
      </c>
      <c r="E1977">
        <v>2.2323768319999999</v>
      </c>
      <c r="G1977" s="116"/>
    </row>
    <row r="1978" spans="1:7">
      <c r="A1978" s="116">
        <v>0.69192129629629628</v>
      </c>
      <c r="B1978">
        <v>-496.39973359999999</v>
      </c>
      <c r="C1978">
        <v>14019.536840000001</v>
      </c>
      <c r="D1978">
        <v>1.3582959080000001</v>
      </c>
      <c r="E1978">
        <v>2.217179673</v>
      </c>
      <c r="G1978" s="116"/>
    </row>
    <row r="1979" spans="1:7">
      <c r="A1979" s="116">
        <v>0.69194444444444436</v>
      </c>
      <c r="B1979">
        <v>-496.40950299999997</v>
      </c>
      <c r="C1979">
        <v>14018.60793</v>
      </c>
      <c r="D1979">
        <v>1.3137206990000001</v>
      </c>
      <c r="E1979">
        <v>2.2173720289999999</v>
      </c>
      <c r="G1979" s="116"/>
    </row>
    <row r="1980" spans="1:7">
      <c r="A1980" s="116">
        <v>0.69196759259259266</v>
      </c>
      <c r="B1980">
        <v>-496.39217660000003</v>
      </c>
      <c r="C1980">
        <v>14017.845149999999</v>
      </c>
      <c r="D1980">
        <v>1.3155502400000001</v>
      </c>
      <c r="E1980">
        <v>2.206602443</v>
      </c>
      <c r="G1980" s="116"/>
    </row>
    <row r="1981" spans="1:7">
      <c r="A1981" s="116">
        <v>0.69199074074074074</v>
      </c>
      <c r="B1981">
        <v>-496.39745140000002</v>
      </c>
      <c r="C1981">
        <v>14017.555</v>
      </c>
      <c r="D1981">
        <v>1.3052603469999999</v>
      </c>
      <c r="E1981">
        <v>2.1916475059999998</v>
      </c>
      <c r="G1981" s="116"/>
    </row>
    <row r="1982" spans="1:7">
      <c r="A1982" s="116">
        <v>0.69201388888888893</v>
      </c>
      <c r="B1982">
        <v>-496.39443749999998</v>
      </c>
      <c r="C1982">
        <v>14017.060600000001</v>
      </c>
      <c r="D1982">
        <v>1.3441708530000001</v>
      </c>
      <c r="E1982">
        <v>2.2298379110000002</v>
      </c>
      <c r="G1982" s="116"/>
    </row>
    <row r="1983" spans="1:7">
      <c r="A1983" s="116">
        <v>0.69203703703703701</v>
      </c>
      <c r="B1983">
        <v>-496.39158220000002</v>
      </c>
      <c r="C1983">
        <v>14015.882310000001</v>
      </c>
      <c r="D1983">
        <v>1.330558806</v>
      </c>
      <c r="E1983">
        <v>2.2113846210000001</v>
      </c>
      <c r="G1983" s="116"/>
    </row>
    <row r="1984" spans="1:7">
      <c r="A1984" s="116">
        <v>0.69206018518518519</v>
      </c>
      <c r="B1984">
        <v>-496.3949882</v>
      </c>
      <c r="C1984">
        <v>14014.1595</v>
      </c>
      <c r="D1984">
        <v>1.3228599990000001</v>
      </c>
      <c r="E1984">
        <v>2.224611114</v>
      </c>
      <c r="G1984" s="116"/>
    </row>
    <row r="1985" spans="1:7">
      <c r="A1985" s="116">
        <v>0.69208333333333327</v>
      </c>
      <c r="B1985">
        <v>-496.39099090000002</v>
      </c>
      <c r="C1985">
        <v>14012.731110000001</v>
      </c>
      <c r="D1985">
        <v>1.2824114259999999</v>
      </c>
      <c r="E1985">
        <v>2.2132080649999999</v>
      </c>
      <c r="G1985" s="116"/>
    </row>
    <row r="1986" spans="1:7">
      <c r="A1986" s="116">
        <v>0.69210648148148157</v>
      </c>
      <c r="B1986">
        <v>-496.39627830000001</v>
      </c>
      <c r="C1986">
        <v>14012.19397</v>
      </c>
      <c r="D1986">
        <v>1.3071654850000001</v>
      </c>
      <c r="E1986">
        <v>2.1974761279999999</v>
      </c>
      <c r="G1986" s="116"/>
    </row>
    <row r="1987" spans="1:7">
      <c r="A1987" s="116">
        <v>0.69212962962962965</v>
      </c>
      <c r="B1987">
        <v>-496.40132690000002</v>
      </c>
      <c r="C1987">
        <v>14011.90798</v>
      </c>
      <c r="D1987">
        <v>1.332501436</v>
      </c>
      <c r="E1987">
        <v>2.1993576589999999</v>
      </c>
      <c r="G1987" s="116"/>
    </row>
    <row r="1988" spans="1:7">
      <c r="A1988" s="116">
        <v>0.69215277777777784</v>
      </c>
      <c r="B1988">
        <v>-496.39305569999999</v>
      </c>
      <c r="C1988">
        <v>14011.48776</v>
      </c>
      <c r="D1988">
        <v>1.3416341620000001</v>
      </c>
      <c r="E1988">
        <v>2.2204300030000002</v>
      </c>
      <c r="G1988" s="116"/>
    </row>
    <row r="1989" spans="1:7">
      <c r="A1989" s="116">
        <v>0.69217592592592592</v>
      </c>
      <c r="B1989">
        <v>-496.40274429999999</v>
      </c>
      <c r="C1989">
        <v>14010.301359999999</v>
      </c>
      <c r="D1989">
        <v>1.3502967429999999</v>
      </c>
      <c r="E1989">
        <v>2.2055346170000001</v>
      </c>
      <c r="G1989" s="116"/>
    </row>
    <row r="1990" spans="1:7">
      <c r="A1990" s="116">
        <v>0.69219907407407411</v>
      </c>
      <c r="B1990">
        <v>-496.39311579999998</v>
      </c>
      <c r="C1990">
        <v>14009.23393</v>
      </c>
      <c r="D1990">
        <v>1.2909835190000001</v>
      </c>
      <c r="E1990">
        <v>2.2049852759999999</v>
      </c>
      <c r="G1990" s="116"/>
    </row>
    <row r="1991" spans="1:7">
      <c r="A1991" s="116">
        <v>0.69222222222222218</v>
      </c>
      <c r="B1991">
        <v>-496.40712289999999</v>
      </c>
      <c r="C1991">
        <v>14007.68513</v>
      </c>
      <c r="D1991">
        <v>1.285142698</v>
      </c>
      <c r="E1991">
        <v>2.2197869589999999</v>
      </c>
      <c r="G1991" s="116"/>
    </row>
    <row r="1992" spans="1:7">
      <c r="A1992" s="116">
        <v>0.69224537037037026</v>
      </c>
      <c r="B1992">
        <v>-496.39783089999997</v>
      </c>
      <c r="C1992">
        <v>14006.309440000001</v>
      </c>
      <c r="D1992">
        <v>1.304626818</v>
      </c>
      <c r="E1992">
        <v>2.2194014420000001</v>
      </c>
      <c r="G1992" s="116"/>
    </row>
    <row r="1993" spans="1:7">
      <c r="A1993" s="116">
        <v>0.69226851851851856</v>
      </c>
      <c r="B1993">
        <v>-496.40772199999998</v>
      </c>
      <c r="C1993">
        <v>14005.21639</v>
      </c>
      <c r="D1993">
        <v>1.3044803650000001</v>
      </c>
      <c r="E1993">
        <v>2.2311762439999998</v>
      </c>
      <c r="G1993" s="116"/>
    </row>
    <row r="1994" spans="1:7">
      <c r="A1994" s="116">
        <v>0.69229166666666664</v>
      </c>
      <c r="B1994">
        <v>-496.3977994</v>
      </c>
      <c r="C1994">
        <v>14004.56286</v>
      </c>
      <c r="D1994">
        <v>1.3148812540000001</v>
      </c>
      <c r="E1994">
        <v>2.2014871939999998</v>
      </c>
      <c r="G1994" s="116"/>
    </row>
    <row r="1995" spans="1:7">
      <c r="A1995" s="116">
        <v>0.69231481481481483</v>
      </c>
      <c r="B1995">
        <v>-496.40414809999999</v>
      </c>
      <c r="C1995">
        <v>14004.06302</v>
      </c>
      <c r="D1995">
        <v>1.3218093099999999</v>
      </c>
      <c r="E1995">
        <v>2.2060190880000001</v>
      </c>
      <c r="G1995" s="116"/>
    </row>
    <row r="1996" spans="1:7">
      <c r="A1996" s="116">
        <v>0.69233796296296291</v>
      </c>
      <c r="B1996">
        <v>-496.40650520000003</v>
      </c>
      <c r="C1996">
        <v>14003.63033</v>
      </c>
      <c r="D1996">
        <v>1.315282174</v>
      </c>
      <c r="E1996">
        <v>2.1961127340000002</v>
      </c>
      <c r="G1996" s="116"/>
    </row>
    <row r="1997" spans="1:7">
      <c r="A1997" s="116">
        <v>0.69236111111111109</v>
      </c>
      <c r="B1997">
        <v>-496.4088668</v>
      </c>
      <c r="C1997">
        <v>14002.93281</v>
      </c>
      <c r="D1997">
        <v>1.304971278</v>
      </c>
      <c r="E1997">
        <v>2.212135296</v>
      </c>
      <c r="G1997" s="116"/>
    </row>
    <row r="1998" spans="1:7">
      <c r="A1998" s="116">
        <v>0.69238425925925917</v>
      </c>
      <c r="B1998">
        <v>-496.41071470000003</v>
      </c>
      <c r="C1998">
        <v>14001.43066</v>
      </c>
      <c r="D1998">
        <v>1.3154926389999999</v>
      </c>
      <c r="E1998">
        <v>2.231017815</v>
      </c>
      <c r="G1998" s="116"/>
    </row>
    <row r="1999" spans="1:7">
      <c r="A1999" s="116">
        <v>0.69240740740740747</v>
      </c>
      <c r="B1999">
        <v>-496.39439440000001</v>
      </c>
      <c r="C1999">
        <v>13999.531709999999</v>
      </c>
      <c r="D1999">
        <v>1.34235737</v>
      </c>
      <c r="E1999">
        <v>2.2070229270000001</v>
      </c>
      <c r="G1999" s="116"/>
    </row>
    <row r="2000" spans="1:7">
      <c r="A2000" s="116">
        <v>0.69243055555555555</v>
      </c>
      <c r="B2000">
        <v>-496.40740210000001</v>
      </c>
      <c r="C2000">
        <v>13997.55682</v>
      </c>
      <c r="D2000">
        <v>1.3256882480000001</v>
      </c>
      <c r="E2000">
        <v>2.1902977950000002</v>
      </c>
      <c r="G2000" s="116"/>
    </row>
    <row r="2001" spans="1:7">
      <c r="A2001" s="116">
        <v>0.69245370370370374</v>
      </c>
      <c r="B2001">
        <v>-496.40298250000001</v>
      </c>
      <c r="C2001">
        <v>13995.71256</v>
      </c>
      <c r="D2001">
        <v>1.330425851</v>
      </c>
      <c r="E2001">
        <v>2.2103004739999998</v>
      </c>
      <c r="G2001" s="116"/>
    </row>
    <row r="2002" spans="1:7">
      <c r="A2002" s="116">
        <v>0.69247685185185182</v>
      </c>
      <c r="B2002">
        <v>-496.40487530000001</v>
      </c>
      <c r="C2002">
        <v>13995.023859999999</v>
      </c>
      <c r="D2002">
        <v>1.3203620009999999</v>
      </c>
      <c r="E2002">
        <v>2.2200852700000002</v>
      </c>
      <c r="G2002" s="116"/>
    </row>
    <row r="2003" spans="1:7">
      <c r="A2003" s="116">
        <v>0.6925</v>
      </c>
      <c r="B2003">
        <v>-496.40906189999998</v>
      </c>
      <c r="C2003">
        <v>13993.44846</v>
      </c>
      <c r="D2003">
        <v>1.3143009290000001</v>
      </c>
      <c r="E2003">
        <v>2.234068561</v>
      </c>
      <c r="G2003" s="116"/>
    </row>
    <row r="2004" spans="1:7">
      <c r="A2004" s="116">
        <v>0.69252314814814808</v>
      </c>
      <c r="B2004">
        <v>-496.4044988</v>
      </c>
      <c r="C2004">
        <v>13993.403770000001</v>
      </c>
      <c r="D2004">
        <v>1.307158813</v>
      </c>
      <c r="E2004">
        <v>2.1977802990000002</v>
      </c>
      <c r="G2004" s="116"/>
    </row>
    <row r="2005" spans="1:7">
      <c r="A2005" s="116">
        <v>0.69254629629629638</v>
      </c>
      <c r="B2005">
        <v>-496.39140229999998</v>
      </c>
      <c r="C2005">
        <v>13991.61851</v>
      </c>
      <c r="D2005">
        <v>1.3027335170000001</v>
      </c>
      <c r="E2005">
        <v>2.1916666089999999</v>
      </c>
      <c r="G2005" s="116"/>
    </row>
    <row r="2006" spans="1:7">
      <c r="A2006" s="116">
        <v>0.69256944444444446</v>
      </c>
      <c r="B2006">
        <v>-496.40460439999998</v>
      </c>
      <c r="C2006">
        <v>13989.86175</v>
      </c>
      <c r="D2006">
        <v>1.268522537</v>
      </c>
      <c r="E2006">
        <v>2.198419103</v>
      </c>
      <c r="G2006" s="116"/>
    </row>
    <row r="2007" spans="1:7">
      <c r="A2007" s="116">
        <v>0.69259259259259265</v>
      </c>
      <c r="B2007">
        <v>-496.4021846</v>
      </c>
      <c r="C2007">
        <v>13988.319219999999</v>
      </c>
      <c r="D2007">
        <v>1.303092667</v>
      </c>
      <c r="E2007">
        <v>2.207779924</v>
      </c>
      <c r="G2007" s="116"/>
    </row>
    <row r="2008" spans="1:7">
      <c r="A2008" s="116">
        <v>0.69261574074074073</v>
      </c>
      <c r="B2008">
        <v>-496.40962459999997</v>
      </c>
      <c r="C2008">
        <v>13987.309279999999</v>
      </c>
      <c r="D2008">
        <v>1.270874466</v>
      </c>
      <c r="E2008">
        <v>2.1930440760000001</v>
      </c>
      <c r="G2008" s="116"/>
    </row>
    <row r="2009" spans="1:7">
      <c r="A2009" s="116">
        <v>0.69263888888888892</v>
      </c>
      <c r="B2009">
        <v>-496.39860160000001</v>
      </c>
      <c r="C2009">
        <v>13987.252420000001</v>
      </c>
      <c r="D2009">
        <v>1.310706031</v>
      </c>
      <c r="E2009">
        <v>2.1988975929999999</v>
      </c>
      <c r="G2009" s="116"/>
    </row>
    <row r="2010" spans="1:7">
      <c r="A2010" s="116">
        <v>0.69266203703703699</v>
      </c>
      <c r="B2010">
        <v>-496.40816999999998</v>
      </c>
      <c r="C2010">
        <v>13986.23329</v>
      </c>
      <c r="D2010">
        <v>1.2887744409999999</v>
      </c>
      <c r="E2010">
        <v>2.2034524709999999</v>
      </c>
      <c r="G2010" s="116"/>
    </row>
    <row r="2011" spans="1:7">
      <c r="A2011" s="116">
        <v>0.69268518518518529</v>
      </c>
      <c r="B2011">
        <v>-496.41024709999999</v>
      </c>
      <c r="C2011">
        <v>13984.349990000001</v>
      </c>
      <c r="D2011">
        <v>1.3087369959999999</v>
      </c>
      <c r="E2011">
        <v>2.2119075330000002</v>
      </c>
      <c r="G2011" s="116"/>
    </row>
    <row r="2012" spans="1:7">
      <c r="A2012" s="116">
        <v>0.69270833333333337</v>
      </c>
      <c r="B2012">
        <v>-496.39764600000001</v>
      </c>
      <c r="C2012">
        <v>13984.020619999999</v>
      </c>
      <c r="D2012">
        <v>1.298018101</v>
      </c>
      <c r="E2012">
        <v>2.1955474700000002</v>
      </c>
      <c r="G2012" s="116"/>
    </row>
    <row r="2013" spans="1:7">
      <c r="A2013" s="116">
        <v>0.69273148148148145</v>
      </c>
      <c r="B2013">
        <v>-496.3989646</v>
      </c>
      <c r="C2013">
        <v>13982.72839</v>
      </c>
      <c r="D2013">
        <v>1.3176055200000001</v>
      </c>
      <c r="E2013">
        <v>2.2054280180000001</v>
      </c>
      <c r="G2013" s="116"/>
    </row>
    <row r="2014" spans="1:7">
      <c r="A2014" s="116">
        <v>0.69275462962962964</v>
      </c>
      <c r="B2014">
        <v>-496.40854359999997</v>
      </c>
      <c r="C2014">
        <v>13981.42008</v>
      </c>
      <c r="D2014">
        <v>1.2985153149999999</v>
      </c>
      <c r="E2014">
        <v>2.2252303310000001</v>
      </c>
      <c r="G2014" s="116"/>
    </row>
    <row r="2015" spans="1:7">
      <c r="A2015" s="116">
        <v>0.69277777777777771</v>
      </c>
      <c r="B2015">
        <v>-496.40699169999999</v>
      </c>
      <c r="C2015">
        <v>13979.53487</v>
      </c>
      <c r="D2015">
        <v>1.2932667200000001</v>
      </c>
      <c r="E2015">
        <v>2.224055227</v>
      </c>
      <c r="G2015" s="116"/>
    </row>
    <row r="2016" spans="1:7">
      <c r="A2016" s="116">
        <v>0.6928009259259259</v>
      </c>
      <c r="B2016">
        <v>-496.40206339999997</v>
      </c>
      <c r="C2016">
        <v>13978.58424</v>
      </c>
      <c r="D2016">
        <v>1.3067516610000001</v>
      </c>
      <c r="E2016">
        <v>2.2379997020000002</v>
      </c>
      <c r="G2016" s="116"/>
    </row>
    <row r="2017" spans="1:7">
      <c r="A2017" s="116">
        <v>0.69282407407407398</v>
      </c>
      <c r="B2017">
        <v>-496.40825690000003</v>
      </c>
      <c r="C2017">
        <v>13977.626109999999</v>
      </c>
      <c r="D2017">
        <v>1.3233971950000001</v>
      </c>
      <c r="E2017">
        <v>2.2167423789999998</v>
      </c>
      <c r="G2017" s="116"/>
    </row>
    <row r="2018" spans="1:7">
      <c r="A2018" s="116">
        <v>0.69284722222222228</v>
      </c>
      <c r="B2018">
        <v>-496.40767240000002</v>
      </c>
      <c r="C2018">
        <v>13976.69807</v>
      </c>
      <c r="D2018">
        <v>1.31379001</v>
      </c>
      <c r="E2018">
        <v>2.1912503879999998</v>
      </c>
      <c r="G2018" s="116"/>
    </row>
    <row r="2019" spans="1:7">
      <c r="A2019" s="116">
        <v>0.69287037037037036</v>
      </c>
      <c r="B2019">
        <v>-496.39433580000002</v>
      </c>
      <c r="C2019">
        <v>13976.522790000001</v>
      </c>
      <c r="D2019">
        <v>1.2814176610000001</v>
      </c>
      <c r="E2019">
        <v>2.2051783390000002</v>
      </c>
      <c r="G2019" s="116"/>
    </row>
    <row r="2020" spans="1:7">
      <c r="A2020" s="116">
        <v>0.69289351851851855</v>
      </c>
      <c r="B2020">
        <v>-496.41144489999999</v>
      </c>
      <c r="C2020">
        <v>13975.297989999999</v>
      </c>
      <c r="D2020">
        <v>1.344066567</v>
      </c>
      <c r="E2020">
        <v>2.2208773650000002</v>
      </c>
      <c r="G2020" s="116"/>
    </row>
    <row r="2021" spans="1:7">
      <c r="A2021" s="116">
        <v>0.69291666666666663</v>
      </c>
      <c r="B2021">
        <v>-496.39401129999999</v>
      </c>
      <c r="C2021">
        <v>13974.050359999999</v>
      </c>
      <c r="D2021">
        <v>1.2597686400000001</v>
      </c>
      <c r="E2021">
        <v>2.1868336429999999</v>
      </c>
      <c r="G2021" s="116"/>
    </row>
    <row r="2022" spans="1:7">
      <c r="A2022" s="116">
        <v>0.69293981481481481</v>
      </c>
      <c r="B2022">
        <v>-496.3980171</v>
      </c>
      <c r="C2022">
        <v>13972.93945</v>
      </c>
      <c r="D2022">
        <v>1.2619328590000001</v>
      </c>
      <c r="E2022">
        <v>2.1781809650000001</v>
      </c>
      <c r="G2022" s="116"/>
    </row>
    <row r="2023" spans="1:7">
      <c r="A2023" s="116">
        <v>0.69296296296296289</v>
      </c>
      <c r="B2023">
        <v>-496.39750550000002</v>
      </c>
      <c r="C2023">
        <v>13972.5798</v>
      </c>
      <c r="D2023">
        <v>1.2485257540000001</v>
      </c>
      <c r="E2023">
        <v>2.1861147509999999</v>
      </c>
      <c r="G2023" s="116"/>
    </row>
    <row r="2024" spans="1:7">
      <c r="A2024" s="116">
        <v>0.69298611111111119</v>
      </c>
      <c r="B2024">
        <v>-496.39973049999998</v>
      </c>
      <c r="C2024">
        <v>13972.32473</v>
      </c>
      <c r="D2024">
        <v>1.2628166540000001</v>
      </c>
      <c r="E2024">
        <v>2.1821585940000001</v>
      </c>
      <c r="G2024" s="116"/>
    </row>
    <row r="2025" spans="1:7">
      <c r="A2025" s="116">
        <v>0.69300925925925927</v>
      </c>
      <c r="B2025">
        <v>-496.40083199999998</v>
      </c>
      <c r="C2025">
        <v>13972.13645</v>
      </c>
      <c r="D2025">
        <v>1.2743466029999999</v>
      </c>
      <c r="E2025">
        <v>2.1903150689999999</v>
      </c>
      <c r="G2025" s="116"/>
    </row>
    <row r="2026" spans="1:7">
      <c r="A2026" s="116">
        <v>0.69303240740740746</v>
      </c>
      <c r="B2026">
        <v>-496.40783729999998</v>
      </c>
      <c r="C2026">
        <v>13970.267690000001</v>
      </c>
      <c r="D2026">
        <v>1.264441943</v>
      </c>
      <c r="E2026">
        <v>2.2043393720000002</v>
      </c>
      <c r="G2026" s="116"/>
    </row>
    <row r="2027" spans="1:7">
      <c r="A2027" s="116">
        <v>0.69305555555555554</v>
      </c>
      <c r="B2027">
        <v>-496.41055390000002</v>
      </c>
      <c r="C2027">
        <v>13969.26901</v>
      </c>
      <c r="D2027">
        <v>1.268112205</v>
      </c>
      <c r="E2027">
        <v>2.1832992500000001</v>
      </c>
      <c r="G2027" s="116"/>
    </row>
    <row r="2028" spans="1:7">
      <c r="A2028" s="116">
        <v>0.69307870370370372</v>
      </c>
      <c r="B2028">
        <v>-496.40904069999999</v>
      </c>
      <c r="C2028">
        <v>13967.849920000001</v>
      </c>
      <c r="D2028">
        <v>1.24649667</v>
      </c>
      <c r="E2028">
        <v>2.1659664420000002</v>
      </c>
      <c r="G2028" s="116"/>
    </row>
    <row r="2029" spans="1:7">
      <c r="A2029" s="116">
        <v>0.6931018518518518</v>
      </c>
      <c r="B2029">
        <v>-496.39664779999998</v>
      </c>
      <c r="C2029">
        <v>13967.04218</v>
      </c>
      <c r="D2029">
        <v>1.3135551670000001</v>
      </c>
      <c r="E2029">
        <v>2.1997333430000001</v>
      </c>
      <c r="G2029" s="116"/>
    </row>
    <row r="2030" spans="1:7">
      <c r="A2030" s="116">
        <v>0.6931250000000001</v>
      </c>
      <c r="B2030">
        <v>-496.3932873</v>
      </c>
      <c r="C2030">
        <v>13966.85043</v>
      </c>
      <c r="D2030">
        <v>1.271512376</v>
      </c>
      <c r="E2030">
        <v>2.193687197</v>
      </c>
      <c r="G2030" s="116"/>
    </row>
    <row r="2031" spans="1:7">
      <c r="A2031" s="116">
        <v>0.69314814814814818</v>
      </c>
      <c r="B2031">
        <v>-496.40705259999999</v>
      </c>
      <c r="C2031">
        <v>13964.88322</v>
      </c>
      <c r="D2031">
        <v>1.268699011</v>
      </c>
      <c r="E2031">
        <v>2.1964494769999998</v>
      </c>
      <c r="G2031" s="116"/>
    </row>
    <row r="2032" spans="1:7">
      <c r="A2032" s="116">
        <v>0.69317129629629637</v>
      </c>
      <c r="B2032">
        <v>-496.39618009999998</v>
      </c>
      <c r="C2032">
        <v>13963.939189999999</v>
      </c>
      <c r="D2032">
        <v>1.2791930490000001</v>
      </c>
      <c r="E2032">
        <v>2.191387991</v>
      </c>
      <c r="G2032" s="116"/>
    </row>
    <row r="2033" spans="1:7">
      <c r="A2033" s="116">
        <v>0.69319444444444445</v>
      </c>
      <c r="B2033">
        <v>-496.4032077</v>
      </c>
      <c r="C2033">
        <v>13963.26276</v>
      </c>
      <c r="D2033">
        <v>1.304422062</v>
      </c>
      <c r="E2033">
        <v>2.1883380250000002</v>
      </c>
      <c r="G2033" s="116"/>
    </row>
    <row r="2034" spans="1:7">
      <c r="A2034" s="116">
        <v>0.69321759259259252</v>
      </c>
      <c r="B2034">
        <v>-496.40166140000002</v>
      </c>
      <c r="C2034">
        <v>13963.212170000001</v>
      </c>
      <c r="D2034">
        <v>1.2669076349999999</v>
      </c>
      <c r="E2034">
        <v>2.1995894499999999</v>
      </c>
      <c r="G2034" s="116"/>
    </row>
    <row r="2035" spans="1:7">
      <c r="A2035" s="116">
        <v>0.69324074074074071</v>
      </c>
      <c r="B2035">
        <v>-496.39679589999997</v>
      </c>
      <c r="C2035">
        <v>13962.413189999999</v>
      </c>
      <c r="D2035">
        <v>1.2735876399999999</v>
      </c>
      <c r="E2035">
        <v>2.1719361080000001</v>
      </c>
      <c r="G2035" s="116"/>
    </row>
    <row r="2036" spans="1:7">
      <c r="A2036" s="116">
        <v>0.69326388888888879</v>
      </c>
      <c r="B2036">
        <v>-496.39213380000001</v>
      </c>
      <c r="C2036">
        <v>13961.42627</v>
      </c>
      <c r="D2036">
        <v>1.312770333</v>
      </c>
      <c r="E2036">
        <v>2.1907427049999999</v>
      </c>
      <c r="G2036" s="116"/>
    </row>
    <row r="2037" spans="1:7">
      <c r="A2037" s="116">
        <v>0.69328703703703709</v>
      </c>
      <c r="B2037">
        <v>-496.41048330000001</v>
      </c>
      <c r="C2037">
        <v>13959.98371</v>
      </c>
      <c r="D2037">
        <v>1.2775617619999999</v>
      </c>
      <c r="E2037">
        <v>2.1820211600000001</v>
      </c>
      <c r="G2037" s="116"/>
    </row>
    <row r="2038" spans="1:7">
      <c r="A2038" s="116">
        <v>0.69331018518518517</v>
      </c>
      <c r="B2038">
        <v>-496.40333679999998</v>
      </c>
      <c r="C2038">
        <v>13958.844209999999</v>
      </c>
      <c r="D2038">
        <v>1.240588501</v>
      </c>
      <c r="E2038">
        <v>2.1775330049999999</v>
      </c>
      <c r="G2038" s="116"/>
    </row>
    <row r="2039" spans="1:7">
      <c r="A2039" s="116">
        <v>0.69333333333333336</v>
      </c>
      <c r="B2039">
        <v>-496.39713790000002</v>
      </c>
      <c r="C2039">
        <v>13958.8153</v>
      </c>
      <c r="D2039">
        <v>1.3017229729999999</v>
      </c>
      <c r="E2039">
        <v>2.1590647280000002</v>
      </c>
      <c r="G2039" s="116"/>
    </row>
    <row r="2040" spans="1:7">
      <c r="A2040" s="116">
        <v>0.69335648148148143</v>
      </c>
      <c r="B2040">
        <v>-496.40026610000001</v>
      </c>
      <c r="C2040">
        <v>13958.165929999999</v>
      </c>
      <c r="D2040">
        <v>1.256944673</v>
      </c>
      <c r="E2040">
        <v>2.1983018479999998</v>
      </c>
      <c r="G2040" s="116"/>
    </row>
    <row r="2041" spans="1:7">
      <c r="A2041" s="116">
        <v>0.69337962962962962</v>
      </c>
      <c r="B2041">
        <v>-496.39174800000001</v>
      </c>
      <c r="C2041">
        <v>13956.602129999999</v>
      </c>
      <c r="D2041">
        <v>1.2771143979999999</v>
      </c>
      <c r="E2041">
        <v>2.1953756329999998</v>
      </c>
      <c r="G2041" s="116"/>
    </row>
    <row r="2042" spans="1:7">
      <c r="A2042" s="116">
        <v>0.6934027777777777</v>
      </c>
      <c r="B2042">
        <v>-496.39900619999997</v>
      </c>
      <c r="C2042">
        <v>13955.84389</v>
      </c>
      <c r="D2042">
        <v>1.276189537</v>
      </c>
      <c r="E2042">
        <v>2.2023666340000001</v>
      </c>
      <c r="G2042" s="116"/>
    </row>
    <row r="2043" spans="1:7">
      <c r="A2043" s="116">
        <v>0.693425925925926</v>
      </c>
      <c r="B2043">
        <v>-496.39984529999998</v>
      </c>
      <c r="C2043">
        <v>13954.876420000001</v>
      </c>
      <c r="D2043">
        <v>1.2377526839999999</v>
      </c>
      <c r="E2043">
        <v>2.1717750960000002</v>
      </c>
      <c r="G2043" s="116"/>
    </row>
    <row r="2044" spans="1:7">
      <c r="A2044" s="116">
        <v>0.69344907407407408</v>
      </c>
      <c r="B2044">
        <v>-496.40232129999998</v>
      </c>
      <c r="C2044">
        <v>13953.839099999999</v>
      </c>
      <c r="D2044">
        <v>1.247719595</v>
      </c>
      <c r="E2044">
        <v>2.2180883439999999</v>
      </c>
      <c r="G2044" s="116"/>
    </row>
    <row r="2045" spans="1:7">
      <c r="A2045" s="116">
        <v>0.69347222222222227</v>
      </c>
      <c r="B2045">
        <v>-496.39785010000003</v>
      </c>
      <c r="C2045">
        <v>13952.12638</v>
      </c>
      <c r="D2045">
        <v>1.2813545079999999</v>
      </c>
      <c r="E2045">
        <v>2.1780840239999999</v>
      </c>
      <c r="G2045" s="116"/>
    </row>
    <row r="2046" spans="1:7">
      <c r="A2046" s="116">
        <v>0.69349537037037035</v>
      </c>
      <c r="B2046">
        <v>-496.40212819999999</v>
      </c>
      <c r="C2046">
        <v>13950.819289999999</v>
      </c>
      <c r="D2046">
        <v>1.2886668779999999</v>
      </c>
      <c r="E2046">
        <v>2.2248359889999998</v>
      </c>
      <c r="G2046" s="116"/>
    </row>
    <row r="2047" spans="1:7">
      <c r="A2047" s="116">
        <v>0.69351851851851853</v>
      </c>
      <c r="B2047">
        <v>-496.39228530000003</v>
      </c>
      <c r="C2047">
        <v>13949.54967</v>
      </c>
      <c r="D2047">
        <v>1.2900226180000001</v>
      </c>
      <c r="E2047">
        <v>2.1879545249999999</v>
      </c>
      <c r="G2047" s="116"/>
    </row>
    <row r="2048" spans="1:7">
      <c r="A2048" s="116">
        <v>0.69354166666666661</v>
      </c>
      <c r="B2048">
        <v>-496.39736670000002</v>
      </c>
      <c r="C2048">
        <v>13948.073060000001</v>
      </c>
      <c r="D2048">
        <v>1.2795242790000001</v>
      </c>
      <c r="E2048">
        <v>2.1915915749999999</v>
      </c>
      <c r="G2048" s="116"/>
    </row>
    <row r="2049" spans="1:7">
      <c r="A2049" s="116">
        <v>0.69356481481481491</v>
      </c>
      <c r="B2049">
        <v>-496.3960017</v>
      </c>
      <c r="C2049">
        <v>13946.19318</v>
      </c>
      <c r="D2049">
        <v>1.3041072709999999</v>
      </c>
      <c r="E2049">
        <v>2.1746522129999999</v>
      </c>
      <c r="G2049" s="116"/>
    </row>
    <row r="2050" spans="1:7">
      <c r="A2050" s="116">
        <v>0.69358796296296299</v>
      </c>
      <c r="B2050">
        <v>-496.4080573</v>
      </c>
      <c r="C2050">
        <v>13944.936379999999</v>
      </c>
      <c r="D2050">
        <v>1.304362899</v>
      </c>
      <c r="E2050">
        <v>2.1642971609999999</v>
      </c>
      <c r="G2050" s="116"/>
    </row>
    <row r="2051" spans="1:7">
      <c r="A2051" s="116">
        <v>0.69361111111111118</v>
      </c>
      <c r="B2051">
        <v>-496.40196409999999</v>
      </c>
      <c r="C2051">
        <v>13943.76168</v>
      </c>
      <c r="D2051">
        <v>1.2553161340000001</v>
      </c>
      <c r="E2051">
        <v>2.1965277919999999</v>
      </c>
      <c r="G2051" s="116"/>
    </row>
    <row r="2052" spans="1:7">
      <c r="A2052" s="116">
        <v>0.69363425925925926</v>
      </c>
      <c r="B2052">
        <v>-496.4082482</v>
      </c>
      <c r="C2052">
        <v>13942.778480000001</v>
      </c>
      <c r="D2052">
        <v>1.3179030279999999</v>
      </c>
      <c r="E2052">
        <v>2.1875599050000001</v>
      </c>
      <c r="G2052" s="116"/>
    </row>
    <row r="2053" spans="1:7">
      <c r="A2053" s="116">
        <v>0.69365740740740733</v>
      </c>
      <c r="B2053">
        <v>-496.4078452</v>
      </c>
      <c r="C2053">
        <v>13940.787619999999</v>
      </c>
      <c r="D2053">
        <v>1.2785680020000001</v>
      </c>
      <c r="E2053">
        <v>2.208964742</v>
      </c>
      <c r="G2053" s="116"/>
    </row>
    <row r="2054" spans="1:7">
      <c r="A2054" s="116">
        <v>0.69368055555555552</v>
      </c>
      <c r="B2054">
        <v>-496.40273250000001</v>
      </c>
      <c r="C2054">
        <v>13940.61095</v>
      </c>
      <c r="D2054">
        <v>1.288731238</v>
      </c>
      <c r="E2054">
        <v>2.2077572220000001</v>
      </c>
      <c r="G2054" s="116"/>
    </row>
    <row r="2055" spans="1:7">
      <c r="A2055" s="116">
        <v>0.6937037037037036</v>
      </c>
      <c r="B2055">
        <v>-496.39591860000002</v>
      </c>
      <c r="C2055">
        <v>13940.41923</v>
      </c>
      <c r="D2055">
        <v>1.2453895269999999</v>
      </c>
      <c r="E2055">
        <v>2.1968783690000002</v>
      </c>
      <c r="G2055" s="116"/>
    </row>
    <row r="2056" spans="1:7">
      <c r="A2056" s="116">
        <v>0.6937268518518519</v>
      </c>
      <c r="B2056">
        <v>-496.39660259999999</v>
      </c>
      <c r="C2056">
        <v>13938.795679999999</v>
      </c>
      <c r="D2056">
        <v>1.2584645350000001</v>
      </c>
      <c r="E2056">
        <v>2.1963905989999999</v>
      </c>
      <c r="G2056" s="116"/>
    </row>
    <row r="2057" spans="1:7">
      <c r="A2057" s="116">
        <v>0.69374999999999998</v>
      </c>
      <c r="B2057">
        <v>-496.41058980000003</v>
      </c>
      <c r="C2057">
        <v>13938.147000000001</v>
      </c>
      <c r="D2057">
        <v>1.254203819</v>
      </c>
      <c r="E2057">
        <v>2.1810782130000002</v>
      </c>
      <c r="G2057" s="116"/>
    </row>
    <row r="2058" spans="1:7">
      <c r="A2058" s="116">
        <v>0.69377314814814817</v>
      </c>
      <c r="B2058">
        <v>-496.39166749999998</v>
      </c>
      <c r="C2058">
        <v>13936.433279999999</v>
      </c>
      <c r="D2058">
        <v>1.2968160500000001</v>
      </c>
      <c r="E2058">
        <v>2.1849743419999998</v>
      </c>
      <c r="G2058" s="116"/>
    </row>
    <row r="2059" spans="1:7">
      <c r="A2059" s="116">
        <v>0.69379629629629624</v>
      </c>
      <c r="B2059">
        <v>-496.39119579999999</v>
      </c>
      <c r="C2059">
        <v>13936.259459999999</v>
      </c>
      <c r="D2059">
        <v>1.2770614570000001</v>
      </c>
      <c r="E2059">
        <v>2.1957190560000002</v>
      </c>
      <c r="G2059" s="116"/>
    </row>
    <row r="2060" spans="1:7">
      <c r="A2060" s="116">
        <v>0.69381944444444443</v>
      </c>
      <c r="B2060">
        <v>-496.40326260000001</v>
      </c>
      <c r="C2060">
        <v>13935.8189</v>
      </c>
      <c r="D2060">
        <v>1.266929118</v>
      </c>
      <c r="E2060">
        <v>2.1807424470000001</v>
      </c>
      <c r="G2060" s="116"/>
    </row>
    <row r="2061" spans="1:7">
      <c r="A2061" s="116">
        <v>0.69384259259259251</v>
      </c>
      <c r="B2061">
        <v>-496.39258369999999</v>
      </c>
      <c r="C2061">
        <v>13935.71557</v>
      </c>
      <c r="D2061">
        <v>1.2879757540000001</v>
      </c>
      <c r="E2061">
        <v>2.2048367099999999</v>
      </c>
      <c r="G2061" s="116"/>
    </row>
    <row r="2062" spans="1:7">
      <c r="A2062" s="116">
        <v>0.69386574074074081</v>
      </c>
      <c r="B2062">
        <v>-496.40985890000002</v>
      </c>
      <c r="C2062">
        <v>13934.261759999999</v>
      </c>
      <c r="D2062">
        <v>1.3069233330000001</v>
      </c>
      <c r="E2062">
        <v>2.192761414</v>
      </c>
      <c r="G2062" s="116"/>
    </row>
    <row r="2063" spans="1:7">
      <c r="A2063" s="116">
        <v>0.69388888888888889</v>
      </c>
      <c r="B2063">
        <v>-496.39730839999999</v>
      </c>
      <c r="C2063">
        <v>13933.846809999999</v>
      </c>
      <c r="D2063">
        <v>1.2787827620000001</v>
      </c>
      <c r="E2063">
        <v>2.2307050930000001</v>
      </c>
      <c r="G2063" s="116"/>
    </row>
    <row r="2064" spans="1:7">
      <c r="A2064" s="116">
        <v>0.69391203703703708</v>
      </c>
      <c r="B2064">
        <v>-496.40123879999999</v>
      </c>
      <c r="C2064">
        <v>13932.714330000001</v>
      </c>
      <c r="D2064">
        <v>1.270627816</v>
      </c>
      <c r="E2064">
        <v>2.2082381500000001</v>
      </c>
      <c r="G2064" s="116"/>
    </row>
    <row r="2065" spans="1:7">
      <c r="A2065" s="116">
        <v>0.69393518518518515</v>
      </c>
      <c r="B2065">
        <v>-496.39414529999999</v>
      </c>
      <c r="C2065">
        <v>13931.74488</v>
      </c>
      <c r="D2065">
        <v>1.3388277449999999</v>
      </c>
      <c r="E2065">
        <v>2.2457926810000002</v>
      </c>
      <c r="G2065" s="116"/>
    </row>
    <row r="2066" spans="1:7">
      <c r="A2066" s="116">
        <v>0.69395833333333334</v>
      </c>
      <c r="B2066">
        <v>-496.40012710000002</v>
      </c>
      <c r="C2066">
        <v>13930.87147</v>
      </c>
      <c r="D2066">
        <v>1.2817534669999999</v>
      </c>
      <c r="E2066">
        <v>2.2430672880000002</v>
      </c>
      <c r="G2066" s="116"/>
    </row>
    <row r="2067" spans="1:7">
      <c r="A2067" s="116">
        <v>0.69398148148148142</v>
      </c>
      <c r="B2067">
        <v>-496.40964910000002</v>
      </c>
      <c r="C2067">
        <v>13929.252630000001</v>
      </c>
      <c r="D2067">
        <v>1.2842652809999999</v>
      </c>
      <c r="E2067">
        <v>2.2313310890000002</v>
      </c>
      <c r="G2067" s="116"/>
    </row>
    <row r="2068" spans="1:7">
      <c r="A2068" s="116">
        <v>0.69400462962962972</v>
      </c>
      <c r="B2068">
        <v>-496.407285</v>
      </c>
      <c r="C2068">
        <v>13927.48184</v>
      </c>
      <c r="D2068">
        <v>1.3412804700000001</v>
      </c>
      <c r="E2068">
        <v>2.2202966800000001</v>
      </c>
      <c r="G2068" s="116"/>
    </row>
    <row r="2069" spans="1:7">
      <c r="A2069" s="116">
        <v>0.6940277777777778</v>
      </c>
      <c r="B2069">
        <v>-496.4055606</v>
      </c>
      <c r="C2069">
        <v>13926.4676</v>
      </c>
      <c r="D2069">
        <v>1.287562495</v>
      </c>
      <c r="E2069">
        <v>2.211175807</v>
      </c>
      <c r="G2069" s="116"/>
    </row>
    <row r="2070" spans="1:7">
      <c r="A2070" s="116">
        <v>0.69405092592592599</v>
      </c>
      <c r="B2070">
        <v>-496.39129380000003</v>
      </c>
      <c r="C2070">
        <v>13925.970289999999</v>
      </c>
      <c r="D2070">
        <v>1.326915066</v>
      </c>
      <c r="E2070">
        <v>2.2472653280000001</v>
      </c>
      <c r="G2070" s="116"/>
    </row>
    <row r="2071" spans="1:7">
      <c r="A2071" s="116">
        <v>0.69407407407407407</v>
      </c>
      <c r="B2071">
        <v>-496.40732960000003</v>
      </c>
      <c r="C2071">
        <v>13924.58238</v>
      </c>
      <c r="D2071">
        <v>1.3255058770000001</v>
      </c>
      <c r="E2071">
        <v>2.2027288</v>
      </c>
      <c r="G2071" s="116"/>
    </row>
    <row r="2072" spans="1:7">
      <c r="A2072" s="116">
        <v>0.69409722222222225</v>
      </c>
      <c r="B2072">
        <v>-496.3934572</v>
      </c>
      <c r="C2072">
        <v>13924.50239</v>
      </c>
      <c r="D2072">
        <v>1.287041893</v>
      </c>
      <c r="E2072">
        <v>2.1975121479999999</v>
      </c>
      <c r="G2072" s="116"/>
    </row>
    <row r="2073" spans="1:7">
      <c r="A2073" s="116">
        <v>0.69412037037037033</v>
      </c>
      <c r="B2073">
        <v>-496.40120669999999</v>
      </c>
      <c r="C2073">
        <v>13923.370199999999</v>
      </c>
      <c r="D2073">
        <v>1.29944682</v>
      </c>
      <c r="E2073">
        <v>2.2153547420000002</v>
      </c>
      <c r="G2073" s="116"/>
    </row>
    <row r="2074" spans="1:7">
      <c r="A2074" s="116">
        <v>0.69414351851851863</v>
      </c>
      <c r="B2074">
        <v>-496.40058160000001</v>
      </c>
      <c r="C2074">
        <v>13922.81626</v>
      </c>
      <c r="D2074">
        <v>1.323374654</v>
      </c>
      <c r="E2074">
        <v>2.2473807950000002</v>
      </c>
      <c r="G2074" s="116"/>
    </row>
    <row r="2075" spans="1:7">
      <c r="A2075" s="116">
        <v>0.69416666666666671</v>
      </c>
      <c r="B2075">
        <v>-496.39881700000001</v>
      </c>
      <c r="C2075">
        <v>13920.858270000001</v>
      </c>
      <c r="D2075">
        <v>1.322573483</v>
      </c>
      <c r="E2075">
        <v>2.2096834059999999</v>
      </c>
      <c r="G2075" s="116"/>
    </row>
    <row r="2076" spans="1:7">
      <c r="A2076" s="116">
        <v>0.69418981481481479</v>
      </c>
      <c r="B2076">
        <v>-496.4111987</v>
      </c>
      <c r="C2076">
        <v>13919.82466</v>
      </c>
      <c r="D2076">
        <v>1.286874818</v>
      </c>
      <c r="E2076">
        <v>2.2291781240000001</v>
      </c>
      <c r="G2076" s="116"/>
    </row>
    <row r="2077" spans="1:7">
      <c r="A2077" s="116">
        <v>0.69421296296296298</v>
      </c>
      <c r="B2077">
        <v>-496.39248379999998</v>
      </c>
      <c r="C2077">
        <v>13918.52039</v>
      </c>
      <c r="D2077">
        <v>1.347303181</v>
      </c>
      <c r="E2077">
        <v>2.2208350960000001</v>
      </c>
      <c r="G2077" s="116"/>
    </row>
    <row r="2078" spans="1:7">
      <c r="A2078" s="116">
        <v>0.69423611111111105</v>
      </c>
      <c r="B2078">
        <v>-496.39972399999999</v>
      </c>
      <c r="C2078">
        <v>13917.06703</v>
      </c>
      <c r="D2078">
        <v>1.3216140649999999</v>
      </c>
      <c r="E2078">
        <v>2.206266614</v>
      </c>
      <c r="G2078" s="116"/>
    </row>
    <row r="2079" spans="1:7">
      <c r="A2079" s="116">
        <v>0.69425925925925924</v>
      </c>
      <c r="B2079">
        <v>-496.40350849999999</v>
      </c>
      <c r="C2079">
        <v>13916.155210000001</v>
      </c>
      <c r="D2079">
        <v>1.335099569</v>
      </c>
      <c r="E2079">
        <v>2.2180599989999998</v>
      </c>
      <c r="G2079" s="116"/>
    </row>
    <row r="2080" spans="1:7">
      <c r="A2080" s="116">
        <v>0.69428240740740732</v>
      </c>
      <c r="B2080">
        <v>-496.3912957</v>
      </c>
      <c r="C2080">
        <v>13915.10468</v>
      </c>
      <c r="D2080">
        <v>1.310974898</v>
      </c>
      <c r="E2080">
        <v>2.2120293860000002</v>
      </c>
      <c r="G2080" s="116"/>
    </row>
    <row r="2081" spans="1:7">
      <c r="A2081" s="116">
        <v>0.69430555555555562</v>
      </c>
      <c r="B2081">
        <v>-496.40294499999999</v>
      </c>
      <c r="C2081">
        <v>13913.728940000001</v>
      </c>
      <c r="D2081">
        <v>1.2916419189999999</v>
      </c>
      <c r="E2081">
        <v>2.2340193080000001</v>
      </c>
      <c r="G2081" s="116"/>
    </row>
    <row r="2082" spans="1:7">
      <c r="A2082" s="116">
        <v>0.6943287037037037</v>
      </c>
      <c r="B2082">
        <v>-496.40265970000002</v>
      </c>
      <c r="C2082">
        <v>13913.190189999999</v>
      </c>
      <c r="D2082">
        <v>1.276374946</v>
      </c>
      <c r="E2082">
        <v>2.2135205930000001</v>
      </c>
      <c r="G2082" s="116"/>
    </row>
    <row r="2083" spans="1:7">
      <c r="A2083" s="116">
        <v>0.69435185185185189</v>
      </c>
      <c r="B2083">
        <v>-496.40033319999998</v>
      </c>
      <c r="C2083">
        <v>13911.218080000001</v>
      </c>
      <c r="D2083">
        <v>1.3040986080000001</v>
      </c>
      <c r="E2083">
        <v>2.2022062949999999</v>
      </c>
      <c r="G2083" s="116"/>
    </row>
    <row r="2084" spans="1:7">
      <c r="A2084" s="116">
        <v>0.69437499999999996</v>
      </c>
      <c r="B2084">
        <v>-496.40156539999998</v>
      </c>
      <c r="C2084">
        <v>13910.948700000001</v>
      </c>
      <c r="D2084">
        <v>1.359630882</v>
      </c>
      <c r="E2084">
        <v>2.2140340730000001</v>
      </c>
      <c r="G2084" s="116"/>
    </row>
  </sheetData>
  <conditionalFormatting sqref="H32:H35 H38:H2084">
    <cfRule type="containsText" dxfId="6" priority="1" operator="containsText" text="Abnormal">
      <formula>NOT(ISERROR(SEARCH("Abnormal",H32)))</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EA02F-36F5-4BE9-B070-3EFFD2686829}">
  <sheetPr codeName="Sheet8">
    <tabColor theme="7"/>
  </sheetPr>
  <dimension ref="A1:O2084"/>
  <sheetViews>
    <sheetView showGridLines="0" topLeftCell="G2" zoomScale="90" workbookViewId="0">
      <selection activeCell="H23" sqref="H23:L23"/>
    </sheetView>
  </sheetViews>
  <sheetFormatPr defaultRowHeight="14.4"/>
  <cols>
    <col min="1" max="1" width="0" hidden="1" customWidth="1"/>
    <col min="2" max="2" width="12.6640625" hidden="1" customWidth="1"/>
    <col min="3" max="5" width="12.5546875" hidden="1" customWidth="1"/>
    <col min="6" max="6" width="0" hidden="1" customWidth="1"/>
    <col min="8" max="8" width="12.6640625" bestFit="1" customWidth="1"/>
    <col min="9" max="9" width="16.6640625" bestFit="1" customWidth="1"/>
    <col min="10" max="10" width="15.21875" bestFit="1" customWidth="1"/>
    <col min="11" max="11" width="12.5546875" bestFit="1" customWidth="1"/>
    <col min="12" max="12" width="12" bestFit="1" customWidth="1"/>
    <col min="14" max="15" width="10" bestFit="1" customWidth="1"/>
  </cols>
  <sheetData>
    <row r="1" spans="1:15" hidden="1">
      <c r="A1" t="s">
        <v>12</v>
      </c>
      <c r="B1" t="s">
        <v>297</v>
      </c>
      <c r="C1" t="s">
        <v>296</v>
      </c>
      <c r="D1" t="s">
        <v>295</v>
      </c>
      <c r="E1" t="s">
        <v>294</v>
      </c>
      <c r="I1">
        <f>AVERAGE((B4:B2084))</f>
        <v>-495.39961688063488</v>
      </c>
      <c r="J1">
        <f>AVERAGE((C4:C2084))</f>
        <v>14947.449024175836</v>
      </c>
      <c r="K1">
        <f>AVERAGE((D4:D2084))</f>
        <v>1.2901501342056716</v>
      </c>
      <c r="L1">
        <f>AVERAGE((E4:E2084))</f>
        <v>2.2219792946953385</v>
      </c>
    </row>
    <row r="2" spans="1:15">
      <c r="B2" t="s">
        <v>313</v>
      </c>
      <c r="C2" t="s">
        <v>313</v>
      </c>
      <c r="D2" t="s">
        <v>313</v>
      </c>
      <c r="E2" t="s">
        <v>313</v>
      </c>
    </row>
    <row r="3" spans="1:15">
      <c r="B3" t="s">
        <v>299</v>
      </c>
      <c r="D3" t="s">
        <v>298</v>
      </c>
      <c r="E3" t="s">
        <v>298</v>
      </c>
      <c r="H3" s="204" t="s">
        <v>329</v>
      </c>
      <c r="I3" s="204" t="s">
        <v>337</v>
      </c>
      <c r="J3" s="204" t="s">
        <v>336</v>
      </c>
      <c r="K3" s="204" t="s">
        <v>335</v>
      </c>
      <c r="L3" s="204" t="s">
        <v>334</v>
      </c>
    </row>
    <row r="4" spans="1:15" ht="16.8">
      <c r="A4" t="s">
        <v>5211</v>
      </c>
      <c r="B4">
        <v>-496.39718290000002</v>
      </c>
      <c r="C4">
        <v>15983.91288</v>
      </c>
      <c r="D4">
        <v>1.296058004</v>
      </c>
      <c r="E4">
        <v>2.2263580809999999</v>
      </c>
      <c r="G4" s="116"/>
      <c r="H4" s="26">
        <v>1</v>
      </c>
      <c r="I4" s="26">
        <v>-496.40127832330666</v>
      </c>
      <c r="J4" s="26">
        <v>14947.449024175836</v>
      </c>
      <c r="K4" s="26">
        <v>1.2855852646271024</v>
      </c>
      <c r="L4" s="26">
        <v>2.2268755457049476</v>
      </c>
      <c r="O4" s="192"/>
    </row>
    <row r="5" spans="1:15" ht="16.8">
      <c r="A5" s="116">
        <v>0.64624999999999999</v>
      </c>
      <c r="B5">
        <v>-496.40015670000003</v>
      </c>
      <c r="C5">
        <v>15983.15475</v>
      </c>
      <c r="D5">
        <v>1.270389225</v>
      </c>
      <c r="E5">
        <v>2.2276644129999998</v>
      </c>
      <c r="G5" s="116"/>
      <c r="H5" s="26">
        <v>2</v>
      </c>
      <c r="I5" s="26">
        <v>-496.40118065079321</v>
      </c>
      <c r="J5" s="26">
        <v>14947.511986554537</v>
      </c>
      <c r="K5" s="26">
        <v>1.2995796877890429</v>
      </c>
      <c r="L5" s="26">
        <v>2.2271245831047564</v>
      </c>
      <c r="O5" s="192"/>
    </row>
    <row r="6" spans="1:15" ht="16.8">
      <c r="A6" s="116">
        <v>0.64627314814814818</v>
      </c>
      <c r="B6">
        <v>-496.40504279999999</v>
      </c>
      <c r="C6">
        <v>15981.65886</v>
      </c>
      <c r="D6">
        <v>1.274616746</v>
      </c>
      <c r="E6">
        <v>2.2260312189999998</v>
      </c>
      <c r="G6" s="116"/>
      <c r="H6" s="26">
        <f>H5+1</f>
        <v>3</v>
      </c>
      <c r="I6" s="26">
        <v>-496.40115452085615</v>
      </c>
      <c r="J6" s="26">
        <v>14947.539919649216</v>
      </c>
      <c r="K6" s="26">
        <v>1.2995737019870286</v>
      </c>
      <c r="L6" s="26">
        <v>2.2271259547068727</v>
      </c>
      <c r="O6" s="192"/>
    </row>
    <row r="7" spans="1:15" ht="16.8">
      <c r="A7" s="116">
        <v>0.64629629629629626</v>
      </c>
      <c r="B7">
        <v>-496.3922063</v>
      </c>
      <c r="C7">
        <v>15980.49655</v>
      </c>
      <c r="D7">
        <v>1.2829056299999999</v>
      </c>
      <c r="E7">
        <v>2.228694687</v>
      </c>
      <c r="G7" s="116"/>
      <c r="H7" s="26">
        <f>H6+1</f>
        <v>4</v>
      </c>
      <c r="I7" s="26">
        <v>-496.40103534978351</v>
      </c>
      <c r="J7" s="26">
        <v>14947.511064166289</v>
      </c>
      <c r="K7" s="26">
        <v>1.2995848922248925</v>
      </c>
      <c r="L7" s="26">
        <v>2.2271211178673735</v>
      </c>
      <c r="O7" s="192"/>
    </row>
    <row r="8" spans="1:15" ht="16.8">
      <c r="A8" s="116">
        <v>0.64631944444444445</v>
      </c>
      <c r="B8">
        <v>-496.4079764</v>
      </c>
      <c r="C8">
        <v>15980.11823</v>
      </c>
      <c r="D8">
        <v>1.2882812299999999</v>
      </c>
      <c r="E8">
        <v>2.2265748159999998</v>
      </c>
      <c r="G8" s="116"/>
      <c r="H8" s="26">
        <f>H7+1</f>
        <v>5</v>
      </c>
      <c r="I8" s="26">
        <v>-496.40099303368527</v>
      </c>
      <c r="J8" s="26">
        <v>14947.511087270537</v>
      </c>
      <c r="K8" s="26">
        <v>1.2995875066626599</v>
      </c>
      <c r="L8" s="26">
        <v>2.2271196531749169</v>
      </c>
      <c r="O8" s="192"/>
    </row>
    <row r="9" spans="1:15" ht="16.8">
      <c r="A9" s="116">
        <v>0.64634259259259264</v>
      </c>
      <c r="B9">
        <v>-496.40928489999999</v>
      </c>
      <c r="C9">
        <v>15978.489960000001</v>
      </c>
      <c r="D9">
        <v>1.2743153819999999</v>
      </c>
      <c r="E9">
        <v>2.2274535680000001</v>
      </c>
      <c r="G9" s="116"/>
      <c r="H9" s="26">
        <f>H8+1</f>
        <v>6</v>
      </c>
      <c r="I9" s="26">
        <v>-496.40123805333963</v>
      </c>
      <c r="J9" s="26">
        <v>14947.529407914475</v>
      </c>
      <c r="K9" s="26">
        <v>1.2995857939048541</v>
      </c>
      <c r="L9" s="26">
        <v>2.2271213459144632</v>
      </c>
      <c r="O9" s="192"/>
    </row>
    <row r="10" spans="1:15" ht="16.8">
      <c r="A10" s="116">
        <v>0.64636574074074071</v>
      </c>
      <c r="B10">
        <v>-496.40085900000003</v>
      </c>
      <c r="C10">
        <v>15976.64703</v>
      </c>
      <c r="D10">
        <v>1.2717185499999999</v>
      </c>
      <c r="E10">
        <v>2.225977324</v>
      </c>
      <c r="G10" s="116"/>
      <c r="H10" s="26">
        <f>H9+1</f>
        <v>7</v>
      </c>
      <c r="I10" s="26">
        <v>-496.40117143993177</v>
      </c>
      <c r="J10" s="26">
        <v>14947.526909990389</v>
      </c>
      <c r="K10" s="26">
        <v>1.2995705785622256</v>
      </c>
      <c r="L10" s="26">
        <v>2.2271183169639586</v>
      </c>
      <c r="O10" s="192"/>
    </row>
    <row r="11" spans="1:15" ht="16.8">
      <c r="A11" s="116">
        <v>0.6463888888888889</v>
      </c>
      <c r="B11">
        <v>-496.40563839999999</v>
      </c>
      <c r="C11">
        <v>15975.23567</v>
      </c>
      <c r="D11">
        <v>1.2884253349999999</v>
      </c>
      <c r="E11">
        <v>2.2274728439999998</v>
      </c>
      <c r="G11" s="116"/>
      <c r="H11" s="26">
        <f>H10+1</f>
        <v>8</v>
      </c>
      <c r="I11" s="26">
        <v>-496.40106130451773</v>
      </c>
      <c r="J11" s="26">
        <v>14947.522406448794</v>
      </c>
      <c r="K11" s="26">
        <v>1.299575982088899</v>
      </c>
      <c r="L11" s="26">
        <v>2.2271192588279658</v>
      </c>
      <c r="O11" s="192"/>
    </row>
    <row r="12" spans="1:15">
      <c r="A12" s="116">
        <v>0.64641203703703709</v>
      </c>
      <c r="B12">
        <v>-496.39133399999997</v>
      </c>
      <c r="C12">
        <v>15974.122820000001</v>
      </c>
      <c r="D12">
        <v>1.2768058529999999</v>
      </c>
      <c r="E12">
        <v>2.2273549539999999</v>
      </c>
      <c r="G12" s="116"/>
      <c r="H12" s="26">
        <f>H11+1</f>
        <v>9</v>
      </c>
      <c r="I12" s="26">
        <v>-496.40119190980209</v>
      </c>
      <c r="J12" s="26">
        <v>14947.529119168679</v>
      </c>
      <c r="K12" s="26">
        <v>1.2995909104430565</v>
      </c>
      <c r="L12" s="26">
        <v>2.2271122361412754</v>
      </c>
    </row>
    <row r="13" spans="1:15">
      <c r="A13" s="116">
        <v>0.64643518518518517</v>
      </c>
      <c r="B13">
        <v>-496.40506269999997</v>
      </c>
      <c r="C13">
        <v>15972.67865</v>
      </c>
      <c r="D13">
        <v>1.280635449</v>
      </c>
      <c r="E13">
        <v>2.2257300459999998</v>
      </c>
      <c r="G13" s="116"/>
      <c r="H13" s="26">
        <f>H12+1</f>
        <v>10</v>
      </c>
      <c r="I13" s="26">
        <v>-496.40109381220486</v>
      </c>
      <c r="J13" s="26">
        <v>14947.532387467576</v>
      </c>
      <c r="K13" s="26">
        <v>1.2995818183320502</v>
      </c>
      <c r="L13" s="26">
        <v>2.2271185600278676</v>
      </c>
    </row>
    <row r="14" spans="1:15">
      <c r="A14" s="116">
        <v>0.64645833333333336</v>
      </c>
      <c r="B14">
        <v>-496.39277659999999</v>
      </c>
      <c r="C14">
        <v>15971.49761</v>
      </c>
      <c r="D14">
        <v>1.2740196880000001</v>
      </c>
      <c r="E14">
        <v>2.2269632819999998</v>
      </c>
      <c r="G14" s="116"/>
      <c r="H14" s="26">
        <f>H13+1</f>
        <v>11</v>
      </c>
      <c r="I14" s="26">
        <v>-496.40111147126436</v>
      </c>
      <c r="J14" s="26">
        <v>14947.543350422853</v>
      </c>
      <c r="K14" s="26">
        <v>1.2995731174113412</v>
      </c>
      <c r="L14" s="26">
        <v>2.2271259099255185</v>
      </c>
    </row>
    <row r="15" spans="1:15">
      <c r="A15" s="116">
        <v>0.64648148148148155</v>
      </c>
      <c r="B15">
        <v>-496.3910515</v>
      </c>
      <c r="C15">
        <v>15970.089400000001</v>
      </c>
      <c r="D15">
        <v>1.2813686150000001</v>
      </c>
      <c r="E15">
        <v>2.2275914440000002</v>
      </c>
      <c r="G15" s="116"/>
      <c r="H15" s="26">
        <f>H14+1</f>
        <v>12</v>
      </c>
      <c r="I15" s="26">
        <v>-496.40083383517481</v>
      </c>
      <c r="J15" s="26">
        <v>14947.535116218178</v>
      </c>
      <c r="K15" s="26">
        <v>1.2995874118904391</v>
      </c>
      <c r="L15" s="26">
        <v>2.2271224068048996</v>
      </c>
    </row>
    <row r="16" spans="1:15">
      <c r="A16" s="116">
        <v>0.64650462962962962</v>
      </c>
      <c r="B16">
        <v>-496.39348489999998</v>
      </c>
      <c r="C16">
        <v>15968.640670000001</v>
      </c>
      <c r="D16">
        <v>1.290843242</v>
      </c>
      <c r="E16">
        <v>2.226500412</v>
      </c>
      <c r="G16" s="116"/>
      <c r="H16" s="26">
        <f>H15+1</f>
        <v>13</v>
      </c>
      <c r="I16" s="26">
        <v>-496.40104923748203</v>
      </c>
      <c r="J16" s="26">
        <v>14947.513461595374</v>
      </c>
      <c r="K16" s="26">
        <v>1.2995720464555494</v>
      </c>
      <c r="L16" s="26">
        <v>2.2271219778808304</v>
      </c>
    </row>
    <row r="17" spans="1:12">
      <c r="A17" s="116">
        <v>0.64652777777777781</v>
      </c>
      <c r="B17">
        <v>-496.40040010000001</v>
      </c>
      <c r="C17">
        <v>15968.01231</v>
      </c>
      <c r="D17">
        <v>1.295994683</v>
      </c>
      <c r="E17">
        <v>2.2267398460000001</v>
      </c>
      <c r="G17" s="116"/>
      <c r="H17" s="26">
        <f>H16+1</f>
        <v>14</v>
      </c>
      <c r="I17" s="26">
        <v>-496.40107749812478</v>
      </c>
      <c r="J17" s="26">
        <v>14947.485696376729</v>
      </c>
      <c r="K17" s="26">
        <v>1.2995986168294091</v>
      </c>
      <c r="L17" s="26">
        <v>2.2271221372825627</v>
      </c>
    </row>
    <row r="18" spans="1:12">
      <c r="A18" s="116">
        <v>0.646550925925926</v>
      </c>
      <c r="B18">
        <v>-496.39938869999997</v>
      </c>
      <c r="C18">
        <v>15966.277830000001</v>
      </c>
      <c r="D18">
        <v>1.2978986379999999</v>
      </c>
      <c r="E18">
        <v>2.2286936060000002</v>
      </c>
      <c r="G18" s="116"/>
      <c r="H18" s="26">
        <f>H17+1</f>
        <v>15</v>
      </c>
      <c r="I18" s="26">
        <v>-496.40112105146602</v>
      </c>
      <c r="J18" s="26">
        <v>14947.531223671327</v>
      </c>
      <c r="K18" s="26">
        <v>1.2995681512681392</v>
      </c>
      <c r="L18" s="26">
        <v>2.2271244306415174</v>
      </c>
    </row>
    <row r="19" spans="1:12">
      <c r="A19" s="116">
        <v>0.64657407407407408</v>
      </c>
      <c r="B19">
        <v>-496.40207909999998</v>
      </c>
      <c r="C19">
        <v>15964.37557</v>
      </c>
      <c r="D19">
        <v>1.3004545329999999</v>
      </c>
      <c r="E19">
        <v>2.227387856</v>
      </c>
      <c r="G19" s="116"/>
      <c r="H19" s="26">
        <f>H18+1</f>
        <v>16</v>
      </c>
      <c r="I19" s="26">
        <v>-496.4009820114361</v>
      </c>
      <c r="J19" s="26">
        <v>14947.537489038912</v>
      </c>
      <c r="K19" s="26">
        <v>1.2995778856991842</v>
      </c>
      <c r="L19" s="26">
        <v>2.2271238076669864</v>
      </c>
    </row>
    <row r="20" spans="1:12">
      <c r="A20" s="116">
        <v>0.64659722222222216</v>
      </c>
      <c r="B20">
        <v>-496.40848460000001</v>
      </c>
      <c r="C20">
        <v>15964.126200000001</v>
      </c>
      <c r="D20">
        <v>1.293824584</v>
      </c>
      <c r="E20">
        <v>2.227470576</v>
      </c>
      <c r="G20" s="116"/>
      <c r="H20" s="26">
        <f>H19+1</f>
        <v>17</v>
      </c>
      <c r="I20" s="26">
        <v>-496.4012082802023</v>
      </c>
      <c r="J20" s="26">
        <v>14947.515003700129</v>
      </c>
      <c r="K20" s="26">
        <v>1.2995807727462767</v>
      </c>
      <c r="L20" s="26">
        <v>2.227128298534844</v>
      </c>
    </row>
    <row r="21" spans="1:12">
      <c r="A21" s="116">
        <v>0.64662037037037035</v>
      </c>
      <c r="B21">
        <v>-496.41155400000002</v>
      </c>
      <c r="C21">
        <v>15962.8863</v>
      </c>
      <c r="D21">
        <v>1.27588748</v>
      </c>
      <c r="E21">
        <v>2.2268849359999998</v>
      </c>
      <c r="G21" s="116"/>
      <c r="H21" s="26">
        <f>H20+1</f>
        <v>18</v>
      </c>
      <c r="I21" s="26">
        <v>-496.40125043046612</v>
      </c>
      <c r="J21" s="26">
        <v>14947.516955987516</v>
      </c>
      <c r="K21" s="26">
        <v>1.2995772482436376</v>
      </c>
      <c r="L21" s="26">
        <v>2.2271137704805413</v>
      </c>
    </row>
    <row r="22" spans="1:12">
      <c r="A22" s="116">
        <v>0.64664351851851853</v>
      </c>
      <c r="B22">
        <v>-496.3915897</v>
      </c>
      <c r="C22">
        <v>15962.110909999999</v>
      </c>
      <c r="D22">
        <v>1.295013586</v>
      </c>
      <c r="E22">
        <v>2.2261391979999998</v>
      </c>
      <c r="G22" s="116"/>
      <c r="H22" s="26">
        <f>H21+1</f>
        <v>19</v>
      </c>
      <c r="I22" s="26">
        <v>-496.4011799619413</v>
      </c>
      <c r="J22" s="26">
        <v>14947.516436295082</v>
      </c>
      <c r="K22" s="26">
        <v>1.2995816630672798</v>
      </c>
      <c r="L22" s="26">
        <v>2.2271263327650175</v>
      </c>
    </row>
    <row r="23" spans="1:12">
      <c r="A23" s="116">
        <v>0.64666666666666661</v>
      </c>
      <c r="B23">
        <v>-496.4013291</v>
      </c>
      <c r="C23">
        <v>15961.081690000001</v>
      </c>
      <c r="D23">
        <v>1.2961933839999999</v>
      </c>
      <c r="E23">
        <v>2.2265181150000002</v>
      </c>
      <c r="G23" s="116"/>
      <c r="H23" s="26"/>
      <c r="I23" s="26"/>
      <c r="J23" s="26"/>
      <c r="K23" s="26"/>
      <c r="L23" s="26"/>
    </row>
    <row r="24" spans="1:12">
      <c r="A24" s="116">
        <v>0.6466898148148148</v>
      </c>
      <c r="B24">
        <v>-496.40906289999998</v>
      </c>
      <c r="C24">
        <v>15960.290429999999</v>
      </c>
      <c r="D24">
        <v>1.2874326030000001</v>
      </c>
      <c r="E24">
        <v>2.228461716</v>
      </c>
      <c r="G24" s="116"/>
      <c r="H24" s="26"/>
      <c r="I24" s="26"/>
      <c r="J24" s="26"/>
      <c r="K24" s="26"/>
      <c r="L24" s="26"/>
    </row>
    <row r="25" spans="1:12">
      <c r="A25" s="116">
        <v>0.64671296296296299</v>
      </c>
      <c r="B25">
        <v>-496.40993700000001</v>
      </c>
      <c r="C25">
        <v>15959.231519999999</v>
      </c>
      <c r="D25">
        <v>1.2739017880000001</v>
      </c>
      <c r="E25">
        <v>2.2277083979999999</v>
      </c>
      <c r="G25" s="116"/>
      <c r="H25" s="26"/>
      <c r="I25" s="26"/>
      <c r="J25" s="26"/>
      <c r="K25" s="26"/>
      <c r="L25" s="26"/>
    </row>
    <row r="26" spans="1:12">
      <c r="A26" s="116">
        <v>0.64673611111111107</v>
      </c>
      <c r="B26">
        <v>-496.40348970000002</v>
      </c>
      <c r="C26">
        <v>15958.58627</v>
      </c>
      <c r="D26">
        <v>1.2834928370000001</v>
      </c>
      <c r="E26">
        <v>2.2274653899999999</v>
      </c>
      <c r="G26" s="116"/>
      <c r="H26" s="26"/>
      <c r="I26" s="26"/>
      <c r="J26" s="26"/>
      <c r="K26" s="26"/>
      <c r="L26" s="26"/>
    </row>
    <row r="27" spans="1:12">
      <c r="A27" s="116">
        <v>0.64675925925925926</v>
      </c>
      <c r="B27">
        <v>-496.40620849999999</v>
      </c>
      <c r="C27">
        <v>15957.31142</v>
      </c>
      <c r="D27">
        <v>1.2902235689999999</v>
      </c>
      <c r="E27">
        <v>2.2280729350000001</v>
      </c>
      <c r="G27" s="116"/>
      <c r="H27" s="26"/>
      <c r="I27" s="26"/>
      <c r="J27" s="26"/>
      <c r="K27" s="26"/>
      <c r="L27" s="26"/>
    </row>
    <row r="28" spans="1:12">
      <c r="A28" s="116">
        <v>0.64678240740740744</v>
      </c>
      <c r="B28">
        <v>-496.39236879999999</v>
      </c>
      <c r="C28">
        <v>15956.73429</v>
      </c>
      <c r="D28">
        <v>1.290826662</v>
      </c>
      <c r="E28">
        <v>2.2266111070000001</v>
      </c>
      <c r="G28" s="116"/>
      <c r="H28" s="26"/>
      <c r="I28" s="26"/>
      <c r="J28" s="26"/>
      <c r="K28" s="26"/>
      <c r="L28" s="26"/>
    </row>
    <row r="29" spans="1:12">
      <c r="A29" s="116">
        <v>0.64680555555555552</v>
      </c>
      <c r="B29">
        <v>-496.39770700000003</v>
      </c>
      <c r="C29">
        <v>15955.53018</v>
      </c>
      <c r="D29">
        <v>1.2733124490000001</v>
      </c>
      <c r="E29">
        <v>2.2266952350000002</v>
      </c>
      <c r="G29" s="116"/>
      <c r="H29" s="26"/>
      <c r="I29" s="26"/>
      <c r="J29" s="26"/>
      <c r="K29" s="26"/>
      <c r="L29" s="26"/>
    </row>
    <row r="30" spans="1:12">
      <c r="A30" s="116">
        <v>0.64682870370370371</v>
      </c>
      <c r="B30">
        <v>-496.40087640000002</v>
      </c>
      <c r="C30">
        <v>15954.531300000001</v>
      </c>
      <c r="D30">
        <v>1.274958131</v>
      </c>
      <c r="E30">
        <v>2.225098783</v>
      </c>
      <c r="G30" s="116"/>
      <c r="H30" s="26"/>
      <c r="I30" s="26"/>
      <c r="J30" s="26"/>
      <c r="K30" s="26"/>
      <c r="L30" s="26"/>
    </row>
    <row r="31" spans="1:12">
      <c r="A31" s="116">
        <v>0.6468518518518519</v>
      </c>
      <c r="B31">
        <v>-496.40198279999998</v>
      </c>
      <c r="C31">
        <v>15953.108980000001</v>
      </c>
      <c r="D31">
        <v>1.2710889569999999</v>
      </c>
      <c r="E31">
        <v>2.2267775940000001</v>
      </c>
      <c r="G31" s="116"/>
      <c r="H31" s="26"/>
      <c r="I31" s="26"/>
      <c r="J31" s="26"/>
      <c r="K31" s="26"/>
      <c r="L31" s="26"/>
    </row>
    <row r="32" spans="1:12">
      <c r="A32" s="116">
        <v>0.64687499999999998</v>
      </c>
      <c r="B32">
        <v>-496.39927039999998</v>
      </c>
      <c r="C32">
        <v>15951.620339999999</v>
      </c>
      <c r="D32">
        <v>1.2712861209999999</v>
      </c>
      <c r="E32">
        <v>2.2254240639999998</v>
      </c>
      <c r="G32" s="116"/>
      <c r="H32" s="26"/>
      <c r="I32" s="26"/>
      <c r="J32" s="26"/>
      <c r="K32" s="26"/>
      <c r="L32" s="26"/>
    </row>
    <row r="33" spans="1:12">
      <c r="A33" s="116">
        <v>0.64689814814814817</v>
      </c>
      <c r="B33">
        <v>-496.3967553</v>
      </c>
      <c r="C33">
        <v>15949.762849999999</v>
      </c>
      <c r="D33">
        <v>1.2789929980000001</v>
      </c>
      <c r="E33">
        <v>2.2254302180000001</v>
      </c>
      <c r="G33" s="116"/>
      <c r="H33" s="26"/>
      <c r="I33" s="26"/>
      <c r="J33" s="26"/>
      <c r="K33" s="26"/>
      <c r="L33" s="26"/>
    </row>
    <row r="34" spans="1:12">
      <c r="A34" s="116">
        <v>0.64692129629629636</v>
      </c>
      <c r="B34">
        <v>-496.39626220000002</v>
      </c>
      <c r="C34">
        <v>15948.86501</v>
      </c>
      <c r="D34">
        <v>1.2785633599999999</v>
      </c>
      <c r="E34">
        <v>2.2255749890000001</v>
      </c>
      <c r="G34" s="116"/>
      <c r="H34" s="26"/>
      <c r="I34" s="26"/>
      <c r="J34" s="26"/>
      <c r="K34" s="26"/>
      <c r="L34" s="26"/>
    </row>
    <row r="35" spans="1:12">
      <c r="A35" s="116">
        <v>0.64694444444444443</v>
      </c>
      <c r="B35">
        <v>-496.40152860000001</v>
      </c>
      <c r="C35">
        <v>15947.72071</v>
      </c>
      <c r="D35">
        <v>1.278342181</v>
      </c>
      <c r="E35">
        <v>2.2285686779999998</v>
      </c>
      <c r="G35" s="116"/>
      <c r="H35" s="26"/>
      <c r="I35" s="26"/>
      <c r="J35" s="26"/>
      <c r="K35" s="26"/>
      <c r="L35" s="26"/>
    </row>
    <row r="36" spans="1:12">
      <c r="A36" s="116">
        <v>0.64696759259259262</v>
      </c>
      <c r="B36">
        <v>-496.40860049999998</v>
      </c>
      <c r="C36">
        <v>15946.099099999999</v>
      </c>
      <c r="D36">
        <v>1.299475216</v>
      </c>
      <c r="E36">
        <v>2.227497343</v>
      </c>
      <c r="G36" s="116"/>
      <c r="H36" s="26"/>
      <c r="I36" s="26"/>
      <c r="J36" s="26"/>
      <c r="K36" s="26"/>
      <c r="L36" s="26"/>
    </row>
    <row r="37" spans="1:12">
      <c r="A37" s="116">
        <v>0.64699074074074081</v>
      </c>
      <c r="B37">
        <v>-496.40509359999999</v>
      </c>
      <c r="C37">
        <v>15944.359039999999</v>
      </c>
      <c r="D37">
        <v>1.299257976</v>
      </c>
      <c r="E37">
        <v>2.2284467760000002</v>
      </c>
      <c r="G37" s="116"/>
      <c r="H37" s="26"/>
      <c r="I37" s="26"/>
      <c r="J37" s="26"/>
      <c r="K37" s="26"/>
      <c r="L37" s="26"/>
    </row>
    <row r="38" spans="1:12">
      <c r="A38" s="116">
        <v>0.64701388888888889</v>
      </c>
      <c r="B38">
        <v>-496.40896930000002</v>
      </c>
      <c r="C38">
        <v>15942.602629999999</v>
      </c>
      <c r="D38">
        <v>1.292153058</v>
      </c>
      <c r="E38">
        <v>2.2255682920000002</v>
      </c>
      <c r="G38" s="116"/>
      <c r="H38" s="26"/>
      <c r="I38" s="26"/>
      <c r="J38" s="26"/>
      <c r="K38" s="26"/>
      <c r="L38" s="26"/>
    </row>
    <row r="39" spans="1:12">
      <c r="A39" s="116">
        <v>0.64703703703703697</v>
      </c>
      <c r="B39">
        <v>-496.40714170000001</v>
      </c>
      <c r="C39">
        <v>15941.38544</v>
      </c>
      <c r="D39">
        <v>1.283104603</v>
      </c>
      <c r="E39">
        <v>2.2255601270000001</v>
      </c>
      <c r="G39" s="116"/>
      <c r="H39" s="26"/>
      <c r="I39" s="26"/>
      <c r="J39" s="26"/>
      <c r="K39" s="26"/>
      <c r="L39" s="26"/>
    </row>
    <row r="40" spans="1:12">
      <c r="A40" s="116">
        <v>0.64706018518518515</v>
      </c>
      <c r="B40">
        <v>-496.4077772</v>
      </c>
      <c r="C40">
        <v>15941.375400000001</v>
      </c>
      <c r="D40">
        <v>1.273161126</v>
      </c>
      <c r="E40">
        <v>2.225634205</v>
      </c>
      <c r="G40" s="116"/>
      <c r="H40" s="26"/>
      <c r="I40" s="26"/>
      <c r="J40" s="26"/>
      <c r="K40" s="26"/>
      <c r="L40" s="26"/>
    </row>
    <row r="41" spans="1:12">
      <c r="A41" s="116">
        <v>0.64708333333333334</v>
      </c>
      <c r="B41">
        <v>-496.39822429999998</v>
      </c>
      <c r="C41">
        <v>15939.60794</v>
      </c>
      <c r="D41">
        <v>1.2792678200000001</v>
      </c>
      <c r="E41">
        <v>2.2257767240000002</v>
      </c>
      <c r="G41" s="116"/>
      <c r="H41" s="26"/>
      <c r="I41" s="26"/>
      <c r="J41" s="26"/>
      <c r="K41" s="26"/>
      <c r="L41" s="26"/>
    </row>
    <row r="42" spans="1:12">
      <c r="A42" s="116">
        <v>0.64710648148148142</v>
      </c>
      <c r="B42">
        <v>-496.39137340000002</v>
      </c>
      <c r="C42">
        <v>15939.409739999999</v>
      </c>
      <c r="D42">
        <v>1.2825107410000001</v>
      </c>
      <c r="E42">
        <v>2.2267766889999998</v>
      </c>
      <c r="G42" s="116"/>
      <c r="H42" s="26"/>
      <c r="I42" s="26"/>
      <c r="J42" s="26"/>
      <c r="K42" s="26"/>
      <c r="L42" s="26"/>
    </row>
    <row r="43" spans="1:12">
      <c r="A43" s="116">
        <v>0.64712962962962961</v>
      </c>
      <c r="B43">
        <v>-496.39155319999998</v>
      </c>
      <c r="C43">
        <v>15938.1217</v>
      </c>
      <c r="D43">
        <v>1.2738677759999999</v>
      </c>
      <c r="E43">
        <v>2.2260812369999998</v>
      </c>
      <c r="G43" s="116"/>
      <c r="H43" s="26"/>
      <c r="I43" s="26"/>
      <c r="J43" s="26"/>
      <c r="K43" s="26"/>
      <c r="L43" s="26"/>
    </row>
    <row r="44" spans="1:12">
      <c r="A44" s="116">
        <v>0.6471527777777778</v>
      </c>
      <c r="B44">
        <v>-496.39046630000001</v>
      </c>
      <c r="C44">
        <v>15937.32042</v>
      </c>
      <c r="D44">
        <v>1.292436513</v>
      </c>
      <c r="E44">
        <v>2.2260305900000001</v>
      </c>
      <c r="G44" s="116"/>
      <c r="H44" s="26"/>
      <c r="I44" s="26"/>
      <c r="J44" s="26"/>
      <c r="K44" s="26"/>
      <c r="L44" s="26"/>
    </row>
    <row r="45" spans="1:12">
      <c r="A45" s="116">
        <v>0.64717592592592588</v>
      </c>
      <c r="B45">
        <v>-496.409987</v>
      </c>
      <c r="C45">
        <v>15935.917949999999</v>
      </c>
      <c r="D45">
        <v>1.288836348</v>
      </c>
      <c r="E45">
        <v>2.2258999629999998</v>
      </c>
      <c r="G45" s="116"/>
      <c r="H45" s="26"/>
      <c r="I45" s="26"/>
      <c r="J45" s="26"/>
      <c r="K45" s="26"/>
      <c r="L45" s="26"/>
    </row>
    <row r="46" spans="1:12">
      <c r="A46" s="116">
        <v>0.64719907407407407</v>
      </c>
      <c r="B46">
        <v>-496.39829980000002</v>
      </c>
      <c r="C46">
        <v>15934.82489</v>
      </c>
      <c r="D46">
        <v>1.2967156310000001</v>
      </c>
      <c r="E46">
        <v>2.2274582700000001</v>
      </c>
      <c r="G46" s="116"/>
      <c r="H46" s="26"/>
      <c r="I46" s="26"/>
      <c r="J46" s="26"/>
      <c r="K46" s="26"/>
      <c r="L46" s="26"/>
    </row>
    <row r="47" spans="1:12">
      <c r="A47" s="116">
        <v>0.64722222222222225</v>
      </c>
      <c r="B47">
        <v>-496.39696850000001</v>
      </c>
      <c r="C47">
        <v>15934.42979</v>
      </c>
      <c r="D47">
        <v>1.294137911</v>
      </c>
      <c r="E47">
        <v>2.2263110940000002</v>
      </c>
      <c r="G47" s="116"/>
      <c r="H47" s="26"/>
      <c r="I47" s="26"/>
      <c r="J47" s="26"/>
      <c r="K47" s="26"/>
      <c r="L47" s="26"/>
    </row>
    <row r="48" spans="1:12">
      <c r="A48" s="116">
        <v>0.64724537037037033</v>
      </c>
      <c r="B48">
        <v>-496.39739559999998</v>
      </c>
      <c r="C48">
        <v>15934.21812</v>
      </c>
      <c r="D48">
        <v>1.273788057</v>
      </c>
      <c r="E48">
        <v>2.2278027890000001</v>
      </c>
      <c r="G48" s="116"/>
      <c r="H48" s="26"/>
      <c r="I48" s="26"/>
      <c r="J48" s="26"/>
      <c r="K48" s="26"/>
      <c r="L48" s="26"/>
    </row>
    <row r="49" spans="1:12">
      <c r="A49" s="116">
        <v>0.64726851851851852</v>
      </c>
      <c r="B49">
        <v>-496.3927296</v>
      </c>
      <c r="C49">
        <v>15933.44421</v>
      </c>
      <c r="D49">
        <v>1.2760453460000001</v>
      </c>
      <c r="E49">
        <v>2.225498027</v>
      </c>
      <c r="G49" s="116"/>
      <c r="H49" s="26"/>
      <c r="I49" s="26"/>
      <c r="J49" s="26"/>
      <c r="K49" s="26"/>
      <c r="L49" s="26"/>
    </row>
    <row r="50" spans="1:12">
      <c r="A50" s="116">
        <v>0.64729166666666671</v>
      </c>
      <c r="B50">
        <v>-496.41074329999998</v>
      </c>
      <c r="C50">
        <v>15931.510630000001</v>
      </c>
      <c r="D50">
        <v>1.2710625959999999</v>
      </c>
      <c r="E50">
        <v>2.2259195799999998</v>
      </c>
      <c r="G50" s="116"/>
      <c r="H50" s="26"/>
      <c r="I50" s="26"/>
      <c r="J50" s="26"/>
      <c r="K50" s="26"/>
      <c r="L50" s="26"/>
    </row>
    <row r="51" spans="1:12">
      <c r="A51" s="116">
        <v>0.64731481481481479</v>
      </c>
      <c r="B51">
        <v>-496.40444609999997</v>
      </c>
      <c r="C51">
        <v>15930.913</v>
      </c>
      <c r="D51">
        <v>1.292592228</v>
      </c>
      <c r="E51">
        <v>2.2281277500000001</v>
      </c>
      <c r="G51" s="116"/>
      <c r="H51" s="26"/>
      <c r="I51" s="26"/>
      <c r="J51" s="26"/>
      <c r="K51" s="26"/>
      <c r="L51" s="26"/>
    </row>
    <row r="52" spans="1:12">
      <c r="A52" s="116">
        <v>0.64733796296296298</v>
      </c>
      <c r="B52">
        <v>-496.39507900000001</v>
      </c>
      <c r="C52">
        <v>15930.102059999999</v>
      </c>
      <c r="D52">
        <v>1.2993615549999999</v>
      </c>
      <c r="E52">
        <v>2.227312065</v>
      </c>
      <c r="G52" s="116"/>
      <c r="H52" s="26"/>
      <c r="I52" s="26"/>
      <c r="J52" s="26"/>
      <c r="K52" s="26"/>
      <c r="L52" s="26"/>
    </row>
    <row r="53" spans="1:12">
      <c r="A53" s="116">
        <v>0.64736111111111116</v>
      </c>
      <c r="B53">
        <v>-496.404293</v>
      </c>
      <c r="C53">
        <v>15928.788339999999</v>
      </c>
      <c r="D53">
        <v>1.296106403</v>
      </c>
      <c r="E53">
        <v>2.2262862320000001</v>
      </c>
      <c r="G53" s="116"/>
      <c r="H53" s="26"/>
      <c r="I53" s="26"/>
      <c r="J53" s="26"/>
      <c r="K53" s="26"/>
      <c r="L53" s="26"/>
    </row>
    <row r="54" spans="1:12">
      <c r="A54" s="116">
        <v>0.64738425925925924</v>
      </c>
      <c r="B54">
        <v>-496.40775730000001</v>
      </c>
      <c r="C54">
        <v>15928.62335</v>
      </c>
      <c r="D54">
        <v>1.279656415</v>
      </c>
      <c r="E54">
        <v>2.2281955560000002</v>
      </c>
      <c r="G54" s="116"/>
      <c r="H54" s="26"/>
      <c r="I54" s="26"/>
      <c r="J54" s="26"/>
      <c r="K54" s="26"/>
      <c r="L54" s="26"/>
    </row>
    <row r="55" spans="1:12">
      <c r="A55" s="116">
        <v>0.64740740740740743</v>
      </c>
      <c r="B55">
        <v>-496.4025911</v>
      </c>
      <c r="C55">
        <v>15926.9292</v>
      </c>
      <c r="D55">
        <v>1.294614462</v>
      </c>
      <c r="E55">
        <v>2.2275425270000002</v>
      </c>
      <c r="G55" s="116"/>
      <c r="H55" s="26"/>
      <c r="I55" s="26"/>
      <c r="J55" s="26"/>
      <c r="K55" s="26"/>
      <c r="L55" s="26"/>
    </row>
    <row r="56" spans="1:12">
      <c r="A56" s="116">
        <v>0.64743055555555562</v>
      </c>
      <c r="B56">
        <v>-496.4092589</v>
      </c>
      <c r="C56">
        <v>15926.11362</v>
      </c>
      <c r="D56">
        <v>1.2919342469999999</v>
      </c>
      <c r="E56">
        <v>2.2259418700000002</v>
      </c>
      <c r="G56" s="116"/>
      <c r="H56" s="26"/>
      <c r="I56" s="26"/>
      <c r="J56" s="26"/>
      <c r="K56" s="26"/>
      <c r="L56" s="26"/>
    </row>
    <row r="57" spans="1:12">
      <c r="A57" s="116">
        <v>0.6474537037037037</v>
      </c>
      <c r="B57">
        <v>-496.40276119999999</v>
      </c>
      <c r="C57">
        <v>15925.941639999999</v>
      </c>
      <c r="D57">
        <v>1.2835809570000001</v>
      </c>
      <c r="E57">
        <v>2.227960575</v>
      </c>
      <c r="G57" s="116"/>
      <c r="H57" s="26"/>
      <c r="I57" s="26"/>
      <c r="J57" s="26"/>
      <c r="K57" s="26"/>
      <c r="L57" s="26"/>
    </row>
    <row r="58" spans="1:12">
      <c r="A58" s="116">
        <v>0.64747685185185189</v>
      </c>
      <c r="B58">
        <v>-496.4039831</v>
      </c>
      <c r="C58">
        <v>15925.70311</v>
      </c>
      <c r="D58">
        <v>1.2708820160000001</v>
      </c>
      <c r="E58">
        <v>2.2273329479999999</v>
      </c>
      <c r="G58" s="116"/>
      <c r="H58" s="26"/>
      <c r="I58" s="26"/>
      <c r="J58" s="26"/>
      <c r="K58" s="26"/>
      <c r="L58" s="26"/>
    </row>
    <row r="59" spans="1:12">
      <c r="A59" s="116">
        <v>0.64749999999999996</v>
      </c>
      <c r="B59">
        <v>-496.41155259999999</v>
      </c>
      <c r="C59">
        <v>15924.22675</v>
      </c>
      <c r="D59">
        <v>1.2785633199999999</v>
      </c>
      <c r="E59">
        <v>2.2275073540000001</v>
      </c>
      <c r="G59" s="116"/>
      <c r="H59" s="26"/>
      <c r="I59" s="26"/>
      <c r="J59" s="26"/>
      <c r="K59" s="26"/>
      <c r="L59" s="26"/>
    </row>
    <row r="60" spans="1:12">
      <c r="A60" s="116">
        <v>0.64752314814814815</v>
      </c>
      <c r="B60">
        <v>-496.40702540000001</v>
      </c>
      <c r="C60">
        <v>15922.32546</v>
      </c>
      <c r="D60">
        <v>1.3002980669999999</v>
      </c>
      <c r="E60">
        <v>2.2277273609999999</v>
      </c>
      <c r="G60" s="116"/>
      <c r="H60" s="26"/>
      <c r="I60" s="26"/>
      <c r="J60" s="26"/>
      <c r="K60" s="26"/>
      <c r="L60" s="26"/>
    </row>
    <row r="61" spans="1:12">
      <c r="A61" s="116">
        <v>0.64754629629629623</v>
      </c>
      <c r="B61">
        <v>-496.4111992</v>
      </c>
      <c r="C61">
        <v>15920.897209999999</v>
      </c>
      <c r="D61">
        <v>1.2923171870000001</v>
      </c>
      <c r="E61">
        <v>2.2261667329999999</v>
      </c>
      <c r="G61" s="116"/>
    </row>
    <row r="62" spans="1:12">
      <c r="A62" s="116">
        <v>0.64756944444444442</v>
      </c>
      <c r="B62">
        <v>-496.39672710000002</v>
      </c>
      <c r="C62">
        <v>15918.99857</v>
      </c>
      <c r="D62">
        <v>1.283002792</v>
      </c>
      <c r="E62">
        <v>2.2255321010000002</v>
      </c>
      <c r="G62" s="116"/>
    </row>
    <row r="63" spans="1:12">
      <c r="A63" s="116">
        <v>0.64759259259259261</v>
      </c>
      <c r="B63">
        <v>-496.40995679999997</v>
      </c>
      <c r="C63">
        <v>15917.45305</v>
      </c>
      <c r="D63">
        <v>1.295150402</v>
      </c>
      <c r="E63">
        <v>2.2275992169999999</v>
      </c>
      <c r="G63" s="116"/>
    </row>
    <row r="64" spans="1:12">
      <c r="A64" s="116">
        <v>0.64761574074074069</v>
      </c>
      <c r="B64">
        <v>-496.39636810000002</v>
      </c>
      <c r="C64">
        <v>15916.16185</v>
      </c>
      <c r="D64">
        <v>1.2785420380000001</v>
      </c>
      <c r="E64">
        <v>2.2282941300000001</v>
      </c>
      <c r="G64" s="116"/>
    </row>
    <row r="65" spans="1:7">
      <c r="A65" s="116">
        <v>0.64763888888888888</v>
      </c>
      <c r="B65">
        <v>-496.4054051</v>
      </c>
      <c r="C65">
        <v>15915.410089999999</v>
      </c>
      <c r="D65">
        <v>1.273319332</v>
      </c>
      <c r="E65">
        <v>2.2283054689999999</v>
      </c>
      <c r="G65" s="116"/>
    </row>
    <row r="66" spans="1:7">
      <c r="A66" s="116">
        <v>0.64766203703703706</v>
      </c>
      <c r="B66">
        <v>-496.40637620000001</v>
      </c>
      <c r="C66">
        <v>15914.70631</v>
      </c>
      <c r="D66">
        <v>1.297082635</v>
      </c>
      <c r="E66">
        <v>2.2256259549999999</v>
      </c>
      <c r="G66" s="116"/>
    </row>
    <row r="67" spans="1:7">
      <c r="A67" s="116">
        <v>0.64768518518518514</v>
      </c>
      <c r="B67">
        <v>-496.40926999999999</v>
      </c>
      <c r="C67">
        <v>15914.198130000001</v>
      </c>
      <c r="D67">
        <v>1.28579943</v>
      </c>
      <c r="E67">
        <v>2.2276048890000002</v>
      </c>
      <c r="G67" s="116"/>
    </row>
    <row r="68" spans="1:7">
      <c r="A68" s="116">
        <v>0.64770833333333333</v>
      </c>
      <c r="B68">
        <v>-496.3942351</v>
      </c>
      <c r="C68">
        <v>15912.886979999999</v>
      </c>
      <c r="D68">
        <v>1.279445913</v>
      </c>
      <c r="E68">
        <v>2.2287007679999999</v>
      </c>
      <c r="G68" s="116"/>
    </row>
    <row r="69" spans="1:7">
      <c r="A69" s="116">
        <v>0.64773148148148152</v>
      </c>
      <c r="B69">
        <v>-496.4020913</v>
      </c>
      <c r="C69">
        <v>15911.067520000001</v>
      </c>
      <c r="D69">
        <v>1.2947337409999999</v>
      </c>
      <c r="E69">
        <v>2.227088572</v>
      </c>
      <c r="G69" s="116"/>
    </row>
    <row r="70" spans="1:7">
      <c r="A70" s="116">
        <v>0.6477546296296296</v>
      </c>
      <c r="B70">
        <v>-496.3988086</v>
      </c>
      <c r="C70">
        <v>15910.89754</v>
      </c>
      <c r="D70">
        <v>1.293868646</v>
      </c>
      <c r="E70">
        <v>2.2259142239999998</v>
      </c>
      <c r="G70" s="116"/>
    </row>
    <row r="71" spans="1:7">
      <c r="A71" s="116">
        <v>0.64777777777777779</v>
      </c>
      <c r="B71">
        <v>-496.40156350000001</v>
      </c>
      <c r="C71">
        <v>15909.28659</v>
      </c>
      <c r="D71">
        <v>1.2828023319999999</v>
      </c>
      <c r="E71">
        <v>2.2271252050000001</v>
      </c>
      <c r="G71" s="116"/>
    </row>
    <row r="72" spans="1:7">
      <c r="A72" s="116">
        <v>0.64780092592592597</v>
      </c>
      <c r="B72">
        <v>-496.39121290000003</v>
      </c>
      <c r="C72">
        <v>15908.1345</v>
      </c>
      <c r="D72">
        <v>1.2792991789999999</v>
      </c>
      <c r="E72">
        <v>2.22797745</v>
      </c>
      <c r="G72" s="116"/>
    </row>
    <row r="73" spans="1:7">
      <c r="A73" s="116">
        <v>0.64782407407407405</v>
      </c>
      <c r="B73">
        <v>-496.39677019999999</v>
      </c>
      <c r="C73">
        <v>15907.769029999999</v>
      </c>
      <c r="D73">
        <v>1.285840702</v>
      </c>
      <c r="E73">
        <v>2.227426967</v>
      </c>
      <c r="G73" s="116"/>
    </row>
    <row r="74" spans="1:7">
      <c r="A74" s="116">
        <v>0.64784722222222224</v>
      </c>
      <c r="B74">
        <v>-496.39289960000002</v>
      </c>
      <c r="C74">
        <v>15906.338040000001</v>
      </c>
      <c r="D74">
        <v>1.2901161809999999</v>
      </c>
      <c r="E74">
        <v>2.2276057279999999</v>
      </c>
      <c r="G74" s="116"/>
    </row>
    <row r="75" spans="1:7">
      <c r="A75" s="116">
        <v>0.64787037037037043</v>
      </c>
      <c r="B75">
        <v>-496.39395999999999</v>
      </c>
      <c r="C75">
        <v>15904.59462</v>
      </c>
      <c r="D75">
        <v>1.289650481</v>
      </c>
      <c r="E75">
        <v>2.2281124970000001</v>
      </c>
      <c r="G75" s="116"/>
    </row>
    <row r="76" spans="1:7">
      <c r="A76" s="116">
        <v>0.64789351851851851</v>
      </c>
      <c r="B76">
        <v>-496.39098719999998</v>
      </c>
      <c r="C76">
        <v>15903.402190000001</v>
      </c>
      <c r="D76">
        <v>1.296846597</v>
      </c>
      <c r="E76">
        <v>2.2269200470000001</v>
      </c>
      <c r="G76" s="116"/>
    </row>
    <row r="77" spans="1:7">
      <c r="A77" s="116">
        <v>0.6479166666666667</v>
      </c>
      <c r="B77">
        <v>-496.39650060000002</v>
      </c>
      <c r="C77">
        <v>15902.95968</v>
      </c>
      <c r="D77">
        <v>1.297584464</v>
      </c>
      <c r="E77">
        <v>2.2276039569999999</v>
      </c>
      <c r="G77" s="116"/>
    </row>
    <row r="78" spans="1:7">
      <c r="A78" s="116">
        <v>0.64793981481481489</v>
      </c>
      <c r="B78">
        <v>-496.39590559999999</v>
      </c>
      <c r="C78">
        <v>15902.113499999999</v>
      </c>
      <c r="D78">
        <v>1.2839281300000001</v>
      </c>
      <c r="E78">
        <v>2.2279561060000002</v>
      </c>
      <c r="G78" s="116"/>
    </row>
    <row r="79" spans="1:7">
      <c r="A79" s="116">
        <v>0.64796296296296296</v>
      </c>
      <c r="B79">
        <v>-496.39709069999998</v>
      </c>
      <c r="C79">
        <v>15901.017470000001</v>
      </c>
      <c r="D79">
        <v>1.2878840030000001</v>
      </c>
      <c r="E79">
        <v>2.226966896</v>
      </c>
      <c r="G79" s="116"/>
    </row>
    <row r="80" spans="1:7">
      <c r="A80" s="116">
        <v>0.64798611111111104</v>
      </c>
      <c r="B80">
        <v>-496.39330799999999</v>
      </c>
      <c r="C80">
        <v>15900.172490000001</v>
      </c>
      <c r="D80">
        <v>1.289146718</v>
      </c>
      <c r="E80">
        <v>2.22792491</v>
      </c>
      <c r="G80" s="116"/>
    </row>
    <row r="81" spans="1:7">
      <c r="A81" s="116">
        <v>0.64800925925925923</v>
      </c>
      <c r="B81">
        <v>-496.40527409999999</v>
      </c>
      <c r="C81">
        <v>15898.78465</v>
      </c>
      <c r="D81">
        <v>1.3000506979999999</v>
      </c>
      <c r="E81">
        <v>2.2274818129999998</v>
      </c>
      <c r="G81" s="116"/>
    </row>
    <row r="82" spans="1:7">
      <c r="A82" s="116">
        <v>0.64803240740740742</v>
      </c>
      <c r="B82">
        <v>-496.39201530000003</v>
      </c>
      <c r="C82">
        <v>15898.27627</v>
      </c>
      <c r="D82">
        <v>1.2794138239999999</v>
      </c>
      <c r="E82">
        <v>2.225992663</v>
      </c>
      <c r="G82" s="116"/>
    </row>
    <row r="83" spans="1:7">
      <c r="A83" s="116">
        <v>0.6480555555555555</v>
      </c>
      <c r="B83">
        <v>-496.40547340000001</v>
      </c>
      <c r="C83">
        <v>15898.192520000001</v>
      </c>
      <c r="D83">
        <v>1.286640413</v>
      </c>
      <c r="E83">
        <v>2.2262948840000001</v>
      </c>
      <c r="G83" s="116"/>
    </row>
    <row r="84" spans="1:7">
      <c r="A84" s="116">
        <v>0.64807870370370368</v>
      </c>
      <c r="B84">
        <v>-496.4028826</v>
      </c>
      <c r="C84">
        <v>15897.90783</v>
      </c>
      <c r="D84">
        <v>1.2878283420000001</v>
      </c>
      <c r="E84">
        <v>2.225688543</v>
      </c>
      <c r="G84" s="116"/>
    </row>
    <row r="85" spans="1:7">
      <c r="A85" s="116">
        <v>0.64810185185185187</v>
      </c>
      <c r="B85">
        <v>-496.39748950000001</v>
      </c>
      <c r="C85">
        <v>15897.69442</v>
      </c>
      <c r="D85">
        <v>1.2852035040000001</v>
      </c>
      <c r="E85">
        <v>2.2273215529999999</v>
      </c>
      <c r="G85" s="116"/>
    </row>
    <row r="86" spans="1:7">
      <c r="A86" s="116">
        <v>0.64812499999999995</v>
      </c>
      <c r="B86">
        <v>-496.40075789999997</v>
      </c>
      <c r="C86">
        <v>15896.49301</v>
      </c>
      <c r="D86">
        <v>1.2865373959999999</v>
      </c>
      <c r="E86">
        <v>2.2275891919999999</v>
      </c>
      <c r="G86" s="116"/>
    </row>
    <row r="87" spans="1:7">
      <c r="A87" s="116">
        <v>0.64814814814814814</v>
      </c>
      <c r="B87">
        <v>-496.39375819999998</v>
      </c>
      <c r="C87">
        <v>15894.64739</v>
      </c>
      <c r="D87">
        <v>1.2972364279999999</v>
      </c>
      <c r="E87">
        <v>2.2264669760000002</v>
      </c>
      <c r="G87" s="116"/>
    </row>
    <row r="88" spans="1:7">
      <c r="A88" s="116">
        <v>0.64817129629629633</v>
      </c>
      <c r="B88">
        <v>-496.40069340000002</v>
      </c>
      <c r="C88">
        <v>15892.970359999999</v>
      </c>
      <c r="D88">
        <v>1.278131627</v>
      </c>
      <c r="E88">
        <v>2.2272545899999998</v>
      </c>
      <c r="G88" s="116"/>
    </row>
    <row r="89" spans="1:7">
      <c r="A89" s="116">
        <v>0.64819444444444441</v>
      </c>
      <c r="B89">
        <v>-496.40628070000002</v>
      </c>
      <c r="C89">
        <v>15891.55558</v>
      </c>
      <c r="D89">
        <v>1.2851522520000001</v>
      </c>
      <c r="E89">
        <v>2.2277959699999998</v>
      </c>
      <c r="G89" s="116"/>
    </row>
    <row r="90" spans="1:7">
      <c r="A90" s="116">
        <v>0.6482175925925926</v>
      </c>
      <c r="B90">
        <v>-496.39397109999999</v>
      </c>
      <c r="C90">
        <v>15890.95141</v>
      </c>
      <c r="D90">
        <v>1.297546782</v>
      </c>
      <c r="E90">
        <v>2.2261180089999999</v>
      </c>
      <c r="G90" s="116"/>
    </row>
    <row r="91" spans="1:7">
      <c r="A91" s="116">
        <v>0.64824074074074078</v>
      </c>
      <c r="B91">
        <v>-496.39958940000002</v>
      </c>
      <c r="C91">
        <v>15890.097299999999</v>
      </c>
      <c r="D91">
        <v>1.277674287</v>
      </c>
      <c r="E91">
        <v>2.2257505370000001</v>
      </c>
      <c r="G91" s="116"/>
    </row>
    <row r="92" spans="1:7">
      <c r="A92" s="116">
        <v>0.64826388888888886</v>
      </c>
      <c r="B92">
        <v>-496.39903420000002</v>
      </c>
      <c r="C92">
        <v>15888.31726</v>
      </c>
      <c r="D92">
        <v>1.2725189699999999</v>
      </c>
      <c r="E92">
        <v>2.226829044</v>
      </c>
      <c r="G92" s="116"/>
    </row>
    <row r="93" spans="1:7">
      <c r="A93" s="116">
        <v>0.64828703703703705</v>
      </c>
      <c r="B93">
        <v>-496.39274660000001</v>
      </c>
      <c r="C93">
        <v>15886.785900000001</v>
      </c>
      <c r="D93">
        <v>1.2971977720000001</v>
      </c>
      <c r="E93">
        <v>2.2263544450000001</v>
      </c>
      <c r="G93" s="116"/>
    </row>
    <row r="94" spans="1:7">
      <c r="A94" s="116">
        <v>0.64831018518518524</v>
      </c>
      <c r="B94">
        <v>-496.39123319999999</v>
      </c>
      <c r="C94">
        <v>15884.92721</v>
      </c>
      <c r="D94">
        <v>1.2819881719999999</v>
      </c>
      <c r="E94">
        <v>2.225868696</v>
      </c>
      <c r="G94" s="116"/>
    </row>
    <row r="95" spans="1:7">
      <c r="A95" s="116">
        <v>0.64833333333333332</v>
      </c>
      <c r="B95">
        <v>-496.39935159999999</v>
      </c>
      <c r="C95">
        <v>15884.82314</v>
      </c>
      <c r="D95">
        <v>1.292261275</v>
      </c>
      <c r="E95">
        <v>2.225892011</v>
      </c>
      <c r="G95" s="116"/>
    </row>
    <row r="96" spans="1:7">
      <c r="A96" s="116">
        <v>0.64835648148148151</v>
      </c>
      <c r="B96">
        <v>-496.40285019999999</v>
      </c>
      <c r="C96">
        <v>15884.28219</v>
      </c>
      <c r="D96">
        <v>1.2828711070000001</v>
      </c>
      <c r="E96">
        <v>2.2270567699999999</v>
      </c>
      <c r="G96" s="116"/>
    </row>
    <row r="97" spans="1:7">
      <c r="A97" s="116">
        <v>0.64837962962962969</v>
      </c>
      <c r="B97">
        <v>-496.40489480000002</v>
      </c>
      <c r="C97">
        <v>15883.90956</v>
      </c>
      <c r="D97">
        <v>1.286110305</v>
      </c>
      <c r="E97">
        <v>2.2277474640000001</v>
      </c>
      <c r="G97" s="116"/>
    </row>
    <row r="98" spans="1:7">
      <c r="A98" s="116">
        <v>0.64840277777777777</v>
      </c>
      <c r="B98">
        <v>-496.4075828</v>
      </c>
      <c r="C98">
        <v>15883.14537</v>
      </c>
      <c r="D98">
        <v>1.2780174099999999</v>
      </c>
      <c r="E98">
        <v>2.2274720619999999</v>
      </c>
      <c r="G98" s="116"/>
    </row>
    <row r="99" spans="1:7">
      <c r="A99" s="116">
        <v>0.64842592592592596</v>
      </c>
      <c r="B99">
        <v>-496.39658400000002</v>
      </c>
      <c r="C99">
        <v>15881.503259999999</v>
      </c>
      <c r="D99">
        <v>1.2905085430000001</v>
      </c>
      <c r="E99">
        <v>2.225926233</v>
      </c>
      <c r="G99" s="116"/>
    </row>
    <row r="100" spans="1:7">
      <c r="A100" s="116">
        <v>0.64844907407407404</v>
      </c>
      <c r="B100">
        <v>-496.39685839999999</v>
      </c>
      <c r="C100">
        <v>15880.211960000001</v>
      </c>
      <c r="D100">
        <v>1.2825445879999999</v>
      </c>
      <c r="E100">
        <v>2.2263299989999998</v>
      </c>
      <c r="G100" s="116"/>
    </row>
    <row r="101" spans="1:7">
      <c r="A101" s="116">
        <v>0.64847222222222223</v>
      </c>
      <c r="B101">
        <v>-496.40187370000001</v>
      </c>
      <c r="C101">
        <v>15879.496789999999</v>
      </c>
      <c r="D101">
        <v>1.2955592929999999</v>
      </c>
      <c r="E101">
        <v>2.225980104</v>
      </c>
      <c r="G101" s="116"/>
    </row>
    <row r="102" spans="1:7">
      <c r="A102" s="116">
        <v>0.64849537037037031</v>
      </c>
      <c r="B102">
        <v>-496.39987539999998</v>
      </c>
      <c r="C102">
        <v>15879.32157</v>
      </c>
      <c r="D102">
        <v>1.2952265380000001</v>
      </c>
      <c r="E102">
        <v>2.2279373589999998</v>
      </c>
      <c r="G102" s="116"/>
    </row>
    <row r="103" spans="1:7">
      <c r="A103" s="116">
        <v>0.64851851851851849</v>
      </c>
      <c r="B103">
        <v>-496.39176429999998</v>
      </c>
      <c r="C103">
        <v>15878.683709999999</v>
      </c>
      <c r="D103">
        <v>1.2812866549999999</v>
      </c>
      <c r="E103">
        <v>2.2263953519999999</v>
      </c>
      <c r="G103" s="116"/>
    </row>
    <row r="104" spans="1:7">
      <c r="A104" s="116">
        <v>0.64854166666666668</v>
      </c>
      <c r="B104">
        <v>-496.40515249999999</v>
      </c>
      <c r="C104">
        <v>15877.42907</v>
      </c>
      <c r="D104">
        <v>1.2853034839999999</v>
      </c>
      <c r="E104">
        <v>2.2280026930000001</v>
      </c>
      <c r="G104" s="116"/>
    </row>
    <row r="105" spans="1:7">
      <c r="A105" s="116">
        <v>0.64856481481481476</v>
      </c>
      <c r="B105">
        <v>-496.41186970000001</v>
      </c>
      <c r="C105">
        <v>15876.49827</v>
      </c>
      <c r="D105">
        <v>1.2723621490000001</v>
      </c>
      <c r="E105">
        <v>2.2256347380000001</v>
      </c>
      <c r="G105" s="116"/>
    </row>
    <row r="106" spans="1:7">
      <c r="A106" s="116">
        <v>0.64858796296296295</v>
      </c>
      <c r="B106">
        <v>-496.40831919999999</v>
      </c>
      <c r="C106">
        <v>15875.856250000001</v>
      </c>
      <c r="D106">
        <v>1.2837659159999999</v>
      </c>
      <c r="E106">
        <v>2.2275618420000001</v>
      </c>
      <c r="G106" s="116"/>
    </row>
    <row r="107" spans="1:7">
      <c r="A107" s="116">
        <v>0.64861111111111114</v>
      </c>
      <c r="B107">
        <v>-496.40599300000002</v>
      </c>
      <c r="C107">
        <v>15875.336020000001</v>
      </c>
      <c r="D107">
        <v>1.281400211</v>
      </c>
      <c r="E107">
        <v>2.2250921450000001</v>
      </c>
      <c r="G107" s="116"/>
    </row>
    <row r="108" spans="1:7">
      <c r="A108" s="116">
        <v>0.64863425925925922</v>
      </c>
      <c r="B108">
        <v>-496.39737220000001</v>
      </c>
      <c r="C108">
        <v>15873.94155</v>
      </c>
      <c r="D108">
        <v>1.2808649700000001</v>
      </c>
      <c r="E108">
        <v>2.2271229269999999</v>
      </c>
      <c r="G108" s="116"/>
    </row>
    <row r="109" spans="1:7">
      <c r="A109" s="116">
        <v>0.6486574074074074</v>
      </c>
      <c r="B109">
        <v>-496.39357009999998</v>
      </c>
      <c r="C109">
        <v>15873.170679999999</v>
      </c>
      <c r="D109">
        <v>1.279227991</v>
      </c>
      <c r="E109">
        <v>2.228640494</v>
      </c>
      <c r="G109" s="116"/>
    </row>
    <row r="110" spans="1:7">
      <c r="A110" s="116">
        <v>0.64868055555555559</v>
      </c>
      <c r="B110">
        <v>-496.41011909999997</v>
      </c>
      <c r="C110">
        <v>15871.684020000001</v>
      </c>
      <c r="D110">
        <v>1.2721089750000001</v>
      </c>
      <c r="E110">
        <v>2.2279336070000002</v>
      </c>
      <c r="G110" s="116"/>
    </row>
    <row r="111" spans="1:7">
      <c r="A111" s="116">
        <v>0.64870370370370367</v>
      </c>
      <c r="B111">
        <v>-496.41045600000001</v>
      </c>
      <c r="C111">
        <v>15871.131579999999</v>
      </c>
      <c r="D111">
        <v>1.2979532119999999</v>
      </c>
      <c r="E111">
        <v>2.2282519669999998</v>
      </c>
      <c r="G111" s="116"/>
    </row>
    <row r="112" spans="1:7">
      <c r="A112" s="116">
        <v>0.64872685185185186</v>
      </c>
      <c r="B112">
        <v>-496.39133379999998</v>
      </c>
      <c r="C112">
        <v>15870.500910000001</v>
      </c>
      <c r="D112">
        <v>1.2867268789999999</v>
      </c>
      <c r="E112">
        <v>2.2282686699999998</v>
      </c>
      <c r="G112" s="116"/>
    </row>
    <row r="113" spans="1:7">
      <c r="A113" s="116">
        <v>0.64875000000000005</v>
      </c>
      <c r="B113">
        <v>-496.39796619999998</v>
      </c>
      <c r="C113">
        <v>15870.110500000001</v>
      </c>
      <c r="D113">
        <v>1.2896684430000001</v>
      </c>
      <c r="E113">
        <v>2.2255358620000001</v>
      </c>
      <c r="G113" s="116"/>
    </row>
    <row r="114" spans="1:7">
      <c r="A114" s="116">
        <v>0.64877314814814813</v>
      </c>
      <c r="B114">
        <v>-496.40224970000003</v>
      </c>
      <c r="C114">
        <v>15869.92583</v>
      </c>
      <c r="D114">
        <v>1.2855886510000001</v>
      </c>
      <c r="E114">
        <v>2.2269168430000001</v>
      </c>
      <c r="G114" s="116"/>
    </row>
    <row r="115" spans="1:7">
      <c r="A115" s="116">
        <v>0.64879629629629632</v>
      </c>
      <c r="B115">
        <v>-496.39391549999999</v>
      </c>
      <c r="C115">
        <v>15868.981040000001</v>
      </c>
      <c r="D115">
        <v>1.296099329</v>
      </c>
      <c r="E115">
        <v>2.2273063249999998</v>
      </c>
      <c r="G115" s="116"/>
    </row>
    <row r="116" spans="1:7">
      <c r="A116" s="116">
        <v>0.6488194444444445</v>
      </c>
      <c r="B116">
        <v>-496.3962191</v>
      </c>
      <c r="C116">
        <v>15868.71833</v>
      </c>
      <c r="D116">
        <v>1.283019922</v>
      </c>
      <c r="E116">
        <v>2.226372161</v>
      </c>
      <c r="G116" s="116"/>
    </row>
    <row r="117" spans="1:7">
      <c r="A117" s="116">
        <v>0.64884259259259258</v>
      </c>
      <c r="B117">
        <v>-496.39723220000002</v>
      </c>
      <c r="C117">
        <v>15867.40811</v>
      </c>
      <c r="D117">
        <v>1.270226343</v>
      </c>
      <c r="E117">
        <v>2.2253084570000001</v>
      </c>
      <c r="G117" s="116"/>
    </row>
    <row r="118" spans="1:7">
      <c r="A118" s="116">
        <v>0.64886574074074077</v>
      </c>
      <c r="B118">
        <v>-496.41007610000003</v>
      </c>
      <c r="C118">
        <v>15865.639150000001</v>
      </c>
      <c r="D118">
        <v>1.278183976</v>
      </c>
      <c r="E118">
        <v>2.2259557430000001</v>
      </c>
      <c r="G118" s="116"/>
    </row>
    <row r="119" spans="1:7">
      <c r="A119" s="116">
        <v>0.64888888888888896</v>
      </c>
      <c r="B119">
        <v>-496.41074070000002</v>
      </c>
      <c r="C119">
        <v>15865.520490000001</v>
      </c>
      <c r="D119">
        <v>1.2779192610000001</v>
      </c>
      <c r="E119">
        <v>2.2263072990000001</v>
      </c>
      <c r="G119" s="116"/>
    </row>
    <row r="120" spans="1:7">
      <c r="A120" s="116">
        <v>0.64891203703703704</v>
      </c>
      <c r="B120">
        <v>-496.40814030000001</v>
      </c>
      <c r="C120">
        <v>15864.79463</v>
      </c>
      <c r="D120">
        <v>1.2945927699999999</v>
      </c>
      <c r="E120">
        <v>2.2271729389999999</v>
      </c>
      <c r="G120" s="116"/>
    </row>
    <row r="121" spans="1:7">
      <c r="A121" s="116">
        <v>0.64893518518518511</v>
      </c>
      <c r="B121">
        <v>-496.3909329</v>
      </c>
      <c r="C121">
        <v>15864.013989999999</v>
      </c>
      <c r="D121">
        <v>1.2956121060000001</v>
      </c>
      <c r="E121">
        <v>2.2269152220000001</v>
      </c>
      <c r="G121" s="116"/>
    </row>
    <row r="122" spans="1:7">
      <c r="A122" s="116">
        <v>0.6489583333333333</v>
      </c>
      <c r="B122">
        <v>-496.40888819999998</v>
      </c>
      <c r="C122">
        <v>15862.52031</v>
      </c>
      <c r="D122">
        <v>1.273611772</v>
      </c>
      <c r="E122">
        <v>2.2250612269999999</v>
      </c>
      <c r="G122" s="116"/>
    </row>
    <row r="123" spans="1:7">
      <c r="A123" s="116">
        <v>0.64898148148148149</v>
      </c>
      <c r="B123">
        <v>-496.39341439999998</v>
      </c>
      <c r="C123">
        <v>15862.34432</v>
      </c>
      <c r="D123">
        <v>1.2870403180000001</v>
      </c>
      <c r="E123">
        <v>2.2279618079999999</v>
      </c>
      <c r="G123" s="116"/>
    </row>
    <row r="124" spans="1:7">
      <c r="A124" s="116">
        <v>0.64900462962962957</v>
      </c>
      <c r="B124">
        <v>-496.39158270000001</v>
      </c>
      <c r="C124">
        <v>15860.405070000001</v>
      </c>
      <c r="D124">
        <v>1.289390346</v>
      </c>
      <c r="E124">
        <v>2.2275676770000001</v>
      </c>
      <c r="G124" s="116"/>
    </row>
    <row r="125" spans="1:7">
      <c r="A125" s="116">
        <v>0.64902777777777776</v>
      </c>
      <c r="B125">
        <v>-496.40266819999999</v>
      </c>
      <c r="C125">
        <v>15860.131520000001</v>
      </c>
      <c r="D125">
        <v>1.2967365319999999</v>
      </c>
      <c r="E125">
        <v>2.2267465839999998</v>
      </c>
      <c r="G125" s="116"/>
    </row>
    <row r="126" spans="1:7">
      <c r="A126" s="116">
        <v>0.64905092592592595</v>
      </c>
      <c r="B126">
        <v>-496.39574470000002</v>
      </c>
      <c r="C126">
        <v>15859.563980000001</v>
      </c>
      <c r="D126">
        <v>1.2808309179999999</v>
      </c>
      <c r="E126">
        <v>2.225783705</v>
      </c>
      <c r="G126" s="116"/>
    </row>
    <row r="127" spans="1:7">
      <c r="A127" s="116">
        <v>0.64907407407407403</v>
      </c>
      <c r="B127">
        <v>-496.41154890000001</v>
      </c>
      <c r="C127">
        <v>15858.30251</v>
      </c>
      <c r="D127">
        <v>1.2746518659999999</v>
      </c>
      <c r="E127">
        <v>2.2275653950000001</v>
      </c>
      <c r="G127" s="116"/>
    </row>
    <row r="128" spans="1:7">
      <c r="A128" s="116">
        <v>0.64909722222222221</v>
      </c>
      <c r="B128">
        <v>-496.40121110000001</v>
      </c>
      <c r="C128">
        <v>15857.038200000001</v>
      </c>
      <c r="D128">
        <v>1.2778164649999999</v>
      </c>
      <c r="E128">
        <v>2.2273848090000001</v>
      </c>
      <c r="G128" s="116"/>
    </row>
    <row r="129" spans="1:7">
      <c r="A129" s="116">
        <v>0.6491203703703704</v>
      </c>
      <c r="B129">
        <v>-496.40394909999998</v>
      </c>
      <c r="C129">
        <v>15856.014090000001</v>
      </c>
      <c r="D129">
        <v>1.2838646730000001</v>
      </c>
      <c r="E129">
        <v>2.2272349550000001</v>
      </c>
      <c r="G129" s="116"/>
    </row>
    <row r="130" spans="1:7">
      <c r="A130" s="116">
        <v>0.64914351851851848</v>
      </c>
      <c r="B130">
        <v>-496.39794119999999</v>
      </c>
      <c r="C130">
        <v>15855.671549999999</v>
      </c>
      <c r="D130">
        <v>1.288933254</v>
      </c>
      <c r="E130">
        <v>2.2263860100000001</v>
      </c>
      <c r="G130" s="116"/>
    </row>
    <row r="131" spans="1:7">
      <c r="A131" s="116">
        <v>0.64916666666666667</v>
      </c>
      <c r="B131">
        <v>-496.40091109999997</v>
      </c>
      <c r="C131">
        <v>15855.344940000001</v>
      </c>
      <c r="D131">
        <v>1.2917911440000001</v>
      </c>
      <c r="E131">
        <v>2.2280381399999998</v>
      </c>
      <c r="G131" s="116"/>
    </row>
    <row r="132" spans="1:7">
      <c r="A132" s="116">
        <v>0.64918981481481486</v>
      </c>
      <c r="B132">
        <v>-496.40253109999998</v>
      </c>
      <c r="C132">
        <v>15854.06949</v>
      </c>
      <c r="D132">
        <v>1.295679024</v>
      </c>
      <c r="E132">
        <v>2.225927429</v>
      </c>
      <c r="G132" s="116"/>
    </row>
    <row r="133" spans="1:7">
      <c r="A133" s="116">
        <v>0.64921296296296294</v>
      </c>
      <c r="B133">
        <v>-496.39950379999999</v>
      </c>
      <c r="C133">
        <v>15853.255800000001</v>
      </c>
      <c r="D133">
        <v>1.291569792</v>
      </c>
      <c r="E133">
        <v>2.2259141109999998</v>
      </c>
      <c r="G133" s="116"/>
    </row>
    <row r="134" spans="1:7">
      <c r="A134" s="116">
        <v>0.64923611111111112</v>
      </c>
      <c r="B134">
        <v>-496.40045559999999</v>
      </c>
      <c r="C134">
        <v>15852.267739999999</v>
      </c>
      <c r="D134">
        <v>1.277480384</v>
      </c>
      <c r="E134">
        <v>2.2275456230000001</v>
      </c>
      <c r="G134" s="116"/>
    </row>
    <row r="135" spans="1:7">
      <c r="A135" s="116">
        <v>0.64925925925925931</v>
      </c>
      <c r="B135">
        <v>-496.40281449999998</v>
      </c>
      <c r="C135">
        <v>15852.12637</v>
      </c>
      <c r="D135">
        <v>1.2880452790000001</v>
      </c>
      <c r="E135">
        <v>2.2251284729999998</v>
      </c>
      <c r="G135" s="116"/>
    </row>
    <row r="136" spans="1:7">
      <c r="A136" s="116">
        <v>0.64928240740740739</v>
      </c>
      <c r="B136">
        <v>-496.40420920000003</v>
      </c>
      <c r="C136">
        <v>15850.40487</v>
      </c>
      <c r="D136">
        <v>1.273159564</v>
      </c>
      <c r="E136">
        <v>2.2285858859999998</v>
      </c>
      <c r="G136" s="116"/>
    </row>
    <row r="137" spans="1:7">
      <c r="A137" s="116">
        <v>0.64930555555555558</v>
      </c>
      <c r="B137">
        <v>-496.40386519999998</v>
      </c>
      <c r="C137">
        <v>15850.166509999999</v>
      </c>
      <c r="D137">
        <v>1.2704918629999999</v>
      </c>
      <c r="E137">
        <v>2.2270411860000001</v>
      </c>
      <c r="G137" s="116"/>
    </row>
    <row r="138" spans="1:7">
      <c r="A138" s="116">
        <v>0.64932870370370377</v>
      </c>
      <c r="B138">
        <v>-496.4053394</v>
      </c>
      <c r="C138">
        <v>15849.317080000001</v>
      </c>
      <c r="D138">
        <v>1.2905930720000001</v>
      </c>
      <c r="E138">
        <v>2.2253315269999998</v>
      </c>
      <c r="G138" s="116"/>
    </row>
    <row r="139" spans="1:7">
      <c r="A139" s="116">
        <v>0.64935185185185185</v>
      </c>
      <c r="B139">
        <v>-496.3998426</v>
      </c>
      <c r="C139">
        <v>15847.90048</v>
      </c>
      <c r="D139">
        <v>1.2873921699999999</v>
      </c>
      <c r="E139">
        <v>2.2271254589999998</v>
      </c>
      <c r="G139" s="116"/>
    </row>
    <row r="140" spans="1:7">
      <c r="A140" s="116">
        <v>0.64937500000000004</v>
      </c>
      <c r="B140">
        <v>-496.40834940000002</v>
      </c>
      <c r="C140">
        <v>15847.68996</v>
      </c>
      <c r="D140">
        <v>1.294306196</v>
      </c>
      <c r="E140">
        <v>2.2269338209999998</v>
      </c>
      <c r="G140" s="116"/>
    </row>
    <row r="141" spans="1:7">
      <c r="A141" s="116">
        <v>0.64939814814814811</v>
      </c>
      <c r="B141">
        <v>-496.39597300000003</v>
      </c>
      <c r="C141">
        <v>15846.56191</v>
      </c>
      <c r="D141">
        <v>1.273428607</v>
      </c>
      <c r="E141">
        <v>2.2263576519999999</v>
      </c>
      <c r="G141" s="116"/>
    </row>
    <row r="142" spans="1:7">
      <c r="A142" s="116">
        <v>0.6494212962962963</v>
      </c>
      <c r="B142">
        <v>-496.39699969999998</v>
      </c>
      <c r="C142">
        <v>15845.79189</v>
      </c>
      <c r="D142">
        <v>1.270564896</v>
      </c>
      <c r="E142">
        <v>2.2257151290000001</v>
      </c>
      <c r="G142" s="116"/>
    </row>
    <row r="143" spans="1:7">
      <c r="A143" s="116">
        <v>0.64944444444444438</v>
      </c>
      <c r="B143">
        <v>-496.4076364</v>
      </c>
      <c r="C143">
        <v>15844.263080000001</v>
      </c>
      <c r="D143">
        <v>1.274519537</v>
      </c>
      <c r="E143">
        <v>2.2268152560000001</v>
      </c>
      <c r="G143" s="116"/>
    </row>
    <row r="144" spans="1:7">
      <c r="A144" s="116">
        <v>0.64946759259259257</v>
      </c>
      <c r="B144">
        <v>-496.39537680000001</v>
      </c>
      <c r="C144">
        <v>15843.463949999999</v>
      </c>
      <c r="D144">
        <v>1.281242792</v>
      </c>
      <c r="E144">
        <v>2.2278148249999998</v>
      </c>
      <c r="G144" s="116"/>
    </row>
    <row r="145" spans="1:7">
      <c r="A145" s="116">
        <v>0.64949074074074076</v>
      </c>
      <c r="B145">
        <v>-496.40022690000001</v>
      </c>
      <c r="C145">
        <v>15842.4874</v>
      </c>
      <c r="D145">
        <v>1.285014704</v>
      </c>
      <c r="E145">
        <v>2.2273289429999998</v>
      </c>
      <c r="G145" s="116"/>
    </row>
    <row r="146" spans="1:7">
      <c r="A146" s="116">
        <v>0.64951388888888884</v>
      </c>
      <c r="B146">
        <v>-496.40883600000001</v>
      </c>
      <c r="C146">
        <v>15840.49093</v>
      </c>
      <c r="D146">
        <v>1.2975320290000001</v>
      </c>
      <c r="E146">
        <v>2.2275808129999999</v>
      </c>
      <c r="G146" s="116"/>
    </row>
    <row r="147" spans="1:7">
      <c r="A147" s="116">
        <v>0.64953703703703702</v>
      </c>
      <c r="B147">
        <v>-496.40963069999998</v>
      </c>
      <c r="C147">
        <v>15838.876459999999</v>
      </c>
      <c r="D147">
        <v>1.273035914</v>
      </c>
      <c r="E147">
        <v>2.2271337089999999</v>
      </c>
      <c r="G147" s="116"/>
    </row>
    <row r="148" spans="1:7">
      <c r="A148" s="116">
        <v>0.64956018518518521</v>
      </c>
      <c r="B148">
        <v>-496.40815750000002</v>
      </c>
      <c r="C148">
        <v>15838.160519999999</v>
      </c>
      <c r="D148">
        <v>1.2955710229999999</v>
      </c>
      <c r="E148">
        <v>2.2281166460000001</v>
      </c>
      <c r="G148" s="116"/>
    </row>
    <row r="149" spans="1:7">
      <c r="A149" s="116">
        <v>0.64958333333333329</v>
      </c>
      <c r="B149">
        <v>-496.39427699999999</v>
      </c>
      <c r="C149">
        <v>15836.62277</v>
      </c>
      <c r="D149">
        <v>1.2855402330000001</v>
      </c>
      <c r="E149">
        <v>2.2282886710000001</v>
      </c>
      <c r="G149" s="116"/>
    </row>
    <row r="150" spans="1:7">
      <c r="A150" s="116">
        <v>0.64960648148148148</v>
      </c>
      <c r="B150">
        <v>-496.39079559999999</v>
      </c>
      <c r="C150">
        <v>15836.3084</v>
      </c>
      <c r="D150">
        <v>1.2722797349999999</v>
      </c>
      <c r="E150">
        <v>2.2269295200000001</v>
      </c>
      <c r="G150" s="116"/>
    </row>
    <row r="151" spans="1:7">
      <c r="A151" s="116">
        <v>0.64962962962962967</v>
      </c>
      <c r="B151">
        <v>-496.4103303</v>
      </c>
      <c r="C151">
        <v>15835.12052</v>
      </c>
      <c r="D151">
        <v>1.280059203</v>
      </c>
      <c r="E151">
        <v>2.2264671159999998</v>
      </c>
      <c r="G151" s="116"/>
    </row>
    <row r="152" spans="1:7">
      <c r="A152" s="116">
        <v>0.64965277777777775</v>
      </c>
      <c r="B152">
        <v>-496.39696550000002</v>
      </c>
      <c r="C152">
        <v>15834.938679999999</v>
      </c>
      <c r="D152">
        <v>1.275826913</v>
      </c>
      <c r="E152">
        <v>2.2268315250000001</v>
      </c>
      <c r="G152" s="116"/>
    </row>
    <row r="153" spans="1:7">
      <c r="A153" s="116">
        <v>0.64967592592592593</v>
      </c>
      <c r="B153">
        <v>-496.39874550000002</v>
      </c>
      <c r="C153">
        <v>15833.391589999999</v>
      </c>
      <c r="D153">
        <v>1.2736133620000001</v>
      </c>
      <c r="E153">
        <v>2.2273850980000001</v>
      </c>
      <c r="G153" s="116"/>
    </row>
    <row r="154" spans="1:7">
      <c r="A154" s="116">
        <v>0.64969907407407412</v>
      </c>
      <c r="B154">
        <v>-496.4118775</v>
      </c>
      <c r="C154">
        <v>15832.86105</v>
      </c>
      <c r="D154">
        <v>1.273233136</v>
      </c>
      <c r="E154">
        <v>2.2268485020000002</v>
      </c>
      <c r="G154" s="116"/>
    </row>
    <row r="155" spans="1:7">
      <c r="A155" s="116">
        <v>0.6497222222222222</v>
      </c>
      <c r="B155">
        <v>-496.39792549999999</v>
      </c>
      <c r="C155">
        <v>15832.20566</v>
      </c>
      <c r="D155">
        <v>1.285598534</v>
      </c>
      <c r="E155">
        <v>2.2264080119999998</v>
      </c>
      <c r="G155" s="116"/>
    </row>
    <row r="156" spans="1:7">
      <c r="A156" s="116">
        <v>0.64974537037037039</v>
      </c>
      <c r="B156">
        <v>-496.3923643</v>
      </c>
      <c r="C156">
        <v>15830.83432</v>
      </c>
      <c r="D156">
        <v>1.286589255</v>
      </c>
      <c r="E156">
        <v>2.2274388890000001</v>
      </c>
      <c r="G156" s="116"/>
    </row>
    <row r="157" spans="1:7">
      <c r="A157" s="116">
        <v>0.64976851851851858</v>
      </c>
      <c r="B157">
        <v>-496.40434040000002</v>
      </c>
      <c r="C157">
        <v>15830.38711</v>
      </c>
      <c r="D157">
        <v>1.2921615500000001</v>
      </c>
      <c r="E157">
        <v>2.225998411</v>
      </c>
      <c r="G157" s="116"/>
    </row>
    <row r="158" spans="1:7">
      <c r="A158" s="116">
        <v>0.64979166666666666</v>
      </c>
      <c r="B158">
        <v>-496.4097969</v>
      </c>
      <c r="C158">
        <v>15828.530210000001</v>
      </c>
      <c r="D158">
        <v>1.3003372289999999</v>
      </c>
      <c r="E158">
        <v>2.2269304769999998</v>
      </c>
      <c r="G158" s="116"/>
    </row>
    <row r="159" spans="1:7">
      <c r="A159" s="116">
        <v>0.64981481481481485</v>
      </c>
      <c r="B159">
        <v>-496.40696250000002</v>
      </c>
      <c r="C159">
        <v>15827.071679999999</v>
      </c>
      <c r="D159">
        <v>1.2702220909999999</v>
      </c>
      <c r="E159">
        <v>2.2262051519999999</v>
      </c>
      <c r="G159" s="116"/>
    </row>
    <row r="160" spans="1:7">
      <c r="A160" s="116">
        <v>0.64983796296296303</v>
      </c>
      <c r="B160">
        <v>-496.39710509999998</v>
      </c>
      <c r="C160">
        <v>15825.33395</v>
      </c>
      <c r="D160">
        <v>1.286570038</v>
      </c>
      <c r="E160">
        <v>2.2263107080000002</v>
      </c>
      <c r="G160" s="116"/>
    </row>
    <row r="161" spans="1:7">
      <c r="A161" s="116">
        <v>0.64986111111111111</v>
      </c>
      <c r="B161">
        <v>-496.39370020000001</v>
      </c>
      <c r="C161">
        <v>15823.97284</v>
      </c>
      <c r="D161">
        <v>1.2815646940000001</v>
      </c>
      <c r="E161">
        <v>2.2274866109999998</v>
      </c>
      <c r="G161" s="116"/>
    </row>
    <row r="162" spans="1:7">
      <c r="A162" s="116">
        <v>0.64988425925925919</v>
      </c>
      <c r="B162">
        <v>-496.39171169999997</v>
      </c>
      <c r="C162">
        <v>15822.20383</v>
      </c>
      <c r="D162">
        <v>1.297016731</v>
      </c>
      <c r="E162">
        <v>2.2276840720000002</v>
      </c>
      <c r="G162" s="116"/>
    </row>
    <row r="163" spans="1:7">
      <c r="A163" s="116">
        <v>0.64990740740740738</v>
      </c>
      <c r="B163">
        <v>-496.40128060000001</v>
      </c>
      <c r="C163">
        <v>15822.02765</v>
      </c>
      <c r="D163">
        <v>1.2933822239999999</v>
      </c>
      <c r="E163">
        <v>2.2270862299999998</v>
      </c>
      <c r="G163" s="116"/>
    </row>
    <row r="164" spans="1:7">
      <c r="A164" s="116">
        <v>0.64993055555555557</v>
      </c>
      <c r="B164">
        <v>-496.39432740000001</v>
      </c>
      <c r="C164">
        <v>15820.20336</v>
      </c>
      <c r="D164">
        <v>1.2993636150000001</v>
      </c>
      <c r="E164">
        <v>2.228140367</v>
      </c>
      <c r="G164" s="116"/>
    </row>
    <row r="165" spans="1:7">
      <c r="A165" s="116">
        <v>0.64995370370370364</v>
      </c>
      <c r="B165">
        <v>-496.3994745</v>
      </c>
      <c r="C165">
        <v>15818.474550000001</v>
      </c>
      <c r="D165">
        <v>1.2931535700000001</v>
      </c>
      <c r="E165">
        <v>2.227149678</v>
      </c>
      <c r="G165" s="116"/>
    </row>
    <row r="166" spans="1:7">
      <c r="A166" s="116">
        <v>0.64997685185185183</v>
      </c>
      <c r="B166">
        <v>-496.40711119999997</v>
      </c>
      <c r="C166">
        <v>15818.073280000001</v>
      </c>
      <c r="D166">
        <v>1.274962189</v>
      </c>
      <c r="E166">
        <v>2.2274490779999998</v>
      </c>
      <c r="G166" s="116"/>
    </row>
    <row r="167" spans="1:7">
      <c r="A167" s="116">
        <v>0.65</v>
      </c>
      <c r="B167">
        <v>-496.3935659</v>
      </c>
      <c r="C167">
        <v>15817.914349999999</v>
      </c>
      <c r="D167">
        <v>1.277849045</v>
      </c>
      <c r="E167">
        <v>2.2264509060000002</v>
      </c>
      <c r="G167" s="116"/>
    </row>
    <row r="168" spans="1:7">
      <c r="A168" s="116">
        <v>0.6500231481481481</v>
      </c>
      <c r="B168">
        <v>-496.39150059999997</v>
      </c>
      <c r="C168">
        <v>15816.490379999999</v>
      </c>
      <c r="D168">
        <v>1.2711001980000001</v>
      </c>
      <c r="E168">
        <v>2.2267673810000002</v>
      </c>
      <c r="G168" s="116"/>
    </row>
    <row r="169" spans="1:7">
      <c r="A169" s="116">
        <v>0.65004629629629629</v>
      </c>
      <c r="B169">
        <v>-496.39050909999997</v>
      </c>
      <c r="C169">
        <v>15816.123219999999</v>
      </c>
      <c r="D169">
        <v>1.284993362</v>
      </c>
      <c r="E169">
        <v>2.2259671929999998</v>
      </c>
      <c r="G169" s="116"/>
    </row>
    <row r="170" spans="1:7">
      <c r="A170" s="116">
        <v>0.65006944444444448</v>
      </c>
      <c r="B170">
        <v>-496.40259759999998</v>
      </c>
      <c r="C170">
        <v>15814.351930000001</v>
      </c>
      <c r="D170">
        <v>1.290581902</v>
      </c>
      <c r="E170">
        <v>2.2261262780000002</v>
      </c>
      <c r="G170" s="116"/>
    </row>
    <row r="171" spans="1:7">
      <c r="A171" s="116">
        <v>0.65009259259259256</v>
      </c>
      <c r="B171">
        <v>-496.39985869999998</v>
      </c>
      <c r="C171">
        <v>15813.73941</v>
      </c>
      <c r="D171">
        <v>1.2724646449999999</v>
      </c>
      <c r="E171">
        <v>2.2284330149999998</v>
      </c>
      <c r="G171" s="116"/>
    </row>
    <row r="172" spans="1:7">
      <c r="A172" s="116">
        <v>0.65011574074074074</v>
      </c>
      <c r="B172">
        <v>-496.39738799999998</v>
      </c>
      <c r="C172">
        <v>15812.84144</v>
      </c>
      <c r="D172">
        <v>1.2792343509999999</v>
      </c>
      <c r="E172">
        <v>2.2277470949999998</v>
      </c>
      <c r="G172" s="116"/>
    </row>
    <row r="173" spans="1:7">
      <c r="A173" s="116">
        <v>0.65013888888888893</v>
      </c>
      <c r="B173">
        <v>-496.40560970000001</v>
      </c>
      <c r="C173">
        <v>15811.71702</v>
      </c>
      <c r="D173">
        <v>1.273906821</v>
      </c>
      <c r="E173">
        <v>2.2258773120000002</v>
      </c>
      <c r="G173" s="116"/>
    </row>
    <row r="174" spans="1:7">
      <c r="A174" s="116">
        <v>0.65016203703703701</v>
      </c>
      <c r="B174">
        <v>-496.41001399999999</v>
      </c>
      <c r="C174">
        <v>15809.9694</v>
      </c>
      <c r="D174">
        <v>1.2702260190000001</v>
      </c>
      <c r="E174">
        <v>2.2256028309999998</v>
      </c>
      <c r="G174" s="116"/>
    </row>
    <row r="175" spans="1:7">
      <c r="A175" s="116">
        <v>0.6501851851851852</v>
      </c>
      <c r="B175">
        <v>-496.39340490000001</v>
      </c>
      <c r="C175">
        <v>15808.03854</v>
      </c>
      <c r="D175">
        <v>1.2921494039999999</v>
      </c>
      <c r="E175">
        <v>2.2278680309999999</v>
      </c>
      <c r="G175" s="116"/>
    </row>
    <row r="176" spans="1:7">
      <c r="A176" s="116">
        <v>0.65020833333333339</v>
      </c>
      <c r="B176">
        <v>-496.39710150000002</v>
      </c>
      <c r="C176">
        <v>15807.88436</v>
      </c>
      <c r="D176">
        <v>1.2800142830000001</v>
      </c>
      <c r="E176">
        <v>2.2257450429999999</v>
      </c>
      <c r="G176" s="116"/>
    </row>
    <row r="177" spans="1:7">
      <c r="A177" s="116">
        <v>0.65023148148148147</v>
      </c>
      <c r="B177">
        <v>-496.40438019999999</v>
      </c>
      <c r="C177">
        <v>15805.95333</v>
      </c>
      <c r="D177">
        <v>1.2980511290000001</v>
      </c>
      <c r="E177">
        <v>2.2253516320000002</v>
      </c>
      <c r="G177" s="116"/>
    </row>
    <row r="178" spans="1:7">
      <c r="A178" s="116">
        <v>0.65025462962962965</v>
      </c>
      <c r="B178">
        <v>-496.39352200000002</v>
      </c>
      <c r="C178">
        <v>15805.83056</v>
      </c>
      <c r="D178">
        <v>1.2934977599999999</v>
      </c>
      <c r="E178">
        <v>2.2264736890000001</v>
      </c>
      <c r="G178" s="116"/>
    </row>
    <row r="179" spans="1:7">
      <c r="A179" s="116">
        <v>0.65027777777777784</v>
      </c>
      <c r="B179">
        <v>-496.40860950000001</v>
      </c>
      <c r="C179">
        <v>15804.73825</v>
      </c>
      <c r="D179">
        <v>1.299508562</v>
      </c>
      <c r="E179">
        <v>2.2275689110000001</v>
      </c>
      <c r="G179" s="116"/>
    </row>
    <row r="180" spans="1:7">
      <c r="A180" s="116">
        <v>0.65030092592592592</v>
      </c>
      <c r="B180">
        <v>-496.40126120000002</v>
      </c>
      <c r="C180">
        <v>15803.483249999999</v>
      </c>
      <c r="D180">
        <v>1.277809113</v>
      </c>
      <c r="E180">
        <v>2.2262420029999999</v>
      </c>
      <c r="G180" s="116"/>
    </row>
    <row r="181" spans="1:7">
      <c r="A181" s="116">
        <v>0.65032407407407411</v>
      </c>
      <c r="B181">
        <v>-496.41061139999999</v>
      </c>
      <c r="C181">
        <v>15802.186540000001</v>
      </c>
      <c r="D181">
        <v>1.2998532519999999</v>
      </c>
      <c r="E181">
        <v>2.2272437639999998</v>
      </c>
      <c r="G181" s="116"/>
    </row>
    <row r="182" spans="1:7">
      <c r="A182" s="116">
        <v>0.65034722222222219</v>
      </c>
      <c r="B182">
        <v>-496.39870730000001</v>
      </c>
      <c r="C182">
        <v>15801.72329</v>
      </c>
      <c r="D182">
        <v>1.294409269</v>
      </c>
      <c r="E182">
        <v>2.2260773569999999</v>
      </c>
      <c r="G182" s="116"/>
    </row>
    <row r="183" spans="1:7">
      <c r="A183" s="116">
        <v>0.65037037037037038</v>
      </c>
      <c r="B183">
        <v>-496.40300089999999</v>
      </c>
      <c r="C183">
        <v>15800.39302</v>
      </c>
      <c r="D183">
        <v>1.2896329689999999</v>
      </c>
      <c r="E183">
        <v>2.227483893</v>
      </c>
      <c r="G183" s="116"/>
    </row>
    <row r="184" spans="1:7">
      <c r="A184" s="116">
        <v>0.65039351851851845</v>
      </c>
      <c r="B184">
        <v>-496.40586480000002</v>
      </c>
      <c r="C184">
        <v>15799.974039999999</v>
      </c>
      <c r="D184">
        <v>1.290895385</v>
      </c>
      <c r="E184">
        <v>2.2268186079999999</v>
      </c>
      <c r="G184" s="116"/>
    </row>
    <row r="185" spans="1:7">
      <c r="A185" s="116">
        <v>0.65041666666666664</v>
      </c>
      <c r="B185">
        <v>-496.41196380000002</v>
      </c>
      <c r="C185">
        <v>15798.92345</v>
      </c>
      <c r="D185">
        <v>1.291150338</v>
      </c>
      <c r="E185">
        <v>2.226193334</v>
      </c>
      <c r="G185" s="116"/>
    </row>
    <row r="186" spans="1:7">
      <c r="A186" s="116">
        <v>0.65043981481481483</v>
      </c>
      <c r="B186">
        <v>-496.39432190000002</v>
      </c>
      <c r="C186">
        <v>15797.88257</v>
      </c>
      <c r="D186">
        <v>1.2909390249999999</v>
      </c>
      <c r="E186">
        <v>2.2261646829999999</v>
      </c>
      <c r="G186" s="116"/>
    </row>
    <row r="187" spans="1:7">
      <c r="A187" s="116">
        <v>0.65046296296296291</v>
      </c>
      <c r="B187">
        <v>-496.39169520000002</v>
      </c>
      <c r="C187">
        <v>15796.3675</v>
      </c>
      <c r="D187">
        <v>1.281007413</v>
      </c>
      <c r="E187">
        <v>2.2267606689999999</v>
      </c>
      <c r="G187" s="116"/>
    </row>
    <row r="188" spans="1:7">
      <c r="A188" s="116">
        <v>0.6504861111111111</v>
      </c>
      <c r="B188">
        <v>-496.40379180000002</v>
      </c>
      <c r="C188">
        <v>15794.4067</v>
      </c>
      <c r="D188">
        <v>1.2919079819999999</v>
      </c>
      <c r="E188">
        <v>2.2272438079999999</v>
      </c>
      <c r="G188" s="116"/>
    </row>
    <row r="189" spans="1:7">
      <c r="A189" s="116">
        <v>0.65050925925925929</v>
      </c>
      <c r="B189">
        <v>-496.40046430000001</v>
      </c>
      <c r="C189">
        <v>15792.876749999999</v>
      </c>
      <c r="D189">
        <v>1.2907710800000001</v>
      </c>
      <c r="E189">
        <v>2.2271329579999999</v>
      </c>
      <c r="G189" s="116"/>
    </row>
    <row r="190" spans="1:7">
      <c r="A190" s="116">
        <v>0.65053240740740736</v>
      </c>
      <c r="B190">
        <v>-496.4029476</v>
      </c>
      <c r="C190">
        <v>15791.95348</v>
      </c>
      <c r="D190">
        <v>1.2770883630000001</v>
      </c>
      <c r="E190">
        <v>2.2259940989999998</v>
      </c>
      <c r="G190" s="116"/>
    </row>
    <row r="191" spans="1:7">
      <c r="A191" s="116">
        <v>0.65055555555555555</v>
      </c>
      <c r="B191">
        <v>-496.40316689999997</v>
      </c>
      <c r="C191">
        <v>15790.884889999999</v>
      </c>
      <c r="D191">
        <v>1.288608744</v>
      </c>
      <c r="E191">
        <v>2.2272542610000001</v>
      </c>
      <c r="G191" s="116"/>
    </row>
    <row r="192" spans="1:7">
      <c r="A192" s="116">
        <v>0.65057870370370374</v>
      </c>
      <c r="B192">
        <v>-496.4016737</v>
      </c>
      <c r="C192">
        <v>15788.954809999999</v>
      </c>
      <c r="D192">
        <v>1.286340853</v>
      </c>
      <c r="E192">
        <v>2.2257948769999998</v>
      </c>
      <c r="G192" s="116"/>
    </row>
    <row r="193" spans="1:7">
      <c r="A193" s="116">
        <v>0.65060185185185182</v>
      </c>
      <c r="B193">
        <v>-496.396413</v>
      </c>
      <c r="C193">
        <v>15787.87765</v>
      </c>
      <c r="D193">
        <v>1.2761469729999999</v>
      </c>
      <c r="E193">
        <v>2.2282421370000001</v>
      </c>
      <c r="G193" s="116"/>
    </row>
    <row r="194" spans="1:7">
      <c r="A194" s="116">
        <v>0.65062500000000001</v>
      </c>
      <c r="B194">
        <v>-496.3920938</v>
      </c>
      <c r="C194">
        <v>15787.618979999999</v>
      </c>
      <c r="D194">
        <v>1.2723503650000001</v>
      </c>
      <c r="E194">
        <v>2.2272122080000001</v>
      </c>
      <c r="G194" s="116"/>
    </row>
    <row r="195" spans="1:7">
      <c r="A195" s="116">
        <v>0.6506481481481482</v>
      </c>
      <c r="B195">
        <v>-496.40631189999999</v>
      </c>
      <c r="C195">
        <v>15787.1522</v>
      </c>
      <c r="D195">
        <v>1.2996360600000001</v>
      </c>
      <c r="E195">
        <v>2.225672173</v>
      </c>
      <c r="G195" s="116"/>
    </row>
    <row r="196" spans="1:7">
      <c r="A196" s="116">
        <v>0.65067129629629628</v>
      </c>
      <c r="B196">
        <v>-496.39060510000002</v>
      </c>
      <c r="C196">
        <v>15786.75957</v>
      </c>
      <c r="D196">
        <v>1.2803919210000001</v>
      </c>
      <c r="E196">
        <v>2.2263493730000001</v>
      </c>
      <c r="G196" s="116"/>
    </row>
    <row r="197" spans="1:7">
      <c r="A197" s="116">
        <v>0.65069444444444446</v>
      </c>
      <c r="B197">
        <v>-496.39251560000002</v>
      </c>
      <c r="C197">
        <v>15786.08799</v>
      </c>
      <c r="D197">
        <v>1.270157644</v>
      </c>
      <c r="E197">
        <v>2.225806634</v>
      </c>
      <c r="G197" s="116"/>
    </row>
    <row r="198" spans="1:7">
      <c r="A198" s="116">
        <v>0.65071759259259265</v>
      </c>
      <c r="B198">
        <v>-496.40249740000002</v>
      </c>
      <c r="C198">
        <v>15784.391540000001</v>
      </c>
      <c r="D198">
        <v>1.286133242</v>
      </c>
      <c r="E198">
        <v>2.2283324320000002</v>
      </c>
      <c r="G198" s="116"/>
    </row>
    <row r="199" spans="1:7">
      <c r="A199" s="116">
        <v>0.65074074074074073</v>
      </c>
      <c r="B199">
        <v>-496.40223379999998</v>
      </c>
      <c r="C199">
        <v>15782.94024</v>
      </c>
      <c r="D199">
        <v>1.286537185</v>
      </c>
      <c r="E199">
        <v>2.2283472459999998</v>
      </c>
      <c r="G199" s="116"/>
    </row>
    <row r="200" spans="1:7">
      <c r="A200" s="116">
        <v>0.65076388888888892</v>
      </c>
      <c r="B200">
        <v>-496.39762990000003</v>
      </c>
      <c r="C200">
        <v>15782.49811</v>
      </c>
      <c r="D200">
        <v>1.291970198</v>
      </c>
      <c r="E200">
        <v>2.22664946</v>
      </c>
      <c r="G200" s="116"/>
    </row>
    <row r="201" spans="1:7">
      <c r="A201" s="116">
        <v>0.65078703703703711</v>
      </c>
      <c r="B201">
        <v>-496.40433940000003</v>
      </c>
      <c r="C201">
        <v>15781.76665</v>
      </c>
      <c r="D201">
        <v>1.300202332</v>
      </c>
      <c r="E201">
        <v>2.2262931940000001</v>
      </c>
      <c r="G201" s="116"/>
    </row>
    <row r="202" spans="1:7">
      <c r="A202" s="116">
        <v>0.65081018518518519</v>
      </c>
      <c r="B202">
        <v>-496.39260639999998</v>
      </c>
      <c r="C202">
        <v>15780.4591</v>
      </c>
      <c r="D202">
        <v>1.2920732610000001</v>
      </c>
      <c r="E202">
        <v>2.2280200479999999</v>
      </c>
      <c r="G202" s="116"/>
    </row>
    <row r="203" spans="1:7">
      <c r="A203" s="116">
        <v>0.65083333333333326</v>
      </c>
      <c r="B203">
        <v>-496.4078725</v>
      </c>
      <c r="C203">
        <v>15779.29903</v>
      </c>
      <c r="D203">
        <v>1.275568225</v>
      </c>
      <c r="E203">
        <v>2.2260038120000001</v>
      </c>
      <c r="G203" s="116"/>
    </row>
    <row r="204" spans="1:7">
      <c r="A204" s="116">
        <v>0.65085648148148145</v>
      </c>
      <c r="B204">
        <v>-496.40130979999998</v>
      </c>
      <c r="C204">
        <v>15778.70868</v>
      </c>
      <c r="D204">
        <v>1.281745543</v>
      </c>
      <c r="E204">
        <v>2.2258264250000002</v>
      </c>
      <c r="G204" s="116"/>
    </row>
    <row r="205" spans="1:7">
      <c r="A205" s="116">
        <v>0.65087962962962964</v>
      </c>
      <c r="B205">
        <v>-496.40922890000002</v>
      </c>
      <c r="C205">
        <v>15777.70695</v>
      </c>
      <c r="D205">
        <v>1.2934817160000001</v>
      </c>
      <c r="E205">
        <v>2.2269227489999999</v>
      </c>
      <c r="G205" s="116"/>
    </row>
    <row r="206" spans="1:7">
      <c r="A206" s="116">
        <v>0.65090277777777772</v>
      </c>
      <c r="B206">
        <v>-496.40693090000002</v>
      </c>
      <c r="C206">
        <v>15776.269340000001</v>
      </c>
      <c r="D206">
        <v>1.273792244</v>
      </c>
      <c r="E206">
        <v>2.2273831140000002</v>
      </c>
      <c r="G206" s="116"/>
    </row>
    <row r="207" spans="1:7">
      <c r="A207" s="116">
        <v>0.65092592592592591</v>
      </c>
      <c r="B207">
        <v>-496.40523899999999</v>
      </c>
      <c r="C207">
        <v>15775.07251</v>
      </c>
      <c r="D207">
        <v>1.29829919</v>
      </c>
      <c r="E207">
        <v>2.228182238</v>
      </c>
      <c r="G207" s="116"/>
    </row>
    <row r="208" spans="1:7">
      <c r="A208" s="116">
        <v>0.6509490740740741</v>
      </c>
      <c r="B208">
        <v>-496.39479139999997</v>
      </c>
      <c r="C208">
        <v>15774.834989999999</v>
      </c>
      <c r="D208">
        <v>1.2864180890000001</v>
      </c>
      <c r="E208">
        <v>2.2262551570000002</v>
      </c>
      <c r="G208" s="116"/>
    </row>
    <row r="209" spans="1:7">
      <c r="A209" s="116">
        <v>0.65097222222222217</v>
      </c>
      <c r="B209">
        <v>-496.39164</v>
      </c>
      <c r="C209">
        <v>15772.94922</v>
      </c>
      <c r="D209">
        <v>1.292267987</v>
      </c>
      <c r="E209">
        <v>2.22573547</v>
      </c>
      <c r="G209" s="116"/>
    </row>
    <row r="210" spans="1:7">
      <c r="A210" s="116">
        <v>0.65099537037037036</v>
      </c>
      <c r="B210">
        <v>-496.3959132</v>
      </c>
      <c r="C210">
        <v>15772.17359</v>
      </c>
      <c r="D210">
        <v>1.2931577869999999</v>
      </c>
      <c r="E210">
        <v>2.22790891</v>
      </c>
      <c r="G210" s="116"/>
    </row>
    <row r="211" spans="1:7">
      <c r="A211" s="116">
        <v>0.65101851851851855</v>
      </c>
      <c r="B211">
        <v>-496.40517849999998</v>
      </c>
      <c r="C211">
        <v>15770.36973</v>
      </c>
      <c r="D211">
        <v>1.2888633060000001</v>
      </c>
      <c r="E211">
        <v>2.2270919689999999</v>
      </c>
      <c r="G211" s="116"/>
    </row>
    <row r="212" spans="1:7">
      <c r="A212" s="116">
        <v>0.65104166666666663</v>
      </c>
      <c r="B212">
        <v>-496.40986479999998</v>
      </c>
      <c r="C212">
        <v>15768.578589999999</v>
      </c>
      <c r="D212">
        <v>1.2803847660000001</v>
      </c>
      <c r="E212">
        <v>2.2263356779999999</v>
      </c>
      <c r="G212" s="116"/>
    </row>
    <row r="213" spans="1:7">
      <c r="A213" s="116">
        <v>0.65106481481481482</v>
      </c>
      <c r="B213">
        <v>-496.40320079999998</v>
      </c>
      <c r="C213">
        <v>15766.60807</v>
      </c>
      <c r="D213">
        <v>1.288387859</v>
      </c>
      <c r="E213">
        <v>2.2284332770000002</v>
      </c>
      <c r="G213" s="116"/>
    </row>
    <row r="214" spans="1:7">
      <c r="A214" s="116">
        <v>0.65108796296296301</v>
      </c>
      <c r="B214">
        <v>-496.39742919999998</v>
      </c>
      <c r="C214">
        <v>15765.5558</v>
      </c>
      <c r="D214">
        <v>1.299791806</v>
      </c>
      <c r="E214">
        <v>2.2266950529999998</v>
      </c>
      <c r="G214" s="116"/>
    </row>
    <row r="215" spans="1:7">
      <c r="A215" s="116">
        <v>0.65111111111111108</v>
      </c>
      <c r="B215">
        <v>-496.40239409999998</v>
      </c>
      <c r="C215">
        <v>15763.64949</v>
      </c>
      <c r="D215">
        <v>1.299978267</v>
      </c>
      <c r="E215">
        <v>2.2275957850000001</v>
      </c>
      <c r="G215" s="116"/>
    </row>
    <row r="216" spans="1:7">
      <c r="A216" s="116">
        <v>0.65113425925925927</v>
      </c>
      <c r="B216">
        <v>-496.40593560000002</v>
      </c>
      <c r="C216">
        <v>15762.058279999999</v>
      </c>
      <c r="D216">
        <v>1.2857795809999999</v>
      </c>
      <c r="E216">
        <v>2.2258410899999999</v>
      </c>
      <c r="G216" s="116"/>
    </row>
    <row r="217" spans="1:7">
      <c r="A217" s="116">
        <v>0.65115740740740746</v>
      </c>
      <c r="B217">
        <v>-496.3923719</v>
      </c>
      <c r="C217">
        <v>15761.943960000001</v>
      </c>
      <c r="D217">
        <v>1.284386161</v>
      </c>
      <c r="E217">
        <v>2.2281800380000001</v>
      </c>
      <c r="G217" s="116"/>
    </row>
    <row r="218" spans="1:7">
      <c r="A218" s="116">
        <v>0.65118055555555554</v>
      </c>
      <c r="B218">
        <v>-496.39566980000001</v>
      </c>
      <c r="C218">
        <v>15760.46191</v>
      </c>
      <c r="D218">
        <v>1.275316782</v>
      </c>
      <c r="E218">
        <v>2.2286569150000002</v>
      </c>
      <c r="G218" s="116"/>
    </row>
    <row r="219" spans="1:7">
      <c r="A219" s="116">
        <v>0.65120370370370373</v>
      </c>
      <c r="B219">
        <v>-496.39803280000001</v>
      </c>
      <c r="C219">
        <v>15758.94075</v>
      </c>
      <c r="D219">
        <v>1.299467135</v>
      </c>
      <c r="E219">
        <v>2.2264549250000001</v>
      </c>
      <c r="G219" s="116"/>
    </row>
    <row r="220" spans="1:7">
      <c r="A220" s="116">
        <v>0.65122685185185192</v>
      </c>
      <c r="B220">
        <v>-496.39649400000002</v>
      </c>
      <c r="C220">
        <v>15758.8449</v>
      </c>
      <c r="D220">
        <v>1.2999710790000001</v>
      </c>
      <c r="E220">
        <v>2.2272490390000002</v>
      </c>
      <c r="G220" s="116"/>
    </row>
    <row r="221" spans="1:7">
      <c r="A221" s="116">
        <v>0.65125</v>
      </c>
      <c r="B221">
        <v>-496.4017116</v>
      </c>
      <c r="C221">
        <v>15757.57611</v>
      </c>
      <c r="D221">
        <v>1.2983196770000001</v>
      </c>
      <c r="E221">
        <v>2.227277757</v>
      </c>
      <c r="G221" s="116"/>
    </row>
    <row r="222" spans="1:7">
      <c r="A222" s="116">
        <v>0.65127314814814818</v>
      </c>
      <c r="B222">
        <v>-496.40084150000001</v>
      </c>
      <c r="C222">
        <v>15756.32202</v>
      </c>
      <c r="D222">
        <v>1.290918308</v>
      </c>
      <c r="E222">
        <v>2.2258428929999998</v>
      </c>
      <c r="G222" s="116"/>
    </row>
    <row r="223" spans="1:7">
      <c r="A223" s="116">
        <v>0.65129629629629626</v>
      </c>
      <c r="B223">
        <v>-496.4065243</v>
      </c>
      <c r="C223">
        <v>15754.89003</v>
      </c>
      <c r="D223">
        <v>1.2733006039999999</v>
      </c>
      <c r="E223">
        <v>2.225892424</v>
      </c>
      <c r="G223" s="116"/>
    </row>
    <row r="224" spans="1:7">
      <c r="A224" s="116">
        <v>0.65131944444444445</v>
      </c>
      <c r="B224">
        <v>-496.4064644</v>
      </c>
      <c r="C224">
        <v>15752.951660000001</v>
      </c>
      <c r="D224">
        <v>1.2956360659999999</v>
      </c>
      <c r="E224">
        <v>2.2268841689999999</v>
      </c>
      <c r="G224" s="116"/>
    </row>
    <row r="225" spans="1:7">
      <c r="A225" s="116">
        <v>0.65134259259259253</v>
      </c>
      <c r="B225">
        <v>-496.39643840000002</v>
      </c>
      <c r="C225">
        <v>15751.730869999999</v>
      </c>
      <c r="D225">
        <v>1.2818421</v>
      </c>
      <c r="E225">
        <v>2.2267710690000002</v>
      </c>
      <c r="G225" s="116"/>
    </row>
    <row r="226" spans="1:7">
      <c r="A226" s="116">
        <v>0.65136574074074072</v>
      </c>
      <c r="B226">
        <v>-496.40360620000001</v>
      </c>
      <c r="C226">
        <v>15750.76001</v>
      </c>
      <c r="D226">
        <v>1.2765117859999999</v>
      </c>
      <c r="E226">
        <v>2.2276495710000002</v>
      </c>
      <c r="G226" s="116"/>
    </row>
    <row r="227" spans="1:7">
      <c r="A227" s="116">
        <v>0.65138888888888891</v>
      </c>
      <c r="B227">
        <v>-496.40330369999998</v>
      </c>
      <c r="C227">
        <v>15750.083070000001</v>
      </c>
      <c r="D227">
        <v>1.292721206</v>
      </c>
      <c r="E227">
        <v>2.2277110100000002</v>
      </c>
      <c r="G227" s="116"/>
    </row>
    <row r="228" spans="1:7">
      <c r="A228" s="116">
        <v>0.65141203703703698</v>
      </c>
      <c r="B228">
        <v>-496.3993648</v>
      </c>
      <c r="C228">
        <v>15748.61363</v>
      </c>
      <c r="D228">
        <v>1.285650183</v>
      </c>
      <c r="E228">
        <v>2.2275065729999999</v>
      </c>
      <c r="G228" s="116"/>
    </row>
    <row r="229" spans="1:7">
      <c r="A229" s="116">
        <v>0.65143518518518517</v>
      </c>
      <c r="B229">
        <v>-496.40788270000002</v>
      </c>
      <c r="C229">
        <v>15747.24192</v>
      </c>
      <c r="D229">
        <v>1.2832067599999999</v>
      </c>
      <c r="E229">
        <v>2.228037225</v>
      </c>
      <c r="G229" s="116"/>
    </row>
    <row r="230" spans="1:7">
      <c r="A230" s="116">
        <v>0.65145833333333336</v>
      </c>
      <c r="B230">
        <v>-496.40223889999999</v>
      </c>
      <c r="C230">
        <v>15745.29847</v>
      </c>
      <c r="D230">
        <v>1.2773668140000001</v>
      </c>
      <c r="E230">
        <v>2.22555484</v>
      </c>
      <c r="G230" s="116"/>
    </row>
    <row r="231" spans="1:7">
      <c r="A231" s="116">
        <v>0.65148148148148144</v>
      </c>
      <c r="B231">
        <v>-496.39728350000001</v>
      </c>
      <c r="C231">
        <v>15743.31565</v>
      </c>
      <c r="D231">
        <v>1.290529743</v>
      </c>
      <c r="E231">
        <v>2.2253697539999999</v>
      </c>
      <c r="G231" s="116"/>
    </row>
    <row r="232" spans="1:7">
      <c r="A232" s="116">
        <v>0.65150462962962963</v>
      </c>
      <c r="B232">
        <v>-496.39319519999998</v>
      </c>
      <c r="C232">
        <v>15742.387500000001</v>
      </c>
      <c r="D232">
        <v>1.289547676</v>
      </c>
      <c r="E232">
        <v>2.2276075209999999</v>
      </c>
      <c r="G232" s="116"/>
    </row>
    <row r="233" spans="1:7">
      <c r="A233" s="116">
        <v>0.65152777777777782</v>
      </c>
      <c r="B233">
        <v>-496.41123229999999</v>
      </c>
      <c r="C233">
        <v>15741.424569999999</v>
      </c>
      <c r="D233">
        <v>1.298033392</v>
      </c>
      <c r="E233">
        <v>2.2275752340000001</v>
      </c>
      <c r="G233" s="116"/>
    </row>
    <row r="234" spans="1:7">
      <c r="A234" s="116">
        <v>0.65155092592592589</v>
      </c>
      <c r="B234">
        <v>-496.40831600000001</v>
      </c>
      <c r="C234">
        <v>15739.85672</v>
      </c>
      <c r="D234">
        <v>1.2982597039999999</v>
      </c>
      <c r="E234">
        <v>2.2273639630000002</v>
      </c>
      <c r="G234" s="116"/>
    </row>
    <row r="235" spans="1:7">
      <c r="A235" s="116">
        <v>0.65157407407407408</v>
      </c>
      <c r="B235">
        <v>-496.40452219999997</v>
      </c>
      <c r="C235">
        <v>15737.928389999999</v>
      </c>
      <c r="D235">
        <v>1.286373253</v>
      </c>
      <c r="E235">
        <v>2.2260005170000001</v>
      </c>
      <c r="G235" s="116"/>
    </row>
    <row r="236" spans="1:7">
      <c r="A236" s="116">
        <v>0.65159722222222227</v>
      </c>
      <c r="B236">
        <v>-496.39174680000002</v>
      </c>
      <c r="C236">
        <v>15736.088729999999</v>
      </c>
      <c r="D236">
        <v>1.2852462730000001</v>
      </c>
      <c r="E236">
        <v>2.2253359339999998</v>
      </c>
      <c r="G236" s="116"/>
    </row>
    <row r="237" spans="1:7">
      <c r="A237" s="116">
        <v>0.65162037037037035</v>
      </c>
      <c r="B237">
        <v>-496.39777249999997</v>
      </c>
      <c r="C237">
        <v>15735.697389999999</v>
      </c>
      <c r="D237">
        <v>1.2863365870000001</v>
      </c>
      <c r="E237">
        <v>2.2261463099999999</v>
      </c>
      <c r="G237" s="116"/>
    </row>
    <row r="238" spans="1:7">
      <c r="A238" s="116">
        <v>0.65164351851851854</v>
      </c>
      <c r="B238">
        <v>-496.41162209999999</v>
      </c>
      <c r="C238">
        <v>15734.56042</v>
      </c>
      <c r="D238">
        <v>1.2812207309999999</v>
      </c>
      <c r="E238">
        <v>2.2281418290000001</v>
      </c>
      <c r="G238" s="116"/>
    </row>
    <row r="239" spans="1:7">
      <c r="A239" s="116">
        <v>0.65166666666666673</v>
      </c>
      <c r="B239">
        <v>-496.39141549999999</v>
      </c>
      <c r="C239">
        <v>15733.497170000001</v>
      </c>
      <c r="D239">
        <v>1.2841447050000001</v>
      </c>
      <c r="E239">
        <v>2.2265567979999998</v>
      </c>
      <c r="G239" s="116"/>
    </row>
    <row r="240" spans="1:7">
      <c r="A240" s="116">
        <v>0.65168981481481481</v>
      </c>
      <c r="B240">
        <v>-496.40600849999998</v>
      </c>
      <c r="C240">
        <v>15733.42121</v>
      </c>
      <c r="D240">
        <v>1.2793426489999999</v>
      </c>
      <c r="E240">
        <v>2.2264353180000001</v>
      </c>
      <c r="G240" s="116"/>
    </row>
    <row r="241" spans="1:7">
      <c r="A241" s="116">
        <v>0.65171296296296299</v>
      </c>
      <c r="B241">
        <v>-496.4115443</v>
      </c>
      <c r="C241">
        <v>15731.926009999999</v>
      </c>
      <c r="D241">
        <v>1.2855340770000001</v>
      </c>
      <c r="E241">
        <v>2.2268052260000002</v>
      </c>
      <c r="G241" s="116"/>
    </row>
    <row r="242" spans="1:7">
      <c r="A242" s="116">
        <v>0.65173611111111118</v>
      </c>
      <c r="B242">
        <v>-496.39017610000002</v>
      </c>
      <c r="C242">
        <v>15730.127339999999</v>
      </c>
      <c r="D242">
        <v>1.284570593</v>
      </c>
      <c r="E242">
        <v>2.2277253020000001</v>
      </c>
      <c r="G242" s="116"/>
    </row>
    <row r="243" spans="1:7">
      <c r="A243" s="116">
        <v>0.65175925925925926</v>
      </c>
      <c r="B243">
        <v>-496.40671200000003</v>
      </c>
      <c r="C243">
        <v>15730.048430000001</v>
      </c>
      <c r="D243">
        <v>1.283197395</v>
      </c>
      <c r="E243">
        <v>2.2265893769999998</v>
      </c>
      <c r="G243" s="116"/>
    </row>
    <row r="244" spans="1:7">
      <c r="A244" s="116">
        <v>0.65178240740740734</v>
      </c>
      <c r="B244">
        <v>-496.40396559999999</v>
      </c>
      <c r="C244">
        <v>15728.59693</v>
      </c>
      <c r="D244">
        <v>1.297290778</v>
      </c>
      <c r="E244">
        <v>2.2265736029999998</v>
      </c>
      <c r="G244" s="116"/>
    </row>
    <row r="245" spans="1:7">
      <c r="A245" s="116">
        <v>0.65180555555555553</v>
      </c>
      <c r="B245">
        <v>-496.40634990000001</v>
      </c>
      <c r="C245">
        <v>15728.442230000001</v>
      </c>
      <c r="D245">
        <v>1.2884143480000001</v>
      </c>
      <c r="E245">
        <v>2.2280126760000001</v>
      </c>
      <c r="G245" s="116"/>
    </row>
    <row r="246" spans="1:7">
      <c r="A246" s="116">
        <v>0.65182870370370372</v>
      </c>
      <c r="B246">
        <v>-496.4105457</v>
      </c>
      <c r="C246">
        <v>15727.42641</v>
      </c>
      <c r="D246">
        <v>1.2819108020000001</v>
      </c>
      <c r="E246">
        <v>2.2268940989999999</v>
      </c>
      <c r="G246" s="116"/>
    </row>
    <row r="247" spans="1:7">
      <c r="A247" s="116">
        <v>0.65185185185185179</v>
      </c>
      <c r="B247">
        <v>-496.41074400000002</v>
      </c>
      <c r="C247">
        <v>15727.310310000001</v>
      </c>
      <c r="D247">
        <v>1.294075071</v>
      </c>
      <c r="E247">
        <v>2.2281743139999999</v>
      </c>
      <c r="G247" s="116"/>
    </row>
    <row r="248" spans="1:7">
      <c r="A248" s="116">
        <v>0.65187499999999998</v>
      </c>
      <c r="B248">
        <v>-496.40171409999999</v>
      </c>
      <c r="C248">
        <v>15726.64251</v>
      </c>
      <c r="D248">
        <v>1.2707135780000001</v>
      </c>
      <c r="E248">
        <v>2.2266507120000001</v>
      </c>
      <c r="G248" s="116"/>
    </row>
    <row r="249" spans="1:7">
      <c r="A249" s="116">
        <v>0.65189814814814817</v>
      </c>
      <c r="B249">
        <v>-496.40375360000002</v>
      </c>
      <c r="C249">
        <v>15726.328149999999</v>
      </c>
      <c r="D249">
        <v>1.2968513180000001</v>
      </c>
      <c r="E249">
        <v>2.228320305</v>
      </c>
      <c r="G249" s="116"/>
    </row>
    <row r="250" spans="1:7">
      <c r="A250" s="116">
        <v>0.65192129629629625</v>
      </c>
      <c r="B250">
        <v>-496.40883209999998</v>
      </c>
      <c r="C250">
        <v>15725.81962</v>
      </c>
      <c r="D250">
        <v>1.2760090879999999</v>
      </c>
      <c r="E250">
        <v>2.2275341069999999</v>
      </c>
      <c r="G250" s="116"/>
    </row>
    <row r="251" spans="1:7">
      <c r="A251" s="116">
        <v>0.65194444444444444</v>
      </c>
      <c r="B251">
        <v>-496.40875590000002</v>
      </c>
      <c r="C251">
        <v>15725.686530000001</v>
      </c>
      <c r="D251">
        <v>1.293361955</v>
      </c>
      <c r="E251">
        <v>2.226712193</v>
      </c>
      <c r="G251" s="116"/>
    </row>
    <row r="252" spans="1:7">
      <c r="A252" s="116">
        <v>0.65196759259259263</v>
      </c>
      <c r="B252">
        <v>-496.3954291</v>
      </c>
      <c r="C252">
        <v>15724.526030000001</v>
      </c>
      <c r="D252">
        <v>1.2954695439999999</v>
      </c>
      <c r="E252">
        <v>2.2282099180000001</v>
      </c>
      <c r="G252" s="116"/>
    </row>
    <row r="253" spans="1:7">
      <c r="A253" s="116">
        <v>0.6519907407407407</v>
      </c>
      <c r="B253">
        <v>-496.3934165</v>
      </c>
      <c r="C253">
        <v>15724.382820000001</v>
      </c>
      <c r="D253">
        <v>1.2827848500000001</v>
      </c>
      <c r="E253">
        <v>2.22817117</v>
      </c>
      <c r="G253" s="116"/>
    </row>
    <row r="254" spans="1:7">
      <c r="A254" s="116">
        <v>0.65201388888888889</v>
      </c>
      <c r="B254">
        <v>-496.39056549999998</v>
      </c>
      <c r="C254">
        <v>15724.27655</v>
      </c>
      <c r="D254">
        <v>1.276699252</v>
      </c>
      <c r="E254">
        <v>2.2253392769999998</v>
      </c>
      <c r="G254" s="116"/>
    </row>
    <row r="255" spans="1:7">
      <c r="A255" s="116">
        <v>0.65203703703703708</v>
      </c>
      <c r="B255">
        <v>-496.40264689999998</v>
      </c>
      <c r="C255">
        <v>15723.642110000001</v>
      </c>
      <c r="D255">
        <v>1.284593839</v>
      </c>
      <c r="E255">
        <v>2.2276746950000001</v>
      </c>
      <c r="G255" s="116"/>
    </row>
    <row r="256" spans="1:7">
      <c r="A256" s="116">
        <v>0.65206018518518516</v>
      </c>
      <c r="B256">
        <v>-496.3995501</v>
      </c>
      <c r="C256">
        <v>15722.303459999999</v>
      </c>
      <c r="D256">
        <v>1.295644733</v>
      </c>
      <c r="E256">
        <v>2.2281033890000002</v>
      </c>
      <c r="G256" s="116"/>
    </row>
    <row r="257" spans="1:7">
      <c r="A257" s="116">
        <v>0.65208333333333335</v>
      </c>
      <c r="B257">
        <v>-496.3986175</v>
      </c>
      <c r="C257">
        <v>15721.19347</v>
      </c>
      <c r="D257">
        <v>1.2822298190000001</v>
      </c>
      <c r="E257">
        <v>2.225755623</v>
      </c>
      <c r="G257" s="116"/>
    </row>
    <row r="258" spans="1:7">
      <c r="A258" s="116">
        <v>0.65210648148148154</v>
      </c>
      <c r="B258">
        <v>-496.40704210000001</v>
      </c>
      <c r="C258">
        <v>15719.23099</v>
      </c>
      <c r="D258">
        <v>1.2883572809999999</v>
      </c>
      <c r="E258">
        <v>2.228290565</v>
      </c>
      <c r="G258" s="116"/>
    </row>
    <row r="259" spans="1:7">
      <c r="A259" s="116">
        <v>0.65212962962962961</v>
      </c>
      <c r="B259">
        <v>-496.41047420000001</v>
      </c>
      <c r="C259">
        <v>15718.94586</v>
      </c>
      <c r="D259">
        <v>1.3003049149999999</v>
      </c>
      <c r="E259">
        <v>2.2260223539999999</v>
      </c>
      <c r="G259" s="116"/>
    </row>
    <row r="260" spans="1:7">
      <c r="A260" s="116">
        <v>0.6521527777777778</v>
      </c>
      <c r="B260">
        <v>-496.41060420000002</v>
      </c>
      <c r="C260">
        <v>15718.26022</v>
      </c>
      <c r="D260">
        <v>1.2839589170000001</v>
      </c>
      <c r="E260">
        <v>2.227586203</v>
      </c>
      <c r="G260" s="116"/>
    </row>
    <row r="261" spans="1:7">
      <c r="A261" s="116">
        <v>0.65217592592592599</v>
      </c>
      <c r="B261">
        <v>-496.40097409999998</v>
      </c>
      <c r="C261">
        <v>15717.225780000001</v>
      </c>
      <c r="D261">
        <v>1.2736783350000001</v>
      </c>
      <c r="E261">
        <v>2.225635574</v>
      </c>
      <c r="G261" s="116"/>
    </row>
    <row r="262" spans="1:7">
      <c r="A262" s="116">
        <v>0.65219907407407407</v>
      </c>
      <c r="B262">
        <v>-496.39496939999998</v>
      </c>
      <c r="C262">
        <v>15715.856820000001</v>
      </c>
      <c r="D262">
        <v>1.2714162280000001</v>
      </c>
      <c r="E262">
        <v>2.2265056219999999</v>
      </c>
      <c r="G262" s="116"/>
    </row>
    <row r="263" spans="1:7">
      <c r="A263" s="116">
        <v>0.65222222222222226</v>
      </c>
      <c r="B263">
        <v>-496.39530639999998</v>
      </c>
      <c r="C263">
        <v>15715.00324</v>
      </c>
      <c r="D263">
        <v>1.300312116</v>
      </c>
      <c r="E263">
        <v>2.22630171</v>
      </c>
      <c r="G263" s="116"/>
    </row>
    <row r="264" spans="1:7">
      <c r="A264" s="116">
        <v>0.65224537037037034</v>
      </c>
      <c r="B264">
        <v>-496.40859610000001</v>
      </c>
      <c r="C264">
        <v>15714.325419999999</v>
      </c>
      <c r="D264">
        <v>1.2897744689999999</v>
      </c>
      <c r="E264">
        <v>2.2269992489999999</v>
      </c>
      <c r="G264" s="116"/>
    </row>
    <row r="265" spans="1:7">
      <c r="A265" s="116">
        <v>0.65226851851851853</v>
      </c>
      <c r="B265">
        <v>-496.40126659999999</v>
      </c>
      <c r="C265">
        <v>15713.419400000001</v>
      </c>
      <c r="D265">
        <v>1.277043385</v>
      </c>
      <c r="E265">
        <v>2.2255893969999998</v>
      </c>
      <c r="G265" s="116"/>
    </row>
    <row r="266" spans="1:7">
      <c r="A266" s="116">
        <v>0.6522916666666666</v>
      </c>
      <c r="B266">
        <v>-496.39187859999998</v>
      </c>
      <c r="C266">
        <v>15713.216060000001</v>
      </c>
      <c r="D266">
        <v>1.283371985</v>
      </c>
      <c r="E266">
        <v>2.2280372640000001</v>
      </c>
      <c r="G266" s="116"/>
    </row>
    <row r="267" spans="1:7">
      <c r="A267" s="116">
        <v>0.65231481481481479</v>
      </c>
      <c r="B267">
        <v>-496.40623820000002</v>
      </c>
      <c r="C267">
        <v>15712.65667</v>
      </c>
      <c r="D267">
        <v>1.2772079249999999</v>
      </c>
      <c r="E267">
        <v>2.2275641670000002</v>
      </c>
      <c r="G267" s="116"/>
    </row>
    <row r="268" spans="1:7">
      <c r="A268" s="116">
        <v>0.65233796296296298</v>
      </c>
      <c r="B268">
        <v>-496.39542239999997</v>
      </c>
      <c r="C268">
        <v>15710.88423</v>
      </c>
      <c r="D268">
        <v>1.28526005</v>
      </c>
      <c r="E268">
        <v>2.2286021819999999</v>
      </c>
      <c r="G268" s="116"/>
    </row>
    <row r="269" spans="1:7">
      <c r="A269" s="116">
        <v>0.65236111111111106</v>
      </c>
      <c r="B269">
        <v>-496.403707</v>
      </c>
      <c r="C269">
        <v>15710.726780000001</v>
      </c>
      <c r="D269">
        <v>1.2835005260000001</v>
      </c>
      <c r="E269">
        <v>2.2264803930000001</v>
      </c>
      <c r="G269" s="116"/>
    </row>
    <row r="270" spans="1:7">
      <c r="A270" s="116">
        <v>0.65238425925925925</v>
      </c>
      <c r="B270">
        <v>-496.40134039999998</v>
      </c>
      <c r="C270">
        <v>15709.69133</v>
      </c>
      <c r="D270">
        <v>1.2911557469999999</v>
      </c>
      <c r="E270">
        <v>2.2274816789999998</v>
      </c>
      <c r="G270" s="116"/>
    </row>
    <row r="271" spans="1:7">
      <c r="A271" s="116">
        <v>0.65240740740740744</v>
      </c>
      <c r="B271">
        <v>-496.4073444</v>
      </c>
      <c r="C271">
        <v>15709.16374</v>
      </c>
      <c r="D271">
        <v>1.276143019</v>
      </c>
      <c r="E271">
        <v>2.2272586940000001</v>
      </c>
      <c r="G271" s="116"/>
    </row>
    <row r="272" spans="1:7">
      <c r="A272" s="116">
        <v>0.65243055555555551</v>
      </c>
      <c r="B272">
        <v>-496.41131339999998</v>
      </c>
      <c r="C272">
        <v>15708.97215</v>
      </c>
      <c r="D272">
        <v>1.2937955299999999</v>
      </c>
      <c r="E272">
        <v>2.2259911570000002</v>
      </c>
      <c r="G272" s="116"/>
    </row>
    <row r="273" spans="1:7">
      <c r="A273" s="116">
        <v>0.6524537037037037</v>
      </c>
      <c r="B273">
        <v>-496.41150640000001</v>
      </c>
      <c r="C273">
        <v>15707.967049999999</v>
      </c>
      <c r="D273">
        <v>1.2800149270000001</v>
      </c>
      <c r="E273">
        <v>2.227066861</v>
      </c>
      <c r="G273" s="116"/>
    </row>
    <row r="274" spans="1:7">
      <c r="A274" s="116">
        <v>0.65247685185185189</v>
      </c>
      <c r="B274">
        <v>-496.40329980000001</v>
      </c>
      <c r="C274">
        <v>15707.145640000001</v>
      </c>
      <c r="D274">
        <v>1.2789866409999999</v>
      </c>
      <c r="E274">
        <v>2.227932488</v>
      </c>
      <c r="G274" s="116"/>
    </row>
    <row r="275" spans="1:7">
      <c r="A275" s="116">
        <v>0.65249999999999997</v>
      </c>
      <c r="B275">
        <v>-496.41064649999998</v>
      </c>
      <c r="C275">
        <v>15706.941860000001</v>
      </c>
      <c r="D275">
        <v>1.273618702</v>
      </c>
      <c r="E275">
        <v>2.2255407780000001</v>
      </c>
      <c r="G275" s="116"/>
    </row>
    <row r="276" spans="1:7">
      <c r="A276" s="116">
        <v>0.65252314814814816</v>
      </c>
      <c r="B276">
        <v>-496.39511340000001</v>
      </c>
      <c r="C276">
        <v>15705.274149999999</v>
      </c>
      <c r="D276">
        <v>1.2988418079999999</v>
      </c>
      <c r="E276">
        <v>2.2265689759999998</v>
      </c>
      <c r="G276" s="116"/>
    </row>
    <row r="277" spans="1:7">
      <c r="A277" s="116">
        <v>0.65254629629629635</v>
      </c>
      <c r="B277">
        <v>-496.3946345</v>
      </c>
      <c r="C277">
        <v>15704.764279999999</v>
      </c>
      <c r="D277">
        <v>1.2964797400000001</v>
      </c>
      <c r="E277">
        <v>2.2259337910000001</v>
      </c>
      <c r="G277" s="116"/>
    </row>
    <row r="278" spans="1:7">
      <c r="A278" s="116">
        <v>0.65256944444444442</v>
      </c>
      <c r="B278">
        <v>-496.3952999</v>
      </c>
      <c r="C278">
        <v>15703.73769</v>
      </c>
      <c r="D278">
        <v>1.296893158</v>
      </c>
      <c r="E278">
        <v>2.2271667960000001</v>
      </c>
      <c r="G278" s="116"/>
    </row>
    <row r="279" spans="1:7">
      <c r="A279" s="116">
        <v>0.65259259259259261</v>
      </c>
      <c r="B279">
        <v>-496.4088198</v>
      </c>
      <c r="C279">
        <v>15702.26647</v>
      </c>
      <c r="D279">
        <v>1.2951067629999999</v>
      </c>
      <c r="E279">
        <v>2.2261030850000001</v>
      </c>
      <c r="G279" s="116"/>
    </row>
    <row r="280" spans="1:7">
      <c r="A280" s="116">
        <v>0.6526157407407408</v>
      </c>
      <c r="B280">
        <v>-496.39618680000001</v>
      </c>
      <c r="C280">
        <v>15702.034540000001</v>
      </c>
      <c r="D280">
        <v>1.2856742400000001</v>
      </c>
      <c r="E280">
        <v>2.2267675119999999</v>
      </c>
      <c r="G280" s="116"/>
    </row>
    <row r="281" spans="1:7">
      <c r="A281" s="116">
        <v>0.65263888888888888</v>
      </c>
      <c r="B281">
        <v>-496.39041739999999</v>
      </c>
      <c r="C281">
        <v>15701.88155</v>
      </c>
      <c r="D281">
        <v>1.2713729410000001</v>
      </c>
      <c r="E281">
        <v>2.227132111</v>
      </c>
      <c r="G281" s="116"/>
    </row>
    <row r="282" spans="1:7">
      <c r="A282" s="116">
        <v>0.65266203703703707</v>
      </c>
      <c r="B282">
        <v>-496.41089820000002</v>
      </c>
      <c r="C282">
        <v>15701.045319999999</v>
      </c>
      <c r="D282">
        <v>1.2782884510000001</v>
      </c>
      <c r="E282">
        <v>2.227302602</v>
      </c>
      <c r="G282" s="116"/>
    </row>
    <row r="283" spans="1:7">
      <c r="A283" s="116">
        <v>0.65268518518518526</v>
      </c>
      <c r="B283">
        <v>-496.3977453</v>
      </c>
      <c r="C283">
        <v>15699.082609999999</v>
      </c>
      <c r="D283">
        <v>1.298321265</v>
      </c>
      <c r="E283">
        <v>2.2257665499999999</v>
      </c>
      <c r="G283" s="116"/>
    </row>
    <row r="284" spans="1:7">
      <c r="A284" s="116">
        <v>0.65270833333333333</v>
      </c>
      <c r="B284">
        <v>-496.39260680000001</v>
      </c>
      <c r="C284">
        <v>15697.438819999999</v>
      </c>
      <c r="D284">
        <v>1.28072271</v>
      </c>
      <c r="E284">
        <v>2.225360142</v>
      </c>
      <c r="G284" s="116"/>
    </row>
    <row r="285" spans="1:7">
      <c r="A285" s="116">
        <v>0.65273148148148141</v>
      </c>
      <c r="B285">
        <v>-496.40592140000001</v>
      </c>
      <c r="C285">
        <v>15695.559660000001</v>
      </c>
      <c r="D285">
        <v>1.275854847</v>
      </c>
      <c r="E285">
        <v>2.2252880570000002</v>
      </c>
      <c r="G285" s="116"/>
    </row>
    <row r="286" spans="1:7">
      <c r="A286" s="116">
        <v>0.6527546296296296</v>
      </c>
      <c r="B286">
        <v>-496.39483849999999</v>
      </c>
      <c r="C286">
        <v>15693.781230000001</v>
      </c>
      <c r="D286">
        <v>1.27303133</v>
      </c>
      <c r="E286">
        <v>2.2258228789999999</v>
      </c>
      <c r="G286" s="116"/>
    </row>
    <row r="287" spans="1:7">
      <c r="A287" s="116">
        <v>0.65277777777777779</v>
      </c>
      <c r="B287">
        <v>-496.39760130000002</v>
      </c>
      <c r="C287">
        <v>15692.42892</v>
      </c>
      <c r="D287">
        <v>1.2710380670000001</v>
      </c>
      <c r="E287">
        <v>2.2269237199999998</v>
      </c>
      <c r="G287" s="116"/>
    </row>
    <row r="288" spans="1:7">
      <c r="A288" s="116">
        <v>0.65280092592592587</v>
      </c>
      <c r="B288">
        <v>-496.39900030000001</v>
      </c>
      <c r="C288">
        <v>15692.19958</v>
      </c>
      <c r="D288">
        <v>1.294210227</v>
      </c>
      <c r="E288">
        <v>2.225695091</v>
      </c>
      <c r="G288" s="116"/>
    </row>
    <row r="289" spans="1:7">
      <c r="A289" s="116">
        <v>0.65282407407407406</v>
      </c>
      <c r="B289">
        <v>-496.40742840000001</v>
      </c>
      <c r="C289">
        <v>15691.47983</v>
      </c>
      <c r="D289">
        <v>1.2812249739999999</v>
      </c>
      <c r="E289">
        <v>2.2283735020000002</v>
      </c>
      <c r="G289" s="116"/>
    </row>
    <row r="290" spans="1:7">
      <c r="A290" s="116">
        <v>0.65284722222222225</v>
      </c>
      <c r="B290">
        <v>-496.39010710000002</v>
      </c>
      <c r="C290">
        <v>15691.462949999999</v>
      </c>
      <c r="D290">
        <v>1.281013473</v>
      </c>
      <c r="E290">
        <v>2.22789905</v>
      </c>
      <c r="G290" s="116"/>
    </row>
    <row r="291" spans="1:7">
      <c r="A291" s="116">
        <v>0.65287037037037032</v>
      </c>
      <c r="B291">
        <v>-496.40387670000001</v>
      </c>
      <c r="C291">
        <v>15690.87767</v>
      </c>
      <c r="D291">
        <v>1.2725146469999999</v>
      </c>
      <c r="E291">
        <v>2.2256933679999999</v>
      </c>
      <c r="G291" s="116"/>
    </row>
    <row r="292" spans="1:7">
      <c r="A292" s="116">
        <v>0.65289351851851851</v>
      </c>
      <c r="B292">
        <v>-496.39527220000002</v>
      </c>
      <c r="C292">
        <v>15690.05847</v>
      </c>
      <c r="D292">
        <v>1.296056251</v>
      </c>
      <c r="E292">
        <v>2.227028002</v>
      </c>
      <c r="G292" s="116"/>
    </row>
    <row r="293" spans="1:7">
      <c r="A293" s="116">
        <v>0.6529166666666667</v>
      </c>
      <c r="B293">
        <v>-496.40360659999999</v>
      </c>
      <c r="C293">
        <v>15688.730320000001</v>
      </c>
      <c r="D293">
        <v>1.2929577539999999</v>
      </c>
      <c r="E293">
        <v>2.2271908470000001</v>
      </c>
      <c r="G293" s="116"/>
    </row>
    <row r="294" spans="1:7">
      <c r="A294" s="116">
        <v>0.65293981481481478</v>
      </c>
      <c r="B294">
        <v>-496.39458610000003</v>
      </c>
      <c r="C294">
        <v>15687.3369</v>
      </c>
      <c r="D294">
        <v>1.285959673</v>
      </c>
      <c r="E294">
        <v>2.2276937330000002</v>
      </c>
      <c r="G294" s="116"/>
    </row>
    <row r="295" spans="1:7">
      <c r="A295" s="116">
        <v>0.65296296296296297</v>
      </c>
      <c r="B295">
        <v>-496.41161570000003</v>
      </c>
      <c r="C295">
        <v>15685.507949999999</v>
      </c>
      <c r="D295">
        <v>1.2815063179999999</v>
      </c>
      <c r="E295">
        <v>2.2278653639999999</v>
      </c>
      <c r="G295" s="116"/>
    </row>
    <row r="296" spans="1:7">
      <c r="A296" s="116">
        <v>0.65298611111111116</v>
      </c>
      <c r="B296">
        <v>-496.39653670000001</v>
      </c>
      <c r="C296">
        <v>15683.98839</v>
      </c>
      <c r="D296">
        <v>1.298633938</v>
      </c>
      <c r="E296">
        <v>2.2281622059999999</v>
      </c>
      <c r="G296" s="116"/>
    </row>
    <row r="297" spans="1:7">
      <c r="A297" s="116">
        <v>0.65300925925925923</v>
      </c>
      <c r="B297">
        <v>-496.39925570000003</v>
      </c>
      <c r="C297">
        <v>15683.63054</v>
      </c>
      <c r="D297">
        <v>1.2910771729999999</v>
      </c>
      <c r="E297">
        <v>2.2276397069999998</v>
      </c>
      <c r="G297" s="116"/>
    </row>
    <row r="298" spans="1:7">
      <c r="A298" s="116">
        <v>0.65303240740740742</v>
      </c>
      <c r="B298">
        <v>-496.39867500000003</v>
      </c>
      <c r="C298">
        <v>15683.315769999999</v>
      </c>
      <c r="D298">
        <v>1.283295351</v>
      </c>
      <c r="E298">
        <v>2.2284048429999999</v>
      </c>
      <c r="G298" s="116"/>
    </row>
    <row r="299" spans="1:7">
      <c r="A299" s="116">
        <v>0.65305555555555561</v>
      </c>
      <c r="B299">
        <v>-496.39651959999998</v>
      </c>
      <c r="C299">
        <v>15682.112349999999</v>
      </c>
      <c r="D299">
        <v>1.2861777320000001</v>
      </c>
      <c r="E299">
        <v>2.2255047179999998</v>
      </c>
      <c r="G299" s="116"/>
    </row>
    <row r="300" spans="1:7">
      <c r="A300" s="116">
        <v>0.65307870370370369</v>
      </c>
      <c r="B300">
        <v>-496.40796010000003</v>
      </c>
      <c r="C300">
        <v>15680.843000000001</v>
      </c>
      <c r="D300">
        <v>1.2917325719999999</v>
      </c>
      <c r="E300">
        <v>2.2269747459999998</v>
      </c>
      <c r="G300" s="116"/>
    </row>
    <row r="301" spans="1:7">
      <c r="A301" s="116">
        <v>0.65310185185185188</v>
      </c>
      <c r="B301">
        <v>-496.39465000000001</v>
      </c>
      <c r="C301">
        <v>15678.947969999999</v>
      </c>
      <c r="D301">
        <v>1.270873634</v>
      </c>
      <c r="E301">
        <v>2.2276259600000001</v>
      </c>
      <c r="G301" s="116"/>
    </row>
    <row r="302" spans="1:7">
      <c r="A302" s="116">
        <v>0.65312500000000007</v>
      </c>
      <c r="B302">
        <v>-496.39292189999998</v>
      </c>
      <c r="C302">
        <v>15677.57662</v>
      </c>
      <c r="D302">
        <v>1.294443274</v>
      </c>
      <c r="E302">
        <v>2.2260226799999998</v>
      </c>
      <c r="G302" s="116"/>
    </row>
    <row r="303" spans="1:7">
      <c r="A303" s="116">
        <v>0.65314814814814814</v>
      </c>
      <c r="B303">
        <v>-496.41190340000003</v>
      </c>
      <c r="C303">
        <v>15677.04171</v>
      </c>
      <c r="D303">
        <v>1.2954197119999999</v>
      </c>
      <c r="E303">
        <v>2.226048842</v>
      </c>
      <c r="G303" s="116"/>
    </row>
    <row r="304" spans="1:7">
      <c r="A304" s="116">
        <v>0.65317129629629633</v>
      </c>
      <c r="B304">
        <v>-496.40864370000003</v>
      </c>
      <c r="C304">
        <v>15676.645560000001</v>
      </c>
      <c r="D304">
        <v>1.300423189</v>
      </c>
      <c r="E304">
        <v>2.2280392600000001</v>
      </c>
      <c r="G304" s="116"/>
    </row>
    <row r="305" spans="1:7">
      <c r="A305" s="116">
        <v>0.65319444444444441</v>
      </c>
      <c r="B305">
        <v>-496.40530710000002</v>
      </c>
      <c r="C305">
        <v>15675.15537</v>
      </c>
      <c r="D305">
        <v>1.300475947</v>
      </c>
      <c r="E305">
        <v>2.2267300410000002</v>
      </c>
      <c r="G305" s="116"/>
    </row>
    <row r="306" spans="1:7">
      <c r="A306" s="116">
        <v>0.6532175925925926</v>
      </c>
      <c r="B306">
        <v>-496.39197469999999</v>
      </c>
      <c r="C306">
        <v>15674.43137</v>
      </c>
      <c r="D306">
        <v>1.2863765460000001</v>
      </c>
      <c r="E306">
        <v>2.2259169989999998</v>
      </c>
      <c r="G306" s="116"/>
    </row>
    <row r="307" spans="1:7">
      <c r="A307" s="116">
        <v>0.65324074074074068</v>
      </c>
      <c r="B307">
        <v>-496.40531859999999</v>
      </c>
      <c r="C307">
        <v>15672.987150000001</v>
      </c>
      <c r="D307">
        <v>1.291089251</v>
      </c>
      <c r="E307">
        <v>2.2275512719999999</v>
      </c>
      <c r="G307" s="116"/>
    </row>
    <row r="308" spans="1:7">
      <c r="A308" s="116">
        <v>0.65326388888888887</v>
      </c>
      <c r="B308">
        <v>-496.40657040000002</v>
      </c>
      <c r="C308">
        <v>15672.536550000001</v>
      </c>
      <c r="D308">
        <v>1.2715264550000001</v>
      </c>
      <c r="E308">
        <v>2.228010737</v>
      </c>
      <c r="G308" s="116"/>
    </row>
    <row r="309" spans="1:7">
      <c r="A309" s="116">
        <v>0.65328703703703705</v>
      </c>
      <c r="B309">
        <v>-496.4105103</v>
      </c>
      <c r="C309">
        <v>15670.799080000001</v>
      </c>
      <c r="D309">
        <v>1.2718912689999999</v>
      </c>
      <c r="E309">
        <v>2.2265329559999998</v>
      </c>
      <c r="G309" s="116"/>
    </row>
    <row r="310" spans="1:7">
      <c r="A310" s="116">
        <v>0.65331018518518513</v>
      </c>
      <c r="B310">
        <v>-496.40857990000001</v>
      </c>
      <c r="C310">
        <v>15668.937519999999</v>
      </c>
      <c r="D310">
        <v>1.2964024620000001</v>
      </c>
      <c r="E310">
        <v>2.2271150049999999</v>
      </c>
      <c r="G310" s="116"/>
    </row>
    <row r="311" spans="1:7">
      <c r="A311" s="116">
        <v>0.65333333333333332</v>
      </c>
      <c r="B311">
        <v>-496.40225129999999</v>
      </c>
      <c r="C311">
        <v>15666.952789999999</v>
      </c>
      <c r="D311">
        <v>1.279462297</v>
      </c>
      <c r="E311">
        <v>2.2262869200000002</v>
      </c>
      <c r="G311" s="116"/>
    </row>
    <row r="312" spans="1:7">
      <c r="A312" s="116">
        <v>0.65335648148148151</v>
      </c>
      <c r="B312">
        <v>-496.404538</v>
      </c>
      <c r="C312">
        <v>15665.468699999999</v>
      </c>
      <c r="D312">
        <v>1.2747164440000001</v>
      </c>
      <c r="E312">
        <v>2.22705603</v>
      </c>
      <c r="G312" s="116"/>
    </row>
    <row r="313" spans="1:7">
      <c r="A313" s="116">
        <v>0.65337962962962959</v>
      </c>
      <c r="B313">
        <v>-496.39323719999999</v>
      </c>
      <c r="C313">
        <v>15663.49654</v>
      </c>
      <c r="D313">
        <v>1.283306966</v>
      </c>
      <c r="E313">
        <v>2.2265650190000001</v>
      </c>
      <c r="G313" s="116"/>
    </row>
    <row r="314" spans="1:7">
      <c r="A314" s="116">
        <v>0.65340277777777778</v>
      </c>
      <c r="B314">
        <v>-496.39276849999999</v>
      </c>
      <c r="C314">
        <v>15663.44255</v>
      </c>
      <c r="D314">
        <v>1.2930122980000001</v>
      </c>
      <c r="E314">
        <v>2.2264893269999999</v>
      </c>
      <c r="G314" s="116"/>
    </row>
    <row r="315" spans="1:7">
      <c r="A315" s="116">
        <v>0.65342592592592597</v>
      </c>
      <c r="B315">
        <v>-496.39260589999998</v>
      </c>
      <c r="C315">
        <v>15662.881600000001</v>
      </c>
      <c r="D315">
        <v>1.297326567</v>
      </c>
      <c r="E315">
        <v>2.2270348850000001</v>
      </c>
      <c r="G315" s="116"/>
    </row>
    <row r="316" spans="1:7">
      <c r="A316" s="116">
        <v>0.65344907407407404</v>
      </c>
      <c r="B316">
        <v>-496.41196989999997</v>
      </c>
      <c r="C316">
        <v>15662.50088</v>
      </c>
      <c r="D316">
        <v>1.2992265590000001</v>
      </c>
      <c r="E316">
        <v>2.226188155</v>
      </c>
      <c r="G316" s="116"/>
    </row>
    <row r="317" spans="1:7">
      <c r="A317" s="116">
        <v>0.65347222222222223</v>
      </c>
      <c r="B317">
        <v>-496.40095659999997</v>
      </c>
      <c r="C317">
        <v>15660.68305</v>
      </c>
      <c r="D317">
        <v>1.2794674559999999</v>
      </c>
      <c r="E317">
        <v>2.2282509049999999</v>
      </c>
      <c r="G317" s="116"/>
    </row>
    <row r="318" spans="1:7">
      <c r="A318" s="116">
        <v>0.65349537037037042</v>
      </c>
      <c r="B318">
        <v>-496.40514009999998</v>
      </c>
      <c r="C318">
        <v>15659.476060000001</v>
      </c>
      <c r="D318">
        <v>1.3005363160000001</v>
      </c>
      <c r="E318">
        <v>2.2277060240000002</v>
      </c>
      <c r="G318" s="116"/>
    </row>
    <row r="319" spans="1:7">
      <c r="A319" s="116">
        <v>0.6535185185185185</v>
      </c>
      <c r="B319">
        <v>-496.40809139999999</v>
      </c>
      <c r="C319">
        <v>15658.533820000001</v>
      </c>
      <c r="D319">
        <v>1.2906105880000001</v>
      </c>
      <c r="E319">
        <v>2.2279231190000002</v>
      </c>
      <c r="G319" s="116"/>
    </row>
    <row r="320" spans="1:7">
      <c r="A320" s="116">
        <v>0.65354166666666669</v>
      </c>
      <c r="B320">
        <v>-486.45276869999998</v>
      </c>
      <c r="C320">
        <v>15656.87239</v>
      </c>
      <c r="D320">
        <v>1.2827284000000001</v>
      </c>
      <c r="E320">
        <v>2.226875954</v>
      </c>
      <c r="G320" s="116"/>
    </row>
    <row r="321" spans="1:7">
      <c r="A321" s="116">
        <v>0.65356481481481488</v>
      </c>
      <c r="B321">
        <v>-505.11018869999998</v>
      </c>
      <c r="C321">
        <v>15656.13745</v>
      </c>
      <c r="D321">
        <v>1.280692014</v>
      </c>
      <c r="E321">
        <v>2.2273802200000001</v>
      </c>
      <c r="G321" s="116"/>
    </row>
    <row r="322" spans="1:7">
      <c r="A322" s="116">
        <v>0.65358796296296295</v>
      </c>
      <c r="B322">
        <v>-503.13892129999999</v>
      </c>
      <c r="C322">
        <v>15655.976420000001</v>
      </c>
      <c r="D322">
        <v>1.270869104</v>
      </c>
      <c r="E322">
        <v>2.2268561120000001</v>
      </c>
      <c r="G322" s="116"/>
    </row>
    <row r="323" spans="1:7">
      <c r="A323" s="116">
        <v>0.65361111111111114</v>
      </c>
      <c r="B323">
        <v>-493.16011479999997</v>
      </c>
      <c r="C323">
        <v>15655.35591</v>
      </c>
      <c r="D323">
        <v>1.2816280419999999</v>
      </c>
      <c r="E323">
        <v>2.2267494339999998</v>
      </c>
      <c r="G323" s="116"/>
    </row>
    <row r="324" spans="1:7">
      <c r="A324" s="116">
        <v>0.65363425925925933</v>
      </c>
      <c r="B324">
        <v>-492.49905260000003</v>
      </c>
      <c r="C324">
        <v>15654.944079999999</v>
      </c>
      <c r="D324">
        <v>1.275095248</v>
      </c>
      <c r="E324">
        <v>2.2262651390000001</v>
      </c>
      <c r="G324" s="116"/>
    </row>
    <row r="325" spans="1:7">
      <c r="A325" s="116">
        <v>0.65365740740740741</v>
      </c>
      <c r="B325">
        <v>-485.80209400000001</v>
      </c>
      <c r="C325">
        <v>15653.55661</v>
      </c>
      <c r="D325">
        <v>1.292759005</v>
      </c>
      <c r="E325">
        <v>2.2254418899999999</v>
      </c>
      <c r="G325" s="116"/>
    </row>
    <row r="326" spans="1:7">
      <c r="A326" s="116">
        <v>0.65368055555555549</v>
      </c>
      <c r="B326">
        <v>-494.82013819999997</v>
      </c>
      <c r="C326">
        <v>15652.664580000001</v>
      </c>
      <c r="D326">
        <v>1.2920323499999999</v>
      </c>
      <c r="E326">
        <v>2.2260640249999999</v>
      </c>
      <c r="G326" s="116"/>
    </row>
    <row r="327" spans="1:7">
      <c r="A327" s="116">
        <v>0.65370370370370368</v>
      </c>
      <c r="B327">
        <v>-505.16348429999999</v>
      </c>
      <c r="C327">
        <v>15651.55</v>
      </c>
      <c r="D327">
        <v>1.297843801</v>
      </c>
      <c r="E327">
        <v>2.2285246019999998</v>
      </c>
      <c r="G327" s="116"/>
    </row>
    <row r="328" spans="1:7">
      <c r="A328" s="116">
        <v>0.65372685185185186</v>
      </c>
      <c r="B328">
        <v>-487.64520440000001</v>
      </c>
      <c r="C328">
        <v>15651.14242</v>
      </c>
      <c r="D328">
        <v>1.285438903</v>
      </c>
      <c r="E328">
        <v>2.2267379040000002</v>
      </c>
      <c r="G328" s="116"/>
    </row>
    <row r="329" spans="1:7">
      <c r="A329" s="116">
        <v>0.65374999999999994</v>
      </c>
      <c r="B329">
        <v>-484.35018129999997</v>
      </c>
      <c r="C329">
        <v>15650.85075</v>
      </c>
      <c r="D329">
        <v>1.2807174370000001</v>
      </c>
      <c r="E329">
        <v>2.2283126119999999</v>
      </c>
      <c r="G329" s="116"/>
    </row>
    <row r="330" spans="1:7">
      <c r="A330" s="116">
        <v>0.65377314814814813</v>
      </c>
      <c r="B330">
        <v>-496.9347143</v>
      </c>
      <c r="C330">
        <v>15649.67073</v>
      </c>
      <c r="D330">
        <v>1.2803060639999999</v>
      </c>
      <c r="E330">
        <v>2.2271414809999999</v>
      </c>
      <c r="G330" s="116"/>
    </row>
    <row r="331" spans="1:7">
      <c r="A331" s="116">
        <v>0.65379629629629632</v>
      </c>
      <c r="B331">
        <v>-498.75082650000002</v>
      </c>
      <c r="C331">
        <v>15649.51829</v>
      </c>
      <c r="D331">
        <v>1.2745389069999999</v>
      </c>
      <c r="E331">
        <v>2.2264819810000001</v>
      </c>
      <c r="G331" s="116"/>
    </row>
    <row r="332" spans="1:7">
      <c r="A332" s="116">
        <v>0.6538194444444444</v>
      </c>
      <c r="B332">
        <v>-489.34437300000002</v>
      </c>
      <c r="C332">
        <v>15649.333979999999</v>
      </c>
      <c r="D332">
        <v>1.294458517</v>
      </c>
      <c r="E332">
        <v>2.2281421140000002</v>
      </c>
      <c r="G332" s="116"/>
    </row>
    <row r="333" spans="1:7">
      <c r="A333" s="116">
        <v>0.65384259259259259</v>
      </c>
      <c r="B333">
        <v>-485.34053460000001</v>
      </c>
      <c r="C333">
        <v>15649.01239</v>
      </c>
      <c r="D333">
        <v>1.278082266</v>
      </c>
      <c r="E333">
        <v>2.226743581</v>
      </c>
      <c r="G333" s="116"/>
    </row>
    <row r="334" spans="1:7">
      <c r="A334" s="116">
        <v>0.65386574074074078</v>
      </c>
      <c r="B334">
        <v>-462.93561419999997</v>
      </c>
      <c r="C334">
        <v>15647.24603</v>
      </c>
      <c r="D334">
        <v>1.273034617</v>
      </c>
      <c r="E334">
        <v>2.226830606</v>
      </c>
      <c r="G334" s="116"/>
    </row>
    <row r="335" spans="1:7">
      <c r="A335" s="116">
        <v>0.65388888888888885</v>
      </c>
      <c r="B335">
        <v>-458.26946889999999</v>
      </c>
      <c r="C335">
        <v>15646.34096</v>
      </c>
      <c r="D335">
        <v>1.277657016</v>
      </c>
      <c r="E335">
        <v>2.227417983</v>
      </c>
      <c r="G335" s="116"/>
    </row>
    <row r="336" spans="1:7">
      <c r="A336" s="116">
        <v>0.65391203703703704</v>
      </c>
      <c r="B336">
        <v>-389.53477679999997</v>
      </c>
      <c r="C336">
        <v>15646.058290000001</v>
      </c>
      <c r="D336">
        <v>1.29152467</v>
      </c>
      <c r="E336">
        <v>2.2257315910000002</v>
      </c>
      <c r="G336" s="116"/>
    </row>
    <row r="337" spans="1:7">
      <c r="A337" s="116">
        <v>0.65393518518518523</v>
      </c>
      <c r="B337">
        <v>-389.97798449999999</v>
      </c>
      <c r="C337">
        <v>15645.595569999999</v>
      </c>
      <c r="D337">
        <v>1.2919038860000001</v>
      </c>
      <c r="E337">
        <v>2.2280986270000001</v>
      </c>
      <c r="G337" s="116"/>
    </row>
    <row r="338" spans="1:7">
      <c r="A338" s="116">
        <v>0.65395833333333331</v>
      </c>
      <c r="B338">
        <v>-390.91996640000002</v>
      </c>
      <c r="C338">
        <v>15645.25488</v>
      </c>
      <c r="D338">
        <v>1.2862839559999999</v>
      </c>
      <c r="E338">
        <v>2.2283234350000001</v>
      </c>
      <c r="G338" s="116"/>
    </row>
    <row r="339" spans="1:7">
      <c r="A339" s="116">
        <v>0.6539814814814815</v>
      </c>
      <c r="B339">
        <v>-391.02302689999999</v>
      </c>
      <c r="C339">
        <v>15643.29189</v>
      </c>
      <c r="D339">
        <v>1.2947944419999999</v>
      </c>
      <c r="E339">
        <v>2.227316546</v>
      </c>
      <c r="G339" s="116"/>
    </row>
    <row r="340" spans="1:7">
      <c r="A340" s="116">
        <v>0.65400462962962969</v>
      </c>
      <c r="B340">
        <v>-398.4048469</v>
      </c>
      <c r="C340">
        <v>15642.325580000001</v>
      </c>
      <c r="D340">
        <v>1.2854816309999999</v>
      </c>
      <c r="E340">
        <v>2.2283906340000001</v>
      </c>
      <c r="G340" s="116"/>
    </row>
    <row r="341" spans="1:7">
      <c r="A341" s="116">
        <v>0.65402777777777776</v>
      </c>
      <c r="B341">
        <v>-390.14580699999999</v>
      </c>
      <c r="C341">
        <v>15640.58021</v>
      </c>
      <c r="D341">
        <v>1.294976256</v>
      </c>
      <c r="E341">
        <v>2.226326813</v>
      </c>
      <c r="G341" s="116"/>
    </row>
    <row r="342" spans="1:7">
      <c r="A342" s="116">
        <v>0.65405092592592595</v>
      </c>
      <c r="B342">
        <v>-389.4238221</v>
      </c>
      <c r="C342">
        <v>15640.10456</v>
      </c>
      <c r="D342">
        <v>1.294907289</v>
      </c>
      <c r="E342">
        <v>2.2280807309999999</v>
      </c>
      <c r="G342" s="116"/>
    </row>
    <row r="343" spans="1:7">
      <c r="A343" s="116">
        <v>0.65407407407407414</v>
      </c>
      <c r="B343">
        <v>-394.01920769999998</v>
      </c>
      <c r="C343">
        <v>15638.939490000001</v>
      </c>
      <c r="D343">
        <v>1.278539989</v>
      </c>
      <c r="E343">
        <v>2.2258914289999998</v>
      </c>
      <c r="G343" s="116"/>
    </row>
    <row r="344" spans="1:7">
      <c r="A344" s="116">
        <v>0.65409722222222222</v>
      </c>
      <c r="B344">
        <v>-381.38083010000003</v>
      </c>
      <c r="C344">
        <v>15637.76167</v>
      </c>
      <c r="D344">
        <v>1.278256938</v>
      </c>
      <c r="E344">
        <v>2.2254411329999999</v>
      </c>
      <c r="G344" s="116"/>
    </row>
    <row r="345" spans="1:7">
      <c r="A345" s="116">
        <v>0.6541203703703703</v>
      </c>
      <c r="B345">
        <v>-402.7741752</v>
      </c>
      <c r="C345">
        <v>15637.18316</v>
      </c>
      <c r="D345">
        <v>1.299850175</v>
      </c>
      <c r="E345">
        <v>2.227785973</v>
      </c>
      <c r="G345" s="116"/>
    </row>
    <row r="346" spans="1:7">
      <c r="A346" s="116">
        <v>0.65414351851851849</v>
      </c>
      <c r="B346">
        <v>-390.00484949999998</v>
      </c>
      <c r="C346">
        <v>15636.864729999999</v>
      </c>
      <c r="D346">
        <v>1.2733130800000001</v>
      </c>
      <c r="E346">
        <v>2.226478003</v>
      </c>
      <c r="G346" s="116"/>
    </row>
    <row r="347" spans="1:7">
      <c r="A347" s="116">
        <v>0.65416666666666667</v>
      </c>
      <c r="B347">
        <v>-391.9833256</v>
      </c>
      <c r="C347">
        <v>15636.26419</v>
      </c>
      <c r="D347">
        <v>1.2848813240000001</v>
      </c>
      <c r="E347">
        <v>2.2256073280000002</v>
      </c>
      <c r="G347" s="116"/>
    </row>
    <row r="348" spans="1:7">
      <c r="A348" s="116">
        <v>0.65418981481481475</v>
      </c>
      <c r="B348">
        <v>-497.28127699999999</v>
      </c>
      <c r="C348">
        <v>15634.28024</v>
      </c>
      <c r="D348">
        <v>1.2953387569999999</v>
      </c>
      <c r="E348">
        <v>2.2282311969999999</v>
      </c>
      <c r="G348" s="116"/>
    </row>
    <row r="349" spans="1:7">
      <c r="A349" s="116">
        <v>0.65421296296296294</v>
      </c>
      <c r="B349">
        <v>-483.58785269999998</v>
      </c>
      <c r="C349">
        <v>15633.64891</v>
      </c>
      <c r="D349">
        <v>1.289503155</v>
      </c>
      <c r="E349">
        <v>2.2286811850000001</v>
      </c>
      <c r="G349" s="116"/>
    </row>
    <row r="350" spans="1:7">
      <c r="A350" s="116">
        <v>0.65423611111111113</v>
      </c>
      <c r="B350">
        <v>-428.4414448</v>
      </c>
      <c r="C350">
        <v>15633.32404</v>
      </c>
      <c r="D350">
        <v>1.283720677</v>
      </c>
      <c r="E350">
        <v>2.227538054</v>
      </c>
      <c r="G350" s="116"/>
    </row>
    <row r="351" spans="1:7">
      <c r="A351" s="116">
        <v>0.65425925925925921</v>
      </c>
      <c r="B351">
        <v>-465.87836759999999</v>
      </c>
      <c r="C351">
        <v>15631.479939999999</v>
      </c>
      <c r="D351">
        <v>1.296322491</v>
      </c>
      <c r="E351">
        <v>2.2276811460000001</v>
      </c>
      <c r="G351" s="116"/>
    </row>
    <row r="352" spans="1:7">
      <c r="A352" s="116">
        <v>0.6542824074074074</v>
      </c>
      <c r="B352">
        <v>-501.5848383</v>
      </c>
      <c r="C352">
        <v>15630.441699999999</v>
      </c>
      <c r="D352">
        <v>1.280682527</v>
      </c>
      <c r="E352">
        <v>2.2267206279999998</v>
      </c>
      <c r="G352" s="116"/>
    </row>
    <row r="353" spans="1:7">
      <c r="A353" s="116">
        <v>0.65430555555555558</v>
      </c>
      <c r="B353">
        <v>-479.0506613</v>
      </c>
      <c r="C353">
        <v>15628.703670000001</v>
      </c>
      <c r="D353">
        <v>1.2901704679999999</v>
      </c>
      <c r="E353">
        <v>2.2258206839999999</v>
      </c>
      <c r="G353" s="116"/>
    </row>
    <row r="354" spans="1:7">
      <c r="A354" s="116">
        <v>0.65432870370370366</v>
      </c>
      <c r="B354">
        <v>-488.24509560000001</v>
      </c>
      <c r="C354">
        <v>15628.563550000001</v>
      </c>
      <c r="D354">
        <v>1.2844225760000001</v>
      </c>
      <c r="E354">
        <v>2.2277131510000001</v>
      </c>
      <c r="G354" s="116"/>
    </row>
    <row r="355" spans="1:7">
      <c r="A355" s="116">
        <v>0.65435185185185185</v>
      </c>
      <c r="B355">
        <v>-480.49571049999997</v>
      </c>
      <c r="C355">
        <v>15627.88106</v>
      </c>
      <c r="D355">
        <v>1.2918944649999999</v>
      </c>
      <c r="E355">
        <v>2.2267651320000001</v>
      </c>
      <c r="G355" s="116"/>
    </row>
    <row r="356" spans="1:7">
      <c r="A356" s="116">
        <v>0.65437500000000004</v>
      </c>
      <c r="B356">
        <v>-391.94935600000002</v>
      </c>
      <c r="C356">
        <v>15626.015359999999</v>
      </c>
      <c r="D356">
        <v>1.275966331</v>
      </c>
      <c r="E356">
        <v>2.227623377</v>
      </c>
      <c r="G356" s="116"/>
    </row>
    <row r="357" spans="1:7">
      <c r="A357" s="116">
        <v>0.65439814814814812</v>
      </c>
      <c r="B357">
        <v>-403.82233589999998</v>
      </c>
      <c r="C357">
        <v>15625.215679999999</v>
      </c>
      <c r="D357">
        <v>1.2756480189999999</v>
      </c>
      <c r="E357">
        <v>2.2253212869999999</v>
      </c>
      <c r="G357" s="116"/>
    </row>
    <row r="358" spans="1:7">
      <c r="A358" s="116">
        <v>0.65442129629629631</v>
      </c>
      <c r="B358">
        <v>-488.00198820000003</v>
      </c>
      <c r="C358">
        <v>15624.15861</v>
      </c>
      <c r="D358">
        <v>1.2930167370000001</v>
      </c>
      <c r="E358">
        <v>2.2270830070000001</v>
      </c>
      <c r="G358" s="116"/>
    </row>
    <row r="359" spans="1:7">
      <c r="A359" s="116">
        <v>0.6544444444444445</v>
      </c>
      <c r="B359">
        <v>-466.898099</v>
      </c>
      <c r="C359">
        <v>15622.705400000001</v>
      </c>
      <c r="D359">
        <v>1.2973063279999999</v>
      </c>
      <c r="E359">
        <v>2.2271617639999999</v>
      </c>
      <c r="G359" s="116"/>
    </row>
    <row r="360" spans="1:7">
      <c r="A360" s="116">
        <v>0.65446759259259257</v>
      </c>
      <c r="B360">
        <v>-489.37834509999999</v>
      </c>
      <c r="C360">
        <v>15622.554319999999</v>
      </c>
      <c r="D360">
        <v>1.275772267</v>
      </c>
      <c r="E360">
        <v>2.2278575429999998</v>
      </c>
      <c r="G360" s="116"/>
    </row>
    <row r="361" spans="1:7">
      <c r="A361" s="116">
        <v>0.65449074074074076</v>
      </c>
      <c r="B361">
        <v>-486.68110519999999</v>
      </c>
      <c r="C361">
        <v>15622.162109999999</v>
      </c>
      <c r="D361">
        <v>1.28179172</v>
      </c>
      <c r="E361">
        <v>2.2254257229999999</v>
      </c>
      <c r="G361" s="116"/>
    </row>
    <row r="362" spans="1:7">
      <c r="A362" s="116">
        <v>0.65451388888888895</v>
      </c>
      <c r="B362">
        <v>-481.66349839999998</v>
      </c>
      <c r="C362">
        <v>15621.23775</v>
      </c>
      <c r="D362">
        <v>1.272495208</v>
      </c>
      <c r="E362">
        <v>2.2263823380000001</v>
      </c>
      <c r="G362" s="116"/>
    </row>
    <row r="363" spans="1:7">
      <c r="A363" s="116">
        <v>0.65453703703703703</v>
      </c>
      <c r="B363">
        <v>-490.40735059999997</v>
      </c>
      <c r="C363">
        <v>15619.350630000001</v>
      </c>
      <c r="D363">
        <v>1.2911811529999999</v>
      </c>
      <c r="E363">
        <v>2.2256177309999998</v>
      </c>
      <c r="G363" s="116"/>
    </row>
    <row r="364" spans="1:7">
      <c r="A364" s="116">
        <v>0.65456018518518522</v>
      </c>
      <c r="B364">
        <v>-495.7568387</v>
      </c>
      <c r="C364">
        <v>15618.82149</v>
      </c>
      <c r="D364">
        <v>1.274694912</v>
      </c>
      <c r="E364">
        <v>2.2280296389999998</v>
      </c>
      <c r="G364" s="116"/>
    </row>
    <row r="365" spans="1:7">
      <c r="A365" s="116">
        <v>0.65458333333333341</v>
      </c>
      <c r="B365">
        <v>-381.70260819999999</v>
      </c>
      <c r="C365">
        <v>15617.60462</v>
      </c>
      <c r="D365">
        <v>1.273641478</v>
      </c>
      <c r="E365">
        <v>2.225305315</v>
      </c>
      <c r="G365" s="116"/>
    </row>
    <row r="366" spans="1:7">
      <c r="A366" s="116">
        <v>0.65460648148148148</v>
      </c>
      <c r="B366">
        <v>-494.53817020000002</v>
      </c>
      <c r="C366">
        <v>15616.05935</v>
      </c>
      <c r="D366">
        <v>1.273948442</v>
      </c>
      <c r="E366">
        <v>2.2260539399999999</v>
      </c>
      <c r="G366" s="116"/>
    </row>
    <row r="367" spans="1:7">
      <c r="A367" s="116">
        <v>0.65462962962962956</v>
      </c>
      <c r="B367">
        <v>-497.85731750000002</v>
      </c>
      <c r="C367">
        <v>15614.470600000001</v>
      </c>
      <c r="D367">
        <v>1.293904717</v>
      </c>
      <c r="E367">
        <v>2.2264783260000001</v>
      </c>
      <c r="G367" s="116"/>
    </row>
    <row r="368" spans="1:7">
      <c r="A368" s="116">
        <v>0.65465277777777775</v>
      </c>
      <c r="B368">
        <v>-484.17582570000002</v>
      </c>
      <c r="C368">
        <v>15613.57281</v>
      </c>
      <c r="D368">
        <v>1.2816048659999999</v>
      </c>
      <c r="E368">
        <v>2.2278342910000002</v>
      </c>
      <c r="G368" s="116"/>
    </row>
    <row r="369" spans="1:7">
      <c r="A369" s="116">
        <v>0.65467592592592594</v>
      </c>
      <c r="B369">
        <v>-501.58002420000003</v>
      </c>
      <c r="C369">
        <v>15612.47063</v>
      </c>
      <c r="D369">
        <v>1.2953331749999999</v>
      </c>
      <c r="E369">
        <v>2.2275297969999999</v>
      </c>
      <c r="G369" s="116"/>
    </row>
    <row r="370" spans="1:7">
      <c r="A370" s="116">
        <v>0.65469907407407402</v>
      </c>
      <c r="B370">
        <v>-492.54735019999998</v>
      </c>
      <c r="C370">
        <v>15611.9234</v>
      </c>
      <c r="D370">
        <v>1.2775676069999999</v>
      </c>
      <c r="E370">
        <v>2.2264444210000001</v>
      </c>
      <c r="G370" s="116"/>
    </row>
    <row r="371" spans="1:7">
      <c r="A371" s="116">
        <v>0.65472222222222221</v>
      </c>
      <c r="B371">
        <v>-484.67075440000002</v>
      </c>
      <c r="C371">
        <v>15610.63992</v>
      </c>
      <c r="D371">
        <v>1.2965246699999999</v>
      </c>
      <c r="E371">
        <v>2.2269682839999998</v>
      </c>
      <c r="G371" s="116"/>
    </row>
    <row r="372" spans="1:7">
      <c r="A372" s="116">
        <v>0.65474537037037039</v>
      </c>
      <c r="B372">
        <v>-500.2409538</v>
      </c>
      <c r="C372">
        <v>15609.45897</v>
      </c>
      <c r="D372">
        <v>1.29131475</v>
      </c>
      <c r="E372">
        <v>2.227562888</v>
      </c>
      <c r="G372" s="116"/>
    </row>
    <row r="373" spans="1:7">
      <c r="A373" s="116">
        <v>0.65476851851851847</v>
      </c>
      <c r="B373">
        <v>-504.06992709999997</v>
      </c>
      <c r="C373">
        <v>15607.81227</v>
      </c>
      <c r="D373">
        <v>1.299701913</v>
      </c>
      <c r="E373">
        <v>2.2274313170000002</v>
      </c>
      <c r="G373" s="116"/>
    </row>
    <row r="374" spans="1:7">
      <c r="A374" s="116">
        <v>0.65479166666666666</v>
      </c>
      <c r="B374">
        <v>-486.98733650000003</v>
      </c>
      <c r="C374">
        <v>15607.319079999999</v>
      </c>
      <c r="D374">
        <v>1.2979076679999999</v>
      </c>
      <c r="E374">
        <v>2.2258400539999998</v>
      </c>
      <c r="G374" s="116"/>
    </row>
    <row r="375" spans="1:7">
      <c r="A375" s="116">
        <v>0.65481481481481485</v>
      </c>
      <c r="B375">
        <v>-492.21273669999999</v>
      </c>
      <c r="C375">
        <v>15607.1378</v>
      </c>
      <c r="D375">
        <v>1.284894574</v>
      </c>
      <c r="E375">
        <v>2.2285574779999999</v>
      </c>
      <c r="G375" s="116"/>
    </row>
    <row r="376" spans="1:7">
      <c r="A376" s="116">
        <v>0.65483796296296293</v>
      </c>
      <c r="B376">
        <v>-493.79652770000001</v>
      </c>
      <c r="C376">
        <v>15605.510249999999</v>
      </c>
      <c r="D376">
        <v>1.2724464710000001</v>
      </c>
      <c r="E376">
        <v>2.226205685</v>
      </c>
      <c r="G376" s="116"/>
    </row>
    <row r="377" spans="1:7">
      <c r="A377" s="116">
        <v>0.65486111111111112</v>
      </c>
      <c r="B377">
        <v>-507.89352259999998</v>
      </c>
      <c r="C377">
        <v>15605.303159999999</v>
      </c>
      <c r="D377">
        <v>1.278325412</v>
      </c>
      <c r="E377">
        <v>2.226160911</v>
      </c>
      <c r="G377" s="116"/>
    </row>
    <row r="378" spans="1:7">
      <c r="A378" s="116">
        <v>0.6548842592592593</v>
      </c>
      <c r="B378">
        <v>-495.70057420000001</v>
      </c>
      <c r="C378">
        <v>15604.97085</v>
      </c>
      <c r="D378">
        <v>1.2880894759999999</v>
      </c>
      <c r="E378">
        <v>2.2281177169999999</v>
      </c>
      <c r="G378" s="116"/>
    </row>
    <row r="379" spans="1:7">
      <c r="A379" s="116">
        <v>0.65490740740740738</v>
      </c>
      <c r="B379">
        <v>-501.9785354</v>
      </c>
      <c r="C379">
        <v>15604.154759999999</v>
      </c>
      <c r="D379">
        <v>1.294141647</v>
      </c>
      <c r="E379">
        <v>2.2273178310000001</v>
      </c>
      <c r="G379" s="116"/>
    </row>
    <row r="380" spans="1:7">
      <c r="A380" s="116">
        <v>0.65493055555555557</v>
      </c>
      <c r="B380">
        <v>-501.62985620000001</v>
      </c>
      <c r="C380">
        <v>15602.239079999999</v>
      </c>
      <c r="D380">
        <v>1.290512817</v>
      </c>
      <c r="E380">
        <v>2.2282581659999998</v>
      </c>
      <c r="G380" s="116"/>
    </row>
    <row r="381" spans="1:7">
      <c r="A381" s="116">
        <v>0.65495370370370376</v>
      </c>
      <c r="B381">
        <v>-489.15039869999998</v>
      </c>
      <c r="C381">
        <v>15601.54862</v>
      </c>
      <c r="D381">
        <v>1.276418872</v>
      </c>
      <c r="E381">
        <v>2.2276324399999998</v>
      </c>
      <c r="G381" s="116"/>
    </row>
    <row r="382" spans="1:7">
      <c r="A382" s="116">
        <v>0.65497685185185184</v>
      </c>
      <c r="B382">
        <v>-485.17258349999997</v>
      </c>
      <c r="C382">
        <v>15601.48331</v>
      </c>
      <c r="D382">
        <v>1.273041936</v>
      </c>
      <c r="E382">
        <v>2.2274819909999999</v>
      </c>
      <c r="G382" s="116"/>
    </row>
    <row r="383" spans="1:7">
      <c r="A383" s="116">
        <v>0.65500000000000003</v>
      </c>
      <c r="B383">
        <v>-496.93933479999998</v>
      </c>
      <c r="C383">
        <v>15600.58653</v>
      </c>
      <c r="D383">
        <v>1.2953586669999999</v>
      </c>
      <c r="E383">
        <v>2.2256309729999999</v>
      </c>
      <c r="G383" s="116"/>
    </row>
    <row r="384" spans="1:7">
      <c r="A384" s="116">
        <v>0.65502314814814822</v>
      </c>
      <c r="B384">
        <v>-496.7534612</v>
      </c>
      <c r="C384">
        <v>15599.06205</v>
      </c>
      <c r="D384">
        <v>1.277183537</v>
      </c>
      <c r="E384">
        <v>2.2285128959999998</v>
      </c>
      <c r="G384" s="116"/>
    </row>
    <row r="385" spans="1:7">
      <c r="A385" s="116">
        <v>0.65504629629629629</v>
      </c>
      <c r="B385">
        <v>-511.73662230000002</v>
      </c>
      <c r="C385">
        <v>15598.071309999999</v>
      </c>
      <c r="D385">
        <v>1.2933891799999999</v>
      </c>
      <c r="E385">
        <v>2.227535096</v>
      </c>
      <c r="G385" s="116"/>
    </row>
    <row r="386" spans="1:7">
      <c r="A386" s="116">
        <v>0.65506944444444437</v>
      </c>
      <c r="B386">
        <v>-494.6941281</v>
      </c>
      <c r="C386">
        <v>15597.448469999999</v>
      </c>
      <c r="D386">
        <v>1.2932759629999999</v>
      </c>
      <c r="E386">
        <v>2.2280195059999999</v>
      </c>
      <c r="G386" s="116"/>
    </row>
    <row r="387" spans="1:7">
      <c r="A387" s="116">
        <v>0.65509259259259256</v>
      </c>
      <c r="B387">
        <v>-492.22514489999998</v>
      </c>
      <c r="C387">
        <v>15597.16669</v>
      </c>
      <c r="D387">
        <v>1.2939178440000001</v>
      </c>
      <c r="E387">
        <v>2.2264961689999998</v>
      </c>
      <c r="G387" s="116"/>
    </row>
    <row r="388" spans="1:7">
      <c r="A388" s="116">
        <v>0.65511574074074075</v>
      </c>
      <c r="B388">
        <v>-495.66826309999999</v>
      </c>
      <c r="C388">
        <v>15596.879709999999</v>
      </c>
      <c r="D388">
        <v>1.2913564529999999</v>
      </c>
      <c r="E388">
        <v>2.2272610230000001</v>
      </c>
      <c r="G388" s="116"/>
    </row>
    <row r="389" spans="1:7">
      <c r="A389" s="116">
        <v>0.65513888888888883</v>
      </c>
      <c r="B389">
        <v>-499.98933249999999</v>
      </c>
      <c r="C389">
        <v>15595.7441</v>
      </c>
      <c r="D389">
        <v>1.300338271</v>
      </c>
      <c r="E389">
        <v>2.2277635579999999</v>
      </c>
      <c r="G389" s="116"/>
    </row>
    <row r="390" spans="1:7">
      <c r="A390" s="116">
        <v>0.65516203703703701</v>
      </c>
      <c r="B390">
        <v>-501.70455429999998</v>
      </c>
      <c r="C390">
        <v>15595.48979</v>
      </c>
      <c r="D390">
        <v>1.286600991</v>
      </c>
      <c r="E390">
        <v>2.2261184909999998</v>
      </c>
      <c r="G390" s="116"/>
    </row>
    <row r="391" spans="1:7">
      <c r="A391" s="116">
        <v>0.6551851851851852</v>
      </c>
      <c r="B391">
        <v>-490.5372271</v>
      </c>
      <c r="C391">
        <v>15594.869849999999</v>
      </c>
      <c r="D391">
        <v>1.2932417490000001</v>
      </c>
      <c r="E391">
        <v>2.2268064600000002</v>
      </c>
      <c r="G391" s="116"/>
    </row>
    <row r="392" spans="1:7">
      <c r="A392" s="116">
        <v>0.65520833333333328</v>
      </c>
      <c r="B392">
        <v>-501.50255859999999</v>
      </c>
      <c r="C392">
        <v>15592.896339999999</v>
      </c>
      <c r="D392">
        <v>1.2702179899999999</v>
      </c>
      <c r="E392">
        <v>2.2286708900000001</v>
      </c>
      <c r="G392" s="116"/>
    </row>
    <row r="393" spans="1:7">
      <c r="A393" s="116">
        <v>0.65523148148148147</v>
      </c>
      <c r="B393">
        <v>-495.83477199999999</v>
      </c>
      <c r="C393">
        <v>15592.073829999999</v>
      </c>
      <c r="D393">
        <v>1.2992327530000001</v>
      </c>
      <c r="E393">
        <v>2.2281137790000001</v>
      </c>
      <c r="G393" s="116"/>
    </row>
    <row r="394" spans="1:7">
      <c r="A394" s="116">
        <v>0.65525462962962966</v>
      </c>
      <c r="B394">
        <v>-495.9655922</v>
      </c>
      <c r="C394">
        <v>15590.341770000001</v>
      </c>
      <c r="D394">
        <v>1.275995432</v>
      </c>
      <c r="E394">
        <v>2.2258090529999999</v>
      </c>
      <c r="G394" s="116"/>
    </row>
    <row r="395" spans="1:7">
      <c r="A395" s="116">
        <v>0.65527777777777774</v>
      </c>
      <c r="B395">
        <v>-491.8493292</v>
      </c>
      <c r="C395">
        <v>15589.51513</v>
      </c>
      <c r="D395">
        <v>1.2928312870000001</v>
      </c>
      <c r="E395">
        <v>2.2254707159999998</v>
      </c>
      <c r="G395" s="116"/>
    </row>
    <row r="396" spans="1:7">
      <c r="A396" s="116">
        <v>0.65530092592592593</v>
      </c>
      <c r="B396">
        <v>-489.2593124</v>
      </c>
      <c r="C396">
        <v>15588.610210000001</v>
      </c>
      <c r="D396">
        <v>1.2932973759999999</v>
      </c>
      <c r="E396">
        <v>2.2281179849999999</v>
      </c>
      <c r="G396" s="116"/>
    </row>
    <row r="397" spans="1:7">
      <c r="A397" s="116">
        <v>0.65532407407407411</v>
      </c>
      <c r="B397">
        <v>-493.92880659999997</v>
      </c>
      <c r="C397">
        <v>15588.472</v>
      </c>
      <c r="D397">
        <v>1.297015754</v>
      </c>
      <c r="E397">
        <v>2.227725725</v>
      </c>
      <c r="G397" s="116"/>
    </row>
    <row r="398" spans="1:7">
      <c r="A398" s="116">
        <v>0.65534722222222219</v>
      </c>
      <c r="B398">
        <v>-496.06646110000003</v>
      </c>
      <c r="C398">
        <v>15586.839819999999</v>
      </c>
      <c r="D398">
        <v>1.2896347349999999</v>
      </c>
      <c r="E398">
        <v>2.227880801</v>
      </c>
      <c r="G398" s="116"/>
    </row>
    <row r="399" spans="1:7">
      <c r="A399" s="116">
        <v>0.65537037037037038</v>
      </c>
      <c r="B399">
        <v>-503.72410689999998</v>
      </c>
      <c r="C399">
        <v>15586.508089999999</v>
      </c>
      <c r="D399">
        <v>1.281733193</v>
      </c>
      <c r="E399">
        <v>2.2254965000000002</v>
      </c>
      <c r="G399" s="116"/>
    </row>
    <row r="400" spans="1:7">
      <c r="A400" s="116">
        <v>0.65539351851851857</v>
      </c>
      <c r="B400">
        <v>-495.10259919999999</v>
      </c>
      <c r="C400">
        <v>15586.21825</v>
      </c>
      <c r="D400">
        <v>1.293380226</v>
      </c>
      <c r="E400">
        <v>2.225707587</v>
      </c>
      <c r="G400" s="116"/>
    </row>
    <row r="401" spans="1:7">
      <c r="A401" s="116">
        <v>0.65541666666666665</v>
      </c>
      <c r="B401">
        <v>-486.7785877</v>
      </c>
      <c r="C401">
        <v>15586.190060000001</v>
      </c>
      <c r="D401">
        <v>1.285861862</v>
      </c>
      <c r="E401">
        <v>2.2255495079999998</v>
      </c>
      <c r="G401" s="116"/>
    </row>
    <row r="402" spans="1:7">
      <c r="A402" s="116">
        <v>0.65543981481481484</v>
      </c>
      <c r="B402">
        <v>-495.7882113</v>
      </c>
      <c r="C402">
        <v>15585.70241</v>
      </c>
      <c r="D402">
        <v>1.2981151950000001</v>
      </c>
      <c r="E402">
        <v>2.2262059280000002</v>
      </c>
      <c r="G402" s="116"/>
    </row>
    <row r="403" spans="1:7">
      <c r="A403" s="116">
        <v>0.65546296296296302</v>
      </c>
      <c r="B403">
        <v>-498.60070130000003</v>
      </c>
      <c r="C403">
        <v>15585.35123</v>
      </c>
      <c r="D403">
        <v>1.293227041</v>
      </c>
      <c r="E403">
        <v>2.2277690880000001</v>
      </c>
      <c r="G403" s="116"/>
    </row>
    <row r="404" spans="1:7">
      <c r="A404" s="116">
        <v>0.6554861111111111</v>
      </c>
      <c r="B404">
        <v>-469.07587469999999</v>
      </c>
      <c r="C404">
        <v>15584.48295</v>
      </c>
      <c r="D404">
        <v>1.2957475650000001</v>
      </c>
      <c r="E404">
        <v>2.2263933420000002</v>
      </c>
      <c r="G404" s="116"/>
    </row>
    <row r="405" spans="1:7">
      <c r="A405" s="116">
        <v>0.65550925925925929</v>
      </c>
      <c r="B405">
        <v>-482.59572270000001</v>
      </c>
      <c r="C405">
        <v>15583.619000000001</v>
      </c>
      <c r="D405">
        <v>1.294664024</v>
      </c>
      <c r="E405">
        <v>2.2271267520000002</v>
      </c>
      <c r="G405" s="116"/>
    </row>
    <row r="406" spans="1:7">
      <c r="A406" s="116">
        <v>0.65553240740740748</v>
      </c>
      <c r="B406">
        <v>-494.90171529999998</v>
      </c>
      <c r="C406">
        <v>15583.35922</v>
      </c>
      <c r="D406">
        <v>1.273402133</v>
      </c>
      <c r="E406">
        <v>2.2283749739999998</v>
      </c>
      <c r="G406" s="116"/>
    </row>
    <row r="407" spans="1:7">
      <c r="A407" s="116">
        <v>0.65555555555555556</v>
      </c>
      <c r="B407">
        <v>-501.23192979999999</v>
      </c>
      <c r="C407">
        <v>15581.58461</v>
      </c>
      <c r="D407">
        <v>1.2793869929999999</v>
      </c>
      <c r="E407">
        <v>2.2256041120000001</v>
      </c>
      <c r="G407" s="116"/>
    </row>
    <row r="408" spans="1:7">
      <c r="A408" s="116">
        <v>0.65557870370370364</v>
      </c>
      <c r="B408">
        <v>-497.78265249999998</v>
      </c>
      <c r="C408">
        <v>15581.48468</v>
      </c>
      <c r="D408">
        <v>1.273771174</v>
      </c>
      <c r="E408">
        <v>2.2276942239999999</v>
      </c>
      <c r="G408" s="116"/>
    </row>
    <row r="409" spans="1:7">
      <c r="A409" s="116">
        <v>0.65560185185185182</v>
      </c>
      <c r="B409">
        <v>-499.56556219999999</v>
      </c>
      <c r="C409">
        <v>15581.142669999999</v>
      </c>
      <c r="D409">
        <v>1.2805210810000001</v>
      </c>
      <c r="E409">
        <v>2.2255087630000001</v>
      </c>
      <c r="G409" s="116"/>
    </row>
    <row r="410" spans="1:7">
      <c r="A410" s="116">
        <v>0.65562500000000001</v>
      </c>
      <c r="B410">
        <v>-502.04974540000001</v>
      </c>
      <c r="C410">
        <v>15580.90271</v>
      </c>
      <c r="D410">
        <v>1.276920249</v>
      </c>
      <c r="E410">
        <v>2.227132085</v>
      </c>
      <c r="G410" s="116"/>
    </row>
    <row r="411" spans="1:7">
      <c r="A411" s="116">
        <v>0.65564814814814809</v>
      </c>
      <c r="B411">
        <v>-496.3178418</v>
      </c>
      <c r="C411">
        <v>15579.60233</v>
      </c>
      <c r="D411">
        <v>1.2727014569999999</v>
      </c>
      <c r="E411">
        <v>2.2278876190000001</v>
      </c>
      <c r="G411" s="116"/>
    </row>
    <row r="412" spans="1:7">
      <c r="A412" s="116">
        <v>0.65567129629629628</v>
      </c>
      <c r="B412">
        <v>-495.11815519999999</v>
      </c>
      <c r="C412">
        <v>15578.40473</v>
      </c>
      <c r="D412">
        <v>1.273523242</v>
      </c>
      <c r="E412">
        <v>2.2266900280000002</v>
      </c>
      <c r="G412" s="116"/>
    </row>
    <row r="413" spans="1:7">
      <c r="A413" s="116">
        <v>0.65569444444444447</v>
      </c>
      <c r="B413">
        <v>-492.71061370000001</v>
      </c>
      <c r="C413">
        <v>15577.74576</v>
      </c>
      <c r="D413">
        <v>1.2835530740000001</v>
      </c>
      <c r="E413">
        <v>2.2282359679999999</v>
      </c>
      <c r="G413" s="116"/>
    </row>
    <row r="414" spans="1:7">
      <c r="A414" s="116">
        <v>0.65571759259259255</v>
      </c>
      <c r="B414">
        <v>-494.7108897</v>
      </c>
      <c r="C414">
        <v>15577.205459999999</v>
      </c>
      <c r="D414">
        <v>1.271340666</v>
      </c>
      <c r="E414">
        <v>2.226719192</v>
      </c>
      <c r="G414" s="116"/>
    </row>
    <row r="415" spans="1:7">
      <c r="A415" s="116">
        <v>0.65574074074074074</v>
      </c>
      <c r="B415">
        <v>-506.01161789999998</v>
      </c>
      <c r="C415">
        <v>15576.091280000001</v>
      </c>
      <c r="D415">
        <v>1.297147439</v>
      </c>
      <c r="E415">
        <v>2.2279372180000001</v>
      </c>
      <c r="G415" s="116"/>
    </row>
    <row r="416" spans="1:7">
      <c r="A416" s="116">
        <v>0.65576388888888892</v>
      </c>
      <c r="B416">
        <v>-486.68852099999998</v>
      </c>
      <c r="C416">
        <v>15575.4115</v>
      </c>
      <c r="D416">
        <v>1.2745319100000001</v>
      </c>
      <c r="E416">
        <v>2.2286213990000001</v>
      </c>
      <c r="G416" s="116"/>
    </row>
    <row r="417" spans="1:7">
      <c r="A417" s="116">
        <v>0.655787037037037</v>
      </c>
      <c r="B417">
        <v>-500.27002920000001</v>
      </c>
      <c r="C417">
        <v>15575.095960000001</v>
      </c>
      <c r="D417">
        <v>1.294118511</v>
      </c>
      <c r="E417">
        <v>2.2258283360000002</v>
      </c>
      <c r="G417" s="116"/>
    </row>
    <row r="418" spans="1:7">
      <c r="A418" s="116">
        <v>0.65581018518518519</v>
      </c>
      <c r="B418">
        <v>-489.81116420000001</v>
      </c>
      <c r="C418">
        <v>15574.345240000001</v>
      </c>
      <c r="D418">
        <v>1.2912163050000001</v>
      </c>
      <c r="E418">
        <v>2.225983566</v>
      </c>
      <c r="G418" s="116"/>
    </row>
    <row r="419" spans="1:7">
      <c r="A419" s="116">
        <v>0.65583333333333338</v>
      </c>
      <c r="B419">
        <v>-493.18124599999999</v>
      </c>
      <c r="C419">
        <v>15573.62033</v>
      </c>
      <c r="D419">
        <v>1.3003146940000001</v>
      </c>
      <c r="E419">
        <v>2.227189262</v>
      </c>
      <c r="G419" s="116"/>
    </row>
    <row r="420" spans="1:7">
      <c r="A420" s="116">
        <v>0.65585648148148146</v>
      </c>
      <c r="B420">
        <v>-505.08649279999997</v>
      </c>
      <c r="C420">
        <v>15573.143899999999</v>
      </c>
      <c r="D420">
        <v>1.272273714</v>
      </c>
      <c r="E420">
        <v>2.2262832079999999</v>
      </c>
      <c r="G420" s="116"/>
    </row>
    <row r="421" spans="1:7">
      <c r="A421" s="116">
        <v>0.65587962962962965</v>
      </c>
      <c r="B421">
        <v>-493.9317034</v>
      </c>
      <c r="C421">
        <v>15572.08035</v>
      </c>
      <c r="D421">
        <v>1.286014588</v>
      </c>
      <c r="E421">
        <v>2.226666233</v>
      </c>
      <c r="G421" s="116"/>
    </row>
    <row r="422" spans="1:7">
      <c r="A422" s="116">
        <v>0.65590277777777783</v>
      </c>
      <c r="B422">
        <v>-490.01149959999998</v>
      </c>
      <c r="C422">
        <v>15570.153029999999</v>
      </c>
      <c r="D422">
        <v>1.277448498</v>
      </c>
      <c r="E422">
        <v>2.2271600340000002</v>
      </c>
      <c r="G422" s="116"/>
    </row>
    <row r="423" spans="1:7">
      <c r="A423" s="116">
        <v>0.65592592592592591</v>
      </c>
      <c r="B423">
        <v>-494.42879809999999</v>
      </c>
      <c r="C423">
        <v>15569.21046</v>
      </c>
      <c r="D423">
        <v>1.276127311</v>
      </c>
      <c r="E423">
        <v>2.2271703829999998</v>
      </c>
      <c r="G423" s="116"/>
    </row>
    <row r="424" spans="1:7">
      <c r="A424" s="116">
        <v>0.6559490740740741</v>
      </c>
      <c r="B424">
        <v>-492.0199432</v>
      </c>
      <c r="C424">
        <v>15568.6297</v>
      </c>
      <c r="D424">
        <v>1.287428064</v>
      </c>
      <c r="E424">
        <v>2.227516241</v>
      </c>
      <c r="G424" s="116"/>
    </row>
    <row r="425" spans="1:7">
      <c r="A425" s="116">
        <v>0.65597222222222229</v>
      </c>
      <c r="B425">
        <v>-494.207156</v>
      </c>
      <c r="C425">
        <v>15567.38919</v>
      </c>
      <c r="D425">
        <v>1.276225495</v>
      </c>
      <c r="E425">
        <v>2.2266852610000001</v>
      </c>
      <c r="G425" s="116"/>
    </row>
    <row r="426" spans="1:7">
      <c r="A426" s="116">
        <v>0.65599537037037037</v>
      </c>
      <c r="B426">
        <v>-492.83092909999999</v>
      </c>
      <c r="C426">
        <v>15566.20046</v>
      </c>
      <c r="D426">
        <v>1.298288498</v>
      </c>
      <c r="E426">
        <v>2.2283870459999999</v>
      </c>
      <c r="G426" s="116"/>
    </row>
    <row r="427" spans="1:7">
      <c r="A427" s="116">
        <v>0.65601851851851845</v>
      </c>
      <c r="B427">
        <v>-492.47551040000002</v>
      </c>
      <c r="C427">
        <v>15565.35584</v>
      </c>
      <c r="D427">
        <v>1.30005773</v>
      </c>
      <c r="E427">
        <v>2.225950622</v>
      </c>
      <c r="G427" s="116"/>
    </row>
    <row r="428" spans="1:7">
      <c r="A428" s="116">
        <v>0.65604166666666663</v>
      </c>
      <c r="B428">
        <v>-500.54428109999998</v>
      </c>
      <c r="C428">
        <v>15563.970520000001</v>
      </c>
      <c r="D428">
        <v>1.2875449109999999</v>
      </c>
      <c r="E428">
        <v>2.22646897</v>
      </c>
      <c r="G428" s="116"/>
    </row>
    <row r="429" spans="1:7">
      <c r="A429" s="116">
        <v>0.65606481481481482</v>
      </c>
      <c r="B429">
        <v>-500.06988239999998</v>
      </c>
      <c r="C429">
        <v>15563.126340000001</v>
      </c>
      <c r="D429">
        <v>1.278126836</v>
      </c>
      <c r="E429">
        <v>2.2257438559999998</v>
      </c>
      <c r="G429" s="116"/>
    </row>
    <row r="430" spans="1:7">
      <c r="A430" s="116">
        <v>0.6560879629629629</v>
      </c>
      <c r="B430">
        <v>-493.61099789999997</v>
      </c>
      <c r="C430">
        <v>15561.28584</v>
      </c>
      <c r="D430">
        <v>1.2716349840000001</v>
      </c>
      <c r="E430">
        <v>2.2258575770000002</v>
      </c>
      <c r="G430" s="116"/>
    </row>
    <row r="431" spans="1:7">
      <c r="A431" s="116">
        <v>0.65611111111111109</v>
      </c>
      <c r="B431">
        <v>-503.3862613</v>
      </c>
      <c r="C431">
        <v>15560.351070000001</v>
      </c>
      <c r="D431">
        <v>1.2747856550000001</v>
      </c>
      <c r="E431">
        <v>2.226959318</v>
      </c>
      <c r="G431" s="116"/>
    </row>
    <row r="432" spans="1:7">
      <c r="A432" s="116">
        <v>0.65613425925925928</v>
      </c>
      <c r="B432">
        <v>-491.1332385</v>
      </c>
      <c r="C432">
        <v>15559.691570000001</v>
      </c>
      <c r="D432">
        <v>1.292575716</v>
      </c>
      <c r="E432">
        <v>2.2259624379999998</v>
      </c>
      <c r="G432" s="116"/>
    </row>
    <row r="433" spans="1:7">
      <c r="A433" s="116">
        <v>0.65615740740740736</v>
      </c>
      <c r="B433">
        <v>-501.32139699999999</v>
      </c>
      <c r="C433">
        <v>15557.783750000001</v>
      </c>
      <c r="D433">
        <v>1.2936286269999999</v>
      </c>
      <c r="E433">
        <v>2.2275528759999998</v>
      </c>
      <c r="G433" s="116"/>
    </row>
    <row r="434" spans="1:7">
      <c r="A434" s="116">
        <v>0.65618055555555554</v>
      </c>
      <c r="B434">
        <v>-495.14385709999999</v>
      </c>
      <c r="C434">
        <v>15556.84045</v>
      </c>
      <c r="D434">
        <v>1.2733250730000001</v>
      </c>
      <c r="E434">
        <v>2.2263675919999999</v>
      </c>
      <c r="G434" s="116"/>
    </row>
    <row r="435" spans="1:7">
      <c r="A435" s="116">
        <v>0.65620370370370373</v>
      </c>
      <c r="B435">
        <v>-500.88180569999997</v>
      </c>
      <c r="C435">
        <v>15554.88925</v>
      </c>
      <c r="D435">
        <v>1.2777817380000001</v>
      </c>
      <c r="E435">
        <v>2.2267473610000001</v>
      </c>
      <c r="G435" s="116"/>
    </row>
    <row r="436" spans="1:7">
      <c r="A436" s="116">
        <v>0.65622685185185181</v>
      </c>
      <c r="B436">
        <v>-493.55540739999998</v>
      </c>
      <c r="C436">
        <v>15554.598770000001</v>
      </c>
      <c r="D436">
        <v>1.273474894</v>
      </c>
      <c r="E436">
        <v>2.2280025779999999</v>
      </c>
      <c r="G436" s="116"/>
    </row>
    <row r="437" spans="1:7">
      <c r="A437" s="116">
        <v>0.65625</v>
      </c>
      <c r="B437">
        <v>-500.13204409999997</v>
      </c>
      <c r="C437">
        <v>15553.21416</v>
      </c>
      <c r="D437">
        <v>1.297165455</v>
      </c>
      <c r="E437">
        <v>2.226966102</v>
      </c>
      <c r="G437" s="116"/>
    </row>
    <row r="438" spans="1:7">
      <c r="A438" s="116">
        <v>0.65627314814814819</v>
      </c>
      <c r="B438">
        <v>-498.57844970000002</v>
      </c>
      <c r="C438">
        <v>15552.537990000001</v>
      </c>
      <c r="D438">
        <v>1.2868421809999999</v>
      </c>
      <c r="E438">
        <v>2.227462703</v>
      </c>
      <c r="G438" s="116"/>
    </row>
    <row r="439" spans="1:7">
      <c r="A439" s="116">
        <v>0.65629629629629627</v>
      </c>
      <c r="B439">
        <v>-500.61073370000003</v>
      </c>
      <c r="C439">
        <v>15551.31199</v>
      </c>
      <c r="D439">
        <v>1.2903524580000001</v>
      </c>
      <c r="E439">
        <v>2.2266894810000002</v>
      </c>
      <c r="G439" s="116"/>
    </row>
    <row r="440" spans="1:7">
      <c r="A440" s="116">
        <v>0.65631944444444446</v>
      </c>
      <c r="B440">
        <v>-498.09487610000002</v>
      </c>
      <c r="C440">
        <v>15550.101720000001</v>
      </c>
      <c r="D440">
        <v>1.286699104</v>
      </c>
      <c r="E440">
        <v>2.2274594749999999</v>
      </c>
      <c r="G440" s="116"/>
    </row>
    <row r="441" spans="1:7">
      <c r="A441" s="116">
        <v>0.65634259259259264</v>
      </c>
      <c r="B441">
        <v>-495.93984810000001</v>
      </c>
      <c r="C441">
        <v>15548.72977</v>
      </c>
      <c r="D441">
        <v>1.2715437190000001</v>
      </c>
      <c r="E441">
        <v>2.2271841449999998</v>
      </c>
      <c r="G441" s="116"/>
    </row>
    <row r="442" spans="1:7">
      <c r="A442" s="116">
        <v>0.65636574074074072</v>
      </c>
      <c r="B442">
        <v>-489.4991417</v>
      </c>
      <c r="C442">
        <v>15547.29335</v>
      </c>
      <c r="D442">
        <v>1.27032941</v>
      </c>
      <c r="E442">
        <v>2.2277429999999998</v>
      </c>
      <c r="G442" s="116"/>
    </row>
    <row r="443" spans="1:7">
      <c r="A443" s="116">
        <v>0.65638888888888891</v>
      </c>
      <c r="B443">
        <v>-505.05072919999998</v>
      </c>
      <c r="C443">
        <v>15546.847739999999</v>
      </c>
      <c r="D443">
        <v>1.2930244449999999</v>
      </c>
      <c r="E443">
        <v>2.2269964959999999</v>
      </c>
      <c r="G443" s="116"/>
    </row>
    <row r="444" spans="1:7">
      <c r="A444" s="116">
        <v>0.6564120370370371</v>
      </c>
      <c r="B444">
        <v>-494.90374279999997</v>
      </c>
      <c r="C444">
        <v>15545.84525</v>
      </c>
      <c r="D444">
        <v>1.2876120660000001</v>
      </c>
      <c r="E444">
        <v>2.2264871359999998</v>
      </c>
      <c r="G444" s="116"/>
    </row>
    <row r="445" spans="1:7">
      <c r="A445" s="116">
        <v>0.65643518518518518</v>
      </c>
      <c r="B445">
        <v>-494.13205429999999</v>
      </c>
      <c r="C445">
        <v>15545.32869</v>
      </c>
      <c r="D445">
        <v>1.2963607930000001</v>
      </c>
      <c r="E445">
        <v>2.22663726</v>
      </c>
      <c r="G445" s="116"/>
    </row>
    <row r="446" spans="1:7">
      <c r="A446" s="116">
        <v>0.65645833333333337</v>
      </c>
      <c r="B446">
        <v>-498.3321603</v>
      </c>
      <c r="C446">
        <v>15545.02491</v>
      </c>
      <c r="D446">
        <v>1.291934769</v>
      </c>
      <c r="E446">
        <v>2.2275009460000001</v>
      </c>
      <c r="G446" s="116"/>
    </row>
    <row r="447" spans="1:7">
      <c r="A447" s="116">
        <v>0.65648148148148155</v>
      </c>
      <c r="B447">
        <v>-488.6499695</v>
      </c>
      <c r="C447">
        <v>15544.59914</v>
      </c>
      <c r="D447">
        <v>1.287689053</v>
      </c>
      <c r="E447">
        <v>2.2258210379999999</v>
      </c>
      <c r="G447" s="116"/>
    </row>
    <row r="448" spans="1:7">
      <c r="A448" s="116">
        <v>0.65650462962962963</v>
      </c>
      <c r="B448">
        <v>-499.71459019999998</v>
      </c>
      <c r="C448">
        <v>15544.43116</v>
      </c>
      <c r="D448">
        <v>1.2789950320000001</v>
      </c>
      <c r="E448">
        <v>2.2265839839999999</v>
      </c>
      <c r="G448" s="116"/>
    </row>
    <row r="449" spans="1:7">
      <c r="A449" s="116">
        <v>0.65652777777777771</v>
      </c>
      <c r="B449">
        <v>-497.19601160000002</v>
      </c>
      <c r="C449">
        <v>15542.993759999999</v>
      </c>
      <c r="D449">
        <v>1.2867078670000001</v>
      </c>
      <c r="E449">
        <v>2.228010507</v>
      </c>
      <c r="G449" s="116"/>
    </row>
    <row r="450" spans="1:7">
      <c r="A450" s="116">
        <v>0.6565509259259259</v>
      </c>
      <c r="B450">
        <v>-492.09566960000001</v>
      </c>
      <c r="C450">
        <v>15542.304319999999</v>
      </c>
      <c r="D450">
        <v>1.2736328560000001</v>
      </c>
      <c r="E450">
        <v>2.2254939230000002</v>
      </c>
      <c r="G450" s="116"/>
    </row>
    <row r="451" spans="1:7">
      <c r="A451" s="116">
        <v>0.65657407407407409</v>
      </c>
      <c r="B451">
        <v>-500.4361667</v>
      </c>
      <c r="C451">
        <v>15542.11702</v>
      </c>
      <c r="D451">
        <v>1.28823106</v>
      </c>
      <c r="E451">
        <v>2.2251038059999999</v>
      </c>
      <c r="G451" s="116"/>
    </row>
    <row r="452" spans="1:7">
      <c r="A452" s="116">
        <v>0.65659722222222217</v>
      </c>
      <c r="B452">
        <v>-491.42363949999998</v>
      </c>
      <c r="C452">
        <v>15541.253479999999</v>
      </c>
      <c r="D452">
        <v>1.289713855</v>
      </c>
      <c r="E452">
        <v>2.2273054499999998</v>
      </c>
      <c r="G452" s="116"/>
    </row>
    <row r="453" spans="1:7">
      <c r="A453" s="116">
        <v>0.65662037037037035</v>
      </c>
      <c r="B453">
        <v>-498.21103360000001</v>
      </c>
      <c r="C453">
        <v>15539.84823</v>
      </c>
      <c r="D453">
        <v>1.273348022</v>
      </c>
      <c r="E453">
        <v>2.2264958799999999</v>
      </c>
      <c r="G453" s="116"/>
    </row>
    <row r="454" spans="1:7">
      <c r="A454" s="116">
        <v>0.65664351851851854</v>
      </c>
      <c r="B454">
        <v>-503.91858070000001</v>
      </c>
      <c r="C454">
        <v>15538.43037</v>
      </c>
      <c r="D454">
        <v>1.2894333570000001</v>
      </c>
      <c r="E454">
        <v>2.2267615890000001</v>
      </c>
      <c r="G454" s="116"/>
    </row>
    <row r="455" spans="1:7">
      <c r="A455" s="116">
        <v>0.65666666666666662</v>
      </c>
      <c r="B455">
        <v>-497.6438551</v>
      </c>
      <c r="C455">
        <v>15536.873100000001</v>
      </c>
      <c r="D455">
        <v>1.2979839980000001</v>
      </c>
      <c r="E455">
        <v>2.2267124979999999</v>
      </c>
      <c r="G455" s="116"/>
    </row>
    <row r="456" spans="1:7">
      <c r="A456" s="116">
        <v>0.65668981481481481</v>
      </c>
      <c r="B456">
        <v>-506.29556730000002</v>
      </c>
      <c r="C456">
        <v>15536.688920000001</v>
      </c>
      <c r="D456">
        <v>1.287450725</v>
      </c>
      <c r="E456">
        <v>2.2274849319999999</v>
      </c>
      <c r="G456" s="116"/>
    </row>
    <row r="457" spans="1:7">
      <c r="A457" s="116">
        <v>0.656712962962963</v>
      </c>
      <c r="B457">
        <v>-495.94569910000001</v>
      </c>
      <c r="C457">
        <v>15536.348609999999</v>
      </c>
      <c r="D457">
        <v>1.2784495339999999</v>
      </c>
      <c r="E457">
        <v>2.2255565239999999</v>
      </c>
      <c r="G457" s="116"/>
    </row>
    <row r="458" spans="1:7">
      <c r="A458" s="116">
        <v>0.65673611111111108</v>
      </c>
      <c r="B458">
        <v>-491.92229350000002</v>
      </c>
      <c r="C458">
        <v>15534.92848</v>
      </c>
      <c r="D458">
        <v>1.2917133869999999</v>
      </c>
      <c r="E458">
        <v>2.2262493480000001</v>
      </c>
      <c r="G458" s="116"/>
    </row>
    <row r="459" spans="1:7">
      <c r="A459" s="116">
        <v>0.65675925925925926</v>
      </c>
      <c r="B459">
        <v>-494.31155810000001</v>
      </c>
      <c r="C459">
        <v>15534.388440000001</v>
      </c>
      <c r="D459">
        <v>1.27761407</v>
      </c>
      <c r="E459">
        <v>2.2278825950000001</v>
      </c>
      <c r="G459" s="116"/>
    </row>
    <row r="460" spans="1:7">
      <c r="A460" s="116">
        <v>0.65678240740740745</v>
      </c>
      <c r="B460">
        <v>-487.04559189999998</v>
      </c>
      <c r="C460">
        <v>15534.11292</v>
      </c>
      <c r="D460">
        <v>1.285749389</v>
      </c>
      <c r="E460">
        <v>2.228166732</v>
      </c>
      <c r="G460" s="116"/>
    </row>
    <row r="461" spans="1:7">
      <c r="A461" s="116">
        <v>0.65680555555555553</v>
      </c>
      <c r="B461">
        <v>-502.76180670000002</v>
      </c>
      <c r="C461">
        <v>15532.61499</v>
      </c>
      <c r="D461">
        <v>1.276355812</v>
      </c>
      <c r="E461">
        <v>2.2262338060000002</v>
      </c>
      <c r="G461" s="116"/>
    </row>
    <row r="462" spans="1:7">
      <c r="A462" s="116">
        <v>0.65682870370370372</v>
      </c>
      <c r="B462">
        <v>-498.86625340000001</v>
      </c>
      <c r="C462">
        <v>15532.456270000001</v>
      </c>
      <c r="D462">
        <v>1.2884999859999999</v>
      </c>
      <c r="E462">
        <v>2.2276394750000001</v>
      </c>
      <c r="G462" s="116"/>
    </row>
    <row r="463" spans="1:7">
      <c r="A463" s="116">
        <v>0.65685185185185191</v>
      </c>
      <c r="B463">
        <v>-501.20974480000001</v>
      </c>
      <c r="C463">
        <v>15530.546130000001</v>
      </c>
      <c r="D463">
        <v>1.274339068</v>
      </c>
      <c r="E463">
        <v>2.2255107930000002</v>
      </c>
      <c r="G463" s="116"/>
    </row>
    <row r="464" spans="1:7">
      <c r="A464" s="116">
        <v>0.65687499999999999</v>
      </c>
      <c r="B464">
        <v>-499.32626290000002</v>
      </c>
      <c r="C464">
        <v>15529.496740000001</v>
      </c>
      <c r="D464">
        <v>1.271361728</v>
      </c>
      <c r="E464">
        <v>2.228119908</v>
      </c>
      <c r="G464" s="116"/>
    </row>
    <row r="465" spans="1:7">
      <c r="A465" s="116">
        <v>0.65689814814814818</v>
      </c>
      <c r="B465">
        <v>-491.64295550000003</v>
      </c>
      <c r="C465">
        <v>15527.91121</v>
      </c>
      <c r="D465">
        <v>1.299946775</v>
      </c>
      <c r="E465">
        <v>2.2282143350000001</v>
      </c>
      <c r="G465" s="116"/>
    </row>
    <row r="466" spans="1:7">
      <c r="A466" s="116">
        <v>0.65692129629629636</v>
      </c>
      <c r="B466">
        <v>-495.0192255</v>
      </c>
      <c r="C466">
        <v>15526.21091</v>
      </c>
      <c r="D466">
        <v>1.289115593</v>
      </c>
      <c r="E466">
        <v>2.226193286</v>
      </c>
      <c r="G466" s="116"/>
    </row>
    <row r="467" spans="1:7">
      <c r="A467" s="116">
        <v>0.65694444444444444</v>
      </c>
      <c r="B467">
        <v>-488.85319049999998</v>
      </c>
      <c r="C467">
        <v>15525.122939999999</v>
      </c>
      <c r="D467">
        <v>1.2753014519999999</v>
      </c>
      <c r="E467">
        <v>2.2259373650000001</v>
      </c>
      <c r="G467" s="116"/>
    </row>
    <row r="468" spans="1:7">
      <c r="A468" s="116">
        <v>0.65696759259259252</v>
      </c>
      <c r="B468">
        <v>-493.58382449999999</v>
      </c>
      <c r="C468">
        <v>15524.041069999999</v>
      </c>
      <c r="D468">
        <v>1.2830454410000001</v>
      </c>
      <c r="E468">
        <v>2.2279368819999998</v>
      </c>
      <c r="G468" s="116"/>
    </row>
    <row r="469" spans="1:7">
      <c r="A469" s="116">
        <v>0.65699074074074071</v>
      </c>
      <c r="B469">
        <v>-487.91696239999999</v>
      </c>
      <c r="C469">
        <v>15523.27283</v>
      </c>
      <c r="D469">
        <v>1.294981191</v>
      </c>
      <c r="E469">
        <v>2.2263959020000001</v>
      </c>
      <c r="G469" s="116"/>
    </row>
    <row r="470" spans="1:7">
      <c r="A470" s="116">
        <v>0.6570138888888889</v>
      </c>
      <c r="B470">
        <v>-492.28717740000002</v>
      </c>
      <c r="C470">
        <v>15522.613789999999</v>
      </c>
      <c r="D470">
        <v>1.2887989129999999</v>
      </c>
      <c r="E470">
        <v>2.2264359140000001</v>
      </c>
      <c r="G470" s="116"/>
    </row>
    <row r="471" spans="1:7">
      <c r="A471" s="116">
        <v>0.65703703703703698</v>
      </c>
      <c r="B471">
        <v>-498.07442589999999</v>
      </c>
      <c r="C471">
        <v>15521.236070000001</v>
      </c>
      <c r="D471">
        <v>1.2758338760000001</v>
      </c>
      <c r="E471">
        <v>2.2277912710000001</v>
      </c>
      <c r="G471" s="116"/>
    </row>
    <row r="472" spans="1:7">
      <c r="A472" s="116">
        <v>0.65706018518518516</v>
      </c>
      <c r="B472">
        <v>-501.37991929999998</v>
      </c>
      <c r="C472">
        <v>15520.44053</v>
      </c>
      <c r="D472">
        <v>1.2743135240000001</v>
      </c>
      <c r="E472">
        <v>2.2269500770000001</v>
      </c>
      <c r="G472" s="116"/>
    </row>
    <row r="473" spans="1:7">
      <c r="A473" s="116">
        <v>0.65708333333333335</v>
      </c>
      <c r="B473">
        <v>-494.23440349999998</v>
      </c>
      <c r="C473">
        <v>15518.77846</v>
      </c>
      <c r="D473">
        <v>1.28096074</v>
      </c>
      <c r="E473">
        <v>2.227649811</v>
      </c>
      <c r="G473" s="116"/>
    </row>
    <row r="474" spans="1:7">
      <c r="A474" s="116">
        <v>0.65710648148148143</v>
      </c>
      <c r="B474">
        <v>-488.45669570000001</v>
      </c>
      <c r="C474">
        <v>15517.03407</v>
      </c>
      <c r="D474">
        <v>1.2858385029999999</v>
      </c>
      <c r="E474">
        <v>2.2259922150000002</v>
      </c>
      <c r="G474" s="116"/>
    </row>
    <row r="475" spans="1:7">
      <c r="A475" s="116">
        <v>0.65712962962962962</v>
      </c>
      <c r="B475">
        <v>-492.3062888</v>
      </c>
      <c r="C475">
        <v>15515.21189</v>
      </c>
      <c r="D475">
        <v>1.2854362930000001</v>
      </c>
      <c r="E475">
        <v>2.2266586689999999</v>
      </c>
      <c r="G475" s="116"/>
    </row>
    <row r="476" spans="1:7">
      <c r="A476" s="116">
        <v>0.65715277777777781</v>
      </c>
      <c r="B476">
        <v>-500.90416549999998</v>
      </c>
      <c r="C476">
        <v>15514.305050000001</v>
      </c>
      <c r="D476">
        <v>1.271047587</v>
      </c>
      <c r="E476">
        <v>2.2271601109999999</v>
      </c>
      <c r="G476" s="116"/>
    </row>
    <row r="477" spans="1:7">
      <c r="A477" s="116">
        <v>0.65717592592592589</v>
      </c>
      <c r="B477">
        <v>-499.84453689999998</v>
      </c>
      <c r="C477">
        <v>15513.52173</v>
      </c>
      <c r="D477">
        <v>1.276020854</v>
      </c>
      <c r="E477">
        <v>2.2265761500000001</v>
      </c>
      <c r="G477" s="116"/>
    </row>
    <row r="478" spans="1:7">
      <c r="A478" s="116">
        <v>0.65719907407407407</v>
      </c>
      <c r="B478">
        <v>-492.1576541</v>
      </c>
      <c r="C478">
        <v>15512.845020000001</v>
      </c>
      <c r="D478">
        <v>1.2801503510000001</v>
      </c>
      <c r="E478">
        <v>2.2280283120000002</v>
      </c>
      <c r="G478" s="116"/>
    </row>
    <row r="479" spans="1:7">
      <c r="A479" s="116">
        <v>0.65722222222222226</v>
      </c>
      <c r="B479">
        <v>-491.65805999999998</v>
      </c>
      <c r="C479">
        <v>15511.26187</v>
      </c>
      <c r="D479">
        <v>1.2880446379999999</v>
      </c>
      <c r="E479">
        <v>2.227187233</v>
      </c>
      <c r="G479" s="116"/>
    </row>
    <row r="480" spans="1:7">
      <c r="A480" s="116">
        <v>0.65724537037037034</v>
      </c>
      <c r="B480">
        <v>-490.62301880000001</v>
      </c>
      <c r="C480">
        <v>15509.645699999999</v>
      </c>
      <c r="D480">
        <v>1.2955772270000001</v>
      </c>
      <c r="E480">
        <v>2.2283922330000001</v>
      </c>
      <c r="G480" s="116"/>
    </row>
    <row r="481" spans="1:7">
      <c r="A481" s="116">
        <v>0.65726851851851853</v>
      </c>
      <c r="B481">
        <v>-487.3177756</v>
      </c>
      <c r="C481">
        <v>15509.2829</v>
      </c>
      <c r="D481">
        <v>1.2816375579999999</v>
      </c>
      <c r="E481">
        <v>2.227558197</v>
      </c>
      <c r="G481" s="116"/>
    </row>
    <row r="482" spans="1:7">
      <c r="A482" s="116">
        <v>0.65729166666666672</v>
      </c>
      <c r="B482">
        <v>-493.9323713</v>
      </c>
      <c r="C482">
        <v>15508.510780000001</v>
      </c>
      <c r="D482">
        <v>1.299381731</v>
      </c>
      <c r="E482">
        <v>2.2251039669999999</v>
      </c>
      <c r="G482" s="116"/>
    </row>
    <row r="483" spans="1:7">
      <c r="A483" s="116">
        <v>0.6573148148148148</v>
      </c>
      <c r="B483">
        <v>-491.54119420000001</v>
      </c>
      <c r="C483">
        <v>15507.858770000001</v>
      </c>
      <c r="D483">
        <v>1.2727777140000001</v>
      </c>
      <c r="E483">
        <v>2.2252203229999998</v>
      </c>
      <c r="G483" s="116"/>
    </row>
    <row r="484" spans="1:7">
      <c r="A484" s="116">
        <v>0.65733796296296299</v>
      </c>
      <c r="B484">
        <v>-501.51300049999998</v>
      </c>
      <c r="C484">
        <v>15507.167750000001</v>
      </c>
      <c r="D484">
        <v>1.2998088409999999</v>
      </c>
      <c r="E484">
        <v>2.2285132079999999</v>
      </c>
      <c r="G484" s="116"/>
    </row>
    <row r="485" spans="1:7">
      <c r="A485" s="116">
        <v>0.65736111111111117</v>
      </c>
      <c r="B485">
        <v>-493.74230110000002</v>
      </c>
      <c r="C485">
        <v>15506.10347</v>
      </c>
      <c r="D485">
        <v>1.299561344</v>
      </c>
      <c r="E485">
        <v>2.2263846260000002</v>
      </c>
      <c r="G485" s="116"/>
    </row>
    <row r="486" spans="1:7">
      <c r="A486" s="116">
        <v>0.65738425925925925</v>
      </c>
      <c r="B486">
        <v>-497.50011699999999</v>
      </c>
      <c r="C486">
        <v>15505.154930000001</v>
      </c>
      <c r="D486">
        <v>1.2931065310000001</v>
      </c>
      <c r="E486">
        <v>2.2283578899999998</v>
      </c>
      <c r="G486" s="116"/>
    </row>
    <row r="487" spans="1:7">
      <c r="A487" s="116">
        <v>0.65740740740740744</v>
      </c>
      <c r="B487">
        <v>-494.57660550000003</v>
      </c>
      <c r="C487">
        <v>15503.7354</v>
      </c>
      <c r="D487">
        <v>1.285875731</v>
      </c>
      <c r="E487">
        <v>2.225428527</v>
      </c>
      <c r="G487" s="116"/>
    </row>
    <row r="488" spans="1:7">
      <c r="A488" s="116">
        <v>0.65743055555555563</v>
      </c>
      <c r="B488">
        <v>-503.72314290000003</v>
      </c>
      <c r="C488">
        <v>15503.663049999999</v>
      </c>
      <c r="D488">
        <v>1.2852782970000001</v>
      </c>
      <c r="E488">
        <v>2.2281627560000001</v>
      </c>
      <c r="G488" s="116"/>
    </row>
    <row r="489" spans="1:7">
      <c r="A489" s="116">
        <v>0.65745370370370371</v>
      </c>
      <c r="B489">
        <v>-488.80155559999997</v>
      </c>
      <c r="C489">
        <v>15502.484979999999</v>
      </c>
      <c r="D489">
        <v>1.2882003660000001</v>
      </c>
      <c r="E489">
        <v>2.2269627220000001</v>
      </c>
      <c r="G489" s="116"/>
    </row>
    <row r="490" spans="1:7">
      <c r="A490" s="116">
        <v>0.65747685185185178</v>
      </c>
      <c r="B490">
        <v>-503.13489900000002</v>
      </c>
      <c r="C490">
        <v>15501.57523</v>
      </c>
      <c r="D490">
        <v>1.281606158</v>
      </c>
      <c r="E490">
        <v>2.2274791509999998</v>
      </c>
      <c r="G490" s="116"/>
    </row>
    <row r="491" spans="1:7">
      <c r="A491" s="116">
        <v>0.65749999999999997</v>
      </c>
      <c r="B491">
        <v>-494.2004574</v>
      </c>
      <c r="C491">
        <v>15501.245629999999</v>
      </c>
      <c r="D491">
        <v>1.271504049</v>
      </c>
      <c r="E491">
        <v>2.226061187</v>
      </c>
      <c r="G491" s="116"/>
    </row>
    <row r="492" spans="1:7">
      <c r="A492" s="116">
        <v>0.65752314814814816</v>
      </c>
      <c r="B492">
        <v>-504.61521110000001</v>
      </c>
      <c r="C492">
        <v>15499.54709</v>
      </c>
      <c r="D492">
        <v>1.2967650159999999</v>
      </c>
      <c r="E492">
        <v>2.2262467180000001</v>
      </c>
      <c r="G492" s="116"/>
    </row>
    <row r="493" spans="1:7">
      <c r="A493" s="116">
        <v>0.65754629629629624</v>
      </c>
      <c r="B493">
        <v>-495.73543799999999</v>
      </c>
      <c r="C493">
        <v>15498.694600000001</v>
      </c>
      <c r="D493">
        <v>1.288716473</v>
      </c>
      <c r="E493">
        <v>2.2280195950000001</v>
      </c>
      <c r="G493" s="116"/>
    </row>
    <row r="494" spans="1:7">
      <c r="A494" s="116">
        <v>0.65756944444444443</v>
      </c>
      <c r="B494">
        <v>-492.04584899999998</v>
      </c>
      <c r="C494">
        <v>15497.89536</v>
      </c>
      <c r="D494">
        <v>1.2838841219999999</v>
      </c>
      <c r="E494">
        <v>2.2287051390000001</v>
      </c>
      <c r="G494" s="116"/>
    </row>
    <row r="495" spans="1:7">
      <c r="A495" s="116">
        <v>0.65759259259259262</v>
      </c>
      <c r="B495">
        <v>-501.09228359999997</v>
      </c>
      <c r="C495">
        <v>15496.06465</v>
      </c>
      <c r="D495">
        <v>1.2956477689999999</v>
      </c>
      <c r="E495">
        <v>2.226871665</v>
      </c>
      <c r="G495" s="116"/>
    </row>
    <row r="496" spans="1:7">
      <c r="A496" s="116">
        <v>0.6576157407407407</v>
      </c>
      <c r="B496">
        <v>-497.73928069999999</v>
      </c>
      <c r="C496">
        <v>15494.491969999999</v>
      </c>
      <c r="D496">
        <v>1.2721746089999999</v>
      </c>
      <c r="E496">
        <v>2.2270232129999998</v>
      </c>
      <c r="G496" s="116"/>
    </row>
    <row r="497" spans="1:7">
      <c r="A497" s="116">
        <v>0.65763888888888888</v>
      </c>
      <c r="B497">
        <v>-504.03509839999998</v>
      </c>
      <c r="C497">
        <v>15493.48057</v>
      </c>
      <c r="D497">
        <v>1.283055786</v>
      </c>
      <c r="E497">
        <v>2.2271852750000001</v>
      </c>
      <c r="G497" s="116"/>
    </row>
    <row r="498" spans="1:7">
      <c r="A498" s="116">
        <v>0.65766203703703707</v>
      </c>
      <c r="B498">
        <v>-483.30984080000002</v>
      </c>
      <c r="C498">
        <v>15493.225759999999</v>
      </c>
      <c r="D498">
        <v>1.275258284</v>
      </c>
      <c r="E498">
        <v>2.2280540289999999</v>
      </c>
      <c r="G498" s="116"/>
    </row>
    <row r="499" spans="1:7">
      <c r="A499" s="116">
        <v>0.65768518518518515</v>
      </c>
      <c r="B499">
        <v>-496.58813679999997</v>
      </c>
      <c r="C499">
        <v>15492.17434</v>
      </c>
      <c r="D499">
        <v>1.281084831</v>
      </c>
      <c r="E499">
        <v>2.2278669309999999</v>
      </c>
      <c r="G499" s="116"/>
    </row>
    <row r="500" spans="1:7">
      <c r="A500" s="116">
        <v>0.65770833333333334</v>
      </c>
      <c r="B500">
        <v>-487.56219650000003</v>
      </c>
      <c r="C500">
        <v>15490.379660000001</v>
      </c>
      <c r="D500">
        <v>1.281184232</v>
      </c>
      <c r="E500">
        <v>2.2256963349999999</v>
      </c>
      <c r="G500" s="116"/>
    </row>
    <row r="501" spans="1:7">
      <c r="A501" s="116">
        <v>0.65773148148148153</v>
      </c>
      <c r="B501">
        <v>-494.45005170000002</v>
      </c>
      <c r="C501">
        <v>15489.45982</v>
      </c>
      <c r="D501">
        <v>1.2950738909999999</v>
      </c>
      <c r="E501">
        <v>2.2267670740000001</v>
      </c>
      <c r="G501" s="116"/>
    </row>
    <row r="502" spans="1:7">
      <c r="A502" s="116">
        <v>0.65775462962962961</v>
      </c>
      <c r="B502">
        <v>-494.36740029999999</v>
      </c>
      <c r="C502">
        <v>15488.893760000001</v>
      </c>
      <c r="D502">
        <v>1.2839264130000001</v>
      </c>
      <c r="E502">
        <v>2.2273367419999999</v>
      </c>
      <c r="G502" s="116"/>
    </row>
    <row r="503" spans="1:7">
      <c r="A503" s="116">
        <v>0.65777777777777779</v>
      </c>
      <c r="B503">
        <v>-495.64207499999998</v>
      </c>
      <c r="C503">
        <v>15487.36139</v>
      </c>
      <c r="D503">
        <v>1.300282513</v>
      </c>
      <c r="E503">
        <v>2.2266407689999999</v>
      </c>
      <c r="G503" s="116"/>
    </row>
    <row r="504" spans="1:7">
      <c r="A504" s="116">
        <v>0.65780092592592598</v>
      </c>
      <c r="B504">
        <v>-501.69835979999999</v>
      </c>
      <c r="C504">
        <v>15485.827499999999</v>
      </c>
      <c r="D504">
        <v>1.2742725429999999</v>
      </c>
      <c r="E504">
        <v>2.2273719500000002</v>
      </c>
      <c r="G504" s="116"/>
    </row>
    <row r="505" spans="1:7">
      <c r="A505" s="116">
        <v>0.65782407407407406</v>
      </c>
      <c r="B505">
        <v>-494.95008569999999</v>
      </c>
      <c r="C505">
        <v>15484.319229999999</v>
      </c>
      <c r="D505">
        <v>1.2969075349999999</v>
      </c>
      <c r="E505">
        <v>2.226208352</v>
      </c>
      <c r="G505" s="116"/>
    </row>
    <row r="506" spans="1:7">
      <c r="A506" s="116">
        <v>0.65784722222222225</v>
      </c>
      <c r="B506">
        <v>-484.62234599999999</v>
      </c>
      <c r="C506">
        <v>15484.0425</v>
      </c>
      <c r="D506">
        <v>1.2775904389999999</v>
      </c>
      <c r="E506">
        <v>2.2275268279999998</v>
      </c>
      <c r="G506" s="116"/>
    </row>
    <row r="507" spans="1:7">
      <c r="A507" s="116">
        <v>0.65787037037037044</v>
      </c>
      <c r="B507">
        <v>-502.48259200000001</v>
      </c>
      <c r="C507">
        <v>15482.558010000001</v>
      </c>
      <c r="D507">
        <v>1.2734229939999999</v>
      </c>
      <c r="E507">
        <v>2.2274656730000002</v>
      </c>
      <c r="G507" s="116"/>
    </row>
    <row r="508" spans="1:7">
      <c r="A508" s="116">
        <v>0.65789351851851852</v>
      </c>
      <c r="B508">
        <v>-498.95908989999998</v>
      </c>
      <c r="C508">
        <v>15480.695250000001</v>
      </c>
      <c r="D508">
        <v>1.284587559</v>
      </c>
      <c r="E508">
        <v>2.227791421</v>
      </c>
      <c r="G508" s="116"/>
    </row>
    <row r="509" spans="1:7">
      <c r="A509" s="116">
        <v>0.65791666666666659</v>
      </c>
      <c r="B509">
        <v>-496.15003999999999</v>
      </c>
      <c r="C509">
        <v>15478.87904</v>
      </c>
      <c r="D509">
        <v>1.289308237</v>
      </c>
      <c r="E509">
        <v>2.2272814470000002</v>
      </c>
      <c r="G509" s="116"/>
    </row>
    <row r="510" spans="1:7">
      <c r="A510" s="116">
        <v>0.65793981481481478</v>
      </c>
      <c r="B510">
        <v>-507.08502090000002</v>
      </c>
      <c r="C510">
        <v>15477.779479999999</v>
      </c>
      <c r="D510">
        <v>1.287027666</v>
      </c>
      <c r="E510">
        <v>2.228055248</v>
      </c>
      <c r="G510" s="116"/>
    </row>
    <row r="511" spans="1:7">
      <c r="A511" s="116">
        <v>0.65796296296296297</v>
      </c>
      <c r="B511">
        <v>-506.9367469</v>
      </c>
      <c r="C511">
        <v>15477.09296</v>
      </c>
      <c r="D511">
        <v>1.2800009409999999</v>
      </c>
      <c r="E511">
        <v>2.2277013449999998</v>
      </c>
      <c r="G511" s="116"/>
    </row>
    <row r="512" spans="1:7">
      <c r="A512" s="116">
        <v>0.65798611111111105</v>
      </c>
      <c r="B512">
        <v>-500.7842546</v>
      </c>
      <c r="C512">
        <v>15475.919099999999</v>
      </c>
      <c r="D512">
        <v>1.29610457</v>
      </c>
      <c r="E512">
        <v>2.2256556490000001</v>
      </c>
      <c r="G512" s="116"/>
    </row>
    <row r="513" spans="1:7">
      <c r="A513" s="116">
        <v>0.65800925925925924</v>
      </c>
      <c r="B513">
        <v>-490.12127299999997</v>
      </c>
      <c r="C513">
        <v>15474.911529999999</v>
      </c>
      <c r="D513">
        <v>1.2745290469999999</v>
      </c>
      <c r="E513">
        <v>2.2276067849999999</v>
      </c>
      <c r="G513" s="116"/>
    </row>
    <row r="514" spans="1:7">
      <c r="A514" s="116">
        <v>0.65803240740740743</v>
      </c>
      <c r="B514">
        <v>-506.23353320000001</v>
      </c>
      <c r="C514">
        <v>15474.14941</v>
      </c>
      <c r="D514">
        <v>1.2782304470000001</v>
      </c>
      <c r="E514">
        <v>2.2278392359999999</v>
      </c>
      <c r="G514" s="116"/>
    </row>
    <row r="515" spans="1:7">
      <c r="A515" s="116">
        <v>0.6580555555555555</v>
      </c>
      <c r="B515">
        <v>-492.62149019999998</v>
      </c>
      <c r="C515">
        <v>15473.10117</v>
      </c>
      <c r="D515">
        <v>1.2983767319999999</v>
      </c>
      <c r="E515">
        <v>2.2268063800000002</v>
      </c>
      <c r="G515" s="116"/>
    </row>
    <row r="516" spans="1:7">
      <c r="A516" s="116">
        <v>0.65807870370370369</v>
      </c>
      <c r="B516">
        <v>-500.5636705</v>
      </c>
      <c r="C516">
        <v>15471.90186</v>
      </c>
      <c r="D516">
        <v>1.296748926</v>
      </c>
      <c r="E516">
        <v>2.2250676309999999</v>
      </c>
      <c r="G516" s="116"/>
    </row>
    <row r="517" spans="1:7">
      <c r="A517" s="116">
        <v>0.65810185185185188</v>
      </c>
      <c r="B517">
        <v>-497.82316450000002</v>
      </c>
      <c r="C517">
        <v>15470.30292</v>
      </c>
      <c r="D517">
        <v>1.275311136</v>
      </c>
      <c r="E517">
        <v>2.225521949</v>
      </c>
      <c r="G517" s="116"/>
    </row>
    <row r="518" spans="1:7">
      <c r="A518" s="116">
        <v>0.65812499999999996</v>
      </c>
      <c r="B518">
        <v>-493.9245497</v>
      </c>
      <c r="C518">
        <v>15468.731889999999</v>
      </c>
      <c r="D518">
        <v>1.281602497</v>
      </c>
      <c r="E518">
        <v>2.2261444720000001</v>
      </c>
      <c r="G518" s="116"/>
    </row>
    <row r="519" spans="1:7">
      <c r="A519" s="116">
        <v>0.65814814814814815</v>
      </c>
      <c r="B519">
        <v>-500.79608380000002</v>
      </c>
      <c r="C519">
        <v>15468.43094</v>
      </c>
      <c r="D519">
        <v>1.281478192</v>
      </c>
      <c r="E519">
        <v>2.2273814349999999</v>
      </c>
      <c r="G519" s="116"/>
    </row>
    <row r="520" spans="1:7">
      <c r="A520" s="116">
        <v>0.65817129629629634</v>
      </c>
      <c r="B520">
        <v>-493.97589909999999</v>
      </c>
      <c r="C520">
        <v>15466.63242</v>
      </c>
      <c r="D520">
        <v>1.2945806950000001</v>
      </c>
      <c r="E520">
        <v>2.2280690440000002</v>
      </c>
      <c r="G520" s="116"/>
    </row>
    <row r="521" spans="1:7">
      <c r="A521" s="116">
        <v>0.65819444444444442</v>
      </c>
      <c r="B521">
        <v>-492.78240490000002</v>
      </c>
      <c r="C521">
        <v>15466.042579999999</v>
      </c>
      <c r="D521">
        <v>1.2992737599999999</v>
      </c>
      <c r="E521">
        <v>2.2275866670000002</v>
      </c>
      <c r="G521" s="116"/>
    </row>
    <row r="522" spans="1:7">
      <c r="A522" s="116">
        <v>0.6582175925925926</v>
      </c>
      <c r="B522">
        <v>-503.146638</v>
      </c>
      <c r="C522">
        <v>15464.61298</v>
      </c>
      <c r="D522">
        <v>1.278932014</v>
      </c>
      <c r="E522">
        <v>2.22632319</v>
      </c>
      <c r="G522" s="116"/>
    </row>
    <row r="523" spans="1:7">
      <c r="A523" s="116">
        <v>0.65824074074074079</v>
      </c>
      <c r="B523">
        <v>-503.76759249999998</v>
      </c>
      <c r="C523">
        <v>15462.972760000001</v>
      </c>
      <c r="D523">
        <v>1.2727316150000001</v>
      </c>
      <c r="E523">
        <v>2.2262626650000001</v>
      </c>
      <c r="G523" s="116"/>
    </row>
    <row r="524" spans="1:7">
      <c r="A524" s="116">
        <v>0.65826388888888887</v>
      </c>
      <c r="B524">
        <v>-496.33324750000003</v>
      </c>
      <c r="C524">
        <v>15462.32368</v>
      </c>
      <c r="D524">
        <v>1.2959092729999999</v>
      </c>
      <c r="E524">
        <v>2.2277483830000002</v>
      </c>
      <c r="G524" s="116"/>
    </row>
    <row r="525" spans="1:7">
      <c r="A525" s="116">
        <v>0.65828703703703706</v>
      </c>
      <c r="B525">
        <v>-495.55704320000001</v>
      </c>
      <c r="C525">
        <v>15461.976559999999</v>
      </c>
      <c r="D525">
        <v>1.2838272100000001</v>
      </c>
      <c r="E525">
        <v>2.2275835490000002</v>
      </c>
      <c r="G525" s="116"/>
    </row>
    <row r="526" spans="1:7">
      <c r="A526" s="116">
        <v>0.65831018518518525</v>
      </c>
      <c r="B526">
        <v>-502.22904899999997</v>
      </c>
      <c r="C526">
        <v>15461.94212</v>
      </c>
      <c r="D526">
        <v>1.290300834</v>
      </c>
      <c r="E526">
        <v>2.2274052430000002</v>
      </c>
      <c r="G526" s="116"/>
    </row>
    <row r="527" spans="1:7">
      <c r="A527" s="116">
        <v>0.65833333333333333</v>
      </c>
      <c r="B527">
        <v>-497.07453120000002</v>
      </c>
      <c r="C527">
        <v>15460.39594</v>
      </c>
      <c r="D527">
        <v>1.2865596189999999</v>
      </c>
      <c r="E527">
        <v>2.2278989249999999</v>
      </c>
      <c r="G527" s="116"/>
    </row>
    <row r="528" spans="1:7">
      <c r="A528" s="116">
        <v>0.65835648148148151</v>
      </c>
      <c r="B528">
        <v>-497.1587854</v>
      </c>
      <c r="C528">
        <v>15460.006880000001</v>
      </c>
      <c r="D528">
        <v>1.283685054</v>
      </c>
      <c r="E528">
        <v>2.2272591080000002</v>
      </c>
      <c r="G528" s="116"/>
    </row>
    <row r="529" spans="1:7">
      <c r="A529" s="116">
        <v>0.6583796296296297</v>
      </c>
      <c r="B529">
        <v>-494.11422049999999</v>
      </c>
      <c r="C529">
        <v>15459.829879999999</v>
      </c>
      <c r="D529">
        <v>1.282317707</v>
      </c>
      <c r="E529">
        <v>2.2275652190000002</v>
      </c>
      <c r="G529" s="116"/>
    </row>
    <row r="530" spans="1:7">
      <c r="A530" s="116">
        <v>0.65840277777777778</v>
      </c>
      <c r="B530">
        <v>-500.39312890000002</v>
      </c>
      <c r="C530">
        <v>15459.2107</v>
      </c>
      <c r="D530">
        <v>1.293094583</v>
      </c>
      <c r="E530">
        <v>2.2256303549999998</v>
      </c>
      <c r="G530" s="116"/>
    </row>
    <row r="531" spans="1:7">
      <c r="A531" s="116">
        <v>0.65842592592592586</v>
      </c>
      <c r="B531">
        <v>-504.70056979999998</v>
      </c>
      <c r="C531">
        <v>15459.072459999999</v>
      </c>
      <c r="D531">
        <v>1.2865364079999999</v>
      </c>
      <c r="E531">
        <v>2.227151299</v>
      </c>
      <c r="G531" s="116"/>
    </row>
    <row r="532" spans="1:7">
      <c r="A532" s="116">
        <v>0.65844907407407405</v>
      </c>
      <c r="B532">
        <v>-492.79765049999997</v>
      </c>
      <c r="C532">
        <v>15458.40475</v>
      </c>
      <c r="D532">
        <v>1.297433233</v>
      </c>
      <c r="E532">
        <v>2.226501528</v>
      </c>
      <c r="G532" s="116"/>
    </row>
    <row r="533" spans="1:7">
      <c r="A533" s="116">
        <v>0.65847222222222224</v>
      </c>
      <c r="B533">
        <v>-508.11780759999999</v>
      </c>
      <c r="C533">
        <v>15456.739170000001</v>
      </c>
      <c r="D533">
        <v>1.2798895969999999</v>
      </c>
      <c r="E533">
        <v>2.2263058039999999</v>
      </c>
      <c r="G533" s="116"/>
    </row>
    <row r="534" spans="1:7">
      <c r="A534" s="116">
        <v>0.65849537037037031</v>
      </c>
      <c r="B534">
        <v>-499.04394389999999</v>
      </c>
      <c r="C534">
        <v>15455.789000000001</v>
      </c>
      <c r="D534">
        <v>1.272390661</v>
      </c>
      <c r="E534">
        <v>2.2262236010000001</v>
      </c>
      <c r="G534" s="116"/>
    </row>
    <row r="535" spans="1:7">
      <c r="A535" s="116">
        <v>0.6585185185185185</v>
      </c>
      <c r="B535">
        <v>-497.1386564</v>
      </c>
      <c r="C535">
        <v>15453.79112</v>
      </c>
      <c r="D535">
        <v>1.2781791650000001</v>
      </c>
      <c r="E535">
        <v>2.2259440590000001</v>
      </c>
      <c r="G535" s="116"/>
    </row>
    <row r="536" spans="1:7">
      <c r="A536" s="116">
        <v>0.65854166666666669</v>
      </c>
      <c r="B536">
        <v>-492.54753219999998</v>
      </c>
      <c r="C536">
        <v>15451.8968</v>
      </c>
      <c r="D536">
        <v>1.285897413</v>
      </c>
      <c r="E536">
        <v>2.2259529119999999</v>
      </c>
      <c r="G536" s="116"/>
    </row>
    <row r="537" spans="1:7">
      <c r="A537" s="116">
        <v>0.65856481481481477</v>
      </c>
      <c r="B537">
        <v>-493.41110020000002</v>
      </c>
      <c r="C537">
        <v>15450.42258</v>
      </c>
      <c r="D537">
        <v>1.2755964950000001</v>
      </c>
      <c r="E537">
        <v>2.2269125070000002</v>
      </c>
      <c r="G537" s="116"/>
    </row>
    <row r="538" spans="1:7">
      <c r="A538" s="116">
        <v>0.65858796296296296</v>
      </c>
      <c r="B538">
        <v>-495.1538031</v>
      </c>
      <c r="C538">
        <v>15448.974490000001</v>
      </c>
      <c r="D538">
        <v>1.287453322</v>
      </c>
      <c r="E538">
        <v>2.2277276029999999</v>
      </c>
      <c r="G538" s="116"/>
    </row>
    <row r="539" spans="1:7">
      <c r="A539" s="116">
        <v>0.65861111111111115</v>
      </c>
      <c r="B539">
        <v>-491.43408030000001</v>
      </c>
      <c r="C539">
        <v>15448.53109</v>
      </c>
      <c r="D539">
        <v>1.270997573</v>
      </c>
      <c r="E539">
        <v>2.2274907490000002</v>
      </c>
      <c r="G539" s="116"/>
    </row>
    <row r="540" spans="1:7">
      <c r="A540" s="116">
        <v>0.65863425925925922</v>
      </c>
      <c r="B540">
        <v>-498.78736470000001</v>
      </c>
      <c r="C540">
        <v>15448.032349999999</v>
      </c>
      <c r="D540">
        <v>1.287376817</v>
      </c>
      <c r="E540">
        <v>2.2261806860000002</v>
      </c>
      <c r="G540" s="116"/>
    </row>
    <row r="541" spans="1:7">
      <c r="A541" s="116">
        <v>0.65865740740740741</v>
      </c>
      <c r="B541">
        <v>-490.72381050000001</v>
      </c>
      <c r="C541">
        <v>15447.94155</v>
      </c>
      <c r="D541">
        <v>1.271111916</v>
      </c>
      <c r="E541">
        <v>2.2263249790000001</v>
      </c>
      <c r="G541" s="116"/>
    </row>
    <row r="542" spans="1:7">
      <c r="A542" s="116">
        <v>0.6586805555555556</v>
      </c>
      <c r="B542">
        <v>-500.76409819999998</v>
      </c>
      <c r="C542">
        <v>15446.03188</v>
      </c>
      <c r="D542">
        <v>1.292672968</v>
      </c>
      <c r="E542">
        <v>2.2271791379999999</v>
      </c>
      <c r="G542" s="116"/>
    </row>
    <row r="543" spans="1:7">
      <c r="A543" s="116">
        <v>0.65870370370370368</v>
      </c>
      <c r="B543">
        <v>-495.52224690000003</v>
      </c>
      <c r="C543">
        <v>15444.07483</v>
      </c>
      <c r="D543">
        <v>1.293998897</v>
      </c>
      <c r="E543">
        <v>2.2271925669999999</v>
      </c>
      <c r="G543" s="116"/>
    </row>
    <row r="544" spans="1:7">
      <c r="A544" s="116">
        <v>0.65872685185185187</v>
      </c>
      <c r="B544">
        <v>-509.7563864</v>
      </c>
      <c r="C544">
        <v>15442.34023</v>
      </c>
      <c r="D544">
        <v>1.2960954499999999</v>
      </c>
      <c r="E544">
        <v>2.227664936</v>
      </c>
      <c r="G544" s="116"/>
    </row>
    <row r="545" spans="1:7">
      <c r="A545" s="116">
        <v>0.65875000000000006</v>
      </c>
      <c r="B545">
        <v>-494.33609000000001</v>
      </c>
      <c r="C545">
        <v>15441.08346</v>
      </c>
      <c r="D545">
        <v>1.2900770260000001</v>
      </c>
      <c r="E545">
        <v>2.2276747370000001</v>
      </c>
      <c r="G545" s="116"/>
    </row>
    <row r="546" spans="1:7">
      <c r="A546" s="116">
        <v>0.65877314814814814</v>
      </c>
      <c r="B546">
        <v>-500.45941210000001</v>
      </c>
      <c r="C546">
        <v>15440.305899999999</v>
      </c>
      <c r="D546">
        <v>1.2772812419999999</v>
      </c>
      <c r="E546">
        <v>2.2268880119999999</v>
      </c>
      <c r="G546" s="116"/>
    </row>
    <row r="547" spans="1:7">
      <c r="A547" s="116">
        <v>0.65879629629629632</v>
      </c>
      <c r="B547">
        <v>-494.91690390000002</v>
      </c>
      <c r="C547">
        <v>15439.41541</v>
      </c>
      <c r="D547">
        <v>1.280676283</v>
      </c>
      <c r="E547">
        <v>2.2272362750000001</v>
      </c>
      <c r="G547" s="116"/>
    </row>
    <row r="548" spans="1:7">
      <c r="A548" s="116">
        <v>0.65881944444444451</v>
      </c>
      <c r="B548">
        <v>-505.29715779999998</v>
      </c>
      <c r="C548">
        <v>15438.794389999999</v>
      </c>
      <c r="D548">
        <v>1.287365723</v>
      </c>
      <c r="E548">
        <v>2.2262932540000002</v>
      </c>
      <c r="G548" s="116"/>
    </row>
    <row r="549" spans="1:7">
      <c r="A549" s="116">
        <v>0.65884259259259259</v>
      </c>
      <c r="B549">
        <v>-492.84714639999999</v>
      </c>
      <c r="C549">
        <v>15438.1399</v>
      </c>
      <c r="D549">
        <v>1.275444201</v>
      </c>
      <c r="E549">
        <v>2.2270395889999999</v>
      </c>
      <c r="G549" s="116"/>
    </row>
    <row r="550" spans="1:7">
      <c r="A550" s="116">
        <v>0.65886574074074067</v>
      </c>
      <c r="B550">
        <v>-505.16151120000001</v>
      </c>
      <c r="C550">
        <v>15437.220090000001</v>
      </c>
      <c r="D550">
        <v>1.293359149</v>
      </c>
      <c r="E550">
        <v>2.2256571809999999</v>
      </c>
      <c r="G550" s="116"/>
    </row>
    <row r="551" spans="1:7">
      <c r="A551" s="116">
        <v>0.65888888888888886</v>
      </c>
      <c r="B551">
        <v>-489.6481574</v>
      </c>
      <c r="C551">
        <v>15435.367980000001</v>
      </c>
      <c r="D551">
        <v>1.299114501</v>
      </c>
      <c r="E551">
        <v>2.2264805239999998</v>
      </c>
      <c r="G551" s="116"/>
    </row>
    <row r="552" spans="1:7">
      <c r="A552" s="116">
        <v>0.65891203703703705</v>
      </c>
      <c r="B552">
        <v>-501.85586480000001</v>
      </c>
      <c r="C552">
        <v>15434.231900000001</v>
      </c>
      <c r="D552">
        <v>1.291500538</v>
      </c>
      <c r="E552">
        <v>2.2263471539999999</v>
      </c>
      <c r="G552" s="116"/>
    </row>
    <row r="553" spans="1:7">
      <c r="A553" s="116">
        <v>0.65893518518518512</v>
      </c>
      <c r="B553">
        <v>-493.34478000000001</v>
      </c>
      <c r="C553">
        <v>15432.23948</v>
      </c>
      <c r="D553">
        <v>1.2749053029999999</v>
      </c>
      <c r="E553">
        <v>2.228708208</v>
      </c>
      <c r="G553" s="116"/>
    </row>
    <row r="554" spans="1:7">
      <c r="A554" s="116">
        <v>0.65895833333333331</v>
      </c>
      <c r="B554">
        <v>-497.19564559999998</v>
      </c>
      <c r="C554">
        <v>15431.20444</v>
      </c>
      <c r="D554">
        <v>1.2931964119999999</v>
      </c>
      <c r="E554">
        <v>2.2270201059999999</v>
      </c>
      <c r="G554" s="116"/>
    </row>
    <row r="555" spans="1:7">
      <c r="A555" s="116">
        <v>0.6589814814814815</v>
      </c>
      <c r="B555">
        <v>-485.79368190000002</v>
      </c>
      <c r="C555">
        <v>15430.088229999999</v>
      </c>
      <c r="D555">
        <v>1.278548534</v>
      </c>
      <c r="E555">
        <v>2.2257768699999998</v>
      </c>
      <c r="G555" s="116"/>
    </row>
    <row r="556" spans="1:7">
      <c r="A556" s="116">
        <v>0.65900462962962958</v>
      </c>
      <c r="B556">
        <v>-492.85921489999998</v>
      </c>
      <c r="C556">
        <v>15428.088530000001</v>
      </c>
      <c r="D556">
        <v>1.2946447139999999</v>
      </c>
      <c r="E556">
        <v>2.2276471519999999</v>
      </c>
      <c r="G556" s="116"/>
    </row>
    <row r="557" spans="1:7">
      <c r="A557" s="116">
        <v>0.65902777777777777</v>
      </c>
      <c r="B557">
        <v>-494.5392847</v>
      </c>
      <c r="C557">
        <v>15426.637580000001</v>
      </c>
      <c r="D557">
        <v>1.29984264</v>
      </c>
      <c r="E557">
        <v>2.226952271</v>
      </c>
      <c r="G557" s="116"/>
    </row>
    <row r="558" spans="1:7">
      <c r="A558" s="116">
        <v>0.65905092592592596</v>
      </c>
      <c r="B558">
        <v>-495.55559799999997</v>
      </c>
      <c r="C558">
        <v>15424.848470000001</v>
      </c>
      <c r="D558">
        <v>1.2848270669999999</v>
      </c>
      <c r="E558">
        <v>2.2278651389999999</v>
      </c>
      <c r="G558" s="116"/>
    </row>
    <row r="559" spans="1:7">
      <c r="A559" s="116">
        <v>0.65907407407407403</v>
      </c>
      <c r="B559">
        <v>-503.19683140000001</v>
      </c>
      <c r="C559">
        <v>15424.31488</v>
      </c>
      <c r="D559">
        <v>1.2733217320000001</v>
      </c>
      <c r="E559">
        <v>2.2264616030000002</v>
      </c>
      <c r="G559" s="116"/>
    </row>
    <row r="560" spans="1:7">
      <c r="A560" s="116">
        <v>0.65909722222222222</v>
      </c>
      <c r="B560">
        <v>-502.07155799999998</v>
      </c>
      <c r="C560">
        <v>15423.81754</v>
      </c>
      <c r="D560">
        <v>1.284239621</v>
      </c>
      <c r="E560">
        <v>2.226669292</v>
      </c>
      <c r="G560" s="116"/>
    </row>
    <row r="561" spans="1:7">
      <c r="A561" s="116">
        <v>0.65912037037037041</v>
      </c>
      <c r="B561">
        <v>-493.26691829999999</v>
      </c>
      <c r="C561">
        <v>15423.61786</v>
      </c>
      <c r="D561">
        <v>1.2965909499999999</v>
      </c>
      <c r="E561">
        <v>2.226372542</v>
      </c>
      <c r="G561" s="116"/>
    </row>
    <row r="562" spans="1:7">
      <c r="A562" s="116">
        <v>0.65914351851851849</v>
      </c>
      <c r="B562">
        <v>-501.87003700000002</v>
      </c>
      <c r="C562">
        <v>15423.22185</v>
      </c>
      <c r="D562">
        <v>1.2963184329999999</v>
      </c>
      <c r="E562">
        <v>2.227116949</v>
      </c>
      <c r="G562" s="116"/>
    </row>
    <row r="563" spans="1:7">
      <c r="A563" s="116">
        <v>0.65916666666666668</v>
      </c>
      <c r="B563">
        <v>-495.8120548</v>
      </c>
      <c r="C563">
        <v>15422.380289999999</v>
      </c>
      <c r="D563">
        <v>1.2746783290000001</v>
      </c>
      <c r="E563">
        <v>2.2257262199999999</v>
      </c>
      <c r="G563" s="116"/>
    </row>
    <row r="564" spans="1:7">
      <c r="A564" s="116">
        <v>0.65918981481481487</v>
      </c>
      <c r="B564">
        <v>-494.05153039999999</v>
      </c>
      <c r="C564">
        <v>15421.355320000001</v>
      </c>
      <c r="D564">
        <v>1.2944080650000001</v>
      </c>
      <c r="E564">
        <v>2.2254973040000001</v>
      </c>
      <c r="G564" s="116"/>
    </row>
    <row r="565" spans="1:7">
      <c r="A565" s="116">
        <v>0.65921296296296295</v>
      </c>
      <c r="B565">
        <v>-500.20677699999999</v>
      </c>
      <c r="C565">
        <v>15420.265359999999</v>
      </c>
      <c r="D565">
        <v>1.276698444</v>
      </c>
      <c r="E565">
        <v>2.2276051059999999</v>
      </c>
      <c r="G565" s="116"/>
    </row>
    <row r="566" spans="1:7">
      <c r="A566" s="116">
        <v>0.65923611111111113</v>
      </c>
      <c r="B566">
        <v>-504.31335949999999</v>
      </c>
      <c r="C566">
        <v>15420.153560000001</v>
      </c>
      <c r="D566">
        <v>1.275859007</v>
      </c>
      <c r="E566">
        <v>2.227906672</v>
      </c>
      <c r="G566" s="116"/>
    </row>
    <row r="567" spans="1:7">
      <c r="A567" s="116">
        <v>0.65925925925925932</v>
      </c>
      <c r="B567">
        <v>-497.43847579999999</v>
      </c>
      <c r="C567">
        <v>15419.99172</v>
      </c>
      <c r="D567">
        <v>1.290831839</v>
      </c>
      <c r="E567">
        <v>2.2253560000000001</v>
      </c>
      <c r="G567" s="116"/>
    </row>
    <row r="568" spans="1:7">
      <c r="A568" s="116">
        <v>0.6592824074074074</v>
      </c>
      <c r="B568">
        <v>-501.29015700000002</v>
      </c>
      <c r="C568">
        <v>15419.96573</v>
      </c>
      <c r="D568">
        <v>1.2967228740000001</v>
      </c>
      <c r="E568">
        <v>2.2257533540000001</v>
      </c>
      <c r="G568" s="116"/>
    </row>
    <row r="569" spans="1:7">
      <c r="A569" s="116">
        <v>0.65930555555555559</v>
      </c>
      <c r="B569">
        <v>-501.50207669999998</v>
      </c>
      <c r="C569">
        <v>15419.882600000001</v>
      </c>
      <c r="D569">
        <v>1.291014533</v>
      </c>
      <c r="E569">
        <v>2.226596405</v>
      </c>
      <c r="G569" s="116"/>
    </row>
    <row r="570" spans="1:7">
      <c r="A570" s="116">
        <v>0.65932870370370367</v>
      </c>
      <c r="B570">
        <v>-494.26769089999999</v>
      </c>
      <c r="C570">
        <v>15419.412969999999</v>
      </c>
      <c r="D570">
        <v>1.299059921</v>
      </c>
      <c r="E570">
        <v>2.2272493189999998</v>
      </c>
      <c r="G570" s="116"/>
    </row>
    <row r="571" spans="1:7">
      <c r="A571" s="116">
        <v>0.65935185185185186</v>
      </c>
      <c r="B571">
        <v>-494.37830279999997</v>
      </c>
      <c r="C571">
        <v>15417.689839999999</v>
      </c>
      <c r="D571">
        <v>1.2774559860000001</v>
      </c>
      <c r="E571">
        <v>2.22589835</v>
      </c>
      <c r="G571" s="116"/>
    </row>
    <row r="572" spans="1:7">
      <c r="A572" s="116">
        <v>0.65937499999999993</v>
      </c>
      <c r="B572">
        <v>-498.98575920000002</v>
      </c>
      <c r="C572">
        <v>15417.004489999999</v>
      </c>
      <c r="D572">
        <v>1.277972755</v>
      </c>
      <c r="E572">
        <v>2.2276945669999999</v>
      </c>
      <c r="G572" s="116"/>
    </row>
    <row r="573" spans="1:7">
      <c r="A573" s="116">
        <v>0.65939814814814812</v>
      </c>
      <c r="B573">
        <v>-511.75319009999998</v>
      </c>
      <c r="C573">
        <v>15416.071029999999</v>
      </c>
      <c r="D573">
        <v>1.2942359050000001</v>
      </c>
      <c r="E573">
        <v>2.2255023820000002</v>
      </c>
      <c r="G573" s="116"/>
    </row>
    <row r="574" spans="1:7">
      <c r="A574" s="116">
        <v>0.65942129629629631</v>
      </c>
      <c r="B574">
        <v>-500.06353669999999</v>
      </c>
      <c r="C574">
        <v>15414.26742</v>
      </c>
      <c r="D574">
        <v>1.2995093040000001</v>
      </c>
      <c r="E574">
        <v>2.228436147</v>
      </c>
      <c r="G574" s="116"/>
    </row>
    <row r="575" spans="1:7">
      <c r="A575" s="116">
        <v>0.65944444444444439</v>
      </c>
      <c r="B575">
        <v>-487.4214953</v>
      </c>
      <c r="C575">
        <v>15413.09614</v>
      </c>
      <c r="D575">
        <v>1.2915684190000001</v>
      </c>
      <c r="E575">
        <v>2.2276963080000001</v>
      </c>
      <c r="G575" s="116"/>
    </row>
    <row r="576" spans="1:7">
      <c r="A576" s="116">
        <v>0.65946759259259258</v>
      </c>
      <c r="B576">
        <v>-506.72561719999999</v>
      </c>
      <c r="C576">
        <v>15412.01899</v>
      </c>
      <c r="D576">
        <v>1.292706841</v>
      </c>
      <c r="E576">
        <v>2.2267779929999998</v>
      </c>
      <c r="G576" s="116"/>
    </row>
    <row r="577" spans="1:7">
      <c r="A577" s="116">
        <v>0.65949074074074077</v>
      </c>
      <c r="B577">
        <v>-498.81379600000002</v>
      </c>
      <c r="C577">
        <v>15411.22069</v>
      </c>
      <c r="D577">
        <v>1.29441377</v>
      </c>
      <c r="E577">
        <v>2.2264729220000001</v>
      </c>
      <c r="G577" s="116"/>
    </row>
    <row r="578" spans="1:7">
      <c r="A578" s="116">
        <v>0.65951388888888884</v>
      </c>
      <c r="B578">
        <v>-496.7222716</v>
      </c>
      <c r="C578">
        <v>15410.71075</v>
      </c>
      <c r="D578">
        <v>1.2973470970000001</v>
      </c>
      <c r="E578">
        <v>2.227015459</v>
      </c>
      <c r="G578" s="116"/>
    </row>
    <row r="579" spans="1:7">
      <c r="A579" s="116">
        <v>0.65953703703703703</v>
      </c>
      <c r="B579">
        <v>-497.83649120000001</v>
      </c>
      <c r="C579">
        <v>15408.78917</v>
      </c>
      <c r="D579">
        <v>1.286256917</v>
      </c>
      <c r="E579">
        <v>2.2280004999999998</v>
      </c>
      <c r="G579" s="116"/>
    </row>
    <row r="580" spans="1:7">
      <c r="A580" s="116">
        <v>0.65956018518518522</v>
      </c>
      <c r="B580">
        <v>-500.45375569999999</v>
      </c>
      <c r="C580">
        <v>15407.133540000001</v>
      </c>
      <c r="D580">
        <v>1.2983195510000001</v>
      </c>
      <c r="E580">
        <v>2.2261190210000001</v>
      </c>
      <c r="G580" s="116"/>
    </row>
    <row r="581" spans="1:7">
      <c r="A581" s="116">
        <v>0.6595833333333333</v>
      </c>
      <c r="B581">
        <v>-485.56758539999998</v>
      </c>
      <c r="C581">
        <v>15405.35709</v>
      </c>
      <c r="D581">
        <v>1.274383238</v>
      </c>
      <c r="E581">
        <v>2.2257538819999998</v>
      </c>
      <c r="G581" s="116"/>
    </row>
    <row r="582" spans="1:7">
      <c r="A582" s="116">
        <v>0.65960648148148149</v>
      </c>
      <c r="B582">
        <v>-497.08990189999997</v>
      </c>
      <c r="C582">
        <v>15404.52586</v>
      </c>
      <c r="D582">
        <v>1.2952652410000001</v>
      </c>
      <c r="E582">
        <v>2.2250922869999998</v>
      </c>
      <c r="G582" s="116"/>
    </row>
    <row r="583" spans="1:7">
      <c r="A583" s="116">
        <v>0.65962962962962968</v>
      </c>
      <c r="B583">
        <v>-495.6197353</v>
      </c>
      <c r="C583">
        <v>15402.76059</v>
      </c>
      <c r="D583">
        <v>1.2872968360000001</v>
      </c>
      <c r="E583">
        <v>2.226467167</v>
      </c>
      <c r="G583" s="116"/>
    </row>
    <row r="584" spans="1:7">
      <c r="A584" s="116">
        <v>0.65965277777777775</v>
      </c>
      <c r="B584">
        <v>-493.14415939999998</v>
      </c>
      <c r="C584">
        <v>15402.6792</v>
      </c>
      <c r="D584">
        <v>1.2774748060000001</v>
      </c>
      <c r="E584">
        <v>2.2264083299999999</v>
      </c>
      <c r="G584" s="116"/>
    </row>
    <row r="585" spans="1:7">
      <c r="A585" s="116">
        <v>0.65967592592592594</v>
      </c>
      <c r="B585">
        <v>-499.61054810000002</v>
      </c>
      <c r="C585">
        <v>15402.49035</v>
      </c>
      <c r="D585">
        <v>1.2804315930000001</v>
      </c>
      <c r="E585">
        <v>2.2257632850000002</v>
      </c>
      <c r="G585" s="116"/>
    </row>
    <row r="586" spans="1:7">
      <c r="A586" s="116">
        <v>0.65969907407407413</v>
      </c>
      <c r="B586">
        <v>-498.45857189999998</v>
      </c>
      <c r="C586">
        <v>15401.35175</v>
      </c>
      <c r="D586">
        <v>1.2792046850000001</v>
      </c>
      <c r="E586">
        <v>2.2268059779999998</v>
      </c>
      <c r="G586" s="116"/>
    </row>
    <row r="587" spans="1:7">
      <c r="A587" s="116">
        <v>0.65972222222222221</v>
      </c>
      <c r="B587">
        <v>-490.1505879</v>
      </c>
      <c r="C587">
        <v>15400.97032</v>
      </c>
      <c r="D587">
        <v>1.276745279</v>
      </c>
      <c r="E587">
        <v>2.2261861760000001</v>
      </c>
      <c r="G587" s="116"/>
    </row>
    <row r="588" spans="1:7">
      <c r="A588" s="116">
        <v>0.6597453703703704</v>
      </c>
      <c r="B588">
        <v>-492.03035740000001</v>
      </c>
      <c r="C588">
        <v>15400.10951</v>
      </c>
      <c r="D588">
        <v>1.2812896309999999</v>
      </c>
      <c r="E588">
        <v>2.228342263</v>
      </c>
      <c r="G588" s="116"/>
    </row>
    <row r="589" spans="1:7">
      <c r="A589" s="116">
        <v>0.65976851851851859</v>
      </c>
      <c r="B589">
        <v>-500.28938920000002</v>
      </c>
      <c r="C589">
        <v>15400.013220000001</v>
      </c>
      <c r="D589">
        <v>1.283703759</v>
      </c>
      <c r="E589">
        <v>2.2280182150000001</v>
      </c>
      <c r="G589" s="116"/>
    </row>
    <row r="590" spans="1:7">
      <c r="A590" s="116">
        <v>0.65979166666666667</v>
      </c>
      <c r="B590">
        <v>-498.22123099999999</v>
      </c>
      <c r="C590">
        <v>15398.14674</v>
      </c>
      <c r="D590">
        <v>1.272879957</v>
      </c>
      <c r="E590">
        <v>2.2272050719999998</v>
      </c>
      <c r="G590" s="116"/>
    </row>
    <row r="591" spans="1:7">
      <c r="A591" s="116">
        <v>0.65981481481481474</v>
      </c>
      <c r="B591">
        <v>-499.83467730000001</v>
      </c>
      <c r="C591">
        <v>15396.38226</v>
      </c>
      <c r="D591">
        <v>1.2934827229999999</v>
      </c>
      <c r="E591">
        <v>2.2257540800000002</v>
      </c>
      <c r="G591" s="116"/>
    </row>
    <row r="592" spans="1:7">
      <c r="A592" s="116">
        <v>0.65983796296296293</v>
      </c>
      <c r="B592">
        <v>-502.22727900000001</v>
      </c>
      <c r="C592">
        <v>15395.165940000001</v>
      </c>
      <c r="D592">
        <v>1.300556115</v>
      </c>
      <c r="E592">
        <v>2.2280104669999998</v>
      </c>
      <c r="G592" s="116"/>
    </row>
    <row r="593" spans="1:7">
      <c r="A593" s="116">
        <v>0.65986111111111112</v>
      </c>
      <c r="B593">
        <v>-491.42449160000001</v>
      </c>
      <c r="C593">
        <v>15393.47509</v>
      </c>
      <c r="D593">
        <v>1.2745138469999999</v>
      </c>
      <c r="E593">
        <v>2.2261016150000001</v>
      </c>
      <c r="G593" s="116"/>
    </row>
    <row r="594" spans="1:7">
      <c r="A594" s="116">
        <v>0.6598842592592592</v>
      </c>
      <c r="B594">
        <v>-494.66352749999999</v>
      </c>
      <c r="C594">
        <v>15392.34649</v>
      </c>
      <c r="D594">
        <v>1.289701569</v>
      </c>
      <c r="E594">
        <v>2.2283442610000002</v>
      </c>
      <c r="G594" s="116"/>
    </row>
    <row r="595" spans="1:7">
      <c r="A595" s="116">
        <v>0.65990740740740739</v>
      </c>
      <c r="B595">
        <v>-505.84122239999999</v>
      </c>
      <c r="C595">
        <v>15391.846530000001</v>
      </c>
      <c r="D595">
        <v>1.2790928690000001</v>
      </c>
      <c r="E595">
        <v>2.2279006419999998</v>
      </c>
      <c r="G595" s="116"/>
    </row>
    <row r="596" spans="1:7">
      <c r="A596" s="116">
        <v>0.65993055555555558</v>
      </c>
      <c r="B596">
        <v>-496.26519339999999</v>
      </c>
      <c r="C596">
        <v>15390.323979999999</v>
      </c>
      <c r="D596">
        <v>1.2951746550000001</v>
      </c>
      <c r="E596">
        <v>2.2256625680000002</v>
      </c>
      <c r="G596" s="116"/>
    </row>
    <row r="597" spans="1:7">
      <c r="A597" s="116">
        <v>0.65995370370370365</v>
      </c>
      <c r="B597">
        <v>-493.26051239999998</v>
      </c>
      <c r="C597">
        <v>15389.520490000001</v>
      </c>
      <c r="D597">
        <v>1.2893717010000001</v>
      </c>
      <c r="E597">
        <v>2.227699055</v>
      </c>
      <c r="G597" s="116"/>
    </row>
    <row r="598" spans="1:7">
      <c r="A598" s="116">
        <v>0.65997685185185184</v>
      </c>
      <c r="B598">
        <v>-503.07013769999998</v>
      </c>
      <c r="C598">
        <v>15387.82101</v>
      </c>
      <c r="D598">
        <v>1.2878988259999999</v>
      </c>
      <c r="E598">
        <v>2.2272018999999998</v>
      </c>
      <c r="G598" s="116"/>
    </row>
    <row r="599" spans="1:7">
      <c r="A599" s="116">
        <v>0.66</v>
      </c>
      <c r="B599">
        <v>-498.21323589999997</v>
      </c>
      <c r="C599">
        <v>15386.143400000001</v>
      </c>
      <c r="D599">
        <v>1.2812306200000001</v>
      </c>
      <c r="E599">
        <v>2.2281033510000001</v>
      </c>
      <c r="G599" s="116"/>
    </row>
    <row r="600" spans="1:7">
      <c r="A600" s="116">
        <v>0.66002314814814811</v>
      </c>
      <c r="B600">
        <v>-500.19867160000001</v>
      </c>
      <c r="C600">
        <v>15385.350060000001</v>
      </c>
      <c r="D600">
        <v>1.2711880179999999</v>
      </c>
      <c r="E600">
        <v>2.226603415</v>
      </c>
      <c r="G600" s="116"/>
    </row>
    <row r="601" spans="1:7">
      <c r="A601" s="116">
        <v>0.6600462962962963</v>
      </c>
      <c r="B601">
        <v>-498.11639509999998</v>
      </c>
      <c r="C601">
        <v>15384.66815</v>
      </c>
      <c r="D601">
        <v>1.279954858</v>
      </c>
      <c r="E601">
        <v>2.2261332110000001</v>
      </c>
      <c r="G601" s="116"/>
    </row>
    <row r="602" spans="1:7">
      <c r="A602" s="116">
        <v>0.66006944444444449</v>
      </c>
      <c r="B602">
        <v>-485.64303410000002</v>
      </c>
      <c r="C602">
        <v>15384.655339999999</v>
      </c>
      <c r="D602">
        <v>1.2822513170000001</v>
      </c>
      <c r="E602">
        <v>2.227559748</v>
      </c>
      <c r="G602" s="116"/>
    </row>
    <row r="603" spans="1:7">
      <c r="A603" s="116">
        <v>0.66009259259259256</v>
      </c>
      <c r="B603">
        <v>-496.47566260000002</v>
      </c>
      <c r="C603">
        <v>15383.83267</v>
      </c>
      <c r="D603">
        <v>1.294676503</v>
      </c>
      <c r="E603">
        <v>2.2270975979999998</v>
      </c>
      <c r="G603" s="116"/>
    </row>
    <row r="604" spans="1:7">
      <c r="A604" s="116">
        <v>0.66011574074074075</v>
      </c>
      <c r="B604">
        <v>-498.25940680000002</v>
      </c>
      <c r="C604">
        <v>15382.241410000001</v>
      </c>
      <c r="D604">
        <v>1.2713634069999999</v>
      </c>
      <c r="E604">
        <v>2.2255819140000002</v>
      </c>
      <c r="G604" s="116"/>
    </row>
    <row r="605" spans="1:7">
      <c r="A605" s="116">
        <v>0.66013888888888894</v>
      </c>
      <c r="B605">
        <v>-491.30071299999997</v>
      </c>
      <c r="C605">
        <v>15382.125379999999</v>
      </c>
      <c r="D605">
        <v>1.284298275</v>
      </c>
      <c r="E605">
        <v>2.2273299660000001</v>
      </c>
      <c r="G605" s="116"/>
    </row>
    <row r="606" spans="1:7">
      <c r="A606" s="116">
        <v>0.66016203703703702</v>
      </c>
      <c r="B606">
        <v>-492.32481039999999</v>
      </c>
      <c r="C606">
        <v>15380.85475</v>
      </c>
      <c r="D606">
        <v>1.294278974</v>
      </c>
      <c r="E606">
        <v>2.2285238820000002</v>
      </c>
      <c r="G606" s="116"/>
    </row>
    <row r="607" spans="1:7">
      <c r="A607" s="116">
        <v>0.66018518518518521</v>
      </c>
      <c r="B607">
        <v>-490.26127559999998</v>
      </c>
      <c r="C607">
        <v>15380.336590000001</v>
      </c>
      <c r="D607">
        <v>1.2776282480000001</v>
      </c>
      <c r="E607">
        <v>2.2274679150000001</v>
      </c>
      <c r="G607" s="116"/>
    </row>
    <row r="608" spans="1:7">
      <c r="A608" s="116">
        <v>0.6602083333333334</v>
      </c>
      <c r="B608">
        <v>-493.92423980000001</v>
      </c>
      <c r="C608">
        <v>15378.37772</v>
      </c>
      <c r="D608">
        <v>1.2883364079999999</v>
      </c>
      <c r="E608">
        <v>2.2279305709999999</v>
      </c>
      <c r="G608" s="116"/>
    </row>
    <row r="609" spans="1:7">
      <c r="A609" s="116">
        <v>0.66023148148148147</v>
      </c>
      <c r="B609">
        <v>-492.82607910000002</v>
      </c>
      <c r="C609">
        <v>15376.67952</v>
      </c>
      <c r="D609">
        <v>1.284178716</v>
      </c>
      <c r="E609">
        <v>2.2271888500000001</v>
      </c>
      <c r="G609" s="116"/>
    </row>
    <row r="610" spans="1:7">
      <c r="A610" s="116">
        <v>0.66025462962962966</v>
      </c>
      <c r="B610">
        <v>-491.25719459999999</v>
      </c>
      <c r="C610">
        <v>15375.94872</v>
      </c>
      <c r="D610">
        <v>1.2910360059999999</v>
      </c>
      <c r="E610">
        <v>2.2278510229999999</v>
      </c>
      <c r="G610" s="116"/>
    </row>
    <row r="611" spans="1:7">
      <c r="A611" s="116">
        <v>0.66027777777777774</v>
      </c>
      <c r="B611">
        <v>-496.98116759999999</v>
      </c>
      <c r="C611">
        <v>15374.934359999999</v>
      </c>
      <c r="D611">
        <v>1.286542611</v>
      </c>
      <c r="E611">
        <v>2.2268169659999999</v>
      </c>
      <c r="G611" s="116"/>
    </row>
    <row r="612" spans="1:7">
      <c r="A612" s="116">
        <v>0.66030092592592593</v>
      </c>
      <c r="B612">
        <v>-507.27229670000003</v>
      </c>
      <c r="C612">
        <v>15374.88797</v>
      </c>
      <c r="D612">
        <v>1.2975458259999999</v>
      </c>
      <c r="E612">
        <v>2.2281928070000001</v>
      </c>
      <c r="G612" s="116"/>
    </row>
    <row r="613" spans="1:7">
      <c r="A613" s="116">
        <v>0.66032407407407401</v>
      </c>
      <c r="B613">
        <v>-496.75387499999999</v>
      </c>
      <c r="C613">
        <v>15373.300810000001</v>
      </c>
      <c r="D613">
        <v>1.275319611</v>
      </c>
      <c r="E613">
        <v>2.2282524889999999</v>
      </c>
      <c r="G613" s="116"/>
    </row>
    <row r="614" spans="1:7">
      <c r="A614" s="116">
        <v>0.6603472222222222</v>
      </c>
      <c r="B614">
        <v>-495.26552620000001</v>
      </c>
      <c r="C614">
        <v>15372.02018</v>
      </c>
      <c r="D614">
        <v>1.292990984</v>
      </c>
      <c r="E614">
        <v>2.225593323</v>
      </c>
      <c r="G614" s="116"/>
    </row>
    <row r="615" spans="1:7">
      <c r="A615" s="116">
        <v>0.66037037037037039</v>
      </c>
      <c r="B615">
        <v>-499.73310780000003</v>
      </c>
      <c r="C615">
        <v>15370.272559999999</v>
      </c>
      <c r="D615">
        <v>1.2709209589999999</v>
      </c>
      <c r="E615">
        <v>2.2263560670000002</v>
      </c>
      <c r="G615" s="116"/>
    </row>
    <row r="616" spans="1:7">
      <c r="A616" s="116">
        <v>0.66039351851851846</v>
      </c>
      <c r="B616">
        <v>-497.59568309999997</v>
      </c>
      <c r="C616">
        <v>15370.04924</v>
      </c>
      <c r="D616">
        <v>1.289141302</v>
      </c>
      <c r="E616">
        <v>2.2267593730000002</v>
      </c>
      <c r="G616" s="116"/>
    </row>
    <row r="617" spans="1:7">
      <c r="A617" s="116">
        <v>0.66041666666666665</v>
      </c>
      <c r="B617">
        <v>-496.40037949999999</v>
      </c>
      <c r="C617">
        <v>15369.987580000001</v>
      </c>
      <c r="D617">
        <v>1.2942576450000001</v>
      </c>
      <c r="E617">
        <v>2.2254854079999999</v>
      </c>
      <c r="G617" s="116"/>
    </row>
    <row r="618" spans="1:7">
      <c r="A618" s="116">
        <v>0.66043981481481484</v>
      </c>
      <c r="B618">
        <v>-496.3907102</v>
      </c>
      <c r="C618">
        <v>15369.98443</v>
      </c>
      <c r="D618">
        <v>1.2862177889999999</v>
      </c>
      <c r="E618">
        <v>2.2251636270000001</v>
      </c>
      <c r="G618" s="116"/>
    </row>
    <row r="619" spans="1:7">
      <c r="A619" s="116">
        <v>0.66046296296296292</v>
      </c>
      <c r="B619">
        <v>-496.39504030000001</v>
      </c>
      <c r="C619">
        <v>15369.752829999999</v>
      </c>
      <c r="D619">
        <v>1.28917438</v>
      </c>
      <c r="E619">
        <v>2.2262884569999999</v>
      </c>
      <c r="G619" s="116"/>
    </row>
    <row r="620" spans="1:7">
      <c r="A620" s="116">
        <v>0.66048611111111111</v>
      </c>
      <c r="B620">
        <v>-496.39327969999999</v>
      </c>
      <c r="C620">
        <v>15368.572920000001</v>
      </c>
      <c r="D620">
        <v>1.276925895</v>
      </c>
      <c r="E620">
        <v>2.2264701530000002</v>
      </c>
      <c r="G620" s="116"/>
    </row>
    <row r="621" spans="1:7">
      <c r="A621" s="116">
        <v>0.6605092592592593</v>
      </c>
      <c r="B621">
        <v>-496.40358989999999</v>
      </c>
      <c r="C621">
        <v>15366.91713</v>
      </c>
      <c r="D621">
        <v>1.2869345350000001</v>
      </c>
      <c r="E621">
        <v>2.22553337</v>
      </c>
      <c r="G621" s="116"/>
    </row>
    <row r="622" spans="1:7">
      <c r="A622" s="116">
        <v>0.66053240740740737</v>
      </c>
      <c r="B622">
        <v>-496.3927903</v>
      </c>
      <c r="C622">
        <v>15365.42992</v>
      </c>
      <c r="D622">
        <v>1.282301277</v>
      </c>
      <c r="E622">
        <v>2.2261858189999999</v>
      </c>
      <c r="G622" s="116"/>
    </row>
    <row r="623" spans="1:7">
      <c r="A623" s="116">
        <v>0.66055555555555556</v>
      </c>
      <c r="B623">
        <v>-496.40176880000001</v>
      </c>
      <c r="C623">
        <v>15364.61011</v>
      </c>
      <c r="D623">
        <v>1.27473518</v>
      </c>
      <c r="E623">
        <v>2.2280532470000001</v>
      </c>
      <c r="G623" s="116"/>
    </row>
    <row r="624" spans="1:7">
      <c r="A624" s="116">
        <v>0.66057870370370375</v>
      </c>
      <c r="B624">
        <v>-496.3957087</v>
      </c>
      <c r="C624">
        <v>15363.21205</v>
      </c>
      <c r="D624">
        <v>1.287637532</v>
      </c>
      <c r="E624">
        <v>2.228339461</v>
      </c>
      <c r="G624" s="116"/>
    </row>
    <row r="625" spans="1:7">
      <c r="A625" s="116">
        <v>0.66060185185185183</v>
      </c>
      <c r="B625">
        <v>-496.3961865</v>
      </c>
      <c r="C625">
        <v>15361.726199999999</v>
      </c>
      <c r="D625">
        <v>1.2846385360000001</v>
      </c>
      <c r="E625">
        <v>2.2277462529999998</v>
      </c>
      <c r="G625" s="116"/>
    </row>
    <row r="626" spans="1:7">
      <c r="A626" s="116">
        <v>0.66062500000000002</v>
      </c>
      <c r="B626">
        <v>-496.39777809999998</v>
      </c>
      <c r="C626">
        <v>15361.68239</v>
      </c>
      <c r="D626">
        <v>1.295733703</v>
      </c>
      <c r="E626">
        <v>2.2254769460000001</v>
      </c>
      <c r="G626" s="116"/>
    </row>
    <row r="627" spans="1:7">
      <c r="A627" s="116">
        <v>0.66064814814814821</v>
      </c>
      <c r="B627">
        <v>-496.39086830000002</v>
      </c>
      <c r="C627">
        <v>15360.840459999999</v>
      </c>
      <c r="D627">
        <v>1.2893414750000001</v>
      </c>
      <c r="E627">
        <v>2.2266255510000001</v>
      </c>
      <c r="G627" s="116"/>
    </row>
    <row r="628" spans="1:7">
      <c r="A628" s="116">
        <v>0.66067129629629628</v>
      </c>
      <c r="B628">
        <v>-496.41057000000001</v>
      </c>
      <c r="C628">
        <v>15359.75295</v>
      </c>
      <c r="D628">
        <v>1.3002899210000001</v>
      </c>
      <c r="E628">
        <v>2.225897453</v>
      </c>
      <c r="G628" s="116"/>
    </row>
    <row r="629" spans="1:7">
      <c r="A629" s="116">
        <v>0.66069444444444447</v>
      </c>
      <c r="B629">
        <v>-496.3953171</v>
      </c>
      <c r="C629">
        <v>15358.29135</v>
      </c>
      <c r="D629">
        <v>1.270964771</v>
      </c>
      <c r="E629">
        <v>2.227236204</v>
      </c>
      <c r="G629" s="116"/>
    </row>
    <row r="630" spans="1:7">
      <c r="A630" s="116">
        <v>0.66071759259259266</v>
      </c>
      <c r="B630">
        <v>-496.39971150000002</v>
      </c>
      <c r="C630">
        <v>15356.753500000001</v>
      </c>
      <c r="D630">
        <v>1.2728587060000001</v>
      </c>
      <c r="E630">
        <v>2.2270253109999998</v>
      </c>
      <c r="G630" s="116"/>
    </row>
    <row r="631" spans="1:7">
      <c r="A631" s="116">
        <v>0.66074074074074074</v>
      </c>
      <c r="B631">
        <v>-496.3982249</v>
      </c>
      <c r="C631">
        <v>15356.401400000001</v>
      </c>
      <c r="D631">
        <v>1.2835139680000001</v>
      </c>
      <c r="E631">
        <v>2.2285496619999998</v>
      </c>
      <c r="G631" s="116"/>
    </row>
    <row r="632" spans="1:7">
      <c r="A632" s="116">
        <v>0.66076388888888882</v>
      </c>
      <c r="B632">
        <v>-496.3904541</v>
      </c>
      <c r="C632">
        <v>15354.706840000001</v>
      </c>
      <c r="D632">
        <v>1.279981874</v>
      </c>
      <c r="E632">
        <v>2.2257015579999999</v>
      </c>
      <c r="G632" s="116"/>
    </row>
    <row r="633" spans="1:7">
      <c r="A633" s="116">
        <v>0.66078703703703701</v>
      </c>
      <c r="B633">
        <v>-496.39363600000001</v>
      </c>
      <c r="C633">
        <v>15354.34388</v>
      </c>
      <c r="D633">
        <v>1.274424912</v>
      </c>
      <c r="E633">
        <v>2.2264090859999999</v>
      </c>
      <c r="G633" s="116"/>
    </row>
    <row r="634" spans="1:7">
      <c r="A634" s="116">
        <v>0.66081018518518519</v>
      </c>
      <c r="B634">
        <v>-496.39599240000001</v>
      </c>
      <c r="C634">
        <v>15354.225710000001</v>
      </c>
      <c r="D634">
        <v>1.294228304</v>
      </c>
      <c r="E634">
        <v>2.227751349</v>
      </c>
      <c r="G634" s="116"/>
    </row>
    <row r="635" spans="1:7">
      <c r="A635" s="116">
        <v>0.66083333333333327</v>
      </c>
      <c r="B635">
        <v>-496.40309889999997</v>
      </c>
      <c r="C635">
        <v>15353.19572</v>
      </c>
      <c r="D635">
        <v>1.2713150499999999</v>
      </c>
      <c r="E635">
        <v>2.2267528560000001</v>
      </c>
      <c r="G635" s="116"/>
    </row>
    <row r="636" spans="1:7">
      <c r="A636" s="116">
        <v>0.66085648148148146</v>
      </c>
      <c r="B636">
        <v>-496.39446420000002</v>
      </c>
      <c r="C636">
        <v>15352.77101</v>
      </c>
      <c r="D636">
        <v>1.274194209</v>
      </c>
      <c r="E636">
        <v>2.2282088560000002</v>
      </c>
      <c r="G636" s="116"/>
    </row>
    <row r="637" spans="1:7">
      <c r="A637" s="116">
        <v>0.66087962962962965</v>
      </c>
      <c r="B637">
        <v>-496.40263979999997</v>
      </c>
      <c r="C637">
        <v>15351.84002</v>
      </c>
      <c r="D637">
        <v>1.288704174</v>
      </c>
      <c r="E637">
        <v>2.2259223339999998</v>
      </c>
      <c r="G637" s="116"/>
    </row>
    <row r="638" spans="1:7">
      <c r="A638" s="116">
        <v>0.66090277777777773</v>
      </c>
      <c r="B638">
        <v>-496.39718699999997</v>
      </c>
      <c r="C638">
        <v>15349.980729999999</v>
      </c>
      <c r="D638">
        <v>1.2812882990000001</v>
      </c>
      <c r="E638">
        <v>2.227742128</v>
      </c>
      <c r="G638" s="116"/>
    </row>
    <row r="639" spans="1:7">
      <c r="A639" s="116">
        <v>0.66092592592592592</v>
      </c>
      <c r="B639">
        <v>-496.40859019999999</v>
      </c>
      <c r="C639">
        <v>15348.769190000001</v>
      </c>
      <c r="D639">
        <v>1.285435195</v>
      </c>
      <c r="E639">
        <v>2.2266325029999998</v>
      </c>
      <c r="G639" s="116"/>
    </row>
    <row r="640" spans="1:7">
      <c r="A640" s="116">
        <v>0.66094907407407411</v>
      </c>
      <c r="B640">
        <v>-496.4031114</v>
      </c>
      <c r="C640">
        <v>15348.751910000001</v>
      </c>
      <c r="D640">
        <v>1.2905084019999999</v>
      </c>
      <c r="E640">
        <v>2.227811999</v>
      </c>
      <c r="G640" s="116"/>
    </row>
    <row r="641" spans="1:7">
      <c r="A641" s="116">
        <v>0.66097222222222218</v>
      </c>
      <c r="B641">
        <v>-496.3976371</v>
      </c>
      <c r="C641">
        <v>15348.18708</v>
      </c>
      <c r="D641">
        <v>1.2793661869999999</v>
      </c>
      <c r="E641">
        <v>2.2286208439999999</v>
      </c>
      <c r="G641" s="116"/>
    </row>
    <row r="642" spans="1:7">
      <c r="A642" s="116">
        <v>0.66099537037037037</v>
      </c>
      <c r="B642">
        <v>-496.41040859999998</v>
      </c>
      <c r="C642">
        <v>15348.158390000001</v>
      </c>
      <c r="D642">
        <v>1.2966582069999999</v>
      </c>
      <c r="E642">
        <v>2.2258483629999999</v>
      </c>
      <c r="G642" s="116"/>
    </row>
    <row r="643" spans="1:7">
      <c r="A643" s="116">
        <v>0.66101851851851856</v>
      </c>
      <c r="B643">
        <v>-496.41027839999998</v>
      </c>
      <c r="C643">
        <v>15347.899509999999</v>
      </c>
      <c r="D643">
        <v>1.2797524810000001</v>
      </c>
      <c r="E643">
        <v>2.2262633279999999</v>
      </c>
      <c r="G643" s="116"/>
    </row>
    <row r="644" spans="1:7">
      <c r="A644" s="116">
        <v>0.66104166666666664</v>
      </c>
      <c r="B644">
        <v>-496.3969846</v>
      </c>
      <c r="C644">
        <v>15346.85146</v>
      </c>
      <c r="D644">
        <v>1.282203462</v>
      </c>
      <c r="E644">
        <v>2.2279990029999999</v>
      </c>
      <c r="G644" s="116"/>
    </row>
    <row r="645" spans="1:7">
      <c r="A645" s="116">
        <v>0.66106481481481483</v>
      </c>
      <c r="B645">
        <v>-496.3945544</v>
      </c>
      <c r="C645">
        <v>15345.085719999999</v>
      </c>
      <c r="D645">
        <v>1.2850794640000001</v>
      </c>
      <c r="E645">
        <v>2.2264735340000001</v>
      </c>
      <c r="G645" s="116"/>
    </row>
    <row r="646" spans="1:7">
      <c r="A646" s="116">
        <v>0.66108796296296302</v>
      </c>
      <c r="B646">
        <v>-496.39156070000001</v>
      </c>
      <c r="C646">
        <v>15343.37041</v>
      </c>
      <c r="D646">
        <v>1.294117867</v>
      </c>
      <c r="E646">
        <v>2.2274768159999998</v>
      </c>
      <c r="G646" s="116"/>
    </row>
    <row r="647" spans="1:7">
      <c r="A647" s="116">
        <v>0.66111111111111109</v>
      </c>
      <c r="B647">
        <v>-496.41018500000001</v>
      </c>
      <c r="C647">
        <v>15341.721600000001</v>
      </c>
      <c r="D647">
        <v>1.2895367900000001</v>
      </c>
      <c r="E647">
        <v>2.2262642459999999</v>
      </c>
      <c r="G647" s="116"/>
    </row>
    <row r="648" spans="1:7">
      <c r="A648" s="116">
        <v>0.66113425925925928</v>
      </c>
      <c r="B648">
        <v>-496.41152929999998</v>
      </c>
      <c r="C648">
        <v>15341.098319999999</v>
      </c>
      <c r="D648">
        <v>1.276748185</v>
      </c>
      <c r="E648">
        <v>2.2267195050000002</v>
      </c>
      <c r="G648" s="116"/>
    </row>
    <row r="649" spans="1:7">
      <c r="A649" s="116">
        <v>0.66115740740740747</v>
      </c>
      <c r="B649">
        <v>-496.39122739999999</v>
      </c>
      <c r="C649">
        <v>15340.12486</v>
      </c>
      <c r="D649">
        <v>1.2838034540000001</v>
      </c>
      <c r="E649">
        <v>2.2279220959999999</v>
      </c>
      <c r="G649" s="116"/>
    </row>
    <row r="650" spans="1:7">
      <c r="A650" s="116">
        <v>0.66118055555555555</v>
      </c>
      <c r="B650">
        <v>-496.4045059</v>
      </c>
      <c r="C650">
        <v>15339.59244</v>
      </c>
      <c r="D650">
        <v>1.298482559</v>
      </c>
      <c r="E650">
        <v>2.2281007239999999</v>
      </c>
      <c r="G650" s="116"/>
    </row>
    <row r="651" spans="1:7">
      <c r="A651" s="116">
        <v>0.66120370370370374</v>
      </c>
      <c r="B651">
        <v>-496.39862390000002</v>
      </c>
      <c r="C651">
        <v>15338.20909</v>
      </c>
      <c r="D651">
        <v>1.2895213590000001</v>
      </c>
      <c r="E651">
        <v>2.2276556460000001</v>
      </c>
      <c r="G651" s="116"/>
    </row>
    <row r="652" spans="1:7">
      <c r="A652" s="116">
        <v>0.66122685185185182</v>
      </c>
      <c r="B652">
        <v>-496.3924146</v>
      </c>
      <c r="C652">
        <v>15336.43629</v>
      </c>
      <c r="D652">
        <v>1.286047959</v>
      </c>
      <c r="E652">
        <v>2.2283219559999998</v>
      </c>
      <c r="G652" s="116"/>
    </row>
    <row r="653" spans="1:7">
      <c r="A653" s="116">
        <v>0.66125</v>
      </c>
      <c r="B653">
        <v>-496.40625540000002</v>
      </c>
      <c r="C653">
        <v>15336.20327</v>
      </c>
      <c r="D653">
        <v>1.2947282280000001</v>
      </c>
      <c r="E653">
        <v>2.2269718639999998</v>
      </c>
      <c r="G653" s="116"/>
    </row>
    <row r="654" spans="1:7">
      <c r="A654" s="116">
        <v>0.66127314814814808</v>
      </c>
      <c r="B654">
        <v>-496.39243729999998</v>
      </c>
      <c r="C654">
        <v>15334.575790000001</v>
      </c>
      <c r="D654">
        <v>1.278630162</v>
      </c>
      <c r="E654">
        <v>2.2276243240000002</v>
      </c>
      <c r="G654" s="116"/>
    </row>
    <row r="655" spans="1:7">
      <c r="A655" s="116">
        <v>0.66129629629629627</v>
      </c>
      <c r="B655">
        <v>-496.39144679999998</v>
      </c>
      <c r="C655">
        <v>15333.129580000001</v>
      </c>
      <c r="D655">
        <v>1.27103451</v>
      </c>
      <c r="E655">
        <v>2.2268027620000002</v>
      </c>
      <c r="G655" s="116"/>
    </row>
    <row r="656" spans="1:7">
      <c r="A656" s="116">
        <v>0.66131944444444446</v>
      </c>
      <c r="B656">
        <v>-496.39265849999998</v>
      </c>
      <c r="C656">
        <v>15331.406709999999</v>
      </c>
      <c r="D656">
        <v>1.272616728</v>
      </c>
      <c r="E656">
        <v>2.2280289940000002</v>
      </c>
      <c r="G656" s="116"/>
    </row>
    <row r="657" spans="1:7">
      <c r="A657" s="116">
        <v>0.66134259259259254</v>
      </c>
      <c r="B657">
        <v>-496.4059006</v>
      </c>
      <c r="C657">
        <v>15329.86974</v>
      </c>
      <c r="D657">
        <v>1.298739495</v>
      </c>
      <c r="E657">
        <v>2.2254709579999998</v>
      </c>
      <c r="G657" s="116"/>
    </row>
    <row r="658" spans="1:7">
      <c r="A658" s="116">
        <v>0.66136574074074073</v>
      </c>
      <c r="B658">
        <v>-496.39395300000001</v>
      </c>
      <c r="C658">
        <v>15328.67332</v>
      </c>
      <c r="D658">
        <v>1.2919716880000001</v>
      </c>
      <c r="E658">
        <v>2.2271576369999999</v>
      </c>
      <c r="G658" s="116"/>
    </row>
    <row r="659" spans="1:7">
      <c r="A659" s="116">
        <v>0.66138888888888892</v>
      </c>
      <c r="B659">
        <v>-496.40396140000001</v>
      </c>
      <c r="C659">
        <v>15326.75844</v>
      </c>
      <c r="D659">
        <v>1.2766650159999999</v>
      </c>
      <c r="E659">
        <v>2.2269396540000002</v>
      </c>
      <c r="G659" s="116"/>
    </row>
    <row r="660" spans="1:7">
      <c r="A660" s="116">
        <v>0.66141203703703699</v>
      </c>
      <c r="B660">
        <v>-496.39939249999998</v>
      </c>
      <c r="C660">
        <v>15324.900869999999</v>
      </c>
      <c r="D660">
        <v>1.2749011809999999</v>
      </c>
      <c r="E660">
        <v>2.2263917160000002</v>
      </c>
      <c r="G660" s="116"/>
    </row>
    <row r="661" spans="1:7">
      <c r="A661" s="116">
        <v>0.66143518518518518</v>
      </c>
      <c r="B661">
        <v>-496.40536159999999</v>
      </c>
      <c r="C661">
        <v>15323.08274</v>
      </c>
      <c r="D661">
        <v>1.291871792</v>
      </c>
      <c r="E661">
        <v>2.2283024130000002</v>
      </c>
      <c r="G661" s="116"/>
    </row>
    <row r="662" spans="1:7">
      <c r="A662" s="116">
        <v>0.66145833333333337</v>
      </c>
      <c r="B662">
        <v>-496.39905160000001</v>
      </c>
      <c r="C662">
        <v>15322.33073</v>
      </c>
      <c r="D662">
        <v>1.296102817</v>
      </c>
      <c r="E662">
        <v>2.227516547</v>
      </c>
      <c r="G662" s="116"/>
    </row>
    <row r="663" spans="1:7">
      <c r="A663" s="116">
        <v>0.66148148148148145</v>
      </c>
      <c r="B663">
        <v>-496.39605069999999</v>
      </c>
      <c r="C663">
        <v>15321.346159999999</v>
      </c>
      <c r="D663">
        <v>1.2967333910000001</v>
      </c>
      <c r="E663">
        <v>2.2275468030000001</v>
      </c>
      <c r="G663" s="116"/>
    </row>
    <row r="664" spans="1:7">
      <c r="A664" s="116">
        <v>0.66150462962962964</v>
      </c>
      <c r="B664">
        <v>-496.40711570000002</v>
      </c>
      <c r="C664">
        <v>15321.1998</v>
      </c>
      <c r="D664">
        <v>1.292365738</v>
      </c>
      <c r="E664">
        <v>2.227299082</v>
      </c>
      <c r="G664" s="116"/>
    </row>
    <row r="665" spans="1:7">
      <c r="A665" s="116">
        <v>0.66152777777777783</v>
      </c>
      <c r="B665">
        <v>-496.3985606</v>
      </c>
      <c r="C665">
        <v>15320.129129999999</v>
      </c>
      <c r="D665">
        <v>1.2986558699999999</v>
      </c>
      <c r="E665">
        <v>2.2280059689999998</v>
      </c>
      <c r="G665" s="116"/>
    </row>
    <row r="666" spans="1:7">
      <c r="A666" s="116">
        <v>0.6615509259259259</v>
      </c>
      <c r="B666">
        <v>-496.40637980000002</v>
      </c>
      <c r="C666">
        <v>15319.507149999999</v>
      </c>
      <c r="D666">
        <v>1.2884609730000001</v>
      </c>
      <c r="E666">
        <v>2.2267052289999998</v>
      </c>
      <c r="G666" s="116"/>
    </row>
    <row r="667" spans="1:7">
      <c r="A667" s="116">
        <v>0.66157407407407409</v>
      </c>
      <c r="B667">
        <v>-496.4019624</v>
      </c>
      <c r="C667">
        <v>15318.617410000001</v>
      </c>
      <c r="D667">
        <v>1.2794041169999999</v>
      </c>
      <c r="E667">
        <v>2.2258315949999998</v>
      </c>
      <c r="G667" s="116"/>
    </row>
    <row r="668" spans="1:7">
      <c r="A668" s="116">
        <v>0.66159722222222228</v>
      </c>
      <c r="B668">
        <v>-496.40919880000001</v>
      </c>
      <c r="C668">
        <v>15317.661109999999</v>
      </c>
      <c r="D668">
        <v>1.272658115</v>
      </c>
      <c r="E668">
        <v>2.2262441009999998</v>
      </c>
      <c r="G668" s="116"/>
    </row>
    <row r="669" spans="1:7">
      <c r="A669" s="116">
        <v>0.66162037037037036</v>
      </c>
      <c r="B669">
        <v>-496.39255730000002</v>
      </c>
      <c r="C669">
        <v>15315.970520000001</v>
      </c>
      <c r="D669">
        <v>1.2923460529999999</v>
      </c>
      <c r="E669">
        <v>2.2270464900000002</v>
      </c>
      <c r="G669" s="116"/>
    </row>
    <row r="670" spans="1:7">
      <c r="A670" s="116">
        <v>0.66164351851851855</v>
      </c>
      <c r="B670">
        <v>-496.39409640000002</v>
      </c>
      <c r="C670">
        <v>15314.67923</v>
      </c>
      <c r="D670">
        <v>1.283526503</v>
      </c>
      <c r="E670">
        <v>2.2260486199999998</v>
      </c>
      <c r="G670" s="116"/>
    </row>
    <row r="671" spans="1:7">
      <c r="A671" s="116">
        <v>0.66166666666666674</v>
      </c>
      <c r="B671">
        <v>-496.40378440000001</v>
      </c>
      <c r="C671">
        <v>15314.42136</v>
      </c>
      <c r="D671">
        <v>1.283923769</v>
      </c>
      <c r="E671">
        <v>2.2273704269999999</v>
      </c>
      <c r="G671" s="116"/>
    </row>
    <row r="672" spans="1:7">
      <c r="A672" s="116">
        <v>0.66168981481481481</v>
      </c>
      <c r="B672">
        <v>-496.39671120000003</v>
      </c>
      <c r="C672">
        <v>15312.89795</v>
      </c>
      <c r="D672">
        <v>1.298007621</v>
      </c>
      <c r="E672">
        <v>2.2283663730000001</v>
      </c>
      <c r="G672" s="116"/>
    </row>
    <row r="673" spans="1:7">
      <c r="A673" s="116">
        <v>0.66171296296296289</v>
      </c>
      <c r="B673">
        <v>-496.41190690000002</v>
      </c>
      <c r="C673">
        <v>15312.629709999999</v>
      </c>
      <c r="D673">
        <v>1.2879715540000001</v>
      </c>
      <c r="E673">
        <v>2.2253754689999998</v>
      </c>
      <c r="G673" s="116"/>
    </row>
    <row r="674" spans="1:7">
      <c r="A674" s="116">
        <v>0.66173611111111108</v>
      </c>
      <c r="B674">
        <v>-496.40693429999999</v>
      </c>
      <c r="C674">
        <v>15311.658960000001</v>
      </c>
      <c r="D674">
        <v>1.2853454769999999</v>
      </c>
      <c r="E674">
        <v>2.2280209310000001</v>
      </c>
      <c r="G674" s="116"/>
    </row>
    <row r="675" spans="1:7">
      <c r="A675" s="116">
        <v>0.66175925925925927</v>
      </c>
      <c r="B675">
        <v>-496.40583370000002</v>
      </c>
      <c r="C675">
        <v>15310.98983</v>
      </c>
      <c r="D675">
        <v>1.30065104</v>
      </c>
      <c r="E675">
        <v>2.2260478840000002</v>
      </c>
      <c r="G675" s="116"/>
    </row>
    <row r="676" spans="1:7">
      <c r="A676" s="116">
        <v>0.66178240740740735</v>
      </c>
      <c r="B676">
        <v>-496.39948800000002</v>
      </c>
      <c r="C676">
        <v>15309.145130000001</v>
      </c>
      <c r="D676">
        <v>1.275259495</v>
      </c>
      <c r="E676">
        <v>2.2269282600000002</v>
      </c>
      <c r="G676" s="116"/>
    </row>
    <row r="677" spans="1:7">
      <c r="A677" s="116">
        <v>0.66180555555555554</v>
      </c>
      <c r="B677">
        <v>-496.39401800000002</v>
      </c>
      <c r="C677">
        <v>15308.6428</v>
      </c>
      <c r="D677">
        <v>1.2990588839999999</v>
      </c>
      <c r="E677">
        <v>2.2280836970000002</v>
      </c>
      <c r="G677" s="116"/>
    </row>
    <row r="678" spans="1:7">
      <c r="A678" s="116">
        <v>0.66182870370370372</v>
      </c>
      <c r="B678">
        <v>-496.3907112</v>
      </c>
      <c r="C678">
        <v>15307.139660000001</v>
      </c>
      <c r="D678">
        <v>1.2745834039999999</v>
      </c>
      <c r="E678">
        <v>2.2280367820000002</v>
      </c>
      <c r="G678" s="116"/>
    </row>
    <row r="679" spans="1:7">
      <c r="A679" s="116">
        <v>0.6618518518518518</v>
      </c>
      <c r="B679">
        <v>-496.40471380000002</v>
      </c>
      <c r="C679">
        <v>15306.82576</v>
      </c>
      <c r="D679">
        <v>1.27890188</v>
      </c>
      <c r="E679">
        <v>2.227409352</v>
      </c>
      <c r="G679" s="116"/>
    </row>
    <row r="680" spans="1:7">
      <c r="A680" s="116">
        <v>0.66187499999999999</v>
      </c>
      <c r="B680">
        <v>-496.39607790000002</v>
      </c>
      <c r="C680">
        <v>15305.66135</v>
      </c>
      <c r="D680">
        <v>1.2839522590000001</v>
      </c>
      <c r="E680">
        <v>2.2265449099999999</v>
      </c>
      <c r="G680" s="116"/>
    </row>
    <row r="681" spans="1:7">
      <c r="A681" s="116">
        <v>0.66189814814814818</v>
      </c>
      <c r="B681">
        <v>-496.39229119999999</v>
      </c>
      <c r="C681">
        <v>15305.10391</v>
      </c>
      <c r="D681">
        <v>1.293610841</v>
      </c>
      <c r="E681">
        <v>2.2265570189999999</v>
      </c>
      <c r="G681" s="116"/>
    </row>
    <row r="682" spans="1:7">
      <c r="A682" s="116">
        <v>0.66192129629629626</v>
      </c>
      <c r="B682">
        <v>-496.399227</v>
      </c>
      <c r="C682">
        <v>15304.97874</v>
      </c>
      <c r="D682">
        <v>1.2766886470000001</v>
      </c>
      <c r="E682">
        <v>2.2277905200000001</v>
      </c>
      <c r="G682" s="116"/>
    </row>
    <row r="683" spans="1:7">
      <c r="A683" s="116">
        <v>0.66194444444444445</v>
      </c>
      <c r="B683">
        <v>-496.40669050000002</v>
      </c>
      <c r="C683">
        <v>15304.257180000001</v>
      </c>
      <c r="D683">
        <v>1.2850338619999999</v>
      </c>
      <c r="E683">
        <v>2.2259355410000001</v>
      </c>
      <c r="G683" s="116"/>
    </row>
    <row r="684" spans="1:7">
      <c r="A684" s="116">
        <v>0.66196759259259264</v>
      </c>
      <c r="B684">
        <v>-496.40641649999998</v>
      </c>
      <c r="C684">
        <v>15303.663269999999</v>
      </c>
      <c r="D684">
        <v>1.2996104939999999</v>
      </c>
      <c r="E684">
        <v>2.2267237889999998</v>
      </c>
      <c r="G684" s="116"/>
    </row>
    <row r="685" spans="1:7">
      <c r="A685" s="116">
        <v>0.66199074074074071</v>
      </c>
      <c r="B685">
        <v>-496.40588300000002</v>
      </c>
      <c r="C685">
        <v>15301.916649999999</v>
      </c>
      <c r="D685">
        <v>1.290192459</v>
      </c>
      <c r="E685">
        <v>2.225607144</v>
      </c>
      <c r="G685" s="116"/>
    </row>
    <row r="686" spans="1:7">
      <c r="A686" s="116">
        <v>0.6620138888888889</v>
      </c>
      <c r="B686">
        <v>-496.40180340000001</v>
      </c>
      <c r="C686">
        <v>15300.699860000001</v>
      </c>
      <c r="D686">
        <v>1.2934186249999999</v>
      </c>
      <c r="E686">
        <v>2.2258853799999998</v>
      </c>
      <c r="G686" s="116"/>
    </row>
    <row r="687" spans="1:7">
      <c r="A687" s="116">
        <v>0.66203703703703709</v>
      </c>
      <c r="B687">
        <v>-496.40641909999999</v>
      </c>
      <c r="C687">
        <v>15300.374680000001</v>
      </c>
      <c r="D687">
        <v>1.2988614359999999</v>
      </c>
      <c r="E687">
        <v>2.2251496789999998</v>
      </c>
      <c r="G687" s="116"/>
    </row>
    <row r="688" spans="1:7">
      <c r="A688" s="116">
        <v>0.66206018518518517</v>
      </c>
      <c r="B688">
        <v>-496.4059125</v>
      </c>
      <c r="C688">
        <v>15299.815000000001</v>
      </c>
      <c r="D688">
        <v>1.291882875</v>
      </c>
      <c r="E688">
        <v>2.227813372</v>
      </c>
      <c r="G688" s="116"/>
    </row>
    <row r="689" spans="1:7">
      <c r="A689" s="116">
        <v>0.66208333333333336</v>
      </c>
      <c r="B689">
        <v>-496.39026050000001</v>
      </c>
      <c r="C689">
        <v>15297.83165</v>
      </c>
      <c r="D689">
        <v>1.286528012</v>
      </c>
      <c r="E689">
        <v>2.2280997450000002</v>
      </c>
      <c r="G689" s="116"/>
    </row>
    <row r="690" spans="1:7">
      <c r="A690" s="116">
        <v>0.66210648148148155</v>
      </c>
      <c r="B690">
        <v>-496.40113300000002</v>
      </c>
      <c r="C690">
        <v>15296.061229999999</v>
      </c>
      <c r="D690">
        <v>1.2828821690000001</v>
      </c>
      <c r="E690">
        <v>2.2283592639999998</v>
      </c>
      <c r="G690" s="116"/>
    </row>
    <row r="691" spans="1:7">
      <c r="A691" s="116">
        <v>0.66212962962962962</v>
      </c>
      <c r="B691">
        <v>-496.39657410000001</v>
      </c>
      <c r="C691">
        <v>15296.051219999999</v>
      </c>
      <c r="D691">
        <v>1.2935304409999999</v>
      </c>
      <c r="E691">
        <v>2.2275444250000001</v>
      </c>
      <c r="G691" s="116"/>
    </row>
    <row r="692" spans="1:7">
      <c r="A692" s="116">
        <v>0.66215277777777781</v>
      </c>
      <c r="B692">
        <v>-496.40742610000001</v>
      </c>
      <c r="C692">
        <v>15295.525739999999</v>
      </c>
      <c r="D692">
        <v>1.2929328179999999</v>
      </c>
      <c r="E692">
        <v>2.225405603</v>
      </c>
      <c r="G692" s="116"/>
    </row>
    <row r="693" spans="1:7">
      <c r="A693" s="116">
        <v>0.66217592592592589</v>
      </c>
      <c r="B693">
        <v>-496.39918849999998</v>
      </c>
      <c r="C693">
        <v>15294.291440000001</v>
      </c>
      <c r="D693">
        <v>1.29487412</v>
      </c>
      <c r="E693">
        <v>2.2269949179999999</v>
      </c>
      <c r="G693" s="116"/>
    </row>
    <row r="694" spans="1:7">
      <c r="A694" s="116">
        <v>0.66219907407407408</v>
      </c>
      <c r="B694">
        <v>-496.40984659999998</v>
      </c>
      <c r="C694">
        <v>15293.790779999999</v>
      </c>
      <c r="D694">
        <v>1.290804098</v>
      </c>
      <c r="E694">
        <v>2.226510019</v>
      </c>
      <c r="G694" s="116"/>
    </row>
    <row r="695" spans="1:7">
      <c r="A695" s="116">
        <v>0.66222222222222216</v>
      </c>
      <c r="B695">
        <v>-496.39259670000001</v>
      </c>
      <c r="C695">
        <v>15292.175800000001</v>
      </c>
      <c r="D695">
        <v>1.273341082</v>
      </c>
      <c r="E695">
        <v>2.2252908819999999</v>
      </c>
      <c r="G695" s="116"/>
    </row>
    <row r="696" spans="1:7">
      <c r="A696" s="116">
        <v>0.66224537037037035</v>
      </c>
      <c r="B696">
        <v>-496.403728</v>
      </c>
      <c r="C696">
        <v>15290.599410000001</v>
      </c>
      <c r="D696">
        <v>1.2846909900000001</v>
      </c>
      <c r="E696">
        <v>2.2261246689999998</v>
      </c>
      <c r="G696" s="116"/>
    </row>
    <row r="697" spans="1:7">
      <c r="A697" s="116">
        <v>0.66226851851851853</v>
      </c>
      <c r="B697">
        <v>-496.39919159999999</v>
      </c>
      <c r="C697">
        <v>15290.06848</v>
      </c>
      <c r="D697">
        <v>1.2914182110000001</v>
      </c>
      <c r="E697">
        <v>2.2271765540000001</v>
      </c>
      <c r="G697" s="116"/>
    </row>
    <row r="698" spans="1:7">
      <c r="A698" s="116">
        <v>0.66229166666666661</v>
      </c>
      <c r="B698">
        <v>-496.39808859999999</v>
      </c>
      <c r="C698">
        <v>15289.232620000001</v>
      </c>
      <c r="D698">
        <v>1.2925734200000001</v>
      </c>
      <c r="E698">
        <v>2.2259981500000001</v>
      </c>
      <c r="G698" s="116"/>
    </row>
    <row r="699" spans="1:7">
      <c r="A699" s="116">
        <v>0.6623148148148148</v>
      </c>
      <c r="B699">
        <v>-496.40688110000002</v>
      </c>
      <c r="C699">
        <v>15287.69839</v>
      </c>
      <c r="D699">
        <v>1.2744446380000001</v>
      </c>
      <c r="E699">
        <v>2.2278034739999999</v>
      </c>
      <c r="G699" s="116"/>
    </row>
    <row r="700" spans="1:7">
      <c r="A700" s="116">
        <v>0.66233796296296299</v>
      </c>
      <c r="B700">
        <v>-496.39592679999998</v>
      </c>
      <c r="C700">
        <v>15287.45398</v>
      </c>
      <c r="D700">
        <v>1.300005461</v>
      </c>
      <c r="E700">
        <v>2.2276403139999998</v>
      </c>
      <c r="G700" s="116"/>
    </row>
    <row r="701" spans="1:7">
      <c r="A701" s="116">
        <v>0.66236111111111107</v>
      </c>
      <c r="B701">
        <v>-506.16226510000001</v>
      </c>
      <c r="C701">
        <v>15286.47496</v>
      </c>
      <c r="D701">
        <v>1.293922061</v>
      </c>
      <c r="E701">
        <v>2.2270366340000001</v>
      </c>
      <c r="G701" s="116"/>
    </row>
    <row r="702" spans="1:7">
      <c r="A702" s="116">
        <v>0.66238425925925926</v>
      </c>
      <c r="B702">
        <v>-496.67591640000001</v>
      </c>
      <c r="C702">
        <v>15286.01571</v>
      </c>
      <c r="D702">
        <v>1.290943339</v>
      </c>
      <c r="E702">
        <v>2.2273802360000001</v>
      </c>
      <c r="G702" s="116"/>
    </row>
    <row r="703" spans="1:7">
      <c r="A703" s="116">
        <v>0.66240740740740744</v>
      </c>
      <c r="B703">
        <v>-492.23781760000003</v>
      </c>
      <c r="C703">
        <v>15285.511409999999</v>
      </c>
      <c r="D703">
        <v>1.2883883890000001</v>
      </c>
      <c r="E703">
        <v>2.2271519820000001</v>
      </c>
      <c r="G703" s="116"/>
    </row>
    <row r="704" spans="1:7">
      <c r="A704" s="116">
        <v>0.66243055555555552</v>
      </c>
      <c r="B704">
        <v>-490.49103409999998</v>
      </c>
      <c r="C704">
        <v>15285.37545</v>
      </c>
      <c r="D704">
        <v>1.275284648</v>
      </c>
      <c r="E704">
        <v>2.225943719</v>
      </c>
      <c r="G704" s="116"/>
    </row>
    <row r="705" spans="1:7">
      <c r="A705" s="116">
        <v>0.66245370370370371</v>
      </c>
      <c r="B705">
        <v>-496.51429339999999</v>
      </c>
      <c r="C705">
        <v>15284.73574</v>
      </c>
      <c r="D705">
        <v>1.2720384220000001</v>
      </c>
      <c r="E705">
        <v>2.2264617599999998</v>
      </c>
      <c r="G705" s="116"/>
    </row>
    <row r="706" spans="1:7">
      <c r="A706" s="116">
        <v>0.6624768518518519</v>
      </c>
      <c r="B706">
        <v>-503.28322209999999</v>
      </c>
      <c r="C706">
        <v>15284.551359999999</v>
      </c>
      <c r="D706">
        <v>1.2984901609999999</v>
      </c>
      <c r="E706">
        <v>2.2273540660000002</v>
      </c>
      <c r="G706" s="116"/>
    </row>
    <row r="707" spans="1:7">
      <c r="A707" s="116">
        <v>0.66249999999999998</v>
      </c>
      <c r="B707">
        <v>-507.19867219999998</v>
      </c>
      <c r="C707">
        <v>15283.511350000001</v>
      </c>
      <c r="D707">
        <v>1.284640357</v>
      </c>
      <c r="E707">
        <v>2.2287620060000002</v>
      </c>
      <c r="G707" s="116"/>
    </row>
    <row r="708" spans="1:7">
      <c r="A708" s="116">
        <v>0.66252314814814817</v>
      </c>
      <c r="B708">
        <v>-495.07755600000002</v>
      </c>
      <c r="C708">
        <v>15282.384899999999</v>
      </c>
      <c r="D708">
        <v>1.2875132920000001</v>
      </c>
      <c r="E708">
        <v>2.2259385009999999</v>
      </c>
      <c r="G708" s="116"/>
    </row>
    <row r="709" spans="1:7">
      <c r="A709" s="116">
        <v>0.66254629629629636</v>
      </c>
      <c r="B709">
        <v>-492.41779079999998</v>
      </c>
      <c r="C709">
        <v>15281.91228</v>
      </c>
      <c r="D709">
        <v>1.2853170629999999</v>
      </c>
      <c r="E709">
        <v>2.2273284150000001</v>
      </c>
      <c r="G709" s="116"/>
    </row>
    <row r="710" spans="1:7">
      <c r="A710" s="116">
        <v>0.66256944444444443</v>
      </c>
      <c r="B710">
        <v>-503.69588950000002</v>
      </c>
      <c r="C710">
        <v>15280.747020000001</v>
      </c>
      <c r="D710">
        <v>1.2970229550000001</v>
      </c>
      <c r="E710">
        <v>2.227615466</v>
      </c>
      <c r="G710" s="116"/>
    </row>
    <row r="711" spans="1:7">
      <c r="A711" s="116">
        <v>0.66259259259259262</v>
      </c>
      <c r="B711">
        <v>-493.75472589999998</v>
      </c>
      <c r="C711">
        <v>15279.872520000001</v>
      </c>
      <c r="D711">
        <v>1.285914271</v>
      </c>
      <c r="E711">
        <v>2.22578823</v>
      </c>
      <c r="G711" s="116"/>
    </row>
    <row r="712" spans="1:7">
      <c r="A712" s="116">
        <v>0.66261574074074081</v>
      </c>
      <c r="B712">
        <v>-488.88883329999999</v>
      </c>
      <c r="C712">
        <v>15279.077090000001</v>
      </c>
      <c r="D712">
        <v>1.290343843</v>
      </c>
      <c r="E712">
        <v>2.2271924699999999</v>
      </c>
      <c r="G712" s="116"/>
    </row>
    <row r="713" spans="1:7">
      <c r="A713" s="116">
        <v>0.66263888888888889</v>
      </c>
      <c r="B713">
        <v>-491.60305790000001</v>
      </c>
      <c r="C713">
        <v>15278.18334</v>
      </c>
      <c r="D713">
        <v>1.286872751</v>
      </c>
      <c r="E713">
        <v>2.2285901739999998</v>
      </c>
      <c r="G713" s="116"/>
    </row>
    <row r="714" spans="1:7">
      <c r="A714" s="116">
        <v>0.66266203703703697</v>
      </c>
      <c r="B714">
        <v>-499.25888950000001</v>
      </c>
      <c r="C714">
        <v>15276.634480000001</v>
      </c>
      <c r="D714">
        <v>1.2978939899999999</v>
      </c>
      <c r="E714">
        <v>2.2285001860000002</v>
      </c>
      <c r="G714" s="116"/>
    </row>
    <row r="715" spans="1:7">
      <c r="A715" s="116">
        <v>0.66268518518518515</v>
      </c>
      <c r="B715">
        <v>-492.16120669999998</v>
      </c>
      <c r="C715">
        <v>15276.60816</v>
      </c>
      <c r="D715">
        <v>1.2790398359999999</v>
      </c>
      <c r="E715">
        <v>2.2285682499999999</v>
      </c>
      <c r="G715" s="116"/>
    </row>
    <row r="716" spans="1:7">
      <c r="A716" s="116">
        <v>0.66270833333333334</v>
      </c>
      <c r="B716">
        <v>-506.09870790000002</v>
      </c>
      <c r="C716">
        <v>15276.30313</v>
      </c>
      <c r="D716">
        <v>1.2814992540000001</v>
      </c>
      <c r="E716">
        <v>2.2259741169999998</v>
      </c>
      <c r="G716" s="116"/>
    </row>
    <row r="717" spans="1:7">
      <c r="A717" s="116">
        <v>0.66273148148148142</v>
      </c>
      <c r="B717">
        <v>-498.01060489999998</v>
      </c>
      <c r="C717">
        <v>15274.887199999999</v>
      </c>
      <c r="D717">
        <v>1.278408118</v>
      </c>
      <c r="E717">
        <v>2.2277894859999998</v>
      </c>
      <c r="G717" s="116"/>
    </row>
    <row r="718" spans="1:7">
      <c r="A718" s="116">
        <v>0.66275462962962961</v>
      </c>
      <c r="B718">
        <v>-494.62848320000001</v>
      </c>
      <c r="C718">
        <v>15272.98069</v>
      </c>
      <c r="D718">
        <v>1.2884819519999999</v>
      </c>
      <c r="E718">
        <v>2.226859213</v>
      </c>
      <c r="G718" s="116"/>
    </row>
    <row r="719" spans="1:7">
      <c r="A719" s="116">
        <v>0.6627777777777778</v>
      </c>
      <c r="B719">
        <v>-493.4980496</v>
      </c>
      <c r="C719">
        <v>15272.55882</v>
      </c>
      <c r="D719">
        <v>1.292752044</v>
      </c>
      <c r="E719">
        <v>2.2260108820000002</v>
      </c>
      <c r="G719" s="116"/>
    </row>
    <row r="720" spans="1:7">
      <c r="A720" s="116">
        <v>0.66280092592592588</v>
      </c>
      <c r="B720">
        <v>-503.72458710000001</v>
      </c>
      <c r="C720">
        <v>15270.564270000001</v>
      </c>
      <c r="D720">
        <v>1.273457029</v>
      </c>
      <c r="E720">
        <v>2.2273858049999999</v>
      </c>
      <c r="G720" s="116"/>
    </row>
    <row r="721" spans="1:7">
      <c r="A721" s="116">
        <v>0.66282407407407407</v>
      </c>
      <c r="B721">
        <v>-498.92974900000002</v>
      </c>
      <c r="C721">
        <v>15268.87751</v>
      </c>
      <c r="D721">
        <v>1.286120403</v>
      </c>
      <c r="E721">
        <v>2.2278947389999999</v>
      </c>
      <c r="G721" s="116"/>
    </row>
    <row r="722" spans="1:7">
      <c r="A722" s="116">
        <v>0.66284722222222225</v>
      </c>
      <c r="B722">
        <v>-491.66123140000002</v>
      </c>
      <c r="C722">
        <v>15267.05399</v>
      </c>
      <c r="D722">
        <v>1.272829314</v>
      </c>
      <c r="E722">
        <v>2.225746472</v>
      </c>
      <c r="G722" s="116"/>
    </row>
    <row r="723" spans="1:7">
      <c r="A723" s="116">
        <v>0.66287037037037033</v>
      </c>
      <c r="B723">
        <v>-495.14199810000002</v>
      </c>
      <c r="C723">
        <v>15265.8994</v>
      </c>
      <c r="D723">
        <v>1.272285772</v>
      </c>
      <c r="E723">
        <v>2.2256444480000002</v>
      </c>
      <c r="G723" s="116"/>
    </row>
    <row r="724" spans="1:7">
      <c r="A724" s="116">
        <v>0.66289351851851852</v>
      </c>
      <c r="B724">
        <v>-493.6722378</v>
      </c>
      <c r="C724">
        <v>15264.08483</v>
      </c>
      <c r="D724">
        <v>1.2841757760000001</v>
      </c>
      <c r="E724">
        <v>2.2261922520000001</v>
      </c>
      <c r="G724" s="116"/>
    </row>
    <row r="725" spans="1:7">
      <c r="A725" s="116">
        <v>0.66291666666666671</v>
      </c>
      <c r="B725">
        <v>-502.44724969999999</v>
      </c>
      <c r="C725">
        <v>15262.85534</v>
      </c>
      <c r="D725">
        <v>1.275043599</v>
      </c>
      <c r="E725">
        <v>2.226202867</v>
      </c>
      <c r="G725" s="116"/>
    </row>
    <row r="726" spans="1:7">
      <c r="A726" s="116">
        <v>0.66293981481481479</v>
      </c>
      <c r="B726">
        <v>-494.50036519999998</v>
      </c>
      <c r="C726">
        <v>15261.468940000001</v>
      </c>
      <c r="D726">
        <v>1.2930825420000001</v>
      </c>
      <c r="E726">
        <v>2.225811245</v>
      </c>
      <c r="G726" s="116"/>
    </row>
    <row r="727" spans="1:7">
      <c r="A727" s="116">
        <v>0.66296296296296298</v>
      </c>
      <c r="B727">
        <v>-488.08723149999997</v>
      </c>
      <c r="C727">
        <v>15261.01159</v>
      </c>
      <c r="D727">
        <v>1.2924823569999999</v>
      </c>
      <c r="E727">
        <v>2.2269855089999999</v>
      </c>
      <c r="G727" s="116"/>
    </row>
    <row r="728" spans="1:7">
      <c r="A728" s="116">
        <v>0.66298611111111116</v>
      </c>
      <c r="B728">
        <v>-486.90660980000001</v>
      </c>
      <c r="C728">
        <v>15259.06494</v>
      </c>
      <c r="D728">
        <v>1.292038794</v>
      </c>
      <c r="E728">
        <v>2.226118568</v>
      </c>
      <c r="G728" s="116"/>
    </row>
    <row r="729" spans="1:7">
      <c r="A729" s="116">
        <v>0.66300925925925924</v>
      </c>
      <c r="B729">
        <v>-502.43140729999999</v>
      </c>
      <c r="C729">
        <v>15257.6229</v>
      </c>
      <c r="D729">
        <v>1.271950774</v>
      </c>
      <c r="E729">
        <v>2.227952438</v>
      </c>
      <c r="G729" s="116"/>
    </row>
    <row r="730" spans="1:7">
      <c r="A730" s="116">
        <v>0.66303240740740743</v>
      </c>
      <c r="B730">
        <v>-498.13770820000002</v>
      </c>
      <c r="C730">
        <v>15257.367620000001</v>
      </c>
      <c r="D730">
        <v>1.270824892</v>
      </c>
      <c r="E730">
        <v>2.2276897820000001</v>
      </c>
      <c r="G730" s="116"/>
    </row>
    <row r="731" spans="1:7">
      <c r="A731" s="116">
        <v>0.66305555555555562</v>
      </c>
      <c r="B731">
        <v>-507.82038679999999</v>
      </c>
      <c r="C731">
        <v>15256.953299999999</v>
      </c>
      <c r="D731">
        <v>1.2912887230000001</v>
      </c>
      <c r="E731">
        <v>2.2269103659999998</v>
      </c>
      <c r="G731" s="116"/>
    </row>
    <row r="732" spans="1:7">
      <c r="A732" s="116">
        <v>0.6630787037037037</v>
      </c>
      <c r="B732">
        <v>-498.78126379999998</v>
      </c>
      <c r="C732">
        <v>15256.406779999999</v>
      </c>
      <c r="D732">
        <v>1.2868173119999999</v>
      </c>
      <c r="E732">
        <v>2.2260135710000002</v>
      </c>
      <c r="G732" s="116"/>
    </row>
    <row r="733" spans="1:7">
      <c r="A733" s="116">
        <v>0.66310185185185189</v>
      </c>
      <c r="B733">
        <v>-487.23173009999999</v>
      </c>
      <c r="C733">
        <v>15254.50837</v>
      </c>
      <c r="D733">
        <v>1.2775700699999999</v>
      </c>
      <c r="E733">
        <v>2.2270955200000002</v>
      </c>
      <c r="G733" s="116"/>
    </row>
    <row r="734" spans="1:7">
      <c r="A734" s="116">
        <v>0.66312499999999996</v>
      </c>
      <c r="B734">
        <v>-481.70073380000002</v>
      </c>
      <c r="C734">
        <v>15253.58833</v>
      </c>
      <c r="D734">
        <v>1.284802585</v>
      </c>
      <c r="E734">
        <v>2.2260412239999998</v>
      </c>
      <c r="G734" s="116"/>
    </row>
    <row r="735" spans="1:7">
      <c r="A735" s="116">
        <v>0.66314814814814815</v>
      </c>
      <c r="B735">
        <v>-489.5878884</v>
      </c>
      <c r="C735">
        <v>15253.307339999999</v>
      </c>
      <c r="D735">
        <v>1.2766908509999999</v>
      </c>
      <c r="E735">
        <v>2.226891256</v>
      </c>
      <c r="G735" s="116"/>
    </row>
    <row r="736" spans="1:7">
      <c r="A736" s="116">
        <v>0.66317129629629623</v>
      </c>
      <c r="B736">
        <v>-490.8442708</v>
      </c>
      <c r="C736">
        <v>15252.536330000001</v>
      </c>
      <c r="D736">
        <v>1.3005380740000001</v>
      </c>
      <c r="E736">
        <v>2.2268459250000001</v>
      </c>
      <c r="G736" s="116"/>
    </row>
    <row r="737" spans="1:7">
      <c r="A737" s="116">
        <v>0.66319444444444442</v>
      </c>
      <c r="B737">
        <v>-499.13115390000002</v>
      </c>
      <c r="C737">
        <v>15252.041590000001</v>
      </c>
      <c r="D737">
        <v>1.2891280430000001</v>
      </c>
      <c r="E737">
        <v>2.2254137539999999</v>
      </c>
      <c r="G737" s="116"/>
    </row>
    <row r="738" spans="1:7">
      <c r="A738" s="116">
        <v>0.66321759259259261</v>
      </c>
      <c r="B738">
        <v>-504.84951910000001</v>
      </c>
      <c r="C738">
        <v>15250.576129999999</v>
      </c>
      <c r="D738">
        <v>1.288200697</v>
      </c>
      <c r="E738">
        <v>2.225865754</v>
      </c>
      <c r="G738" s="116"/>
    </row>
    <row r="739" spans="1:7">
      <c r="A739" s="116">
        <v>0.66324074074074069</v>
      </c>
      <c r="B739">
        <v>-487.83775480000003</v>
      </c>
      <c r="C739">
        <v>15249.34209</v>
      </c>
      <c r="D739">
        <v>1.297604803</v>
      </c>
      <c r="E739">
        <v>2.2273937319999999</v>
      </c>
      <c r="G739" s="116"/>
    </row>
    <row r="740" spans="1:7">
      <c r="A740" s="116">
        <v>0.66326388888888888</v>
      </c>
      <c r="B740">
        <v>-491.41805479999999</v>
      </c>
      <c r="C740">
        <v>15248.640729999999</v>
      </c>
      <c r="D740">
        <v>1.2971400150000001</v>
      </c>
      <c r="E740">
        <v>2.2263067439999999</v>
      </c>
      <c r="G740" s="116"/>
    </row>
    <row r="741" spans="1:7">
      <c r="A741" s="116">
        <v>0.66328703703703706</v>
      </c>
      <c r="B741">
        <v>-493.13211669999998</v>
      </c>
      <c r="C741">
        <v>15247.65381</v>
      </c>
      <c r="D741">
        <v>1.2783527370000001</v>
      </c>
      <c r="E741">
        <v>2.227431277</v>
      </c>
      <c r="G741" s="116"/>
    </row>
    <row r="742" spans="1:7">
      <c r="A742" s="116">
        <v>0.66331018518518514</v>
      </c>
      <c r="B742">
        <v>-495.61852299999998</v>
      </c>
      <c r="C742">
        <v>15245.734049999999</v>
      </c>
      <c r="D742">
        <v>1.2962126890000001</v>
      </c>
      <c r="E742">
        <v>2.2257095040000001</v>
      </c>
      <c r="G742" s="116"/>
    </row>
    <row r="743" spans="1:7">
      <c r="A743" s="116">
        <v>0.66333333333333333</v>
      </c>
      <c r="B743">
        <v>-499.69117549999999</v>
      </c>
      <c r="C743">
        <v>15245.577789999999</v>
      </c>
      <c r="D743">
        <v>1.287423982</v>
      </c>
      <c r="E743">
        <v>2.2279497269999999</v>
      </c>
      <c r="G743" s="116"/>
    </row>
    <row r="744" spans="1:7">
      <c r="A744" s="116">
        <v>0.66335648148148152</v>
      </c>
      <c r="B744">
        <v>-502.0379944</v>
      </c>
      <c r="C744">
        <v>15243.87916</v>
      </c>
      <c r="D744">
        <v>1.2841391740000001</v>
      </c>
      <c r="E744">
        <v>2.2275660849999999</v>
      </c>
      <c r="G744" s="116"/>
    </row>
    <row r="745" spans="1:7">
      <c r="A745" s="116">
        <v>0.6633796296296296</v>
      </c>
      <c r="B745">
        <v>-498.32610469999997</v>
      </c>
      <c r="C745">
        <v>15242.664000000001</v>
      </c>
      <c r="D745">
        <v>1.2834721200000001</v>
      </c>
      <c r="E745">
        <v>2.2264150109999998</v>
      </c>
      <c r="G745" s="116"/>
    </row>
    <row r="746" spans="1:7">
      <c r="A746" s="116">
        <v>0.66340277777777779</v>
      </c>
      <c r="B746">
        <v>-498.35798599999998</v>
      </c>
      <c r="C746">
        <v>15241.55168</v>
      </c>
      <c r="D746">
        <v>1.2994254080000001</v>
      </c>
      <c r="E746">
        <v>2.228346889</v>
      </c>
      <c r="G746" s="116"/>
    </row>
    <row r="747" spans="1:7">
      <c r="A747" s="116">
        <v>0.66342592592592597</v>
      </c>
      <c r="B747">
        <v>-487.42234639999998</v>
      </c>
      <c r="C747">
        <v>15240.42239</v>
      </c>
      <c r="D747">
        <v>1.276839048</v>
      </c>
      <c r="E747">
        <v>2.228456934</v>
      </c>
      <c r="G747" s="116"/>
    </row>
    <row r="748" spans="1:7">
      <c r="A748" s="116">
        <v>0.66344907407407405</v>
      </c>
      <c r="B748">
        <v>-495.58883739999999</v>
      </c>
      <c r="C748">
        <v>15239.835230000001</v>
      </c>
      <c r="D748">
        <v>1.27948347</v>
      </c>
      <c r="E748">
        <v>2.2260032390000002</v>
      </c>
      <c r="G748" s="116"/>
    </row>
    <row r="749" spans="1:7">
      <c r="A749" s="116">
        <v>0.66347222222222224</v>
      </c>
      <c r="B749">
        <v>-496.19824949999997</v>
      </c>
      <c r="C749">
        <v>15238.789640000001</v>
      </c>
      <c r="D749">
        <v>1.2893624930000001</v>
      </c>
      <c r="E749">
        <v>2.2278914830000001</v>
      </c>
      <c r="G749" s="116"/>
    </row>
    <row r="750" spans="1:7">
      <c r="A750" s="116">
        <v>0.66349537037037043</v>
      </c>
      <c r="B750">
        <v>-488.20076110000002</v>
      </c>
      <c r="C750">
        <v>15238.28667</v>
      </c>
      <c r="D750">
        <v>1.2911089069999999</v>
      </c>
      <c r="E750">
        <v>2.2258669969999998</v>
      </c>
      <c r="G750" s="116"/>
    </row>
    <row r="751" spans="1:7">
      <c r="A751" s="116">
        <v>0.66351851851851851</v>
      </c>
      <c r="B751">
        <v>-483.75783639999997</v>
      </c>
      <c r="C751">
        <v>15237.456099999999</v>
      </c>
      <c r="D751">
        <v>1.2983576379999999</v>
      </c>
      <c r="E751">
        <v>2.2278930890000002</v>
      </c>
      <c r="G751" s="116"/>
    </row>
    <row r="752" spans="1:7">
      <c r="A752" s="116">
        <v>0.6635416666666667</v>
      </c>
      <c r="B752">
        <v>-499.96723029999998</v>
      </c>
      <c r="C752">
        <v>15236.231159999999</v>
      </c>
      <c r="D752">
        <v>1.3005248810000001</v>
      </c>
      <c r="E752">
        <v>2.2258902979999999</v>
      </c>
      <c r="G752" s="116"/>
    </row>
    <row r="753" spans="1:7">
      <c r="A753" s="116">
        <v>0.66356481481481489</v>
      </c>
      <c r="B753">
        <v>-490.46773930000001</v>
      </c>
      <c r="C753">
        <v>15235.00279</v>
      </c>
      <c r="D753">
        <v>1.2776674649999999</v>
      </c>
      <c r="E753">
        <v>2.2264293240000002</v>
      </c>
      <c r="G753" s="116"/>
    </row>
    <row r="754" spans="1:7">
      <c r="A754" s="116">
        <v>0.66358796296296296</v>
      </c>
      <c r="B754">
        <v>-502.65050609999997</v>
      </c>
      <c r="C754">
        <v>15233.05564</v>
      </c>
      <c r="D754">
        <v>1.281294014</v>
      </c>
      <c r="E754">
        <v>2.2278417359999998</v>
      </c>
      <c r="G754" s="116"/>
    </row>
    <row r="755" spans="1:7">
      <c r="A755" s="116">
        <v>0.66361111111111104</v>
      </c>
      <c r="B755">
        <v>-494.37512429999998</v>
      </c>
      <c r="C755">
        <v>15231.716899999999</v>
      </c>
      <c r="D755">
        <v>1.2930282870000001</v>
      </c>
      <c r="E755">
        <v>2.2271325260000001</v>
      </c>
      <c r="G755" s="116"/>
    </row>
    <row r="756" spans="1:7">
      <c r="A756" s="116">
        <v>0.66363425925925923</v>
      </c>
      <c r="B756">
        <v>-505.30598149999997</v>
      </c>
      <c r="C756">
        <v>15230.50261</v>
      </c>
      <c r="D756">
        <v>1.2915552969999999</v>
      </c>
      <c r="E756">
        <v>2.227538569</v>
      </c>
      <c r="G756" s="116"/>
    </row>
    <row r="757" spans="1:7">
      <c r="A757" s="116">
        <v>0.66365740740740742</v>
      </c>
      <c r="B757">
        <v>-499.16072000000003</v>
      </c>
      <c r="C757">
        <v>15230.434149999999</v>
      </c>
      <c r="D757">
        <v>1.2755960690000001</v>
      </c>
      <c r="E757">
        <v>2.2261391009999998</v>
      </c>
      <c r="G757" s="116"/>
    </row>
    <row r="758" spans="1:7">
      <c r="A758" s="116">
        <v>0.6636805555555555</v>
      </c>
      <c r="B758">
        <v>-491.8445883</v>
      </c>
      <c r="C758">
        <v>15229.50741</v>
      </c>
      <c r="D758">
        <v>1.2854954220000001</v>
      </c>
      <c r="E758">
        <v>2.2274474880000001</v>
      </c>
      <c r="G758" s="116"/>
    </row>
    <row r="759" spans="1:7">
      <c r="A759" s="116">
        <v>0.66370370370370368</v>
      </c>
      <c r="B759">
        <v>-493.97249290000002</v>
      </c>
      <c r="C759">
        <v>15227.5494</v>
      </c>
      <c r="D759">
        <v>1.295267569</v>
      </c>
      <c r="E759">
        <v>2.2285710999999999</v>
      </c>
      <c r="G759" s="116"/>
    </row>
    <row r="760" spans="1:7">
      <c r="A760" s="116">
        <v>0.66372685185185187</v>
      </c>
      <c r="B760">
        <v>-490.89407649999998</v>
      </c>
      <c r="C760">
        <v>15226.5182</v>
      </c>
      <c r="D760">
        <v>1.2945482100000001</v>
      </c>
      <c r="E760">
        <v>2.2264846810000001</v>
      </c>
      <c r="G760" s="116"/>
    </row>
    <row r="761" spans="1:7">
      <c r="A761" s="116">
        <v>0.66374999999999995</v>
      </c>
      <c r="B761">
        <v>-497.90182069999997</v>
      </c>
      <c r="C761">
        <v>15224.951359999999</v>
      </c>
      <c r="D761">
        <v>1.290424743</v>
      </c>
      <c r="E761">
        <v>2.227528043</v>
      </c>
      <c r="G761" s="116"/>
    </row>
    <row r="762" spans="1:7">
      <c r="A762" s="116">
        <v>0.66377314814814814</v>
      </c>
      <c r="B762">
        <v>-498.91638999999998</v>
      </c>
      <c r="C762">
        <v>15224.30832</v>
      </c>
      <c r="D762">
        <v>1.281378124</v>
      </c>
      <c r="E762">
        <v>2.2279314979999998</v>
      </c>
      <c r="G762" s="116"/>
    </row>
    <row r="763" spans="1:7">
      <c r="A763" s="116">
        <v>0.66379629629629633</v>
      </c>
      <c r="B763">
        <v>-492.82009140000002</v>
      </c>
      <c r="C763">
        <v>15223.795179999999</v>
      </c>
      <c r="D763">
        <v>1.277881976</v>
      </c>
      <c r="E763">
        <v>2.2259445260000001</v>
      </c>
      <c r="G763" s="116"/>
    </row>
    <row r="764" spans="1:7">
      <c r="A764" s="116">
        <v>0.66381944444444441</v>
      </c>
      <c r="B764">
        <v>-491.57173299999999</v>
      </c>
      <c r="C764">
        <v>15223.3362</v>
      </c>
      <c r="D764">
        <v>1.270626408</v>
      </c>
      <c r="E764">
        <v>2.2280444149999998</v>
      </c>
      <c r="G764" s="116"/>
    </row>
    <row r="765" spans="1:7">
      <c r="A765" s="116">
        <v>0.6638425925925926</v>
      </c>
      <c r="B765">
        <v>-484.79817379999997</v>
      </c>
      <c r="C765">
        <v>15221.790499999999</v>
      </c>
      <c r="D765">
        <v>1.292557349</v>
      </c>
      <c r="E765">
        <v>2.2259865350000001</v>
      </c>
      <c r="G765" s="116"/>
    </row>
    <row r="766" spans="1:7">
      <c r="A766" s="116">
        <v>0.66386574074074078</v>
      </c>
      <c r="B766">
        <v>-509.24174349999998</v>
      </c>
      <c r="C766">
        <v>15221.67208</v>
      </c>
      <c r="D766">
        <v>1.282643</v>
      </c>
      <c r="E766">
        <v>2.2285174799999998</v>
      </c>
      <c r="G766" s="116"/>
    </row>
    <row r="767" spans="1:7">
      <c r="A767" s="116">
        <v>0.66388888888888886</v>
      </c>
      <c r="B767">
        <v>-488.13617529999999</v>
      </c>
      <c r="C767">
        <v>15220.665999999999</v>
      </c>
      <c r="D767">
        <v>1.279258491</v>
      </c>
      <c r="E767">
        <v>2.2275674620000001</v>
      </c>
      <c r="G767" s="116"/>
    </row>
    <row r="768" spans="1:7">
      <c r="A768" s="116">
        <v>0.66391203703703705</v>
      </c>
      <c r="B768">
        <v>-492.37511979999999</v>
      </c>
      <c r="C768">
        <v>15219.39863</v>
      </c>
      <c r="D768">
        <v>1.2760729449999999</v>
      </c>
      <c r="E768">
        <v>2.2256431729999999</v>
      </c>
      <c r="G768" s="116"/>
    </row>
    <row r="769" spans="1:7">
      <c r="A769" s="116">
        <v>0.66393518518518524</v>
      </c>
      <c r="B769">
        <v>-493.59716470000001</v>
      </c>
      <c r="C769">
        <v>15218.737150000001</v>
      </c>
      <c r="D769">
        <v>1.2732263319999999</v>
      </c>
      <c r="E769">
        <v>2.2262186800000001</v>
      </c>
      <c r="G769" s="116"/>
    </row>
    <row r="770" spans="1:7">
      <c r="A770" s="116">
        <v>0.66395833333333332</v>
      </c>
      <c r="B770">
        <v>-484.1339524</v>
      </c>
      <c r="C770">
        <v>15217.6032</v>
      </c>
      <c r="D770">
        <v>1.277515851</v>
      </c>
      <c r="E770">
        <v>2.2257589630000001</v>
      </c>
      <c r="G770" s="116"/>
    </row>
    <row r="771" spans="1:7">
      <c r="A771" s="116">
        <v>0.66398148148148151</v>
      </c>
      <c r="B771">
        <v>-488.66421530000002</v>
      </c>
      <c r="C771">
        <v>15217.33258</v>
      </c>
      <c r="D771">
        <v>1.2908183</v>
      </c>
      <c r="E771">
        <v>2.2266333020000002</v>
      </c>
      <c r="G771" s="116"/>
    </row>
    <row r="772" spans="1:7">
      <c r="A772" s="116">
        <v>0.66400462962962969</v>
      </c>
      <c r="B772">
        <v>-500.31930820000002</v>
      </c>
      <c r="C772">
        <v>15216.75973</v>
      </c>
      <c r="D772">
        <v>1.2848864470000001</v>
      </c>
      <c r="E772">
        <v>2.2262380730000002</v>
      </c>
      <c r="G772" s="116"/>
    </row>
    <row r="773" spans="1:7">
      <c r="A773" s="116">
        <v>0.66402777777777777</v>
      </c>
      <c r="B773">
        <v>-494.39021409999998</v>
      </c>
      <c r="C773">
        <v>15216.28004</v>
      </c>
      <c r="D773">
        <v>1.273369483</v>
      </c>
      <c r="E773">
        <v>2.225826262</v>
      </c>
      <c r="G773" s="116"/>
    </row>
    <row r="774" spans="1:7">
      <c r="A774" s="116">
        <v>0.66405092592592596</v>
      </c>
      <c r="B774">
        <v>-500.3791559</v>
      </c>
      <c r="C774">
        <v>15215.693660000001</v>
      </c>
      <c r="D774">
        <v>1.296127201</v>
      </c>
      <c r="E774">
        <v>2.2274523880000001</v>
      </c>
      <c r="G774" s="116"/>
    </row>
    <row r="775" spans="1:7">
      <c r="A775" s="116">
        <v>0.66407407407407404</v>
      </c>
      <c r="B775">
        <v>-484.27262480000002</v>
      </c>
      <c r="C775">
        <v>15215.180469999999</v>
      </c>
      <c r="D775">
        <v>1.271495467</v>
      </c>
      <c r="E775">
        <v>2.2262107590000002</v>
      </c>
      <c r="G775" s="116"/>
    </row>
    <row r="776" spans="1:7">
      <c r="A776" s="116">
        <v>0.66409722222222223</v>
      </c>
      <c r="B776">
        <v>-504.8143541</v>
      </c>
      <c r="C776">
        <v>15213.31619</v>
      </c>
      <c r="D776">
        <v>1.2994065050000001</v>
      </c>
      <c r="E776">
        <v>2.226518322</v>
      </c>
      <c r="G776" s="116"/>
    </row>
    <row r="777" spans="1:7">
      <c r="A777" s="116">
        <v>0.66412037037037031</v>
      </c>
      <c r="B777">
        <v>-495.75632469999999</v>
      </c>
      <c r="C777">
        <v>15211.702219999999</v>
      </c>
      <c r="D777">
        <v>1.275470525</v>
      </c>
      <c r="E777">
        <v>2.226087224</v>
      </c>
      <c r="G777" s="116"/>
    </row>
    <row r="778" spans="1:7">
      <c r="A778" s="116">
        <v>0.66414351851851849</v>
      </c>
      <c r="B778">
        <v>-495.28816319999999</v>
      </c>
      <c r="C778">
        <v>15209.70781</v>
      </c>
      <c r="D778">
        <v>1.2947460209999999</v>
      </c>
      <c r="E778">
        <v>2.2274593340000002</v>
      </c>
      <c r="G778" s="116"/>
    </row>
    <row r="779" spans="1:7">
      <c r="A779" s="116">
        <v>0.66416666666666668</v>
      </c>
      <c r="B779">
        <v>-502.63353260000002</v>
      </c>
      <c r="C779">
        <v>15208.26448</v>
      </c>
      <c r="D779">
        <v>1.288957382</v>
      </c>
      <c r="E779">
        <v>2.2269853620000002</v>
      </c>
      <c r="G779" s="116"/>
    </row>
    <row r="780" spans="1:7">
      <c r="A780" s="116">
        <v>0.66418981481481476</v>
      </c>
      <c r="B780">
        <v>-493.80885499999999</v>
      </c>
      <c r="C780">
        <v>15206.82086</v>
      </c>
      <c r="D780">
        <v>1.2907242160000001</v>
      </c>
      <c r="E780">
        <v>2.2263043179999999</v>
      </c>
      <c r="G780" s="116"/>
    </row>
    <row r="781" spans="1:7">
      <c r="A781" s="116">
        <v>0.66421296296296295</v>
      </c>
      <c r="B781">
        <v>-498.78370640000003</v>
      </c>
      <c r="C781">
        <v>15205.31177</v>
      </c>
      <c r="D781">
        <v>1.2827353370000001</v>
      </c>
      <c r="E781">
        <v>2.226538277</v>
      </c>
      <c r="G781" s="116"/>
    </row>
    <row r="782" spans="1:7">
      <c r="A782" s="116">
        <v>0.66423611111111114</v>
      </c>
      <c r="B782">
        <v>-500.19685229999999</v>
      </c>
      <c r="C782">
        <v>15204.405189999999</v>
      </c>
      <c r="D782">
        <v>1.3004329109999999</v>
      </c>
      <c r="E782">
        <v>2.2257438349999998</v>
      </c>
      <c r="G782" s="116"/>
    </row>
    <row r="783" spans="1:7">
      <c r="A783" s="116">
        <v>0.66425925925925922</v>
      </c>
      <c r="B783">
        <v>-505.79176580000001</v>
      </c>
      <c r="C783">
        <v>15202.523300000001</v>
      </c>
      <c r="D783">
        <v>1.2899942209999999</v>
      </c>
      <c r="E783">
        <v>2.2254164470000002</v>
      </c>
      <c r="G783" s="116"/>
    </row>
    <row r="784" spans="1:7">
      <c r="A784" s="116">
        <v>0.6642824074074074</v>
      </c>
      <c r="B784">
        <v>-493.01408309999999</v>
      </c>
      <c r="C784">
        <v>15201.367980000001</v>
      </c>
      <c r="D784">
        <v>1.2880103000000001</v>
      </c>
      <c r="E784">
        <v>2.2276907939999999</v>
      </c>
      <c r="G784" s="116"/>
    </row>
    <row r="785" spans="1:7">
      <c r="A785" s="116">
        <v>0.66430555555555559</v>
      </c>
      <c r="B785">
        <v>-495.2101025</v>
      </c>
      <c r="C785">
        <v>15200.61717</v>
      </c>
      <c r="D785">
        <v>1.290695076</v>
      </c>
      <c r="E785">
        <v>2.2253552409999999</v>
      </c>
      <c r="G785" s="116"/>
    </row>
    <row r="786" spans="1:7">
      <c r="A786" s="116">
        <v>0.66432870370370367</v>
      </c>
      <c r="B786">
        <v>-495.46828679999999</v>
      </c>
      <c r="C786">
        <v>15200.175520000001</v>
      </c>
      <c r="D786">
        <v>1.2729438399999999</v>
      </c>
      <c r="E786">
        <v>2.227737785</v>
      </c>
      <c r="G786" s="116"/>
    </row>
    <row r="787" spans="1:7">
      <c r="A787" s="116">
        <v>0.66435185185185186</v>
      </c>
      <c r="B787">
        <v>-489.2853442</v>
      </c>
      <c r="C787">
        <v>15199.536340000001</v>
      </c>
      <c r="D787">
        <v>1.2759263750000001</v>
      </c>
      <c r="E787">
        <v>2.2264661590000001</v>
      </c>
      <c r="G787" s="116"/>
    </row>
    <row r="788" spans="1:7">
      <c r="A788" s="116">
        <v>0.66437500000000005</v>
      </c>
      <c r="B788">
        <v>-492.95404819999999</v>
      </c>
      <c r="C788">
        <v>15198.499299999999</v>
      </c>
      <c r="D788">
        <v>1.2987257160000001</v>
      </c>
      <c r="E788">
        <v>2.2277121090000001</v>
      </c>
      <c r="G788" s="116"/>
    </row>
    <row r="789" spans="1:7">
      <c r="A789" s="116">
        <v>0.66439814814814813</v>
      </c>
      <c r="B789">
        <v>-503.28757560000003</v>
      </c>
      <c r="C789">
        <v>15196.74173</v>
      </c>
      <c r="D789">
        <v>1.273086041</v>
      </c>
      <c r="E789">
        <v>2.2261894510000002</v>
      </c>
      <c r="G789" s="116"/>
    </row>
    <row r="790" spans="1:7">
      <c r="A790" s="116">
        <v>0.66442129629629632</v>
      </c>
      <c r="B790">
        <v>-494.16543239999999</v>
      </c>
      <c r="C790">
        <v>15196.03983</v>
      </c>
      <c r="D790">
        <v>1.290014896</v>
      </c>
      <c r="E790">
        <v>2.2282969239999999</v>
      </c>
      <c r="G790" s="116"/>
    </row>
    <row r="791" spans="1:7">
      <c r="A791" s="116">
        <v>0.6644444444444445</v>
      </c>
      <c r="B791">
        <v>-488.74337639999999</v>
      </c>
      <c r="C791">
        <v>15194.960709999999</v>
      </c>
      <c r="D791">
        <v>1.2950744569999999</v>
      </c>
      <c r="E791">
        <v>2.2264297279999998</v>
      </c>
      <c r="G791" s="116"/>
    </row>
    <row r="792" spans="1:7">
      <c r="A792" s="116">
        <v>0.66446759259259258</v>
      </c>
      <c r="B792">
        <v>-500.59704069999998</v>
      </c>
      <c r="C792">
        <v>15194.367990000001</v>
      </c>
      <c r="D792">
        <v>1.275388626</v>
      </c>
      <c r="E792">
        <v>2.22670491</v>
      </c>
      <c r="G792" s="116"/>
    </row>
    <row r="793" spans="1:7">
      <c r="A793" s="116">
        <v>0.66449074074074077</v>
      </c>
      <c r="B793">
        <v>-501.2713804</v>
      </c>
      <c r="C793">
        <v>15194.015659999999</v>
      </c>
      <c r="D793">
        <v>1.2987266770000001</v>
      </c>
      <c r="E793">
        <v>2.2275480499999998</v>
      </c>
      <c r="G793" s="116"/>
    </row>
    <row r="794" spans="1:7">
      <c r="A794" s="116">
        <v>0.66451388888888896</v>
      </c>
      <c r="B794">
        <v>-500.37685349999998</v>
      </c>
      <c r="C794">
        <v>15192.79457</v>
      </c>
      <c r="D794">
        <v>1.298503052</v>
      </c>
      <c r="E794">
        <v>2.2279234790000002</v>
      </c>
      <c r="G794" s="116"/>
    </row>
    <row r="795" spans="1:7">
      <c r="A795" s="116">
        <v>0.66453703703703704</v>
      </c>
      <c r="B795">
        <v>-501.7086324</v>
      </c>
      <c r="C795">
        <v>15192.62635</v>
      </c>
      <c r="D795">
        <v>1.2714203040000001</v>
      </c>
      <c r="E795">
        <v>2.2276058089999999</v>
      </c>
      <c r="G795" s="116"/>
    </row>
    <row r="796" spans="1:7">
      <c r="A796" s="116">
        <v>0.66456018518518511</v>
      </c>
      <c r="B796">
        <v>-493.41042119999997</v>
      </c>
      <c r="C796">
        <v>15192.61457</v>
      </c>
      <c r="D796">
        <v>1.2778339830000001</v>
      </c>
      <c r="E796">
        <v>2.2266905590000001</v>
      </c>
      <c r="G796" s="116"/>
    </row>
    <row r="797" spans="1:7">
      <c r="A797" s="116">
        <v>0.6645833333333333</v>
      </c>
      <c r="B797">
        <v>-482.07049979999999</v>
      </c>
      <c r="C797">
        <v>15190.71407</v>
      </c>
      <c r="D797">
        <v>1.272736941</v>
      </c>
      <c r="E797">
        <v>2.227962604</v>
      </c>
      <c r="G797" s="116"/>
    </row>
    <row r="798" spans="1:7">
      <c r="A798" s="116">
        <v>0.66460648148148149</v>
      </c>
      <c r="B798">
        <v>-492.37584329999999</v>
      </c>
      <c r="C798">
        <v>15189.73271</v>
      </c>
      <c r="D798">
        <v>1.287590301</v>
      </c>
      <c r="E798">
        <v>2.2274652270000002</v>
      </c>
      <c r="G798" s="116"/>
    </row>
    <row r="799" spans="1:7">
      <c r="A799" s="116">
        <v>0.66462962962962957</v>
      </c>
      <c r="B799">
        <v>-471.52167100000003</v>
      </c>
      <c r="C799">
        <v>15187.800509999999</v>
      </c>
      <c r="D799">
        <v>1.282740679</v>
      </c>
      <c r="E799">
        <v>2.2281403700000002</v>
      </c>
      <c r="G799" s="116"/>
    </row>
    <row r="800" spans="1:7">
      <c r="A800" s="116">
        <v>0.66465277777777776</v>
      </c>
      <c r="B800">
        <v>-488.40394190000001</v>
      </c>
      <c r="C800">
        <v>15186.97647</v>
      </c>
      <c r="D800">
        <v>1.2819892500000001</v>
      </c>
      <c r="E800">
        <v>2.2279024270000001</v>
      </c>
      <c r="G800" s="116"/>
    </row>
    <row r="801" spans="1:7">
      <c r="A801" s="116">
        <v>0.66467592592592595</v>
      </c>
      <c r="B801">
        <v>-488.11734660000002</v>
      </c>
      <c r="C801">
        <v>15186.79912</v>
      </c>
      <c r="D801">
        <v>1.271776105</v>
      </c>
      <c r="E801">
        <v>2.2284183620000002</v>
      </c>
      <c r="G801" s="116"/>
    </row>
    <row r="802" spans="1:7">
      <c r="A802" s="116">
        <v>0.66469907407407403</v>
      </c>
      <c r="B802">
        <v>-497.90658869999999</v>
      </c>
      <c r="C802">
        <v>15184.899149999999</v>
      </c>
      <c r="D802">
        <v>1.28282114</v>
      </c>
      <c r="E802">
        <v>2.227471843</v>
      </c>
      <c r="G802" s="116"/>
    </row>
    <row r="803" spans="1:7">
      <c r="A803" s="116">
        <v>0.66472222222222221</v>
      </c>
      <c r="B803">
        <v>-503.4894036</v>
      </c>
      <c r="C803">
        <v>15184.60541</v>
      </c>
      <c r="D803">
        <v>1.287035251</v>
      </c>
      <c r="E803">
        <v>2.2277673710000001</v>
      </c>
      <c r="G803" s="116"/>
    </row>
    <row r="804" spans="1:7">
      <c r="A804" s="116">
        <v>0.6647453703703704</v>
      </c>
      <c r="B804">
        <v>-499.10172310000002</v>
      </c>
      <c r="C804">
        <v>15183.854810000001</v>
      </c>
      <c r="D804">
        <v>1.291584839</v>
      </c>
      <c r="E804">
        <v>2.2273310519999998</v>
      </c>
      <c r="G804" s="116"/>
    </row>
    <row r="805" spans="1:7">
      <c r="A805" s="116">
        <v>0.66476851851851848</v>
      </c>
      <c r="B805">
        <v>-498.18165060000001</v>
      </c>
      <c r="C805">
        <v>15183.84957</v>
      </c>
      <c r="D805">
        <v>1.299994678</v>
      </c>
      <c r="E805">
        <v>2.225795239</v>
      </c>
      <c r="G805" s="116"/>
    </row>
    <row r="806" spans="1:7">
      <c r="A806" s="116">
        <v>0.66479166666666667</v>
      </c>
      <c r="B806">
        <v>-500.49459940000003</v>
      </c>
      <c r="C806">
        <v>15183.83856</v>
      </c>
      <c r="D806">
        <v>1.2846593120000001</v>
      </c>
      <c r="E806">
        <v>2.226598284</v>
      </c>
      <c r="G806" s="116"/>
    </row>
    <row r="807" spans="1:7">
      <c r="A807" s="116">
        <v>0.66481481481481486</v>
      </c>
      <c r="B807">
        <v>-506.6142481</v>
      </c>
      <c r="C807">
        <v>15182.498610000001</v>
      </c>
      <c r="D807">
        <v>1.281389082</v>
      </c>
      <c r="E807">
        <v>2.2281725219999999</v>
      </c>
      <c r="G807" s="116"/>
    </row>
    <row r="808" spans="1:7">
      <c r="A808" s="116">
        <v>0.66483796296296294</v>
      </c>
      <c r="B808">
        <v>-494.86923940000003</v>
      </c>
      <c r="C808">
        <v>15181.269770000001</v>
      </c>
      <c r="D808">
        <v>1.2831848349999999</v>
      </c>
      <c r="E808">
        <v>2.2269323999999999</v>
      </c>
      <c r="G808" s="116"/>
    </row>
    <row r="809" spans="1:7">
      <c r="A809" s="116">
        <v>0.66486111111111112</v>
      </c>
      <c r="B809">
        <v>-493.75010479999997</v>
      </c>
      <c r="C809">
        <v>15179.359200000001</v>
      </c>
      <c r="D809">
        <v>1.2937555590000001</v>
      </c>
      <c r="E809">
        <v>2.2260388500000001</v>
      </c>
      <c r="G809" s="116"/>
    </row>
    <row r="810" spans="1:7">
      <c r="A810" s="116">
        <v>0.66488425925925931</v>
      </c>
      <c r="B810">
        <v>-498.00792100000001</v>
      </c>
      <c r="C810">
        <v>15178.455620000001</v>
      </c>
      <c r="D810">
        <v>1.2796959889999999</v>
      </c>
      <c r="E810">
        <v>2.227789756</v>
      </c>
      <c r="G810" s="116"/>
    </row>
    <row r="811" spans="1:7">
      <c r="A811" s="116">
        <v>0.66490740740740739</v>
      </c>
      <c r="B811">
        <v>-503.54033700000002</v>
      </c>
      <c r="C811">
        <v>15176.984700000001</v>
      </c>
      <c r="D811">
        <v>1.3005835720000001</v>
      </c>
      <c r="E811">
        <v>2.2265824109999999</v>
      </c>
      <c r="G811" s="116"/>
    </row>
    <row r="812" spans="1:7">
      <c r="A812" s="116">
        <v>0.66493055555555558</v>
      </c>
      <c r="B812">
        <v>-495.47263700000002</v>
      </c>
      <c r="C812">
        <v>15175.387940000001</v>
      </c>
      <c r="D812">
        <v>1.2746102770000001</v>
      </c>
      <c r="E812">
        <v>2.2272978889999999</v>
      </c>
      <c r="G812" s="116"/>
    </row>
    <row r="813" spans="1:7">
      <c r="A813" s="116">
        <v>0.66495370370370377</v>
      </c>
      <c r="B813">
        <v>-481.0333943</v>
      </c>
      <c r="C813">
        <v>15173.465099999999</v>
      </c>
      <c r="D813">
        <v>1.2836241070000001</v>
      </c>
      <c r="E813">
        <v>2.2270717449999999</v>
      </c>
      <c r="G813" s="116"/>
    </row>
    <row r="814" spans="1:7">
      <c r="A814" s="116">
        <v>0.66497685185185185</v>
      </c>
      <c r="B814">
        <v>-489.39005969999999</v>
      </c>
      <c r="C814">
        <v>15173.41634</v>
      </c>
      <c r="D814">
        <v>1.2822871709999999</v>
      </c>
      <c r="E814">
        <v>2.225856421</v>
      </c>
      <c r="G814" s="116"/>
    </row>
    <row r="815" spans="1:7">
      <c r="A815" s="116">
        <v>0.66500000000000004</v>
      </c>
      <c r="B815">
        <v>-488.72582640000002</v>
      </c>
      <c r="C815">
        <v>15173.244780000001</v>
      </c>
      <c r="D815">
        <v>1.276373808</v>
      </c>
      <c r="E815">
        <v>2.2266764110000001</v>
      </c>
      <c r="G815" s="116"/>
    </row>
    <row r="816" spans="1:7">
      <c r="A816" s="116">
        <v>0.66502314814814811</v>
      </c>
      <c r="B816">
        <v>-493.28840889999998</v>
      </c>
      <c r="C816">
        <v>15172.080739999999</v>
      </c>
      <c r="D816">
        <v>1.2855944020000001</v>
      </c>
      <c r="E816">
        <v>2.226536431</v>
      </c>
      <c r="G816" s="116"/>
    </row>
    <row r="817" spans="1:7">
      <c r="A817" s="116">
        <v>0.6650462962962963</v>
      </c>
      <c r="B817">
        <v>-488.57752199999999</v>
      </c>
      <c r="C817">
        <v>15170.9565</v>
      </c>
      <c r="D817">
        <v>1.277311622</v>
      </c>
      <c r="E817">
        <v>2.2277000120000001</v>
      </c>
      <c r="G817" s="116"/>
    </row>
    <row r="818" spans="1:7">
      <c r="A818" s="116">
        <v>0.66506944444444438</v>
      </c>
      <c r="B818">
        <v>-496.52169170000002</v>
      </c>
      <c r="C818">
        <v>15169.831690000001</v>
      </c>
      <c r="D818">
        <v>1.300171001</v>
      </c>
      <c r="E818">
        <v>2.2270570269999999</v>
      </c>
      <c r="G818" s="116"/>
    </row>
    <row r="819" spans="1:7">
      <c r="A819" s="116">
        <v>0.66509259259259257</v>
      </c>
      <c r="B819">
        <v>-471.11621589999999</v>
      </c>
      <c r="C819">
        <v>15169.26431</v>
      </c>
      <c r="D819">
        <v>1.273487539</v>
      </c>
      <c r="E819">
        <v>2.2255401990000001</v>
      </c>
      <c r="G819" s="116"/>
    </row>
    <row r="820" spans="1:7">
      <c r="A820" s="116">
        <v>0.66511574074074076</v>
      </c>
      <c r="B820">
        <v>-491.8023657</v>
      </c>
      <c r="C820">
        <v>15168.97399</v>
      </c>
      <c r="D820">
        <v>1.2985596589999999</v>
      </c>
      <c r="E820">
        <v>2.2268661939999999</v>
      </c>
      <c r="G820" s="116"/>
    </row>
    <row r="821" spans="1:7">
      <c r="A821" s="116">
        <v>0.66513888888888884</v>
      </c>
      <c r="B821">
        <v>-490.9346185</v>
      </c>
      <c r="C821">
        <v>15168.89071</v>
      </c>
      <c r="D821">
        <v>1.275502173</v>
      </c>
      <c r="E821">
        <v>2.2274108020000001</v>
      </c>
      <c r="G821" s="116"/>
    </row>
    <row r="822" spans="1:7">
      <c r="A822" s="116">
        <v>0.66516203703703702</v>
      </c>
      <c r="B822">
        <v>-497.41500939999997</v>
      </c>
      <c r="C822">
        <v>15167.24862</v>
      </c>
      <c r="D822">
        <v>1.2783911269999999</v>
      </c>
      <c r="E822">
        <v>2.2268679480000002</v>
      </c>
      <c r="G822" s="116"/>
    </row>
    <row r="823" spans="1:7">
      <c r="A823" s="116">
        <v>0.66518518518518521</v>
      </c>
      <c r="B823">
        <v>-494.0179559</v>
      </c>
      <c r="C823">
        <v>15166.998519999999</v>
      </c>
      <c r="D823">
        <v>1.2941396080000001</v>
      </c>
      <c r="E823">
        <v>2.2257734579999999</v>
      </c>
      <c r="G823" s="116"/>
    </row>
    <row r="824" spans="1:7">
      <c r="A824" s="116">
        <v>0.66520833333333329</v>
      </c>
      <c r="B824">
        <v>-506.00978459999999</v>
      </c>
      <c r="C824">
        <v>15166.00822</v>
      </c>
      <c r="D824">
        <v>1.29662864</v>
      </c>
      <c r="E824">
        <v>2.2273487460000001</v>
      </c>
      <c r="G824" s="116"/>
    </row>
    <row r="825" spans="1:7">
      <c r="A825" s="116">
        <v>0.66523148148148148</v>
      </c>
      <c r="B825">
        <v>-492.41319579999998</v>
      </c>
      <c r="C825">
        <v>15164.61774</v>
      </c>
      <c r="D825">
        <v>1.2885052379999999</v>
      </c>
      <c r="E825">
        <v>2.225349901</v>
      </c>
      <c r="G825" s="116"/>
    </row>
    <row r="826" spans="1:7">
      <c r="A826" s="116">
        <v>0.66525462962962967</v>
      </c>
      <c r="B826">
        <v>-500.01708630000002</v>
      </c>
      <c r="C826">
        <v>15164.311970000001</v>
      </c>
      <c r="D826">
        <v>1.2884369019999999</v>
      </c>
      <c r="E826">
        <v>2.2282659169999999</v>
      </c>
      <c r="G826" s="116"/>
    </row>
    <row r="827" spans="1:7">
      <c r="A827" s="116">
        <v>0.66527777777777775</v>
      </c>
      <c r="B827">
        <v>-490.02733130000001</v>
      </c>
      <c r="C827">
        <v>15163.394920000001</v>
      </c>
      <c r="D827">
        <v>1.2747211089999999</v>
      </c>
      <c r="E827">
        <v>2.227353956</v>
      </c>
      <c r="G827" s="116"/>
    </row>
    <row r="828" spans="1:7">
      <c r="A828" s="116">
        <v>0.66530092592592593</v>
      </c>
      <c r="B828">
        <v>-473.75107789999998</v>
      </c>
      <c r="C828">
        <v>15162.159110000001</v>
      </c>
      <c r="D828">
        <v>1.275927563</v>
      </c>
      <c r="E828">
        <v>2.2272494300000001</v>
      </c>
      <c r="G828" s="116"/>
    </row>
    <row r="829" spans="1:7">
      <c r="A829" s="116">
        <v>0.66532407407407412</v>
      </c>
      <c r="B829">
        <v>-483.02090609999999</v>
      </c>
      <c r="C829">
        <v>15161.84151</v>
      </c>
      <c r="D829">
        <v>1.2976617050000001</v>
      </c>
      <c r="E829">
        <v>2.227425701</v>
      </c>
      <c r="G829" s="116"/>
    </row>
    <row r="830" spans="1:7">
      <c r="A830" s="116">
        <v>0.6653472222222222</v>
      </c>
      <c r="B830">
        <v>-484.09441179999999</v>
      </c>
      <c r="C830">
        <v>15161.46638</v>
      </c>
      <c r="D830">
        <v>1.2706833340000001</v>
      </c>
      <c r="E830">
        <v>2.2271687139999998</v>
      </c>
      <c r="G830" s="116"/>
    </row>
    <row r="831" spans="1:7">
      <c r="A831" s="116">
        <v>0.66537037037037039</v>
      </c>
      <c r="B831">
        <v>-507.94970660000001</v>
      </c>
      <c r="C831">
        <v>15161.176649999999</v>
      </c>
      <c r="D831">
        <v>1.2948344169999999</v>
      </c>
      <c r="E831">
        <v>2.226128423</v>
      </c>
      <c r="G831" s="116"/>
    </row>
    <row r="832" spans="1:7">
      <c r="A832" s="116">
        <v>0.66539351851851858</v>
      </c>
      <c r="B832">
        <v>-490.04197640000001</v>
      </c>
      <c r="C832">
        <v>15160.491540000001</v>
      </c>
      <c r="D832">
        <v>1.2869160989999999</v>
      </c>
      <c r="E832">
        <v>2.2273557529999999</v>
      </c>
      <c r="G832" s="116"/>
    </row>
    <row r="833" spans="1:7">
      <c r="A833" s="116">
        <v>0.66541666666666666</v>
      </c>
      <c r="B833">
        <v>-486.59982170000001</v>
      </c>
      <c r="C833">
        <v>15160.37105</v>
      </c>
      <c r="D833">
        <v>1.2989665260000001</v>
      </c>
      <c r="E833">
        <v>2.227547317</v>
      </c>
      <c r="G833" s="116"/>
    </row>
    <row r="834" spans="1:7">
      <c r="A834" s="116">
        <v>0.66543981481481485</v>
      </c>
      <c r="B834">
        <v>-499.16382520000002</v>
      </c>
      <c r="C834">
        <v>15159.840920000001</v>
      </c>
      <c r="D834">
        <v>1.2853937989999999</v>
      </c>
      <c r="E834">
        <v>2.227448323</v>
      </c>
      <c r="G834" s="116"/>
    </row>
    <row r="835" spans="1:7">
      <c r="A835" s="116">
        <v>0.66546296296296303</v>
      </c>
      <c r="B835">
        <v>-492.15988499999997</v>
      </c>
      <c r="C835">
        <v>15158.82331</v>
      </c>
      <c r="D835">
        <v>1.282884353</v>
      </c>
      <c r="E835">
        <v>2.2275837119999999</v>
      </c>
      <c r="G835" s="116"/>
    </row>
    <row r="836" spans="1:7">
      <c r="A836" s="116">
        <v>0.66548611111111111</v>
      </c>
      <c r="B836">
        <v>-495.26511090000002</v>
      </c>
      <c r="C836">
        <v>15157.65962</v>
      </c>
      <c r="D836">
        <v>1.2835100310000001</v>
      </c>
      <c r="E836">
        <v>2.2277349069999999</v>
      </c>
      <c r="G836" s="116"/>
    </row>
    <row r="837" spans="1:7">
      <c r="A837" s="116">
        <v>0.66550925925925919</v>
      </c>
      <c r="B837">
        <v>-492.90732450000002</v>
      </c>
      <c r="C837">
        <v>15156.266729999999</v>
      </c>
      <c r="D837">
        <v>1.2882787659999999</v>
      </c>
      <c r="E837">
        <v>2.2261577030000002</v>
      </c>
      <c r="G837" s="116"/>
    </row>
    <row r="838" spans="1:7">
      <c r="A838" s="116">
        <v>0.66553240740740738</v>
      </c>
      <c r="B838">
        <v>-492.50766779999998</v>
      </c>
      <c r="C838">
        <v>15155.202789999999</v>
      </c>
      <c r="D838">
        <v>1.281482317</v>
      </c>
      <c r="E838">
        <v>2.2268188069999999</v>
      </c>
      <c r="G838" s="116"/>
    </row>
    <row r="839" spans="1:7">
      <c r="A839" s="116">
        <v>0.66555555555555557</v>
      </c>
      <c r="B839">
        <v>-501.29391120000003</v>
      </c>
      <c r="C839">
        <v>15154.9283</v>
      </c>
      <c r="D839">
        <v>1.2901070320000001</v>
      </c>
      <c r="E839">
        <v>2.2264443749999998</v>
      </c>
      <c r="G839" s="116"/>
    </row>
    <row r="840" spans="1:7">
      <c r="A840" s="116">
        <v>0.66557870370370364</v>
      </c>
      <c r="B840">
        <v>-492.97527559999997</v>
      </c>
      <c r="C840">
        <v>15153.71912</v>
      </c>
      <c r="D840">
        <v>1.294328148</v>
      </c>
      <c r="E840">
        <v>2.2256857239999999</v>
      </c>
      <c r="G840" s="116"/>
    </row>
    <row r="841" spans="1:7">
      <c r="A841" s="116">
        <v>0.66560185185185183</v>
      </c>
      <c r="B841">
        <v>-494.47804550000001</v>
      </c>
      <c r="C841">
        <v>15152.698119999999</v>
      </c>
      <c r="D841">
        <v>1.2794660390000001</v>
      </c>
      <c r="E841">
        <v>2.2252262589999998</v>
      </c>
      <c r="G841" s="116"/>
    </row>
    <row r="842" spans="1:7">
      <c r="A842" s="116">
        <v>0.66562500000000002</v>
      </c>
      <c r="B842">
        <v>-500.02492369999999</v>
      </c>
      <c r="C842">
        <v>15150.803029999999</v>
      </c>
      <c r="D842">
        <v>1.294026168</v>
      </c>
      <c r="E842">
        <v>2.2274320539999999</v>
      </c>
      <c r="G842" s="116"/>
    </row>
    <row r="843" spans="1:7">
      <c r="A843" s="116">
        <v>0.6656481481481481</v>
      </c>
      <c r="B843">
        <v>-489.74422060000001</v>
      </c>
      <c r="C843">
        <v>15150.578439999999</v>
      </c>
      <c r="D843">
        <v>1.2745350360000001</v>
      </c>
      <c r="E843">
        <v>2.2273626200000001</v>
      </c>
      <c r="G843" s="116"/>
    </row>
    <row r="844" spans="1:7">
      <c r="A844" s="116">
        <v>0.66567129629629629</v>
      </c>
      <c r="B844">
        <v>-495.94617720000002</v>
      </c>
      <c r="C844">
        <v>15149.53528</v>
      </c>
      <c r="D844">
        <v>1.2937295019999999</v>
      </c>
      <c r="E844">
        <v>2.2280027960000002</v>
      </c>
      <c r="G844" s="116"/>
    </row>
    <row r="845" spans="1:7">
      <c r="A845" s="116">
        <v>0.66569444444444448</v>
      </c>
      <c r="B845">
        <v>-496.77822959999997</v>
      </c>
      <c r="C845">
        <v>15148.80445</v>
      </c>
      <c r="D845">
        <v>1.2933862389999999</v>
      </c>
      <c r="E845">
        <v>2.2264958450000001</v>
      </c>
      <c r="G845" s="116"/>
    </row>
    <row r="846" spans="1:7">
      <c r="A846" s="116">
        <v>0.66571759259259256</v>
      </c>
      <c r="B846">
        <v>-502.82602700000001</v>
      </c>
      <c r="C846">
        <v>15147.722100000001</v>
      </c>
      <c r="D846">
        <v>1.2819974300000001</v>
      </c>
      <c r="E846">
        <v>2.2253144009999999</v>
      </c>
      <c r="G846" s="116"/>
    </row>
    <row r="847" spans="1:7">
      <c r="A847" s="116">
        <v>0.66574074074074074</v>
      </c>
      <c r="B847">
        <v>-504.53107590000002</v>
      </c>
      <c r="C847">
        <v>15147.168750000001</v>
      </c>
      <c r="D847">
        <v>1.2958452499999999</v>
      </c>
      <c r="E847">
        <v>2.2274552230000002</v>
      </c>
      <c r="G847" s="116"/>
    </row>
    <row r="848" spans="1:7">
      <c r="A848" s="116">
        <v>0.66576388888888893</v>
      </c>
      <c r="B848">
        <v>-497.90650119999998</v>
      </c>
      <c r="C848">
        <v>15146.13637</v>
      </c>
      <c r="D848">
        <v>1.2701625169999999</v>
      </c>
      <c r="E848">
        <v>2.2271206399999999</v>
      </c>
      <c r="G848" s="116"/>
    </row>
    <row r="849" spans="1:7">
      <c r="A849" s="116">
        <v>0.66578703703703701</v>
      </c>
      <c r="B849">
        <v>-488.87948080000001</v>
      </c>
      <c r="C849">
        <v>15146.081039999999</v>
      </c>
      <c r="D849">
        <v>1.273237674</v>
      </c>
      <c r="E849">
        <v>2.226368307</v>
      </c>
      <c r="G849" s="116"/>
    </row>
    <row r="850" spans="1:7">
      <c r="A850" s="116">
        <v>0.6658101851851852</v>
      </c>
      <c r="B850">
        <v>-492.19389430000001</v>
      </c>
      <c r="C850">
        <v>15145.64948</v>
      </c>
      <c r="D850">
        <v>1.2749909509999999</v>
      </c>
      <c r="E850">
        <v>2.2279882569999998</v>
      </c>
      <c r="G850" s="116"/>
    </row>
    <row r="851" spans="1:7">
      <c r="A851" s="116">
        <v>0.66583333333333339</v>
      </c>
      <c r="B851">
        <v>-494.37603050000001</v>
      </c>
      <c r="C851">
        <v>15145.21617</v>
      </c>
      <c r="D851">
        <v>1.2896625580000001</v>
      </c>
      <c r="E851">
        <v>2.2257110459999998</v>
      </c>
      <c r="G851" s="116"/>
    </row>
    <row r="852" spans="1:7">
      <c r="A852" s="116">
        <v>0.66585648148148147</v>
      </c>
      <c r="B852">
        <v>-493.37951550000002</v>
      </c>
      <c r="C852">
        <v>15143.740089999999</v>
      </c>
      <c r="D852">
        <v>1.2997190670000001</v>
      </c>
      <c r="E852">
        <v>2.2276896659999998</v>
      </c>
      <c r="G852" s="116"/>
    </row>
    <row r="853" spans="1:7">
      <c r="A853" s="116">
        <v>0.66587962962962965</v>
      </c>
      <c r="B853">
        <v>-494.5033818</v>
      </c>
      <c r="C853">
        <v>15141.8272</v>
      </c>
      <c r="D853">
        <v>1.276237802</v>
      </c>
      <c r="E853">
        <v>2.22792586</v>
      </c>
      <c r="G853" s="116"/>
    </row>
    <row r="854" spans="1:7">
      <c r="A854" s="116">
        <v>0.66590277777777784</v>
      </c>
      <c r="B854">
        <v>-500.8314747</v>
      </c>
      <c r="C854">
        <v>15140.14718</v>
      </c>
      <c r="D854">
        <v>1.3005108970000001</v>
      </c>
      <c r="E854">
        <v>2.226251419</v>
      </c>
      <c r="G854" s="116"/>
    </row>
    <row r="855" spans="1:7">
      <c r="A855" s="116">
        <v>0.66592592592592592</v>
      </c>
      <c r="B855">
        <v>-497.92689300000001</v>
      </c>
      <c r="C855">
        <v>15138.716839999999</v>
      </c>
      <c r="D855">
        <v>1.2873267429999999</v>
      </c>
      <c r="E855">
        <v>2.2259771220000002</v>
      </c>
      <c r="G855" s="116"/>
    </row>
    <row r="856" spans="1:7">
      <c r="A856" s="116">
        <v>0.66594907407407411</v>
      </c>
      <c r="B856">
        <v>-480.03813229999997</v>
      </c>
      <c r="C856">
        <v>15138.22046</v>
      </c>
      <c r="D856">
        <v>1.286633608</v>
      </c>
      <c r="E856">
        <v>2.227202723</v>
      </c>
      <c r="G856" s="116"/>
    </row>
    <row r="857" spans="1:7">
      <c r="A857" s="116">
        <v>0.66597222222222219</v>
      </c>
      <c r="B857">
        <v>-510.01974430000001</v>
      </c>
      <c r="C857">
        <v>15137.80521</v>
      </c>
      <c r="D857">
        <v>1.2710676519999999</v>
      </c>
      <c r="E857">
        <v>2.227023016</v>
      </c>
      <c r="G857" s="116"/>
    </row>
    <row r="858" spans="1:7">
      <c r="A858" s="116">
        <v>0.66599537037037038</v>
      </c>
      <c r="B858">
        <v>-482.90172569999999</v>
      </c>
      <c r="C858">
        <v>15136.24613</v>
      </c>
      <c r="D858">
        <v>1.296439898</v>
      </c>
      <c r="E858">
        <v>2.2282625870000001</v>
      </c>
      <c r="G858" s="116"/>
    </row>
    <row r="859" spans="1:7">
      <c r="A859" s="116">
        <v>0.66601851851851845</v>
      </c>
      <c r="B859">
        <v>-496.22402820000002</v>
      </c>
      <c r="C859">
        <v>15134.43665</v>
      </c>
      <c r="D859">
        <v>1.273916874</v>
      </c>
      <c r="E859">
        <v>2.2269790290000002</v>
      </c>
      <c r="G859" s="116"/>
    </row>
    <row r="860" spans="1:7">
      <c r="A860" s="116">
        <v>0.66604166666666664</v>
      </c>
      <c r="B860">
        <v>-492.66108220000001</v>
      </c>
      <c r="C860">
        <v>15133.862719999999</v>
      </c>
      <c r="D860">
        <v>1.2826748450000001</v>
      </c>
      <c r="E860">
        <v>2.2258841899999999</v>
      </c>
      <c r="G860" s="116"/>
    </row>
    <row r="861" spans="1:7">
      <c r="A861" s="116">
        <v>0.66606481481481483</v>
      </c>
      <c r="B861">
        <v>-495.61305279999999</v>
      </c>
      <c r="C861">
        <v>15132.799730000001</v>
      </c>
      <c r="D861">
        <v>1.2803311150000001</v>
      </c>
      <c r="E861">
        <v>2.2262611919999999</v>
      </c>
      <c r="G861" s="116"/>
    </row>
    <row r="862" spans="1:7">
      <c r="A862" s="116">
        <v>0.66608796296296291</v>
      </c>
      <c r="B862">
        <v>-503.98897920000002</v>
      </c>
      <c r="C862">
        <v>15132.278120000001</v>
      </c>
      <c r="D862">
        <v>1.280475367</v>
      </c>
      <c r="E862">
        <v>2.2282277239999999</v>
      </c>
      <c r="G862" s="116"/>
    </row>
    <row r="863" spans="1:7">
      <c r="A863" s="116">
        <v>0.6661111111111111</v>
      </c>
      <c r="B863">
        <v>-509.53970140000001</v>
      </c>
      <c r="C863">
        <v>15131.620419999999</v>
      </c>
      <c r="D863">
        <v>1.2766098020000001</v>
      </c>
      <c r="E863">
        <v>2.2278900959999999</v>
      </c>
      <c r="G863" s="116"/>
    </row>
    <row r="864" spans="1:7">
      <c r="A864" s="116">
        <v>0.66613425925925929</v>
      </c>
      <c r="B864">
        <v>-475.6271926</v>
      </c>
      <c r="C864">
        <v>15130.82417</v>
      </c>
      <c r="D864">
        <v>1.2764204619999999</v>
      </c>
      <c r="E864">
        <v>2.2274506590000001</v>
      </c>
      <c r="G864" s="116"/>
    </row>
    <row r="865" spans="1:7">
      <c r="A865" s="116">
        <v>0.66615740740740736</v>
      </c>
      <c r="B865">
        <v>-501.71142680000003</v>
      </c>
      <c r="C865">
        <v>15129.68707</v>
      </c>
      <c r="D865">
        <v>1.2702987990000001</v>
      </c>
      <c r="E865">
        <v>2.2286217659999998</v>
      </c>
      <c r="G865" s="116"/>
    </row>
    <row r="866" spans="1:7">
      <c r="A866" s="116">
        <v>0.66618055555555555</v>
      </c>
      <c r="B866">
        <v>-490.41486300000003</v>
      </c>
      <c r="C866">
        <v>15128.28414</v>
      </c>
      <c r="D866">
        <v>1.2935298749999999</v>
      </c>
      <c r="E866">
        <v>2.2258554039999998</v>
      </c>
      <c r="G866" s="116"/>
    </row>
    <row r="867" spans="1:7">
      <c r="A867" s="116">
        <v>0.66620370370370374</v>
      </c>
      <c r="B867">
        <v>-496.62771720000001</v>
      </c>
      <c r="C867">
        <v>15126.51484</v>
      </c>
      <c r="D867">
        <v>1.2985367619999999</v>
      </c>
      <c r="E867">
        <v>2.226275191</v>
      </c>
      <c r="G867" s="116"/>
    </row>
    <row r="868" spans="1:7">
      <c r="A868" s="116">
        <v>0.66622685185185182</v>
      </c>
      <c r="B868">
        <v>-495.17054669999999</v>
      </c>
      <c r="C868">
        <v>15125.48206</v>
      </c>
      <c r="D868">
        <v>1.29953202</v>
      </c>
      <c r="E868">
        <v>2.2283855039999998</v>
      </c>
      <c r="G868" s="116"/>
    </row>
    <row r="869" spans="1:7">
      <c r="A869" s="116">
        <v>0.66625000000000001</v>
      </c>
      <c r="B869">
        <v>-483.186486</v>
      </c>
      <c r="C869">
        <v>15123.63528</v>
      </c>
      <c r="D869">
        <v>1.2765645050000001</v>
      </c>
      <c r="E869">
        <v>2.2255022910000002</v>
      </c>
      <c r="G869" s="116"/>
    </row>
    <row r="870" spans="1:7">
      <c r="A870" s="116">
        <v>0.6662731481481482</v>
      </c>
      <c r="B870">
        <v>-493.37660290000002</v>
      </c>
      <c r="C870">
        <v>15122.60838</v>
      </c>
      <c r="D870">
        <v>1.28745131</v>
      </c>
      <c r="E870">
        <v>2.2276128019999999</v>
      </c>
      <c r="G870" s="116"/>
    </row>
    <row r="871" spans="1:7">
      <c r="A871" s="116">
        <v>0.66629629629629628</v>
      </c>
      <c r="B871">
        <v>-499.76314100000002</v>
      </c>
      <c r="C871">
        <v>15121.969499999999</v>
      </c>
      <c r="D871">
        <v>1.2759313779999999</v>
      </c>
      <c r="E871">
        <v>2.2264561270000001</v>
      </c>
      <c r="G871" s="116"/>
    </row>
    <row r="872" spans="1:7">
      <c r="A872" s="116">
        <v>0.66631944444444446</v>
      </c>
      <c r="B872">
        <v>-499.276453</v>
      </c>
      <c r="C872">
        <v>15120.64616</v>
      </c>
      <c r="D872">
        <v>1.2757722899999999</v>
      </c>
      <c r="E872">
        <v>2.2257657979999999</v>
      </c>
      <c r="G872" s="116"/>
    </row>
    <row r="873" spans="1:7">
      <c r="A873" s="116">
        <v>0.66634259259259265</v>
      </c>
      <c r="B873">
        <v>-491.44891310000003</v>
      </c>
      <c r="C873">
        <v>15119.45032</v>
      </c>
      <c r="D873">
        <v>1.2995958089999999</v>
      </c>
      <c r="E873">
        <v>2.2260027820000001</v>
      </c>
      <c r="G873" s="116"/>
    </row>
    <row r="874" spans="1:7">
      <c r="A874" s="116">
        <v>0.66636574074074073</v>
      </c>
      <c r="B874">
        <v>-500.35009880000001</v>
      </c>
      <c r="C874">
        <v>15117.58258</v>
      </c>
      <c r="D874">
        <v>1.295620526</v>
      </c>
      <c r="E874">
        <v>2.227593921</v>
      </c>
      <c r="G874" s="116"/>
    </row>
    <row r="875" spans="1:7">
      <c r="A875" s="116">
        <v>0.66638888888888892</v>
      </c>
      <c r="B875">
        <v>-492.49732849999998</v>
      </c>
      <c r="C875">
        <v>15115.734189999999</v>
      </c>
      <c r="D875">
        <v>1.293907674</v>
      </c>
      <c r="E875">
        <v>2.227634562</v>
      </c>
      <c r="G875" s="116"/>
    </row>
    <row r="876" spans="1:7">
      <c r="A876" s="116">
        <v>0.66641203703703711</v>
      </c>
      <c r="B876">
        <v>-499.08315599999997</v>
      </c>
      <c r="C876">
        <v>15115.716710000001</v>
      </c>
      <c r="D876">
        <v>1.273411216</v>
      </c>
      <c r="E876">
        <v>2.2265117459999999</v>
      </c>
      <c r="G876" s="116"/>
    </row>
    <row r="877" spans="1:7">
      <c r="A877" s="116">
        <v>0.66643518518518519</v>
      </c>
      <c r="B877">
        <v>-485.8784225</v>
      </c>
      <c r="C877">
        <v>15114.6703</v>
      </c>
      <c r="D877">
        <v>1.2862779580000001</v>
      </c>
      <c r="E877">
        <v>2.2260779350000002</v>
      </c>
      <c r="G877" s="116"/>
    </row>
    <row r="878" spans="1:7">
      <c r="A878" s="116">
        <v>0.66645833333333326</v>
      </c>
      <c r="B878">
        <v>-488.37131820000002</v>
      </c>
      <c r="C878">
        <v>15112.702090000001</v>
      </c>
      <c r="D878">
        <v>1.272472659</v>
      </c>
      <c r="E878">
        <v>2.2255054059999999</v>
      </c>
      <c r="G878" s="116"/>
    </row>
    <row r="879" spans="1:7">
      <c r="A879" s="116">
        <v>0.66648148148148145</v>
      </c>
      <c r="B879">
        <v>-491.3221638</v>
      </c>
      <c r="C879">
        <v>15111.81839</v>
      </c>
      <c r="D879">
        <v>1.2870546199999999</v>
      </c>
      <c r="E879">
        <v>2.2281957999999999</v>
      </c>
      <c r="G879" s="116"/>
    </row>
    <row r="880" spans="1:7">
      <c r="A880" s="116">
        <v>0.66650462962962964</v>
      </c>
      <c r="B880">
        <v>-501.98360889999998</v>
      </c>
      <c r="C880">
        <v>15111.146640000001</v>
      </c>
      <c r="D880">
        <v>1.2812958720000001</v>
      </c>
      <c r="E880">
        <v>2.225674428</v>
      </c>
      <c r="G880" s="116"/>
    </row>
    <row r="881" spans="1:7">
      <c r="A881" s="116">
        <v>0.66652777777777772</v>
      </c>
      <c r="B881">
        <v>-491.6897472</v>
      </c>
      <c r="C881">
        <v>15110.403899999999</v>
      </c>
      <c r="D881">
        <v>1.2778914990000001</v>
      </c>
      <c r="E881">
        <v>2.2250731319999999</v>
      </c>
      <c r="G881" s="116"/>
    </row>
    <row r="882" spans="1:7">
      <c r="A882" s="116">
        <v>0.66655092592592591</v>
      </c>
      <c r="B882">
        <v>-490.5959062</v>
      </c>
      <c r="C882">
        <v>15108.57444</v>
      </c>
      <c r="D882">
        <v>1.2809935459999999</v>
      </c>
      <c r="E882">
        <v>2.2264803450000001</v>
      </c>
      <c r="G882" s="116"/>
    </row>
    <row r="883" spans="1:7">
      <c r="A883" s="116">
        <v>0.6665740740740741</v>
      </c>
      <c r="B883">
        <v>-482.1945503</v>
      </c>
      <c r="C883">
        <v>15108.528910000001</v>
      </c>
      <c r="D883">
        <v>1.2908178079999999</v>
      </c>
      <c r="E883">
        <v>2.2269647469999998</v>
      </c>
      <c r="G883" s="116"/>
    </row>
    <row r="884" spans="1:7">
      <c r="A884" s="116">
        <v>0.66659722222222217</v>
      </c>
      <c r="B884">
        <v>-503.698126</v>
      </c>
      <c r="C884">
        <v>15107.75555</v>
      </c>
      <c r="D884">
        <v>1.2735616329999999</v>
      </c>
      <c r="E884">
        <v>2.228097961</v>
      </c>
      <c r="G884" s="116"/>
    </row>
    <row r="885" spans="1:7">
      <c r="A885" s="116">
        <v>0.66662037037037036</v>
      </c>
      <c r="B885">
        <v>-493.46567210000001</v>
      </c>
      <c r="C885">
        <v>15107.058559999999</v>
      </c>
      <c r="D885">
        <v>1.2980653550000001</v>
      </c>
      <c r="E885">
        <v>2.2279434500000002</v>
      </c>
      <c r="G885" s="116"/>
    </row>
    <row r="886" spans="1:7">
      <c r="A886" s="116">
        <v>0.66664351851851855</v>
      </c>
      <c r="B886">
        <v>-489.75042480000002</v>
      </c>
      <c r="C886">
        <v>15105.4699</v>
      </c>
      <c r="D886">
        <v>1.2977620519999999</v>
      </c>
      <c r="E886">
        <v>2.2276651420000002</v>
      </c>
      <c r="G886" s="116"/>
    </row>
    <row r="887" spans="1:7">
      <c r="A887" s="116">
        <v>0.66666666666666663</v>
      </c>
      <c r="B887">
        <v>-493.50242809999997</v>
      </c>
      <c r="C887">
        <v>15104.58677</v>
      </c>
      <c r="D887">
        <v>1.2948123760000001</v>
      </c>
      <c r="E887">
        <v>2.2252378049999999</v>
      </c>
      <c r="G887" s="116"/>
    </row>
    <row r="888" spans="1:7">
      <c r="A888" s="116">
        <v>0.66668981481481471</v>
      </c>
      <c r="B888">
        <v>-500.94730279999999</v>
      </c>
      <c r="C888">
        <v>15102.98301</v>
      </c>
      <c r="D888">
        <v>1.2785657989999999</v>
      </c>
      <c r="E888">
        <v>2.225439363</v>
      </c>
      <c r="G888" s="116"/>
    </row>
    <row r="889" spans="1:7">
      <c r="A889" s="116">
        <v>0.66671296296296301</v>
      </c>
      <c r="B889">
        <v>-490.30028549999997</v>
      </c>
      <c r="C889">
        <v>15102.81947</v>
      </c>
      <c r="D889">
        <v>1.283730697</v>
      </c>
      <c r="E889">
        <v>2.22863926</v>
      </c>
      <c r="G889" s="116"/>
    </row>
    <row r="890" spans="1:7">
      <c r="A890" s="116">
        <v>0.66673611111111108</v>
      </c>
      <c r="B890">
        <v>-495.1084836</v>
      </c>
      <c r="C890">
        <v>15101.72236</v>
      </c>
      <c r="D890">
        <v>1.2742293149999999</v>
      </c>
      <c r="E890">
        <v>2.2282774710000002</v>
      </c>
      <c r="G890" s="116"/>
    </row>
    <row r="891" spans="1:7">
      <c r="A891" s="116">
        <v>0.66675925925925927</v>
      </c>
      <c r="B891">
        <v>-492.94649320000002</v>
      </c>
      <c r="C891">
        <v>15100.477500000001</v>
      </c>
      <c r="D891">
        <v>1.292126898</v>
      </c>
      <c r="E891">
        <v>2.2278585030000002</v>
      </c>
      <c r="G891" s="116"/>
    </row>
    <row r="892" spans="1:7">
      <c r="A892" s="116">
        <v>0.66678240740740735</v>
      </c>
      <c r="B892">
        <v>-506.11620599999998</v>
      </c>
      <c r="C892">
        <v>15098.9344</v>
      </c>
      <c r="D892">
        <v>1.288375805</v>
      </c>
      <c r="E892">
        <v>2.2267733199999999</v>
      </c>
      <c r="G892" s="116"/>
    </row>
    <row r="893" spans="1:7">
      <c r="A893" s="116">
        <v>0.66680555555555554</v>
      </c>
      <c r="B893">
        <v>-489.17220450000002</v>
      </c>
      <c r="C893">
        <v>15097.01506</v>
      </c>
      <c r="D893">
        <v>1.2828935420000001</v>
      </c>
      <c r="E893">
        <v>2.2277737850000001</v>
      </c>
      <c r="G893" s="116"/>
    </row>
    <row r="894" spans="1:7">
      <c r="A894" s="116">
        <v>0.66682870370370362</v>
      </c>
      <c r="B894">
        <v>-492.01496379999998</v>
      </c>
      <c r="C894">
        <v>15095.10025</v>
      </c>
      <c r="D894">
        <v>1.2908713949999999</v>
      </c>
      <c r="E894">
        <v>2.2275204679999998</v>
      </c>
      <c r="G894" s="116"/>
    </row>
    <row r="895" spans="1:7">
      <c r="A895" s="116">
        <v>0.66685185185185192</v>
      </c>
      <c r="B895">
        <v>-487.10524070000002</v>
      </c>
      <c r="C895">
        <v>15094.236059999999</v>
      </c>
      <c r="D895">
        <v>1.272739925</v>
      </c>
      <c r="E895">
        <v>2.2282026429999999</v>
      </c>
      <c r="G895" s="116"/>
    </row>
    <row r="896" spans="1:7">
      <c r="A896" s="116">
        <v>0.666875</v>
      </c>
      <c r="B896">
        <v>-490.60554489999998</v>
      </c>
      <c r="C896">
        <v>15093.594300000001</v>
      </c>
      <c r="D896">
        <v>1.2830934380000001</v>
      </c>
      <c r="E896">
        <v>2.2258425650000002</v>
      </c>
      <c r="G896" s="116"/>
    </row>
    <row r="897" spans="1:7">
      <c r="A897" s="116">
        <v>0.66689814814814818</v>
      </c>
      <c r="B897">
        <v>-496.54845619999998</v>
      </c>
      <c r="C897">
        <v>15092.689850000001</v>
      </c>
      <c r="D897">
        <v>1.2929028149999999</v>
      </c>
      <c r="E897">
        <v>2.2259704259999999</v>
      </c>
      <c r="G897" s="116"/>
    </row>
    <row r="898" spans="1:7">
      <c r="A898" s="116">
        <v>0.66692129629629626</v>
      </c>
      <c r="B898">
        <v>-493.35204290000001</v>
      </c>
      <c r="C898">
        <v>15091.81538</v>
      </c>
      <c r="D898">
        <v>1.2906589559999999</v>
      </c>
      <c r="E898">
        <v>2.2261171630000001</v>
      </c>
      <c r="G898" s="116"/>
    </row>
    <row r="899" spans="1:7">
      <c r="A899" s="116">
        <v>0.66694444444444445</v>
      </c>
      <c r="B899">
        <v>-498.38589259999998</v>
      </c>
      <c r="C899">
        <v>15091.3953</v>
      </c>
      <c r="D899">
        <v>1.296401326</v>
      </c>
      <c r="E899">
        <v>2.22603734</v>
      </c>
      <c r="G899" s="116"/>
    </row>
    <row r="900" spans="1:7">
      <c r="A900" s="116">
        <v>0.66696759259259253</v>
      </c>
      <c r="B900">
        <v>-494.94588640000001</v>
      </c>
      <c r="C900">
        <v>15091.35277</v>
      </c>
      <c r="D900">
        <v>1.29147678</v>
      </c>
      <c r="E900">
        <v>2.227227547</v>
      </c>
      <c r="G900" s="116"/>
    </row>
    <row r="901" spans="1:7">
      <c r="A901" s="116">
        <v>0.66699074074074083</v>
      </c>
      <c r="B901">
        <v>-499.88877839999998</v>
      </c>
      <c r="C901">
        <v>15091.3382</v>
      </c>
      <c r="D901">
        <v>1.2719022069999999</v>
      </c>
      <c r="E901">
        <v>2.2256237699999999</v>
      </c>
      <c r="G901" s="116"/>
    </row>
    <row r="902" spans="1:7">
      <c r="A902" s="116">
        <v>0.66701388888888891</v>
      </c>
      <c r="B902">
        <v>-505.81118370000002</v>
      </c>
      <c r="C902">
        <v>15090.736220000001</v>
      </c>
      <c r="D902">
        <v>1.286911294</v>
      </c>
      <c r="E902">
        <v>2.2271205209999998</v>
      </c>
      <c r="G902" s="116"/>
    </row>
    <row r="903" spans="1:7">
      <c r="A903" s="116">
        <v>0.66703703703703709</v>
      </c>
      <c r="B903">
        <v>-491.5548665</v>
      </c>
      <c r="C903">
        <v>15089.12761</v>
      </c>
      <c r="D903">
        <v>1.289621425</v>
      </c>
      <c r="E903">
        <v>2.2259245820000002</v>
      </c>
      <c r="G903" s="116"/>
    </row>
    <row r="904" spans="1:7">
      <c r="A904" s="116">
        <v>0.66706018518518517</v>
      </c>
      <c r="B904">
        <v>-490.66606969999998</v>
      </c>
      <c r="C904">
        <v>15087.76773</v>
      </c>
      <c r="D904">
        <v>1.278023548</v>
      </c>
      <c r="E904">
        <v>2.227689684</v>
      </c>
      <c r="G904" s="116"/>
    </row>
    <row r="905" spans="1:7">
      <c r="A905" s="116">
        <v>0.66708333333333336</v>
      </c>
      <c r="B905">
        <v>-494.28360020000002</v>
      </c>
      <c r="C905">
        <v>15086.165199999999</v>
      </c>
      <c r="D905">
        <v>1.2878950199999999</v>
      </c>
      <c r="E905">
        <v>2.2260719330000001</v>
      </c>
      <c r="G905" s="116"/>
    </row>
    <row r="906" spans="1:7">
      <c r="A906" s="116">
        <v>0.66710648148148144</v>
      </c>
      <c r="B906">
        <v>-500.92105020000002</v>
      </c>
      <c r="C906">
        <v>15084.81936</v>
      </c>
      <c r="D906">
        <v>1.2749881999999999</v>
      </c>
      <c r="E906">
        <v>2.2261363080000001</v>
      </c>
      <c r="G906" s="116"/>
    </row>
    <row r="907" spans="1:7">
      <c r="A907" s="116">
        <v>0.66712962962962974</v>
      </c>
      <c r="B907">
        <v>-501.3113755</v>
      </c>
      <c r="C907">
        <v>15084.1158</v>
      </c>
      <c r="D907">
        <v>1.2828801080000001</v>
      </c>
      <c r="E907">
        <v>2.228140652</v>
      </c>
      <c r="G907" s="116"/>
    </row>
    <row r="908" spans="1:7">
      <c r="A908" s="116">
        <v>0.66715277777777782</v>
      </c>
      <c r="B908">
        <v>-500.14986950000002</v>
      </c>
      <c r="C908">
        <v>15083.844849999999</v>
      </c>
      <c r="D908">
        <v>1.2948235349999999</v>
      </c>
      <c r="E908">
        <v>2.226569961</v>
      </c>
      <c r="G908" s="116"/>
    </row>
    <row r="909" spans="1:7">
      <c r="A909" s="116">
        <v>0.66717592592592589</v>
      </c>
      <c r="B909">
        <v>-495.92552799999999</v>
      </c>
      <c r="C909">
        <v>15081.975189999999</v>
      </c>
      <c r="D909">
        <v>1.2940482740000001</v>
      </c>
      <c r="E909">
        <v>2.2273928399999998</v>
      </c>
      <c r="G909" s="116"/>
    </row>
    <row r="910" spans="1:7">
      <c r="A910" s="116">
        <v>0.66719907407407408</v>
      </c>
      <c r="B910">
        <v>-501.09804270000001</v>
      </c>
      <c r="C910">
        <v>15080.92945</v>
      </c>
      <c r="D910">
        <v>1.287272422</v>
      </c>
      <c r="E910">
        <v>2.2272721689999999</v>
      </c>
      <c r="G910" s="116"/>
    </row>
    <row r="911" spans="1:7">
      <c r="A911" s="116">
        <v>0.66722222222222216</v>
      </c>
      <c r="B911">
        <v>-478.7376233</v>
      </c>
      <c r="C911">
        <v>15079.43924</v>
      </c>
      <c r="D911">
        <v>1.27474405</v>
      </c>
      <c r="E911">
        <v>2.2265519669999998</v>
      </c>
      <c r="G911" s="116"/>
    </row>
    <row r="912" spans="1:7">
      <c r="A912" s="116">
        <v>0.66724537037037035</v>
      </c>
      <c r="B912">
        <v>-491.52557689999998</v>
      </c>
      <c r="C912">
        <v>15078.27254</v>
      </c>
      <c r="D912">
        <v>1.28570958</v>
      </c>
      <c r="E912">
        <v>2.2259747060000001</v>
      </c>
      <c r="G912" s="116"/>
    </row>
    <row r="913" spans="1:7">
      <c r="A913" s="116">
        <v>0.66726851851851843</v>
      </c>
      <c r="B913">
        <v>-487.57193480000001</v>
      </c>
      <c r="C913">
        <v>15077.749159999999</v>
      </c>
      <c r="D913">
        <v>1.2714432019999999</v>
      </c>
      <c r="E913">
        <v>2.226435838</v>
      </c>
      <c r="G913" s="116"/>
    </row>
    <row r="914" spans="1:7">
      <c r="A914" s="116">
        <v>0.66729166666666673</v>
      </c>
      <c r="B914">
        <v>-490.39498620000001</v>
      </c>
      <c r="C914">
        <v>15075.768480000001</v>
      </c>
      <c r="D914">
        <v>1.2869554110000001</v>
      </c>
      <c r="E914">
        <v>2.226753403</v>
      </c>
      <c r="G914" s="116"/>
    </row>
    <row r="915" spans="1:7">
      <c r="A915" s="116">
        <v>0.66731481481481481</v>
      </c>
      <c r="B915">
        <v>-485.38350919999999</v>
      </c>
      <c r="C915">
        <v>15073.78945</v>
      </c>
      <c r="D915">
        <v>1.277518954</v>
      </c>
      <c r="E915">
        <v>2.226745212</v>
      </c>
      <c r="G915" s="116"/>
    </row>
    <row r="916" spans="1:7">
      <c r="A916" s="116">
        <v>0.66733796296296299</v>
      </c>
      <c r="B916">
        <v>-495.7308056</v>
      </c>
      <c r="C916">
        <v>15073.491889999999</v>
      </c>
      <c r="D916">
        <v>1.29823208</v>
      </c>
      <c r="E916">
        <v>2.2254973690000002</v>
      </c>
      <c r="G916" s="116"/>
    </row>
    <row r="917" spans="1:7">
      <c r="A917" s="116">
        <v>0.66736111111111107</v>
      </c>
      <c r="B917">
        <v>-494.36080449999997</v>
      </c>
      <c r="C917">
        <v>15073.181189999999</v>
      </c>
      <c r="D917">
        <v>1.2718707570000001</v>
      </c>
      <c r="E917">
        <v>2.2259010020000001</v>
      </c>
      <c r="G917" s="116"/>
    </row>
    <row r="918" spans="1:7">
      <c r="A918" s="116">
        <v>0.66738425925925926</v>
      </c>
      <c r="B918">
        <v>-493.63834270000001</v>
      </c>
      <c r="C918">
        <v>15071.221729999999</v>
      </c>
      <c r="D918">
        <v>1.2895697159999999</v>
      </c>
      <c r="E918">
        <v>2.2255303209999999</v>
      </c>
      <c r="G918" s="116"/>
    </row>
    <row r="919" spans="1:7">
      <c r="A919" s="116">
        <v>0.66740740740740734</v>
      </c>
      <c r="B919">
        <v>-494.63895580000002</v>
      </c>
      <c r="C919">
        <v>15069.98508</v>
      </c>
      <c r="D919">
        <v>1.2993353649999999</v>
      </c>
      <c r="E919">
        <v>2.228173403</v>
      </c>
      <c r="G919" s="116"/>
    </row>
    <row r="920" spans="1:7">
      <c r="A920" s="116">
        <v>0.66743055555555564</v>
      </c>
      <c r="B920">
        <v>-496.80913800000002</v>
      </c>
      <c r="C920">
        <v>15068.77261</v>
      </c>
      <c r="D920">
        <v>1.289901382</v>
      </c>
      <c r="E920">
        <v>2.2269322969999998</v>
      </c>
      <c r="G920" s="116"/>
    </row>
    <row r="921" spans="1:7">
      <c r="A921" s="116">
        <v>0.66745370370370372</v>
      </c>
      <c r="B921">
        <v>-488.29956349999998</v>
      </c>
      <c r="C921">
        <v>15067.26569</v>
      </c>
      <c r="D921">
        <v>1.2775194139999999</v>
      </c>
      <c r="E921">
        <v>2.2267269270000001</v>
      </c>
      <c r="G921" s="116"/>
    </row>
    <row r="922" spans="1:7">
      <c r="A922" s="116">
        <v>0.6674768518518519</v>
      </c>
      <c r="B922">
        <v>-495.7622101</v>
      </c>
      <c r="C922">
        <v>15066.635759999999</v>
      </c>
      <c r="D922">
        <v>1.271534086</v>
      </c>
      <c r="E922">
        <v>2.228144865</v>
      </c>
      <c r="G922" s="116"/>
    </row>
    <row r="923" spans="1:7">
      <c r="A923" s="116">
        <v>0.66749999999999998</v>
      </c>
      <c r="B923">
        <v>-501.11966050000001</v>
      </c>
      <c r="C923">
        <v>15066.25865</v>
      </c>
      <c r="D923">
        <v>1.277109644</v>
      </c>
      <c r="E923">
        <v>2.227969893</v>
      </c>
      <c r="G923" s="116"/>
    </row>
    <row r="924" spans="1:7">
      <c r="A924" s="116">
        <v>0.66752314814814817</v>
      </c>
      <c r="B924">
        <v>-491.70908420000001</v>
      </c>
      <c r="C924">
        <v>15065.621639999999</v>
      </c>
      <c r="D924">
        <v>1.2841169160000001</v>
      </c>
      <c r="E924">
        <v>2.2260792060000001</v>
      </c>
      <c r="G924" s="116"/>
    </row>
    <row r="925" spans="1:7">
      <c r="A925" s="116">
        <v>0.66754629629629625</v>
      </c>
      <c r="B925">
        <v>-494.41305540000002</v>
      </c>
      <c r="C925">
        <v>15064.47381</v>
      </c>
      <c r="D925">
        <v>1.285174974</v>
      </c>
      <c r="E925">
        <v>2.2262773309999999</v>
      </c>
      <c r="G925" s="116"/>
    </row>
    <row r="926" spans="1:7">
      <c r="A926" s="116">
        <v>0.66756944444444455</v>
      </c>
      <c r="B926">
        <v>-490.60478160000002</v>
      </c>
      <c r="C926">
        <v>15064.41331</v>
      </c>
      <c r="D926">
        <v>1.2782068710000001</v>
      </c>
      <c r="E926">
        <v>2.227019168</v>
      </c>
      <c r="G926" s="116"/>
    </row>
    <row r="927" spans="1:7">
      <c r="A927" s="116">
        <v>0.66759259259259263</v>
      </c>
      <c r="B927">
        <v>-489.79555749999997</v>
      </c>
      <c r="C927">
        <v>15064.174870000001</v>
      </c>
      <c r="D927">
        <v>1.2893850650000001</v>
      </c>
      <c r="E927">
        <v>2.2249865359999998</v>
      </c>
      <c r="G927" s="116"/>
    </row>
    <row r="928" spans="1:7">
      <c r="A928" s="116">
        <v>0.6676157407407407</v>
      </c>
      <c r="B928">
        <v>-497.50453900000002</v>
      </c>
      <c r="C928">
        <v>15062.20514</v>
      </c>
      <c r="D928">
        <v>1.2773448060000001</v>
      </c>
      <c r="E928">
        <v>2.2263324610000002</v>
      </c>
      <c r="G928" s="116"/>
    </row>
    <row r="929" spans="1:7">
      <c r="A929" s="116">
        <v>0.66763888888888889</v>
      </c>
      <c r="B929">
        <v>-502.32016609999999</v>
      </c>
      <c r="C929">
        <v>15061.602209999999</v>
      </c>
      <c r="D929">
        <v>1.2879754409999999</v>
      </c>
      <c r="E929">
        <v>2.2262537920000001</v>
      </c>
      <c r="G929" s="116"/>
    </row>
    <row r="930" spans="1:7">
      <c r="A930" s="116">
        <v>0.66766203703703697</v>
      </c>
      <c r="B930">
        <v>-499.47868620000003</v>
      </c>
      <c r="C930">
        <v>15061.27238</v>
      </c>
      <c r="D930">
        <v>1.2891449150000001</v>
      </c>
      <c r="E930">
        <v>2.2267741760000002</v>
      </c>
      <c r="G930" s="116"/>
    </row>
    <row r="931" spans="1:7">
      <c r="A931" s="116">
        <v>0.66768518518518516</v>
      </c>
      <c r="B931">
        <v>-497.30880919999998</v>
      </c>
      <c r="C931">
        <v>15060.217060000001</v>
      </c>
      <c r="D931">
        <v>1.2926032839999999</v>
      </c>
      <c r="E931">
        <v>2.2259968209999998</v>
      </c>
      <c r="G931" s="116"/>
    </row>
    <row r="932" spans="1:7">
      <c r="A932" s="116">
        <v>0.66770833333333324</v>
      </c>
      <c r="B932">
        <v>-489.36116099999998</v>
      </c>
      <c r="C932">
        <v>15060.00764</v>
      </c>
      <c r="D932">
        <v>1.2814065059999999</v>
      </c>
      <c r="E932">
        <v>2.2257503889999999</v>
      </c>
      <c r="G932" s="116"/>
    </row>
    <row r="933" spans="1:7">
      <c r="A933" s="116">
        <v>0.66773148148148154</v>
      </c>
      <c r="B933">
        <v>-502.64489129999998</v>
      </c>
      <c r="C933">
        <v>15058.046700000001</v>
      </c>
      <c r="D933">
        <v>1.2733320370000001</v>
      </c>
      <c r="E933">
        <v>2.2254001059999999</v>
      </c>
      <c r="G933" s="116"/>
    </row>
    <row r="934" spans="1:7">
      <c r="A934" s="116">
        <v>0.66775462962962961</v>
      </c>
      <c r="B934">
        <v>-501.66000539999999</v>
      </c>
      <c r="C934">
        <v>15057.80912</v>
      </c>
      <c r="D934">
        <v>1.2783463820000001</v>
      </c>
      <c r="E934">
        <v>2.2271080090000002</v>
      </c>
      <c r="G934" s="116"/>
    </row>
    <row r="935" spans="1:7">
      <c r="A935" s="116">
        <v>0.6677777777777778</v>
      </c>
      <c r="B935">
        <v>-495.57882360000002</v>
      </c>
      <c r="C935">
        <v>15056.71557</v>
      </c>
      <c r="D935">
        <v>1.2734921720000001</v>
      </c>
      <c r="E935">
        <v>2.2266394100000002</v>
      </c>
      <c r="G935" s="116"/>
    </row>
    <row r="936" spans="1:7">
      <c r="A936" s="116">
        <v>0.66780092592592588</v>
      </c>
      <c r="B936">
        <v>-493.74799159999998</v>
      </c>
      <c r="C936">
        <v>15056.515890000001</v>
      </c>
      <c r="D936">
        <v>1.2925740729999999</v>
      </c>
      <c r="E936">
        <v>2.2264806529999999</v>
      </c>
      <c r="G936" s="116"/>
    </row>
    <row r="937" spans="1:7">
      <c r="A937" s="116">
        <v>0.66782407407407407</v>
      </c>
      <c r="B937">
        <v>-475.83445829999999</v>
      </c>
      <c r="C937">
        <v>15056.09463</v>
      </c>
      <c r="D937">
        <v>1.288477761</v>
      </c>
      <c r="E937">
        <v>2.2263287159999998</v>
      </c>
      <c r="G937" s="116"/>
    </row>
    <row r="938" spans="1:7">
      <c r="A938" s="116">
        <v>0.66784722222222215</v>
      </c>
      <c r="B938">
        <v>-499.1763613</v>
      </c>
      <c r="C938">
        <v>15054.914419999999</v>
      </c>
      <c r="D938">
        <v>1.2905961429999999</v>
      </c>
      <c r="E938">
        <v>2.2262367699999999</v>
      </c>
      <c r="G938" s="116"/>
    </row>
    <row r="939" spans="1:7">
      <c r="A939" s="116">
        <v>0.66787037037037045</v>
      </c>
      <c r="B939">
        <v>-484.62630739999997</v>
      </c>
      <c r="C939">
        <v>15054.66252</v>
      </c>
      <c r="D939">
        <v>1.2788408280000001</v>
      </c>
      <c r="E939">
        <v>2.2261602009999999</v>
      </c>
      <c r="G939" s="116"/>
    </row>
    <row r="940" spans="1:7">
      <c r="A940" s="116">
        <v>0.66789351851851853</v>
      </c>
      <c r="B940">
        <v>-496.33421920000001</v>
      </c>
      <c r="C940">
        <v>15054.434160000001</v>
      </c>
      <c r="D940">
        <v>1.294845797</v>
      </c>
      <c r="E940">
        <v>2.2266288639999998</v>
      </c>
      <c r="G940" s="116"/>
    </row>
    <row r="941" spans="1:7">
      <c r="A941" s="116">
        <v>0.66791666666666671</v>
      </c>
      <c r="B941">
        <v>-490.43107429999998</v>
      </c>
      <c r="C941">
        <v>15054.05682</v>
      </c>
      <c r="D941">
        <v>1.2745341560000001</v>
      </c>
      <c r="E941">
        <v>2.2264001389999999</v>
      </c>
      <c r="G941" s="116"/>
    </row>
    <row r="942" spans="1:7">
      <c r="A942" s="116">
        <v>0.66793981481481479</v>
      </c>
      <c r="B942">
        <v>-494.045658</v>
      </c>
      <c r="C942">
        <v>15053.517040000001</v>
      </c>
      <c r="D942">
        <v>1.286349693</v>
      </c>
      <c r="E942">
        <v>2.2258834420000002</v>
      </c>
      <c r="G942" s="116"/>
    </row>
    <row r="943" spans="1:7">
      <c r="A943" s="116">
        <v>0.66796296296296298</v>
      </c>
      <c r="B943">
        <v>-501.31061160000002</v>
      </c>
      <c r="C943">
        <v>15051.763639999999</v>
      </c>
      <c r="D943">
        <v>1.295255643</v>
      </c>
      <c r="E943">
        <v>2.226663007</v>
      </c>
      <c r="G943" s="116"/>
    </row>
    <row r="944" spans="1:7">
      <c r="A944" s="116">
        <v>0.66798611111111106</v>
      </c>
      <c r="B944">
        <v>-493.9292342</v>
      </c>
      <c r="C944">
        <v>15049.80294</v>
      </c>
      <c r="D944">
        <v>1.293716053</v>
      </c>
      <c r="E944">
        <v>2.227303375</v>
      </c>
      <c r="G944" s="116"/>
    </row>
    <row r="945" spans="1:7">
      <c r="A945" s="116">
        <v>0.66800925925925936</v>
      </c>
      <c r="B945">
        <v>-499.90555790000002</v>
      </c>
      <c r="C945">
        <v>15049.73489</v>
      </c>
      <c r="D945">
        <v>1.2919112939999999</v>
      </c>
      <c r="E945">
        <v>2.2257315609999999</v>
      </c>
      <c r="G945" s="116"/>
    </row>
    <row r="946" spans="1:7">
      <c r="A946" s="116">
        <v>0.66803240740740744</v>
      </c>
      <c r="B946">
        <v>-499.02799529999999</v>
      </c>
      <c r="C946">
        <v>15048.080550000001</v>
      </c>
      <c r="D946">
        <v>1.271350223</v>
      </c>
      <c r="E946">
        <v>2.2263728409999999</v>
      </c>
      <c r="G946" s="116"/>
    </row>
    <row r="947" spans="1:7">
      <c r="A947" s="116">
        <v>0.66805555555555562</v>
      </c>
      <c r="B947">
        <v>-495.30707280000001</v>
      </c>
      <c r="C947">
        <v>15046.15029</v>
      </c>
      <c r="D947">
        <v>1.2867636309999999</v>
      </c>
      <c r="E947">
        <v>2.2268644100000001</v>
      </c>
      <c r="G947" s="116"/>
    </row>
    <row r="948" spans="1:7">
      <c r="A948" s="116">
        <v>0.6680787037037037</v>
      </c>
      <c r="B948">
        <v>-502.41539990000001</v>
      </c>
      <c r="C948">
        <v>15045.45736</v>
      </c>
      <c r="D948">
        <v>1.287380231</v>
      </c>
      <c r="E948">
        <v>2.2276984070000001</v>
      </c>
      <c r="G948" s="116"/>
    </row>
    <row r="949" spans="1:7">
      <c r="A949" s="116">
        <v>0.66810185185185178</v>
      </c>
      <c r="B949">
        <v>-492.69792380000001</v>
      </c>
      <c r="C949">
        <v>15043.84238</v>
      </c>
      <c r="D949">
        <v>1.2973010279999999</v>
      </c>
      <c r="E949">
        <v>2.2264972859999999</v>
      </c>
      <c r="G949" s="116"/>
    </row>
    <row r="950" spans="1:7">
      <c r="A950" s="116">
        <v>0.66812499999999997</v>
      </c>
      <c r="B950">
        <v>-495.2084188</v>
      </c>
      <c r="C950">
        <v>15043.204299999999</v>
      </c>
      <c r="D950">
        <v>1.3004063109999999</v>
      </c>
      <c r="E950">
        <v>2.2271888020000001</v>
      </c>
      <c r="G950" s="116"/>
    </row>
    <row r="951" spans="1:7">
      <c r="A951" s="116">
        <v>0.66814814814814805</v>
      </c>
      <c r="B951">
        <v>-497.76144950000003</v>
      </c>
      <c r="C951">
        <v>15041.788409999999</v>
      </c>
      <c r="D951">
        <v>1.287583513</v>
      </c>
      <c r="E951">
        <v>2.2253035269999999</v>
      </c>
      <c r="G951" s="116"/>
    </row>
    <row r="952" spans="1:7">
      <c r="A952" s="116">
        <v>0.66817129629629635</v>
      </c>
      <c r="B952">
        <v>-487.20417809999998</v>
      </c>
      <c r="C952">
        <v>15040.240239999999</v>
      </c>
      <c r="D952">
        <v>1.2704043030000001</v>
      </c>
      <c r="E952">
        <v>2.225897384</v>
      </c>
      <c r="G952" s="116"/>
    </row>
    <row r="953" spans="1:7">
      <c r="A953" s="116">
        <v>0.66819444444444442</v>
      </c>
      <c r="B953">
        <v>-506.19087289999999</v>
      </c>
      <c r="C953">
        <v>15038.941510000001</v>
      </c>
      <c r="D953">
        <v>1.299556776</v>
      </c>
      <c r="E953">
        <v>2.227737136</v>
      </c>
      <c r="G953" s="116"/>
    </row>
    <row r="954" spans="1:7">
      <c r="A954" s="116">
        <v>0.66821759259259261</v>
      </c>
      <c r="B954">
        <v>-491.51743959999999</v>
      </c>
      <c r="C954">
        <v>15038.816440000001</v>
      </c>
      <c r="D954">
        <v>1.293763644</v>
      </c>
      <c r="E954">
        <v>2.2273979169999998</v>
      </c>
      <c r="G954" s="116"/>
    </row>
    <row r="955" spans="1:7">
      <c r="A955" s="116">
        <v>0.66824074074074069</v>
      </c>
      <c r="B955">
        <v>-485.2902095</v>
      </c>
      <c r="C955">
        <v>15037.71992</v>
      </c>
      <c r="D955">
        <v>1.295715782</v>
      </c>
      <c r="E955">
        <v>2.226782896</v>
      </c>
      <c r="G955" s="116"/>
    </row>
    <row r="956" spans="1:7">
      <c r="A956" s="116">
        <v>0.66826388888888888</v>
      </c>
      <c r="B956">
        <v>-491.6399687</v>
      </c>
      <c r="C956">
        <v>15036.702810000001</v>
      </c>
      <c r="D956">
        <v>1.2953429540000001</v>
      </c>
      <c r="E956">
        <v>2.22629959</v>
      </c>
      <c r="G956" s="116"/>
    </row>
    <row r="957" spans="1:7">
      <c r="A957" s="116">
        <v>0.66828703703703696</v>
      </c>
      <c r="B957">
        <v>-499.44270840000001</v>
      </c>
      <c r="C957">
        <v>15035.552309999999</v>
      </c>
      <c r="D957">
        <v>1.28884672</v>
      </c>
      <c r="E957">
        <v>2.22593716</v>
      </c>
      <c r="G957" s="116"/>
    </row>
    <row r="958" spans="1:7">
      <c r="A958" s="116">
        <v>0.66831018518518526</v>
      </c>
      <c r="B958">
        <v>-497.89834789999998</v>
      </c>
      <c r="C958">
        <v>15035.435009999999</v>
      </c>
      <c r="D958">
        <v>1.2786456479999999</v>
      </c>
      <c r="E958">
        <v>2.2267371219999998</v>
      </c>
      <c r="G958" s="116"/>
    </row>
    <row r="959" spans="1:7">
      <c r="A959" s="116">
        <v>0.66833333333333333</v>
      </c>
      <c r="B959">
        <v>-492.50486360000002</v>
      </c>
      <c r="C959">
        <v>15034.95146</v>
      </c>
      <c r="D959">
        <v>1.28155343</v>
      </c>
      <c r="E959">
        <v>2.2272713949999998</v>
      </c>
      <c r="G959" s="116"/>
    </row>
    <row r="960" spans="1:7">
      <c r="A960" s="116">
        <v>0.66835648148148152</v>
      </c>
      <c r="B960">
        <v>-491.96630909999999</v>
      </c>
      <c r="C960">
        <v>15034.005499999999</v>
      </c>
      <c r="D960">
        <v>1.2947390489999999</v>
      </c>
      <c r="E960">
        <v>2.2261023990000002</v>
      </c>
      <c r="G960" s="116"/>
    </row>
    <row r="961" spans="1:7">
      <c r="A961" s="116">
        <v>0.6683796296296296</v>
      </c>
      <c r="B961">
        <v>-495.37128339999998</v>
      </c>
      <c r="C961">
        <v>15033.590389999999</v>
      </c>
      <c r="D961">
        <v>1.27220741</v>
      </c>
      <c r="E961">
        <v>2.2264506100000001</v>
      </c>
      <c r="G961" s="116"/>
    </row>
    <row r="962" spans="1:7">
      <c r="A962" s="116">
        <v>0.66840277777777779</v>
      </c>
      <c r="B962">
        <v>-500.37589400000002</v>
      </c>
      <c r="C962">
        <v>15031.92283</v>
      </c>
      <c r="D962">
        <v>1.2728716419999999</v>
      </c>
      <c r="E962">
        <v>2.2261350439999998</v>
      </c>
      <c r="G962" s="116"/>
    </row>
    <row r="963" spans="1:7">
      <c r="A963" s="116">
        <v>0.66842592592592587</v>
      </c>
      <c r="B963">
        <v>-499.8628612</v>
      </c>
      <c r="C963">
        <v>15031.781940000001</v>
      </c>
      <c r="D963">
        <v>1.2846071969999999</v>
      </c>
      <c r="E963">
        <v>2.225714339</v>
      </c>
      <c r="G963" s="116"/>
    </row>
    <row r="964" spans="1:7">
      <c r="A964" s="116">
        <v>0.66844907407407417</v>
      </c>
      <c r="B964">
        <v>-502.51026139999999</v>
      </c>
      <c r="C964">
        <v>15029.939710000001</v>
      </c>
      <c r="D964">
        <v>1.290280839</v>
      </c>
      <c r="E964">
        <v>2.228013003</v>
      </c>
      <c r="G964" s="116"/>
    </row>
    <row r="965" spans="1:7">
      <c r="A965" s="116">
        <v>0.66847222222222225</v>
      </c>
      <c r="B965">
        <v>-506.70176450000002</v>
      </c>
      <c r="C965">
        <v>15029.05042</v>
      </c>
      <c r="D965">
        <v>1.2925715929999999</v>
      </c>
      <c r="E965">
        <v>2.225818442</v>
      </c>
      <c r="G965" s="116"/>
    </row>
    <row r="966" spans="1:7">
      <c r="A966" s="116">
        <v>0.66849537037037043</v>
      </c>
      <c r="B966">
        <v>-491.85835639999999</v>
      </c>
      <c r="C966">
        <v>15027.42686</v>
      </c>
      <c r="D966">
        <v>1.2924454439999999</v>
      </c>
      <c r="E966">
        <v>2.2267343240000002</v>
      </c>
      <c r="G966" s="116"/>
    </row>
    <row r="967" spans="1:7">
      <c r="A967" s="116">
        <v>0.66851851851851851</v>
      </c>
      <c r="B967">
        <v>-501.48176940000002</v>
      </c>
      <c r="C967">
        <v>15026.65898</v>
      </c>
      <c r="D967">
        <v>1.277482665</v>
      </c>
      <c r="E967">
        <v>2.2273905890000001</v>
      </c>
      <c r="G967" s="116"/>
    </row>
    <row r="968" spans="1:7">
      <c r="A968" s="116">
        <v>0.6685416666666667</v>
      </c>
      <c r="B968">
        <v>-493.80010970000001</v>
      </c>
      <c r="C968">
        <v>15025.350930000001</v>
      </c>
      <c r="D968">
        <v>1.282434165</v>
      </c>
      <c r="E968">
        <v>2.2261165909999998</v>
      </c>
      <c r="G968" s="116"/>
    </row>
    <row r="969" spans="1:7">
      <c r="A969" s="116">
        <v>0.66856481481481478</v>
      </c>
      <c r="B969">
        <v>-500.86752660000002</v>
      </c>
      <c r="C969">
        <v>15024.121370000001</v>
      </c>
      <c r="D969">
        <v>1.278608341</v>
      </c>
      <c r="E969">
        <v>2.2279785190000001</v>
      </c>
      <c r="G969" s="116"/>
    </row>
    <row r="970" spans="1:7">
      <c r="A970" s="116">
        <v>0.66858796296296286</v>
      </c>
      <c r="B970">
        <v>-499.83736169999997</v>
      </c>
      <c r="C970">
        <v>15022.50265</v>
      </c>
      <c r="D970">
        <v>1.282451542</v>
      </c>
      <c r="E970">
        <v>2.227259176</v>
      </c>
      <c r="G970" s="116"/>
    </row>
    <row r="971" spans="1:7">
      <c r="A971" s="116">
        <v>0.66861111111111116</v>
      </c>
      <c r="B971">
        <v>-491.5155555</v>
      </c>
      <c r="C971">
        <v>15022.401970000001</v>
      </c>
      <c r="D971">
        <v>1.292759335</v>
      </c>
      <c r="E971">
        <v>2.228008633</v>
      </c>
      <c r="G971" s="116"/>
    </row>
    <row r="972" spans="1:7">
      <c r="A972" s="116">
        <v>0.66863425925925923</v>
      </c>
      <c r="B972">
        <v>-498.53507239999999</v>
      </c>
      <c r="C972">
        <v>15021.0041</v>
      </c>
      <c r="D972">
        <v>1.2850165710000001</v>
      </c>
      <c r="E972">
        <v>2.2257268680000002</v>
      </c>
      <c r="G972" s="116"/>
    </row>
    <row r="973" spans="1:7">
      <c r="A973" s="116">
        <v>0.66865740740740742</v>
      </c>
      <c r="B973">
        <v>-502.85718050000003</v>
      </c>
      <c r="C973">
        <v>15019.35204</v>
      </c>
      <c r="D973">
        <v>1.2925516850000001</v>
      </c>
      <c r="E973">
        <v>2.2263826569999998</v>
      </c>
      <c r="G973" s="116"/>
    </row>
    <row r="974" spans="1:7">
      <c r="A974" s="116">
        <v>0.6686805555555555</v>
      </c>
      <c r="B974">
        <v>-501.87580930000001</v>
      </c>
      <c r="C974">
        <v>15019.045099999999</v>
      </c>
      <c r="D974">
        <v>1.2717681940000001</v>
      </c>
      <c r="E974">
        <v>2.2270218150000001</v>
      </c>
      <c r="G974" s="116"/>
    </row>
    <row r="975" spans="1:7">
      <c r="A975" s="116">
        <v>0.66870370370370369</v>
      </c>
      <c r="B975">
        <v>-501.89174550000001</v>
      </c>
      <c r="C975">
        <v>15017.076359999999</v>
      </c>
      <c r="D975">
        <v>1.2844514840000001</v>
      </c>
      <c r="E975">
        <v>2.2259097699999999</v>
      </c>
      <c r="G975" s="116"/>
    </row>
    <row r="976" spans="1:7">
      <c r="A976" s="116">
        <v>0.66872685185185177</v>
      </c>
      <c r="B976">
        <v>-497.06314680000003</v>
      </c>
      <c r="C976">
        <v>15015.822899999999</v>
      </c>
      <c r="D976">
        <v>1.2714847300000001</v>
      </c>
      <c r="E976">
        <v>2.2274721529999999</v>
      </c>
      <c r="G976" s="116"/>
    </row>
    <row r="977" spans="1:7">
      <c r="A977" s="116">
        <v>0.66875000000000007</v>
      </c>
      <c r="B977">
        <v>-496.68080179999998</v>
      </c>
      <c r="C977">
        <v>15014.12486</v>
      </c>
      <c r="D977">
        <v>1.2876524840000001</v>
      </c>
      <c r="E977">
        <v>2.227910697</v>
      </c>
      <c r="G977" s="116"/>
    </row>
    <row r="978" spans="1:7">
      <c r="A978" s="116">
        <v>0.66877314814814814</v>
      </c>
      <c r="B978">
        <v>-491.25865859999999</v>
      </c>
      <c r="C978">
        <v>15012.506359999999</v>
      </c>
      <c r="D978">
        <v>1.2969737649999999</v>
      </c>
      <c r="E978">
        <v>2.227387357</v>
      </c>
      <c r="G978" s="116"/>
    </row>
    <row r="979" spans="1:7">
      <c r="A979" s="116">
        <v>0.66879629629629633</v>
      </c>
      <c r="B979">
        <v>-505.43863119999997</v>
      </c>
      <c r="C979">
        <v>15011.189909999999</v>
      </c>
      <c r="D979">
        <v>1.293129376</v>
      </c>
      <c r="E979">
        <v>2.2265384240000001</v>
      </c>
      <c r="G979" s="116"/>
    </row>
    <row r="980" spans="1:7">
      <c r="A980" s="116">
        <v>0.66881944444444441</v>
      </c>
      <c r="B980">
        <v>-493.43026259999999</v>
      </c>
      <c r="C980">
        <v>15010.007540000001</v>
      </c>
      <c r="D980">
        <v>1.299207467</v>
      </c>
      <c r="E980">
        <v>2.2268633869999999</v>
      </c>
      <c r="G980" s="116"/>
    </row>
    <row r="981" spans="1:7">
      <c r="A981" s="116">
        <v>0.6688425925925926</v>
      </c>
      <c r="B981">
        <v>-498.22503660000001</v>
      </c>
      <c r="C981">
        <v>15008.967189999999</v>
      </c>
      <c r="D981">
        <v>1.2776663260000001</v>
      </c>
      <c r="E981">
        <v>2.2277606790000002</v>
      </c>
      <c r="G981" s="116"/>
    </row>
    <row r="982" spans="1:7">
      <c r="A982" s="116">
        <v>0.66886574074074068</v>
      </c>
      <c r="B982">
        <v>-496.97895820000002</v>
      </c>
      <c r="C982">
        <v>15007.445320000001</v>
      </c>
      <c r="D982">
        <v>1.2867913019999999</v>
      </c>
      <c r="E982">
        <v>2.2277088429999998</v>
      </c>
      <c r="G982" s="116"/>
    </row>
    <row r="983" spans="1:7">
      <c r="A983" s="116">
        <v>0.66888888888888898</v>
      </c>
      <c r="B983">
        <v>-482.87387630000001</v>
      </c>
      <c r="C983">
        <v>15006.229740000001</v>
      </c>
      <c r="D983">
        <v>1.284104659</v>
      </c>
      <c r="E983">
        <v>2.227234342</v>
      </c>
      <c r="G983" s="116"/>
    </row>
    <row r="984" spans="1:7">
      <c r="A984" s="116">
        <v>0.66891203703703705</v>
      </c>
      <c r="B984">
        <v>-494.62325659999999</v>
      </c>
      <c r="C984">
        <v>15005.007009999999</v>
      </c>
      <c r="D984">
        <v>1.274780909</v>
      </c>
      <c r="E984">
        <v>2.2254299340000001</v>
      </c>
      <c r="G984" s="116"/>
    </row>
    <row r="985" spans="1:7">
      <c r="A985" s="116">
        <v>0.66893518518518524</v>
      </c>
      <c r="B985">
        <v>-494.07670039999999</v>
      </c>
      <c r="C985">
        <v>15003.96774</v>
      </c>
      <c r="D985">
        <v>1.270926752</v>
      </c>
      <c r="E985">
        <v>2.2258100079999998</v>
      </c>
      <c r="G985" s="116"/>
    </row>
    <row r="986" spans="1:7">
      <c r="A986" s="116">
        <v>0.66895833333333332</v>
      </c>
      <c r="B986">
        <v>-484.70535669999998</v>
      </c>
      <c r="C986">
        <v>15002.641879999999</v>
      </c>
      <c r="D986">
        <v>1.2917957179999999</v>
      </c>
      <c r="E986">
        <v>2.2272914159999999</v>
      </c>
      <c r="G986" s="116"/>
    </row>
    <row r="987" spans="1:7">
      <c r="A987" s="116">
        <v>0.66898148148148151</v>
      </c>
      <c r="B987">
        <v>-499.99912979999999</v>
      </c>
      <c r="C987">
        <v>15002.52016</v>
      </c>
      <c r="D987">
        <v>1.293591331</v>
      </c>
      <c r="E987">
        <v>2.227108769</v>
      </c>
      <c r="G987" s="116"/>
    </row>
    <row r="988" spans="1:7">
      <c r="A988" s="116">
        <v>0.66900462962962959</v>
      </c>
      <c r="B988">
        <v>-497.97629449999999</v>
      </c>
      <c r="C988">
        <v>15002.1077</v>
      </c>
      <c r="D988">
        <v>1.2928356679999999</v>
      </c>
      <c r="E988">
        <v>2.2260279459999999</v>
      </c>
      <c r="G988" s="116"/>
    </row>
    <row r="989" spans="1:7">
      <c r="A989" s="116">
        <v>0.66902777777777789</v>
      </c>
      <c r="B989">
        <v>-494.27334730000001</v>
      </c>
      <c r="C989">
        <v>15001.90058</v>
      </c>
      <c r="D989">
        <v>1.2953823010000001</v>
      </c>
      <c r="E989">
        <v>2.2257830630000002</v>
      </c>
      <c r="G989" s="116"/>
    </row>
    <row r="990" spans="1:7">
      <c r="A990" s="116">
        <v>0.66905092592592597</v>
      </c>
      <c r="B990">
        <v>-497.63167229999999</v>
      </c>
      <c r="C990">
        <v>15001.574210000001</v>
      </c>
      <c r="D990">
        <v>1.2852633099999999</v>
      </c>
      <c r="E990">
        <v>2.2277684080000002</v>
      </c>
      <c r="G990" s="116"/>
    </row>
    <row r="991" spans="1:7">
      <c r="A991" s="116">
        <v>0.66907407407407404</v>
      </c>
      <c r="B991">
        <v>-490.48490779999997</v>
      </c>
      <c r="C991">
        <v>15000.26125</v>
      </c>
      <c r="D991">
        <v>1.2798134569999999</v>
      </c>
      <c r="E991">
        <v>2.227620167</v>
      </c>
      <c r="G991" s="116"/>
    </row>
    <row r="992" spans="1:7">
      <c r="A992" s="116">
        <v>0.66909722222222223</v>
      </c>
      <c r="B992">
        <v>-495.95677920000003</v>
      </c>
      <c r="C992">
        <v>14999.91987</v>
      </c>
      <c r="D992">
        <v>1.2979099970000001</v>
      </c>
      <c r="E992">
        <v>2.2253287610000001</v>
      </c>
      <c r="G992" s="116"/>
    </row>
    <row r="993" spans="1:7">
      <c r="A993" s="116">
        <v>0.66912037037037031</v>
      </c>
      <c r="B993">
        <v>-486.68141539999999</v>
      </c>
      <c r="C993">
        <v>14998.530290000001</v>
      </c>
      <c r="D993">
        <v>1.278094324</v>
      </c>
      <c r="E993">
        <v>2.2269613079999999</v>
      </c>
      <c r="G993" s="116"/>
    </row>
    <row r="994" spans="1:7">
      <c r="A994" s="116">
        <v>0.6691435185185185</v>
      </c>
      <c r="B994">
        <v>-498.79200830000002</v>
      </c>
      <c r="C994">
        <v>14997.951129999999</v>
      </c>
      <c r="D994">
        <v>1.276914417</v>
      </c>
      <c r="E994">
        <v>2.22767567</v>
      </c>
      <c r="G994" s="116"/>
    </row>
    <row r="995" spans="1:7">
      <c r="A995" s="116">
        <v>0.66916666666666658</v>
      </c>
      <c r="B995">
        <v>-498.0658401</v>
      </c>
      <c r="C995">
        <v>14996.71917</v>
      </c>
      <c r="D995">
        <v>1.2989439190000001</v>
      </c>
      <c r="E995">
        <v>2.2251961539999998</v>
      </c>
      <c r="G995" s="116"/>
    </row>
    <row r="996" spans="1:7">
      <c r="A996" s="116">
        <v>0.66918981481481488</v>
      </c>
      <c r="B996">
        <v>-488.9579559</v>
      </c>
      <c r="C996">
        <v>14995.119909999999</v>
      </c>
      <c r="D996">
        <v>1.2985826460000001</v>
      </c>
      <c r="E996">
        <v>2.2265292900000002</v>
      </c>
      <c r="G996" s="116"/>
    </row>
    <row r="997" spans="1:7">
      <c r="A997" s="116">
        <v>0.66921296296296295</v>
      </c>
      <c r="B997">
        <v>-498.1317037</v>
      </c>
      <c r="C997">
        <v>14994.868630000001</v>
      </c>
      <c r="D997">
        <v>1.296102485</v>
      </c>
      <c r="E997">
        <v>2.2275042819999999</v>
      </c>
      <c r="G997" s="116"/>
    </row>
    <row r="998" spans="1:7">
      <c r="A998" s="116">
        <v>0.66923611111111114</v>
      </c>
      <c r="B998">
        <v>-494.05398709999997</v>
      </c>
      <c r="C998">
        <v>14993.00107</v>
      </c>
      <c r="D998">
        <v>1.2873171290000001</v>
      </c>
      <c r="E998">
        <v>2.226649681</v>
      </c>
      <c r="G998" s="116"/>
    </row>
    <row r="999" spans="1:7">
      <c r="A999" s="116">
        <v>0.66925925925925922</v>
      </c>
      <c r="B999">
        <v>-497.04639789999999</v>
      </c>
      <c r="C999">
        <v>14991.462090000001</v>
      </c>
      <c r="D999">
        <v>1.2996104900000001</v>
      </c>
      <c r="E999">
        <v>2.2254152290000002</v>
      </c>
      <c r="G999" s="116"/>
    </row>
    <row r="1000" spans="1:7">
      <c r="A1000" s="116">
        <v>0.66928240740740741</v>
      </c>
      <c r="B1000">
        <v>-501.64352730000002</v>
      </c>
      <c r="C1000">
        <v>14989.851420000001</v>
      </c>
      <c r="D1000">
        <v>1.281253124</v>
      </c>
      <c r="E1000">
        <v>2.2273110979999999</v>
      </c>
      <c r="G1000" s="116"/>
    </row>
    <row r="1001" spans="1:7">
      <c r="A1001" s="116">
        <v>0.66930555555555549</v>
      </c>
      <c r="B1001">
        <v>-492.28827799999999</v>
      </c>
      <c r="C1001">
        <v>14988.920249999999</v>
      </c>
      <c r="D1001">
        <v>1.2773558620000001</v>
      </c>
      <c r="E1001">
        <v>2.2270686400000002</v>
      </c>
      <c r="G1001" s="116"/>
    </row>
    <row r="1002" spans="1:7">
      <c r="A1002" s="116">
        <v>0.66932870370370379</v>
      </c>
      <c r="B1002">
        <v>-492.1008564</v>
      </c>
      <c r="C1002">
        <v>14987.67433</v>
      </c>
      <c r="D1002">
        <v>1.28838959</v>
      </c>
      <c r="E1002">
        <v>2.2262011140000002</v>
      </c>
      <c r="G1002" s="116"/>
    </row>
    <row r="1003" spans="1:7">
      <c r="A1003" s="116">
        <v>0.66935185185185186</v>
      </c>
      <c r="B1003">
        <v>-509.17754129999997</v>
      </c>
      <c r="C1003">
        <v>14986.093220000001</v>
      </c>
      <c r="D1003">
        <v>1.2965118799999999</v>
      </c>
      <c r="E1003">
        <v>2.2282224500000001</v>
      </c>
      <c r="G1003" s="116"/>
    </row>
    <row r="1004" spans="1:7">
      <c r="A1004" s="116">
        <v>0.66937500000000005</v>
      </c>
      <c r="B1004">
        <v>-489.24229659999997</v>
      </c>
      <c r="C1004">
        <v>14985.986989999999</v>
      </c>
      <c r="D1004">
        <v>1.292741905</v>
      </c>
      <c r="E1004">
        <v>2.2272412240000001</v>
      </c>
      <c r="G1004" s="116"/>
    </row>
    <row r="1005" spans="1:7">
      <c r="A1005" s="116">
        <v>0.66939814814814813</v>
      </c>
      <c r="B1005">
        <v>-495.99274250000002</v>
      </c>
      <c r="C1005">
        <v>14985.85103</v>
      </c>
      <c r="D1005">
        <v>1.291995783</v>
      </c>
      <c r="E1005">
        <v>2.2269800970000002</v>
      </c>
      <c r="G1005" s="116"/>
    </row>
    <row r="1006" spans="1:7">
      <c r="A1006" s="116">
        <v>0.66942129629629632</v>
      </c>
      <c r="B1006">
        <v>-502.71489330000003</v>
      </c>
      <c r="C1006">
        <v>14984.7081</v>
      </c>
      <c r="D1006">
        <v>1.276596029</v>
      </c>
      <c r="E1006">
        <v>2.2265544290000001</v>
      </c>
      <c r="G1006" s="116"/>
    </row>
    <row r="1007" spans="1:7">
      <c r="A1007" s="116">
        <v>0.6694444444444444</v>
      </c>
      <c r="B1007">
        <v>-495.80744249999998</v>
      </c>
      <c r="C1007">
        <v>14983.08999</v>
      </c>
      <c r="D1007">
        <v>1.292541409</v>
      </c>
      <c r="E1007">
        <v>2.2276959920000001</v>
      </c>
      <c r="G1007" s="116"/>
    </row>
    <row r="1008" spans="1:7">
      <c r="A1008" s="116">
        <v>0.6694675925925927</v>
      </c>
      <c r="B1008">
        <v>-500.30821229999998</v>
      </c>
      <c r="C1008">
        <v>14982.274219999999</v>
      </c>
      <c r="D1008">
        <v>1.283496054</v>
      </c>
      <c r="E1008">
        <v>2.2282398560000001</v>
      </c>
      <c r="G1008" s="116"/>
    </row>
    <row r="1009" spans="1:7">
      <c r="A1009" s="116">
        <v>0.66949074074074078</v>
      </c>
      <c r="B1009">
        <v>-494.85420970000001</v>
      </c>
      <c r="C1009">
        <v>14981.358829999999</v>
      </c>
      <c r="D1009">
        <v>1.2704236390000001</v>
      </c>
      <c r="E1009">
        <v>2.2273840109999998</v>
      </c>
      <c r="G1009" s="116"/>
    </row>
    <row r="1010" spans="1:7">
      <c r="A1010" s="116">
        <v>0.66951388888888885</v>
      </c>
      <c r="B1010">
        <v>-509.77520470000002</v>
      </c>
      <c r="C1010">
        <v>14979.77001</v>
      </c>
      <c r="D1010">
        <v>1.3004088069999999</v>
      </c>
      <c r="E1010">
        <v>2.226881589</v>
      </c>
      <c r="G1010" s="116"/>
    </row>
    <row r="1011" spans="1:7">
      <c r="A1011" s="116">
        <v>0.66953703703703704</v>
      </c>
      <c r="B1011">
        <v>-496.9668494</v>
      </c>
      <c r="C1011">
        <v>14978.20708</v>
      </c>
      <c r="D1011">
        <v>1.2757085260000001</v>
      </c>
      <c r="E1011">
        <v>2.226539329</v>
      </c>
      <c r="G1011" s="116"/>
    </row>
    <row r="1012" spans="1:7">
      <c r="A1012" s="116">
        <v>0.66956018518518512</v>
      </c>
      <c r="B1012">
        <v>-490.44853869999997</v>
      </c>
      <c r="C1012">
        <v>14976.25108</v>
      </c>
      <c r="D1012">
        <v>1.288062464</v>
      </c>
      <c r="E1012">
        <v>2.2268355519999998</v>
      </c>
      <c r="G1012" s="116"/>
    </row>
    <row r="1013" spans="1:7">
      <c r="A1013" s="116">
        <v>0.66958333333333331</v>
      </c>
      <c r="B1013">
        <v>-492.46370510000003</v>
      </c>
      <c r="C1013">
        <v>14974.428900000001</v>
      </c>
      <c r="D1013">
        <v>1.2866428750000001</v>
      </c>
      <c r="E1013">
        <v>2.225399114</v>
      </c>
      <c r="G1013" s="116"/>
    </row>
    <row r="1014" spans="1:7">
      <c r="A1014" s="116">
        <v>0.66960648148148139</v>
      </c>
      <c r="B1014">
        <v>-500.03857190000002</v>
      </c>
      <c r="C1014">
        <v>14972.644969999999</v>
      </c>
      <c r="D1014">
        <v>1.274286195</v>
      </c>
      <c r="E1014">
        <v>2.226272335</v>
      </c>
      <c r="G1014" s="116"/>
    </row>
    <row r="1015" spans="1:7">
      <c r="A1015" s="116">
        <v>0.66962962962962969</v>
      </c>
      <c r="B1015">
        <v>-491.56602709999999</v>
      </c>
      <c r="C1015">
        <v>14971.41898</v>
      </c>
      <c r="D1015">
        <v>1.2878970569999999</v>
      </c>
      <c r="E1015">
        <v>2.2274295930000001</v>
      </c>
      <c r="G1015" s="116"/>
    </row>
    <row r="1016" spans="1:7">
      <c r="A1016" s="116">
        <v>0.66965277777777776</v>
      </c>
      <c r="B1016">
        <v>-498.83282839999998</v>
      </c>
      <c r="C1016">
        <v>14970.390079999999</v>
      </c>
      <c r="D1016">
        <v>1.273224938</v>
      </c>
      <c r="E1016">
        <v>2.228653896</v>
      </c>
      <c r="G1016" s="116"/>
    </row>
    <row r="1017" spans="1:7">
      <c r="A1017" s="116">
        <v>0.66967592592592595</v>
      </c>
      <c r="B1017">
        <v>-496.85782499999999</v>
      </c>
      <c r="C1017">
        <v>14969.752570000001</v>
      </c>
      <c r="D1017">
        <v>1.2942567739999999</v>
      </c>
      <c r="E1017">
        <v>2.227544864</v>
      </c>
      <c r="G1017" s="116"/>
    </row>
    <row r="1018" spans="1:7">
      <c r="A1018" s="116">
        <v>0.66969907407407403</v>
      </c>
      <c r="B1018">
        <v>-496.12165529999999</v>
      </c>
      <c r="C1018">
        <v>14969.120419999999</v>
      </c>
      <c r="D1018">
        <v>1.2728004989999999</v>
      </c>
      <c r="E1018">
        <v>2.2280407449999999</v>
      </c>
      <c r="G1018" s="116"/>
    </row>
    <row r="1019" spans="1:7">
      <c r="A1019" s="116">
        <v>0.66972222222222222</v>
      </c>
      <c r="B1019">
        <v>-507.05147140000003</v>
      </c>
      <c r="C1019">
        <v>14968.037120000001</v>
      </c>
      <c r="D1019">
        <v>1.2778225599999999</v>
      </c>
      <c r="E1019">
        <v>2.2278303510000002</v>
      </c>
      <c r="G1019" s="116"/>
    </row>
    <row r="1020" spans="1:7">
      <c r="A1020" s="116">
        <v>0.6697453703703703</v>
      </c>
      <c r="B1020">
        <v>-500.411967</v>
      </c>
      <c r="C1020">
        <v>14966.550429999999</v>
      </c>
      <c r="D1020">
        <v>1.2708653750000001</v>
      </c>
      <c r="E1020">
        <v>2.2255417080000002</v>
      </c>
      <c r="G1020" s="116"/>
    </row>
    <row r="1021" spans="1:7">
      <c r="A1021" s="116">
        <v>0.6697685185185186</v>
      </c>
      <c r="B1021">
        <v>-494.86568510000001</v>
      </c>
      <c r="C1021">
        <v>14964.92482</v>
      </c>
      <c r="D1021">
        <v>1.279826651</v>
      </c>
      <c r="E1021">
        <v>2.2282809270000001</v>
      </c>
      <c r="G1021" s="116"/>
    </row>
    <row r="1022" spans="1:7">
      <c r="A1022" s="116">
        <v>0.66979166666666667</v>
      </c>
      <c r="B1022">
        <v>-493.81818060000001</v>
      </c>
      <c r="C1022">
        <v>14963.646119999999</v>
      </c>
      <c r="D1022">
        <v>1.281011111</v>
      </c>
      <c r="E1022">
        <v>2.2268896329999999</v>
      </c>
      <c r="G1022" s="116"/>
    </row>
    <row r="1023" spans="1:7">
      <c r="A1023" s="116">
        <v>0.66981481481481486</v>
      </c>
      <c r="B1023">
        <v>-502.64247119999999</v>
      </c>
      <c r="C1023">
        <v>14961.78089</v>
      </c>
      <c r="D1023">
        <v>1.273829444</v>
      </c>
      <c r="E1023">
        <v>2.227110326</v>
      </c>
      <c r="G1023" s="116"/>
    </row>
    <row r="1024" spans="1:7">
      <c r="A1024" s="116">
        <v>0.66983796296296294</v>
      </c>
      <c r="B1024">
        <v>-503.48907880000002</v>
      </c>
      <c r="C1024">
        <v>14960.99704</v>
      </c>
      <c r="D1024">
        <v>1.2702394589999999</v>
      </c>
      <c r="E1024">
        <v>2.22585648</v>
      </c>
      <c r="G1024" s="116"/>
    </row>
    <row r="1025" spans="1:7">
      <c r="A1025" s="116">
        <v>0.66986111111111113</v>
      </c>
      <c r="B1025">
        <v>-502.10943580000003</v>
      </c>
      <c r="C1025">
        <v>14959.408460000001</v>
      </c>
      <c r="D1025">
        <v>1.291275019</v>
      </c>
      <c r="E1025">
        <v>2.22590186</v>
      </c>
      <c r="G1025" s="116"/>
    </row>
    <row r="1026" spans="1:7">
      <c r="A1026" s="116">
        <v>0.66988425925925921</v>
      </c>
      <c r="B1026">
        <v>-500.54743930000001</v>
      </c>
      <c r="C1026">
        <v>14957.792750000001</v>
      </c>
      <c r="D1026">
        <v>1.2998493040000001</v>
      </c>
      <c r="E1026">
        <v>2.2274139709999998</v>
      </c>
      <c r="G1026" s="116"/>
    </row>
    <row r="1027" spans="1:7">
      <c r="A1027" s="116">
        <v>0.66990740740740751</v>
      </c>
      <c r="B1027">
        <v>-491.35853839999999</v>
      </c>
      <c r="C1027">
        <v>14956.5934</v>
      </c>
      <c r="D1027">
        <v>1.2744734339999999</v>
      </c>
      <c r="E1027">
        <v>2.2260642499999999</v>
      </c>
      <c r="G1027" s="116"/>
    </row>
    <row r="1028" spans="1:7">
      <c r="A1028" s="116">
        <v>0.66993055555555558</v>
      </c>
      <c r="B1028">
        <v>-493.96690999999998</v>
      </c>
      <c r="C1028">
        <v>14956.227080000001</v>
      </c>
      <c r="D1028">
        <v>1.2708455190000001</v>
      </c>
      <c r="E1028">
        <v>2.227328296</v>
      </c>
      <c r="G1028" s="116"/>
    </row>
    <row r="1029" spans="1:7">
      <c r="A1029" s="116">
        <v>0.66995370370370377</v>
      </c>
      <c r="B1029">
        <v>-501.97213210000001</v>
      </c>
      <c r="C1029">
        <v>14955.05406</v>
      </c>
      <c r="D1029">
        <v>1.2842599349999999</v>
      </c>
      <c r="E1029">
        <v>2.2265547859999999</v>
      </c>
      <c r="G1029" s="116"/>
    </row>
    <row r="1030" spans="1:7">
      <c r="A1030" s="116">
        <v>0.66997685185185185</v>
      </c>
      <c r="B1030">
        <v>-503.05174110000002</v>
      </c>
      <c r="C1030">
        <v>14953.834629999999</v>
      </c>
      <c r="D1030">
        <v>1.2729363869999999</v>
      </c>
      <c r="E1030">
        <v>2.2272407529999998</v>
      </c>
      <c r="G1030" s="116"/>
    </row>
    <row r="1031" spans="1:7">
      <c r="A1031" s="116">
        <v>0.66999999999999993</v>
      </c>
      <c r="B1031">
        <v>-503.59533279999999</v>
      </c>
      <c r="C1031">
        <v>14952.57957</v>
      </c>
      <c r="D1031">
        <v>1.2813081319999999</v>
      </c>
      <c r="E1031">
        <v>2.227578711</v>
      </c>
      <c r="G1031" s="116"/>
    </row>
    <row r="1032" spans="1:7">
      <c r="A1032" s="116">
        <v>0.67002314814814812</v>
      </c>
      <c r="B1032">
        <v>-489.06668409999997</v>
      </c>
      <c r="C1032">
        <v>14951.84375</v>
      </c>
      <c r="D1032">
        <v>1.2733149450000001</v>
      </c>
      <c r="E1032">
        <v>2.2252078480000002</v>
      </c>
      <c r="G1032" s="116"/>
    </row>
    <row r="1033" spans="1:7">
      <c r="A1033" s="116">
        <v>0.6700462962962962</v>
      </c>
      <c r="B1033">
        <v>-487.8146236</v>
      </c>
      <c r="C1033">
        <v>14950.007369999999</v>
      </c>
      <c r="D1033">
        <v>1.296548518</v>
      </c>
      <c r="E1033">
        <v>2.2267672489999999</v>
      </c>
      <c r="G1033" s="116"/>
    </row>
    <row r="1034" spans="1:7">
      <c r="A1034" s="116">
        <v>0.6700694444444445</v>
      </c>
      <c r="B1034">
        <v>-506.84852130000002</v>
      </c>
      <c r="C1034">
        <v>14949.55213</v>
      </c>
      <c r="D1034">
        <v>1.279994493</v>
      </c>
      <c r="E1034">
        <v>2.2278311500000001</v>
      </c>
      <c r="G1034" s="116"/>
    </row>
    <row r="1035" spans="1:7">
      <c r="A1035" s="116">
        <v>0.67009259259259257</v>
      </c>
      <c r="B1035">
        <v>-504.69600129999998</v>
      </c>
      <c r="C1035">
        <v>14948.194460000001</v>
      </c>
      <c r="D1035">
        <v>1.2707209349999999</v>
      </c>
      <c r="E1035">
        <v>2.2277581369999999</v>
      </c>
      <c r="G1035" s="116"/>
    </row>
    <row r="1036" spans="1:7">
      <c r="A1036" s="116">
        <v>0.67011574074074076</v>
      </c>
      <c r="B1036">
        <v>-489.43386140000001</v>
      </c>
      <c r="C1036">
        <v>14948.04918</v>
      </c>
      <c r="D1036">
        <v>1.288512428</v>
      </c>
      <c r="E1036">
        <v>2.227658329</v>
      </c>
      <c r="G1036" s="116"/>
    </row>
    <row r="1037" spans="1:7">
      <c r="A1037" s="116">
        <v>0.67013888888888884</v>
      </c>
      <c r="B1037">
        <v>-494.85412730000002</v>
      </c>
      <c r="C1037">
        <v>14946.838970000001</v>
      </c>
      <c r="D1037">
        <v>1.2846391850000001</v>
      </c>
      <c r="E1037">
        <v>2.2268444509999998</v>
      </c>
      <c r="G1037" s="116"/>
    </row>
    <row r="1038" spans="1:7">
      <c r="A1038" s="116">
        <v>0.67016203703703703</v>
      </c>
      <c r="B1038">
        <v>-502.08575969999998</v>
      </c>
      <c r="C1038">
        <v>14945.27346</v>
      </c>
      <c r="D1038">
        <v>1.2798533240000001</v>
      </c>
      <c r="E1038">
        <v>2.2279603460000001</v>
      </c>
      <c r="G1038" s="116"/>
    </row>
    <row r="1039" spans="1:7">
      <c r="A1039" s="116">
        <v>0.67018518518518511</v>
      </c>
      <c r="B1039">
        <v>-502.85717419999997</v>
      </c>
      <c r="C1039">
        <v>14944.877049999999</v>
      </c>
      <c r="D1039">
        <v>1.2994556150000001</v>
      </c>
      <c r="E1039">
        <v>2.2273526100000001</v>
      </c>
      <c r="G1039" s="116"/>
    </row>
    <row r="1040" spans="1:7">
      <c r="A1040" s="116">
        <v>0.67020833333333341</v>
      </c>
      <c r="B1040">
        <v>-496.04331330000002</v>
      </c>
      <c r="C1040">
        <v>14943.92103</v>
      </c>
      <c r="D1040">
        <v>1.2754541180000001</v>
      </c>
      <c r="E1040">
        <v>2.2265547680000002</v>
      </c>
      <c r="G1040" s="116"/>
    </row>
    <row r="1041" spans="1:7">
      <c r="A1041" s="116">
        <v>0.67023148148148148</v>
      </c>
      <c r="B1041">
        <v>-486.48980039999998</v>
      </c>
      <c r="C1041">
        <v>14942.546560000001</v>
      </c>
      <c r="D1041">
        <v>1.296429552</v>
      </c>
      <c r="E1041">
        <v>2.2271474530000002</v>
      </c>
      <c r="G1041" s="116"/>
    </row>
    <row r="1042" spans="1:7">
      <c r="A1042" s="116">
        <v>0.67025462962962967</v>
      </c>
      <c r="B1042">
        <v>-497.50013840000003</v>
      </c>
      <c r="C1042">
        <v>14941.3056</v>
      </c>
      <c r="D1042">
        <v>1.276398836</v>
      </c>
      <c r="E1042">
        <v>2.2275274519999999</v>
      </c>
      <c r="G1042" s="116"/>
    </row>
    <row r="1043" spans="1:7">
      <c r="A1043" s="116">
        <v>0.67027777777777775</v>
      </c>
      <c r="B1043">
        <v>-488.854511</v>
      </c>
      <c r="C1043">
        <v>14940.37536</v>
      </c>
      <c r="D1043">
        <v>1.2762027810000001</v>
      </c>
      <c r="E1043">
        <v>2.226247249</v>
      </c>
      <c r="G1043" s="116"/>
    </row>
    <row r="1044" spans="1:7">
      <c r="A1044" s="116">
        <v>0.67030092592592594</v>
      </c>
      <c r="B1044">
        <v>-499.92552560000001</v>
      </c>
      <c r="C1044">
        <v>14938.7611</v>
      </c>
      <c r="D1044">
        <v>1.2919850420000001</v>
      </c>
      <c r="E1044">
        <v>2.225853055</v>
      </c>
      <c r="G1044" s="116"/>
    </row>
    <row r="1045" spans="1:7">
      <c r="A1045" s="116">
        <v>0.67032407407407402</v>
      </c>
      <c r="B1045">
        <v>-502.45702069999999</v>
      </c>
      <c r="C1045">
        <v>14937.43434</v>
      </c>
      <c r="D1045">
        <v>1.2877647569999999</v>
      </c>
      <c r="E1045">
        <v>2.2263719200000001</v>
      </c>
      <c r="G1045" s="116"/>
    </row>
    <row r="1046" spans="1:7">
      <c r="A1046" s="116">
        <v>0.67034722222222232</v>
      </c>
      <c r="B1046">
        <v>-498.85770919999999</v>
      </c>
      <c r="C1046">
        <v>14937.206679999999</v>
      </c>
      <c r="D1046">
        <v>1.270702483</v>
      </c>
      <c r="E1046">
        <v>2.2272262060000001</v>
      </c>
      <c r="G1046" s="116"/>
    </row>
    <row r="1047" spans="1:7">
      <c r="A1047" s="116">
        <v>0.67037037037037039</v>
      </c>
      <c r="B1047">
        <v>-492.33159910000001</v>
      </c>
      <c r="C1047">
        <v>14936.276169999999</v>
      </c>
      <c r="D1047">
        <v>1.2849334729999999</v>
      </c>
      <c r="E1047">
        <v>2.2262050809999998</v>
      </c>
      <c r="G1047" s="116"/>
    </row>
    <row r="1048" spans="1:7">
      <c r="A1048" s="116">
        <v>0.67039351851851858</v>
      </c>
      <c r="B1048">
        <v>-498.5706907</v>
      </c>
      <c r="C1048">
        <v>14935.938539999999</v>
      </c>
      <c r="D1048">
        <v>1.2803237270000001</v>
      </c>
      <c r="E1048">
        <v>2.2259127369999998</v>
      </c>
      <c r="G1048" s="116"/>
    </row>
    <row r="1049" spans="1:7">
      <c r="A1049" s="116">
        <v>0.67041666666666666</v>
      </c>
      <c r="B1049">
        <v>-501.92774759999998</v>
      </c>
      <c r="C1049">
        <v>14934.5777</v>
      </c>
      <c r="D1049">
        <v>1.296565382</v>
      </c>
      <c r="E1049">
        <v>2.2255042779999998</v>
      </c>
      <c r="G1049" s="116"/>
    </row>
    <row r="1050" spans="1:7">
      <c r="A1050" s="116">
        <v>0.67043981481481485</v>
      </c>
      <c r="B1050">
        <v>-499.59365350000002</v>
      </c>
      <c r="C1050">
        <v>14933.286829999999</v>
      </c>
      <c r="D1050">
        <v>1.2948354710000001</v>
      </c>
      <c r="E1050">
        <v>2.226474837</v>
      </c>
      <c r="G1050" s="116"/>
    </row>
    <row r="1051" spans="1:7">
      <c r="A1051" s="116">
        <v>0.67046296296296293</v>
      </c>
      <c r="B1051">
        <v>-497.22469560000002</v>
      </c>
      <c r="C1051">
        <v>14932.37189</v>
      </c>
      <c r="D1051">
        <v>1.292548861</v>
      </c>
      <c r="E1051">
        <v>2.2269663620000002</v>
      </c>
      <c r="G1051" s="116"/>
    </row>
    <row r="1052" spans="1:7">
      <c r="A1052" s="116">
        <v>0.67048611111111101</v>
      </c>
      <c r="B1052">
        <v>-493.55573199999998</v>
      </c>
      <c r="C1052">
        <v>14931.32159</v>
      </c>
      <c r="D1052">
        <v>1.2845061099999999</v>
      </c>
      <c r="E1052">
        <v>2.2278041399999999</v>
      </c>
      <c r="G1052" s="116"/>
    </row>
    <row r="1053" spans="1:7">
      <c r="A1053" s="116">
        <v>0.6705092592592593</v>
      </c>
      <c r="B1053">
        <v>-485.02963620000003</v>
      </c>
      <c r="C1053">
        <v>14931.315759999999</v>
      </c>
      <c r="D1053">
        <v>1.2791317790000001</v>
      </c>
      <c r="E1053">
        <v>2.2271551349999998</v>
      </c>
      <c r="G1053" s="116"/>
    </row>
    <row r="1054" spans="1:7">
      <c r="A1054" s="116">
        <v>0.67053240740740738</v>
      </c>
      <c r="B1054">
        <v>-497.15766489999999</v>
      </c>
      <c r="C1054">
        <v>14929.51426</v>
      </c>
      <c r="D1054">
        <v>1.2732909530000001</v>
      </c>
      <c r="E1054">
        <v>2.2269537339999999</v>
      </c>
      <c r="G1054" s="116"/>
    </row>
    <row r="1055" spans="1:7">
      <c r="A1055" s="116">
        <v>0.67055555555555557</v>
      </c>
      <c r="B1055">
        <v>-492.98588580000001</v>
      </c>
      <c r="C1055">
        <v>14929.050590000001</v>
      </c>
      <c r="D1055">
        <v>1.284724003</v>
      </c>
      <c r="E1055">
        <v>2.2282112330000001</v>
      </c>
      <c r="G1055" s="116"/>
    </row>
    <row r="1056" spans="1:7">
      <c r="A1056" s="116">
        <v>0.67057870370370365</v>
      </c>
      <c r="B1056">
        <v>-500.59283269999997</v>
      </c>
      <c r="C1056">
        <v>14927.93887</v>
      </c>
      <c r="D1056">
        <v>1.2930374090000001</v>
      </c>
      <c r="E1056">
        <v>2.2286135929999999</v>
      </c>
      <c r="G1056" s="116"/>
    </row>
    <row r="1057" spans="1:7">
      <c r="A1057" s="116">
        <v>0.67060185185185184</v>
      </c>
      <c r="B1057">
        <v>-491.07451529999997</v>
      </c>
      <c r="C1057">
        <v>14926.84001</v>
      </c>
      <c r="D1057">
        <v>1.2939933079999999</v>
      </c>
      <c r="E1057">
        <v>2.2251017160000002</v>
      </c>
      <c r="G1057" s="116"/>
    </row>
    <row r="1058" spans="1:7">
      <c r="A1058" s="116">
        <v>0.67062499999999992</v>
      </c>
      <c r="B1058">
        <v>-490.5030137</v>
      </c>
      <c r="C1058">
        <v>14925.34296</v>
      </c>
      <c r="D1058">
        <v>1.271726672</v>
      </c>
      <c r="E1058">
        <v>2.2265291669999998</v>
      </c>
      <c r="G1058" s="116"/>
    </row>
    <row r="1059" spans="1:7">
      <c r="A1059" s="116">
        <v>0.67064814814814822</v>
      </c>
      <c r="B1059">
        <v>-500.12495289999998</v>
      </c>
      <c r="C1059">
        <v>14924.762000000001</v>
      </c>
      <c r="D1059">
        <v>1.2806830010000001</v>
      </c>
      <c r="E1059">
        <v>2.228154687</v>
      </c>
      <c r="G1059" s="116"/>
    </row>
    <row r="1060" spans="1:7">
      <c r="A1060" s="116">
        <v>0.67067129629629629</v>
      </c>
      <c r="B1060">
        <v>-497.68869369999999</v>
      </c>
      <c r="C1060">
        <v>14922.93996</v>
      </c>
      <c r="D1060">
        <v>1.2992318140000001</v>
      </c>
      <c r="E1060">
        <v>2.2280321060000001</v>
      </c>
      <c r="G1060" s="116"/>
    </row>
    <row r="1061" spans="1:7">
      <c r="A1061" s="116">
        <v>0.67069444444444448</v>
      </c>
      <c r="B1061">
        <v>-503.56199579999998</v>
      </c>
      <c r="C1061">
        <v>14922.21494</v>
      </c>
      <c r="D1061">
        <v>1.2878251940000001</v>
      </c>
      <c r="E1061">
        <v>2.2283959630000001</v>
      </c>
      <c r="G1061" s="116"/>
    </row>
    <row r="1062" spans="1:7">
      <c r="A1062" s="116">
        <v>0.67071759259259256</v>
      </c>
      <c r="B1062">
        <v>-495.93548040000002</v>
      </c>
      <c r="C1062">
        <v>14921.15914</v>
      </c>
      <c r="D1062">
        <v>1.272942268</v>
      </c>
      <c r="E1062">
        <v>2.227009271</v>
      </c>
      <c r="G1062" s="116"/>
    </row>
    <row r="1063" spans="1:7">
      <c r="A1063" s="116">
        <v>0.67074074074074075</v>
      </c>
      <c r="B1063">
        <v>-491.1392993</v>
      </c>
      <c r="C1063">
        <v>14919.304690000001</v>
      </c>
      <c r="D1063">
        <v>1.2882164540000001</v>
      </c>
      <c r="E1063">
        <v>2.2276345919999998</v>
      </c>
      <c r="G1063" s="116"/>
    </row>
    <row r="1064" spans="1:7">
      <c r="A1064" s="116">
        <v>0.67076388888888883</v>
      </c>
      <c r="B1064">
        <v>-498.41376020000001</v>
      </c>
      <c r="C1064">
        <v>14918.266439999999</v>
      </c>
      <c r="D1064">
        <v>1.2996749379999999</v>
      </c>
      <c r="E1064">
        <v>2.225926013</v>
      </c>
      <c r="G1064" s="116"/>
    </row>
    <row r="1065" spans="1:7">
      <c r="A1065" s="116">
        <v>0.67078703703703713</v>
      </c>
      <c r="B1065">
        <v>-491.64961110000002</v>
      </c>
      <c r="C1065">
        <v>14918.035879999999</v>
      </c>
      <c r="D1065">
        <v>1.2992704820000001</v>
      </c>
      <c r="E1065">
        <v>2.226337279</v>
      </c>
      <c r="G1065" s="116"/>
    </row>
    <row r="1066" spans="1:7">
      <c r="A1066" s="116">
        <v>0.6708101851851852</v>
      </c>
      <c r="B1066">
        <v>-499.67322250000001</v>
      </c>
      <c r="C1066">
        <v>14916.54204</v>
      </c>
      <c r="D1066">
        <v>1.275367916</v>
      </c>
      <c r="E1066">
        <v>2.2277092810000001</v>
      </c>
      <c r="G1066" s="116"/>
    </row>
    <row r="1067" spans="1:7">
      <c r="A1067" s="116">
        <v>0.67083333333333339</v>
      </c>
      <c r="B1067">
        <v>-499.39177050000001</v>
      </c>
      <c r="C1067">
        <v>14916.38587</v>
      </c>
      <c r="D1067">
        <v>1.286711202</v>
      </c>
      <c r="E1067">
        <v>2.2267997749999999</v>
      </c>
      <c r="G1067" s="116"/>
    </row>
    <row r="1068" spans="1:7">
      <c r="A1068" s="116">
        <v>0.67085648148148147</v>
      </c>
      <c r="B1068">
        <v>-499.44862180000001</v>
      </c>
      <c r="C1068">
        <v>14915.40776</v>
      </c>
      <c r="D1068">
        <v>1.2904515270000001</v>
      </c>
      <c r="E1068">
        <v>2.226978157</v>
      </c>
      <c r="G1068" s="116"/>
    </row>
    <row r="1069" spans="1:7">
      <c r="A1069" s="116">
        <v>0.67087962962962966</v>
      </c>
      <c r="B1069">
        <v>-497.5267207</v>
      </c>
      <c r="C1069">
        <v>14914.88703</v>
      </c>
      <c r="D1069">
        <v>1.287049844</v>
      </c>
      <c r="E1069">
        <v>2.2270389060000002</v>
      </c>
      <c r="G1069" s="116"/>
    </row>
    <row r="1070" spans="1:7">
      <c r="A1070" s="116">
        <v>0.67090277777777774</v>
      </c>
      <c r="B1070">
        <v>-494.14088629999998</v>
      </c>
      <c r="C1070">
        <v>14914.280290000001</v>
      </c>
      <c r="D1070">
        <v>1.282099729</v>
      </c>
      <c r="E1070">
        <v>2.2270858750000002</v>
      </c>
      <c r="G1070" s="116"/>
    </row>
    <row r="1071" spans="1:7">
      <c r="A1071" s="116">
        <v>0.67092592592592604</v>
      </c>
      <c r="B1071">
        <v>-508.63822399999998</v>
      </c>
      <c r="C1071">
        <v>14913.46904</v>
      </c>
      <c r="D1071">
        <v>1.2800766079999999</v>
      </c>
      <c r="E1071">
        <v>2.2259097529999998</v>
      </c>
      <c r="G1071" s="116"/>
    </row>
    <row r="1072" spans="1:7">
      <c r="A1072" s="116">
        <v>0.67094907407407411</v>
      </c>
      <c r="B1072">
        <v>-497.50703090000002</v>
      </c>
      <c r="C1072">
        <v>14912.60851</v>
      </c>
      <c r="D1072">
        <v>1.287971228</v>
      </c>
      <c r="E1072">
        <v>2.2271397629999998</v>
      </c>
      <c r="G1072" s="116"/>
    </row>
    <row r="1073" spans="1:7">
      <c r="A1073" s="116">
        <v>0.67097222222222219</v>
      </c>
      <c r="B1073">
        <v>-497.46185150000002</v>
      </c>
      <c r="C1073">
        <v>14911.572840000001</v>
      </c>
      <c r="D1073">
        <v>1.2822055219999999</v>
      </c>
      <c r="E1073">
        <v>2.2271423619999999</v>
      </c>
      <c r="G1073" s="116"/>
    </row>
    <row r="1074" spans="1:7">
      <c r="A1074" s="116">
        <v>0.67099537037037038</v>
      </c>
      <c r="B1074">
        <v>-500.86322689999997</v>
      </c>
      <c r="C1074">
        <v>14909.92397</v>
      </c>
      <c r="D1074">
        <v>1.2819573360000001</v>
      </c>
      <c r="E1074">
        <v>2.2277666479999998</v>
      </c>
      <c r="G1074" s="116"/>
    </row>
    <row r="1075" spans="1:7">
      <c r="A1075" s="116">
        <v>0.67101851851851846</v>
      </c>
      <c r="B1075">
        <v>-490.19266709999999</v>
      </c>
      <c r="C1075">
        <v>14908.74044</v>
      </c>
      <c r="D1075">
        <v>1.2794753800000001</v>
      </c>
      <c r="E1075">
        <v>2.2270080069999998</v>
      </c>
      <c r="G1075" s="116"/>
    </row>
    <row r="1076" spans="1:7">
      <c r="A1076" s="116">
        <v>0.67104166666666665</v>
      </c>
      <c r="B1076">
        <v>-495.32622120000002</v>
      </c>
      <c r="C1076">
        <v>14908.00699</v>
      </c>
      <c r="D1076">
        <v>1.2813659900000001</v>
      </c>
      <c r="E1076">
        <v>2.226180163</v>
      </c>
      <c r="G1076" s="116"/>
    </row>
    <row r="1077" spans="1:7">
      <c r="A1077" s="116">
        <v>0.67106481481481473</v>
      </c>
      <c r="B1077">
        <v>-500.59586569999999</v>
      </c>
      <c r="C1077">
        <v>14906.01928</v>
      </c>
      <c r="D1077">
        <v>1.289673925</v>
      </c>
      <c r="E1077">
        <v>2.226712118</v>
      </c>
      <c r="G1077" s="116"/>
    </row>
    <row r="1078" spans="1:7">
      <c r="A1078" s="116">
        <v>0.67108796296296302</v>
      </c>
      <c r="B1078">
        <v>-493.78127660000001</v>
      </c>
      <c r="C1078">
        <v>14905.561040000001</v>
      </c>
      <c r="D1078">
        <v>1.2887169679999999</v>
      </c>
      <c r="E1078">
        <v>2.2262840779999999</v>
      </c>
      <c r="G1078" s="116"/>
    </row>
    <row r="1079" spans="1:7">
      <c r="A1079" s="116">
        <v>0.6711111111111111</v>
      </c>
      <c r="B1079">
        <v>-506.19696750000003</v>
      </c>
      <c r="C1079">
        <v>14904.55904</v>
      </c>
      <c r="D1079">
        <v>1.2813034759999999</v>
      </c>
      <c r="E1079">
        <v>2.2260742050000002</v>
      </c>
      <c r="G1079" s="116"/>
    </row>
    <row r="1080" spans="1:7">
      <c r="A1080" s="116">
        <v>0.67113425925925929</v>
      </c>
      <c r="B1080">
        <v>-494.90442589999998</v>
      </c>
      <c r="C1080">
        <v>14904.182570000001</v>
      </c>
      <c r="D1080">
        <v>1.2890466860000001</v>
      </c>
      <c r="E1080">
        <v>2.2268378289999999</v>
      </c>
      <c r="G1080" s="116"/>
    </row>
    <row r="1081" spans="1:7">
      <c r="A1081" s="116">
        <v>0.67115740740740737</v>
      </c>
      <c r="B1081">
        <v>-493.45918669999998</v>
      </c>
      <c r="C1081">
        <v>14903.06889</v>
      </c>
      <c r="D1081">
        <v>1.288633886</v>
      </c>
      <c r="E1081">
        <v>2.2254895779999999</v>
      </c>
      <c r="G1081" s="116"/>
    </row>
    <row r="1082" spans="1:7">
      <c r="A1082" s="116">
        <v>0.67118055555555556</v>
      </c>
      <c r="B1082">
        <v>-497.3922814</v>
      </c>
      <c r="C1082">
        <v>14902.35982</v>
      </c>
      <c r="D1082">
        <v>1.296811975</v>
      </c>
      <c r="E1082">
        <v>2.2258950400000002</v>
      </c>
      <c r="G1082" s="116"/>
    </row>
    <row r="1083" spans="1:7">
      <c r="A1083" s="116">
        <v>0.67120370370370364</v>
      </c>
      <c r="B1083">
        <v>-495.6472235</v>
      </c>
      <c r="C1083">
        <v>14901.631520000001</v>
      </c>
      <c r="D1083">
        <v>1.2849908779999999</v>
      </c>
      <c r="E1083">
        <v>2.2250509589999998</v>
      </c>
      <c r="G1083" s="116"/>
    </row>
    <row r="1084" spans="1:7">
      <c r="A1084" s="116">
        <v>0.67122685185185194</v>
      </c>
      <c r="B1084">
        <v>-499.5589094</v>
      </c>
      <c r="C1084">
        <v>14900.64795</v>
      </c>
      <c r="D1084">
        <v>1.297734154</v>
      </c>
      <c r="E1084">
        <v>2.2259563359999999</v>
      </c>
      <c r="G1084" s="116"/>
    </row>
    <row r="1085" spans="1:7">
      <c r="A1085" s="116">
        <v>0.67125000000000001</v>
      </c>
      <c r="B1085">
        <v>-494.22864399999997</v>
      </c>
      <c r="C1085">
        <v>14899.70456</v>
      </c>
      <c r="D1085">
        <v>1.29061267</v>
      </c>
      <c r="E1085">
        <v>2.2256036629999998</v>
      </c>
      <c r="G1085" s="116"/>
    </row>
    <row r="1086" spans="1:7">
      <c r="A1086" s="116">
        <v>0.6712731481481482</v>
      </c>
      <c r="B1086">
        <v>-508.0540178</v>
      </c>
      <c r="C1086">
        <v>14899.168879999999</v>
      </c>
      <c r="D1086">
        <v>1.287431781</v>
      </c>
      <c r="E1086">
        <v>2.2271372679999999</v>
      </c>
      <c r="G1086" s="116"/>
    </row>
    <row r="1087" spans="1:7">
      <c r="A1087" s="116">
        <v>0.67129629629629628</v>
      </c>
      <c r="B1087">
        <v>-505.57464140000002</v>
      </c>
      <c r="C1087">
        <v>14899.16763</v>
      </c>
      <c r="D1087">
        <v>1.2716480800000001</v>
      </c>
      <c r="E1087">
        <v>2.2260664559999999</v>
      </c>
      <c r="G1087" s="116"/>
    </row>
    <row r="1088" spans="1:7">
      <c r="A1088" s="116">
        <v>0.67131944444444447</v>
      </c>
      <c r="B1088">
        <v>-504.28033779999998</v>
      </c>
      <c r="C1088">
        <v>14898.496789999999</v>
      </c>
      <c r="D1088">
        <v>1.2812227599999999</v>
      </c>
      <c r="E1088">
        <v>2.226421652</v>
      </c>
      <c r="G1088" s="116"/>
    </row>
    <row r="1089" spans="1:7">
      <c r="A1089" s="116">
        <v>0.67134259259259255</v>
      </c>
      <c r="B1089">
        <v>-500.1974257</v>
      </c>
      <c r="C1089">
        <v>14896.792369999999</v>
      </c>
      <c r="D1089">
        <v>1.277164427</v>
      </c>
      <c r="E1089">
        <v>2.226001578</v>
      </c>
      <c r="G1089" s="116"/>
    </row>
    <row r="1090" spans="1:7">
      <c r="A1090" s="116">
        <v>0.67136574074074085</v>
      </c>
      <c r="B1090">
        <v>-503.77556770000001</v>
      </c>
      <c r="C1090">
        <v>14895.038699999999</v>
      </c>
      <c r="D1090">
        <v>1.2713348330000001</v>
      </c>
      <c r="E1090">
        <v>2.2268438979999998</v>
      </c>
      <c r="G1090" s="116"/>
    </row>
    <row r="1091" spans="1:7">
      <c r="A1091" s="116">
        <v>0.67138888888888892</v>
      </c>
      <c r="B1091">
        <v>-505.70586559999998</v>
      </c>
      <c r="C1091">
        <v>14893.29552</v>
      </c>
      <c r="D1091">
        <v>1.2988889809999999</v>
      </c>
      <c r="E1091">
        <v>2.2252632380000001</v>
      </c>
      <c r="G1091" s="116"/>
    </row>
    <row r="1092" spans="1:7">
      <c r="A1092" s="116">
        <v>0.671412037037037</v>
      </c>
      <c r="B1092">
        <v>-501.41356869999998</v>
      </c>
      <c r="C1092">
        <v>14891.40943</v>
      </c>
      <c r="D1092">
        <v>1.291414493</v>
      </c>
      <c r="E1092">
        <v>2.2259486220000002</v>
      </c>
      <c r="G1092" s="116"/>
    </row>
    <row r="1093" spans="1:7">
      <c r="A1093" s="116">
        <v>0.67143518518518519</v>
      </c>
      <c r="B1093">
        <v>-499.55858480000001</v>
      </c>
      <c r="C1093">
        <v>14889.45829</v>
      </c>
      <c r="D1093">
        <v>1.296615606</v>
      </c>
      <c r="E1093">
        <v>2.2271890650000001</v>
      </c>
      <c r="G1093" s="116"/>
    </row>
    <row r="1094" spans="1:7">
      <c r="A1094" s="116">
        <v>0.67145833333333327</v>
      </c>
      <c r="B1094">
        <v>-492.78396129999999</v>
      </c>
      <c r="C1094">
        <v>14887.94951</v>
      </c>
      <c r="D1094">
        <v>1.2763005009999999</v>
      </c>
      <c r="E1094">
        <v>2.2258036749999999</v>
      </c>
      <c r="G1094" s="116"/>
    </row>
    <row r="1095" spans="1:7">
      <c r="A1095" s="116">
        <v>0.67148148148148146</v>
      </c>
      <c r="B1095">
        <v>-499.18610159999997</v>
      </c>
      <c r="C1095">
        <v>14886.567419999999</v>
      </c>
      <c r="D1095">
        <v>1.2785927100000001</v>
      </c>
      <c r="E1095">
        <v>2.2265710649999999</v>
      </c>
      <c r="G1095" s="116"/>
    </row>
    <row r="1096" spans="1:7">
      <c r="A1096" s="116">
        <v>0.67150462962962953</v>
      </c>
      <c r="B1096">
        <v>-498.81968699999999</v>
      </c>
      <c r="C1096">
        <v>14885.570900000001</v>
      </c>
      <c r="D1096">
        <v>1.2905271039999999</v>
      </c>
      <c r="E1096">
        <v>2.2268956219999998</v>
      </c>
      <c r="G1096" s="116"/>
    </row>
    <row r="1097" spans="1:7">
      <c r="A1097" s="116">
        <v>0.67152777777777783</v>
      </c>
      <c r="B1097">
        <v>-496.00855680000001</v>
      </c>
      <c r="C1097">
        <v>14883.62149</v>
      </c>
      <c r="D1097">
        <v>1.2996367120000001</v>
      </c>
      <c r="E1097">
        <v>2.2270764500000002</v>
      </c>
      <c r="G1097" s="116"/>
    </row>
    <row r="1098" spans="1:7">
      <c r="A1098" s="116">
        <v>0.67155092592592591</v>
      </c>
      <c r="B1098">
        <v>-487.97075330000001</v>
      </c>
      <c r="C1098">
        <v>14882.46622</v>
      </c>
      <c r="D1098">
        <v>1.2936614369999999</v>
      </c>
      <c r="E1098">
        <v>2.2269797900000001</v>
      </c>
      <c r="G1098" s="116"/>
    </row>
    <row r="1099" spans="1:7">
      <c r="A1099" s="116">
        <v>0.6715740740740741</v>
      </c>
      <c r="B1099">
        <v>-490.91198300000002</v>
      </c>
      <c r="C1099">
        <v>14880.79016</v>
      </c>
      <c r="D1099">
        <v>1.277235219</v>
      </c>
      <c r="E1099">
        <v>2.2259691350000002</v>
      </c>
      <c r="G1099" s="116"/>
    </row>
    <row r="1100" spans="1:7">
      <c r="A1100" s="116">
        <v>0.67159722222222218</v>
      </c>
      <c r="B1100">
        <v>-496.34613949999999</v>
      </c>
      <c r="C1100">
        <v>14880.5085</v>
      </c>
      <c r="D1100">
        <v>1.294840585</v>
      </c>
      <c r="E1100">
        <v>2.2264137759999998</v>
      </c>
      <c r="G1100" s="116"/>
    </row>
    <row r="1101" spans="1:7">
      <c r="A1101" s="116">
        <v>0.67162037037037037</v>
      </c>
      <c r="B1101">
        <v>-501.01101399999999</v>
      </c>
      <c r="C1101">
        <v>14879.343989999999</v>
      </c>
      <c r="D1101">
        <v>1.277826009</v>
      </c>
      <c r="E1101">
        <v>2.227215417</v>
      </c>
      <c r="G1101" s="116"/>
    </row>
    <row r="1102" spans="1:7">
      <c r="A1102" s="116">
        <v>0.67164351851851845</v>
      </c>
      <c r="B1102">
        <v>-507.40830699999998</v>
      </c>
      <c r="C1102">
        <v>14878.77101</v>
      </c>
      <c r="D1102">
        <v>1.276696595</v>
      </c>
      <c r="E1102">
        <v>2.2263181369999998</v>
      </c>
      <c r="G1102" s="116"/>
    </row>
    <row r="1103" spans="1:7">
      <c r="A1103" s="116">
        <v>0.67166666666666675</v>
      </c>
      <c r="B1103">
        <v>-504.36221460000002</v>
      </c>
      <c r="C1103">
        <v>14877.35894</v>
      </c>
      <c r="D1103">
        <v>1.28256529</v>
      </c>
      <c r="E1103">
        <v>2.2258769639999998</v>
      </c>
      <c r="G1103" s="116"/>
    </row>
    <row r="1104" spans="1:7">
      <c r="A1104" s="116">
        <v>0.67168981481481482</v>
      </c>
      <c r="B1104">
        <v>-499.32829950000001</v>
      </c>
      <c r="C1104">
        <v>14875.94549</v>
      </c>
      <c r="D1104">
        <v>1.2970590360000001</v>
      </c>
      <c r="E1104">
        <v>2.2267189630000002</v>
      </c>
      <c r="G1104" s="116"/>
    </row>
    <row r="1105" spans="1:7">
      <c r="A1105" s="116">
        <v>0.67171296296296301</v>
      </c>
      <c r="B1105">
        <v>-502.40822429999997</v>
      </c>
      <c r="C1105">
        <v>14874.15934</v>
      </c>
      <c r="D1105">
        <v>1.2963510469999999</v>
      </c>
      <c r="E1105">
        <v>2.2263674870000001</v>
      </c>
      <c r="G1105" s="116"/>
    </row>
    <row r="1106" spans="1:7">
      <c r="A1106" s="116">
        <v>0.67173611111111109</v>
      </c>
      <c r="B1106">
        <v>-497.3561742</v>
      </c>
      <c r="C1106">
        <v>14873.78918</v>
      </c>
      <c r="D1106">
        <v>1.280983201</v>
      </c>
      <c r="E1106">
        <v>2.2267413189999998</v>
      </c>
      <c r="G1106" s="116"/>
    </row>
    <row r="1107" spans="1:7">
      <c r="A1107" s="116">
        <v>0.67175925925925928</v>
      </c>
      <c r="B1107">
        <v>-496.86509109999997</v>
      </c>
      <c r="C1107">
        <v>14871.87248</v>
      </c>
      <c r="D1107">
        <v>1.2803257619999999</v>
      </c>
      <c r="E1107">
        <v>2.2261112949999999</v>
      </c>
      <c r="G1107" s="116"/>
    </row>
    <row r="1108" spans="1:7">
      <c r="A1108" s="116">
        <v>0.67178240740740736</v>
      </c>
      <c r="B1108">
        <v>-493.5528089</v>
      </c>
      <c r="C1108">
        <v>14870.12687</v>
      </c>
      <c r="D1108">
        <v>1.2902341859999999</v>
      </c>
      <c r="E1108">
        <v>2.2270235719999998</v>
      </c>
      <c r="G1108" s="116"/>
    </row>
    <row r="1109" spans="1:7">
      <c r="A1109" s="116">
        <v>0.67180555555555566</v>
      </c>
      <c r="B1109">
        <v>-497.99563089999998</v>
      </c>
      <c r="C1109">
        <v>14869.83878</v>
      </c>
      <c r="D1109">
        <v>1.2702413619999999</v>
      </c>
      <c r="E1109">
        <v>2.2260010860000001</v>
      </c>
      <c r="G1109" s="116"/>
    </row>
    <row r="1110" spans="1:7">
      <c r="A1110" s="116">
        <v>0.67182870370370373</v>
      </c>
      <c r="B1110">
        <v>-493.83749419999998</v>
      </c>
      <c r="C1110">
        <v>14868.58475</v>
      </c>
      <c r="D1110">
        <v>1.2979528950000001</v>
      </c>
      <c r="E1110">
        <v>2.2267631830000001</v>
      </c>
      <c r="G1110" s="116"/>
    </row>
    <row r="1111" spans="1:7">
      <c r="A1111" s="116">
        <v>0.67185185185185192</v>
      </c>
      <c r="B1111">
        <v>-492.52545930000002</v>
      </c>
      <c r="C1111">
        <v>14867.56885</v>
      </c>
      <c r="D1111">
        <v>1.2910588700000001</v>
      </c>
      <c r="E1111">
        <v>2.2274393890000002</v>
      </c>
      <c r="G1111" s="116"/>
    </row>
    <row r="1112" spans="1:7">
      <c r="A1112" s="116">
        <v>0.671875</v>
      </c>
      <c r="B1112">
        <v>-492.09030719999998</v>
      </c>
      <c r="C1112">
        <v>14867.4889</v>
      </c>
      <c r="D1112">
        <v>1.288158412</v>
      </c>
      <c r="E1112">
        <v>2.2270724039999998</v>
      </c>
      <c r="G1112" s="116"/>
    </row>
    <row r="1113" spans="1:7">
      <c r="A1113" s="116">
        <v>0.67189814814814808</v>
      </c>
      <c r="B1113">
        <v>-501.07904330000002</v>
      </c>
      <c r="C1113">
        <v>14867.390670000001</v>
      </c>
      <c r="D1113">
        <v>1.29323268</v>
      </c>
      <c r="E1113">
        <v>2.2269769250000002</v>
      </c>
      <c r="G1113" s="116"/>
    </row>
    <row r="1114" spans="1:7">
      <c r="A1114" s="116">
        <v>0.67192129629629627</v>
      </c>
      <c r="B1114">
        <v>-503.50193289999999</v>
      </c>
      <c r="C1114">
        <v>14866.207329999999</v>
      </c>
      <c r="D1114">
        <v>1.2859587400000001</v>
      </c>
      <c r="E1114">
        <v>2.227909634</v>
      </c>
      <c r="G1114" s="116"/>
    </row>
    <row r="1115" spans="1:7">
      <c r="A1115" s="116">
        <v>0.67194444444444434</v>
      </c>
      <c r="B1115">
        <v>-511.06973540000001</v>
      </c>
      <c r="C1115">
        <v>14865.568209999999</v>
      </c>
      <c r="D1115">
        <v>1.2951941199999999</v>
      </c>
      <c r="E1115">
        <v>2.2268826260000001</v>
      </c>
      <c r="G1115" s="116"/>
    </row>
    <row r="1116" spans="1:7">
      <c r="A1116" s="116">
        <v>0.67196759259259264</v>
      </c>
      <c r="B1116">
        <v>-491.6133926</v>
      </c>
      <c r="C1116">
        <v>14864.13776</v>
      </c>
      <c r="D1116">
        <v>1.271807122</v>
      </c>
      <c r="E1116">
        <v>2.2270724300000002</v>
      </c>
      <c r="G1116" s="116"/>
    </row>
    <row r="1117" spans="1:7">
      <c r="A1117" s="116">
        <v>0.67199074074074072</v>
      </c>
      <c r="B1117">
        <v>-492.03096040000003</v>
      </c>
      <c r="C1117">
        <v>14862.72</v>
      </c>
      <c r="D1117">
        <v>1.2863423650000001</v>
      </c>
      <c r="E1117">
        <v>2.2282570060000002</v>
      </c>
      <c r="G1117" s="116"/>
    </row>
    <row r="1118" spans="1:7">
      <c r="A1118" s="116">
        <v>0.67201388888888891</v>
      </c>
      <c r="B1118">
        <v>-495.61518849999999</v>
      </c>
      <c r="C1118">
        <v>14862.67668</v>
      </c>
      <c r="D1118">
        <v>1.270259743</v>
      </c>
      <c r="E1118">
        <v>2.2271435080000002</v>
      </c>
      <c r="G1118" s="116"/>
    </row>
    <row r="1119" spans="1:7">
      <c r="A1119" s="116">
        <v>0.67203703703703699</v>
      </c>
      <c r="B1119">
        <v>-491.60977409999998</v>
      </c>
      <c r="C1119">
        <v>14861.930249999999</v>
      </c>
      <c r="D1119">
        <v>1.27214625</v>
      </c>
      <c r="E1119">
        <v>2.2275700399999998</v>
      </c>
      <c r="G1119" s="116"/>
    </row>
    <row r="1120" spans="1:7">
      <c r="A1120" s="116">
        <v>0.67206018518518518</v>
      </c>
      <c r="B1120">
        <v>-497.3894823</v>
      </c>
      <c r="C1120">
        <v>14860.56518</v>
      </c>
      <c r="D1120">
        <v>1.290283182</v>
      </c>
      <c r="E1120">
        <v>2.2256333709999998</v>
      </c>
      <c r="G1120" s="116"/>
    </row>
    <row r="1121" spans="1:7">
      <c r="A1121" s="116">
        <v>0.67208333333333325</v>
      </c>
      <c r="B1121">
        <v>-500.56128519999999</v>
      </c>
      <c r="C1121">
        <v>14859.97673</v>
      </c>
      <c r="D1121">
        <v>1.2893695839999999</v>
      </c>
      <c r="E1121">
        <v>2.226818143</v>
      </c>
      <c r="G1121" s="116"/>
    </row>
    <row r="1122" spans="1:7">
      <c r="A1122" s="116">
        <v>0.67210648148148155</v>
      </c>
      <c r="B1122">
        <v>-502.68036560000002</v>
      </c>
      <c r="C1122">
        <v>14858.54372</v>
      </c>
      <c r="D1122">
        <v>1.2936966780000001</v>
      </c>
      <c r="E1122">
        <v>2.2262121960000001</v>
      </c>
      <c r="G1122" s="116"/>
    </row>
    <row r="1123" spans="1:7">
      <c r="A1123" s="116">
        <v>0.67212962962962963</v>
      </c>
      <c r="B1123">
        <v>-496.85366620000002</v>
      </c>
      <c r="C1123">
        <v>14858.51735</v>
      </c>
      <c r="D1123">
        <v>1.2923059029999999</v>
      </c>
      <c r="E1123">
        <v>2.2270532369999998</v>
      </c>
      <c r="G1123" s="116"/>
    </row>
    <row r="1124" spans="1:7">
      <c r="A1124" s="116">
        <v>0.67215277777777782</v>
      </c>
      <c r="B1124">
        <v>-500.27899669999999</v>
      </c>
      <c r="C1124">
        <v>14858.0291</v>
      </c>
      <c r="D1124">
        <v>1.2783633809999999</v>
      </c>
      <c r="E1124">
        <v>2.228221622</v>
      </c>
      <c r="G1124" s="116"/>
    </row>
    <row r="1125" spans="1:7">
      <c r="A1125" s="116">
        <v>0.6721759259259259</v>
      </c>
      <c r="B1125">
        <v>-492.66005569999999</v>
      </c>
      <c r="C1125">
        <v>14858.025509999999</v>
      </c>
      <c r="D1125">
        <v>1.2947973740000001</v>
      </c>
      <c r="E1125">
        <v>2.2253396809999999</v>
      </c>
      <c r="G1125" s="116"/>
    </row>
    <row r="1126" spans="1:7">
      <c r="A1126" s="116">
        <v>0.67219907407407409</v>
      </c>
      <c r="B1126">
        <v>-494.6329144</v>
      </c>
      <c r="C1126">
        <v>14856.64954</v>
      </c>
      <c r="D1126">
        <v>1.289568649</v>
      </c>
      <c r="E1126">
        <v>2.227589236</v>
      </c>
      <c r="G1126" s="116"/>
    </row>
    <row r="1127" spans="1:7">
      <c r="A1127" s="116">
        <v>0.67222222222222217</v>
      </c>
      <c r="B1127">
        <v>-487.71157299999999</v>
      </c>
      <c r="C1127">
        <v>14855.37341</v>
      </c>
      <c r="D1127">
        <v>1.2930787370000001</v>
      </c>
      <c r="E1127">
        <v>2.227467689</v>
      </c>
      <c r="G1127" s="116"/>
    </row>
    <row r="1128" spans="1:7">
      <c r="A1128" s="116">
        <v>0.67224537037037047</v>
      </c>
      <c r="B1128">
        <v>-502.74358000000001</v>
      </c>
      <c r="C1128">
        <v>14854.97005</v>
      </c>
      <c r="D1128">
        <v>1.2920425280000001</v>
      </c>
      <c r="E1128">
        <v>2.2256214929999998</v>
      </c>
      <c r="G1128" s="116"/>
    </row>
    <row r="1129" spans="1:7">
      <c r="A1129" s="116">
        <v>0.67226851851851854</v>
      </c>
      <c r="B1129">
        <v>-492.84126020000002</v>
      </c>
      <c r="C1129">
        <v>14854.85635</v>
      </c>
      <c r="D1129">
        <v>1.282031761</v>
      </c>
      <c r="E1129">
        <v>2.2274388549999999</v>
      </c>
      <c r="G1129" s="116"/>
    </row>
    <row r="1130" spans="1:7">
      <c r="A1130" s="116">
        <v>0.67229166666666673</v>
      </c>
      <c r="B1130">
        <v>-500.66637500000002</v>
      </c>
      <c r="C1130">
        <v>14853.880709999999</v>
      </c>
      <c r="D1130">
        <v>1.2873023809999999</v>
      </c>
      <c r="E1130">
        <v>2.2283806350000002</v>
      </c>
      <c r="G1130" s="116"/>
    </row>
    <row r="1131" spans="1:7">
      <c r="A1131" s="116">
        <v>0.67231481481481481</v>
      </c>
      <c r="B1131">
        <v>-497.45494789999998</v>
      </c>
      <c r="C1131">
        <v>14851.99244</v>
      </c>
      <c r="D1131">
        <v>1.280289375</v>
      </c>
      <c r="E1131">
        <v>2.2255751159999999</v>
      </c>
      <c r="G1131" s="116"/>
    </row>
    <row r="1132" spans="1:7">
      <c r="A1132" s="116">
        <v>0.672337962962963</v>
      </c>
      <c r="B1132">
        <v>-493.42890219999998</v>
      </c>
      <c r="C1132">
        <v>14851.935530000001</v>
      </c>
      <c r="D1132">
        <v>1.2777063360000001</v>
      </c>
      <c r="E1132">
        <v>2.2273255710000002</v>
      </c>
      <c r="G1132" s="116"/>
    </row>
    <row r="1133" spans="1:7">
      <c r="A1133" s="116">
        <v>0.67236111111111108</v>
      </c>
      <c r="B1133">
        <v>-497.20375780000001</v>
      </c>
      <c r="C1133">
        <v>14850.88097</v>
      </c>
      <c r="D1133">
        <v>1.2889902010000001</v>
      </c>
      <c r="E1133">
        <v>2.2280852750000002</v>
      </c>
      <c r="G1133" s="116"/>
    </row>
    <row r="1134" spans="1:7">
      <c r="A1134" s="116">
        <v>0.67238425925925915</v>
      </c>
      <c r="B1134">
        <v>-497.08458899999999</v>
      </c>
      <c r="C1134">
        <v>14849.465120000001</v>
      </c>
      <c r="D1134">
        <v>1.2916387899999999</v>
      </c>
      <c r="E1134">
        <v>2.2259598650000001</v>
      </c>
      <c r="G1134" s="116"/>
    </row>
    <row r="1135" spans="1:7">
      <c r="A1135" s="116">
        <v>0.67240740740740745</v>
      </c>
      <c r="B1135">
        <v>-499.37405410000002</v>
      </c>
      <c r="C1135">
        <v>14848.315919999999</v>
      </c>
      <c r="D1135">
        <v>1.283765713</v>
      </c>
      <c r="E1135">
        <v>2.2270846390000001</v>
      </c>
      <c r="G1135" s="116"/>
    </row>
    <row r="1136" spans="1:7">
      <c r="A1136" s="116">
        <v>0.67243055555555553</v>
      </c>
      <c r="B1136">
        <v>-495.7759848</v>
      </c>
      <c r="C1136">
        <v>14847.874620000001</v>
      </c>
      <c r="D1136">
        <v>1.286180168</v>
      </c>
      <c r="E1136">
        <v>2.2278195740000002</v>
      </c>
      <c r="G1136" s="116"/>
    </row>
    <row r="1137" spans="1:7">
      <c r="A1137" s="116">
        <v>0.67245370370370372</v>
      </c>
      <c r="B1137">
        <v>-495.47033329999999</v>
      </c>
      <c r="C1137">
        <v>14846.82742</v>
      </c>
      <c r="D1137">
        <v>1.2779854429999999</v>
      </c>
      <c r="E1137">
        <v>2.2273451710000001</v>
      </c>
      <c r="G1137" s="116"/>
    </row>
    <row r="1138" spans="1:7">
      <c r="A1138" s="116">
        <v>0.6724768518518518</v>
      </c>
      <c r="B1138">
        <v>-501.1643282</v>
      </c>
      <c r="C1138">
        <v>14846.6412</v>
      </c>
      <c r="D1138">
        <v>1.289083449</v>
      </c>
      <c r="E1138">
        <v>2.2261008599999998</v>
      </c>
      <c r="G1138" s="116"/>
    </row>
    <row r="1139" spans="1:7">
      <c r="A1139" s="116">
        <v>0.67249999999999999</v>
      </c>
      <c r="B1139">
        <v>-503.5032898</v>
      </c>
      <c r="C1139">
        <v>14845.85066</v>
      </c>
      <c r="D1139">
        <v>1.27720813</v>
      </c>
      <c r="E1139">
        <v>2.2262484850000002</v>
      </c>
      <c r="G1139" s="116"/>
    </row>
    <row r="1140" spans="1:7">
      <c r="A1140" s="116">
        <v>0.67252314814814806</v>
      </c>
      <c r="B1140">
        <v>-495.4726167</v>
      </c>
      <c r="C1140">
        <v>14844.19263</v>
      </c>
      <c r="D1140">
        <v>1.2824661260000001</v>
      </c>
      <c r="E1140">
        <v>2.2273288770000002</v>
      </c>
      <c r="G1140" s="116"/>
    </row>
    <row r="1141" spans="1:7">
      <c r="A1141" s="116">
        <v>0.67254629629629636</v>
      </c>
      <c r="B1141">
        <v>-500.5260687</v>
      </c>
      <c r="C1141">
        <v>14843.68794</v>
      </c>
      <c r="D1141">
        <v>1.2950637490000001</v>
      </c>
      <c r="E1141">
        <v>2.2280271749999998</v>
      </c>
      <c r="G1141" s="116"/>
    </row>
    <row r="1142" spans="1:7">
      <c r="A1142" s="116">
        <v>0.67256944444444444</v>
      </c>
      <c r="B1142">
        <v>-496.52679769999997</v>
      </c>
      <c r="C1142">
        <v>14842.18664</v>
      </c>
      <c r="D1142">
        <v>1.2982571709999999</v>
      </c>
      <c r="E1142">
        <v>2.22735824</v>
      </c>
      <c r="G1142" s="116"/>
    </row>
    <row r="1143" spans="1:7">
      <c r="A1143" s="116">
        <v>0.67259259259259263</v>
      </c>
      <c r="B1143">
        <v>-500.60329139999999</v>
      </c>
      <c r="C1143">
        <v>14841.181560000001</v>
      </c>
      <c r="D1143">
        <v>1.3002520980000001</v>
      </c>
      <c r="E1143">
        <v>2.2253141689999998</v>
      </c>
      <c r="G1143" s="116"/>
    </row>
    <row r="1144" spans="1:7">
      <c r="A1144" s="116">
        <v>0.67261574074074071</v>
      </c>
      <c r="B1144">
        <v>-496.556355</v>
      </c>
      <c r="C1144">
        <v>14840.04889</v>
      </c>
      <c r="D1144">
        <v>1.271818192</v>
      </c>
      <c r="E1144">
        <v>2.2264203999999999</v>
      </c>
      <c r="G1144" s="116"/>
    </row>
    <row r="1145" spans="1:7">
      <c r="A1145" s="116">
        <v>0.6726388888888889</v>
      </c>
      <c r="B1145">
        <v>-496.81739779999998</v>
      </c>
      <c r="C1145">
        <v>14839.441049999999</v>
      </c>
      <c r="D1145">
        <v>1.2748123250000001</v>
      </c>
      <c r="E1145">
        <v>2.2260083690000001</v>
      </c>
      <c r="G1145" s="116"/>
    </row>
    <row r="1146" spans="1:7">
      <c r="A1146" s="116">
        <v>0.67266203703703698</v>
      </c>
      <c r="B1146">
        <v>-511.07706289999999</v>
      </c>
      <c r="C1146">
        <v>14839.194960000001</v>
      </c>
      <c r="D1146">
        <v>1.2917723290000001</v>
      </c>
      <c r="E1146">
        <v>2.2272414729999999</v>
      </c>
      <c r="G1146" s="116"/>
    </row>
    <row r="1147" spans="1:7">
      <c r="A1147" s="116">
        <v>0.67268518518518527</v>
      </c>
      <c r="B1147">
        <v>-494.01060999999999</v>
      </c>
      <c r="C1147">
        <v>14838.87343</v>
      </c>
      <c r="D1147">
        <v>1.296142012</v>
      </c>
      <c r="E1147">
        <v>2.2285033589999999</v>
      </c>
      <c r="G1147" s="116"/>
    </row>
    <row r="1148" spans="1:7">
      <c r="A1148" s="116">
        <v>0.67270833333333335</v>
      </c>
      <c r="B1148">
        <v>-502.09283290000002</v>
      </c>
      <c r="C1148">
        <v>14836.90552</v>
      </c>
      <c r="D1148">
        <v>1.297164669</v>
      </c>
      <c r="E1148">
        <v>2.2260301450000002</v>
      </c>
      <c r="G1148" s="116"/>
    </row>
    <row r="1149" spans="1:7">
      <c r="A1149" s="116">
        <v>0.67273148148148154</v>
      </c>
      <c r="B1149">
        <v>-495.3394012</v>
      </c>
      <c r="C1149">
        <v>14836.224980000001</v>
      </c>
      <c r="D1149">
        <v>1.2896069050000001</v>
      </c>
      <c r="E1149">
        <v>2.22673751</v>
      </c>
      <c r="G1149" s="116"/>
    </row>
    <row r="1150" spans="1:7">
      <c r="A1150" s="116">
        <v>0.67275462962962962</v>
      </c>
      <c r="B1150">
        <v>-499.81461209999998</v>
      </c>
      <c r="C1150">
        <v>14835.86339</v>
      </c>
      <c r="D1150">
        <v>1.274972314</v>
      </c>
      <c r="E1150">
        <v>2.227551048</v>
      </c>
      <c r="G1150" s="116"/>
    </row>
    <row r="1151" spans="1:7">
      <c r="A1151" s="116">
        <v>0.67277777777777781</v>
      </c>
      <c r="B1151">
        <v>-487.85482439999998</v>
      </c>
      <c r="C1151">
        <v>14834.59316</v>
      </c>
      <c r="D1151">
        <v>1.292829848</v>
      </c>
      <c r="E1151">
        <v>2.2266693540000002</v>
      </c>
      <c r="G1151" s="116"/>
    </row>
    <row r="1152" spans="1:7">
      <c r="A1152" s="116">
        <v>0.67280092592592589</v>
      </c>
      <c r="B1152">
        <v>-495.382386</v>
      </c>
      <c r="C1152">
        <v>14834.048849999999</v>
      </c>
      <c r="D1152">
        <v>1.300151493</v>
      </c>
      <c r="E1152">
        <v>2.2257739499999998</v>
      </c>
      <c r="G1152" s="116"/>
    </row>
    <row r="1153" spans="1:7">
      <c r="A1153" s="116">
        <v>0.67282407407407396</v>
      </c>
      <c r="B1153">
        <v>-494.6798622</v>
      </c>
      <c r="C1153">
        <v>14833.348969999999</v>
      </c>
      <c r="D1153">
        <v>1.284240273</v>
      </c>
      <c r="E1153">
        <v>2.2286892699999998</v>
      </c>
      <c r="G1153" s="116"/>
    </row>
    <row r="1154" spans="1:7">
      <c r="A1154" s="116">
        <v>0.67284722222222226</v>
      </c>
      <c r="B1154">
        <v>-496.742503</v>
      </c>
      <c r="C1154">
        <v>14832.50475</v>
      </c>
      <c r="D1154">
        <v>1.291693341</v>
      </c>
      <c r="E1154">
        <v>2.226310303</v>
      </c>
      <c r="G1154" s="116"/>
    </row>
    <row r="1155" spans="1:7">
      <c r="A1155" s="116">
        <v>0.67287037037037034</v>
      </c>
      <c r="B1155">
        <v>-507.27220390000002</v>
      </c>
      <c r="C1155">
        <v>14832.36289</v>
      </c>
      <c r="D1155">
        <v>1.2935458230000001</v>
      </c>
      <c r="E1155">
        <v>2.2274579729999999</v>
      </c>
      <c r="G1155" s="116"/>
    </row>
    <row r="1156" spans="1:7">
      <c r="A1156" s="116">
        <v>0.67289351851851853</v>
      </c>
      <c r="B1156">
        <v>-501.12542580000002</v>
      </c>
      <c r="C1156">
        <v>14830.590850000001</v>
      </c>
      <c r="D1156">
        <v>1.280891089</v>
      </c>
      <c r="E1156">
        <v>2.2253395490000001</v>
      </c>
      <c r="G1156" s="116"/>
    </row>
    <row r="1157" spans="1:7">
      <c r="A1157" s="116">
        <v>0.67291666666666661</v>
      </c>
      <c r="B1157">
        <v>-494.96249610000001</v>
      </c>
      <c r="C1157">
        <v>14829.867689999999</v>
      </c>
      <c r="D1157">
        <v>1.2725521049999999</v>
      </c>
      <c r="E1157">
        <v>2.2263131270000001</v>
      </c>
      <c r="G1157" s="116"/>
    </row>
    <row r="1158" spans="1:7">
      <c r="A1158" s="116">
        <v>0.6729398148148148</v>
      </c>
      <c r="B1158">
        <v>-493.2735121</v>
      </c>
      <c r="C1158">
        <v>14829.133089999999</v>
      </c>
      <c r="D1158">
        <v>1.28505376</v>
      </c>
      <c r="E1158">
        <v>2.2269009290000001</v>
      </c>
      <c r="G1158" s="116"/>
    </row>
    <row r="1159" spans="1:7">
      <c r="A1159" s="116">
        <v>0.67296296296296287</v>
      </c>
      <c r="B1159">
        <v>-504.5974981</v>
      </c>
      <c r="C1159">
        <v>14827.424730000001</v>
      </c>
      <c r="D1159">
        <v>1.2929108810000001</v>
      </c>
      <c r="E1159">
        <v>2.2255539359999998</v>
      </c>
      <c r="G1159" s="116"/>
    </row>
    <row r="1160" spans="1:7">
      <c r="A1160" s="116">
        <v>0.67298611111111117</v>
      </c>
      <c r="B1160">
        <v>-491.86811069999999</v>
      </c>
      <c r="C1160">
        <v>14827.127280000001</v>
      </c>
      <c r="D1160">
        <v>1.2828839409999999</v>
      </c>
      <c r="E1160">
        <v>2.2270287249999998</v>
      </c>
      <c r="G1160" s="116"/>
    </row>
    <row r="1161" spans="1:7">
      <c r="A1161" s="116">
        <v>0.67300925925925925</v>
      </c>
      <c r="B1161">
        <v>-504.31633399999998</v>
      </c>
      <c r="C1161">
        <v>14826.01419</v>
      </c>
      <c r="D1161">
        <v>1.279343149</v>
      </c>
      <c r="E1161">
        <v>2.226867135</v>
      </c>
      <c r="G1161" s="116"/>
    </row>
    <row r="1162" spans="1:7">
      <c r="A1162" s="116">
        <v>0.67303240740740744</v>
      </c>
      <c r="B1162">
        <v>-504.23675530000003</v>
      </c>
      <c r="C1162">
        <v>14824.56925</v>
      </c>
      <c r="D1162">
        <v>1.2786653539999999</v>
      </c>
      <c r="E1162">
        <v>2.226544552</v>
      </c>
      <c r="G1162" s="116"/>
    </row>
    <row r="1163" spans="1:7">
      <c r="A1163" s="116">
        <v>0.67305555555555552</v>
      </c>
      <c r="B1163">
        <v>-498.27472419999998</v>
      </c>
      <c r="C1163">
        <v>14822.888870000001</v>
      </c>
      <c r="D1163">
        <v>1.2954796749999999</v>
      </c>
      <c r="E1163">
        <v>2.225124836</v>
      </c>
      <c r="G1163" s="116"/>
    </row>
    <row r="1164" spans="1:7">
      <c r="A1164" s="116">
        <v>0.67307870370370371</v>
      </c>
      <c r="B1164">
        <v>-492.17927750000001</v>
      </c>
      <c r="C1164">
        <v>14821.85327</v>
      </c>
      <c r="D1164">
        <v>1.2732692510000001</v>
      </c>
      <c r="E1164">
        <v>2.2269667640000002</v>
      </c>
      <c r="G1164" s="116"/>
    </row>
    <row r="1165" spans="1:7">
      <c r="A1165" s="116">
        <v>0.67310185185185178</v>
      </c>
      <c r="B1165">
        <v>-494.51374279999999</v>
      </c>
      <c r="C1165">
        <v>14821.784820000001</v>
      </c>
      <c r="D1165">
        <v>1.276349312</v>
      </c>
      <c r="E1165">
        <v>2.2258174159999999</v>
      </c>
      <c r="G1165" s="116"/>
    </row>
    <row r="1166" spans="1:7">
      <c r="A1166" s="116">
        <v>0.67312500000000008</v>
      </c>
      <c r="B1166">
        <v>-493.29638249999999</v>
      </c>
      <c r="C1166">
        <v>14819.93064</v>
      </c>
      <c r="D1166">
        <v>1.279260632</v>
      </c>
      <c r="E1166">
        <v>2.227663041</v>
      </c>
      <c r="G1166" s="116"/>
    </row>
    <row r="1167" spans="1:7">
      <c r="A1167" s="116">
        <v>0.67314814814814816</v>
      </c>
      <c r="B1167">
        <v>-495.26816380000002</v>
      </c>
      <c r="C1167">
        <v>14818.50072</v>
      </c>
      <c r="D1167">
        <v>1.298136929</v>
      </c>
      <c r="E1167">
        <v>2.2251633549999998</v>
      </c>
      <c r="G1167" s="116"/>
    </row>
    <row r="1168" spans="1:7">
      <c r="A1168" s="116">
        <v>0.67317129629629635</v>
      </c>
      <c r="B1168">
        <v>-499.07059609999999</v>
      </c>
      <c r="C1168">
        <v>14817.408649999999</v>
      </c>
      <c r="D1168">
        <v>1.2922670279999999</v>
      </c>
      <c r="E1168">
        <v>2.225457944</v>
      </c>
      <c r="G1168" s="116"/>
    </row>
    <row r="1169" spans="1:7">
      <c r="A1169" s="116">
        <v>0.67319444444444443</v>
      </c>
      <c r="B1169">
        <v>-493.06123789999998</v>
      </c>
      <c r="C1169">
        <v>14816.334779999999</v>
      </c>
      <c r="D1169">
        <v>1.295612913</v>
      </c>
      <c r="E1169">
        <v>2.2255831709999998</v>
      </c>
      <c r="G1169" s="116"/>
    </row>
    <row r="1170" spans="1:7">
      <c r="A1170" s="116">
        <v>0.67321759259259262</v>
      </c>
      <c r="B1170">
        <v>-503.13963339999998</v>
      </c>
      <c r="C1170">
        <v>14816.05384</v>
      </c>
      <c r="D1170">
        <v>1.2714749759999999</v>
      </c>
      <c r="E1170">
        <v>2.2278485140000002</v>
      </c>
      <c r="G1170" s="116"/>
    </row>
    <row r="1171" spans="1:7">
      <c r="A1171" s="116">
        <v>0.6732407407407407</v>
      </c>
      <c r="B1171">
        <v>-497.78349209999999</v>
      </c>
      <c r="C1171">
        <v>14815.757589999999</v>
      </c>
      <c r="D1171">
        <v>1.279680376</v>
      </c>
      <c r="E1171">
        <v>2.227944538</v>
      </c>
      <c r="G1171" s="116"/>
    </row>
    <row r="1172" spans="1:7">
      <c r="A1172" s="116">
        <v>0.67326388888888899</v>
      </c>
      <c r="B1172">
        <v>-501.05154479999999</v>
      </c>
      <c r="C1172">
        <v>14815.467360000001</v>
      </c>
      <c r="D1172">
        <v>1.270592261</v>
      </c>
      <c r="E1172">
        <v>2.2283163969999999</v>
      </c>
      <c r="G1172" s="116"/>
    </row>
    <row r="1173" spans="1:7">
      <c r="A1173" s="116">
        <v>0.67328703703703707</v>
      </c>
      <c r="B1173">
        <v>-491.44619970000002</v>
      </c>
      <c r="C1173">
        <v>14815.31293</v>
      </c>
      <c r="D1173">
        <v>1.2883206410000001</v>
      </c>
      <c r="E1173">
        <v>2.2260399839999998</v>
      </c>
      <c r="G1173" s="116"/>
    </row>
    <row r="1174" spans="1:7">
      <c r="A1174" s="116">
        <v>0.67331018518518515</v>
      </c>
      <c r="B1174">
        <v>-501.82064320000001</v>
      </c>
      <c r="C1174">
        <v>14814.643029999999</v>
      </c>
      <c r="D1174">
        <v>1.2809514820000001</v>
      </c>
      <c r="E1174">
        <v>2.2275554990000002</v>
      </c>
      <c r="G1174" s="116"/>
    </row>
    <row r="1175" spans="1:7">
      <c r="A1175" s="116">
        <v>0.67333333333333334</v>
      </c>
      <c r="B1175">
        <v>-497.48605650000002</v>
      </c>
      <c r="C1175">
        <v>14814.15769</v>
      </c>
      <c r="D1175">
        <v>1.2709662779999999</v>
      </c>
      <c r="E1175">
        <v>2.228553512</v>
      </c>
      <c r="G1175" s="116"/>
    </row>
    <row r="1176" spans="1:7">
      <c r="A1176" s="116">
        <v>0.67335648148148142</v>
      </c>
      <c r="B1176">
        <v>-495.16201009999997</v>
      </c>
      <c r="C1176">
        <v>14812.602140000001</v>
      </c>
      <c r="D1176">
        <v>1.295824895</v>
      </c>
      <c r="E1176">
        <v>2.2276428589999999</v>
      </c>
      <c r="G1176" s="116"/>
    </row>
    <row r="1177" spans="1:7">
      <c r="A1177" s="116">
        <v>0.67337962962962961</v>
      </c>
      <c r="B1177">
        <v>-495.75830939999997</v>
      </c>
      <c r="C1177">
        <v>14812.56257</v>
      </c>
      <c r="D1177">
        <v>1.2727772100000001</v>
      </c>
      <c r="E1177">
        <v>2.2275318350000002</v>
      </c>
      <c r="G1177" s="116"/>
    </row>
    <row r="1178" spans="1:7">
      <c r="A1178" s="116">
        <v>0.67340277777777768</v>
      </c>
      <c r="B1178">
        <v>-501.05254869999999</v>
      </c>
      <c r="C1178">
        <v>14810.87184</v>
      </c>
      <c r="D1178">
        <v>1.2706853490000001</v>
      </c>
      <c r="E1178">
        <v>2.2284150650000001</v>
      </c>
      <c r="G1178" s="116"/>
    </row>
    <row r="1179" spans="1:7">
      <c r="A1179" s="116">
        <v>0.67342592592592598</v>
      </c>
      <c r="B1179">
        <v>-496.24761890000002</v>
      </c>
      <c r="C1179">
        <v>14810.163860000001</v>
      </c>
      <c r="D1179">
        <v>1.2719933830000001</v>
      </c>
      <c r="E1179">
        <v>2.2253236090000001</v>
      </c>
      <c r="G1179" s="116"/>
    </row>
    <row r="1180" spans="1:7">
      <c r="A1180" s="116">
        <v>0.67344907407407406</v>
      </c>
      <c r="B1180">
        <v>-497.66792290000001</v>
      </c>
      <c r="C1180">
        <v>14810.0931</v>
      </c>
      <c r="D1180">
        <v>1.2745411419999999</v>
      </c>
      <c r="E1180">
        <v>2.2257750719999998</v>
      </c>
      <c r="G1180" s="116"/>
    </row>
    <row r="1181" spans="1:7">
      <c r="A1181" s="116">
        <v>0.67347222222222225</v>
      </c>
      <c r="B1181">
        <v>-501.11522179999997</v>
      </c>
      <c r="C1181">
        <v>14809.26571</v>
      </c>
      <c r="D1181">
        <v>1.276193414</v>
      </c>
      <c r="E1181">
        <v>2.2266351960000001</v>
      </c>
      <c r="G1181" s="116"/>
    </row>
    <row r="1182" spans="1:7">
      <c r="A1182" s="116">
        <v>0.67349537037037033</v>
      </c>
      <c r="B1182">
        <v>-487.95373540000003</v>
      </c>
      <c r="C1182">
        <v>14807.511920000001</v>
      </c>
      <c r="D1182">
        <v>1.2959096000000001</v>
      </c>
      <c r="E1182">
        <v>2.2266318950000001</v>
      </c>
      <c r="G1182" s="116"/>
    </row>
    <row r="1183" spans="1:7">
      <c r="A1183" s="116">
        <v>0.67351851851851852</v>
      </c>
      <c r="B1183">
        <v>-500.61209889999998</v>
      </c>
      <c r="C1183">
        <v>14807.410019999999</v>
      </c>
      <c r="D1183">
        <v>1.2712533109999999</v>
      </c>
      <c r="E1183">
        <v>2.2265038989999999</v>
      </c>
      <c r="G1183" s="116"/>
    </row>
    <row r="1184" spans="1:7">
      <c r="A1184" s="116">
        <v>0.67354166666666659</v>
      </c>
      <c r="B1184">
        <v>-496.93965270000001</v>
      </c>
      <c r="C1184">
        <v>14805.63825</v>
      </c>
      <c r="D1184">
        <v>1.2973808899999999</v>
      </c>
      <c r="E1184">
        <v>2.2252906480000001</v>
      </c>
      <c r="G1184" s="116"/>
    </row>
    <row r="1185" spans="1:7">
      <c r="A1185" s="116">
        <v>0.67356481481481489</v>
      </c>
      <c r="B1185">
        <v>-499.77705270000001</v>
      </c>
      <c r="C1185">
        <v>14805.432930000001</v>
      </c>
      <c r="D1185">
        <v>1.277061773</v>
      </c>
      <c r="E1185">
        <v>2.2256425659999999</v>
      </c>
      <c r="G1185" s="116"/>
    </row>
    <row r="1186" spans="1:7">
      <c r="A1186" s="116">
        <v>0.67358796296296297</v>
      </c>
      <c r="B1186">
        <v>-501.80494060000001</v>
      </c>
      <c r="C1186">
        <v>14805.112639999999</v>
      </c>
      <c r="D1186">
        <v>1.2979623570000001</v>
      </c>
      <c r="E1186">
        <v>2.227259439</v>
      </c>
      <c r="G1186" s="116"/>
    </row>
    <row r="1187" spans="1:7">
      <c r="A1187" s="116">
        <v>0.67361111111111116</v>
      </c>
      <c r="B1187">
        <v>-507.08482889999999</v>
      </c>
      <c r="C1187">
        <v>14803.32287</v>
      </c>
      <c r="D1187">
        <v>1.2818983209999999</v>
      </c>
      <c r="E1187">
        <v>2.2264205330000002</v>
      </c>
      <c r="G1187" s="116"/>
    </row>
    <row r="1188" spans="1:7">
      <c r="A1188" s="116">
        <v>0.67363425925925924</v>
      </c>
      <c r="B1188">
        <v>-499.50040719999998</v>
      </c>
      <c r="C1188">
        <v>14802.377640000001</v>
      </c>
      <c r="D1188">
        <v>1.276401906</v>
      </c>
      <c r="E1188">
        <v>2.2264204639999998</v>
      </c>
      <c r="G1188" s="116"/>
    </row>
    <row r="1189" spans="1:7">
      <c r="A1189" s="116">
        <v>0.67365740740740743</v>
      </c>
      <c r="B1189">
        <v>-488.76593939999998</v>
      </c>
      <c r="C1189">
        <v>14802.354499999999</v>
      </c>
      <c r="D1189">
        <v>1.29432949</v>
      </c>
      <c r="E1189">
        <v>2.2284732680000001</v>
      </c>
      <c r="G1189" s="116"/>
    </row>
    <row r="1190" spans="1:7">
      <c r="A1190" s="116">
        <v>0.6736805555555555</v>
      </c>
      <c r="B1190">
        <v>-496.40228289999999</v>
      </c>
      <c r="C1190">
        <v>14801.224980000001</v>
      </c>
      <c r="D1190">
        <v>1.2758443209999999</v>
      </c>
      <c r="E1190">
        <v>2.2257109320000001</v>
      </c>
      <c r="G1190" s="116"/>
    </row>
    <row r="1191" spans="1:7">
      <c r="A1191" s="116">
        <v>0.6737037037037038</v>
      </c>
      <c r="B1191">
        <v>-496.39833379999999</v>
      </c>
      <c r="C1191">
        <v>14800.86678</v>
      </c>
      <c r="D1191">
        <v>1.2830899469999999</v>
      </c>
      <c r="E1191">
        <v>2.2278175120000001</v>
      </c>
      <c r="G1191" s="116"/>
    </row>
    <row r="1192" spans="1:7">
      <c r="A1192" s="116">
        <v>0.67372685185185188</v>
      </c>
      <c r="B1192">
        <v>-496.40432509999999</v>
      </c>
      <c r="C1192">
        <v>14799.030140000001</v>
      </c>
      <c r="D1192">
        <v>1.2905742010000001</v>
      </c>
      <c r="E1192">
        <v>2.2260643519999999</v>
      </c>
      <c r="G1192" s="116"/>
    </row>
    <row r="1193" spans="1:7">
      <c r="A1193" s="116">
        <v>0.67375000000000007</v>
      </c>
      <c r="B1193">
        <v>-496.40270839999999</v>
      </c>
      <c r="C1193">
        <v>14797.86274</v>
      </c>
      <c r="D1193">
        <v>1.291991755</v>
      </c>
      <c r="E1193">
        <v>2.227482969</v>
      </c>
      <c r="G1193" s="116"/>
    </row>
    <row r="1194" spans="1:7">
      <c r="A1194" s="116">
        <v>0.67377314814814815</v>
      </c>
      <c r="B1194">
        <v>-496.39694909999997</v>
      </c>
      <c r="C1194">
        <v>14797.250599999999</v>
      </c>
      <c r="D1194">
        <v>1.271430445</v>
      </c>
      <c r="E1194">
        <v>2.227347644</v>
      </c>
      <c r="G1194" s="116"/>
    </row>
    <row r="1195" spans="1:7">
      <c r="A1195" s="116">
        <v>0.67379629629629623</v>
      </c>
      <c r="B1195">
        <v>-496.40063679999997</v>
      </c>
      <c r="C1195">
        <v>14796.170040000001</v>
      </c>
      <c r="D1195">
        <v>1.2890619640000001</v>
      </c>
      <c r="E1195">
        <v>2.2277087899999999</v>
      </c>
      <c r="G1195" s="116"/>
    </row>
    <row r="1196" spans="1:7">
      <c r="A1196" s="116">
        <v>0.67381944444444442</v>
      </c>
      <c r="B1196">
        <v>-496.39341930000001</v>
      </c>
      <c r="C1196">
        <v>14794.340910000001</v>
      </c>
      <c r="D1196">
        <v>1.2840750359999999</v>
      </c>
      <c r="E1196">
        <v>2.2286905539999999</v>
      </c>
      <c r="G1196" s="116"/>
    </row>
    <row r="1197" spans="1:7">
      <c r="A1197" s="116">
        <v>0.67384259259259249</v>
      </c>
      <c r="B1197">
        <v>-496.40917880000001</v>
      </c>
      <c r="C1197">
        <v>14794.29549</v>
      </c>
      <c r="D1197">
        <v>1.2872022620000001</v>
      </c>
      <c r="E1197">
        <v>2.227451522</v>
      </c>
      <c r="G1197" s="116"/>
    </row>
    <row r="1198" spans="1:7">
      <c r="A1198" s="116">
        <v>0.67386574074074079</v>
      </c>
      <c r="B1198">
        <v>-496.40035399999999</v>
      </c>
      <c r="C1198">
        <v>14793.547979999999</v>
      </c>
      <c r="D1198">
        <v>1.293110456</v>
      </c>
      <c r="E1198">
        <v>2.2268648799999999</v>
      </c>
      <c r="G1198" s="116"/>
    </row>
    <row r="1199" spans="1:7">
      <c r="A1199" s="116">
        <v>0.67388888888888887</v>
      </c>
      <c r="B1199">
        <v>-496.39410759999998</v>
      </c>
      <c r="C1199">
        <v>14793.54754</v>
      </c>
      <c r="D1199">
        <v>1.276658509</v>
      </c>
      <c r="E1199">
        <v>2.2257061619999998</v>
      </c>
      <c r="G1199" s="116"/>
    </row>
    <row r="1200" spans="1:7">
      <c r="A1200" s="116">
        <v>0.67391203703703706</v>
      </c>
      <c r="B1200">
        <v>-496.39627389999998</v>
      </c>
      <c r="C1200">
        <v>14793.482169999999</v>
      </c>
      <c r="D1200">
        <v>1.2820662789999999</v>
      </c>
      <c r="E1200">
        <v>2.2268193350000001</v>
      </c>
      <c r="G1200" s="116"/>
    </row>
    <row r="1201" spans="1:7">
      <c r="A1201" s="116">
        <v>0.67393518518518514</v>
      </c>
      <c r="B1201">
        <v>-496.39483200000001</v>
      </c>
      <c r="C1201">
        <v>14793.38672</v>
      </c>
      <c r="D1201">
        <v>1.2773014499999999</v>
      </c>
      <c r="E1201">
        <v>2.2268266219999999</v>
      </c>
      <c r="G1201" s="116"/>
    </row>
    <row r="1202" spans="1:7">
      <c r="A1202" s="116">
        <v>0.67395833333333333</v>
      </c>
      <c r="B1202">
        <v>-496.4004463</v>
      </c>
      <c r="C1202">
        <v>14793.25352</v>
      </c>
      <c r="D1202">
        <v>1.298370223</v>
      </c>
      <c r="E1202">
        <v>2.2269038409999999</v>
      </c>
      <c r="G1202" s="116"/>
    </row>
    <row r="1203" spans="1:7">
      <c r="A1203" s="116">
        <v>0.6739814814814814</v>
      </c>
      <c r="B1203">
        <v>-496.40030999999999</v>
      </c>
      <c r="C1203">
        <v>14792.909820000001</v>
      </c>
      <c r="D1203">
        <v>1.2897267450000001</v>
      </c>
      <c r="E1203">
        <v>2.2268146</v>
      </c>
      <c r="G1203" s="116"/>
    </row>
    <row r="1204" spans="1:7">
      <c r="A1204" s="116">
        <v>0.6740046296296297</v>
      </c>
      <c r="B1204">
        <v>-496.3940432</v>
      </c>
      <c r="C1204">
        <v>14791.00906</v>
      </c>
      <c r="D1204">
        <v>1.2855359559999999</v>
      </c>
      <c r="E1204">
        <v>2.2253483030000001</v>
      </c>
      <c r="G1204" s="116"/>
    </row>
    <row r="1205" spans="1:7">
      <c r="A1205" s="116">
        <v>0.67402777777777778</v>
      </c>
      <c r="B1205">
        <v>-496.4064558</v>
      </c>
      <c r="C1205">
        <v>14790.165510000001</v>
      </c>
      <c r="D1205">
        <v>1.278081212</v>
      </c>
      <c r="E1205">
        <v>2.2281431309999999</v>
      </c>
      <c r="G1205" s="116"/>
    </row>
    <row r="1206" spans="1:7">
      <c r="A1206" s="116">
        <v>0.67405092592592597</v>
      </c>
      <c r="B1206">
        <v>-496.39369970000001</v>
      </c>
      <c r="C1206">
        <v>14788.272199999999</v>
      </c>
      <c r="D1206">
        <v>1.3003777620000001</v>
      </c>
      <c r="E1206">
        <v>2.225566369</v>
      </c>
      <c r="G1206" s="116"/>
    </row>
    <row r="1207" spans="1:7">
      <c r="A1207" s="116">
        <v>0.67407407407407405</v>
      </c>
      <c r="B1207">
        <v>-496.41185610000002</v>
      </c>
      <c r="C1207">
        <v>14787.39925</v>
      </c>
      <c r="D1207">
        <v>1.2705629430000001</v>
      </c>
      <c r="E1207">
        <v>2.2260164709999999</v>
      </c>
      <c r="G1207" s="116"/>
    </row>
    <row r="1208" spans="1:7">
      <c r="A1208" s="116">
        <v>0.67409722222222224</v>
      </c>
      <c r="B1208">
        <v>-496.39101449999998</v>
      </c>
      <c r="C1208">
        <v>14786.9773</v>
      </c>
      <c r="D1208">
        <v>1.281667396</v>
      </c>
      <c r="E1208">
        <v>2.2281618870000002</v>
      </c>
      <c r="G1208" s="116"/>
    </row>
    <row r="1209" spans="1:7">
      <c r="A1209" s="116">
        <v>0.67412037037037031</v>
      </c>
      <c r="B1209">
        <v>-496.41141340000001</v>
      </c>
      <c r="C1209">
        <v>14786.73458</v>
      </c>
      <c r="D1209">
        <v>1.2757599580000001</v>
      </c>
      <c r="E1209">
        <v>2.2280773379999999</v>
      </c>
      <c r="G1209" s="116"/>
    </row>
    <row r="1210" spans="1:7">
      <c r="A1210" s="116">
        <v>0.67414351851851861</v>
      </c>
      <c r="B1210">
        <v>-496.40640459999997</v>
      </c>
      <c r="C1210">
        <v>14785.692650000001</v>
      </c>
      <c r="D1210">
        <v>1.291716388</v>
      </c>
      <c r="E1210">
        <v>2.2284320719999999</v>
      </c>
      <c r="G1210" s="116"/>
    </row>
    <row r="1211" spans="1:7">
      <c r="A1211" s="116">
        <v>0.67416666666666669</v>
      </c>
      <c r="B1211">
        <v>-496.3900304</v>
      </c>
      <c r="C1211">
        <v>14784.889789999999</v>
      </c>
      <c r="D1211">
        <v>1.2868824940000001</v>
      </c>
      <c r="E1211">
        <v>2.2258404920000001</v>
      </c>
      <c r="G1211" s="116"/>
    </row>
    <row r="1212" spans="1:7">
      <c r="A1212" s="116">
        <v>0.67418981481481488</v>
      </c>
      <c r="B1212">
        <v>-496.39242480000001</v>
      </c>
      <c r="C1212">
        <v>14784.051149999999</v>
      </c>
      <c r="D1212">
        <v>1.2959276340000001</v>
      </c>
      <c r="E1212">
        <v>2.2262286339999999</v>
      </c>
      <c r="G1212" s="116"/>
    </row>
    <row r="1213" spans="1:7">
      <c r="A1213" s="116">
        <v>0.67421296296296296</v>
      </c>
      <c r="B1213">
        <v>-496.39833709999999</v>
      </c>
      <c r="C1213">
        <v>14782.5694</v>
      </c>
      <c r="D1213">
        <v>1.297749083</v>
      </c>
      <c r="E1213">
        <v>2.2258208399999999</v>
      </c>
      <c r="G1213" s="116"/>
    </row>
    <row r="1214" spans="1:7">
      <c r="A1214" s="116">
        <v>0.67423611111111115</v>
      </c>
      <c r="B1214">
        <v>-496.4089487</v>
      </c>
      <c r="C1214">
        <v>14781.29191</v>
      </c>
      <c r="D1214">
        <v>1.275278599</v>
      </c>
      <c r="E1214">
        <v>2.2278256669999998</v>
      </c>
      <c r="G1214" s="116"/>
    </row>
    <row r="1215" spans="1:7">
      <c r="A1215" s="116">
        <v>0.67425925925925922</v>
      </c>
      <c r="B1215">
        <v>-496.40978810000001</v>
      </c>
      <c r="C1215">
        <v>14779.563459999999</v>
      </c>
      <c r="D1215">
        <v>1.270482009</v>
      </c>
      <c r="E1215">
        <v>2.2267708480000001</v>
      </c>
      <c r="G1215" s="116"/>
    </row>
    <row r="1216" spans="1:7">
      <c r="A1216" s="116">
        <v>0.6742824074074073</v>
      </c>
      <c r="B1216">
        <v>-496.39491029999999</v>
      </c>
      <c r="C1216">
        <v>14777.76216</v>
      </c>
      <c r="D1216">
        <v>1.2941642069999999</v>
      </c>
      <c r="E1216">
        <v>2.2269682720000001</v>
      </c>
      <c r="G1216" s="116"/>
    </row>
    <row r="1217" spans="1:7">
      <c r="A1217" s="116">
        <v>0.6743055555555556</v>
      </c>
      <c r="B1217">
        <v>-496.40651789999998</v>
      </c>
      <c r="C1217">
        <v>14777.189350000001</v>
      </c>
      <c r="D1217">
        <v>1.29444647</v>
      </c>
      <c r="E1217">
        <v>2.2275228789999999</v>
      </c>
      <c r="G1217" s="116"/>
    </row>
    <row r="1218" spans="1:7">
      <c r="A1218" s="116">
        <v>0.67432870370370368</v>
      </c>
      <c r="B1218">
        <v>-496.39664779999998</v>
      </c>
      <c r="C1218">
        <v>14775.221519999999</v>
      </c>
      <c r="D1218">
        <v>1.290572469</v>
      </c>
      <c r="E1218">
        <v>2.2257508960000001</v>
      </c>
      <c r="G1218" s="116"/>
    </row>
    <row r="1219" spans="1:7">
      <c r="A1219" s="116">
        <v>0.67435185185185187</v>
      </c>
      <c r="B1219">
        <v>-496.41112149999998</v>
      </c>
      <c r="C1219">
        <v>14773.32861</v>
      </c>
      <c r="D1219">
        <v>1.272287521</v>
      </c>
      <c r="E1219">
        <v>2.2259655600000001</v>
      </c>
      <c r="G1219" s="116"/>
    </row>
    <row r="1220" spans="1:7">
      <c r="A1220" s="116">
        <v>0.67437499999999995</v>
      </c>
      <c r="B1220">
        <v>-496.40202099999999</v>
      </c>
      <c r="C1220">
        <v>14772.873869999999</v>
      </c>
      <c r="D1220">
        <v>1.2776326499999999</v>
      </c>
      <c r="E1220">
        <v>2.226688233</v>
      </c>
      <c r="G1220" s="116"/>
    </row>
    <row r="1221" spans="1:7">
      <c r="A1221" s="116">
        <v>0.67439814814814814</v>
      </c>
      <c r="B1221">
        <v>-496.40324390000001</v>
      </c>
      <c r="C1221">
        <v>14772.20895</v>
      </c>
      <c r="D1221">
        <v>1.29931617</v>
      </c>
      <c r="E1221">
        <v>2.2271443440000001</v>
      </c>
      <c r="G1221" s="116"/>
    </row>
    <row r="1222" spans="1:7">
      <c r="A1222" s="116">
        <v>0.67442129629629621</v>
      </c>
      <c r="B1222">
        <v>-496.41009860000003</v>
      </c>
      <c r="C1222">
        <v>14770.47537</v>
      </c>
      <c r="D1222">
        <v>1.2809795669999999</v>
      </c>
      <c r="E1222">
        <v>2.227906956</v>
      </c>
      <c r="G1222" s="116"/>
    </row>
    <row r="1223" spans="1:7">
      <c r="A1223" s="116">
        <v>0.67444444444444451</v>
      </c>
      <c r="B1223">
        <v>-496.39843059999998</v>
      </c>
      <c r="C1223">
        <v>14770.031139999999</v>
      </c>
      <c r="D1223">
        <v>1.2783021459999999</v>
      </c>
      <c r="E1223">
        <v>2.2260238860000001</v>
      </c>
      <c r="G1223" s="116"/>
    </row>
    <row r="1224" spans="1:7">
      <c r="A1224" s="116">
        <v>0.67446759259259259</v>
      </c>
      <c r="B1224">
        <v>-496.40665439999998</v>
      </c>
      <c r="C1224">
        <v>14769.527340000001</v>
      </c>
      <c r="D1224">
        <v>1.2827188679999999</v>
      </c>
      <c r="E1224">
        <v>2.2263863960000001</v>
      </c>
      <c r="G1224" s="116"/>
    </row>
    <row r="1225" spans="1:7">
      <c r="A1225" s="116">
        <v>0.67449074074074078</v>
      </c>
      <c r="B1225">
        <v>-496.3916208</v>
      </c>
      <c r="C1225">
        <v>14768.571019999999</v>
      </c>
      <c r="D1225">
        <v>1.2833674310000001</v>
      </c>
      <c r="E1225">
        <v>2.2269367579999999</v>
      </c>
      <c r="G1225" s="116"/>
    </row>
    <row r="1226" spans="1:7">
      <c r="A1226" s="116">
        <v>0.67451388888888886</v>
      </c>
      <c r="B1226">
        <v>-496.3970673</v>
      </c>
      <c r="C1226">
        <v>14767.408880000001</v>
      </c>
      <c r="D1226">
        <v>1.298773776</v>
      </c>
      <c r="E1226">
        <v>2.2264358</v>
      </c>
      <c r="G1226" s="116"/>
    </row>
    <row r="1227" spans="1:7">
      <c r="A1227" s="116">
        <v>0.67453703703703705</v>
      </c>
      <c r="B1227">
        <v>-496.40999040000003</v>
      </c>
      <c r="C1227">
        <v>14766.04883</v>
      </c>
      <c r="D1227">
        <v>1.2795334549999999</v>
      </c>
      <c r="E1227">
        <v>2.2265470810000001</v>
      </c>
      <c r="G1227" s="116"/>
    </row>
    <row r="1228" spans="1:7">
      <c r="A1228" s="116">
        <v>0.67456018518518512</v>
      </c>
      <c r="B1228">
        <v>-496.39866230000001</v>
      </c>
      <c r="C1228">
        <v>14765.182000000001</v>
      </c>
      <c r="D1228">
        <v>1.2842496800000001</v>
      </c>
      <c r="E1228">
        <v>2.2267561150000001</v>
      </c>
      <c r="G1228" s="116"/>
    </row>
    <row r="1229" spans="1:7">
      <c r="A1229" s="116">
        <v>0.67458333333333342</v>
      </c>
      <c r="B1229">
        <v>-496.40123160000002</v>
      </c>
      <c r="C1229">
        <v>14764.118399999999</v>
      </c>
      <c r="D1229">
        <v>1.2955074</v>
      </c>
      <c r="E1229">
        <v>2.2272240139999999</v>
      </c>
      <c r="G1229" s="116"/>
    </row>
    <row r="1230" spans="1:7">
      <c r="A1230" s="116">
        <v>0.6746064814814815</v>
      </c>
      <c r="B1230">
        <v>-496.39446650000002</v>
      </c>
      <c r="C1230">
        <v>14762.29372</v>
      </c>
      <c r="D1230">
        <v>1.2905717809999999</v>
      </c>
      <c r="E1230">
        <v>2.2275640509999999</v>
      </c>
      <c r="G1230" s="116"/>
    </row>
    <row r="1231" spans="1:7">
      <c r="A1231" s="116">
        <v>0.67462962962962969</v>
      </c>
      <c r="B1231">
        <v>-496.4086959</v>
      </c>
      <c r="C1231">
        <v>14762.068230000001</v>
      </c>
      <c r="D1231">
        <v>1.2887858720000001</v>
      </c>
      <c r="E1231">
        <v>2.2267083219999999</v>
      </c>
      <c r="G1231" s="116"/>
    </row>
    <row r="1232" spans="1:7">
      <c r="A1232" s="116">
        <v>0.67465277777777777</v>
      </c>
      <c r="B1232">
        <v>-496.4037032</v>
      </c>
      <c r="C1232">
        <v>14760.86904</v>
      </c>
      <c r="D1232">
        <v>1.2736146530000001</v>
      </c>
      <c r="E1232">
        <v>2.228305851</v>
      </c>
      <c r="G1232" s="116"/>
    </row>
    <row r="1233" spans="1:7">
      <c r="A1233" s="116">
        <v>0.67467592592592596</v>
      </c>
      <c r="B1233">
        <v>-496.41056220000002</v>
      </c>
      <c r="C1233">
        <v>14759.7649</v>
      </c>
      <c r="D1233">
        <v>1.285141621</v>
      </c>
      <c r="E1233">
        <v>2.2257108329999999</v>
      </c>
      <c r="G1233" s="116"/>
    </row>
    <row r="1234" spans="1:7">
      <c r="A1234" s="116">
        <v>0.67469907407407403</v>
      </c>
      <c r="B1234">
        <v>-496.3985174</v>
      </c>
      <c r="C1234">
        <v>14758.927009999999</v>
      </c>
      <c r="D1234">
        <v>1.294717552</v>
      </c>
      <c r="E1234">
        <v>2.226519605</v>
      </c>
      <c r="G1234" s="116"/>
    </row>
    <row r="1235" spans="1:7">
      <c r="A1235" s="116">
        <v>0.67472222222222211</v>
      </c>
      <c r="B1235">
        <v>-496.3958768</v>
      </c>
      <c r="C1235">
        <v>14758.37981</v>
      </c>
      <c r="D1235">
        <v>1.2867280210000001</v>
      </c>
      <c r="E1235">
        <v>2.2279865089999999</v>
      </c>
      <c r="G1235" s="116"/>
    </row>
    <row r="1236" spans="1:7">
      <c r="A1236" s="116">
        <v>0.67474537037037041</v>
      </c>
      <c r="B1236">
        <v>-496.39053159999997</v>
      </c>
      <c r="C1236">
        <v>14757.8351</v>
      </c>
      <c r="D1236">
        <v>1.2777992810000001</v>
      </c>
      <c r="E1236">
        <v>2.2257028490000001</v>
      </c>
      <c r="G1236" s="116"/>
    </row>
    <row r="1237" spans="1:7">
      <c r="A1237" s="116">
        <v>0.67476851851851849</v>
      </c>
      <c r="B1237">
        <v>-496.4092349</v>
      </c>
      <c r="C1237">
        <v>14756.982620000001</v>
      </c>
      <c r="D1237">
        <v>1.2736679689999999</v>
      </c>
      <c r="E1237">
        <v>2.2283333010000002</v>
      </c>
      <c r="G1237" s="116"/>
    </row>
    <row r="1238" spans="1:7">
      <c r="A1238" s="116">
        <v>0.67479166666666668</v>
      </c>
      <c r="B1238">
        <v>-496.39849390000001</v>
      </c>
      <c r="C1238">
        <v>14756.276390000001</v>
      </c>
      <c r="D1238">
        <v>1.2875221139999999</v>
      </c>
      <c r="E1238">
        <v>2.2283205540000002</v>
      </c>
      <c r="G1238" s="116"/>
    </row>
    <row r="1239" spans="1:7">
      <c r="A1239" s="116">
        <v>0.67481481481481476</v>
      </c>
      <c r="B1239">
        <v>-496.39979149999999</v>
      </c>
      <c r="C1239">
        <v>14755.84835</v>
      </c>
      <c r="D1239">
        <v>1.2834121089999999</v>
      </c>
      <c r="E1239">
        <v>2.2278632310000002</v>
      </c>
      <c r="G1239" s="116"/>
    </row>
    <row r="1240" spans="1:7">
      <c r="A1240" s="116">
        <v>0.67483796296296295</v>
      </c>
      <c r="B1240">
        <v>-496.39487070000001</v>
      </c>
      <c r="C1240">
        <v>14755.25598</v>
      </c>
      <c r="D1240">
        <v>1.2843544760000001</v>
      </c>
      <c r="E1240">
        <v>2.2262795519999998</v>
      </c>
      <c r="G1240" s="116"/>
    </row>
    <row r="1241" spans="1:7">
      <c r="A1241" s="116">
        <v>0.67486111111111102</v>
      </c>
      <c r="B1241">
        <v>-496.39725170000003</v>
      </c>
      <c r="C1241">
        <v>14754.400809999999</v>
      </c>
      <c r="D1241">
        <v>1.273605195</v>
      </c>
      <c r="E1241">
        <v>2.2269360659999999</v>
      </c>
      <c r="G1241" s="116"/>
    </row>
    <row r="1242" spans="1:7">
      <c r="A1242" s="116">
        <v>0.67488425925925932</v>
      </c>
      <c r="B1242">
        <v>-496.39030059999999</v>
      </c>
      <c r="C1242">
        <v>14754.328310000001</v>
      </c>
      <c r="D1242">
        <v>1.2996352309999999</v>
      </c>
      <c r="E1242">
        <v>2.2261543989999999</v>
      </c>
      <c r="G1242" s="116"/>
    </row>
    <row r="1243" spans="1:7">
      <c r="A1243" s="116">
        <v>0.6749074074074074</v>
      </c>
      <c r="B1243">
        <v>-496.40206819999997</v>
      </c>
      <c r="C1243">
        <v>14752.62219</v>
      </c>
      <c r="D1243">
        <v>1.2813659470000001</v>
      </c>
      <c r="E1243">
        <v>2.2260519990000001</v>
      </c>
      <c r="G1243" s="116"/>
    </row>
    <row r="1244" spans="1:7">
      <c r="A1244" s="116">
        <v>0.67493055555555559</v>
      </c>
      <c r="B1244">
        <v>-496.39271760000003</v>
      </c>
      <c r="C1244">
        <v>14752.599850000001</v>
      </c>
      <c r="D1244">
        <v>1.2893175450000001</v>
      </c>
      <c r="E1244">
        <v>2.2265968799999998</v>
      </c>
      <c r="G1244" s="116"/>
    </row>
    <row r="1245" spans="1:7">
      <c r="A1245" s="116">
        <v>0.67495370370370367</v>
      </c>
      <c r="B1245">
        <v>-496.40369850000002</v>
      </c>
      <c r="C1245">
        <v>14751.766320000001</v>
      </c>
      <c r="D1245">
        <v>1.2851740220000001</v>
      </c>
      <c r="E1245">
        <v>2.2280353659999999</v>
      </c>
      <c r="G1245" s="116"/>
    </row>
    <row r="1246" spans="1:7">
      <c r="A1246" s="116">
        <v>0.67497685185185186</v>
      </c>
      <c r="B1246">
        <v>-496.4041982</v>
      </c>
      <c r="C1246">
        <v>14750.56373</v>
      </c>
      <c r="D1246">
        <v>1.300107903</v>
      </c>
      <c r="E1246">
        <v>2.226213161</v>
      </c>
      <c r="G1246" s="116"/>
    </row>
    <row r="1247" spans="1:7">
      <c r="A1247" s="116">
        <v>0.67499999999999993</v>
      </c>
      <c r="B1247">
        <v>-496.40410800000001</v>
      </c>
      <c r="C1247">
        <v>14749.61737</v>
      </c>
      <c r="D1247">
        <v>1.2944629270000001</v>
      </c>
      <c r="E1247">
        <v>2.2260111199999999</v>
      </c>
      <c r="G1247" s="116"/>
    </row>
    <row r="1248" spans="1:7">
      <c r="A1248" s="116">
        <v>0.67502314814814823</v>
      </c>
      <c r="B1248">
        <v>-496.40705589999999</v>
      </c>
      <c r="C1248">
        <v>14748.05364</v>
      </c>
      <c r="D1248">
        <v>1.2988522920000001</v>
      </c>
      <c r="E1248">
        <v>2.2270072449999998</v>
      </c>
      <c r="G1248" s="116"/>
    </row>
    <row r="1249" spans="1:7">
      <c r="A1249" s="116">
        <v>0.67504629629629631</v>
      </c>
      <c r="B1249">
        <v>-496.39475700000003</v>
      </c>
      <c r="C1249">
        <v>14746.626459999999</v>
      </c>
      <c r="D1249">
        <v>1.2948566539999999</v>
      </c>
      <c r="E1249">
        <v>2.2257906869999999</v>
      </c>
      <c r="G1249" s="116"/>
    </row>
    <row r="1250" spans="1:7">
      <c r="A1250" s="116">
        <v>0.6750694444444445</v>
      </c>
      <c r="B1250">
        <v>-496.39393919999998</v>
      </c>
      <c r="C1250">
        <v>14745.593790000001</v>
      </c>
      <c r="D1250">
        <v>1.2966683649999999</v>
      </c>
      <c r="E1250">
        <v>2.2267220120000002</v>
      </c>
      <c r="G1250" s="116"/>
    </row>
    <row r="1251" spans="1:7">
      <c r="A1251" s="116">
        <v>0.67509259259259258</v>
      </c>
      <c r="B1251">
        <v>-496.39500140000001</v>
      </c>
      <c r="C1251">
        <v>14744.37198</v>
      </c>
      <c r="D1251">
        <v>1.289221935</v>
      </c>
      <c r="E1251">
        <v>2.2263797439999999</v>
      </c>
      <c r="G1251" s="116"/>
    </row>
    <row r="1252" spans="1:7">
      <c r="A1252" s="116">
        <v>0.67511574074074077</v>
      </c>
      <c r="B1252">
        <v>-496.41136770000003</v>
      </c>
      <c r="C1252">
        <v>14742.635840000001</v>
      </c>
      <c r="D1252">
        <v>1.279992131</v>
      </c>
      <c r="E1252">
        <v>2.2260255880000002</v>
      </c>
      <c r="G1252" s="116"/>
    </row>
    <row r="1253" spans="1:7">
      <c r="A1253" s="116">
        <v>0.67513888888888884</v>
      </c>
      <c r="B1253">
        <v>-496.40514860000002</v>
      </c>
      <c r="C1253">
        <v>14740.65084</v>
      </c>
      <c r="D1253">
        <v>1.2782130220000001</v>
      </c>
      <c r="E1253">
        <v>2.2253007180000002</v>
      </c>
      <c r="G1253" s="116"/>
    </row>
    <row r="1254" spans="1:7">
      <c r="A1254" s="116">
        <v>0.67516203703703714</v>
      </c>
      <c r="B1254">
        <v>-496.40045950000001</v>
      </c>
      <c r="C1254">
        <v>14740.598019999999</v>
      </c>
      <c r="D1254">
        <v>1.2761564110000001</v>
      </c>
      <c r="E1254">
        <v>2.2285454690000002</v>
      </c>
      <c r="G1254" s="116"/>
    </row>
    <row r="1255" spans="1:7">
      <c r="A1255" s="116">
        <v>0.67518518518518522</v>
      </c>
      <c r="B1255">
        <v>-496.39006619999998</v>
      </c>
      <c r="C1255">
        <v>14739.186830000001</v>
      </c>
      <c r="D1255">
        <v>1.2722474450000001</v>
      </c>
      <c r="E1255">
        <v>2.2272937310000001</v>
      </c>
      <c r="G1255" s="116"/>
    </row>
    <row r="1256" spans="1:7">
      <c r="A1256" s="116">
        <v>0.6752083333333333</v>
      </c>
      <c r="B1256">
        <v>-496.39681519999999</v>
      </c>
      <c r="C1256">
        <v>14738.550429999999</v>
      </c>
      <c r="D1256">
        <v>1.271516882</v>
      </c>
      <c r="E1256">
        <v>2.2277567829999998</v>
      </c>
      <c r="G1256" s="116"/>
    </row>
    <row r="1257" spans="1:7">
      <c r="A1257" s="116">
        <v>0.67523148148148149</v>
      </c>
      <c r="B1257">
        <v>-496.3984868</v>
      </c>
      <c r="C1257">
        <v>14737.344419999999</v>
      </c>
      <c r="D1257">
        <v>1.296194735</v>
      </c>
      <c r="E1257">
        <v>2.2258444220000002</v>
      </c>
      <c r="G1257" s="116"/>
    </row>
    <row r="1258" spans="1:7">
      <c r="A1258" s="116">
        <v>0.67525462962962957</v>
      </c>
      <c r="B1258">
        <v>-496.40269540000003</v>
      </c>
      <c r="C1258">
        <v>14735.431479999999</v>
      </c>
      <c r="D1258">
        <v>1.284375453</v>
      </c>
      <c r="E1258">
        <v>2.2260273819999998</v>
      </c>
      <c r="G1258" s="116"/>
    </row>
    <row r="1259" spans="1:7">
      <c r="A1259" s="116">
        <v>0.67527777777777775</v>
      </c>
      <c r="B1259">
        <v>-496.3983561</v>
      </c>
      <c r="C1259">
        <v>14733.64544</v>
      </c>
      <c r="D1259">
        <v>1.2904331499999999</v>
      </c>
      <c r="E1259">
        <v>2.2274553529999999</v>
      </c>
      <c r="G1259" s="116"/>
    </row>
    <row r="1260" spans="1:7">
      <c r="A1260" s="116">
        <v>0.67530092592592583</v>
      </c>
      <c r="B1260">
        <v>-496.39971300000002</v>
      </c>
      <c r="C1260">
        <v>14732.2896</v>
      </c>
      <c r="D1260">
        <v>1.285662133</v>
      </c>
      <c r="E1260">
        <v>2.2265918120000001</v>
      </c>
      <c r="G1260" s="116"/>
    </row>
    <row r="1261" spans="1:7">
      <c r="A1261" s="116">
        <v>0.67532407407407413</v>
      </c>
      <c r="B1261">
        <v>-496.39374229999999</v>
      </c>
      <c r="C1261">
        <v>14731.915069999999</v>
      </c>
      <c r="D1261">
        <v>1.2862997839999999</v>
      </c>
      <c r="E1261">
        <v>2.2268342720000001</v>
      </c>
      <c r="G1261" s="116"/>
    </row>
    <row r="1262" spans="1:7">
      <c r="A1262" s="116">
        <v>0.67534722222222221</v>
      </c>
      <c r="B1262">
        <v>-496.39972499999999</v>
      </c>
      <c r="C1262">
        <v>14730.32468</v>
      </c>
      <c r="D1262">
        <v>1.272048589</v>
      </c>
      <c r="E1262">
        <v>2.2259504950000002</v>
      </c>
      <c r="G1262" s="116"/>
    </row>
    <row r="1263" spans="1:7">
      <c r="A1263" s="116">
        <v>0.6753703703703704</v>
      </c>
      <c r="B1263">
        <v>-496.39701409999998</v>
      </c>
      <c r="C1263">
        <v>14730.264660000001</v>
      </c>
      <c r="D1263">
        <v>1.289516195</v>
      </c>
      <c r="E1263">
        <v>2.2259237719999998</v>
      </c>
      <c r="G1263" s="116"/>
    </row>
    <row r="1264" spans="1:7">
      <c r="A1264" s="116">
        <v>0.67539351851851848</v>
      </c>
      <c r="B1264">
        <v>-496.39355460000002</v>
      </c>
      <c r="C1264">
        <v>14728.393330000001</v>
      </c>
      <c r="D1264">
        <v>1.278225162</v>
      </c>
      <c r="E1264">
        <v>2.2256161780000001</v>
      </c>
      <c r="G1264" s="116"/>
    </row>
    <row r="1265" spans="1:7">
      <c r="A1265" s="116">
        <v>0.67541666666666667</v>
      </c>
      <c r="B1265">
        <v>-496.40383229999998</v>
      </c>
      <c r="C1265">
        <v>14727.83496</v>
      </c>
      <c r="D1265">
        <v>1.2896029309999999</v>
      </c>
      <c r="E1265">
        <v>2.2282378729999999</v>
      </c>
      <c r="G1265" s="116"/>
    </row>
    <row r="1266" spans="1:7">
      <c r="A1266" s="116">
        <v>0.67543981481481474</v>
      </c>
      <c r="B1266">
        <v>-496.39131099999997</v>
      </c>
      <c r="C1266">
        <v>14726.518389999999</v>
      </c>
      <c r="D1266">
        <v>1.2929521930000001</v>
      </c>
      <c r="E1266">
        <v>2.227484424</v>
      </c>
      <c r="G1266" s="116"/>
    </row>
    <row r="1267" spans="1:7">
      <c r="A1267" s="116">
        <v>0.67546296296296304</v>
      </c>
      <c r="B1267">
        <v>-496.398214</v>
      </c>
      <c r="C1267">
        <v>14726.3879</v>
      </c>
      <c r="D1267">
        <v>1.281943214</v>
      </c>
      <c r="E1267">
        <v>2.2285290419999999</v>
      </c>
      <c r="G1267" s="116"/>
    </row>
    <row r="1268" spans="1:7">
      <c r="A1268" s="116">
        <v>0.67548611111111112</v>
      </c>
      <c r="B1268">
        <v>-496.40367379999998</v>
      </c>
      <c r="C1268">
        <v>14726.232190000001</v>
      </c>
      <c r="D1268">
        <v>1.2917881069999999</v>
      </c>
      <c r="E1268">
        <v>2.2272950549999999</v>
      </c>
      <c r="G1268" s="116"/>
    </row>
    <row r="1269" spans="1:7">
      <c r="A1269" s="116">
        <v>0.67550925925925931</v>
      </c>
      <c r="B1269">
        <v>-496.39532989999998</v>
      </c>
      <c r="C1269">
        <v>14725.77339</v>
      </c>
      <c r="D1269">
        <v>1.281971389</v>
      </c>
      <c r="E1269">
        <v>2.2273236789999999</v>
      </c>
      <c r="G1269" s="116"/>
    </row>
    <row r="1270" spans="1:7">
      <c r="A1270" s="116">
        <v>0.67553240740740739</v>
      </c>
      <c r="B1270">
        <v>-496.39795950000001</v>
      </c>
      <c r="C1270">
        <v>14724.576859999999</v>
      </c>
      <c r="D1270">
        <v>1.273039099</v>
      </c>
      <c r="E1270">
        <v>2.2262329890000001</v>
      </c>
      <c r="G1270" s="116"/>
    </row>
    <row r="1271" spans="1:7">
      <c r="A1271" s="116">
        <v>0.67555555555555558</v>
      </c>
      <c r="B1271">
        <v>-496.40149200000002</v>
      </c>
      <c r="C1271">
        <v>14723.160389999999</v>
      </c>
      <c r="D1271">
        <v>1.290758989</v>
      </c>
      <c r="E1271">
        <v>2.2274596839999998</v>
      </c>
      <c r="G1271" s="116"/>
    </row>
    <row r="1272" spans="1:7">
      <c r="A1272" s="116">
        <v>0.67557870370370365</v>
      </c>
      <c r="B1272">
        <v>-496.39144979999998</v>
      </c>
      <c r="C1272">
        <v>14721.44587</v>
      </c>
      <c r="D1272">
        <v>1.2913862650000001</v>
      </c>
      <c r="E1272">
        <v>2.2283413580000002</v>
      </c>
      <c r="G1272" s="116"/>
    </row>
    <row r="1273" spans="1:7">
      <c r="A1273" s="116">
        <v>0.67560185185185195</v>
      </c>
      <c r="B1273">
        <v>-496.4078581</v>
      </c>
      <c r="C1273">
        <v>14719.92215</v>
      </c>
      <c r="D1273">
        <v>1.2891954219999999</v>
      </c>
      <c r="E1273">
        <v>2.2259071869999998</v>
      </c>
      <c r="G1273" s="116"/>
    </row>
    <row r="1274" spans="1:7">
      <c r="A1274" s="116">
        <v>0.67562500000000003</v>
      </c>
      <c r="B1274">
        <v>-496.40861630000001</v>
      </c>
      <c r="C1274">
        <v>14718.545770000001</v>
      </c>
      <c r="D1274">
        <v>1.292546041</v>
      </c>
      <c r="E1274">
        <v>2.2270345169999999</v>
      </c>
      <c r="G1274" s="116"/>
    </row>
    <row r="1275" spans="1:7">
      <c r="A1275" s="116">
        <v>0.67564814814814822</v>
      </c>
      <c r="B1275">
        <v>-496.41101159999999</v>
      </c>
      <c r="C1275">
        <v>14717.766970000001</v>
      </c>
      <c r="D1275">
        <v>1.274163503</v>
      </c>
      <c r="E1275">
        <v>2.2264784199999998</v>
      </c>
      <c r="G1275" s="116"/>
    </row>
    <row r="1276" spans="1:7">
      <c r="A1276" s="116">
        <v>0.6756712962962963</v>
      </c>
      <c r="B1276">
        <v>-496.40180600000002</v>
      </c>
      <c r="C1276">
        <v>14717.492200000001</v>
      </c>
      <c r="D1276">
        <v>1.283448551</v>
      </c>
      <c r="E1276">
        <v>2.2258161470000002</v>
      </c>
      <c r="G1276" s="116"/>
    </row>
    <row r="1277" spans="1:7">
      <c r="A1277" s="116">
        <v>0.67569444444444438</v>
      </c>
      <c r="B1277">
        <v>-496.39188369999999</v>
      </c>
      <c r="C1277">
        <v>14717.15603</v>
      </c>
      <c r="D1277">
        <v>1.272683628</v>
      </c>
      <c r="E1277">
        <v>2.2275328650000001</v>
      </c>
      <c r="G1277" s="116"/>
    </row>
    <row r="1278" spans="1:7">
      <c r="A1278" s="116">
        <v>0.67571759259259256</v>
      </c>
      <c r="B1278">
        <v>-496.39131470000001</v>
      </c>
      <c r="C1278">
        <v>14716.21422</v>
      </c>
      <c r="D1278">
        <v>1.281935904</v>
      </c>
      <c r="E1278">
        <v>2.22829107</v>
      </c>
      <c r="G1278" s="116"/>
    </row>
    <row r="1279" spans="1:7">
      <c r="A1279" s="116">
        <v>0.67574074074074064</v>
      </c>
      <c r="B1279">
        <v>-496.39937029999999</v>
      </c>
      <c r="C1279">
        <v>14716.080120000001</v>
      </c>
      <c r="D1279">
        <v>1.298447621</v>
      </c>
      <c r="E1279">
        <v>2.2250823660000001</v>
      </c>
      <c r="G1279" s="116"/>
    </row>
    <row r="1280" spans="1:7">
      <c r="A1280" s="116">
        <v>0.67576388888888894</v>
      </c>
      <c r="B1280">
        <v>-496.4105907</v>
      </c>
      <c r="C1280">
        <v>14714.906859999999</v>
      </c>
      <c r="D1280">
        <v>1.294573865</v>
      </c>
      <c r="E1280">
        <v>2.225582272</v>
      </c>
      <c r="G1280" s="116"/>
    </row>
    <row r="1281" spans="1:7">
      <c r="A1281" s="116">
        <v>0.67578703703703702</v>
      </c>
      <c r="B1281">
        <v>-496.41108889999998</v>
      </c>
      <c r="C1281">
        <v>14713.49137</v>
      </c>
      <c r="D1281">
        <v>1.2853654489999999</v>
      </c>
      <c r="E1281">
        <v>2.228096071</v>
      </c>
      <c r="G1281" s="116"/>
    </row>
    <row r="1282" spans="1:7">
      <c r="A1282" s="116">
        <v>0.67581018518518521</v>
      </c>
      <c r="B1282">
        <v>-496.3968228</v>
      </c>
      <c r="C1282">
        <v>14712.921</v>
      </c>
      <c r="D1282">
        <v>1.2795060009999999</v>
      </c>
      <c r="E1282">
        <v>2.2274270299999999</v>
      </c>
      <c r="G1282" s="116"/>
    </row>
    <row r="1283" spans="1:7">
      <c r="A1283" s="116">
        <v>0.67583333333333329</v>
      </c>
      <c r="B1283">
        <v>-496.4046735</v>
      </c>
      <c r="C1283">
        <v>14712.411410000001</v>
      </c>
      <c r="D1283">
        <v>1.2779510249999999</v>
      </c>
      <c r="E1283">
        <v>2.2258644479999998</v>
      </c>
      <c r="G1283" s="116"/>
    </row>
    <row r="1284" spans="1:7">
      <c r="A1284" s="116">
        <v>0.67585648148148147</v>
      </c>
      <c r="B1284">
        <v>-496.39117679999998</v>
      </c>
      <c r="C1284">
        <v>14711.77599</v>
      </c>
      <c r="D1284">
        <v>1.284753883</v>
      </c>
      <c r="E1284">
        <v>2.2272102569999999</v>
      </c>
      <c r="G1284" s="116"/>
    </row>
    <row r="1285" spans="1:7">
      <c r="A1285" s="116">
        <v>0.67587962962962955</v>
      </c>
      <c r="B1285">
        <v>-496.40263240000002</v>
      </c>
      <c r="C1285">
        <v>14709.857550000001</v>
      </c>
      <c r="D1285">
        <v>1.286053074</v>
      </c>
      <c r="E1285">
        <v>2.2263794309999998</v>
      </c>
      <c r="G1285" s="116"/>
    </row>
    <row r="1286" spans="1:7">
      <c r="A1286" s="116">
        <v>0.67590277777777785</v>
      </c>
      <c r="B1286">
        <v>-496.39227570000003</v>
      </c>
      <c r="C1286">
        <v>14709.31789</v>
      </c>
      <c r="D1286">
        <v>1.2834500129999999</v>
      </c>
      <c r="E1286">
        <v>2.2272392879999998</v>
      </c>
      <c r="G1286" s="116"/>
    </row>
    <row r="1287" spans="1:7">
      <c r="A1287" s="116">
        <v>0.67592592592592593</v>
      </c>
      <c r="B1287">
        <v>-496.40668720000002</v>
      </c>
      <c r="C1287">
        <v>14708.179109999999</v>
      </c>
      <c r="D1287">
        <v>1.292137028</v>
      </c>
      <c r="E1287">
        <v>2.2275591690000001</v>
      </c>
      <c r="G1287" s="116"/>
    </row>
    <row r="1288" spans="1:7">
      <c r="A1288" s="116">
        <v>0.67594907407407412</v>
      </c>
      <c r="B1288">
        <v>-496.40052409999998</v>
      </c>
      <c r="C1288">
        <v>14707.7989</v>
      </c>
      <c r="D1288">
        <v>1.2852339479999999</v>
      </c>
      <c r="E1288">
        <v>2.2279420459999999</v>
      </c>
      <c r="G1288" s="116"/>
    </row>
    <row r="1289" spans="1:7">
      <c r="A1289" s="116">
        <v>0.6759722222222222</v>
      </c>
      <c r="B1289">
        <v>-496.39354969999999</v>
      </c>
      <c r="C1289">
        <v>14707.49303</v>
      </c>
      <c r="D1289">
        <v>1.2951562080000001</v>
      </c>
      <c r="E1289">
        <v>2.2267484890000002</v>
      </c>
      <c r="G1289" s="116"/>
    </row>
    <row r="1290" spans="1:7">
      <c r="A1290" s="116">
        <v>0.67599537037037039</v>
      </c>
      <c r="B1290">
        <v>-496.41133730000001</v>
      </c>
      <c r="C1290">
        <v>14706.493060000001</v>
      </c>
      <c r="D1290">
        <v>1.2871537159999999</v>
      </c>
      <c r="E1290">
        <v>2.2276329160000001</v>
      </c>
      <c r="G1290" s="116"/>
    </row>
    <row r="1291" spans="1:7">
      <c r="A1291" s="116">
        <v>0.67601851851851846</v>
      </c>
      <c r="B1291">
        <v>-496.40090179999999</v>
      </c>
      <c r="C1291">
        <v>14705.61153</v>
      </c>
      <c r="D1291">
        <v>1.28620131</v>
      </c>
      <c r="E1291">
        <v>2.2282093180000002</v>
      </c>
      <c r="G1291" s="116"/>
    </row>
    <row r="1292" spans="1:7">
      <c r="A1292" s="116">
        <v>0.67604166666666676</v>
      </c>
      <c r="B1292">
        <v>-496.41150279999999</v>
      </c>
      <c r="C1292">
        <v>14703.916209999999</v>
      </c>
      <c r="D1292">
        <v>1.289991076</v>
      </c>
      <c r="E1292">
        <v>2.2277894640000002</v>
      </c>
      <c r="G1292" s="116"/>
    </row>
    <row r="1293" spans="1:7">
      <c r="A1293" s="116">
        <v>0.67606481481481484</v>
      </c>
      <c r="B1293">
        <v>-496.39998960000003</v>
      </c>
      <c r="C1293">
        <v>14702.850839999999</v>
      </c>
      <c r="D1293">
        <v>1.288120446</v>
      </c>
      <c r="E1293">
        <v>2.2261194139999998</v>
      </c>
      <c r="G1293" s="116"/>
    </row>
    <row r="1294" spans="1:7">
      <c r="A1294" s="116">
        <v>0.67608796296296303</v>
      </c>
      <c r="B1294">
        <v>-496.40599329999998</v>
      </c>
      <c r="C1294">
        <v>14701.156779999999</v>
      </c>
      <c r="D1294">
        <v>1.280306666</v>
      </c>
      <c r="E1294">
        <v>2.2279234360000002</v>
      </c>
      <c r="G1294" s="116"/>
    </row>
    <row r="1295" spans="1:7">
      <c r="A1295" s="116">
        <v>0.67611111111111111</v>
      </c>
      <c r="B1295">
        <v>-496.3991489</v>
      </c>
      <c r="C1295">
        <v>14700.17153</v>
      </c>
      <c r="D1295">
        <v>1.2759596710000001</v>
      </c>
      <c r="E1295">
        <v>2.227548869</v>
      </c>
      <c r="G1295" s="116"/>
    </row>
    <row r="1296" spans="1:7">
      <c r="A1296" s="116">
        <v>0.6761342592592593</v>
      </c>
      <c r="B1296">
        <v>-496.40543020000001</v>
      </c>
      <c r="C1296">
        <v>14699.76136</v>
      </c>
      <c r="D1296">
        <v>1.280753244</v>
      </c>
      <c r="E1296">
        <v>2.227335514</v>
      </c>
      <c r="G1296" s="116"/>
    </row>
    <row r="1297" spans="1:7">
      <c r="A1297" s="116">
        <v>0.67615740740740737</v>
      </c>
      <c r="B1297">
        <v>-496.40097809999997</v>
      </c>
      <c r="C1297">
        <v>14698.441140000001</v>
      </c>
      <c r="D1297">
        <v>1.2769007210000001</v>
      </c>
      <c r="E1297">
        <v>2.2262181019999998</v>
      </c>
      <c r="G1297" s="116"/>
    </row>
    <row r="1298" spans="1:7">
      <c r="A1298" s="116">
        <v>0.67618055555555545</v>
      </c>
      <c r="B1298">
        <v>-496.39708409999997</v>
      </c>
      <c r="C1298">
        <v>14697.36771</v>
      </c>
      <c r="D1298">
        <v>1.294950423</v>
      </c>
      <c r="E1298">
        <v>2.2266231190000001</v>
      </c>
      <c r="G1298" s="116"/>
    </row>
    <row r="1299" spans="1:7">
      <c r="A1299" s="116">
        <v>0.67620370370370375</v>
      </c>
      <c r="B1299">
        <v>-496.39641690000002</v>
      </c>
      <c r="C1299">
        <v>14697.07998</v>
      </c>
      <c r="D1299">
        <v>1.2875612270000001</v>
      </c>
      <c r="E1299">
        <v>2.2262661370000001</v>
      </c>
      <c r="G1299" s="116"/>
    </row>
    <row r="1300" spans="1:7">
      <c r="A1300" s="116">
        <v>0.67622685185185183</v>
      </c>
      <c r="B1300">
        <v>-496.39334500000001</v>
      </c>
      <c r="C1300">
        <v>14696.87738</v>
      </c>
      <c r="D1300">
        <v>1.2867110829999999</v>
      </c>
      <c r="E1300">
        <v>2.2283924210000001</v>
      </c>
      <c r="G1300" s="116"/>
    </row>
    <row r="1301" spans="1:7">
      <c r="A1301" s="116">
        <v>0.67625000000000002</v>
      </c>
      <c r="B1301">
        <v>-496.40587679999999</v>
      </c>
      <c r="C1301">
        <v>14695.454320000001</v>
      </c>
      <c r="D1301">
        <v>1.2971457120000001</v>
      </c>
      <c r="E1301">
        <v>2.2261635700000002</v>
      </c>
      <c r="G1301" s="116"/>
    </row>
    <row r="1302" spans="1:7">
      <c r="A1302" s="116">
        <v>0.6762731481481481</v>
      </c>
      <c r="B1302">
        <v>-496.39670799999999</v>
      </c>
      <c r="C1302">
        <v>14693.683859999999</v>
      </c>
      <c r="D1302">
        <v>1.274304863</v>
      </c>
      <c r="E1302">
        <v>2.226777749</v>
      </c>
      <c r="G1302" s="116"/>
    </row>
    <row r="1303" spans="1:7">
      <c r="A1303" s="116">
        <v>0.67629629629629628</v>
      </c>
      <c r="B1303">
        <v>-496.40434599999998</v>
      </c>
      <c r="C1303">
        <v>14692.5265</v>
      </c>
      <c r="D1303">
        <v>1.2884860460000001</v>
      </c>
      <c r="E1303">
        <v>2.2274594419999998</v>
      </c>
      <c r="G1303" s="116"/>
    </row>
    <row r="1304" spans="1:7">
      <c r="A1304" s="116">
        <v>0.67631944444444436</v>
      </c>
      <c r="B1304">
        <v>-496.39602619999999</v>
      </c>
      <c r="C1304">
        <v>14691.37983</v>
      </c>
      <c r="D1304">
        <v>1.272631005</v>
      </c>
      <c r="E1304">
        <v>2.2259876890000001</v>
      </c>
      <c r="G1304" s="116"/>
    </row>
    <row r="1305" spans="1:7">
      <c r="A1305" s="116">
        <v>0.67634259259259266</v>
      </c>
      <c r="B1305">
        <v>-496.3949369</v>
      </c>
      <c r="C1305">
        <v>14690.085510000001</v>
      </c>
      <c r="D1305">
        <v>1.277517687</v>
      </c>
      <c r="E1305">
        <v>2.2275719629999999</v>
      </c>
      <c r="G1305" s="116"/>
    </row>
    <row r="1306" spans="1:7">
      <c r="A1306" s="116">
        <v>0.67636574074074074</v>
      </c>
      <c r="B1306">
        <v>-496.40600139999998</v>
      </c>
      <c r="C1306">
        <v>14688.447459999999</v>
      </c>
      <c r="D1306">
        <v>1.2856113309999999</v>
      </c>
      <c r="E1306">
        <v>2.2283245310000002</v>
      </c>
      <c r="G1306" s="116"/>
    </row>
    <row r="1307" spans="1:7">
      <c r="A1307" s="116">
        <v>0.67638888888888893</v>
      </c>
      <c r="B1307">
        <v>-496.4032522</v>
      </c>
      <c r="C1307">
        <v>14686.595230000001</v>
      </c>
      <c r="D1307">
        <v>1.2949350909999999</v>
      </c>
      <c r="E1307">
        <v>2.2269338890000001</v>
      </c>
      <c r="G1307" s="116"/>
    </row>
    <row r="1308" spans="1:7">
      <c r="A1308" s="116">
        <v>0.67641203703703701</v>
      </c>
      <c r="B1308">
        <v>-496.41169439999999</v>
      </c>
      <c r="C1308">
        <v>14685.80711</v>
      </c>
      <c r="D1308">
        <v>1.299030329</v>
      </c>
      <c r="E1308">
        <v>2.2280994679999999</v>
      </c>
      <c r="G1308" s="116"/>
    </row>
    <row r="1309" spans="1:7">
      <c r="A1309" s="116">
        <v>0.67643518518518519</v>
      </c>
      <c r="B1309">
        <v>-496.3972789</v>
      </c>
      <c r="C1309">
        <v>14684.53707</v>
      </c>
      <c r="D1309">
        <v>1.2990813160000001</v>
      </c>
      <c r="E1309">
        <v>2.2280426900000001</v>
      </c>
      <c r="G1309" s="116"/>
    </row>
    <row r="1310" spans="1:7">
      <c r="A1310" s="116">
        <v>0.67645833333333327</v>
      </c>
      <c r="B1310">
        <v>-496.39919759999998</v>
      </c>
      <c r="C1310">
        <v>14683.63148</v>
      </c>
      <c r="D1310">
        <v>1.273595415</v>
      </c>
      <c r="E1310">
        <v>2.227887876</v>
      </c>
      <c r="G1310" s="116"/>
    </row>
    <row r="1311" spans="1:7">
      <c r="A1311" s="116">
        <v>0.67648148148148157</v>
      </c>
      <c r="B1311">
        <v>-496.39321460000002</v>
      </c>
      <c r="C1311">
        <v>14681.955840000001</v>
      </c>
      <c r="D1311">
        <v>1.2818878819999999</v>
      </c>
      <c r="E1311">
        <v>2.228295272</v>
      </c>
      <c r="G1311" s="116"/>
    </row>
    <row r="1312" spans="1:7">
      <c r="A1312" s="116">
        <v>0.67650462962962965</v>
      </c>
      <c r="B1312">
        <v>-496.41002589999999</v>
      </c>
      <c r="C1312">
        <v>14681.444879999999</v>
      </c>
      <c r="D1312">
        <v>1.2707720199999999</v>
      </c>
      <c r="E1312">
        <v>2.2260279089999999</v>
      </c>
      <c r="G1312" s="116"/>
    </row>
    <row r="1313" spans="1:7">
      <c r="A1313" s="116">
        <v>0.67652777777777784</v>
      </c>
      <c r="B1313">
        <v>-496.41062890000001</v>
      </c>
      <c r="C1313">
        <v>14679.719510000001</v>
      </c>
      <c r="D1313">
        <v>1.2930530250000001</v>
      </c>
      <c r="E1313">
        <v>2.2278425469999998</v>
      </c>
      <c r="G1313" s="116"/>
    </row>
    <row r="1314" spans="1:7">
      <c r="A1314" s="116">
        <v>0.67655092592592592</v>
      </c>
      <c r="B1314">
        <v>-496.39265840000002</v>
      </c>
      <c r="C1314">
        <v>14678.193069999999</v>
      </c>
      <c r="D1314">
        <v>1.2831548189999999</v>
      </c>
      <c r="E1314">
        <v>2.2258597419999999</v>
      </c>
      <c r="G1314" s="116"/>
    </row>
    <row r="1315" spans="1:7">
      <c r="A1315" s="116">
        <v>0.67657407407407411</v>
      </c>
      <c r="B1315">
        <v>-496.40850699999999</v>
      </c>
      <c r="C1315">
        <v>14677.811540000001</v>
      </c>
      <c r="D1315">
        <v>1.2780898620000001</v>
      </c>
      <c r="E1315">
        <v>2.2259742409999999</v>
      </c>
      <c r="G1315" s="116"/>
    </row>
    <row r="1316" spans="1:7">
      <c r="A1316" s="116">
        <v>0.67659722222222218</v>
      </c>
      <c r="B1316">
        <v>-496.40230009999999</v>
      </c>
      <c r="C1316">
        <v>14675.88703</v>
      </c>
      <c r="D1316">
        <v>1.2992383219999999</v>
      </c>
      <c r="E1316">
        <v>2.227599444</v>
      </c>
      <c r="G1316" s="116"/>
    </row>
    <row r="1317" spans="1:7">
      <c r="A1317" s="116">
        <v>0.67662037037037026</v>
      </c>
      <c r="B1317">
        <v>-496.39098059999998</v>
      </c>
      <c r="C1317">
        <v>14675.847030000001</v>
      </c>
      <c r="D1317">
        <v>1.276319931</v>
      </c>
      <c r="E1317">
        <v>2.225253199</v>
      </c>
      <c r="G1317" s="116"/>
    </row>
    <row r="1318" spans="1:7">
      <c r="A1318" s="116">
        <v>0.67664351851851856</v>
      </c>
      <c r="B1318">
        <v>-496.40104600000001</v>
      </c>
      <c r="C1318">
        <v>14675.727500000001</v>
      </c>
      <c r="D1318">
        <v>1.281958151</v>
      </c>
      <c r="E1318">
        <v>2.2252527020000001</v>
      </c>
      <c r="G1318" s="116"/>
    </row>
    <row r="1319" spans="1:7">
      <c r="A1319" s="116">
        <v>0.67666666666666664</v>
      </c>
      <c r="B1319">
        <v>-496.39277199999998</v>
      </c>
      <c r="C1319">
        <v>14675.42973</v>
      </c>
      <c r="D1319">
        <v>1.294846121</v>
      </c>
      <c r="E1319">
        <v>2.2255707789999999</v>
      </c>
      <c r="G1319" s="116"/>
    </row>
    <row r="1320" spans="1:7">
      <c r="A1320" s="116">
        <v>0.67668981481481483</v>
      </c>
      <c r="B1320">
        <v>-496.40807000000001</v>
      </c>
      <c r="C1320">
        <v>14675.051369999999</v>
      </c>
      <c r="D1320">
        <v>1.2883027380000001</v>
      </c>
      <c r="E1320">
        <v>2.225526178</v>
      </c>
      <c r="G1320" s="116"/>
    </row>
    <row r="1321" spans="1:7">
      <c r="A1321" s="116">
        <v>0.67671296296296291</v>
      </c>
      <c r="B1321">
        <v>-496.40250270000001</v>
      </c>
      <c r="C1321">
        <v>14674.69875</v>
      </c>
      <c r="D1321">
        <v>1.2960714200000001</v>
      </c>
      <c r="E1321">
        <v>2.227699195</v>
      </c>
      <c r="G1321" s="116"/>
    </row>
    <row r="1322" spans="1:7">
      <c r="A1322" s="116">
        <v>0.67673611111111109</v>
      </c>
      <c r="B1322">
        <v>-496.40180880000003</v>
      </c>
      <c r="C1322">
        <v>14672.976500000001</v>
      </c>
      <c r="D1322">
        <v>1.3004245560000001</v>
      </c>
      <c r="E1322">
        <v>2.2251831700000002</v>
      </c>
      <c r="G1322" s="116"/>
    </row>
    <row r="1323" spans="1:7">
      <c r="A1323" s="116">
        <v>0.67675925925925917</v>
      </c>
      <c r="B1323">
        <v>-496.41031520000001</v>
      </c>
      <c r="C1323">
        <v>14672.84649</v>
      </c>
      <c r="D1323">
        <v>1.2759874689999999</v>
      </c>
      <c r="E1323">
        <v>2.2263882499999998</v>
      </c>
      <c r="G1323" s="116"/>
    </row>
    <row r="1324" spans="1:7">
      <c r="A1324" s="116">
        <v>0.67678240740740747</v>
      </c>
      <c r="B1324">
        <v>-496.3942826</v>
      </c>
      <c r="C1324">
        <v>14671.866239999999</v>
      </c>
      <c r="D1324">
        <v>1.293943689</v>
      </c>
      <c r="E1324">
        <v>2.227208809</v>
      </c>
      <c r="G1324" s="116"/>
    </row>
    <row r="1325" spans="1:7">
      <c r="A1325" s="116">
        <v>0.67680555555555555</v>
      </c>
      <c r="B1325">
        <v>-496.39183680000002</v>
      </c>
      <c r="C1325">
        <v>14670.218580000001</v>
      </c>
      <c r="D1325">
        <v>1.2958669490000001</v>
      </c>
      <c r="E1325">
        <v>2.2268153050000001</v>
      </c>
      <c r="G1325" s="116"/>
    </row>
    <row r="1326" spans="1:7">
      <c r="A1326" s="116">
        <v>0.67682870370370374</v>
      </c>
      <c r="B1326">
        <v>-496.4009992</v>
      </c>
      <c r="C1326">
        <v>14669.93216</v>
      </c>
      <c r="D1326">
        <v>1.2785524349999999</v>
      </c>
      <c r="E1326">
        <v>2.2279648760000001</v>
      </c>
      <c r="G1326" s="116"/>
    </row>
    <row r="1327" spans="1:7">
      <c r="A1327" s="116">
        <v>0.67685185185185182</v>
      </c>
      <c r="B1327">
        <v>-496.39959959999999</v>
      </c>
      <c r="C1327">
        <v>14668.80233</v>
      </c>
      <c r="D1327">
        <v>1.2918279020000001</v>
      </c>
      <c r="E1327">
        <v>2.227142422</v>
      </c>
      <c r="G1327" s="116"/>
    </row>
    <row r="1328" spans="1:7">
      <c r="A1328" s="116">
        <v>0.676875</v>
      </c>
      <c r="B1328">
        <v>-496.40581459999999</v>
      </c>
      <c r="C1328">
        <v>14668.458689999999</v>
      </c>
      <c r="D1328">
        <v>1.2958167330000001</v>
      </c>
      <c r="E1328">
        <v>2.2274048</v>
      </c>
      <c r="G1328" s="116"/>
    </row>
    <row r="1329" spans="1:7">
      <c r="A1329" s="116">
        <v>0.67689814814814808</v>
      </c>
      <c r="B1329">
        <v>-496.39977690000001</v>
      </c>
      <c r="C1329">
        <v>14667.23157</v>
      </c>
      <c r="D1329">
        <v>1.283907962</v>
      </c>
      <c r="E1329">
        <v>2.2266785420000001</v>
      </c>
      <c r="G1329" s="116"/>
    </row>
    <row r="1330" spans="1:7">
      <c r="A1330" s="116">
        <v>0.67692129629629638</v>
      </c>
      <c r="B1330">
        <v>-496.40678109999999</v>
      </c>
      <c r="C1330">
        <v>14665.94772</v>
      </c>
      <c r="D1330">
        <v>1.299532414</v>
      </c>
      <c r="E1330">
        <v>2.2266277589999999</v>
      </c>
      <c r="G1330" s="116"/>
    </row>
    <row r="1331" spans="1:7">
      <c r="A1331" s="116">
        <v>0.67694444444444446</v>
      </c>
      <c r="B1331">
        <v>-496.40206990000001</v>
      </c>
      <c r="C1331">
        <v>14663.996800000001</v>
      </c>
      <c r="D1331">
        <v>1.286832347</v>
      </c>
      <c r="E1331">
        <v>2.2269989840000002</v>
      </c>
      <c r="G1331" s="116"/>
    </row>
    <row r="1332" spans="1:7">
      <c r="A1332" s="116">
        <v>0.67696759259259265</v>
      </c>
      <c r="B1332">
        <v>-496.40792099999999</v>
      </c>
      <c r="C1332">
        <v>14662.923419999999</v>
      </c>
      <c r="D1332">
        <v>1.2983873399999999</v>
      </c>
      <c r="E1332">
        <v>2.2262120620000001</v>
      </c>
      <c r="G1332" s="116"/>
    </row>
    <row r="1333" spans="1:7">
      <c r="A1333" s="116">
        <v>0.67699074074074073</v>
      </c>
      <c r="B1333">
        <v>-496.3971464</v>
      </c>
      <c r="C1333">
        <v>14662.161700000001</v>
      </c>
      <c r="D1333">
        <v>1.300559493</v>
      </c>
      <c r="E1333">
        <v>2.2266808469999999</v>
      </c>
      <c r="G1333" s="116"/>
    </row>
    <row r="1334" spans="1:7">
      <c r="A1334" s="116">
        <v>0.67701388888888892</v>
      </c>
      <c r="B1334">
        <v>-496.40342029999999</v>
      </c>
      <c r="C1334">
        <v>14661.56739</v>
      </c>
      <c r="D1334">
        <v>1.279284042</v>
      </c>
      <c r="E1334">
        <v>2.2268670830000001</v>
      </c>
      <c r="G1334" s="116"/>
    </row>
    <row r="1335" spans="1:7">
      <c r="A1335" s="116">
        <v>0.67703703703703699</v>
      </c>
      <c r="B1335">
        <v>-496.39556690000001</v>
      </c>
      <c r="C1335">
        <v>14660.914919999999</v>
      </c>
      <c r="D1335">
        <v>1.2880415059999999</v>
      </c>
      <c r="E1335">
        <v>2.2282399270000002</v>
      </c>
      <c r="G1335" s="116"/>
    </row>
    <row r="1336" spans="1:7">
      <c r="A1336" s="116">
        <v>0.67706018518518529</v>
      </c>
      <c r="B1336">
        <v>-496.39342060000001</v>
      </c>
      <c r="C1336">
        <v>14660.073710000001</v>
      </c>
      <c r="D1336">
        <v>1.2866027170000001</v>
      </c>
      <c r="E1336">
        <v>2.2261524580000001</v>
      </c>
      <c r="G1336" s="116"/>
    </row>
    <row r="1337" spans="1:7">
      <c r="A1337" s="116">
        <v>0.67708333333333337</v>
      </c>
      <c r="B1337">
        <v>-496.3994328</v>
      </c>
      <c r="C1337">
        <v>14658.33115</v>
      </c>
      <c r="D1337">
        <v>1.2749514230000001</v>
      </c>
      <c r="E1337">
        <v>2.2269401069999999</v>
      </c>
      <c r="G1337" s="116"/>
    </row>
    <row r="1338" spans="1:7">
      <c r="A1338" s="116">
        <v>0.67710648148148145</v>
      </c>
      <c r="B1338">
        <v>-496.3978017</v>
      </c>
      <c r="C1338">
        <v>14657.184569999999</v>
      </c>
      <c r="D1338">
        <v>1.2975313230000001</v>
      </c>
      <c r="E1338">
        <v>2.2282123309999999</v>
      </c>
      <c r="G1338" s="116"/>
    </row>
    <row r="1339" spans="1:7">
      <c r="A1339" s="116">
        <v>0.67712962962962964</v>
      </c>
      <c r="B1339">
        <v>-496.39514589999999</v>
      </c>
      <c r="C1339">
        <v>14655.476549999999</v>
      </c>
      <c r="D1339">
        <v>1.29564981</v>
      </c>
      <c r="E1339">
        <v>2.2278884479999999</v>
      </c>
      <c r="G1339" s="116"/>
    </row>
    <row r="1340" spans="1:7">
      <c r="A1340" s="116">
        <v>0.67715277777777771</v>
      </c>
      <c r="B1340">
        <v>-496.40264200000001</v>
      </c>
      <c r="C1340">
        <v>14654.16519</v>
      </c>
      <c r="D1340">
        <v>1.2793173790000001</v>
      </c>
      <c r="E1340">
        <v>2.2280804889999999</v>
      </c>
      <c r="G1340" s="116"/>
    </row>
    <row r="1341" spans="1:7">
      <c r="A1341" s="116">
        <v>0.6771759259259259</v>
      </c>
      <c r="B1341">
        <v>-496.4029084</v>
      </c>
      <c r="C1341">
        <v>14653.67157</v>
      </c>
      <c r="D1341">
        <v>1.286152067</v>
      </c>
      <c r="E1341">
        <v>2.2252289969999999</v>
      </c>
      <c r="G1341" s="116"/>
    </row>
    <row r="1342" spans="1:7">
      <c r="A1342" s="116">
        <v>0.67719907407407398</v>
      </c>
      <c r="B1342">
        <v>-496.39484040000002</v>
      </c>
      <c r="C1342">
        <v>14653.581630000001</v>
      </c>
      <c r="D1342">
        <v>1.2963154910000001</v>
      </c>
      <c r="E1342">
        <v>2.2267630450000002</v>
      </c>
      <c r="G1342" s="116"/>
    </row>
    <row r="1343" spans="1:7">
      <c r="A1343" s="116">
        <v>0.67722222222222228</v>
      </c>
      <c r="B1343">
        <v>-496.4055553</v>
      </c>
      <c r="C1343">
        <v>14651.778630000001</v>
      </c>
      <c r="D1343">
        <v>1.299338288</v>
      </c>
      <c r="E1343">
        <v>2.2276902980000002</v>
      </c>
      <c r="G1343" s="116"/>
    </row>
    <row r="1344" spans="1:7">
      <c r="A1344" s="116">
        <v>0.67724537037037036</v>
      </c>
      <c r="B1344">
        <v>-496.40405759999999</v>
      </c>
      <c r="C1344">
        <v>14650.502140000001</v>
      </c>
      <c r="D1344">
        <v>1.2808344169999999</v>
      </c>
      <c r="E1344">
        <v>2.2267027220000002</v>
      </c>
      <c r="G1344" s="116"/>
    </row>
    <row r="1345" spans="1:7">
      <c r="A1345" s="116">
        <v>0.67726851851851855</v>
      </c>
      <c r="B1345">
        <v>-496.39728300000002</v>
      </c>
      <c r="C1345">
        <v>14650.044110000001</v>
      </c>
      <c r="D1345">
        <v>1.2908313920000001</v>
      </c>
      <c r="E1345">
        <v>2.2283301440000001</v>
      </c>
      <c r="G1345" s="116"/>
    </row>
    <row r="1346" spans="1:7">
      <c r="A1346" s="116">
        <v>0.67729166666666663</v>
      </c>
      <c r="B1346">
        <v>-496.40724469999998</v>
      </c>
      <c r="C1346">
        <v>14648.35139</v>
      </c>
      <c r="D1346">
        <v>1.2720889070000001</v>
      </c>
      <c r="E1346">
        <v>2.2261527110000001</v>
      </c>
      <c r="G1346" s="116"/>
    </row>
    <row r="1347" spans="1:7">
      <c r="A1347" s="116">
        <v>0.67731481481481481</v>
      </c>
      <c r="B1347">
        <v>-496.40866019999999</v>
      </c>
      <c r="C1347">
        <v>14647.8894</v>
      </c>
      <c r="D1347">
        <v>1.282351904</v>
      </c>
      <c r="E1347">
        <v>2.227507498</v>
      </c>
      <c r="G1347" s="116"/>
    </row>
    <row r="1348" spans="1:7">
      <c r="A1348" s="116">
        <v>0.67733796296296289</v>
      </c>
      <c r="B1348">
        <v>-496.4066072</v>
      </c>
      <c r="C1348">
        <v>14646.53436</v>
      </c>
      <c r="D1348">
        <v>1.271232541</v>
      </c>
      <c r="E1348">
        <v>2.226280359</v>
      </c>
      <c r="G1348" s="116"/>
    </row>
    <row r="1349" spans="1:7">
      <c r="A1349" s="116">
        <v>0.67736111111111119</v>
      </c>
      <c r="B1349">
        <v>-496.39912440000001</v>
      </c>
      <c r="C1349">
        <v>14645.694519999999</v>
      </c>
      <c r="D1349">
        <v>1.2801761599999999</v>
      </c>
      <c r="E1349">
        <v>2.2265161259999999</v>
      </c>
      <c r="G1349" s="116"/>
    </row>
    <row r="1350" spans="1:7">
      <c r="A1350" s="116">
        <v>0.67738425925925927</v>
      </c>
      <c r="B1350">
        <v>-496.40822910000003</v>
      </c>
      <c r="C1350">
        <v>14644.35583</v>
      </c>
      <c r="D1350">
        <v>1.2774553319999999</v>
      </c>
      <c r="E1350">
        <v>2.2256339089999999</v>
      </c>
      <c r="G1350" s="116"/>
    </row>
    <row r="1351" spans="1:7">
      <c r="A1351" s="116">
        <v>0.67740740740740746</v>
      </c>
      <c r="B1351">
        <v>-496.39551180000001</v>
      </c>
      <c r="C1351">
        <v>14644.12917</v>
      </c>
      <c r="D1351">
        <v>1.2931464619999999</v>
      </c>
      <c r="E1351">
        <v>2.225063719</v>
      </c>
      <c r="G1351" s="116"/>
    </row>
    <row r="1352" spans="1:7">
      <c r="A1352" s="116">
        <v>0.67743055555555554</v>
      </c>
      <c r="B1352">
        <v>-496.39399520000001</v>
      </c>
      <c r="C1352">
        <v>14643.18102</v>
      </c>
      <c r="D1352">
        <v>1.2803706699999999</v>
      </c>
      <c r="E1352">
        <v>2.2277075879999999</v>
      </c>
      <c r="G1352" s="116"/>
    </row>
    <row r="1353" spans="1:7">
      <c r="A1353" s="116">
        <v>0.67745370370370372</v>
      </c>
      <c r="B1353">
        <v>-496.39084400000002</v>
      </c>
      <c r="C1353">
        <v>14642.002630000001</v>
      </c>
      <c r="D1353">
        <v>1.288891209</v>
      </c>
      <c r="E1353">
        <v>2.2261955539999998</v>
      </c>
      <c r="G1353" s="116"/>
    </row>
    <row r="1354" spans="1:7">
      <c r="A1354" s="116">
        <v>0.6774768518518518</v>
      </c>
      <c r="B1354">
        <v>-496.39417470000001</v>
      </c>
      <c r="C1354">
        <v>14640.318010000001</v>
      </c>
      <c r="D1354">
        <v>1.3006548449999999</v>
      </c>
      <c r="E1354">
        <v>2.228308943</v>
      </c>
      <c r="G1354" s="116"/>
    </row>
    <row r="1355" spans="1:7">
      <c r="A1355" s="116">
        <v>0.6775000000000001</v>
      </c>
      <c r="B1355">
        <v>-496.39641019999999</v>
      </c>
      <c r="C1355">
        <v>14639.48553</v>
      </c>
      <c r="D1355">
        <v>1.2735140460000001</v>
      </c>
      <c r="E1355">
        <v>2.2282451170000002</v>
      </c>
      <c r="G1355" s="116"/>
    </row>
    <row r="1356" spans="1:7">
      <c r="A1356" s="116">
        <v>0.67752314814814818</v>
      </c>
      <c r="B1356">
        <v>-496.39975040000002</v>
      </c>
      <c r="C1356">
        <v>14638.30618</v>
      </c>
      <c r="D1356">
        <v>1.287777521</v>
      </c>
      <c r="E1356">
        <v>2.2279255629999999</v>
      </c>
      <c r="G1356" s="116"/>
    </row>
    <row r="1357" spans="1:7">
      <c r="A1357" s="116">
        <v>0.67754629629629637</v>
      </c>
      <c r="B1357">
        <v>-496.41164040000001</v>
      </c>
      <c r="C1357">
        <v>14636.34006</v>
      </c>
      <c r="D1357">
        <v>1.270698288</v>
      </c>
      <c r="E1357">
        <v>2.227900451</v>
      </c>
      <c r="G1357" s="116"/>
    </row>
    <row r="1358" spans="1:7">
      <c r="A1358" s="116">
        <v>0.67756944444444445</v>
      </c>
      <c r="B1358">
        <v>-496.40037210000003</v>
      </c>
      <c r="C1358">
        <v>14635.95196</v>
      </c>
      <c r="D1358">
        <v>1.2991841049999999</v>
      </c>
      <c r="E1358">
        <v>2.2278394669999999</v>
      </c>
      <c r="G1358" s="116"/>
    </row>
    <row r="1359" spans="1:7">
      <c r="A1359" s="116">
        <v>0.67759259259259252</v>
      </c>
      <c r="B1359">
        <v>-496.39898490000002</v>
      </c>
      <c r="C1359">
        <v>14634.51909</v>
      </c>
      <c r="D1359">
        <v>1.287732232</v>
      </c>
      <c r="E1359">
        <v>2.2267660669999998</v>
      </c>
      <c r="G1359" s="116"/>
    </row>
    <row r="1360" spans="1:7">
      <c r="A1360" s="116">
        <v>0.67761574074074071</v>
      </c>
      <c r="B1360">
        <v>-496.39648119999998</v>
      </c>
      <c r="C1360">
        <v>14633.994000000001</v>
      </c>
      <c r="D1360">
        <v>1.295208441</v>
      </c>
      <c r="E1360">
        <v>2.2267473760000001</v>
      </c>
      <c r="G1360" s="116"/>
    </row>
    <row r="1361" spans="1:7">
      <c r="A1361" s="116">
        <v>0.67763888888888879</v>
      </c>
      <c r="B1361">
        <v>-496.41147649999999</v>
      </c>
      <c r="C1361">
        <v>14632.99315</v>
      </c>
      <c r="D1361">
        <v>1.2824656910000001</v>
      </c>
      <c r="E1361">
        <v>2.2275411479999998</v>
      </c>
      <c r="G1361" s="116"/>
    </row>
    <row r="1362" spans="1:7">
      <c r="A1362" s="116">
        <v>0.67766203703703709</v>
      </c>
      <c r="B1362">
        <v>-496.40749640000001</v>
      </c>
      <c r="C1362">
        <v>14631.032740000001</v>
      </c>
      <c r="D1362">
        <v>1.279954665</v>
      </c>
      <c r="E1362">
        <v>2.2267123710000001</v>
      </c>
      <c r="G1362" s="116"/>
    </row>
    <row r="1363" spans="1:7">
      <c r="A1363" s="116">
        <v>0.67768518518518517</v>
      </c>
      <c r="B1363">
        <v>-496.4007919</v>
      </c>
      <c r="C1363">
        <v>14629.0749</v>
      </c>
      <c r="D1363">
        <v>1.28779617</v>
      </c>
      <c r="E1363">
        <v>2.2253988659999999</v>
      </c>
      <c r="G1363" s="116"/>
    </row>
    <row r="1364" spans="1:7">
      <c r="A1364" s="116">
        <v>0.67770833333333336</v>
      </c>
      <c r="B1364">
        <v>-496.39167629999997</v>
      </c>
      <c r="C1364">
        <v>14628.405350000001</v>
      </c>
      <c r="D1364">
        <v>1.296830355</v>
      </c>
      <c r="E1364">
        <v>2.2258380029999998</v>
      </c>
      <c r="G1364" s="116"/>
    </row>
    <row r="1365" spans="1:7">
      <c r="A1365" s="116">
        <v>0.67773148148148143</v>
      </c>
      <c r="B1365">
        <v>-496.40182759999999</v>
      </c>
      <c r="C1365">
        <v>14628.31826</v>
      </c>
      <c r="D1365">
        <v>1.2896156400000001</v>
      </c>
      <c r="E1365">
        <v>2.2254524330000001</v>
      </c>
      <c r="G1365" s="116"/>
    </row>
    <row r="1366" spans="1:7">
      <c r="A1366" s="116">
        <v>0.67775462962962962</v>
      </c>
      <c r="B1366">
        <v>-496.4009509</v>
      </c>
      <c r="C1366">
        <v>14627.648230000001</v>
      </c>
      <c r="D1366">
        <v>1.276040979</v>
      </c>
      <c r="E1366">
        <v>2.2267194090000002</v>
      </c>
      <c r="G1366" s="116"/>
    </row>
    <row r="1367" spans="1:7">
      <c r="A1367" s="116">
        <v>0.6777777777777777</v>
      </c>
      <c r="B1367">
        <v>-496.40927420000003</v>
      </c>
      <c r="C1367">
        <v>14626.580669999999</v>
      </c>
      <c r="D1367">
        <v>1.294433607</v>
      </c>
      <c r="E1367">
        <v>2.2276486040000001</v>
      </c>
      <c r="G1367" s="116"/>
    </row>
    <row r="1368" spans="1:7">
      <c r="A1368" s="116">
        <v>0.677800925925926</v>
      </c>
      <c r="B1368">
        <v>-496.39496830000002</v>
      </c>
      <c r="C1368">
        <v>14625.020280000001</v>
      </c>
      <c r="D1368">
        <v>1.2897112660000001</v>
      </c>
      <c r="E1368">
        <v>2.2265572840000001</v>
      </c>
      <c r="G1368" s="116"/>
    </row>
    <row r="1369" spans="1:7">
      <c r="A1369" s="116">
        <v>0.67782407407407408</v>
      </c>
      <c r="B1369">
        <v>-496.40326149999999</v>
      </c>
      <c r="C1369">
        <v>14623.917240000001</v>
      </c>
      <c r="D1369">
        <v>1.282739029</v>
      </c>
      <c r="E1369">
        <v>2.227097391</v>
      </c>
      <c r="G1369" s="116"/>
    </row>
    <row r="1370" spans="1:7">
      <c r="A1370" s="116">
        <v>0.67784722222222227</v>
      </c>
      <c r="B1370">
        <v>-496.39834050000002</v>
      </c>
      <c r="C1370">
        <v>14622.76302</v>
      </c>
      <c r="D1370">
        <v>1.2858967779999999</v>
      </c>
      <c r="E1370">
        <v>2.227779398</v>
      </c>
      <c r="G1370" s="116"/>
    </row>
    <row r="1371" spans="1:7">
      <c r="A1371" s="116">
        <v>0.67787037037037035</v>
      </c>
      <c r="B1371">
        <v>-496.409808</v>
      </c>
      <c r="C1371">
        <v>14621.00469</v>
      </c>
      <c r="D1371">
        <v>1.2968195</v>
      </c>
      <c r="E1371">
        <v>2.226447855</v>
      </c>
      <c r="G1371" s="116"/>
    </row>
    <row r="1372" spans="1:7">
      <c r="A1372" s="116">
        <v>0.67789351851851853</v>
      </c>
      <c r="B1372">
        <v>-496.39413070000001</v>
      </c>
      <c r="C1372">
        <v>14619.21761</v>
      </c>
      <c r="D1372">
        <v>1.285757796</v>
      </c>
      <c r="E1372">
        <v>2.2271360539999998</v>
      </c>
      <c r="G1372" s="116"/>
    </row>
    <row r="1373" spans="1:7">
      <c r="A1373" s="116">
        <v>0.67791666666666661</v>
      </c>
      <c r="B1373">
        <v>-496.39412879999998</v>
      </c>
      <c r="C1373">
        <v>14618.77109</v>
      </c>
      <c r="D1373">
        <v>1.278878722</v>
      </c>
      <c r="E1373">
        <v>2.225472941</v>
      </c>
      <c r="G1373" s="116"/>
    </row>
    <row r="1374" spans="1:7">
      <c r="A1374" s="116">
        <v>0.67793981481481491</v>
      </c>
      <c r="B1374">
        <v>-496.39144160000001</v>
      </c>
      <c r="C1374">
        <v>14617.566870000001</v>
      </c>
      <c r="D1374">
        <v>1.297420443</v>
      </c>
      <c r="E1374">
        <v>2.227313605</v>
      </c>
      <c r="G1374" s="116"/>
    </row>
    <row r="1375" spans="1:7">
      <c r="A1375" s="116">
        <v>0.67796296296296299</v>
      </c>
      <c r="B1375">
        <v>-496.40327739999998</v>
      </c>
      <c r="C1375">
        <v>14616.896849999999</v>
      </c>
      <c r="D1375">
        <v>1.2935610500000001</v>
      </c>
      <c r="E1375">
        <v>2.2271616220000001</v>
      </c>
      <c r="G1375" s="116"/>
    </row>
    <row r="1376" spans="1:7">
      <c r="A1376" s="116">
        <v>0.67798611111111118</v>
      </c>
      <c r="B1376">
        <v>-496.39460800000001</v>
      </c>
      <c r="C1376">
        <v>14616.37139</v>
      </c>
      <c r="D1376">
        <v>1.283522676</v>
      </c>
      <c r="E1376">
        <v>2.2266169530000002</v>
      </c>
      <c r="G1376" s="116"/>
    </row>
    <row r="1377" spans="1:7">
      <c r="A1377" s="116">
        <v>0.67800925925925926</v>
      </c>
      <c r="B1377">
        <v>-496.40040979999998</v>
      </c>
      <c r="C1377">
        <v>14614.948700000001</v>
      </c>
      <c r="D1377">
        <v>1.2917580609999999</v>
      </c>
      <c r="E1377">
        <v>2.2257306450000001</v>
      </c>
      <c r="G1377" s="116"/>
    </row>
    <row r="1378" spans="1:7">
      <c r="A1378" s="116">
        <v>0.67803240740740733</v>
      </c>
      <c r="B1378">
        <v>-496.39614410000001</v>
      </c>
      <c r="C1378">
        <v>14613.55926</v>
      </c>
      <c r="D1378">
        <v>1.2986554429999999</v>
      </c>
      <c r="E1378">
        <v>2.2278439040000002</v>
      </c>
      <c r="G1378" s="116"/>
    </row>
    <row r="1379" spans="1:7">
      <c r="A1379" s="116">
        <v>0.67805555555555552</v>
      </c>
      <c r="B1379">
        <v>-496.40398779999998</v>
      </c>
      <c r="C1379">
        <v>14613.26527</v>
      </c>
      <c r="D1379">
        <v>1.296974756</v>
      </c>
      <c r="E1379">
        <v>2.2268916490000001</v>
      </c>
      <c r="G1379" s="116"/>
    </row>
    <row r="1380" spans="1:7">
      <c r="A1380" s="116">
        <v>0.6780787037037036</v>
      </c>
      <c r="B1380">
        <v>-496.3964138</v>
      </c>
      <c r="C1380">
        <v>14612.13451</v>
      </c>
      <c r="D1380">
        <v>1.286948403</v>
      </c>
      <c r="E1380">
        <v>2.2251700799999998</v>
      </c>
      <c r="G1380" s="116"/>
    </row>
    <row r="1381" spans="1:7">
      <c r="A1381" s="116">
        <v>0.6781018518518519</v>
      </c>
      <c r="B1381">
        <v>-496.39640850000001</v>
      </c>
      <c r="C1381">
        <v>14610.22032</v>
      </c>
      <c r="D1381">
        <v>1.27828177</v>
      </c>
      <c r="E1381">
        <v>2.227770311</v>
      </c>
      <c r="G1381" s="116"/>
    </row>
    <row r="1382" spans="1:7">
      <c r="A1382" s="116">
        <v>0.67812499999999998</v>
      </c>
      <c r="B1382">
        <v>-496.402266</v>
      </c>
      <c r="C1382">
        <v>14609.90101</v>
      </c>
      <c r="D1382">
        <v>1.282813872</v>
      </c>
      <c r="E1382">
        <v>2.2276774829999999</v>
      </c>
      <c r="G1382" s="116"/>
    </row>
    <row r="1383" spans="1:7">
      <c r="A1383" s="116">
        <v>0.67814814814814817</v>
      </c>
      <c r="B1383">
        <v>-496.4023186</v>
      </c>
      <c r="C1383">
        <v>14608.981519999999</v>
      </c>
      <c r="D1383">
        <v>1.2949750980000001</v>
      </c>
      <c r="E1383">
        <v>2.2276681800000002</v>
      </c>
      <c r="G1383" s="116"/>
    </row>
    <row r="1384" spans="1:7">
      <c r="A1384" s="116">
        <v>0.67817129629629624</v>
      </c>
      <c r="B1384">
        <v>-496.39229540000002</v>
      </c>
      <c r="C1384">
        <v>14607.549870000001</v>
      </c>
      <c r="D1384">
        <v>1.271557426</v>
      </c>
      <c r="E1384">
        <v>2.2278957369999999</v>
      </c>
      <c r="G1384" s="116"/>
    </row>
    <row r="1385" spans="1:7">
      <c r="A1385" s="116">
        <v>0.67819444444444443</v>
      </c>
      <c r="B1385">
        <v>-496.39910099999997</v>
      </c>
      <c r="C1385">
        <v>14605.85806</v>
      </c>
      <c r="D1385">
        <v>1.273183347</v>
      </c>
      <c r="E1385">
        <v>2.227996047</v>
      </c>
      <c r="G1385" s="116"/>
    </row>
    <row r="1386" spans="1:7">
      <c r="A1386" s="116">
        <v>0.67821759259259251</v>
      </c>
      <c r="B1386">
        <v>-496.39587599999999</v>
      </c>
      <c r="C1386">
        <v>14605.785809999999</v>
      </c>
      <c r="D1386">
        <v>1.2942401299999999</v>
      </c>
      <c r="E1386">
        <v>2.2257545419999998</v>
      </c>
      <c r="G1386" s="116"/>
    </row>
    <row r="1387" spans="1:7">
      <c r="A1387" s="116">
        <v>0.67824074074074081</v>
      </c>
      <c r="B1387">
        <v>-496.41195190000002</v>
      </c>
      <c r="C1387">
        <v>14605.426949999999</v>
      </c>
      <c r="D1387">
        <v>1.2903268510000001</v>
      </c>
      <c r="E1387">
        <v>2.2268138980000001</v>
      </c>
      <c r="G1387" s="116"/>
    </row>
    <row r="1388" spans="1:7">
      <c r="A1388" s="116">
        <v>0.67826388888888889</v>
      </c>
      <c r="B1388">
        <v>-496.39306720000002</v>
      </c>
      <c r="C1388">
        <v>14605.32322</v>
      </c>
      <c r="D1388">
        <v>1.2748702300000001</v>
      </c>
      <c r="E1388">
        <v>2.2262373590000002</v>
      </c>
      <c r="G1388" s="116"/>
    </row>
    <row r="1389" spans="1:7">
      <c r="A1389" s="116">
        <v>0.67828703703703708</v>
      </c>
      <c r="B1389">
        <v>-496.3976778</v>
      </c>
      <c r="C1389">
        <v>14603.861559999999</v>
      </c>
      <c r="D1389">
        <v>1.2725153650000001</v>
      </c>
      <c r="E1389">
        <v>2.226115155</v>
      </c>
      <c r="G1389" s="116"/>
    </row>
    <row r="1390" spans="1:7">
      <c r="A1390" s="116">
        <v>0.67831018518518515</v>
      </c>
      <c r="B1390">
        <v>-496.40799449999997</v>
      </c>
      <c r="C1390">
        <v>14602.895549999999</v>
      </c>
      <c r="D1390">
        <v>1.2993597960000001</v>
      </c>
      <c r="E1390">
        <v>2.2267025930000002</v>
      </c>
      <c r="G1390" s="116"/>
    </row>
    <row r="1391" spans="1:7">
      <c r="A1391" s="116">
        <v>0.67833333333333334</v>
      </c>
      <c r="B1391">
        <v>-496.40447590000002</v>
      </c>
      <c r="C1391">
        <v>14601.54696</v>
      </c>
      <c r="D1391">
        <v>1.289477894</v>
      </c>
      <c r="E1391">
        <v>2.2257202810000001</v>
      </c>
      <c r="G1391" s="116"/>
    </row>
    <row r="1392" spans="1:7">
      <c r="A1392" s="116">
        <v>0.67835648148148142</v>
      </c>
      <c r="B1392">
        <v>-496.39717189999999</v>
      </c>
      <c r="C1392">
        <v>14600.90568</v>
      </c>
      <c r="D1392">
        <v>1.2978349</v>
      </c>
      <c r="E1392">
        <v>2.22759397</v>
      </c>
      <c r="G1392" s="116"/>
    </row>
    <row r="1393" spans="1:7">
      <c r="A1393" s="116">
        <v>0.67837962962962972</v>
      </c>
      <c r="B1393">
        <v>-496.39817440000002</v>
      </c>
      <c r="C1393">
        <v>14599.39136</v>
      </c>
      <c r="D1393">
        <v>1.281528998</v>
      </c>
      <c r="E1393">
        <v>2.2254706400000002</v>
      </c>
      <c r="G1393" s="116"/>
    </row>
    <row r="1394" spans="1:7">
      <c r="A1394" s="116">
        <v>0.6784027777777778</v>
      </c>
      <c r="B1394">
        <v>-496.41019549999999</v>
      </c>
      <c r="C1394">
        <v>14598.81343</v>
      </c>
      <c r="D1394">
        <v>1.2824588750000001</v>
      </c>
      <c r="E1394">
        <v>2.2265964710000001</v>
      </c>
      <c r="G1394" s="116"/>
    </row>
    <row r="1395" spans="1:7">
      <c r="A1395" s="116">
        <v>0.67842592592592599</v>
      </c>
      <c r="B1395">
        <v>-496.40515909999999</v>
      </c>
      <c r="C1395">
        <v>14598.08496</v>
      </c>
      <c r="D1395">
        <v>1.282196726</v>
      </c>
      <c r="E1395">
        <v>2.2285051340000002</v>
      </c>
      <c r="G1395" s="116"/>
    </row>
    <row r="1396" spans="1:7">
      <c r="A1396" s="116">
        <v>0.67844907407407407</v>
      </c>
      <c r="B1396">
        <v>-496.39781379999999</v>
      </c>
      <c r="C1396">
        <v>14597.82238</v>
      </c>
      <c r="D1396">
        <v>1.2757254659999999</v>
      </c>
      <c r="E1396">
        <v>2.2276170469999999</v>
      </c>
      <c r="G1396" s="116"/>
    </row>
    <row r="1397" spans="1:7">
      <c r="A1397" s="116">
        <v>0.67847222222222225</v>
      </c>
      <c r="B1397">
        <v>-496.40987130000002</v>
      </c>
      <c r="C1397">
        <v>14595.907149999999</v>
      </c>
      <c r="D1397">
        <v>1.291344574</v>
      </c>
      <c r="E1397">
        <v>2.2270034519999999</v>
      </c>
      <c r="G1397" s="116"/>
    </row>
    <row r="1398" spans="1:7">
      <c r="A1398" s="116">
        <v>0.67849537037037033</v>
      </c>
      <c r="B1398">
        <v>-496.40731369999997</v>
      </c>
      <c r="C1398">
        <v>14594.58222</v>
      </c>
      <c r="D1398">
        <v>1.295571059</v>
      </c>
      <c r="E1398">
        <v>2.2273756759999999</v>
      </c>
      <c r="G1398" s="116"/>
    </row>
    <row r="1399" spans="1:7">
      <c r="A1399" s="116">
        <v>0.67851851851851841</v>
      </c>
      <c r="B1399">
        <v>-496.40276399999999</v>
      </c>
      <c r="C1399">
        <v>14593.99107</v>
      </c>
      <c r="D1399">
        <v>1.289051951</v>
      </c>
      <c r="E1399">
        <v>2.225908145</v>
      </c>
      <c r="G1399" s="116"/>
    </row>
    <row r="1400" spans="1:7">
      <c r="A1400" s="116">
        <v>0.67854166666666671</v>
      </c>
      <c r="B1400">
        <v>-496.40499260000001</v>
      </c>
      <c r="C1400">
        <v>14593.627850000001</v>
      </c>
      <c r="D1400">
        <v>1.2911986449999999</v>
      </c>
      <c r="E1400">
        <v>2.225997783</v>
      </c>
      <c r="G1400" s="116"/>
    </row>
    <row r="1401" spans="1:7">
      <c r="A1401" s="116">
        <v>0.67856481481481479</v>
      </c>
      <c r="B1401">
        <v>-496.4072956</v>
      </c>
      <c r="C1401">
        <v>14592.86328</v>
      </c>
      <c r="D1401">
        <v>1.3067089940000001</v>
      </c>
      <c r="E1401">
        <v>2.2280551449999999</v>
      </c>
      <c r="G1401" s="116"/>
    </row>
    <row r="1402" spans="1:7">
      <c r="A1402" s="116">
        <v>0.67858796296296298</v>
      </c>
      <c r="B1402">
        <v>-496.3930694</v>
      </c>
      <c r="C1402">
        <v>14591.948050000001</v>
      </c>
      <c r="D1402">
        <v>1.287631677</v>
      </c>
      <c r="E1402">
        <v>2.2260588920000002</v>
      </c>
      <c r="G1402" s="116"/>
    </row>
    <row r="1403" spans="1:7">
      <c r="A1403" s="116">
        <v>0.67861111111111105</v>
      </c>
      <c r="B1403">
        <v>-496.4099592</v>
      </c>
      <c r="C1403">
        <v>14591.795679999999</v>
      </c>
      <c r="D1403">
        <v>1.3142300069999999</v>
      </c>
      <c r="E1403">
        <v>2.2250004309999998</v>
      </c>
      <c r="G1403" s="116"/>
    </row>
    <row r="1404" spans="1:7">
      <c r="A1404" s="116">
        <v>0.67863425925925924</v>
      </c>
      <c r="B1404">
        <v>-496.39337970000003</v>
      </c>
      <c r="C1404">
        <v>14590.33718</v>
      </c>
      <c r="D1404">
        <v>1.292123031</v>
      </c>
      <c r="E1404">
        <v>2.2264898999999998</v>
      </c>
      <c r="G1404" s="116"/>
    </row>
    <row r="1405" spans="1:7">
      <c r="A1405" s="116">
        <v>0.67865740740740732</v>
      </c>
      <c r="B1405">
        <v>-496.39862620000002</v>
      </c>
      <c r="C1405">
        <v>14589.848470000001</v>
      </c>
      <c r="D1405">
        <v>1.2974064590000001</v>
      </c>
      <c r="E1405">
        <v>2.2277508629999998</v>
      </c>
      <c r="G1405" s="116"/>
    </row>
    <row r="1406" spans="1:7">
      <c r="A1406" s="116">
        <v>0.67868055555555562</v>
      </c>
      <c r="B1406">
        <v>-496.40004440000001</v>
      </c>
      <c r="C1406">
        <v>14589.421039999999</v>
      </c>
      <c r="D1406">
        <v>1.27111022</v>
      </c>
      <c r="E1406">
        <v>2.2253318700000002</v>
      </c>
      <c r="G1406" s="116"/>
    </row>
    <row r="1407" spans="1:7">
      <c r="A1407" s="116">
        <v>0.6787037037037037</v>
      </c>
      <c r="B1407">
        <v>-496.40637199999998</v>
      </c>
      <c r="C1407">
        <v>14587.903899999999</v>
      </c>
      <c r="D1407">
        <v>1.306941709</v>
      </c>
      <c r="E1407">
        <v>2.2277801259999999</v>
      </c>
      <c r="G1407" s="116"/>
    </row>
    <row r="1408" spans="1:7">
      <c r="A1408" s="116">
        <v>0.67872685185185189</v>
      </c>
      <c r="B1408">
        <v>-496.4058789</v>
      </c>
      <c r="C1408">
        <v>14587.676750000001</v>
      </c>
      <c r="D1408">
        <v>1.262078939</v>
      </c>
      <c r="E1408">
        <v>2.2277261350000002</v>
      </c>
      <c r="G1408" s="116"/>
    </row>
    <row r="1409" spans="1:7">
      <c r="A1409" s="116">
        <v>0.67874999999999996</v>
      </c>
      <c r="B1409">
        <v>-496.39458630000001</v>
      </c>
      <c r="C1409">
        <v>14586.88308</v>
      </c>
      <c r="D1409">
        <v>1.291736019</v>
      </c>
      <c r="E1409">
        <v>2.2269660739999999</v>
      </c>
      <c r="G1409" s="116"/>
    </row>
    <row r="1410" spans="1:7">
      <c r="A1410" s="116">
        <v>0.67877314814814815</v>
      </c>
      <c r="B1410">
        <v>-496.39603390000002</v>
      </c>
      <c r="C1410">
        <v>14586.75145</v>
      </c>
      <c r="D1410">
        <v>1.298764467</v>
      </c>
      <c r="E1410">
        <v>2.227920745</v>
      </c>
      <c r="G1410" s="116"/>
    </row>
    <row r="1411" spans="1:7">
      <c r="A1411" s="116">
        <v>0.67879629629629623</v>
      </c>
      <c r="B1411">
        <v>-496.39774299999999</v>
      </c>
      <c r="C1411">
        <v>14586.69945</v>
      </c>
      <c r="D1411">
        <v>1.3049146229999999</v>
      </c>
      <c r="E1411">
        <v>2.2276702560000001</v>
      </c>
      <c r="G1411" s="116"/>
    </row>
    <row r="1412" spans="1:7">
      <c r="A1412" s="116">
        <v>0.67881944444444453</v>
      </c>
      <c r="B1412">
        <v>-496.41125729999999</v>
      </c>
      <c r="C1412">
        <v>14586.535309999999</v>
      </c>
      <c r="D1412">
        <v>1.2785117960000001</v>
      </c>
      <c r="E1412">
        <v>2.228312984</v>
      </c>
      <c r="G1412" s="116"/>
    </row>
    <row r="1413" spans="1:7">
      <c r="A1413" s="116">
        <v>0.67884259259259261</v>
      </c>
      <c r="B1413">
        <v>-496.39936569999998</v>
      </c>
      <c r="C1413">
        <v>14585.746569999999</v>
      </c>
      <c r="D1413">
        <v>1.3190794640000001</v>
      </c>
      <c r="E1413">
        <v>2.2260092629999999</v>
      </c>
      <c r="G1413" s="116"/>
    </row>
    <row r="1414" spans="1:7">
      <c r="A1414" s="116">
        <v>0.6788657407407408</v>
      </c>
      <c r="B1414">
        <v>-496.39513479999999</v>
      </c>
      <c r="C1414">
        <v>14584.603450000001</v>
      </c>
      <c r="D1414">
        <v>1.2700451859999999</v>
      </c>
      <c r="E1414">
        <v>2.2259891289999998</v>
      </c>
      <c r="G1414" s="116"/>
    </row>
    <row r="1415" spans="1:7">
      <c r="A1415" s="116">
        <v>0.67888888888888888</v>
      </c>
      <c r="B1415">
        <v>-496.40095459999998</v>
      </c>
      <c r="C1415">
        <v>14583.729289999999</v>
      </c>
      <c r="D1415">
        <v>1.3091865469999999</v>
      </c>
      <c r="E1415">
        <v>2.2273654299999999</v>
      </c>
      <c r="G1415" s="116"/>
    </row>
    <row r="1416" spans="1:7">
      <c r="A1416" s="116">
        <v>0.67891203703703706</v>
      </c>
      <c r="B1416">
        <v>-496.3903401</v>
      </c>
      <c r="C1416">
        <v>14583.71686</v>
      </c>
      <c r="D1416">
        <v>1.3083695040000001</v>
      </c>
      <c r="E1416">
        <v>2.2270612650000001</v>
      </c>
      <c r="G1416" s="116"/>
    </row>
    <row r="1417" spans="1:7">
      <c r="A1417" s="116">
        <v>0.67893518518518514</v>
      </c>
      <c r="B1417">
        <v>-496.40069399999999</v>
      </c>
      <c r="C1417">
        <v>14583.526949999999</v>
      </c>
      <c r="D1417">
        <v>1.327550126</v>
      </c>
      <c r="E1417">
        <v>2.2267376890000001</v>
      </c>
      <c r="G1417" s="116"/>
    </row>
    <row r="1418" spans="1:7">
      <c r="A1418" s="116">
        <v>0.67895833333333344</v>
      </c>
      <c r="B1418">
        <v>-496.405531</v>
      </c>
      <c r="C1418">
        <v>14583.487080000001</v>
      </c>
      <c r="D1418">
        <v>1.2654440309999999</v>
      </c>
      <c r="E1418">
        <v>2.2259663629999999</v>
      </c>
      <c r="G1418" s="116"/>
    </row>
    <row r="1419" spans="1:7">
      <c r="A1419" s="116">
        <v>0.67898148148148152</v>
      </c>
      <c r="B1419">
        <v>-496.39955959999998</v>
      </c>
      <c r="C1419">
        <v>14582.81984</v>
      </c>
      <c r="D1419">
        <v>1.3347036779999999</v>
      </c>
      <c r="E1419">
        <v>2.2268983539999998</v>
      </c>
      <c r="G1419" s="116"/>
    </row>
    <row r="1420" spans="1:7">
      <c r="A1420" s="116">
        <v>0.6790046296296296</v>
      </c>
      <c r="B1420">
        <v>-496.39756629999999</v>
      </c>
      <c r="C1420">
        <v>14581.133980000001</v>
      </c>
      <c r="D1420">
        <v>1.3247703550000001</v>
      </c>
      <c r="E1420">
        <v>2.2286352410000001</v>
      </c>
      <c r="G1420" s="116"/>
    </row>
    <row r="1421" spans="1:7">
      <c r="A1421" s="116">
        <v>0.67902777777777779</v>
      </c>
      <c r="B1421">
        <v>-496.40454110000002</v>
      </c>
      <c r="C1421">
        <v>14580.32199</v>
      </c>
      <c r="D1421">
        <v>1.315535347</v>
      </c>
      <c r="E1421">
        <v>2.228357221</v>
      </c>
      <c r="G1421" s="116"/>
    </row>
    <row r="1422" spans="1:7">
      <c r="A1422" s="116">
        <v>0.67905092592592586</v>
      </c>
      <c r="B1422">
        <v>-496.40909670000002</v>
      </c>
      <c r="C1422">
        <v>14580.02564</v>
      </c>
      <c r="D1422">
        <v>1.305034647</v>
      </c>
      <c r="E1422">
        <v>2.2278916660000001</v>
      </c>
      <c r="G1422" s="116"/>
    </row>
    <row r="1423" spans="1:7">
      <c r="A1423" s="116">
        <v>0.67907407407407405</v>
      </c>
      <c r="B1423">
        <v>-496.39320090000001</v>
      </c>
      <c r="C1423">
        <v>14579.162710000001</v>
      </c>
      <c r="D1423">
        <v>1.293612545</v>
      </c>
      <c r="E1423">
        <v>2.2278059510000001</v>
      </c>
      <c r="G1423" s="116"/>
    </row>
    <row r="1424" spans="1:7">
      <c r="A1424" s="116">
        <v>0.67909722222222213</v>
      </c>
      <c r="B1424">
        <v>-496.39053869999998</v>
      </c>
      <c r="C1424">
        <v>14577.784439999999</v>
      </c>
      <c r="D1424">
        <v>1.3138937589999999</v>
      </c>
      <c r="E1424">
        <v>2.2268615349999998</v>
      </c>
      <c r="G1424" s="116"/>
    </row>
    <row r="1425" spans="1:7">
      <c r="A1425" s="116">
        <v>0.67912037037037043</v>
      </c>
      <c r="B1425">
        <v>-496.40105240000003</v>
      </c>
      <c r="C1425">
        <v>14577.46509</v>
      </c>
      <c r="D1425">
        <v>1.2811933559999999</v>
      </c>
      <c r="E1425">
        <v>2.226292237</v>
      </c>
      <c r="G1425" s="116"/>
    </row>
    <row r="1426" spans="1:7">
      <c r="A1426" s="116">
        <v>0.67914351851851851</v>
      </c>
      <c r="B1426">
        <v>-496.40804689999999</v>
      </c>
      <c r="C1426">
        <v>14576.644340000001</v>
      </c>
      <c r="D1426">
        <v>1.3164285490000001</v>
      </c>
      <c r="E1426">
        <v>2.2263018670000001</v>
      </c>
      <c r="G1426" s="116"/>
    </row>
    <row r="1427" spans="1:7">
      <c r="A1427" s="116">
        <v>0.6791666666666667</v>
      </c>
      <c r="B1427">
        <v>-496.39525159999999</v>
      </c>
      <c r="C1427">
        <v>14575.292600000001</v>
      </c>
      <c r="D1427">
        <v>1.314667008</v>
      </c>
      <c r="E1427">
        <v>2.2271522639999999</v>
      </c>
      <c r="G1427" s="116"/>
    </row>
    <row r="1428" spans="1:7">
      <c r="A1428" s="116">
        <v>0.67918981481481477</v>
      </c>
      <c r="B1428">
        <v>-496.39180049999999</v>
      </c>
      <c r="C1428">
        <v>14575.241379999999</v>
      </c>
      <c r="D1428">
        <v>1.3113470330000001</v>
      </c>
      <c r="E1428">
        <v>2.2277235100000001</v>
      </c>
      <c r="G1428" s="116"/>
    </row>
    <row r="1429" spans="1:7">
      <c r="A1429" s="116">
        <v>0.67921296296296296</v>
      </c>
      <c r="B1429">
        <v>-496.4084532</v>
      </c>
      <c r="C1429">
        <v>14573.865169999999</v>
      </c>
      <c r="D1429">
        <v>1.27743042</v>
      </c>
      <c r="E1429">
        <v>2.2279555659999999</v>
      </c>
      <c r="G1429" s="116"/>
    </row>
    <row r="1430" spans="1:7">
      <c r="A1430" s="116">
        <v>0.67923611111111104</v>
      </c>
      <c r="B1430">
        <v>-496.39426900000001</v>
      </c>
      <c r="C1430">
        <v>14573.77679</v>
      </c>
      <c r="D1430">
        <v>1.2844243639999999</v>
      </c>
      <c r="E1430">
        <v>2.2280811210000002</v>
      </c>
      <c r="G1430" s="116"/>
    </row>
    <row r="1431" spans="1:7">
      <c r="A1431" s="116">
        <v>0.67925925925925934</v>
      </c>
      <c r="B1431">
        <v>-496.40137959999998</v>
      </c>
      <c r="C1431">
        <v>14573.77239</v>
      </c>
      <c r="D1431">
        <v>1.2731424140000001</v>
      </c>
      <c r="E1431">
        <v>2.2259686009999999</v>
      </c>
      <c r="G1431" s="116"/>
    </row>
    <row r="1432" spans="1:7">
      <c r="A1432" s="116">
        <v>0.67928240740740742</v>
      </c>
      <c r="B1432">
        <v>-496.40091469999999</v>
      </c>
      <c r="C1432">
        <v>14572.96112</v>
      </c>
      <c r="D1432">
        <v>1.2952605450000001</v>
      </c>
      <c r="E1432">
        <v>2.2277714139999998</v>
      </c>
      <c r="G1432" s="116"/>
    </row>
    <row r="1433" spans="1:7">
      <c r="A1433" s="116">
        <v>0.67930555555555561</v>
      </c>
      <c r="B1433">
        <v>-496.40298419999999</v>
      </c>
      <c r="C1433">
        <v>14571.939609999999</v>
      </c>
      <c r="D1433">
        <v>1.27760582</v>
      </c>
      <c r="E1433">
        <v>2.227265762</v>
      </c>
      <c r="G1433" s="116"/>
    </row>
    <row r="1434" spans="1:7">
      <c r="A1434" s="116">
        <v>0.67932870370370368</v>
      </c>
      <c r="B1434">
        <v>-496.4048932</v>
      </c>
      <c r="C1434">
        <v>14571.014230000001</v>
      </c>
      <c r="D1434">
        <v>1.3272944710000001</v>
      </c>
      <c r="E1434">
        <v>2.2259552829999998</v>
      </c>
      <c r="G1434" s="116"/>
    </row>
    <row r="1435" spans="1:7">
      <c r="A1435" s="116">
        <v>0.67935185185185187</v>
      </c>
      <c r="B1435">
        <v>-496.40904569999998</v>
      </c>
      <c r="C1435">
        <v>14570.32409</v>
      </c>
      <c r="D1435">
        <v>1.3202838969999999</v>
      </c>
      <c r="E1435">
        <v>2.2270354810000001</v>
      </c>
      <c r="G1435" s="116"/>
    </row>
    <row r="1436" spans="1:7">
      <c r="A1436" s="116">
        <v>0.67937499999999995</v>
      </c>
      <c r="B1436">
        <v>-496.40993880000002</v>
      </c>
      <c r="C1436">
        <v>14568.51067</v>
      </c>
      <c r="D1436">
        <v>1.3115605020000001</v>
      </c>
      <c r="E1436">
        <v>2.2277813950000001</v>
      </c>
      <c r="G1436" s="116"/>
    </row>
    <row r="1437" spans="1:7">
      <c r="A1437" s="116">
        <v>0.67939814814814825</v>
      </c>
      <c r="B1437">
        <v>-496.39873840000001</v>
      </c>
      <c r="C1437">
        <v>14567.65029</v>
      </c>
      <c r="D1437">
        <v>1.282143469</v>
      </c>
      <c r="E1437">
        <v>2.225059361</v>
      </c>
      <c r="G1437" s="116"/>
    </row>
    <row r="1438" spans="1:7">
      <c r="A1438" s="116">
        <v>0.67942129629629633</v>
      </c>
      <c r="B1438">
        <v>-496.40747620000002</v>
      </c>
      <c r="C1438">
        <v>14567.53701</v>
      </c>
      <c r="D1438">
        <v>1.292837869</v>
      </c>
      <c r="E1438">
        <v>2.228268704</v>
      </c>
      <c r="G1438" s="116"/>
    </row>
    <row r="1439" spans="1:7">
      <c r="A1439" s="116">
        <v>0.67944444444444441</v>
      </c>
      <c r="B1439">
        <v>-496.40264660000003</v>
      </c>
      <c r="C1439">
        <v>14565.67058</v>
      </c>
      <c r="D1439">
        <v>1.2865057019999999</v>
      </c>
      <c r="E1439">
        <v>2.2272332389999998</v>
      </c>
      <c r="G1439" s="116"/>
    </row>
    <row r="1440" spans="1:7">
      <c r="A1440" s="116">
        <v>0.6794675925925926</v>
      </c>
      <c r="B1440">
        <v>-496.40324049999998</v>
      </c>
      <c r="C1440">
        <v>14564.17901</v>
      </c>
      <c r="D1440">
        <v>1.3721895550000001</v>
      </c>
      <c r="E1440">
        <v>2.2283700529999999</v>
      </c>
      <c r="G1440" s="116"/>
    </row>
    <row r="1441" spans="1:7">
      <c r="A1441" s="116">
        <v>0.67949074074074067</v>
      </c>
      <c r="B1441">
        <v>-496.39472549999999</v>
      </c>
      <c r="C1441">
        <v>14563.735780000001</v>
      </c>
      <c r="D1441">
        <v>1.335440231</v>
      </c>
      <c r="E1441">
        <v>2.227465214</v>
      </c>
      <c r="G1441" s="116"/>
    </row>
    <row r="1442" spans="1:7">
      <c r="A1442" s="116">
        <v>0.67951388888888886</v>
      </c>
      <c r="B1442">
        <v>-496.39467009999998</v>
      </c>
      <c r="C1442">
        <v>14563.42906</v>
      </c>
      <c r="D1442">
        <v>1.295942374</v>
      </c>
      <c r="E1442">
        <v>2.2259762570000001</v>
      </c>
      <c r="G1442" s="116"/>
    </row>
    <row r="1443" spans="1:7">
      <c r="A1443" s="116">
        <v>0.67953703703703694</v>
      </c>
      <c r="B1443">
        <v>-496.3968984</v>
      </c>
      <c r="C1443">
        <v>14562.085440000001</v>
      </c>
      <c r="D1443">
        <v>1.2901043109999999</v>
      </c>
      <c r="E1443">
        <v>2.2277453070000002</v>
      </c>
      <c r="G1443" s="116"/>
    </row>
    <row r="1444" spans="1:7">
      <c r="A1444" s="116">
        <v>0.67956018518518524</v>
      </c>
      <c r="B1444">
        <v>-496.40893779999999</v>
      </c>
      <c r="C1444">
        <v>14560.962450000001</v>
      </c>
      <c r="D1444">
        <v>1.2651458440000001</v>
      </c>
      <c r="E1444">
        <v>2.2257954679999998</v>
      </c>
      <c r="G1444" s="116"/>
    </row>
    <row r="1445" spans="1:7">
      <c r="A1445" s="116">
        <v>0.67958333333333332</v>
      </c>
      <c r="B1445">
        <v>-496.40786220000001</v>
      </c>
      <c r="C1445">
        <v>14560.879580000001</v>
      </c>
      <c r="D1445">
        <v>1.290121214</v>
      </c>
      <c r="E1445">
        <v>2.2251934680000001</v>
      </c>
      <c r="G1445" s="116"/>
    </row>
    <row r="1446" spans="1:7">
      <c r="A1446" s="116">
        <v>0.67960648148148151</v>
      </c>
      <c r="B1446">
        <v>-496.398731</v>
      </c>
      <c r="C1446">
        <v>14560.24324</v>
      </c>
      <c r="D1446">
        <v>1.271075457</v>
      </c>
      <c r="E1446">
        <v>2.2263485190000001</v>
      </c>
      <c r="G1446" s="116"/>
    </row>
    <row r="1447" spans="1:7">
      <c r="A1447" s="116">
        <v>0.67962962962962958</v>
      </c>
      <c r="B1447">
        <v>-496.39555289999998</v>
      </c>
      <c r="C1447">
        <v>14559.76014</v>
      </c>
      <c r="D1447">
        <v>1.2802817959999999</v>
      </c>
      <c r="E1447">
        <v>2.227540479</v>
      </c>
      <c r="G1447" s="116"/>
    </row>
    <row r="1448" spans="1:7">
      <c r="A1448" s="116">
        <v>0.67965277777777777</v>
      </c>
      <c r="B1448">
        <v>-496.39591280000002</v>
      </c>
      <c r="C1448">
        <v>14559.06099</v>
      </c>
      <c r="D1448">
        <v>1.2128986559999999</v>
      </c>
      <c r="E1448">
        <v>2.2278767570000002</v>
      </c>
      <c r="G1448" s="116"/>
    </row>
    <row r="1449" spans="1:7">
      <c r="A1449" s="116">
        <v>0.67967592592592585</v>
      </c>
      <c r="B1449">
        <v>-496.39644929999997</v>
      </c>
      <c r="C1449">
        <v>14558.60749</v>
      </c>
      <c r="D1449">
        <v>1.2460059859999999</v>
      </c>
      <c r="E1449">
        <v>2.2274559009999999</v>
      </c>
      <c r="G1449" s="116"/>
    </row>
    <row r="1450" spans="1:7">
      <c r="A1450" s="116">
        <v>0.67969907407407415</v>
      </c>
      <c r="B1450">
        <v>-496.39466090000002</v>
      </c>
      <c r="C1450">
        <v>14557.00532</v>
      </c>
      <c r="D1450">
        <v>1.2860839770000001</v>
      </c>
      <c r="E1450">
        <v>2.2282197899999998</v>
      </c>
      <c r="G1450" s="116"/>
    </row>
    <row r="1451" spans="1:7">
      <c r="A1451" s="116">
        <v>0.67972222222222223</v>
      </c>
      <c r="B1451">
        <v>-496.39287610000002</v>
      </c>
      <c r="C1451">
        <v>14555.605380000001</v>
      </c>
      <c r="D1451">
        <v>1.273522577</v>
      </c>
      <c r="E1451">
        <v>2.227899013</v>
      </c>
      <c r="G1451" s="116"/>
    </row>
    <row r="1452" spans="1:7">
      <c r="A1452" s="116">
        <v>0.67974537037037042</v>
      </c>
      <c r="B1452">
        <v>-496.40122409999998</v>
      </c>
      <c r="C1452">
        <v>14554.640659999999</v>
      </c>
      <c r="D1452">
        <v>1.309267688</v>
      </c>
      <c r="E1452">
        <v>2.2276029770000001</v>
      </c>
      <c r="G1452" s="116"/>
    </row>
    <row r="1453" spans="1:7">
      <c r="A1453" s="116">
        <v>0.67976851851851849</v>
      </c>
      <c r="B1453">
        <v>-496.39987860000002</v>
      </c>
      <c r="C1453">
        <v>14553.829610000001</v>
      </c>
      <c r="D1453">
        <v>1.2430799610000001</v>
      </c>
      <c r="E1453">
        <v>2.227711454</v>
      </c>
      <c r="G1453" s="116"/>
    </row>
    <row r="1454" spans="1:7">
      <c r="A1454" s="116">
        <v>0.67979166666666668</v>
      </c>
      <c r="B1454">
        <v>-496.40242990000002</v>
      </c>
      <c r="C1454">
        <v>14552.732319999999</v>
      </c>
      <c r="D1454">
        <v>1.297984246</v>
      </c>
      <c r="E1454">
        <v>2.225227914</v>
      </c>
      <c r="G1454" s="116"/>
    </row>
    <row r="1455" spans="1:7">
      <c r="A1455" s="116">
        <v>0.67981481481481476</v>
      </c>
      <c r="B1455">
        <v>-496.40277759999998</v>
      </c>
      <c r="C1455">
        <v>14550.95046</v>
      </c>
      <c r="D1455">
        <v>1.2498486499999999</v>
      </c>
      <c r="E1455">
        <v>2.2279904670000001</v>
      </c>
      <c r="G1455" s="116"/>
    </row>
    <row r="1456" spans="1:7">
      <c r="A1456" s="116">
        <v>0.67983796296296306</v>
      </c>
      <c r="B1456">
        <v>-496.39883630000003</v>
      </c>
      <c r="C1456">
        <v>14550.333360000001</v>
      </c>
      <c r="D1456">
        <v>1.2770084850000001</v>
      </c>
      <c r="E1456">
        <v>2.2268221349999999</v>
      </c>
      <c r="G1456" s="116"/>
    </row>
    <row r="1457" spans="1:7">
      <c r="A1457" s="116">
        <v>0.67986111111111114</v>
      </c>
      <c r="B1457">
        <v>-496.40647130000002</v>
      </c>
      <c r="C1457">
        <v>14548.69551</v>
      </c>
      <c r="D1457">
        <v>1.2705331150000001</v>
      </c>
      <c r="E1457">
        <v>2.226679678</v>
      </c>
      <c r="G1457" s="116"/>
    </row>
    <row r="1458" spans="1:7">
      <c r="A1458" s="116">
        <v>0.67988425925925933</v>
      </c>
      <c r="B1458">
        <v>-496.40357330000001</v>
      </c>
      <c r="C1458">
        <v>14547.804239999999</v>
      </c>
      <c r="D1458">
        <v>1.276718426</v>
      </c>
      <c r="E1458">
        <v>2.2278145939999998</v>
      </c>
      <c r="G1458" s="116"/>
    </row>
    <row r="1459" spans="1:7">
      <c r="A1459" s="116">
        <v>0.6799074074074074</v>
      </c>
      <c r="B1459">
        <v>-496.40972169999998</v>
      </c>
      <c r="C1459">
        <v>14546.130579999999</v>
      </c>
      <c r="D1459">
        <v>1.2819595399999999</v>
      </c>
      <c r="E1459">
        <v>2.226764132</v>
      </c>
      <c r="G1459" s="116"/>
    </row>
    <row r="1460" spans="1:7">
      <c r="A1460" s="116">
        <v>0.67993055555555559</v>
      </c>
      <c r="B1460">
        <v>-496.41138899999999</v>
      </c>
      <c r="C1460">
        <v>14545.239949999999</v>
      </c>
      <c r="D1460">
        <v>1.2987513129999999</v>
      </c>
      <c r="E1460">
        <v>2.2256627419999999</v>
      </c>
      <c r="G1460" s="116"/>
    </row>
    <row r="1461" spans="1:7">
      <c r="A1461" s="116">
        <v>0.67995370370370367</v>
      </c>
      <c r="B1461">
        <v>-496.40758160000001</v>
      </c>
      <c r="C1461">
        <v>14543.493200000001</v>
      </c>
      <c r="D1461">
        <v>1.299679099</v>
      </c>
      <c r="E1461">
        <v>2.227572441</v>
      </c>
      <c r="G1461" s="116"/>
    </row>
    <row r="1462" spans="1:7">
      <c r="A1462" s="116">
        <v>0.67997685185185175</v>
      </c>
      <c r="B1462">
        <v>-496.3994265</v>
      </c>
      <c r="C1462">
        <v>14542.21235</v>
      </c>
      <c r="D1462">
        <v>1.2680280049999999</v>
      </c>
      <c r="E1462">
        <v>2.2253834459999999</v>
      </c>
      <c r="G1462" s="116"/>
    </row>
    <row r="1463" spans="1:7">
      <c r="A1463" s="116">
        <v>0.68</v>
      </c>
      <c r="B1463">
        <v>-496.39026610000002</v>
      </c>
      <c r="C1463">
        <v>14541.00476</v>
      </c>
      <c r="D1463">
        <v>1.2998841830000001</v>
      </c>
      <c r="E1463">
        <v>2.2263517099999999</v>
      </c>
      <c r="G1463" s="116"/>
    </row>
    <row r="1464" spans="1:7">
      <c r="A1464" s="116">
        <v>0.68002314814814813</v>
      </c>
      <c r="B1464">
        <v>-496.4081319</v>
      </c>
      <c r="C1464">
        <v>14540.889719999999</v>
      </c>
      <c r="D1464">
        <v>1.2446086919999999</v>
      </c>
      <c r="E1464">
        <v>2.2285014950000002</v>
      </c>
      <c r="G1464" s="116"/>
    </row>
    <row r="1465" spans="1:7">
      <c r="A1465" s="116">
        <v>0.68004629629629632</v>
      </c>
      <c r="B1465">
        <v>-496.40157529999999</v>
      </c>
      <c r="C1465">
        <v>14539.80529</v>
      </c>
      <c r="D1465">
        <v>1.2931808890000001</v>
      </c>
      <c r="E1465">
        <v>2.2276627069999999</v>
      </c>
      <c r="G1465" s="116"/>
    </row>
    <row r="1466" spans="1:7">
      <c r="A1466" s="116">
        <v>0.68006944444444439</v>
      </c>
      <c r="B1466">
        <v>-496.40148929999998</v>
      </c>
      <c r="C1466">
        <v>14539.6702</v>
      </c>
      <c r="D1466">
        <v>1.228339013</v>
      </c>
      <c r="E1466">
        <v>2.2270058399999999</v>
      </c>
      <c r="G1466" s="116"/>
    </row>
    <row r="1467" spans="1:7">
      <c r="A1467" s="116">
        <v>0.68009259259259258</v>
      </c>
      <c r="B1467">
        <v>-496.40057259999998</v>
      </c>
      <c r="C1467">
        <v>14538.903829999999</v>
      </c>
      <c r="D1467">
        <v>1.2942476759999999</v>
      </c>
      <c r="E1467">
        <v>2.227795226</v>
      </c>
      <c r="G1467" s="116"/>
    </row>
    <row r="1468" spans="1:7">
      <c r="A1468" s="116">
        <v>0.68011574074074066</v>
      </c>
      <c r="B1468">
        <v>-496.40378859999998</v>
      </c>
      <c r="C1468">
        <v>14537.7035</v>
      </c>
      <c r="D1468">
        <v>1.2882951039999999</v>
      </c>
      <c r="E1468">
        <v>2.2267200269999998</v>
      </c>
      <c r="G1468" s="116"/>
    </row>
    <row r="1469" spans="1:7">
      <c r="A1469" s="116">
        <v>0.68013888888888896</v>
      </c>
      <c r="B1469">
        <v>-496.39129869999999</v>
      </c>
      <c r="C1469">
        <v>14537.54441</v>
      </c>
      <c r="D1469">
        <v>1.3120750160000001</v>
      </c>
      <c r="E1469">
        <v>2.2281400339999999</v>
      </c>
      <c r="G1469" s="116"/>
    </row>
    <row r="1470" spans="1:7">
      <c r="A1470" s="116">
        <v>0.68016203703703704</v>
      </c>
      <c r="B1470">
        <v>-496.40402669999997</v>
      </c>
      <c r="C1470">
        <v>14535.768099999999</v>
      </c>
      <c r="D1470">
        <v>1.2393580749999999</v>
      </c>
      <c r="E1470">
        <v>2.2267853550000001</v>
      </c>
      <c r="G1470" s="116"/>
    </row>
    <row r="1471" spans="1:7">
      <c r="A1471" s="116">
        <v>0.68018518518518523</v>
      </c>
      <c r="B1471">
        <v>-496.39341719999999</v>
      </c>
      <c r="C1471">
        <v>14533.93548</v>
      </c>
      <c r="D1471">
        <v>1.2644995320000001</v>
      </c>
      <c r="E1471">
        <v>2.2259692520000001</v>
      </c>
      <c r="G1471" s="116"/>
    </row>
    <row r="1472" spans="1:7">
      <c r="A1472" s="116">
        <v>0.6802083333333333</v>
      </c>
      <c r="B1472">
        <v>-496.40273070000001</v>
      </c>
      <c r="C1472">
        <v>14533.33736</v>
      </c>
      <c r="D1472">
        <v>1.2730060409999999</v>
      </c>
      <c r="E1472">
        <v>2.2275651089999999</v>
      </c>
      <c r="G1472" s="116"/>
    </row>
    <row r="1473" spans="1:7">
      <c r="A1473" s="116">
        <v>0.68023148148148149</v>
      </c>
      <c r="B1473">
        <v>-496.39334789999998</v>
      </c>
      <c r="C1473">
        <v>14533.304620000001</v>
      </c>
      <c r="D1473">
        <v>1.2454271910000001</v>
      </c>
      <c r="E1473">
        <v>2.227532606</v>
      </c>
      <c r="G1473" s="116"/>
    </row>
    <row r="1474" spans="1:7">
      <c r="A1474" s="116">
        <v>0.68025462962962957</v>
      </c>
      <c r="B1474">
        <v>-496.40946389999999</v>
      </c>
      <c r="C1474">
        <v>14533.00468</v>
      </c>
      <c r="D1474">
        <v>1.2952780310000001</v>
      </c>
      <c r="E1474">
        <v>2.227335289</v>
      </c>
      <c r="G1474" s="116"/>
    </row>
    <row r="1475" spans="1:7">
      <c r="A1475" s="116">
        <v>0.68027777777777787</v>
      </c>
      <c r="B1475">
        <v>-496.39200260000001</v>
      </c>
      <c r="C1475">
        <v>14531.380660000001</v>
      </c>
      <c r="D1475">
        <v>1.29079593</v>
      </c>
      <c r="E1475">
        <v>2.2264096219999998</v>
      </c>
      <c r="G1475" s="116"/>
    </row>
    <row r="1476" spans="1:7">
      <c r="A1476" s="116">
        <v>0.68030092592592595</v>
      </c>
      <c r="B1476">
        <v>-496.4048871</v>
      </c>
      <c r="C1476">
        <v>14529.54084</v>
      </c>
      <c r="D1476">
        <v>1.2958246099999999</v>
      </c>
      <c r="E1476">
        <v>2.2279499399999998</v>
      </c>
      <c r="G1476" s="116"/>
    </row>
    <row r="1477" spans="1:7">
      <c r="A1477" s="116">
        <v>0.68032407407407414</v>
      </c>
      <c r="B1477">
        <v>-496.39433150000002</v>
      </c>
      <c r="C1477">
        <v>14529.164510000001</v>
      </c>
      <c r="D1477">
        <v>1.2765710379999999</v>
      </c>
      <c r="E1477">
        <v>2.227635051</v>
      </c>
      <c r="G1477" s="116"/>
    </row>
    <row r="1478" spans="1:7">
      <c r="A1478" s="116">
        <v>0.68034722222222221</v>
      </c>
      <c r="B1478">
        <v>-496.40123349999999</v>
      </c>
      <c r="C1478">
        <v>14528.86478</v>
      </c>
      <c r="D1478">
        <v>1.297639899</v>
      </c>
      <c r="E1478">
        <v>2.2259913610000002</v>
      </c>
      <c r="G1478" s="116"/>
    </row>
    <row r="1479" spans="1:7">
      <c r="A1479" s="116">
        <v>0.6803703703703704</v>
      </c>
      <c r="B1479">
        <v>-496.4009969</v>
      </c>
      <c r="C1479">
        <v>14527.71313</v>
      </c>
      <c r="D1479">
        <v>1.2965096659999999</v>
      </c>
      <c r="E1479">
        <v>2.2265189780000001</v>
      </c>
      <c r="G1479" s="116"/>
    </row>
    <row r="1480" spans="1:7">
      <c r="A1480" s="116">
        <v>0.68039351851851848</v>
      </c>
      <c r="B1480">
        <v>-496.39566819999999</v>
      </c>
      <c r="C1480">
        <v>14526.29708</v>
      </c>
      <c r="D1480">
        <v>1.3273462620000001</v>
      </c>
      <c r="E1480">
        <v>2.2283543909999999</v>
      </c>
      <c r="G1480" s="116"/>
    </row>
    <row r="1481" spans="1:7">
      <c r="A1481" s="116">
        <v>0.68041666666666656</v>
      </c>
      <c r="B1481">
        <v>-496.40466359999999</v>
      </c>
      <c r="C1481">
        <v>14524.47128</v>
      </c>
      <c r="D1481">
        <v>1.3133633259999999</v>
      </c>
      <c r="E1481">
        <v>2.2264025140000001</v>
      </c>
      <c r="G1481" s="116"/>
    </row>
    <row r="1482" spans="1:7">
      <c r="A1482" s="116">
        <v>0.68043981481481486</v>
      </c>
      <c r="B1482">
        <v>-496.39238829999999</v>
      </c>
      <c r="C1482">
        <v>14523.49568</v>
      </c>
      <c r="D1482">
        <v>1.3577446120000001</v>
      </c>
      <c r="E1482">
        <v>2.2267703280000002</v>
      </c>
      <c r="G1482" s="116"/>
    </row>
    <row r="1483" spans="1:7">
      <c r="A1483" s="116">
        <v>0.68046296296296294</v>
      </c>
      <c r="B1483">
        <v>-496.40929619999997</v>
      </c>
      <c r="C1483">
        <v>14521.94082</v>
      </c>
      <c r="D1483">
        <v>1.332540472</v>
      </c>
      <c r="E1483">
        <v>2.227839973</v>
      </c>
      <c r="G1483" s="116"/>
    </row>
    <row r="1484" spans="1:7">
      <c r="A1484" s="116">
        <v>0.68048611111111112</v>
      </c>
      <c r="B1484">
        <v>-496.41092040000001</v>
      </c>
      <c r="C1484">
        <v>14521.26578</v>
      </c>
      <c r="D1484">
        <v>1.326516223</v>
      </c>
      <c r="E1484">
        <v>2.2260652950000002</v>
      </c>
      <c r="G1484" s="116"/>
    </row>
    <row r="1485" spans="1:7">
      <c r="A1485" s="116">
        <v>0.6805092592592592</v>
      </c>
      <c r="B1485">
        <v>-496.39924689999998</v>
      </c>
      <c r="C1485">
        <v>14519.808569999999</v>
      </c>
      <c r="D1485">
        <v>1.335662796</v>
      </c>
      <c r="E1485">
        <v>2.2262390669999998</v>
      </c>
      <c r="G1485" s="116"/>
    </row>
    <row r="1486" spans="1:7">
      <c r="A1486" s="116">
        <v>0.68053240740740739</v>
      </c>
      <c r="B1486">
        <v>-496.40434140000002</v>
      </c>
      <c r="C1486">
        <v>14518.493060000001</v>
      </c>
      <c r="D1486">
        <v>1.2784597289999999</v>
      </c>
      <c r="E1486">
        <v>2.2269185999999999</v>
      </c>
      <c r="G1486" s="116"/>
    </row>
    <row r="1487" spans="1:7">
      <c r="A1487" s="116">
        <v>0.68055555555555547</v>
      </c>
      <c r="B1487">
        <v>-496.41075919999997</v>
      </c>
      <c r="C1487">
        <v>14518.00159</v>
      </c>
      <c r="D1487">
        <v>1.3619260449999999</v>
      </c>
      <c r="E1487">
        <v>2.2284181639999998</v>
      </c>
      <c r="G1487" s="116"/>
    </row>
    <row r="1488" spans="1:7">
      <c r="A1488" s="116">
        <v>0.68057870370370377</v>
      </c>
      <c r="B1488">
        <v>-496.4023383</v>
      </c>
      <c r="C1488">
        <v>14517.643029999999</v>
      </c>
      <c r="D1488">
        <v>1.3036685210000001</v>
      </c>
      <c r="E1488">
        <v>2.227628411</v>
      </c>
      <c r="G1488" s="116"/>
    </row>
    <row r="1489" spans="1:7">
      <c r="A1489" s="116">
        <v>0.68060185185185185</v>
      </c>
      <c r="B1489">
        <v>-496.403324</v>
      </c>
      <c r="C1489">
        <v>14517.600700000001</v>
      </c>
      <c r="D1489">
        <v>1.358373754</v>
      </c>
      <c r="E1489">
        <v>2.2266966269999999</v>
      </c>
      <c r="G1489" s="116"/>
    </row>
    <row r="1490" spans="1:7">
      <c r="A1490" s="116">
        <v>0.68062500000000004</v>
      </c>
      <c r="B1490">
        <v>-496.39633659999998</v>
      </c>
      <c r="C1490">
        <v>14516.46233</v>
      </c>
      <c r="D1490">
        <v>1.3431426550000001</v>
      </c>
      <c r="E1490">
        <v>2.225812517</v>
      </c>
      <c r="G1490" s="116"/>
    </row>
    <row r="1491" spans="1:7">
      <c r="A1491" s="116">
        <v>0.68064814814814811</v>
      </c>
      <c r="B1491">
        <v>-496.40561050000002</v>
      </c>
      <c r="C1491">
        <v>14515.651019999999</v>
      </c>
      <c r="D1491">
        <v>1.353746205</v>
      </c>
      <c r="E1491">
        <v>2.227107347</v>
      </c>
      <c r="G1491" s="116"/>
    </row>
    <row r="1492" spans="1:7">
      <c r="A1492" s="116">
        <v>0.6806712962962963</v>
      </c>
      <c r="B1492">
        <v>-496.40001310000002</v>
      </c>
      <c r="C1492">
        <v>14513.83655</v>
      </c>
      <c r="D1492">
        <v>1.2979794360000001</v>
      </c>
      <c r="E1492">
        <v>2.2265307220000001</v>
      </c>
      <c r="G1492" s="116"/>
    </row>
    <row r="1493" spans="1:7">
      <c r="A1493" s="116">
        <v>0.68069444444444438</v>
      </c>
      <c r="B1493">
        <v>-496.39749110000002</v>
      </c>
      <c r="C1493">
        <v>14512.88782</v>
      </c>
      <c r="D1493">
        <v>1.3500470419999999</v>
      </c>
      <c r="E1493">
        <v>2.22610625</v>
      </c>
      <c r="G1493" s="116"/>
    </row>
    <row r="1494" spans="1:7">
      <c r="A1494" s="116">
        <v>0.68071759259259268</v>
      </c>
      <c r="B1494">
        <v>-496.3998153</v>
      </c>
      <c r="C1494">
        <v>14511.013199999999</v>
      </c>
      <c r="D1494">
        <v>1.305715966</v>
      </c>
      <c r="E1494">
        <v>2.2257670520000001</v>
      </c>
      <c r="G1494" s="116"/>
    </row>
    <row r="1495" spans="1:7">
      <c r="A1495" s="116">
        <v>0.68074074074074076</v>
      </c>
      <c r="B1495">
        <v>-496.39872480000002</v>
      </c>
      <c r="C1495">
        <v>14510.966109999999</v>
      </c>
      <c r="D1495">
        <v>1.3750773999999999</v>
      </c>
      <c r="E1495">
        <v>2.2276078969999999</v>
      </c>
      <c r="G1495" s="116"/>
    </row>
    <row r="1496" spans="1:7">
      <c r="A1496" s="116">
        <v>0.68076388888888895</v>
      </c>
      <c r="B1496">
        <v>-496.4078634</v>
      </c>
      <c r="C1496">
        <v>14509.329320000001</v>
      </c>
      <c r="D1496">
        <v>1.3258275070000001</v>
      </c>
      <c r="E1496">
        <v>2.2275075059999998</v>
      </c>
      <c r="G1496" s="116"/>
    </row>
    <row r="1497" spans="1:7">
      <c r="A1497" s="116">
        <v>0.68078703703703702</v>
      </c>
      <c r="B1497">
        <v>-496.4088984</v>
      </c>
      <c r="C1497">
        <v>14507.341549999999</v>
      </c>
      <c r="D1497">
        <v>1.3043894549999999</v>
      </c>
      <c r="E1497">
        <v>2.227374701</v>
      </c>
      <c r="G1497" s="116"/>
    </row>
    <row r="1498" spans="1:7">
      <c r="A1498" s="116">
        <v>0.68081018518518521</v>
      </c>
      <c r="B1498">
        <v>-496.40736500000003</v>
      </c>
      <c r="C1498">
        <v>14506.43514</v>
      </c>
      <c r="D1498">
        <v>1.3473235670000001</v>
      </c>
      <c r="E1498">
        <v>2.2263597819999998</v>
      </c>
      <c r="G1498" s="116"/>
    </row>
    <row r="1499" spans="1:7">
      <c r="A1499" s="116">
        <v>0.68083333333333329</v>
      </c>
      <c r="B1499">
        <v>-496.40120960000002</v>
      </c>
      <c r="C1499">
        <v>14505.623879999999</v>
      </c>
      <c r="D1499">
        <v>1.3348083260000001</v>
      </c>
      <c r="E1499">
        <v>2.2270981879999998</v>
      </c>
      <c r="G1499" s="116"/>
    </row>
    <row r="1500" spans="1:7">
      <c r="A1500" s="116">
        <v>0.68085648148148159</v>
      </c>
      <c r="B1500">
        <v>-496.39713360000002</v>
      </c>
      <c r="C1500">
        <v>14503.79912</v>
      </c>
      <c r="D1500">
        <v>1.346710415</v>
      </c>
      <c r="E1500">
        <v>2.2273917509999999</v>
      </c>
      <c r="G1500" s="116"/>
    </row>
    <row r="1501" spans="1:7">
      <c r="A1501" s="116">
        <v>0.68087962962962967</v>
      </c>
      <c r="B1501">
        <v>-496.3906963</v>
      </c>
      <c r="C1501">
        <v>14501.83561</v>
      </c>
      <c r="D1501">
        <v>1.3550841520000001</v>
      </c>
      <c r="E1501">
        <v>2.224529924</v>
      </c>
      <c r="G1501" s="116"/>
    </row>
    <row r="1502" spans="1:7">
      <c r="A1502" s="116">
        <v>0.68090277777777775</v>
      </c>
      <c r="B1502">
        <v>-496.41085850000002</v>
      </c>
      <c r="C1502">
        <v>14500.70141</v>
      </c>
      <c r="D1502">
        <v>1.2940019570000001</v>
      </c>
      <c r="E1502">
        <v>2.2121790880000001</v>
      </c>
      <c r="G1502" s="116"/>
    </row>
    <row r="1503" spans="1:7">
      <c r="A1503" s="116">
        <v>0.68092592592592593</v>
      </c>
      <c r="B1503">
        <v>-496.39758189999998</v>
      </c>
      <c r="C1503">
        <v>14499.044040000001</v>
      </c>
      <c r="D1503">
        <v>1.354361318</v>
      </c>
      <c r="E1503">
        <v>2.2443328120000001</v>
      </c>
      <c r="G1503" s="116"/>
    </row>
    <row r="1504" spans="1:7">
      <c r="A1504" s="116">
        <v>0.68094907407407401</v>
      </c>
      <c r="B1504">
        <v>-496.40809100000001</v>
      </c>
      <c r="C1504">
        <v>14497.277959999999</v>
      </c>
      <c r="D1504">
        <v>1.287472017</v>
      </c>
      <c r="E1504">
        <v>2.1891234819999998</v>
      </c>
      <c r="G1504" s="116"/>
    </row>
    <row r="1505" spans="1:7">
      <c r="A1505" s="116">
        <v>0.6809722222222222</v>
      </c>
      <c r="B1505">
        <v>-496.39937659999998</v>
      </c>
      <c r="C1505">
        <v>14495.32892</v>
      </c>
      <c r="D1505">
        <v>1.3298911</v>
      </c>
      <c r="E1505">
        <v>2.2284484139999998</v>
      </c>
      <c r="G1505" s="116"/>
    </row>
    <row r="1506" spans="1:7">
      <c r="A1506" s="116">
        <v>0.68099537037037028</v>
      </c>
      <c r="B1506">
        <v>-496.4110033</v>
      </c>
      <c r="C1506">
        <v>14494.773740000001</v>
      </c>
      <c r="D1506">
        <v>1.294746736</v>
      </c>
      <c r="E1506">
        <v>2.1950004139999999</v>
      </c>
      <c r="G1506" s="116"/>
    </row>
    <row r="1507" spans="1:7">
      <c r="A1507" s="116">
        <v>0.68101851851851858</v>
      </c>
      <c r="B1507">
        <v>-496.39783340000002</v>
      </c>
      <c r="C1507">
        <v>14494.318569999999</v>
      </c>
      <c r="D1507">
        <v>1.30027206</v>
      </c>
      <c r="E1507">
        <v>2.198359575</v>
      </c>
      <c r="G1507" s="116"/>
    </row>
    <row r="1508" spans="1:7">
      <c r="A1508" s="116">
        <v>0.68104166666666666</v>
      </c>
      <c r="B1508">
        <v>-496.39014989999998</v>
      </c>
      <c r="C1508">
        <v>14494.298210000001</v>
      </c>
      <c r="D1508">
        <v>1.2574465020000001</v>
      </c>
      <c r="E1508">
        <v>2.1997291919999999</v>
      </c>
      <c r="G1508" s="116"/>
    </row>
    <row r="1509" spans="1:7">
      <c r="A1509" s="116">
        <v>0.68106481481481485</v>
      </c>
      <c r="B1509">
        <v>-496.40346090000003</v>
      </c>
      <c r="C1509">
        <v>14492.65684</v>
      </c>
      <c r="D1509">
        <v>1.304121936</v>
      </c>
      <c r="E1509">
        <v>2.2028190840000001</v>
      </c>
      <c r="G1509" s="116"/>
    </row>
    <row r="1510" spans="1:7">
      <c r="A1510" s="116">
        <v>0.68108796296296292</v>
      </c>
      <c r="B1510">
        <v>-496.39931630000001</v>
      </c>
      <c r="C1510">
        <v>14491.45566</v>
      </c>
      <c r="D1510">
        <v>1.310614145</v>
      </c>
      <c r="E1510">
        <v>2.2302539139999999</v>
      </c>
      <c r="G1510" s="116"/>
    </row>
    <row r="1511" spans="1:7">
      <c r="A1511" s="116">
        <v>0.68111111111111111</v>
      </c>
      <c r="B1511">
        <v>-496.39611200000002</v>
      </c>
      <c r="C1511">
        <v>14490.40453</v>
      </c>
      <c r="D1511">
        <v>1.30539169</v>
      </c>
      <c r="E1511">
        <v>2.1877352650000002</v>
      </c>
      <c r="G1511" s="116"/>
    </row>
    <row r="1512" spans="1:7">
      <c r="A1512" s="116">
        <v>0.68113425925925919</v>
      </c>
      <c r="B1512">
        <v>-496.40657099999999</v>
      </c>
      <c r="C1512">
        <v>14490.347529999999</v>
      </c>
      <c r="D1512">
        <v>1.344113857</v>
      </c>
      <c r="E1512">
        <v>2.244665447</v>
      </c>
      <c r="G1512" s="116"/>
    </row>
    <row r="1513" spans="1:7">
      <c r="A1513" s="116">
        <v>0.68115740740740749</v>
      </c>
      <c r="B1513">
        <v>-496.4079385</v>
      </c>
      <c r="C1513">
        <v>14490.289500000001</v>
      </c>
      <c r="D1513">
        <v>1.2938956370000001</v>
      </c>
      <c r="E1513">
        <v>2.1835984650000002</v>
      </c>
      <c r="G1513" s="116"/>
    </row>
    <row r="1514" spans="1:7">
      <c r="A1514" s="116">
        <v>0.68118055555555557</v>
      </c>
      <c r="B1514">
        <v>-496.40865109999999</v>
      </c>
      <c r="C1514">
        <v>14489.18792</v>
      </c>
      <c r="D1514">
        <v>1.292723377</v>
      </c>
      <c r="E1514">
        <v>2.1802990919999998</v>
      </c>
      <c r="G1514" s="116"/>
    </row>
    <row r="1515" spans="1:7">
      <c r="A1515" s="116">
        <v>0.68120370370370376</v>
      </c>
      <c r="B1515">
        <v>-496.40224319999999</v>
      </c>
      <c r="C1515">
        <v>14488.87552</v>
      </c>
      <c r="D1515">
        <v>1.2830815950000001</v>
      </c>
      <c r="E1515">
        <v>2.2180963419999999</v>
      </c>
      <c r="G1515" s="116"/>
    </row>
    <row r="1516" spans="1:7">
      <c r="A1516" s="116">
        <v>0.68122685185185183</v>
      </c>
      <c r="B1516">
        <v>-496.40864370000003</v>
      </c>
      <c r="C1516">
        <v>14488.297479999999</v>
      </c>
      <c r="D1516">
        <v>1.3371208459999999</v>
      </c>
      <c r="E1516">
        <v>2.2248485640000002</v>
      </c>
      <c r="G1516" s="116"/>
    </row>
    <row r="1517" spans="1:7">
      <c r="A1517" s="116">
        <v>0.68125000000000002</v>
      </c>
      <c r="B1517">
        <v>-496.40494539999997</v>
      </c>
      <c r="C1517">
        <v>14488.214610000001</v>
      </c>
      <c r="D1517">
        <v>1.3121765759999999</v>
      </c>
      <c r="E1517">
        <v>2.224754517</v>
      </c>
      <c r="G1517" s="116"/>
    </row>
    <row r="1518" spans="1:7">
      <c r="A1518" s="116">
        <v>0.6812731481481481</v>
      </c>
      <c r="B1518">
        <v>-496.41167130000002</v>
      </c>
      <c r="C1518">
        <v>14487.307790000001</v>
      </c>
      <c r="D1518">
        <v>1.2985299969999999</v>
      </c>
      <c r="E1518">
        <v>2.2233332510000001</v>
      </c>
      <c r="G1518" s="116"/>
    </row>
    <row r="1519" spans="1:7">
      <c r="A1519" s="116">
        <v>0.6812962962962964</v>
      </c>
      <c r="B1519">
        <v>-496.40663280000001</v>
      </c>
      <c r="C1519">
        <v>14486.009110000001</v>
      </c>
      <c r="D1519">
        <v>1.2952456299999999</v>
      </c>
      <c r="E1519">
        <v>2.2196224689999999</v>
      </c>
      <c r="G1519" s="116"/>
    </row>
    <row r="1520" spans="1:7">
      <c r="A1520" s="116">
        <v>0.68131944444444448</v>
      </c>
      <c r="B1520">
        <v>-496.4036547</v>
      </c>
      <c r="C1520">
        <v>14485.94952</v>
      </c>
      <c r="D1520">
        <v>1.2641817289999999</v>
      </c>
      <c r="E1520">
        <v>2.2176808939999999</v>
      </c>
      <c r="G1520" s="116"/>
    </row>
    <row r="1521" spans="1:7">
      <c r="A1521" s="116">
        <v>0.68134259259259267</v>
      </c>
      <c r="B1521">
        <v>-496.39051460000002</v>
      </c>
      <c r="C1521">
        <v>14485.3197</v>
      </c>
      <c r="D1521">
        <v>1.279425604</v>
      </c>
      <c r="E1521">
        <v>2.1949369440000002</v>
      </c>
      <c r="G1521" s="116"/>
    </row>
    <row r="1522" spans="1:7">
      <c r="A1522" s="116">
        <v>0.68136574074074074</v>
      </c>
      <c r="B1522">
        <v>-496.40115209999999</v>
      </c>
      <c r="C1522">
        <v>14484.50135</v>
      </c>
      <c r="D1522">
        <v>1.2777606960000001</v>
      </c>
      <c r="E1522">
        <v>2.218392932</v>
      </c>
      <c r="G1522" s="116"/>
    </row>
    <row r="1523" spans="1:7">
      <c r="A1523" s="116">
        <v>0.68138888888888882</v>
      </c>
      <c r="B1523">
        <v>-496.39368580000001</v>
      </c>
      <c r="C1523">
        <v>14482.84533</v>
      </c>
      <c r="D1523">
        <v>1.3042623579999999</v>
      </c>
      <c r="E1523">
        <v>2.1933910910000001</v>
      </c>
      <c r="G1523" s="116"/>
    </row>
    <row r="1524" spans="1:7">
      <c r="A1524" s="116">
        <v>0.68141203703703701</v>
      </c>
      <c r="B1524">
        <v>-496.39913860000001</v>
      </c>
      <c r="C1524">
        <v>14482.43915</v>
      </c>
      <c r="D1524">
        <v>1.2817424470000001</v>
      </c>
      <c r="E1524">
        <v>2.21563899</v>
      </c>
      <c r="G1524" s="116"/>
    </row>
    <row r="1525" spans="1:7">
      <c r="A1525" s="116">
        <v>0.68143518518518509</v>
      </c>
      <c r="B1525">
        <v>-496.40867129999998</v>
      </c>
      <c r="C1525">
        <v>14480.991110000001</v>
      </c>
      <c r="D1525">
        <v>1.3438854790000001</v>
      </c>
      <c r="E1525">
        <v>2.2246028280000001</v>
      </c>
      <c r="G1525" s="116"/>
    </row>
    <row r="1526" spans="1:7">
      <c r="A1526" s="116">
        <v>0.68145833333333339</v>
      </c>
      <c r="B1526">
        <v>-496.40043880000002</v>
      </c>
      <c r="C1526">
        <v>14480.020210000001</v>
      </c>
      <c r="D1526">
        <v>1.295741391</v>
      </c>
      <c r="E1526">
        <v>2.2232964740000001</v>
      </c>
      <c r="G1526" s="116"/>
    </row>
    <row r="1527" spans="1:7">
      <c r="A1527" s="116">
        <v>0.68148148148148147</v>
      </c>
      <c r="B1527">
        <v>-496.4103715</v>
      </c>
      <c r="C1527">
        <v>14478.7691</v>
      </c>
      <c r="D1527">
        <v>1.3112149049999999</v>
      </c>
      <c r="E1527">
        <v>2.2002212390000002</v>
      </c>
      <c r="G1527" s="116"/>
    </row>
    <row r="1528" spans="1:7">
      <c r="A1528" s="116">
        <v>0.68150462962962965</v>
      </c>
      <c r="B1528">
        <v>-496.40745870000001</v>
      </c>
      <c r="C1528">
        <v>14476.960719999999</v>
      </c>
      <c r="D1528">
        <v>1.294255779</v>
      </c>
      <c r="E1528">
        <v>2.2172399469999999</v>
      </c>
      <c r="G1528" s="116"/>
    </row>
    <row r="1529" spans="1:7">
      <c r="A1529" s="116">
        <v>0.68152777777777773</v>
      </c>
      <c r="B1529">
        <v>-496.39540219999998</v>
      </c>
      <c r="C1529">
        <v>14476.70889</v>
      </c>
      <c r="D1529">
        <v>1.270321042</v>
      </c>
      <c r="E1529">
        <v>2.2059927350000001</v>
      </c>
      <c r="G1529" s="116"/>
    </row>
    <row r="1530" spans="1:7">
      <c r="A1530" s="116">
        <v>0.68155092592592592</v>
      </c>
      <c r="B1530">
        <v>-496.39117759999999</v>
      </c>
      <c r="C1530">
        <v>14475.243990000001</v>
      </c>
      <c r="D1530">
        <v>1.3036197009999999</v>
      </c>
      <c r="E1530">
        <v>2.2093343970000001</v>
      </c>
      <c r="G1530" s="116"/>
    </row>
    <row r="1531" spans="1:7">
      <c r="A1531" s="116">
        <v>0.681574074074074</v>
      </c>
      <c r="B1531">
        <v>-496.40189270000002</v>
      </c>
      <c r="C1531">
        <v>14474.6731</v>
      </c>
      <c r="D1531">
        <v>1.276168435</v>
      </c>
      <c r="E1531">
        <v>2.212707983</v>
      </c>
      <c r="G1531" s="116"/>
    </row>
    <row r="1532" spans="1:7">
      <c r="A1532" s="116">
        <v>0.6815972222222223</v>
      </c>
      <c r="B1532">
        <v>-496.4057431</v>
      </c>
      <c r="C1532">
        <v>14473.89891</v>
      </c>
      <c r="D1532">
        <v>1.2718222509999999</v>
      </c>
      <c r="E1532">
        <v>2.2248368360000002</v>
      </c>
      <c r="G1532" s="116"/>
    </row>
    <row r="1533" spans="1:7">
      <c r="A1533" s="116">
        <v>0.68162037037037038</v>
      </c>
      <c r="B1533">
        <v>-496.4075871</v>
      </c>
      <c r="C1533">
        <v>14472.544889999999</v>
      </c>
      <c r="D1533">
        <v>1.2944893019999999</v>
      </c>
      <c r="E1533">
        <v>2.2102985560000001</v>
      </c>
      <c r="G1533" s="116"/>
    </row>
    <row r="1534" spans="1:7">
      <c r="A1534" s="116">
        <v>0.68164351851851857</v>
      </c>
      <c r="B1534">
        <v>-496.40872359999997</v>
      </c>
      <c r="C1534">
        <v>14471.291880000001</v>
      </c>
      <c r="D1534">
        <v>1.3198830180000001</v>
      </c>
      <c r="E1534">
        <v>2.222562623</v>
      </c>
      <c r="G1534" s="116"/>
    </row>
    <row r="1535" spans="1:7">
      <c r="A1535" s="116">
        <v>0.68166666666666664</v>
      </c>
      <c r="B1535">
        <v>-496.40219780000001</v>
      </c>
      <c r="C1535">
        <v>14471.1986</v>
      </c>
      <c r="D1535">
        <v>1.266279256</v>
      </c>
      <c r="E1535">
        <v>2.2114553780000001</v>
      </c>
      <c r="G1535" s="116"/>
    </row>
    <row r="1536" spans="1:7">
      <c r="A1536" s="116">
        <v>0.68168981481481483</v>
      </c>
      <c r="B1536">
        <v>-496.39538449999998</v>
      </c>
      <c r="C1536">
        <v>14471.12984</v>
      </c>
      <c r="D1536">
        <v>1.3169808510000001</v>
      </c>
      <c r="E1536">
        <v>2.2301315260000001</v>
      </c>
      <c r="G1536" s="116"/>
    </row>
    <row r="1537" spans="1:7">
      <c r="A1537" s="116">
        <v>0.68171296296296291</v>
      </c>
      <c r="B1537">
        <v>-496.39199939999997</v>
      </c>
      <c r="C1537">
        <v>14470.187819999999</v>
      </c>
      <c r="D1537">
        <v>1.2761854560000001</v>
      </c>
      <c r="E1537">
        <v>2.22410109</v>
      </c>
      <c r="G1537" s="116"/>
    </row>
    <row r="1538" spans="1:7">
      <c r="A1538" s="116">
        <v>0.68173611111111121</v>
      </c>
      <c r="B1538">
        <v>-496.41091619999997</v>
      </c>
      <c r="C1538">
        <v>14469.06632</v>
      </c>
      <c r="D1538">
        <v>1.2840585950000001</v>
      </c>
      <c r="E1538">
        <v>2.2260593449999999</v>
      </c>
      <c r="G1538" s="116"/>
    </row>
    <row r="1539" spans="1:7">
      <c r="A1539" s="116">
        <v>0.68175925925925929</v>
      </c>
      <c r="B1539">
        <v>-496.3999594</v>
      </c>
      <c r="C1539">
        <v>14467.262779999999</v>
      </c>
      <c r="D1539">
        <v>1.300631761</v>
      </c>
      <c r="E1539">
        <v>2.2420575600000001</v>
      </c>
      <c r="G1539" s="116"/>
    </row>
    <row r="1540" spans="1:7">
      <c r="A1540" s="116">
        <v>0.68178240740740748</v>
      </c>
      <c r="B1540">
        <v>-496.4105002</v>
      </c>
      <c r="C1540">
        <v>14465.474270000001</v>
      </c>
      <c r="D1540">
        <v>1.3330468499999999</v>
      </c>
      <c r="E1540">
        <v>2.2188299489999999</v>
      </c>
      <c r="G1540" s="116"/>
    </row>
    <row r="1541" spans="1:7">
      <c r="A1541" s="116">
        <v>0.68180555555555555</v>
      </c>
      <c r="B1541">
        <v>-496.39120739999998</v>
      </c>
      <c r="C1541">
        <v>14463.71263</v>
      </c>
      <c r="D1541">
        <v>1.3226527969999999</v>
      </c>
      <c r="E1541">
        <v>2.2157522940000001</v>
      </c>
      <c r="G1541" s="116"/>
    </row>
    <row r="1542" spans="1:7">
      <c r="A1542" s="116">
        <v>0.68182870370370363</v>
      </c>
      <c r="B1542">
        <v>-496.39486520000003</v>
      </c>
      <c r="C1542">
        <v>14463.0263</v>
      </c>
      <c r="D1542">
        <v>1.2960231040000001</v>
      </c>
      <c r="E1542">
        <v>2.1934593859999998</v>
      </c>
      <c r="G1542" s="116"/>
    </row>
    <row r="1543" spans="1:7">
      <c r="A1543" s="116">
        <v>0.68185185185185182</v>
      </c>
      <c r="B1543">
        <v>-496.40416399999998</v>
      </c>
      <c r="C1543">
        <v>14462.00121</v>
      </c>
      <c r="D1543">
        <v>1.291303742</v>
      </c>
      <c r="E1543">
        <v>2.2014123749999999</v>
      </c>
      <c r="G1543" s="116"/>
    </row>
    <row r="1544" spans="1:7">
      <c r="A1544" s="116">
        <v>0.6818749999999999</v>
      </c>
      <c r="B1544">
        <v>-496.3902956</v>
      </c>
      <c r="C1544">
        <v>14460.7498</v>
      </c>
      <c r="D1544">
        <v>1.2813362939999999</v>
      </c>
      <c r="E1544">
        <v>2.2416314599999998</v>
      </c>
      <c r="G1544" s="116"/>
    </row>
    <row r="1545" spans="1:7">
      <c r="A1545" s="116">
        <v>0.6818981481481482</v>
      </c>
      <c r="B1545">
        <v>-496.40774720000002</v>
      </c>
      <c r="C1545">
        <v>14458.84592</v>
      </c>
      <c r="D1545">
        <v>1.309626806</v>
      </c>
      <c r="E1545">
        <v>2.230424363</v>
      </c>
      <c r="G1545" s="116"/>
    </row>
    <row r="1546" spans="1:7">
      <c r="A1546" s="116">
        <v>0.68192129629629628</v>
      </c>
      <c r="B1546">
        <v>-496.3948236</v>
      </c>
      <c r="C1546">
        <v>14457.11889</v>
      </c>
      <c r="D1546">
        <v>1.3338755550000001</v>
      </c>
      <c r="E1546">
        <v>2.2441966870000001</v>
      </c>
      <c r="G1546" s="116"/>
    </row>
    <row r="1547" spans="1:7">
      <c r="A1547" s="116">
        <v>0.68194444444444446</v>
      </c>
      <c r="B1547">
        <v>-496.40502309999999</v>
      </c>
      <c r="C1547">
        <v>14456.6181</v>
      </c>
      <c r="D1547">
        <v>1.2919438889999999</v>
      </c>
      <c r="E1547">
        <v>2.2154349799999999</v>
      </c>
      <c r="G1547" s="116"/>
    </row>
    <row r="1548" spans="1:7">
      <c r="A1548" s="116">
        <v>0.68196759259259254</v>
      </c>
      <c r="B1548">
        <v>-496.41032569999999</v>
      </c>
      <c r="C1548">
        <v>14455.514429999999</v>
      </c>
      <c r="D1548">
        <v>1.319765101</v>
      </c>
      <c r="E1548">
        <v>2.2169979199999998</v>
      </c>
      <c r="G1548" s="116"/>
    </row>
    <row r="1549" spans="1:7">
      <c r="A1549" s="116">
        <v>0.68199074074074073</v>
      </c>
      <c r="B1549">
        <v>-496.39830449999999</v>
      </c>
      <c r="C1549">
        <v>14455.36922</v>
      </c>
      <c r="D1549">
        <v>1.2939479620000001</v>
      </c>
      <c r="E1549">
        <v>2.2283679310000002</v>
      </c>
      <c r="G1549" s="116"/>
    </row>
    <row r="1550" spans="1:7">
      <c r="A1550" s="116">
        <v>0.68201388888888881</v>
      </c>
      <c r="B1550">
        <v>-496.39471090000001</v>
      </c>
      <c r="C1550">
        <v>14454.57021</v>
      </c>
      <c r="D1550">
        <v>1.3202170600000001</v>
      </c>
      <c r="E1550">
        <v>2.2108763659999999</v>
      </c>
      <c r="G1550" s="116"/>
    </row>
    <row r="1551" spans="1:7">
      <c r="A1551" s="116">
        <v>0.68203703703703711</v>
      </c>
      <c r="B1551">
        <v>-496.41007780000001</v>
      </c>
      <c r="C1551">
        <v>14453.00675</v>
      </c>
      <c r="D1551">
        <v>1.2766054739999999</v>
      </c>
      <c r="E1551">
        <v>2.230025049</v>
      </c>
      <c r="G1551" s="116"/>
    </row>
    <row r="1552" spans="1:7">
      <c r="A1552" s="116">
        <v>0.68206018518518519</v>
      </c>
      <c r="B1552">
        <v>-496.4097471</v>
      </c>
      <c r="C1552">
        <v>14452.1059</v>
      </c>
      <c r="D1552">
        <v>1.272260696</v>
      </c>
      <c r="E1552">
        <v>2.205084861</v>
      </c>
      <c r="G1552" s="116"/>
    </row>
    <row r="1553" spans="1:7">
      <c r="A1553" s="116">
        <v>0.68208333333333337</v>
      </c>
      <c r="B1553">
        <v>-496.40415969999998</v>
      </c>
      <c r="C1553">
        <v>14451.660040000001</v>
      </c>
      <c r="D1553">
        <v>1.2827729779999999</v>
      </c>
      <c r="E1553">
        <v>2.22200613</v>
      </c>
      <c r="G1553" s="116"/>
    </row>
    <row r="1554" spans="1:7">
      <c r="A1554" s="116">
        <v>0.68210648148148145</v>
      </c>
      <c r="B1554">
        <v>-496.39343289999999</v>
      </c>
      <c r="C1554">
        <v>14451.38026</v>
      </c>
      <c r="D1554">
        <v>1.28909395</v>
      </c>
      <c r="E1554">
        <v>2.17634595</v>
      </c>
      <c r="G1554" s="116"/>
    </row>
    <row r="1555" spans="1:7">
      <c r="A1555" s="116">
        <v>0.68212962962962964</v>
      </c>
      <c r="B1555">
        <v>-496.40423920000001</v>
      </c>
      <c r="C1555">
        <v>14451.36443</v>
      </c>
      <c r="D1555">
        <v>1.304407509</v>
      </c>
      <c r="E1555">
        <v>2.2364487099999999</v>
      </c>
      <c r="G1555" s="116"/>
    </row>
    <row r="1556" spans="1:7">
      <c r="A1556" s="116">
        <v>0.68215277777777772</v>
      </c>
      <c r="B1556">
        <v>-496.40975020000002</v>
      </c>
      <c r="C1556">
        <v>14449.829760000001</v>
      </c>
      <c r="D1556">
        <v>1.2590508520000001</v>
      </c>
      <c r="E1556">
        <v>2.2282204989999999</v>
      </c>
      <c r="G1556" s="116"/>
    </row>
    <row r="1557" spans="1:7">
      <c r="A1557" s="116">
        <v>0.68217592592592602</v>
      </c>
      <c r="B1557">
        <v>-496.39775859999997</v>
      </c>
      <c r="C1557">
        <v>14449.63306</v>
      </c>
      <c r="D1557">
        <v>1.3099009210000001</v>
      </c>
      <c r="E1557">
        <v>2.2202061899999999</v>
      </c>
      <c r="G1557" s="116"/>
    </row>
    <row r="1558" spans="1:7">
      <c r="A1558" s="116">
        <v>0.6821990740740741</v>
      </c>
      <c r="B1558">
        <v>-496.39472619999998</v>
      </c>
      <c r="C1558">
        <v>14448.356529999999</v>
      </c>
      <c r="D1558">
        <v>1.3175375810000001</v>
      </c>
      <c r="E1558">
        <v>2.220830973</v>
      </c>
      <c r="G1558" s="116"/>
    </row>
    <row r="1559" spans="1:7">
      <c r="A1559" s="116">
        <v>0.68222222222222229</v>
      </c>
      <c r="B1559">
        <v>-496.41165969999997</v>
      </c>
      <c r="C1559">
        <v>14446.680539999999</v>
      </c>
      <c r="D1559">
        <v>1.345851694</v>
      </c>
      <c r="E1559">
        <v>2.2238232299999998</v>
      </c>
      <c r="G1559" s="116"/>
    </row>
    <row r="1560" spans="1:7">
      <c r="A1560" s="116">
        <v>0.68224537037037036</v>
      </c>
      <c r="B1560">
        <v>-496.39796180000002</v>
      </c>
      <c r="C1560">
        <v>14444.77737</v>
      </c>
      <c r="D1560">
        <v>1.3051139949999999</v>
      </c>
      <c r="E1560">
        <v>2.201672947</v>
      </c>
      <c r="G1560" s="116"/>
    </row>
    <row r="1561" spans="1:7">
      <c r="A1561" s="116">
        <v>0.68226851851851855</v>
      </c>
      <c r="B1561">
        <v>-496.41192280000001</v>
      </c>
      <c r="C1561">
        <v>14443.47761</v>
      </c>
      <c r="D1561">
        <v>1.317067209</v>
      </c>
      <c r="E1561">
        <v>2.198984254</v>
      </c>
      <c r="G1561" s="116"/>
    </row>
    <row r="1562" spans="1:7">
      <c r="A1562" s="116">
        <v>0.68229166666666663</v>
      </c>
      <c r="B1562">
        <v>-496.40111469999999</v>
      </c>
      <c r="C1562">
        <v>14442.3182</v>
      </c>
      <c r="D1562">
        <v>1.3207104300000001</v>
      </c>
      <c r="E1562">
        <v>2.220121061</v>
      </c>
      <c r="G1562" s="116"/>
    </row>
    <row r="1563" spans="1:7">
      <c r="A1563" s="116">
        <v>0.68231481481481471</v>
      </c>
      <c r="B1563">
        <v>-496.39799379999999</v>
      </c>
      <c r="C1563">
        <v>14440.34525</v>
      </c>
      <c r="D1563">
        <v>1.298867056</v>
      </c>
      <c r="E1563">
        <v>2.2272896910000002</v>
      </c>
      <c r="G1563" s="116"/>
    </row>
    <row r="1564" spans="1:7">
      <c r="A1564" s="116">
        <v>0.68233796296296301</v>
      </c>
      <c r="B1564">
        <v>-496.39858179999999</v>
      </c>
      <c r="C1564">
        <v>14438.540209999999</v>
      </c>
      <c r="D1564">
        <v>1.3310165039999999</v>
      </c>
      <c r="E1564">
        <v>2.220443033</v>
      </c>
      <c r="G1564" s="116"/>
    </row>
    <row r="1565" spans="1:7">
      <c r="A1565" s="116">
        <v>0.68236111111111108</v>
      </c>
      <c r="B1565">
        <v>-496.39901659999998</v>
      </c>
      <c r="C1565">
        <v>14437.492910000001</v>
      </c>
      <c r="D1565">
        <v>1.3224470829999999</v>
      </c>
      <c r="E1565">
        <v>2.239993884</v>
      </c>
      <c r="G1565" s="116"/>
    </row>
    <row r="1566" spans="1:7">
      <c r="A1566" s="116">
        <v>0.68238425925925927</v>
      </c>
      <c r="B1566">
        <v>-496.40782030000003</v>
      </c>
      <c r="C1566">
        <v>14436.420340000001</v>
      </c>
      <c r="D1566">
        <v>1.2828507440000001</v>
      </c>
      <c r="E1566">
        <v>2.209261841</v>
      </c>
      <c r="G1566" s="116"/>
    </row>
    <row r="1567" spans="1:7">
      <c r="A1567" s="116">
        <v>0.68240740740740735</v>
      </c>
      <c r="B1567">
        <v>-496.3966471</v>
      </c>
      <c r="C1567">
        <v>14434.64723</v>
      </c>
      <c r="D1567">
        <v>1.2671038210000001</v>
      </c>
      <c r="E1567">
        <v>2.2061925659999999</v>
      </c>
      <c r="G1567" s="116"/>
    </row>
    <row r="1568" spans="1:7">
      <c r="A1568" s="116">
        <v>0.68243055555555554</v>
      </c>
      <c r="B1568">
        <v>-496.3918185</v>
      </c>
      <c r="C1568">
        <v>14432.685649999999</v>
      </c>
      <c r="D1568">
        <v>1.3036681429999999</v>
      </c>
      <c r="E1568">
        <v>2.2210855710000001</v>
      </c>
      <c r="G1568" s="116"/>
    </row>
    <row r="1569" spans="1:7">
      <c r="A1569" s="116">
        <v>0.68245370370370362</v>
      </c>
      <c r="B1569">
        <v>-496.3924786</v>
      </c>
      <c r="C1569">
        <v>14432.68491</v>
      </c>
      <c r="D1569">
        <v>1.332956035</v>
      </c>
      <c r="E1569">
        <v>2.2061777469999999</v>
      </c>
      <c r="G1569" s="116"/>
    </row>
    <row r="1570" spans="1:7">
      <c r="A1570" s="116">
        <v>0.68247685185185192</v>
      </c>
      <c r="B1570">
        <v>-496.4026566</v>
      </c>
      <c r="C1570">
        <v>14432.01908</v>
      </c>
      <c r="D1570">
        <v>1.3185206439999999</v>
      </c>
      <c r="E1570">
        <v>2.245265157</v>
      </c>
      <c r="G1570" s="116"/>
    </row>
    <row r="1571" spans="1:7">
      <c r="A1571" s="116">
        <v>0.6825</v>
      </c>
      <c r="B1571">
        <v>-496.40154260000003</v>
      </c>
      <c r="C1571">
        <v>14431.23774</v>
      </c>
      <c r="D1571">
        <v>1.262819919</v>
      </c>
      <c r="E1571">
        <v>2.2141048460000001</v>
      </c>
      <c r="G1571" s="116"/>
    </row>
    <row r="1572" spans="1:7">
      <c r="A1572" s="116">
        <v>0.68252314814814818</v>
      </c>
      <c r="B1572">
        <v>-496.39210259999999</v>
      </c>
      <c r="C1572">
        <v>14429.73214</v>
      </c>
      <c r="D1572">
        <v>1.3433173869999999</v>
      </c>
      <c r="E1572">
        <v>2.2325949070000002</v>
      </c>
      <c r="G1572" s="116"/>
    </row>
    <row r="1573" spans="1:7">
      <c r="A1573" s="116">
        <v>0.68254629629629626</v>
      </c>
      <c r="B1573">
        <v>-496.40095159999998</v>
      </c>
      <c r="C1573">
        <v>14428.14011</v>
      </c>
      <c r="D1573">
        <v>1.2692927300000001</v>
      </c>
      <c r="E1573">
        <v>2.1971236159999998</v>
      </c>
      <c r="G1573" s="116"/>
    </row>
    <row r="1574" spans="1:7">
      <c r="A1574" s="116">
        <v>0.68256944444444445</v>
      </c>
      <c r="B1574">
        <v>-496.39489140000001</v>
      </c>
      <c r="C1574">
        <v>14426.907279999999</v>
      </c>
      <c r="D1574">
        <v>1.283154334</v>
      </c>
      <c r="E1574">
        <v>2.246162869</v>
      </c>
      <c r="G1574" s="116"/>
    </row>
    <row r="1575" spans="1:7">
      <c r="A1575" s="116">
        <v>0.68259259259259253</v>
      </c>
      <c r="B1575">
        <v>-496.40836869999998</v>
      </c>
      <c r="C1575">
        <v>14426.61954</v>
      </c>
      <c r="D1575">
        <v>1.2841559629999999</v>
      </c>
      <c r="E1575">
        <v>2.2094277010000001</v>
      </c>
      <c r="G1575" s="116"/>
    </row>
    <row r="1576" spans="1:7">
      <c r="A1576" s="116">
        <v>0.68261574074074083</v>
      </c>
      <c r="B1576">
        <v>-496.41123670000002</v>
      </c>
      <c r="C1576">
        <v>14426.27786</v>
      </c>
      <c r="D1576">
        <v>1.2913708880000001</v>
      </c>
      <c r="E1576">
        <v>2.2316740789999998</v>
      </c>
      <c r="G1576" s="116"/>
    </row>
    <row r="1577" spans="1:7">
      <c r="A1577" s="116">
        <v>0.68263888888888891</v>
      </c>
      <c r="B1577">
        <v>-496.39605870000003</v>
      </c>
      <c r="C1577">
        <v>14425.43024</v>
      </c>
      <c r="D1577">
        <v>1.285829909</v>
      </c>
      <c r="E1577">
        <v>2.2277844529999999</v>
      </c>
      <c r="G1577" s="116"/>
    </row>
    <row r="1578" spans="1:7">
      <c r="A1578" s="116">
        <v>0.68266203703703709</v>
      </c>
      <c r="B1578">
        <v>-496.40679590000002</v>
      </c>
      <c r="C1578">
        <v>14424.53966</v>
      </c>
      <c r="D1578">
        <v>1.2951201569999999</v>
      </c>
      <c r="E1578">
        <v>2.1948073809999999</v>
      </c>
      <c r="G1578" s="116"/>
    </row>
    <row r="1579" spans="1:7">
      <c r="A1579" s="116">
        <v>0.68268518518518517</v>
      </c>
      <c r="B1579">
        <v>-496.40563070000002</v>
      </c>
      <c r="C1579">
        <v>14422.67935</v>
      </c>
      <c r="D1579">
        <v>1.341140765</v>
      </c>
      <c r="E1579">
        <v>2.2370403090000002</v>
      </c>
      <c r="G1579" s="116"/>
    </row>
    <row r="1580" spans="1:7">
      <c r="A1580" s="116">
        <v>0.68270833333333336</v>
      </c>
      <c r="B1580">
        <v>-496.40331149999997</v>
      </c>
      <c r="C1580">
        <v>14421.9995</v>
      </c>
      <c r="D1580">
        <v>1.268000483</v>
      </c>
      <c r="E1580">
        <v>2.2429856730000002</v>
      </c>
      <c r="G1580" s="116"/>
    </row>
    <row r="1581" spans="1:7">
      <c r="A1581" s="116">
        <v>0.68273148148148144</v>
      </c>
      <c r="B1581">
        <v>-496.39563340000001</v>
      </c>
      <c r="C1581">
        <v>14421.314249999999</v>
      </c>
      <c r="D1581">
        <v>1.3199123479999999</v>
      </c>
      <c r="E1581">
        <v>2.201454606</v>
      </c>
      <c r="G1581" s="116"/>
    </row>
    <row r="1582" spans="1:7">
      <c r="A1582" s="116">
        <v>0.68275462962962974</v>
      </c>
      <c r="B1582">
        <v>-496.40458749999999</v>
      </c>
      <c r="C1582">
        <v>14420.368549999999</v>
      </c>
      <c r="D1582">
        <v>1.306157148</v>
      </c>
      <c r="E1582">
        <v>2.2127288300000001</v>
      </c>
      <c r="G1582" s="116"/>
    </row>
    <row r="1583" spans="1:7">
      <c r="A1583" s="116">
        <v>0.68277777777777782</v>
      </c>
      <c r="B1583">
        <v>-496.40174999999999</v>
      </c>
      <c r="C1583">
        <v>14419.374760000001</v>
      </c>
      <c r="D1583">
        <v>1.337434792</v>
      </c>
      <c r="E1583">
        <v>2.21587566</v>
      </c>
      <c r="G1583" s="116"/>
    </row>
    <row r="1584" spans="1:7">
      <c r="A1584" s="116">
        <v>0.68280092592592589</v>
      </c>
      <c r="B1584">
        <v>-496.40983790000001</v>
      </c>
      <c r="C1584">
        <v>14417.65128</v>
      </c>
      <c r="D1584">
        <v>1.3198592849999999</v>
      </c>
      <c r="E1584">
        <v>2.2125027940000002</v>
      </c>
      <c r="G1584" s="116"/>
    </row>
    <row r="1585" spans="1:7">
      <c r="A1585" s="116">
        <v>0.68282407407407408</v>
      </c>
      <c r="B1585">
        <v>-496.3955378</v>
      </c>
      <c r="C1585">
        <v>14417.61788</v>
      </c>
      <c r="D1585">
        <v>1.279867254</v>
      </c>
      <c r="E1585">
        <v>2.2010907990000002</v>
      </c>
      <c r="G1585" s="116"/>
    </row>
    <row r="1586" spans="1:7">
      <c r="A1586" s="116">
        <v>0.68284722222222216</v>
      </c>
      <c r="B1586">
        <v>-496.39582250000001</v>
      </c>
      <c r="C1586">
        <v>14415.7965</v>
      </c>
      <c r="D1586">
        <v>1.3118828389999999</v>
      </c>
      <c r="E1586">
        <v>2.212485633</v>
      </c>
      <c r="G1586" s="116"/>
    </row>
    <row r="1587" spans="1:7">
      <c r="A1587" s="116">
        <v>0.68287037037037035</v>
      </c>
      <c r="B1587">
        <v>-496.41104739999997</v>
      </c>
      <c r="C1587">
        <v>14414.61124</v>
      </c>
      <c r="D1587">
        <v>1.329230299</v>
      </c>
      <c r="E1587">
        <v>2.241405104</v>
      </c>
      <c r="G1587" s="116"/>
    </row>
    <row r="1588" spans="1:7">
      <c r="A1588" s="116">
        <v>0.68289351851851843</v>
      </c>
      <c r="B1588">
        <v>-496.40193529999999</v>
      </c>
      <c r="C1588">
        <v>14412.65712</v>
      </c>
      <c r="D1588">
        <v>1.2751375170000001</v>
      </c>
      <c r="E1588">
        <v>2.2019887809999998</v>
      </c>
      <c r="G1588" s="116"/>
    </row>
    <row r="1589" spans="1:7">
      <c r="A1589" s="116">
        <v>0.68291666666666673</v>
      </c>
      <c r="B1589">
        <v>-496.40381500000001</v>
      </c>
      <c r="C1589">
        <v>14412.440629999999</v>
      </c>
      <c r="D1589">
        <v>1.328360041</v>
      </c>
      <c r="E1589">
        <v>2.189391095</v>
      </c>
      <c r="G1589" s="116"/>
    </row>
    <row r="1590" spans="1:7">
      <c r="A1590" s="116">
        <v>0.68293981481481481</v>
      </c>
      <c r="B1590">
        <v>-496.39730530000003</v>
      </c>
      <c r="C1590">
        <v>14412.12832</v>
      </c>
      <c r="D1590">
        <v>1.2580355670000001</v>
      </c>
      <c r="E1590">
        <v>2.2313136099999999</v>
      </c>
      <c r="G1590" s="116"/>
    </row>
    <row r="1591" spans="1:7">
      <c r="A1591" s="116">
        <v>0.68296296296296299</v>
      </c>
      <c r="B1591">
        <v>-496.39544769999998</v>
      </c>
      <c r="C1591">
        <v>14410.916590000001</v>
      </c>
      <c r="D1591">
        <v>1.306357518</v>
      </c>
      <c r="E1591">
        <v>2.2167649979999999</v>
      </c>
      <c r="G1591" s="116"/>
    </row>
    <row r="1592" spans="1:7">
      <c r="A1592" s="116">
        <v>0.68298611111111107</v>
      </c>
      <c r="B1592">
        <v>-496.40125920000003</v>
      </c>
      <c r="C1592">
        <v>14410.03109</v>
      </c>
      <c r="D1592">
        <v>1.334488594</v>
      </c>
      <c r="E1592">
        <v>2.1938775690000001</v>
      </c>
      <c r="G1592" s="116"/>
    </row>
    <row r="1593" spans="1:7">
      <c r="A1593" s="116">
        <v>0.68300925925925926</v>
      </c>
      <c r="B1593">
        <v>-496.40767629999999</v>
      </c>
      <c r="C1593">
        <v>14409.236639999999</v>
      </c>
      <c r="D1593">
        <v>1.28310002</v>
      </c>
      <c r="E1593">
        <v>2.2302917779999998</v>
      </c>
      <c r="G1593" s="116"/>
    </row>
    <row r="1594" spans="1:7">
      <c r="A1594" s="116">
        <v>0.68303240740740734</v>
      </c>
      <c r="B1594">
        <v>-496.39174730000002</v>
      </c>
      <c r="C1594">
        <v>14408.27044</v>
      </c>
      <c r="D1594">
        <v>1.348273893</v>
      </c>
      <c r="E1594">
        <v>2.201366261</v>
      </c>
      <c r="G1594" s="116"/>
    </row>
    <row r="1595" spans="1:7">
      <c r="A1595" s="116">
        <v>0.68305555555555564</v>
      </c>
      <c r="B1595">
        <v>-496.4091588</v>
      </c>
      <c r="C1595">
        <v>14406.284589999999</v>
      </c>
      <c r="D1595">
        <v>1.3005927390000001</v>
      </c>
      <c r="E1595">
        <v>2.2233043079999999</v>
      </c>
      <c r="G1595" s="116"/>
    </row>
    <row r="1596" spans="1:7">
      <c r="A1596" s="116">
        <v>0.68307870370370372</v>
      </c>
      <c r="B1596">
        <v>-496.41166509999999</v>
      </c>
      <c r="C1596">
        <v>14404.550380000001</v>
      </c>
      <c r="D1596">
        <v>1.3311656650000001</v>
      </c>
      <c r="E1596">
        <v>2.220447573</v>
      </c>
      <c r="G1596" s="116"/>
    </row>
    <row r="1597" spans="1:7">
      <c r="A1597" s="116">
        <v>0.6831018518518519</v>
      </c>
      <c r="B1597">
        <v>-496.39052170000002</v>
      </c>
      <c r="C1597">
        <v>14403.04199</v>
      </c>
      <c r="D1597">
        <v>1.3268931429999999</v>
      </c>
      <c r="E1597">
        <v>2.2084167429999999</v>
      </c>
      <c r="G1597" s="116"/>
    </row>
    <row r="1598" spans="1:7">
      <c r="A1598" s="116">
        <v>0.68312499999999998</v>
      </c>
      <c r="B1598">
        <v>-496.39326390000002</v>
      </c>
      <c r="C1598">
        <v>14402.908600000001</v>
      </c>
      <c r="D1598">
        <v>1.274750855</v>
      </c>
      <c r="E1598">
        <v>2.2186800070000001</v>
      </c>
      <c r="G1598" s="116"/>
    </row>
    <row r="1599" spans="1:7">
      <c r="A1599" s="116">
        <v>0.68314814814814817</v>
      </c>
      <c r="B1599">
        <v>-496.40365320000001</v>
      </c>
      <c r="C1599">
        <v>14401.925440000001</v>
      </c>
      <c r="D1599">
        <v>1.287267731</v>
      </c>
      <c r="E1599">
        <v>2.2249733040000002</v>
      </c>
      <c r="G1599" s="116"/>
    </row>
    <row r="1600" spans="1:7">
      <c r="A1600" s="116">
        <v>0.68317129629629625</v>
      </c>
      <c r="B1600">
        <v>-496.39971830000002</v>
      </c>
      <c r="C1600">
        <v>14401.66311</v>
      </c>
      <c r="D1600">
        <v>1.243051143</v>
      </c>
      <c r="E1600">
        <v>2.2165626779999998</v>
      </c>
      <c r="G1600" s="116"/>
    </row>
    <row r="1601" spans="1:7">
      <c r="A1601" s="116">
        <v>0.68319444444444455</v>
      </c>
      <c r="B1601">
        <v>-496.4079504</v>
      </c>
      <c r="C1601">
        <v>14400.17599</v>
      </c>
      <c r="D1601">
        <v>1.3020244889999999</v>
      </c>
      <c r="E1601">
        <v>2.2322943959999999</v>
      </c>
      <c r="G1601" s="116"/>
    </row>
    <row r="1602" spans="1:7">
      <c r="A1602" s="116">
        <v>0.68321759259259263</v>
      </c>
      <c r="B1602">
        <v>-496.39729610000001</v>
      </c>
      <c r="C1602">
        <v>14399.88999</v>
      </c>
      <c r="D1602">
        <v>1.308460986</v>
      </c>
      <c r="E1602">
        <v>2.2313014739999999</v>
      </c>
      <c r="G1602" s="116"/>
    </row>
    <row r="1603" spans="1:7">
      <c r="A1603" s="116">
        <v>0.6832407407407407</v>
      </c>
      <c r="B1603">
        <v>-496.39428199999998</v>
      </c>
      <c r="C1603">
        <v>14398.921109999999</v>
      </c>
      <c r="D1603">
        <v>1.2998185259999999</v>
      </c>
      <c r="E1603">
        <v>2.2084232639999999</v>
      </c>
      <c r="G1603" s="116"/>
    </row>
    <row r="1604" spans="1:7">
      <c r="A1604" s="116">
        <v>0.68326388888888889</v>
      </c>
      <c r="B1604">
        <v>-496.3935366</v>
      </c>
      <c r="C1604">
        <v>14398.644050000001</v>
      </c>
      <c r="D1604">
        <v>1.2849825640000001</v>
      </c>
      <c r="E1604">
        <v>2.2397263519999999</v>
      </c>
      <c r="G1604" s="116"/>
    </row>
    <row r="1605" spans="1:7">
      <c r="A1605" s="116">
        <v>0.68328703703703697</v>
      </c>
      <c r="B1605">
        <v>-496.39637399999998</v>
      </c>
      <c r="C1605">
        <v>14396.717699999999</v>
      </c>
      <c r="D1605">
        <v>1.3195242629999999</v>
      </c>
      <c r="E1605">
        <v>2.2126434989999999</v>
      </c>
      <c r="G1605" s="116"/>
    </row>
    <row r="1606" spans="1:7">
      <c r="A1606" s="116">
        <v>0.68331018518518516</v>
      </c>
      <c r="B1606">
        <v>-496.40361360000003</v>
      </c>
      <c r="C1606">
        <v>14395.50115</v>
      </c>
      <c r="D1606">
        <v>1.316885393</v>
      </c>
      <c r="E1606">
        <v>2.2541418420000001</v>
      </c>
      <c r="G1606" s="116"/>
    </row>
    <row r="1607" spans="1:7">
      <c r="A1607" s="116">
        <v>0.68333333333333324</v>
      </c>
      <c r="B1607">
        <v>-496.40727440000001</v>
      </c>
      <c r="C1607">
        <v>14393.5105</v>
      </c>
      <c r="D1607">
        <v>1.3302960450000001</v>
      </c>
      <c r="E1607">
        <v>2.2194287789999998</v>
      </c>
      <c r="G1607" s="116"/>
    </row>
    <row r="1608" spans="1:7">
      <c r="A1608" s="116">
        <v>0.68335648148148154</v>
      </c>
      <c r="B1608">
        <v>-496.39143289999998</v>
      </c>
      <c r="C1608">
        <v>14392.317870000001</v>
      </c>
      <c r="D1608">
        <v>1.2600881559999999</v>
      </c>
      <c r="E1608">
        <v>2.2177620820000001</v>
      </c>
      <c r="G1608" s="116"/>
    </row>
    <row r="1609" spans="1:7">
      <c r="A1609" s="116">
        <v>0.68337962962962961</v>
      </c>
      <c r="B1609">
        <v>-496.41091519999998</v>
      </c>
      <c r="C1609">
        <v>14391.45716</v>
      </c>
      <c r="D1609">
        <v>1.2755999360000001</v>
      </c>
      <c r="E1609">
        <v>2.2155106550000001</v>
      </c>
      <c r="G1609" s="116"/>
    </row>
    <row r="1610" spans="1:7">
      <c r="A1610" s="116">
        <v>0.6834027777777778</v>
      </c>
      <c r="B1610">
        <v>-496.40476630000001</v>
      </c>
      <c r="C1610">
        <v>14389.465990000001</v>
      </c>
      <c r="D1610">
        <v>1.27757889</v>
      </c>
      <c r="E1610">
        <v>2.2338248479999998</v>
      </c>
      <c r="G1610" s="116"/>
    </row>
    <row r="1611" spans="1:7">
      <c r="A1611" s="116">
        <v>0.68342592592592588</v>
      </c>
      <c r="B1611">
        <v>-496.40269660000001</v>
      </c>
      <c r="C1611">
        <v>14388.77894</v>
      </c>
      <c r="D1611">
        <v>1.2954422830000001</v>
      </c>
      <c r="E1611">
        <v>2.2457656190000002</v>
      </c>
      <c r="G1611" s="116"/>
    </row>
    <row r="1612" spans="1:7">
      <c r="A1612" s="116">
        <v>0.68344907407407407</v>
      </c>
      <c r="B1612">
        <v>-496.40859949999998</v>
      </c>
      <c r="C1612">
        <v>14387.086380000001</v>
      </c>
      <c r="D1612">
        <v>1.2852345999999999</v>
      </c>
      <c r="E1612">
        <v>2.2133526450000001</v>
      </c>
      <c r="G1612" s="116"/>
    </row>
    <row r="1613" spans="1:7">
      <c r="A1613" s="116">
        <v>0.68347222222222215</v>
      </c>
      <c r="B1613">
        <v>-496.39227119999998</v>
      </c>
      <c r="C1613">
        <v>14386.070760000001</v>
      </c>
      <c r="D1613">
        <v>1.342699732</v>
      </c>
      <c r="E1613">
        <v>2.2218870229999999</v>
      </c>
      <c r="G1613" s="116"/>
    </row>
    <row r="1614" spans="1:7">
      <c r="A1614" s="116">
        <v>0.68349537037037045</v>
      </c>
      <c r="B1614">
        <v>-496.39286420000002</v>
      </c>
      <c r="C1614">
        <v>14385.839019999999</v>
      </c>
      <c r="D1614">
        <v>1.3114141340000001</v>
      </c>
      <c r="E1614">
        <v>2.2217309049999998</v>
      </c>
      <c r="G1614" s="116"/>
    </row>
    <row r="1615" spans="1:7">
      <c r="A1615" s="116">
        <v>0.68351851851851853</v>
      </c>
      <c r="B1615">
        <v>-496.41022829999997</v>
      </c>
      <c r="C1615">
        <v>14384.71444</v>
      </c>
      <c r="D1615">
        <v>1.2686571209999999</v>
      </c>
      <c r="E1615">
        <v>2.1542209560000001</v>
      </c>
      <c r="G1615" s="116"/>
    </row>
    <row r="1616" spans="1:7">
      <c r="A1616" s="116">
        <v>0.68354166666666671</v>
      </c>
      <c r="B1616">
        <v>-496.39295620000001</v>
      </c>
      <c r="C1616">
        <v>14384.072399999999</v>
      </c>
      <c r="D1616">
        <v>1.2698953040000001</v>
      </c>
      <c r="E1616">
        <v>2.1682892890000001</v>
      </c>
      <c r="G1616" s="116"/>
    </row>
    <row r="1617" spans="1:7">
      <c r="A1617" s="116">
        <v>0.68356481481481479</v>
      </c>
      <c r="B1617">
        <v>-496.39582819999998</v>
      </c>
      <c r="C1617">
        <v>14382.55855</v>
      </c>
      <c r="D1617">
        <v>1.2334394689999999</v>
      </c>
      <c r="E1617">
        <v>2.1796555720000002</v>
      </c>
      <c r="G1617" s="116"/>
    </row>
    <row r="1618" spans="1:7">
      <c r="A1618" s="116">
        <v>0.68358796296296298</v>
      </c>
      <c r="B1618">
        <v>-496.39053100000001</v>
      </c>
      <c r="C1618">
        <v>14382.522559999999</v>
      </c>
      <c r="D1618">
        <v>1.2560155449999999</v>
      </c>
      <c r="E1618">
        <v>2.2042816439999999</v>
      </c>
      <c r="G1618" s="116"/>
    </row>
    <row r="1619" spans="1:7">
      <c r="A1619" s="116">
        <v>0.68361111111111106</v>
      </c>
      <c r="B1619">
        <v>-496.39712939999998</v>
      </c>
      <c r="C1619">
        <v>14381.458780000001</v>
      </c>
      <c r="D1619">
        <v>1.2458181420000001</v>
      </c>
      <c r="E1619">
        <v>2.1562950270000001</v>
      </c>
      <c r="G1619" s="116"/>
    </row>
    <row r="1620" spans="1:7">
      <c r="A1620" s="116">
        <v>0.68363425925925936</v>
      </c>
      <c r="B1620">
        <v>-496.39611839999998</v>
      </c>
      <c r="C1620">
        <v>14380.6265</v>
      </c>
      <c r="D1620">
        <v>1.2832103530000001</v>
      </c>
      <c r="E1620">
        <v>2.171337673</v>
      </c>
      <c r="G1620" s="116"/>
    </row>
    <row r="1621" spans="1:7">
      <c r="A1621" s="116">
        <v>0.68365740740740744</v>
      </c>
      <c r="B1621">
        <v>-496.39664399999998</v>
      </c>
      <c r="C1621">
        <v>14379.03256</v>
      </c>
      <c r="D1621">
        <v>1.2370887429999999</v>
      </c>
      <c r="E1621">
        <v>2.1850469449999999</v>
      </c>
      <c r="G1621" s="116"/>
    </row>
    <row r="1622" spans="1:7">
      <c r="A1622" s="116">
        <v>0.68368055555555562</v>
      </c>
      <c r="B1622">
        <v>-496.401207</v>
      </c>
      <c r="C1622">
        <v>14378.32265</v>
      </c>
      <c r="D1622">
        <v>1.2175685279999999</v>
      </c>
      <c r="E1622">
        <v>2.2124441309999998</v>
      </c>
      <c r="G1622" s="116"/>
    </row>
    <row r="1623" spans="1:7">
      <c r="A1623" s="116">
        <v>0.6837037037037037</v>
      </c>
      <c r="B1623">
        <v>-496.39465569999999</v>
      </c>
      <c r="C1623">
        <v>14378.26247</v>
      </c>
      <c r="D1623">
        <v>1.267415771</v>
      </c>
      <c r="E1623">
        <v>2.2074993909999998</v>
      </c>
      <c r="G1623" s="116"/>
    </row>
    <row r="1624" spans="1:7">
      <c r="A1624" s="116">
        <v>0.68372685185185178</v>
      </c>
      <c r="B1624">
        <v>-496.39119849999997</v>
      </c>
      <c r="C1624">
        <v>14376.54276</v>
      </c>
      <c r="D1624">
        <v>1.269437054</v>
      </c>
      <c r="E1624">
        <v>2.1881142790000001</v>
      </c>
      <c r="G1624" s="116"/>
    </row>
    <row r="1625" spans="1:7">
      <c r="A1625" s="116">
        <v>0.68374999999999997</v>
      </c>
      <c r="B1625">
        <v>-496.39187299999998</v>
      </c>
      <c r="C1625">
        <v>14375.396549999999</v>
      </c>
      <c r="D1625">
        <v>1.2375156350000001</v>
      </c>
      <c r="E1625">
        <v>2.1738694750000001</v>
      </c>
      <c r="G1625" s="116"/>
    </row>
    <row r="1626" spans="1:7">
      <c r="A1626" s="116">
        <v>0.68377314814814805</v>
      </c>
      <c r="B1626">
        <v>-496.39857710000001</v>
      </c>
      <c r="C1626">
        <v>14373.571309999999</v>
      </c>
      <c r="D1626">
        <v>1.275150027</v>
      </c>
      <c r="E1626">
        <v>2.1669523310000001</v>
      </c>
      <c r="G1626" s="116"/>
    </row>
    <row r="1627" spans="1:7">
      <c r="A1627" s="116">
        <v>0.68379629629629635</v>
      </c>
      <c r="B1627">
        <v>-496.40379030000003</v>
      </c>
      <c r="C1627">
        <v>14373.30947</v>
      </c>
      <c r="D1627">
        <v>1.2859162280000001</v>
      </c>
      <c r="E1627">
        <v>2.1900042919999998</v>
      </c>
      <c r="G1627" s="116"/>
    </row>
    <row r="1628" spans="1:7">
      <c r="A1628" s="116">
        <v>0.68381944444444442</v>
      </c>
      <c r="B1628">
        <v>-496.3937593</v>
      </c>
      <c r="C1628">
        <v>14372.50467</v>
      </c>
      <c r="D1628">
        <v>1.2706832859999999</v>
      </c>
      <c r="E1628">
        <v>2.1861936599999998</v>
      </c>
      <c r="G1628" s="116"/>
    </row>
    <row r="1629" spans="1:7">
      <c r="A1629" s="116">
        <v>0.68384259259259261</v>
      </c>
      <c r="B1629">
        <v>-496.39339869999998</v>
      </c>
      <c r="C1629">
        <v>14371.64158</v>
      </c>
      <c r="D1629">
        <v>1.2541665710000001</v>
      </c>
      <c r="E1629">
        <v>2.1846662060000002</v>
      </c>
      <c r="G1629" s="116"/>
    </row>
    <row r="1630" spans="1:7">
      <c r="A1630" s="116">
        <v>0.68386574074074069</v>
      </c>
      <c r="B1630">
        <v>-496.39186230000001</v>
      </c>
      <c r="C1630">
        <v>14370.600549999999</v>
      </c>
      <c r="D1630">
        <v>1.293379442</v>
      </c>
      <c r="E1630">
        <v>2.1831732430000002</v>
      </c>
      <c r="G1630" s="116"/>
    </row>
    <row r="1631" spans="1:7">
      <c r="A1631" s="116">
        <v>0.68388888888888888</v>
      </c>
      <c r="B1631">
        <v>-496.41130329999999</v>
      </c>
      <c r="C1631">
        <v>14369.706690000001</v>
      </c>
      <c r="D1631">
        <v>1.2530606559999999</v>
      </c>
      <c r="E1631">
        <v>2.162832995</v>
      </c>
      <c r="G1631" s="116"/>
    </row>
    <row r="1632" spans="1:7">
      <c r="A1632" s="116">
        <v>0.68391203703703696</v>
      </c>
      <c r="B1632">
        <v>-496.40878679999997</v>
      </c>
      <c r="C1632">
        <v>14368.813749999999</v>
      </c>
      <c r="D1632">
        <v>1.276230926</v>
      </c>
      <c r="E1632">
        <v>2.1775304370000002</v>
      </c>
      <c r="G1632" s="116"/>
    </row>
    <row r="1633" spans="1:7">
      <c r="A1633" s="116">
        <v>0.68393518518518526</v>
      </c>
      <c r="B1633">
        <v>-496.40366779999999</v>
      </c>
      <c r="C1633">
        <v>14367.399219999999</v>
      </c>
      <c r="D1633">
        <v>1.308615895</v>
      </c>
      <c r="E1633">
        <v>2.182040046</v>
      </c>
      <c r="G1633" s="116"/>
    </row>
    <row r="1634" spans="1:7">
      <c r="A1634" s="116">
        <v>0.68395833333333333</v>
      </c>
      <c r="B1634">
        <v>-496.40693329999999</v>
      </c>
      <c r="C1634">
        <v>14367.32834</v>
      </c>
      <c r="D1634">
        <v>1.287386578</v>
      </c>
      <c r="E1634">
        <v>2.206385112</v>
      </c>
      <c r="G1634" s="116"/>
    </row>
    <row r="1635" spans="1:7">
      <c r="A1635" s="116">
        <v>0.68398148148148152</v>
      </c>
      <c r="B1635">
        <v>-496.40625770000003</v>
      </c>
      <c r="C1635">
        <v>14365.693590000001</v>
      </c>
      <c r="D1635">
        <v>1.2259334630000001</v>
      </c>
      <c r="E1635">
        <v>2.1882309860000002</v>
      </c>
      <c r="G1635" s="116"/>
    </row>
    <row r="1636" spans="1:7">
      <c r="A1636" s="116">
        <v>0.6840046296296296</v>
      </c>
      <c r="B1636">
        <v>-496.39728600000001</v>
      </c>
      <c r="C1636">
        <v>14363.888779999999</v>
      </c>
      <c r="D1636">
        <v>1.263042488</v>
      </c>
      <c r="E1636">
        <v>2.1621752970000001</v>
      </c>
      <c r="G1636" s="116"/>
    </row>
    <row r="1637" spans="1:7">
      <c r="A1637" s="116">
        <v>0.68402777777777779</v>
      </c>
      <c r="B1637">
        <v>-496.40484309999999</v>
      </c>
      <c r="C1637">
        <v>14363.86002</v>
      </c>
      <c r="D1637">
        <v>1.286456687</v>
      </c>
      <c r="E1637">
        <v>2.1733950790000001</v>
      </c>
      <c r="G1637" s="116"/>
    </row>
    <row r="1638" spans="1:7">
      <c r="A1638" s="116">
        <v>0.68405092592592587</v>
      </c>
      <c r="B1638">
        <v>-496.3955843</v>
      </c>
      <c r="C1638">
        <v>14361.975049999999</v>
      </c>
      <c r="D1638">
        <v>1.2795778840000001</v>
      </c>
      <c r="E1638">
        <v>2.182405159</v>
      </c>
      <c r="G1638" s="116"/>
    </row>
    <row r="1639" spans="1:7">
      <c r="A1639" s="116">
        <v>0.68407407407407417</v>
      </c>
      <c r="B1639">
        <v>-496.40679010000002</v>
      </c>
      <c r="C1639">
        <v>14360.402760000001</v>
      </c>
      <c r="D1639">
        <v>1.2421905499999999</v>
      </c>
      <c r="E1639">
        <v>2.200310746</v>
      </c>
      <c r="G1639" s="116"/>
    </row>
    <row r="1640" spans="1:7">
      <c r="A1640" s="116">
        <v>0.68409722222222225</v>
      </c>
      <c r="B1640">
        <v>-496.40655240000001</v>
      </c>
      <c r="C1640">
        <v>14358.683929999999</v>
      </c>
      <c r="D1640">
        <v>1.296541223</v>
      </c>
      <c r="E1640">
        <v>2.2071322430000002</v>
      </c>
      <c r="G1640" s="116"/>
    </row>
    <row r="1641" spans="1:7">
      <c r="A1641" s="116">
        <v>0.68412037037037043</v>
      </c>
      <c r="B1641">
        <v>-496.40501089999998</v>
      </c>
      <c r="C1641">
        <v>14357.60716</v>
      </c>
      <c r="D1641">
        <v>1.236736743</v>
      </c>
      <c r="E1641">
        <v>2.1969623139999999</v>
      </c>
      <c r="G1641" s="116"/>
    </row>
    <row r="1642" spans="1:7">
      <c r="A1642" s="116">
        <v>0.68414351851851851</v>
      </c>
      <c r="B1642">
        <v>-496.40371640000001</v>
      </c>
      <c r="C1642">
        <v>14356.85607</v>
      </c>
      <c r="D1642">
        <v>1.3171541630000001</v>
      </c>
      <c r="E1642">
        <v>2.1946928419999998</v>
      </c>
      <c r="G1642" s="116"/>
    </row>
    <row r="1643" spans="1:7">
      <c r="A1643" s="116">
        <v>0.6841666666666667</v>
      </c>
      <c r="B1643">
        <v>-496.40264000000002</v>
      </c>
      <c r="C1643">
        <v>14355.09814</v>
      </c>
      <c r="D1643">
        <v>1.3186357150000001</v>
      </c>
      <c r="E1643">
        <v>2.235459863</v>
      </c>
      <c r="G1643" s="116"/>
    </row>
    <row r="1644" spans="1:7">
      <c r="A1644" s="116">
        <v>0.68418981481481478</v>
      </c>
      <c r="B1644">
        <v>-496.39675929999999</v>
      </c>
      <c r="C1644">
        <v>14354.072399999999</v>
      </c>
      <c r="D1644">
        <v>1.3534827780000001</v>
      </c>
      <c r="E1644">
        <v>2.2131357980000002</v>
      </c>
      <c r="G1644" s="116"/>
    </row>
    <row r="1645" spans="1:7">
      <c r="A1645" s="116">
        <v>0.68421296296296286</v>
      </c>
      <c r="B1645">
        <v>-496.39090229999999</v>
      </c>
      <c r="C1645">
        <v>14352.93843</v>
      </c>
      <c r="D1645">
        <v>1.3270347629999999</v>
      </c>
      <c r="E1645">
        <v>2.2293557370000001</v>
      </c>
      <c r="G1645" s="116"/>
    </row>
    <row r="1646" spans="1:7">
      <c r="A1646" s="116">
        <v>0.68423611111111116</v>
      </c>
      <c r="B1646">
        <v>-496.39097770000001</v>
      </c>
      <c r="C1646">
        <v>14351.681930000001</v>
      </c>
      <c r="D1646">
        <v>1.3329998359999999</v>
      </c>
      <c r="E1646">
        <v>2.2231387100000002</v>
      </c>
      <c r="G1646" s="116"/>
    </row>
    <row r="1647" spans="1:7">
      <c r="A1647" s="116">
        <v>0.68425925925925923</v>
      </c>
      <c r="B1647">
        <v>-496.40450829999997</v>
      </c>
      <c r="C1647">
        <v>14350.328310000001</v>
      </c>
      <c r="D1647">
        <v>1.317256035</v>
      </c>
      <c r="E1647">
        <v>2.220927305</v>
      </c>
      <c r="G1647" s="116"/>
    </row>
    <row r="1648" spans="1:7">
      <c r="A1648" s="116">
        <v>0.68428240740740742</v>
      </c>
      <c r="B1648">
        <v>-496.40253589999998</v>
      </c>
      <c r="C1648">
        <v>14349.603349999999</v>
      </c>
      <c r="D1648">
        <v>1.334585699</v>
      </c>
      <c r="E1648">
        <v>2.2404632809999998</v>
      </c>
      <c r="G1648" s="116"/>
    </row>
    <row r="1649" spans="1:7">
      <c r="A1649" s="116">
        <v>0.6843055555555555</v>
      </c>
      <c r="B1649">
        <v>-496.39921500000003</v>
      </c>
      <c r="C1649">
        <v>14347.87499</v>
      </c>
      <c r="D1649">
        <v>1.3554861709999999</v>
      </c>
      <c r="E1649">
        <v>2.2080106989999999</v>
      </c>
      <c r="G1649" s="116"/>
    </row>
    <row r="1650" spans="1:7">
      <c r="A1650" s="116">
        <v>0.68432870370370369</v>
      </c>
      <c r="B1650">
        <v>-496.39278400000001</v>
      </c>
      <c r="C1650">
        <v>14347.61578</v>
      </c>
      <c r="D1650">
        <v>1.312811105</v>
      </c>
      <c r="E1650">
        <v>2.2162387639999999</v>
      </c>
      <c r="G1650" s="116"/>
    </row>
    <row r="1651" spans="1:7">
      <c r="A1651" s="116">
        <v>0.68435185185185177</v>
      </c>
      <c r="B1651">
        <v>-496.39617329999999</v>
      </c>
      <c r="C1651">
        <v>14346.99329</v>
      </c>
      <c r="D1651">
        <v>1.312871793</v>
      </c>
      <c r="E1651">
        <v>2.1931165450000001</v>
      </c>
      <c r="G1651" s="116"/>
    </row>
    <row r="1652" spans="1:7">
      <c r="A1652" s="116">
        <v>0.68437500000000007</v>
      </c>
      <c r="B1652">
        <v>-496.39018119999997</v>
      </c>
      <c r="C1652">
        <v>14346.948979999999</v>
      </c>
      <c r="D1652">
        <v>1.2973457370000001</v>
      </c>
      <c r="E1652">
        <v>2.192229056</v>
      </c>
      <c r="G1652" s="116"/>
    </row>
    <row r="1653" spans="1:7">
      <c r="A1653" s="116">
        <v>0.68439814814814814</v>
      </c>
      <c r="B1653">
        <v>-496.40652569999997</v>
      </c>
      <c r="C1653">
        <v>14345.677180000001</v>
      </c>
      <c r="D1653">
        <v>1.316890758</v>
      </c>
      <c r="E1653">
        <v>2.2274140029999998</v>
      </c>
      <c r="G1653" s="116"/>
    </row>
    <row r="1654" spans="1:7">
      <c r="A1654" s="116">
        <v>0.68442129629629633</v>
      </c>
      <c r="B1654">
        <v>-496.41150390000001</v>
      </c>
      <c r="C1654">
        <v>14345.50128</v>
      </c>
      <c r="D1654">
        <v>1.3271299089999999</v>
      </c>
      <c r="E1654">
        <v>2.2032779229999999</v>
      </c>
      <c r="G1654" s="116"/>
    </row>
    <row r="1655" spans="1:7">
      <c r="A1655" s="116">
        <v>0.68444444444444441</v>
      </c>
      <c r="B1655">
        <v>-496.41197469999997</v>
      </c>
      <c r="C1655">
        <v>14345.058580000001</v>
      </c>
      <c r="D1655">
        <v>1.356869801</v>
      </c>
      <c r="E1655">
        <v>2.2048701849999999</v>
      </c>
      <c r="G1655" s="116"/>
    </row>
    <row r="1656" spans="1:7">
      <c r="A1656" s="116">
        <v>0.6844675925925926</v>
      </c>
      <c r="B1656">
        <v>-496.39892930000002</v>
      </c>
      <c r="C1656">
        <v>14344.021409999999</v>
      </c>
      <c r="D1656">
        <v>1.315861669</v>
      </c>
      <c r="E1656">
        <v>2.2439044410000002</v>
      </c>
      <c r="G1656" s="116"/>
    </row>
    <row r="1657" spans="1:7">
      <c r="A1657" s="116">
        <v>0.68449074074074068</v>
      </c>
      <c r="B1657">
        <v>-496.399112</v>
      </c>
      <c r="C1657">
        <v>14342.557339999999</v>
      </c>
      <c r="D1657">
        <v>1.303991151</v>
      </c>
      <c r="E1657">
        <v>2.2333119520000002</v>
      </c>
      <c r="G1657" s="116"/>
    </row>
    <row r="1658" spans="1:7">
      <c r="A1658" s="116">
        <v>0.68451388888888898</v>
      </c>
      <c r="B1658">
        <v>-496.402648</v>
      </c>
      <c r="C1658">
        <v>14342.55085</v>
      </c>
      <c r="D1658">
        <v>1.2956894960000001</v>
      </c>
      <c r="E1658">
        <v>2.2192900369999999</v>
      </c>
      <c r="G1658" s="116"/>
    </row>
    <row r="1659" spans="1:7">
      <c r="A1659" s="116">
        <v>0.68453703703703705</v>
      </c>
      <c r="B1659">
        <v>-496.40907379999999</v>
      </c>
      <c r="C1659">
        <v>14341.46859</v>
      </c>
      <c r="D1659">
        <v>1.3522178540000001</v>
      </c>
      <c r="E1659">
        <v>2.2502063809999999</v>
      </c>
      <c r="G1659" s="116"/>
    </row>
    <row r="1660" spans="1:7">
      <c r="A1660" s="116">
        <v>0.68456018518518524</v>
      </c>
      <c r="B1660">
        <v>-496.3940958</v>
      </c>
      <c r="C1660">
        <v>14339.47502</v>
      </c>
      <c r="D1660">
        <v>1.303170972</v>
      </c>
      <c r="E1660">
        <v>2.2591480979999998</v>
      </c>
      <c r="G1660" s="116"/>
    </row>
    <row r="1661" spans="1:7">
      <c r="A1661" s="116">
        <v>0.68458333333333332</v>
      </c>
      <c r="B1661">
        <v>-496.40716939999999</v>
      </c>
      <c r="C1661">
        <v>14338.20732</v>
      </c>
      <c r="D1661">
        <v>1.3714391379999999</v>
      </c>
      <c r="E1661">
        <v>2.2351400099999998</v>
      </c>
      <c r="G1661" s="116"/>
    </row>
    <row r="1662" spans="1:7">
      <c r="A1662" s="116">
        <v>0.68460648148148151</v>
      </c>
      <c r="B1662">
        <v>-496.39852839999998</v>
      </c>
      <c r="C1662">
        <v>14337.96696</v>
      </c>
      <c r="D1662">
        <v>1.2951149900000001</v>
      </c>
      <c r="E1662">
        <v>2.2234895639999999</v>
      </c>
      <c r="G1662" s="116"/>
    </row>
    <row r="1663" spans="1:7">
      <c r="A1663" s="116">
        <v>0.68462962962962959</v>
      </c>
      <c r="B1663">
        <v>-496.40305330000001</v>
      </c>
      <c r="C1663">
        <v>14336.20736</v>
      </c>
      <c r="D1663">
        <v>1.327189596</v>
      </c>
      <c r="E1663">
        <v>2.2302613739999999</v>
      </c>
      <c r="G1663" s="116"/>
    </row>
    <row r="1664" spans="1:7">
      <c r="A1664" s="116">
        <v>0.68465277777777767</v>
      </c>
      <c r="B1664">
        <v>-496.40355039999997</v>
      </c>
      <c r="C1664">
        <v>14336.18021</v>
      </c>
      <c r="D1664">
        <v>1.337077096</v>
      </c>
      <c r="E1664">
        <v>2.2263359060000001</v>
      </c>
      <c r="G1664" s="116"/>
    </row>
    <row r="1665" spans="1:7">
      <c r="A1665" s="116">
        <v>0.68467592592592597</v>
      </c>
      <c r="B1665">
        <v>-496.40232379999998</v>
      </c>
      <c r="C1665">
        <v>14335.05665</v>
      </c>
      <c r="D1665">
        <v>1.3459032449999999</v>
      </c>
      <c r="E1665">
        <v>2.2300053110000002</v>
      </c>
      <c r="G1665" s="116"/>
    </row>
    <row r="1666" spans="1:7">
      <c r="A1666" s="116">
        <v>0.68469907407407404</v>
      </c>
      <c r="B1666">
        <v>-496.40971569999999</v>
      </c>
      <c r="C1666">
        <v>14333.649890000001</v>
      </c>
      <c r="D1666">
        <v>1.36875305</v>
      </c>
      <c r="E1666">
        <v>2.2351526229999998</v>
      </c>
      <c r="G1666" s="116"/>
    </row>
    <row r="1667" spans="1:7">
      <c r="A1667" s="116">
        <v>0.68472222222222223</v>
      </c>
      <c r="B1667">
        <v>-496.39973700000002</v>
      </c>
      <c r="C1667">
        <v>14332.026030000001</v>
      </c>
      <c r="D1667">
        <v>1.3135089529999999</v>
      </c>
      <c r="E1667">
        <v>2.2425194130000001</v>
      </c>
      <c r="G1667" s="116"/>
    </row>
    <row r="1668" spans="1:7">
      <c r="A1668" s="116">
        <v>0.68474537037037031</v>
      </c>
      <c r="B1668">
        <v>-496.40217669999998</v>
      </c>
      <c r="C1668">
        <v>14330.291660000001</v>
      </c>
      <c r="D1668">
        <v>1.312395392</v>
      </c>
      <c r="E1668">
        <v>2.2482176969999998</v>
      </c>
      <c r="G1668" s="116"/>
    </row>
    <row r="1669" spans="1:7">
      <c r="A1669" s="116">
        <v>0.6847685185185185</v>
      </c>
      <c r="B1669">
        <v>-496.4105088</v>
      </c>
      <c r="C1669">
        <v>14328.59489</v>
      </c>
      <c r="D1669">
        <v>1.32716017</v>
      </c>
      <c r="E1669">
        <v>2.2405708729999998</v>
      </c>
      <c r="G1669" s="116"/>
    </row>
    <row r="1670" spans="1:7">
      <c r="A1670" s="116">
        <v>0.68479166666666658</v>
      </c>
      <c r="B1670">
        <v>-496.41076750000002</v>
      </c>
      <c r="C1670">
        <v>14328.463610000001</v>
      </c>
      <c r="D1670">
        <v>1.3162994130000001</v>
      </c>
      <c r="E1670">
        <v>2.2444968319999998</v>
      </c>
      <c r="G1670" s="116"/>
    </row>
    <row r="1671" spans="1:7">
      <c r="A1671" s="116">
        <v>0.68481481481481488</v>
      </c>
      <c r="B1671">
        <v>-496.40515429999999</v>
      </c>
      <c r="C1671">
        <v>14328.01734</v>
      </c>
      <c r="D1671">
        <v>1.3172918360000001</v>
      </c>
      <c r="E1671">
        <v>2.2075015420000001</v>
      </c>
      <c r="G1671" s="116"/>
    </row>
    <row r="1672" spans="1:7">
      <c r="A1672" s="116">
        <v>0.68483796296296295</v>
      </c>
      <c r="B1672">
        <v>-496.4025484</v>
      </c>
      <c r="C1672">
        <v>14326.17541</v>
      </c>
      <c r="D1672">
        <v>1.3402219310000001</v>
      </c>
      <c r="E1672">
        <v>2.20188468</v>
      </c>
      <c r="G1672" s="116"/>
    </row>
    <row r="1673" spans="1:7">
      <c r="A1673" s="116">
        <v>0.68486111111111114</v>
      </c>
      <c r="B1673">
        <v>-496.39899109999999</v>
      </c>
      <c r="C1673">
        <v>14325.18425</v>
      </c>
      <c r="D1673">
        <v>1.353310724</v>
      </c>
      <c r="E1673">
        <v>2.244840784</v>
      </c>
      <c r="G1673" s="116"/>
    </row>
    <row r="1674" spans="1:7">
      <c r="A1674" s="116">
        <v>0.68488425925925922</v>
      </c>
      <c r="B1674">
        <v>-496.40329800000001</v>
      </c>
      <c r="C1674">
        <v>14323.445519999999</v>
      </c>
      <c r="D1674">
        <v>1.3445078420000001</v>
      </c>
      <c r="E1674">
        <v>2.1874434260000002</v>
      </c>
      <c r="G1674" s="116"/>
    </row>
    <row r="1675" spans="1:7">
      <c r="A1675" s="116">
        <v>0.68490740740740741</v>
      </c>
      <c r="B1675">
        <v>-496.40670729999999</v>
      </c>
      <c r="C1675">
        <v>14322.9743</v>
      </c>
      <c r="D1675">
        <v>1.3113058879999999</v>
      </c>
      <c r="E1675">
        <v>2.1959970900000001</v>
      </c>
      <c r="G1675" s="116"/>
    </row>
    <row r="1676" spans="1:7">
      <c r="A1676" s="116">
        <v>0.68493055555555549</v>
      </c>
      <c r="B1676">
        <v>-496.39522799999997</v>
      </c>
      <c r="C1676">
        <v>14321.79341</v>
      </c>
      <c r="D1676">
        <v>1.2860130350000001</v>
      </c>
      <c r="E1676">
        <v>2.2373453149999998</v>
      </c>
      <c r="G1676" s="116"/>
    </row>
    <row r="1677" spans="1:7">
      <c r="A1677" s="116">
        <v>0.68495370370370379</v>
      </c>
      <c r="B1677">
        <v>-496.3995291</v>
      </c>
      <c r="C1677">
        <v>14320.564700000001</v>
      </c>
      <c r="D1677">
        <v>1.3397874030000001</v>
      </c>
      <c r="E1677">
        <v>2.2218987139999999</v>
      </c>
      <c r="G1677" s="116"/>
    </row>
    <row r="1678" spans="1:7">
      <c r="A1678" s="116">
        <v>0.68497685185185186</v>
      </c>
      <c r="B1678">
        <v>-496.4104054</v>
      </c>
      <c r="C1678">
        <v>14320.34426</v>
      </c>
      <c r="D1678">
        <v>1.2864961660000001</v>
      </c>
      <c r="E1678">
        <v>2.2114618259999999</v>
      </c>
      <c r="G1678" s="116"/>
    </row>
    <row r="1679" spans="1:7">
      <c r="A1679" s="116">
        <v>0.68500000000000005</v>
      </c>
      <c r="B1679">
        <v>-496.40179339999997</v>
      </c>
      <c r="C1679">
        <v>14319.12881</v>
      </c>
      <c r="D1679">
        <v>1.3143696010000001</v>
      </c>
      <c r="E1679">
        <v>2.2238867729999998</v>
      </c>
      <c r="G1679" s="116"/>
    </row>
    <row r="1680" spans="1:7">
      <c r="A1680" s="116">
        <v>0.68502314814814813</v>
      </c>
      <c r="B1680">
        <v>-496.39913469999999</v>
      </c>
      <c r="C1680">
        <v>14317.93103</v>
      </c>
      <c r="D1680">
        <v>1.3047624790000001</v>
      </c>
      <c r="E1680">
        <v>2.1958003439999998</v>
      </c>
      <c r="G1680" s="116"/>
    </row>
    <row r="1681" spans="1:7">
      <c r="A1681" s="116">
        <v>0.68504629629629632</v>
      </c>
      <c r="B1681">
        <v>-496.39535960000001</v>
      </c>
      <c r="C1681">
        <v>14316.31465</v>
      </c>
      <c r="D1681">
        <v>1.2769980809999999</v>
      </c>
      <c r="E1681">
        <v>2.1922374109999998</v>
      </c>
      <c r="G1681" s="116"/>
    </row>
    <row r="1682" spans="1:7">
      <c r="A1682" s="116">
        <v>0.6850694444444444</v>
      </c>
      <c r="B1682">
        <v>-496.40520880000003</v>
      </c>
      <c r="C1682">
        <v>14315.149520000001</v>
      </c>
      <c r="D1682">
        <v>1.2862001489999999</v>
      </c>
      <c r="E1682">
        <v>2.2314372969999998</v>
      </c>
      <c r="G1682" s="116"/>
    </row>
    <row r="1683" spans="1:7">
      <c r="A1683" s="116">
        <v>0.6850925925925927</v>
      </c>
      <c r="B1683">
        <v>-496.41095960000001</v>
      </c>
      <c r="C1683">
        <v>14314.151529999999</v>
      </c>
      <c r="D1683">
        <v>1.286893249</v>
      </c>
      <c r="E1683">
        <v>2.1943396480000001</v>
      </c>
      <c r="G1683" s="116"/>
    </row>
    <row r="1684" spans="1:7">
      <c r="A1684" s="116">
        <v>0.68511574074074078</v>
      </c>
      <c r="B1684">
        <v>-496.40765329999999</v>
      </c>
      <c r="C1684">
        <v>14312.4444</v>
      </c>
      <c r="D1684">
        <v>1.280734496</v>
      </c>
      <c r="E1684">
        <v>2.2132953419999999</v>
      </c>
      <c r="G1684" s="116"/>
    </row>
    <row r="1685" spans="1:7">
      <c r="A1685" s="116">
        <v>0.68513888888888896</v>
      </c>
      <c r="B1685">
        <v>-496.39589790000002</v>
      </c>
      <c r="C1685">
        <v>14311.198259999999</v>
      </c>
      <c r="D1685">
        <v>1.2639888189999999</v>
      </c>
      <c r="E1685">
        <v>2.2236427170000002</v>
      </c>
      <c r="G1685" s="116"/>
    </row>
    <row r="1686" spans="1:7">
      <c r="A1686" s="116">
        <v>0.68516203703703704</v>
      </c>
      <c r="B1686">
        <v>-496.40019919999997</v>
      </c>
      <c r="C1686">
        <v>14310.56378</v>
      </c>
      <c r="D1686">
        <v>1.300806476</v>
      </c>
      <c r="E1686">
        <v>2.214771796</v>
      </c>
      <c r="G1686" s="116"/>
    </row>
    <row r="1687" spans="1:7">
      <c r="A1687" s="116">
        <v>0.68518518518518512</v>
      </c>
      <c r="B1687">
        <v>-496.40406539999998</v>
      </c>
      <c r="C1687">
        <v>14309.659589999999</v>
      </c>
      <c r="D1687">
        <v>1.2783384719999999</v>
      </c>
      <c r="E1687">
        <v>2.2300299520000002</v>
      </c>
      <c r="G1687" s="116"/>
    </row>
    <row r="1688" spans="1:7">
      <c r="A1688" s="116">
        <v>0.68520833333333331</v>
      </c>
      <c r="B1688">
        <v>-496.39738319999998</v>
      </c>
      <c r="C1688">
        <v>14308.51362</v>
      </c>
      <c r="D1688">
        <v>1.2810935990000001</v>
      </c>
      <c r="E1688">
        <v>2.2373462900000001</v>
      </c>
      <c r="G1688" s="116"/>
    </row>
    <row r="1689" spans="1:7">
      <c r="A1689" s="116">
        <v>0.68523148148148139</v>
      </c>
      <c r="B1689">
        <v>-496.40385079999999</v>
      </c>
      <c r="C1689">
        <v>14307.459709999999</v>
      </c>
      <c r="D1689">
        <v>1.2947075889999999</v>
      </c>
      <c r="E1689">
        <v>2.1957621239999998</v>
      </c>
      <c r="G1689" s="116"/>
    </row>
    <row r="1690" spans="1:7">
      <c r="A1690" s="116">
        <v>0.68525462962962969</v>
      </c>
      <c r="B1690">
        <v>-496.40838020000001</v>
      </c>
      <c r="C1690">
        <v>14305.46363</v>
      </c>
      <c r="D1690">
        <v>1.34042686</v>
      </c>
      <c r="E1690">
        <v>2.2108160940000001</v>
      </c>
      <c r="G1690" s="116"/>
    </row>
    <row r="1691" spans="1:7">
      <c r="A1691" s="116">
        <v>0.68527777777777776</v>
      </c>
      <c r="B1691">
        <v>-496.40124500000002</v>
      </c>
      <c r="C1691">
        <v>14304.95026</v>
      </c>
      <c r="D1691">
        <v>1.2658201469999999</v>
      </c>
      <c r="E1691">
        <v>2.207850718</v>
      </c>
      <c r="G1691" s="116"/>
    </row>
    <row r="1692" spans="1:7">
      <c r="A1692" s="116">
        <v>0.68530092592592595</v>
      </c>
      <c r="B1692">
        <v>-496.40097040000001</v>
      </c>
      <c r="C1692">
        <v>14304.93295</v>
      </c>
      <c r="D1692">
        <v>1.336395604</v>
      </c>
      <c r="E1692">
        <v>2.1933308679999999</v>
      </c>
      <c r="G1692" s="116"/>
    </row>
    <row r="1693" spans="1:7">
      <c r="A1693" s="116">
        <v>0.68532407407407403</v>
      </c>
      <c r="B1693">
        <v>-496.3978788</v>
      </c>
      <c r="C1693">
        <v>14303.984469999999</v>
      </c>
      <c r="D1693">
        <v>1.2466750040000001</v>
      </c>
      <c r="E1693">
        <v>2.2117190729999998</v>
      </c>
      <c r="G1693" s="116"/>
    </row>
    <row r="1694" spans="1:7">
      <c r="A1694" s="116">
        <v>0.68534722222222222</v>
      </c>
      <c r="B1694">
        <v>-496.41168329999999</v>
      </c>
      <c r="C1694">
        <v>14303.479079999999</v>
      </c>
      <c r="D1694">
        <v>1.274149526</v>
      </c>
      <c r="E1694">
        <v>2.2165312290000001</v>
      </c>
      <c r="G1694" s="116"/>
    </row>
    <row r="1695" spans="1:7">
      <c r="A1695" s="116">
        <v>0.6853703703703703</v>
      </c>
      <c r="B1695">
        <v>-496.41194630000001</v>
      </c>
      <c r="C1695">
        <v>14302.815339999999</v>
      </c>
      <c r="D1695">
        <v>1.285536456</v>
      </c>
      <c r="E1695">
        <v>2.2044210199999998</v>
      </c>
      <c r="G1695" s="116"/>
    </row>
    <row r="1696" spans="1:7">
      <c r="A1696" s="116">
        <v>0.6853935185185186</v>
      </c>
      <c r="B1696">
        <v>-496.40315240000001</v>
      </c>
      <c r="C1696">
        <v>14302.735360000001</v>
      </c>
      <c r="D1696">
        <v>1.2591849420000001</v>
      </c>
      <c r="E1696">
        <v>2.2008081339999999</v>
      </c>
      <c r="G1696" s="116"/>
    </row>
    <row r="1697" spans="1:7">
      <c r="A1697" s="116">
        <v>0.68541666666666667</v>
      </c>
      <c r="B1697">
        <v>-496.3960659</v>
      </c>
      <c r="C1697">
        <v>14301.14119</v>
      </c>
      <c r="D1697">
        <v>1.3296124709999999</v>
      </c>
      <c r="E1697">
        <v>2.1900752460000001</v>
      </c>
      <c r="G1697" s="116"/>
    </row>
    <row r="1698" spans="1:7">
      <c r="A1698" s="116">
        <v>0.68543981481481486</v>
      </c>
      <c r="B1698">
        <v>-496.41101800000001</v>
      </c>
      <c r="C1698">
        <v>14300.59031</v>
      </c>
      <c r="D1698">
        <v>1.302895914</v>
      </c>
      <c r="E1698">
        <v>2.1992036819999998</v>
      </c>
      <c r="G1698" s="116"/>
    </row>
    <row r="1699" spans="1:7">
      <c r="A1699" s="116">
        <v>0.68546296296296294</v>
      </c>
      <c r="B1699">
        <v>-496.39270399999998</v>
      </c>
      <c r="C1699">
        <v>14299.45469</v>
      </c>
      <c r="D1699">
        <v>1.3032104760000001</v>
      </c>
      <c r="E1699">
        <v>2.2033663040000002</v>
      </c>
      <c r="G1699" s="116"/>
    </row>
    <row r="1700" spans="1:7">
      <c r="A1700" s="116">
        <v>0.68548611111111113</v>
      </c>
      <c r="B1700">
        <v>-496.40973550000001</v>
      </c>
      <c r="C1700">
        <v>14299.142949999999</v>
      </c>
      <c r="D1700">
        <v>1.341161821</v>
      </c>
      <c r="E1700">
        <v>2.2041876189999998</v>
      </c>
      <c r="G1700" s="116"/>
    </row>
    <row r="1701" spans="1:7">
      <c r="A1701" s="116">
        <v>0.68550925925925921</v>
      </c>
      <c r="B1701">
        <v>-496.40534550000001</v>
      </c>
      <c r="C1701">
        <v>14298.280849999999</v>
      </c>
      <c r="D1701">
        <v>1.268502639</v>
      </c>
      <c r="E1701">
        <v>2.1974872350000001</v>
      </c>
      <c r="G1701" s="116"/>
    </row>
    <row r="1702" spans="1:7">
      <c r="A1702" s="116">
        <v>0.68553240740740751</v>
      </c>
      <c r="B1702">
        <v>-496.39022160000002</v>
      </c>
      <c r="C1702">
        <v>14297.969709999999</v>
      </c>
      <c r="D1702">
        <v>1.3179857230000001</v>
      </c>
      <c r="E1702">
        <v>2.1999162160000001</v>
      </c>
      <c r="G1702" s="116"/>
    </row>
    <row r="1703" spans="1:7">
      <c r="A1703" s="116">
        <v>0.68555555555555558</v>
      </c>
      <c r="B1703">
        <v>-496.40850920000003</v>
      </c>
      <c r="C1703">
        <v>14297.467269999999</v>
      </c>
      <c r="D1703">
        <v>1.2936494430000001</v>
      </c>
      <c r="E1703">
        <v>2.1986457879999999</v>
      </c>
      <c r="G1703" s="116"/>
    </row>
    <row r="1704" spans="1:7">
      <c r="A1704" s="116">
        <v>0.68557870370370377</v>
      </c>
      <c r="B1704">
        <v>-496.39437759999998</v>
      </c>
      <c r="C1704">
        <v>14296.23753</v>
      </c>
      <c r="D1704">
        <v>1.34096941</v>
      </c>
      <c r="E1704">
        <v>2.200848288</v>
      </c>
      <c r="G1704" s="116"/>
    </row>
    <row r="1705" spans="1:7">
      <c r="A1705" s="116">
        <v>0.68560185185185185</v>
      </c>
      <c r="B1705">
        <v>-496.41090650000001</v>
      </c>
      <c r="C1705">
        <v>14295.61175</v>
      </c>
      <c r="D1705">
        <v>1.2870700369999999</v>
      </c>
      <c r="E1705">
        <v>2.2303040680000001</v>
      </c>
      <c r="G1705" s="116"/>
    </row>
    <row r="1706" spans="1:7">
      <c r="A1706" s="116">
        <v>0.68562499999999993</v>
      </c>
      <c r="B1706">
        <v>-496.40815170000002</v>
      </c>
      <c r="C1706">
        <v>14295.587960000001</v>
      </c>
      <c r="D1706">
        <v>1.2992972119999999</v>
      </c>
      <c r="E1706">
        <v>2.215457239</v>
      </c>
      <c r="G1706" s="116"/>
    </row>
    <row r="1707" spans="1:7">
      <c r="A1707" s="116">
        <v>0.68564814814814812</v>
      </c>
      <c r="B1707">
        <v>-496.40120000000002</v>
      </c>
      <c r="C1707">
        <v>14295.05881</v>
      </c>
      <c r="D1707">
        <v>1.33659514</v>
      </c>
      <c r="E1707">
        <v>2.2137398529999999</v>
      </c>
      <c r="G1707" s="116"/>
    </row>
    <row r="1708" spans="1:7">
      <c r="A1708" s="116">
        <v>0.6856712962962962</v>
      </c>
      <c r="B1708">
        <v>-496.39183809999997</v>
      </c>
      <c r="C1708">
        <v>14294.432210000001</v>
      </c>
      <c r="D1708">
        <v>1.304833701</v>
      </c>
      <c r="E1708">
        <v>2.207118388</v>
      </c>
      <c r="G1708" s="116"/>
    </row>
    <row r="1709" spans="1:7">
      <c r="A1709" s="116">
        <v>0.6856944444444445</v>
      </c>
      <c r="B1709">
        <v>-496.39759179999999</v>
      </c>
      <c r="C1709">
        <v>14294.219230000001</v>
      </c>
      <c r="D1709">
        <v>1.3013718460000001</v>
      </c>
      <c r="E1709">
        <v>2.1990440219999998</v>
      </c>
      <c r="G1709" s="116"/>
    </row>
    <row r="1710" spans="1:7">
      <c r="A1710" s="116">
        <v>0.68571759259259257</v>
      </c>
      <c r="B1710">
        <v>-496.39294030000002</v>
      </c>
      <c r="C1710">
        <v>14293.42554</v>
      </c>
      <c r="D1710">
        <v>1.340483375</v>
      </c>
      <c r="E1710">
        <v>2.2145814330000002</v>
      </c>
      <c r="G1710" s="116"/>
    </row>
    <row r="1711" spans="1:7">
      <c r="A1711" s="116">
        <v>0.68574074074074076</v>
      </c>
      <c r="B1711">
        <v>-496.41188779999999</v>
      </c>
      <c r="C1711">
        <v>14292.85549</v>
      </c>
      <c r="D1711">
        <v>1.3024833920000001</v>
      </c>
      <c r="E1711">
        <v>2.2071023090000002</v>
      </c>
      <c r="G1711" s="116"/>
    </row>
    <row r="1712" spans="1:7">
      <c r="A1712" s="116">
        <v>0.68576388888888884</v>
      </c>
      <c r="B1712">
        <v>-496.40756959999999</v>
      </c>
      <c r="C1712">
        <v>14292.32142</v>
      </c>
      <c r="D1712">
        <v>1.293297052</v>
      </c>
      <c r="E1712">
        <v>2.2063123060000001</v>
      </c>
      <c r="G1712" s="116"/>
    </row>
    <row r="1713" spans="1:7">
      <c r="A1713" s="116">
        <v>0.68578703703703703</v>
      </c>
      <c r="B1713">
        <v>-496.40178659999998</v>
      </c>
      <c r="C1713">
        <v>14291.96351</v>
      </c>
      <c r="D1713">
        <v>1.252557476</v>
      </c>
      <c r="E1713">
        <v>2.2055474940000002</v>
      </c>
      <c r="G1713" s="116"/>
    </row>
    <row r="1714" spans="1:7">
      <c r="A1714" s="116">
        <v>0.68581018518518511</v>
      </c>
      <c r="B1714">
        <v>-496.41186570000002</v>
      </c>
      <c r="C1714">
        <v>14291.03175</v>
      </c>
      <c r="D1714">
        <v>1.292579908</v>
      </c>
      <c r="E1714">
        <v>2.2051100890000002</v>
      </c>
      <c r="G1714" s="116"/>
    </row>
    <row r="1715" spans="1:7">
      <c r="A1715" s="116">
        <v>0.68583333333333341</v>
      </c>
      <c r="B1715">
        <v>-496.40926990000003</v>
      </c>
      <c r="C1715">
        <v>14289.567349999999</v>
      </c>
      <c r="D1715">
        <v>1.257938427</v>
      </c>
      <c r="E1715">
        <v>2.2028246949999999</v>
      </c>
      <c r="G1715" s="116"/>
    </row>
    <row r="1716" spans="1:7">
      <c r="A1716" s="116">
        <v>0.68585648148148148</v>
      </c>
      <c r="B1716">
        <v>-496.4116755</v>
      </c>
      <c r="C1716">
        <v>14288.29643</v>
      </c>
      <c r="D1716">
        <v>1.3046712460000001</v>
      </c>
      <c r="E1716">
        <v>2.2003772160000001</v>
      </c>
      <c r="G1716" s="116"/>
    </row>
    <row r="1717" spans="1:7">
      <c r="A1717" s="116">
        <v>0.68587962962962967</v>
      </c>
      <c r="B1717">
        <v>-496.40676819999999</v>
      </c>
      <c r="C1717">
        <v>14287.714400000001</v>
      </c>
      <c r="D1717">
        <v>1.287568163</v>
      </c>
      <c r="E1717">
        <v>2.241721788</v>
      </c>
      <c r="G1717" s="116"/>
    </row>
    <row r="1718" spans="1:7">
      <c r="A1718" s="116">
        <v>0.68590277777777775</v>
      </c>
      <c r="B1718">
        <v>-496.39796749999999</v>
      </c>
      <c r="C1718">
        <v>14287.13768</v>
      </c>
      <c r="D1718">
        <v>1.3123879119999999</v>
      </c>
      <c r="E1718">
        <v>2.2183715080000002</v>
      </c>
      <c r="G1718" s="116"/>
    </row>
    <row r="1719" spans="1:7">
      <c r="A1719" s="116">
        <v>0.68592592592592594</v>
      </c>
      <c r="B1719">
        <v>-496.40423479999998</v>
      </c>
      <c r="C1719">
        <v>14285.218049999999</v>
      </c>
      <c r="D1719">
        <v>1.300808221</v>
      </c>
      <c r="E1719">
        <v>2.186661355</v>
      </c>
      <c r="G1719" s="116"/>
    </row>
    <row r="1720" spans="1:7">
      <c r="A1720" s="116">
        <v>0.68594907407407402</v>
      </c>
      <c r="B1720">
        <v>-496.40404430000001</v>
      </c>
      <c r="C1720">
        <v>14283.617389999999</v>
      </c>
      <c r="D1720">
        <v>1.343727898</v>
      </c>
      <c r="E1720">
        <v>2.19905536</v>
      </c>
      <c r="G1720" s="116"/>
    </row>
    <row r="1721" spans="1:7">
      <c r="A1721" s="116">
        <v>0.68597222222222232</v>
      </c>
      <c r="B1721">
        <v>-496.39308679999999</v>
      </c>
      <c r="C1721">
        <v>14282.854579999999</v>
      </c>
      <c r="D1721">
        <v>1.2720909929999999</v>
      </c>
      <c r="E1721">
        <v>2.2316074069999998</v>
      </c>
      <c r="G1721" s="116"/>
    </row>
    <row r="1722" spans="1:7">
      <c r="A1722" s="116">
        <v>0.68599537037037039</v>
      </c>
      <c r="B1722">
        <v>-496.40030400000001</v>
      </c>
      <c r="C1722">
        <v>14282.21175</v>
      </c>
      <c r="D1722">
        <v>1.313157168</v>
      </c>
      <c r="E1722">
        <v>2.223325225</v>
      </c>
      <c r="G1722" s="116"/>
    </row>
    <row r="1723" spans="1:7">
      <c r="A1723" s="116">
        <v>0.68601851851851858</v>
      </c>
      <c r="B1723">
        <v>-496.40662900000001</v>
      </c>
      <c r="C1723">
        <v>14281.12328</v>
      </c>
      <c r="D1723">
        <v>1.3079550170000001</v>
      </c>
      <c r="E1723">
        <v>2.2004713599999999</v>
      </c>
      <c r="G1723" s="116"/>
    </row>
    <row r="1724" spans="1:7">
      <c r="A1724" s="116">
        <v>0.68604166666666666</v>
      </c>
      <c r="B1724">
        <v>-496.40553729999999</v>
      </c>
      <c r="C1724">
        <v>14281.101049999999</v>
      </c>
      <c r="D1724">
        <v>1.3033808609999999</v>
      </c>
      <c r="E1724">
        <v>2.2034928100000002</v>
      </c>
      <c r="G1724" s="116"/>
    </row>
    <row r="1725" spans="1:7">
      <c r="A1725" s="116">
        <v>0.68606481481481485</v>
      </c>
      <c r="B1725">
        <v>-496.40948209999999</v>
      </c>
      <c r="C1725">
        <v>14279.51095</v>
      </c>
      <c r="D1725">
        <v>1.2951959209999999</v>
      </c>
      <c r="E1725">
        <v>2.212589538</v>
      </c>
      <c r="G1725" s="116"/>
    </row>
    <row r="1726" spans="1:7">
      <c r="A1726" s="116">
        <v>0.68608796296296293</v>
      </c>
      <c r="B1726">
        <v>-496.39412290000001</v>
      </c>
      <c r="C1726">
        <v>14278.027749999999</v>
      </c>
      <c r="D1726">
        <v>1.3138330819999999</v>
      </c>
      <c r="E1726">
        <v>2.2204446440000001</v>
      </c>
      <c r="G1726" s="116"/>
    </row>
    <row r="1727" spans="1:7">
      <c r="A1727" s="116">
        <v>0.68611111111111101</v>
      </c>
      <c r="B1727">
        <v>-496.39085899999998</v>
      </c>
      <c r="C1727">
        <v>14277.18953</v>
      </c>
      <c r="D1727">
        <v>1.294348549</v>
      </c>
      <c r="E1727">
        <v>2.2157152720000002</v>
      </c>
      <c r="G1727" s="116"/>
    </row>
    <row r="1728" spans="1:7">
      <c r="A1728" s="116">
        <v>0.6861342592592593</v>
      </c>
      <c r="B1728">
        <v>-496.39103189999997</v>
      </c>
      <c r="C1728">
        <v>14276.12048</v>
      </c>
      <c r="D1728">
        <v>1.2819932620000001</v>
      </c>
      <c r="E1728">
        <v>2.1850726150000002</v>
      </c>
      <c r="G1728" s="116"/>
    </row>
    <row r="1729" spans="1:7">
      <c r="A1729" s="116">
        <v>0.68615740740740738</v>
      </c>
      <c r="B1729">
        <v>-496.39147209999999</v>
      </c>
      <c r="C1729">
        <v>14275.13363</v>
      </c>
      <c r="D1729">
        <v>1.2640289250000001</v>
      </c>
      <c r="E1729">
        <v>2.2127743990000002</v>
      </c>
      <c r="G1729" s="116"/>
    </row>
    <row r="1730" spans="1:7">
      <c r="A1730" s="116">
        <v>0.68618055555555557</v>
      </c>
      <c r="B1730">
        <v>-496.39679269999999</v>
      </c>
      <c r="C1730">
        <v>14275.012769999999</v>
      </c>
      <c r="D1730">
        <v>1.3128569809999999</v>
      </c>
      <c r="E1730">
        <v>2.2216796649999999</v>
      </c>
      <c r="G1730" s="116"/>
    </row>
    <row r="1731" spans="1:7">
      <c r="A1731" s="116">
        <v>0.68620370370370365</v>
      </c>
      <c r="B1731">
        <v>-496.40440840000002</v>
      </c>
      <c r="C1731">
        <v>14273.6621</v>
      </c>
      <c r="D1731">
        <v>1.291555242</v>
      </c>
      <c r="E1731">
        <v>2.2103489010000001</v>
      </c>
      <c r="G1731" s="116"/>
    </row>
    <row r="1732" spans="1:7">
      <c r="A1732" s="116">
        <v>0.68622685185185184</v>
      </c>
      <c r="B1732">
        <v>-496.41019590000002</v>
      </c>
      <c r="C1732">
        <v>14273.167090000001</v>
      </c>
      <c r="D1732">
        <v>1.249793527</v>
      </c>
      <c r="E1732">
        <v>2.216692713</v>
      </c>
      <c r="G1732" s="116"/>
    </row>
    <row r="1733" spans="1:7">
      <c r="A1733" s="116">
        <v>0.68624999999999992</v>
      </c>
      <c r="B1733">
        <v>-496.39679699999999</v>
      </c>
      <c r="C1733">
        <v>14271.504580000001</v>
      </c>
      <c r="D1733">
        <v>1.293503012</v>
      </c>
      <c r="E1733">
        <v>2.204065044</v>
      </c>
      <c r="G1733" s="116"/>
    </row>
    <row r="1734" spans="1:7">
      <c r="A1734" s="116">
        <v>0.68627314814814822</v>
      </c>
      <c r="B1734">
        <v>-496.39859410000003</v>
      </c>
      <c r="C1734">
        <v>14270.183639999999</v>
      </c>
      <c r="D1734">
        <v>1.2926749930000001</v>
      </c>
      <c r="E1734">
        <v>2.2411369969999999</v>
      </c>
      <c r="G1734" s="116"/>
    </row>
    <row r="1735" spans="1:7">
      <c r="A1735" s="116">
        <v>0.68629629629629629</v>
      </c>
      <c r="B1735">
        <v>-496.39470799999998</v>
      </c>
      <c r="C1735">
        <v>14268.37082</v>
      </c>
      <c r="D1735">
        <v>1.2912346770000001</v>
      </c>
      <c r="E1735">
        <v>2.1899593930000001</v>
      </c>
      <c r="G1735" s="116"/>
    </row>
    <row r="1736" spans="1:7">
      <c r="A1736" s="116">
        <v>0.68631944444444448</v>
      </c>
      <c r="B1736">
        <v>-496.4106476</v>
      </c>
      <c r="C1736">
        <v>14267.26088</v>
      </c>
      <c r="D1736">
        <v>1.2868934729999999</v>
      </c>
      <c r="E1736">
        <v>2.1861760079999999</v>
      </c>
      <c r="G1736" s="116"/>
    </row>
    <row r="1737" spans="1:7">
      <c r="A1737" s="116">
        <v>0.68634259259259256</v>
      </c>
      <c r="B1737">
        <v>-496.39472080000002</v>
      </c>
      <c r="C1737">
        <v>14266.610849999999</v>
      </c>
      <c r="D1737">
        <v>1.293608133</v>
      </c>
      <c r="E1737">
        <v>2.2160884919999999</v>
      </c>
      <c r="G1737" s="116"/>
    </row>
    <row r="1738" spans="1:7">
      <c r="A1738" s="116">
        <v>0.68636574074074075</v>
      </c>
      <c r="B1738">
        <v>-496.39264100000003</v>
      </c>
      <c r="C1738">
        <v>14266.20492</v>
      </c>
      <c r="D1738">
        <v>1.2731438669999999</v>
      </c>
      <c r="E1738">
        <v>2.226081255</v>
      </c>
      <c r="G1738" s="116"/>
    </row>
    <row r="1739" spans="1:7">
      <c r="A1739" s="116">
        <v>0.68638888888888883</v>
      </c>
      <c r="B1739">
        <v>-496.40059869999999</v>
      </c>
      <c r="C1739">
        <v>14265.294540000001</v>
      </c>
      <c r="D1739">
        <v>1.309240943</v>
      </c>
      <c r="E1739">
        <v>2.1989665500000002</v>
      </c>
      <c r="G1739" s="116"/>
    </row>
    <row r="1740" spans="1:7">
      <c r="A1740" s="116">
        <v>0.68641203703703713</v>
      </c>
      <c r="B1740">
        <v>-496.40493359999999</v>
      </c>
      <c r="C1740">
        <v>14263.63673</v>
      </c>
      <c r="D1740">
        <v>1.280548378</v>
      </c>
      <c r="E1740">
        <v>2.1912850970000002</v>
      </c>
      <c r="G1740" s="116"/>
    </row>
    <row r="1741" spans="1:7">
      <c r="A1741" s="116">
        <v>0.6864351851851852</v>
      </c>
      <c r="B1741">
        <v>-496.3926788</v>
      </c>
      <c r="C1741">
        <v>14262.72611</v>
      </c>
      <c r="D1741">
        <v>1.3460111729999999</v>
      </c>
      <c r="E1741">
        <v>2.208029501</v>
      </c>
      <c r="G1741" s="116"/>
    </row>
    <row r="1742" spans="1:7">
      <c r="A1742" s="116">
        <v>0.68645833333333339</v>
      </c>
      <c r="B1742">
        <v>-496.39973600000002</v>
      </c>
      <c r="C1742">
        <v>14261.077670000001</v>
      </c>
      <c r="D1742">
        <v>1.338151858</v>
      </c>
      <c r="E1742">
        <v>2.1976448240000002</v>
      </c>
      <c r="G1742" s="116"/>
    </row>
    <row r="1743" spans="1:7">
      <c r="A1743" s="116">
        <v>0.68648148148148147</v>
      </c>
      <c r="B1743">
        <v>-496.39094360000001</v>
      </c>
      <c r="C1743">
        <v>14259.27763</v>
      </c>
      <c r="D1743">
        <v>1.3062167440000001</v>
      </c>
      <c r="E1743">
        <v>2.1958098179999999</v>
      </c>
      <c r="G1743" s="116"/>
    </row>
    <row r="1744" spans="1:7">
      <c r="A1744" s="116">
        <v>0.68650462962962966</v>
      </c>
      <c r="B1744">
        <v>-496.39848110000003</v>
      </c>
      <c r="C1744">
        <v>14258.531940000001</v>
      </c>
      <c r="D1744">
        <v>1.314541851</v>
      </c>
      <c r="E1744">
        <v>2.208131485</v>
      </c>
      <c r="G1744" s="116"/>
    </row>
    <row r="1745" spans="1:7">
      <c r="A1745" s="116">
        <v>0.68652777777777774</v>
      </c>
      <c r="B1745">
        <v>-496.39507379999998</v>
      </c>
      <c r="C1745">
        <v>14257.894490000001</v>
      </c>
      <c r="D1745">
        <v>1.3246133069999999</v>
      </c>
      <c r="E1745">
        <v>2.2065271360000001</v>
      </c>
      <c r="G1745" s="116"/>
    </row>
    <row r="1746" spans="1:7">
      <c r="A1746" s="116">
        <v>0.68655092592592604</v>
      </c>
      <c r="B1746">
        <v>-496.40472299999999</v>
      </c>
      <c r="C1746">
        <v>14257.188200000001</v>
      </c>
      <c r="D1746">
        <v>1.2902591619999999</v>
      </c>
      <c r="E1746">
        <v>2.1898538570000001</v>
      </c>
      <c r="G1746" s="116"/>
    </row>
    <row r="1747" spans="1:7">
      <c r="A1747" s="116">
        <v>0.68657407407407411</v>
      </c>
      <c r="B1747">
        <v>-496.40123260000001</v>
      </c>
      <c r="C1747">
        <v>14256.62163</v>
      </c>
      <c r="D1747">
        <v>1.2847197610000001</v>
      </c>
      <c r="E1747">
        <v>2.2069072709999999</v>
      </c>
      <c r="G1747" s="116"/>
    </row>
    <row r="1748" spans="1:7">
      <c r="A1748" s="116">
        <v>0.68659722222222219</v>
      </c>
      <c r="B1748">
        <v>-496.40663979999999</v>
      </c>
      <c r="C1748">
        <v>14255.166450000001</v>
      </c>
      <c r="D1748">
        <v>1.2915298070000001</v>
      </c>
      <c r="E1748">
        <v>2.2269915600000001</v>
      </c>
      <c r="G1748" s="116"/>
    </row>
    <row r="1749" spans="1:7">
      <c r="A1749" s="116">
        <v>0.68662037037037038</v>
      </c>
      <c r="B1749">
        <v>-496.40798660000002</v>
      </c>
      <c r="C1749">
        <v>14253.32231</v>
      </c>
      <c r="D1749">
        <v>1.354375672</v>
      </c>
      <c r="E1749">
        <v>2.2157693599999999</v>
      </c>
      <c r="G1749" s="116"/>
    </row>
    <row r="1750" spans="1:7">
      <c r="A1750" s="116">
        <v>0.68664351851851846</v>
      </c>
      <c r="B1750">
        <v>-496.40753569999998</v>
      </c>
      <c r="C1750">
        <v>14251.925499999999</v>
      </c>
      <c r="D1750">
        <v>1.30415123</v>
      </c>
      <c r="E1750">
        <v>2.2219123060000001</v>
      </c>
      <c r="G1750" s="116"/>
    </row>
    <row r="1751" spans="1:7">
      <c r="A1751" s="116">
        <v>0.68666666666666665</v>
      </c>
      <c r="B1751">
        <v>-496.39241859999998</v>
      </c>
      <c r="C1751">
        <v>14251.460789999999</v>
      </c>
      <c r="D1751">
        <v>1.319221625</v>
      </c>
      <c r="E1751">
        <v>2.1981236869999998</v>
      </c>
      <c r="G1751" s="116"/>
    </row>
    <row r="1752" spans="1:7">
      <c r="A1752" s="116">
        <v>0.68668981481481473</v>
      </c>
      <c r="B1752">
        <v>-496.40593710000002</v>
      </c>
      <c r="C1752">
        <v>14251.398569999999</v>
      </c>
      <c r="D1752">
        <v>1.313382356</v>
      </c>
      <c r="E1752">
        <v>2.2385327620000002</v>
      </c>
      <c r="G1752" s="116"/>
    </row>
    <row r="1753" spans="1:7">
      <c r="A1753" s="116">
        <v>0.68671296296296302</v>
      </c>
      <c r="B1753">
        <v>-496.39668119999999</v>
      </c>
      <c r="C1753">
        <v>14249.74827</v>
      </c>
      <c r="D1753">
        <v>1.314466803</v>
      </c>
      <c r="E1753">
        <v>2.2063845940000002</v>
      </c>
      <c r="G1753" s="116"/>
    </row>
    <row r="1754" spans="1:7">
      <c r="A1754" s="116">
        <v>0.6867361111111111</v>
      </c>
      <c r="B1754">
        <v>-496.40018300000003</v>
      </c>
      <c r="C1754">
        <v>14248.32662</v>
      </c>
      <c r="D1754">
        <v>1.3286368390000001</v>
      </c>
      <c r="E1754">
        <v>2.202501797</v>
      </c>
      <c r="G1754" s="116"/>
    </row>
    <row r="1755" spans="1:7">
      <c r="A1755" s="116">
        <v>0.68675925925925929</v>
      </c>
      <c r="B1755">
        <v>-496.40714379999997</v>
      </c>
      <c r="C1755">
        <v>14247.672399999999</v>
      </c>
      <c r="D1755">
        <v>1.304823195</v>
      </c>
      <c r="E1755">
        <v>2.2158997469999999</v>
      </c>
      <c r="G1755" s="116"/>
    </row>
    <row r="1756" spans="1:7">
      <c r="A1756" s="116">
        <v>0.68678240740740737</v>
      </c>
      <c r="B1756">
        <v>-496.4042321</v>
      </c>
      <c r="C1756">
        <v>14247.622579999999</v>
      </c>
      <c r="D1756">
        <v>1.3091321600000001</v>
      </c>
      <c r="E1756">
        <v>2.2164420530000002</v>
      </c>
      <c r="G1756" s="116"/>
    </row>
    <row r="1757" spans="1:7">
      <c r="A1757" s="116">
        <v>0.68680555555555556</v>
      </c>
      <c r="B1757">
        <v>-496.3918893</v>
      </c>
      <c r="C1757">
        <v>14246.236699999999</v>
      </c>
      <c r="D1757">
        <v>1.297866618</v>
      </c>
      <c r="E1757">
        <v>2.2087038419999998</v>
      </c>
      <c r="G1757" s="116"/>
    </row>
    <row r="1758" spans="1:7">
      <c r="A1758" s="116">
        <v>0.68682870370370364</v>
      </c>
      <c r="B1758">
        <v>-496.3936693</v>
      </c>
      <c r="C1758">
        <v>14244.81133</v>
      </c>
      <c r="D1758">
        <v>1.2735744899999999</v>
      </c>
      <c r="E1758">
        <v>2.2234938990000002</v>
      </c>
      <c r="G1758" s="116"/>
    </row>
    <row r="1759" spans="1:7">
      <c r="A1759" s="116">
        <v>0.68685185185185194</v>
      </c>
      <c r="B1759">
        <v>-496.40807819999998</v>
      </c>
      <c r="C1759">
        <v>14244.7799</v>
      </c>
      <c r="D1759">
        <v>1.248941292</v>
      </c>
      <c r="E1759">
        <v>2.2029314329999998</v>
      </c>
      <c r="G1759" s="116"/>
    </row>
    <row r="1760" spans="1:7">
      <c r="A1760" s="116">
        <v>0.68687500000000001</v>
      </c>
      <c r="B1760">
        <v>-496.41021230000001</v>
      </c>
      <c r="C1760">
        <v>14243.62579</v>
      </c>
      <c r="D1760">
        <v>1.326021766</v>
      </c>
      <c r="E1760">
        <v>2.1936138980000002</v>
      </c>
      <c r="G1760" s="116"/>
    </row>
    <row r="1761" spans="1:7">
      <c r="A1761" s="116">
        <v>0.6868981481481482</v>
      </c>
      <c r="B1761">
        <v>-496.41168320000003</v>
      </c>
      <c r="C1761">
        <v>14241.66606</v>
      </c>
      <c r="D1761">
        <v>1.2937342060000001</v>
      </c>
      <c r="E1761">
        <v>2.1898888209999998</v>
      </c>
      <c r="G1761" s="116"/>
    </row>
    <row r="1762" spans="1:7">
      <c r="A1762" s="116">
        <v>0.68692129629629628</v>
      </c>
      <c r="B1762">
        <v>-496.3981617</v>
      </c>
      <c r="C1762">
        <v>14240.6484</v>
      </c>
      <c r="D1762">
        <v>1.3583501650000001</v>
      </c>
      <c r="E1762">
        <v>2.202369617</v>
      </c>
      <c r="G1762" s="116"/>
    </row>
    <row r="1763" spans="1:7">
      <c r="A1763" s="116">
        <v>0.68694444444444447</v>
      </c>
      <c r="B1763">
        <v>-496.4074731</v>
      </c>
      <c r="C1763">
        <v>14239.66639</v>
      </c>
      <c r="D1763">
        <v>1.2679771500000001</v>
      </c>
      <c r="E1763">
        <v>2.2344321389999999</v>
      </c>
      <c r="G1763" s="116"/>
    </row>
    <row r="1764" spans="1:7">
      <c r="A1764" s="116">
        <v>0.68696759259259255</v>
      </c>
      <c r="B1764">
        <v>-496.40761040000001</v>
      </c>
      <c r="C1764">
        <v>14239.08978</v>
      </c>
      <c r="D1764">
        <v>1.2892860580000001</v>
      </c>
      <c r="E1764">
        <v>2.2057245679999999</v>
      </c>
      <c r="G1764" s="116"/>
    </row>
    <row r="1765" spans="1:7">
      <c r="A1765" s="116">
        <v>0.68699074074074085</v>
      </c>
      <c r="B1765">
        <v>-496.40800380000002</v>
      </c>
      <c r="C1765">
        <v>14238.654549999999</v>
      </c>
      <c r="D1765">
        <v>1.325415564</v>
      </c>
      <c r="E1765">
        <v>2.2156247009999999</v>
      </c>
      <c r="G1765" s="116"/>
    </row>
    <row r="1766" spans="1:7">
      <c r="A1766" s="116">
        <v>0.68701388888888892</v>
      </c>
      <c r="B1766">
        <v>-496.39599199999998</v>
      </c>
      <c r="C1766">
        <v>14237.8649</v>
      </c>
      <c r="D1766">
        <v>1.268657371</v>
      </c>
      <c r="E1766">
        <v>2.2309580859999998</v>
      </c>
      <c r="G1766" s="116"/>
    </row>
    <row r="1767" spans="1:7">
      <c r="A1767" s="116">
        <v>0.687037037037037</v>
      </c>
      <c r="B1767">
        <v>-496.40165619999999</v>
      </c>
      <c r="C1767">
        <v>14237.628189999999</v>
      </c>
      <c r="D1767">
        <v>1.29028736</v>
      </c>
      <c r="E1767">
        <v>2.2058653490000002</v>
      </c>
      <c r="G1767" s="116"/>
    </row>
    <row r="1768" spans="1:7">
      <c r="A1768" s="116">
        <v>0.68706018518518519</v>
      </c>
      <c r="B1768">
        <v>-496.39663080000003</v>
      </c>
      <c r="C1768">
        <v>14236.64408</v>
      </c>
      <c r="D1768">
        <v>1.3163901140000001</v>
      </c>
      <c r="E1768">
        <v>2.1831338339999999</v>
      </c>
      <c r="G1768" s="116"/>
    </row>
    <row r="1769" spans="1:7">
      <c r="A1769" s="116">
        <v>0.68708333333333327</v>
      </c>
      <c r="B1769">
        <v>-496.40675770000001</v>
      </c>
      <c r="C1769">
        <v>14235.97818</v>
      </c>
      <c r="D1769">
        <v>1.288152236</v>
      </c>
      <c r="E1769">
        <v>2.2369431149999999</v>
      </c>
      <c r="G1769" s="116"/>
    </row>
    <row r="1770" spans="1:7">
      <c r="A1770" s="116">
        <v>0.68710648148148146</v>
      </c>
      <c r="B1770">
        <v>-496.40080210000002</v>
      </c>
      <c r="C1770">
        <v>14235.859700000001</v>
      </c>
      <c r="D1770">
        <v>1.319364218</v>
      </c>
      <c r="E1770">
        <v>2.2126742199999998</v>
      </c>
      <c r="G1770" s="116"/>
    </row>
    <row r="1771" spans="1:7">
      <c r="A1771" s="116">
        <v>0.68712962962962953</v>
      </c>
      <c r="B1771">
        <v>-496.39446989999999</v>
      </c>
      <c r="C1771">
        <v>14235.2484</v>
      </c>
      <c r="D1771">
        <v>1.296737993</v>
      </c>
      <c r="E1771">
        <v>2.2029854979999999</v>
      </c>
      <c r="G1771" s="116"/>
    </row>
    <row r="1772" spans="1:7">
      <c r="A1772" s="116">
        <v>0.68715277777777783</v>
      </c>
      <c r="B1772">
        <v>-496.40342399999997</v>
      </c>
      <c r="C1772">
        <v>14233.2863</v>
      </c>
      <c r="D1772">
        <v>1.292286241</v>
      </c>
      <c r="E1772">
        <v>2.2198118999999998</v>
      </c>
      <c r="G1772" s="116"/>
    </row>
    <row r="1773" spans="1:7">
      <c r="A1773" s="116">
        <v>0.68717592592592591</v>
      </c>
      <c r="B1773">
        <v>-496.3981498</v>
      </c>
      <c r="C1773">
        <v>14232.50195</v>
      </c>
      <c r="D1773">
        <v>1.299890532</v>
      </c>
      <c r="E1773">
        <v>2.2144087180000001</v>
      </c>
      <c r="G1773" s="116"/>
    </row>
    <row r="1774" spans="1:7">
      <c r="A1774" s="116">
        <v>0.6871990740740741</v>
      </c>
      <c r="B1774">
        <v>-496.3934246</v>
      </c>
      <c r="C1774">
        <v>14230.81302</v>
      </c>
      <c r="D1774">
        <v>1.2981820980000001</v>
      </c>
      <c r="E1774">
        <v>2.223357295</v>
      </c>
      <c r="G1774" s="116"/>
    </row>
    <row r="1775" spans="1:7">
      <c r="A1775" s="116">
        <v>0.68722222222222218</v>
      </c>
      <c r="B1775">
        <v>-496.40517119999998</v>
      </c>
      <c r="C1775">
        <v>14229.220960000001</v>
      </c>
      <c r="D1775">
        <v>1.322712181</v>
      </c>
      <c r="E1775">
        <v>2.2162418530000001</v>
      </c>
      <c r="G1775" s="116"/>
    </row>
    <row r="1776" spans="1:7">
      <c r="A1776" s="116">
        <v>0.68724537037037037</v>
      </c>
      <c r="B1776">
        <v>-496.39210780000002</v>
      </c>
      <c r="C1776">
        <v>14228.42836</v>
      </c>
      <c r="D1776">
        <v>1.3211149360000001</v>
      </c>
      <c r="E1776">
        <v>2.2034459700000002</v>
      </c>
      <c r="G1776" s="116"/>
    </row>
    <row r="1777" spans="1:7">
      <c r="A1777" s="116">
        <v>0.68726851851851845</v>
      </c>
      <c r="B1777">
        <v>-496.40914290000001</v>
      </c>
      <c r="C1777">
        <v>14227.72149</v>
      </c>
      <c r="D1777">
        <v>1.3315703780000001</v>
      </c>
      <c r="E1777">
        <v>2.230559526</v>
      </c>
      <c r="G1777" s="116"/>
    </row>
    <row r="1778" spans="1:7">
      <c r="A1778" s="116">
        <v>0.68729166666666675</v>
      </c>
      <c r="B1778">
        <v>-496.39755530000002</v>
      </c>
      <c r="C1778">
        <v>14225.78919</v>
      </c>
      <c r="D1778">
        <v>1.283512027</v>
      </c>
      <c r="E1778">
        <v>2.1925525810000002</v>
      </c>
      <c r="G1778" s="116"/>
    </row>
    <row r="1779" spans="1:7">
      <c r="A1779" s="116">
        <v>0.68731481481481482</v>
      </c>
      <c r="B1779">
        <v>-496.39596590000002</v>
      </c>
      <c r="C1779">
        <v>14224.83905</v>
      </c>
      <c r="D1779">
        <v>1.2496839099999999</v>
      </c>
      <c r="E1779">
        <v>2.221357486</v>
      </c>
      <c r="G1779" s="116"/>
    </row>
    <row r="1780" spans="1:7">
      <c r="A1780" s="116">
        <v>0.68733796296296301</v>
      </c>
      <c r="B1780">
        <v>-496.40056879999997</v>
      </c>
      <c r="C1780">
        <v>14223.787399999999</v>
      </c>
      <c r="D1780">
        <v>1.347673371</v>
      </c>
      <c r="E1780">
        <v>2.200871604</v>
      </c>
      <c r="G1780" s="116"/>
    </row>
    <row r="1781" spans="1:7">
      <c r="A1781" s="116">
        <v>0.68736111111111109</v>
      </c>
      <c r="B1781">
        <v>-496.400418</v>
      </c>
      <c r="C1781">
        <v>14222.31141</v>
      </c>
      <c r="D1781">
        <v>1.3281663029999999</v>
      </c>
      <c r="E1781">
        <v>2.2068011639999998</v>
      </c>
      <c r="G1781" s="116"/>
    </row>
    <row r="1782" spans="1:7">
      <c r="A1782" s="116">
        <v>0.68738425925925928</v>
      </c>
      <c r="B1782">
        <v>-496.40940669999998</v>
      </c>
      <c r="C1782">
        <v>14221.89647</v>
      </c>
      <c r="D1782">
        <v>1.332454445</v>
      </c>
      <c r="E1782">
        <v>2.2138670980000001</v>
      </c>
      <c r="G1782" s="116"/>
    </row>
    <row r="1783" spans="1:7">
      <c r="A1783" s="116">
        <v>0.68740740740740736</v>
      </c>
      <c r="B1783">
        <v>-496.3995008</v>
      </c>
      <c r="C1783">
        <v>14220.096970000001</v>
      </c>
      <c r="D1783">
        <v>1.2797111430000001</v>
      </c>
      <c r="E1783">
        <v>2.224861099</v>
      </c>
      <c r="G1783" s="116"/>
    </row>
    <row r="1784" spans="1:7">
      <c r="A1784" s="116">
        <v>0.68743055555555566</v>
      </c>
      <c r="B1784">
        <v>-496.40144049999998</v>
      </c>
      <c r="C1784">
        <v>14218.54866</v>
      </c>
      <c r="D1784">
        <v>1.314410211</v>
      </c>
      <c r="E1784">
        <v>2.2252469920000002</v>
      </c>
      <c r="G1784" s="116"/>
    </row>
    <row r="1785" spans="1:7">
      <c r="A1785" s="116">
        <v>0.68745370370370373</v>
      </c>
      <c r="B1785">
        <v>-496.40271209999997</v>
      </c>
      <c r="C1785">
        <v>14218.036270000001</v>
      </c>
      <c r="D1785">
        <v>1.303021011</v>
      </c>
      <c r="E1785">
        <v>2.2282748680000002</v>
      </c>
      <c r="G1785" s="116"/>
    </row>
    <row r="1786" spans="1:7">
      <c r="A1786" s="116">
        <v>0.68747685185185192</v>
      </c>
      <c r="B1786">
        <v>-496.40962530000002</v>
      </c>
      <c r="C1786">
        <v>14216.054340000001</v>
      </c>
      <c r="D1786">
        <v>1.297352896</v>
      </c>
      <c r="E1786">
        <v>2.2270299499999999</v>
      </c>
      <c r="G1786" s="116"/>
    </row>
    <row r="1787" spans="1:7">
      <c r="A1787" s="116">
        <v>0.6875</v>
      </c>
      <c r="B1787">
        <v>-496.39386359999997</v>
      </c>
      <c r="C1787">
        <v>14215.17592</v>
      </c>
      <c r="D1787">
        <v>1.3054089639999999</v>
      </c>
      <c r="E1787">
        <v>2.2182151050000001</v>
      </c>
      <c r="G1787" s="116"/>
    </row>
    <row r="1788" spans="1:7">
      <c r="A1788" s="116">
        <v>0.68752314814814808</v>
      </c>
      <c r="B1788">
        <v>-496.39923320000003</v>
      </c>
      <c r="C1788">
        <v>14213.717290000001</v>
      </c>
      <c r="D1788">
        <v>1.297543903</v>
      </c>
      <c r="E1788">
        <v>2.2041660169999999</v>
      </c>
      <c r="G1788" s="116"/>
    </row>
    <row r="1789" spans="1:7">
      <c r="A1789" s="116">
        <v>0.68754629629629627</v>
      </c>
      <c r="B1789">
        <v>-496.40695149999999</v>
      </c>
      <c r="C1789">
        <v>14212.12579</v>
      </c>
      <c r="D1789">
        <v>1.3123626289999999</v>
      </c>
      <c r="E1789">
        <v>2.1966531589999998</v>
      </c>
      <c r="G1789" s="116"/>
    </row>
    <row r="1790" spans="1:7">
      <c r="A1790" s="116">
        <v>0.68756944444444434</v>
      </c>
      <c r="B1790">
        <v>-496.40807260000003</v>
      </c>
      <c r="C1790">
        <v>14211.361629999999</v>
      </c>
      <c r="D1790">
        <v>1.289824949</v>
      </c>
      <c r="E1790">
        <v>2.1981012679999998</v>
      </c>
      <c r="G1790" s="116"/>
    </row>
    <row r="1791" spans="1:7">
      <c r="A1791" s="116">
        <v>0.68759259259259264</v>
      </c>
      <c r="B1791">
        <v>-496.39292990000001</v>
      </c>
      <c r="C1791">
        <v>14209.61897</v>
      </c>
      <c r="D1791">
        <v>1.3203942319999999</v>
      </c>
      <c r="E1791">
        <v>2.192999125</v>
      </c>
      <c r="G1791" s="116"/>
    </row>
    <row r="1792" spans="1:7">
      <c r="A1792" s="116">
        <v>0.68761574074074072</v>
      </c>
      <c r="B1792">
        <v>-496.40819279999999</v>
      </c>
      <c r="C1792">
        <v>14208.34937</v>
      </c>
      <c r="D1792">
        <v>1.2945344050000001</v>
      </c>
      <c r="E1792">
        <v>2.2095119670000001</v>
      </c>
      <c r="G1792" s="116"/>
    </row>
    <row r="1793" spans="1:7">
      <c r="A1793" s="116">
        <v>0.68763888888888891</v>
      </c>
      <c r="B1793">
        <v>-496.40681530000001</v>
      </c>
      <c r="C1793">
        <v>14207.375910000001</v>
      </c>
      <c r="D1793">
        <v>1.2963234589999999</v>
      </c>
      <c r="E1793">
        <v>2.2305766139999998</v>
      </c>
      <c r="G1793" s="116"/>
    </row>
    <row r="1794" spans="1:7">
      <c r="A1794" s="116">
        <v>0.68766203703703699</v>
      </c>
      <c r="B1794">
        <v>-496.39570329999998</v>
      </c>
      <c r="C1794">
        <v>14205.741910000001</v>
      </c>
      <c r="D1794">
        <v>1.3053206669999999</v>
      </c>
      <c r="E1794">
        <v>2.2024072989999999</v>
      </c>
      <c r="G1794" s="116"/>
    </row>
    <row r="1795" spans="1:7">
      <c r="A1795" s="116">
        <v>0.68768518518518518</v>
      </c>
      <c r="B1795">
        <v>-496.39167020000002</v>
      </c>
      <c r="C1795">
        <v>14205.36032</v>
      </c>
      <c r="D1795">
        <v>1.3120942520000001</v>
      </c>
      <c r="E1795">
        <v>2.194885303</v>
      </c>
      <c r="G1795" s="116"/>
    </row>
    <row r="1796" spans="1:7">
      <c r="A1796" s="116">
        <v>0.68770833333333325</v>
      </c>
      <c r="B1796">
        <v>-496.40315049999998</v>
      </c>
      <c r="C1796">
        <v>14204.775100000001</v>
      </c>
      <c r="D1796">
        <v>1.2799241729999999</v>
      </c>
      <c r="E1796">
        <v>2.2064793279999999</v>
      </c>
      <c r="G1796" s="116"/>
    </row>
    <row r="1797" spans="1:7">
      <c r="A1797" s="116">
        <v>0.68773148148148155</v>
      </c>
      <c r="B1797">
        <v>-496.39413180000003</v>
      </c>
      <c r="C1797">
        <v>14203.434380000001</v>
      </c>
      <c r="D1797">
        <v>1.3269895270000001</v>
      </c>
      <c r="E1797">
        <v>2.216813755</v>
      </c>
      <c r="G1797" s="116"/>
    </row>
    <row r="1798" spans="1:7">
      <c r="A1798" s="116">
        <v>0.68775462962962963</v>
      </c>
      <c r="B1798">
        <v>-496.40582769999997</v>
      </c>
      <c r="C1798">
        <v>14202.0978</v>
      </c>
      <c r="D1798">
        <v>1.281818114</v>
      </c>
      <c r="E1798">
        <v>2.2211835259999999</v>
      </c>
      <c r="G1798" s="116"/>
    </row>
    <row r="1799" spans="1:7">
      <c r="A1799" s="116">
        <v>0.68777777777777782</v>
      </c>
      <c r="B1799">
        <v>-496.39544619999998</v>
      </c>
      <c r="C1799">
        <v>14200.308290000001</v>
      </c>
      <c r="D1799">
        <v>1.252011338</v>
      </c>
      <c r="E1799">
        <v>2.2117481190000001</v>
      </c>
      <c r="G1799" s="116"/>
    </row>
    <row r="1800" spans="1:7">
      <c r="A1800" s="116">
        <v>0.6878009259259259</v>
      </c>
      <c r="B1800">
        <v>-496.39179840000003</v>
      </c>
      <c r="C1800">
        <v>14199.50589</v>
      </c>
      <c r="D1800">
        <v>1.336698457</v>
      </c>
      <c r="E1800">
        <v>2.2245775710000002</v>
      </c>
      <c r="G1800" s="116"/>
    </row>
    <row r="1801" spans="1:7">
      <c r="A1801" s="116">
        <v>0.68782407407407409</v>
      </c>
      <c r="B1801">
        <v>-496.40967439999997</v>
      </c>
      <c r="C1801">
        <v>14198.0558</v>
      </c>
      <c r="D1801">
        <v>1.3340141169999999</v>
      </c>
      <c r="E1801">
        <v>2.2180561480000001</v>
      </c>
      <c r="G1801" s="116"/>
    </row>
    <row r="1802" spans="1:7">
      <c r="A1802" s="116">
        <v>0.68784722222222217</v>
      </c>
      <c r="B1802">
        <v>-496.3919515</v>
      </c>
      <c r="C1802">
        <v>14196.35427</v>
      </c>
      <c r="D1802">
        <v>1.2839207619999999</v>
      </c>
      <c r="E1802">
        <v>2.221915815</v>
      </c>
      <c r="G1802" s="116"/>
    </row>
    <row r="1803" spans="1:7">
      <c r="A1803" s="116">
        <v>0.68787037037037047</v>
      </c>
      <c r="B1803">
        <v>-496.3909476</v>
      </c>
      <c r="C1803">
        <v>14196.12443</v>
      </c>
      <c r="D1803">
        <v>1.3151590479999999</v>
      </c>
      <c r="E1803">
        <v>2.1810539069999999</v>
      </c>
      <c r="G1803" s="116"/>
    </row>
    <row r="1804" spans="1:7">
      <c r="A1804" s="116">
        <v>0.68789351851851854</v>
      </c>
      <c r="B1804">
        <v>-496.39122839999999</v>
      </c>
      <c r="C1804">
        <v>14195.64409</v>
      </c>
      <c r="D1804">
        <v>1.2750202660000001</v>
      </c>
      <c r="E1804">
        <v>2.2265731940000002</v>
      </c>
      <c r="G1804" s="116"/>
    </row>
    <row r="1805" spans="1:7">
      <c r="A1805" s="116">
        <v>0.68791666666666673</v>
      </c>
      <c r="B1805">
        <v>-496.406454</v>
      </c>
      <c r="C1805">
        <v>14194.344639999999</v>
      </c>
      <c r="D1805">
        <v>1.277904208</v>
      </c>
      <c r="E1805">
        <v>2.2325915090000001</v>
      </c>
      <c r="G1805" s="116"/>
    </row>
    <row r="1806" spans="1:7">
      <c r="A1806" s="116">
        <v>0.68793981481481481</v>
      </c>
      <c r="B1806">
        <v>-496.40055489999997</v>
      </c>
      <c r="C1806">
        <v>14192.498879999999</v>
      </c>
      <c r="D1806">
        <v>1.342212553</v>
      </c>
      <c r="E1806">
        <v>2.2211610899999998</v>
      </c>
      <c r="G1806" s="116"/>
    </row>
    <row r="1807" spans="1:7">
      <c r="A1807" s="116">
        <v>0.687962962962963</v>
      </c>
      <c r="B1807">
        <v>-496.40329680000002</v>
      </c>
      <c r="C1807">
        <v>14190.62003</v>
      </c>
      <c r="D1807">
        <v>1.3166036290000001</v>
      </c>
      <c r="E1807">
        <v>2.21717728</v>
      </c>
      <c r="G1807" s="116"/>
    </row>
    <row r="1808" spans="1:7">
      <c r="A1808" s="116">
        <v>0.68798611111111108</v>
      </c>
      <c r="B1808">
        <v>-496.41161349999999</v>
      </c>
      <c r="C1808">
        <v>14189.122579999999</v>
      </c>
      <c r="D1808">
        <v>1.3259796079999999</v>
      </c>
      <c r="E1808">
        <v>2.2197035449999998</v>
      </c>
      <c r="G1808" s="116"/>
    </row>
    <row r="1809" spans="1:7">
      <c r="A1809" s="116">
        <v>0.68800925925925915</v>
      </c>
      <c r="B1809">
        <v>-496.403998</v>
      </c>
      <c r="C1809">
        <v>14187.387779999999</v>
      </c>
      <c r="D1809">
        <v>1.322013605</v>
      </c>
      <c r="E1809">
        <v>2.1839269429999999</v>
      </c>
      <c r="G1809" s="116"/>
    </row>
    <row r="1810" spans="1:7">
      <c r="A1810" s="116">
        <v>0.68803240740740745</v>
      </c>
      <c r="B1810">
        <v>-496.40475670000001</v>
      </c>
      <c r="C1810">
        <v>14186.73648</v>
      </c>
      <c r="D1810">
        <v>1.2702692200000001</v>
      </c>
      <c r="E1810">
        <v>2.1925728499999999</v>
      </c>
      <c r="G1810" s="116"/>
    </row>
    <row r="1811" spans="1:7">
      <c r="A1811" s="116">
        <v>0.68805555555555553</v>
      </c>
      <c r="B1811">
        <v>-496.41023740000003</v>
      </c>
      <c r="C1811">
        <v>14184.756289999999</v>
      </c>
      <c r="D1811">
        <v>1.3174345890000001</v>
      </c>
      <c r="E1811">
        <v>2.2232569180000001</v>
      </c>
      <c r="G1811" s="116"/>
    </row>
    <row r="1812" spans="1:7">
      <c r="A1812" s="116">
        <v>0.68807870370370372</v>
      </c>
      <c r="B1812">
        <v>-496.39031299999999</v>
      </c>
      <c r="C1812">
        <v>14182.92115</v>
      </c>
      <c r="D1812">
        <v>1.304669751</v>
      </c>
      <c r="E1812">
        <v>2.2130199799999999</v>
      </c>
      <c r="G1812" s="116"/>
    </row>
    <row r="1813" spans="1:7">
      <c r="A1813" s="116">
        <v>0.6881018518518518</v>
      </c>
      <c r="B1813">
        <v>-496.40369659999999</v>
      </c>
      <c r="C1813">
        <v>14181.926450000001</v>
      </c>
      <c r="D1813">
        <v>1.318024479</v>
      </c>
      <c r="E1813">
        <v>2.239224197</v>
      </c>
      <c r="G1813" s="116"/>
    </row>
    <row r="1814" spans="1:7">
      <c r="A1814" s="116">
        <v>0.68812499999999999</v>
      </c>
      <c r="B1814">
        <v>-496.39759950000001</v>
      </c>
      <c r="C1814">
        <v>14181.01046</v>
      </c>
      <c r="D1814">
        <v>1.3235318540000001</v>
      </c>
      <c r="E1814">
        <v>2.2028566409999999</v>
      </c>
      <c r="G1814" s="116"/>
    </row>
    <row r="1815" spans="1:7">
      <c r="A1815" s="116">
        <v>0.68814814814814806</v>
      </c>
      <c r="B1815">
        <v>-496.39388969999999</v>
      </c>
      <c r="C1815">
        <v>14180.75642</v>
      </c>
      <c r="D1815">
        <v>1.299204668</v>
      </c>
      <c r="E1815">
        <v>2.211799568</v>
      </c>
      <c r="G1815" s="116"/>
    </row>
    <row r="1816" spans="1:7">
      <c r="A1816" s="116">
        <v>0.68817129629629636</v>
      </c>
      <c r="B1816">
        <v>-496.41031770000001</v>
      </c>
      <c r="C1816">
        <v>14180.63788</v>
      </c>
      <c r="D1816">
        <v>1.3050447430000001</v>
      </c>
      <c r="E1816">
        <v>2.236706914</v>
      </c>
      <c r="G1816" s="116"/>
    </row>
    <row r="1817" spans="1:7">
      <c r="A1817" s="116">
        <v>0.68819444444444444</v>
      </c>
      <c r="B1817">
        <v>-496.39690510000003</v>
      </c>
      <c r="C1817">
        <v>14179.788339999999</v>
      </c>
      <c r="D1817">
        <v>1.363484422</v>
      </c>
      <c r="E1817">
        <v>2.1807778550000001</v>
      </c>
      <c r="G1817" s="116"/>
    </row>
    <row r="1818" spans="1:7">
      <c r="A1818" s="116">
        <v>0.68821759259259263</v>
      </c>
      <c r="B1818">
        <v>-496.40040160000001</v>
      </c>
      <c r="C1818">
        <v>14179.069680000001</v>
      </c>
      <c r="D1818">
        <v>1.291977618</v>
      </c>
      <c r="E1818">
        <v>2.2315956670000001</v>
      </c>
      <c r="G1818" s="116"/>
    </row>
    <row r="1819" spans="1:7">
      <c r="A1819" s="116">
        <v>0.68824074074074071</v>
      </c>
      <c r="B1819">
        <v>-496.40379919999998</v>
      </c>
      <c r="C1819">
        <v>14178.91419</v>
      </c>
      <c r="D1819">
        <v>1.352494847</v>
      </c>
      <c r="E1819">
        <v>2.2250728180000001</v>
      </c>
      <c r="G1819" s="116"/>
    </row>
    <row r="1820" spans="1:7">
      <c r="A1820" s="116">
        <v>0.6882638888888889</v>
      </c>
      <c r="B1820">
        <v>-496.41107010000002</v>
      </c>
      <c r="C1820">
        <v>14177.078390000001</v>
      </c>
      <c r="D1820">
        <v>1.280413934</v>
      </c>
      <c r="E1820">
        <v>2.2055603580000001</v>
      </c>
      <c r="G1820" s="116"/>
    </row>
    <row r="1821" spans="1:7">
      <c r="A1821" s="116">
        <v>0.68828703703703698</v>
      </c>
      <c r="B1821">
        <v>-496.39047190000002</v>
      </c>
      <c r="C1821">
        <v>14176.37312</v>
      </c>
      <c r="D1821">
        <v>1.2460779879999999</v>
      </c>
      <c r="E1821">
        <v>2.208611796</v>
      </c>
      <c r="G1821" s="116"/>
    </row>
    <row r="1822" spans="1:7">
      <c r="A1822" s="116">
        <v>0.68831018518518527</v>
      </c>
      <c r="B1822">
        <v>-496.39167120000002</v>
      </c>
      <c r="C1822">
        <v>14175.02584</v>
      </c>
      <c r="D1822">
        <v>1.305324806</v>
      </c>
      <c r="E1822">
        <v>2.226390264</v>
      </c>
      <c r="G1822" s="116"/>
    </row>
    <row r="1823" spans="1:7">
      <c r="A1823" s="116">
        <v>0.68833333333333335</v>
      </c>
      <c r="B1823">
        <v>-496.40469050000002</v>
      </c>
      <c r="C1823">
        <v>14173.36887</v>
      </c>
      <c r="D1823">
        <v>1.3185794500000001</v>
      </c>
      <c r="E1823">
        <v>2.1937338350000002</v>
      </c>
      <c r="G1823" s="116"/>
    </row>
    <row r="1824" spans="1:7">
      <c r="A1824" s="116">
        <v>0.68835648148148154</v>
      </c>
      <c r="B1824">
        <v>-496.40778979999999</v>
      </c>
      <c r="C1824">
        <v>14172.977440000001</v>
      </c>
      <c r="D1824">
        <v>1.2979661410000001</v>
      </c>
      <c r="E1824">
        <v>2.220387616</v>
      </c>
      <c r="G1824" s="116"/>
    </row>
    <row r="1825" spans="1:7">
      <c r="A1825" s="116">
        <v>0.68837962962962962</v>
      </c>
      <c r="B1825">
        <v>-496.3969725</v>
      </c>
      <c r="C1825">
        <v>14171.892589999999</v>
      </c>
      <c r="D1825">
        <v>1.2872048679999999</v>
      </c>
      <c r="E1825">
        <v>2.194784201</v>
      </c>
      <c r="G1825" s="116"/>
    </row>
    <row r="1826" spans="1:7">
      <c r="A1826" s="116">
        <v>0.68840277777777781</v>
      </c>
      <c r="B1826">
        <v>-496.39072279999999</v>
      </c>
      <c r="C1826">
        <v>14169.905769999999</v>
      </c>
      <c r="D1826">
        <v>1.303491374</v>
      </c>
      <c r="E1826">
        <v>2.1992009110000001</v>
      </c>
      <c r="G1826" s="116"/>
    </row>
    <row r="1827" spans="1:7">
      <c r="A1827" s="116">
        <v>0.68842592592592589</v>
      </c>
      <c r="B1827">
        <v>-496.39947560000002</v>
      </c>
      <c r="C1827">
        <v>14169.677809999999</v>
      </c>
      <c r="D1827">
        <v>1.278142334</v>
      </c>
      <c r="E1827">
        <v>2.2010913250000002</v>
      </c>
      <c r="G1827" s="116"/>
    </row>
    <row r="1828" spans="1:7">
      <c r="A1828" s="116">
        <v>0.68844907407407396</v>
      </c>
      <c r="B1828">
        <v>-496.40894100000003</v>
      </c>
      <c r="C1828">
        <v>14169.25909</v>
      </c>
      <c r="D1828">
        <v>1.261971422</v>
      </c>
      <c r="E1828">
        <v>2.1922848479999999</v>
      </c>
      <c r="G1828" s="116"/>
    </row>
    <row r="1829" spans="1:7">
      <c r="A1829" s="116">
        <v>0.68847222222222226</v>
      </c>
      <c r="B1829">
        <v>-496.3939034</v>
      </c>
      <c r="C1829">
        <v>14168.02029</v>
      </c>
      <c r="D1829">
        <v>1.2597620220000001</v>
      </c>
      <c r="E1829">
        <v>2.196905932</v>
      </c>
      <c r="G1829" s="116"/>
    </row>
    <row r="1830" spans="1:7">
      <c r="A1830" s="116">
        <v>0.68849537037037034</v>
      </c>
      <c r="B1830">
        <v>-496.40634770000003</v>
      </c>
      <c r="C1830">
        <v>14166.432339999999</v>
      </c>
      <c r="D1830">
        <v>1.276587599</v>
      </c>
      <c r="E1830">
        <v>2.1992686269999999</v>
      </c>
      <c r="G1830" s="116"/>
    </row>
    <row r="1831" spans="1:7">
      <c r="A1831" s="116">
        <v>0.68851851851851853</v>
      </c>
      <c r="B1831">
        <v>-496.39786420000001</v>
      </c>
      <c r="C1831">
        <v>14165.34951</v>
      </c>
      <c r="D1831">
        <v>1.3013077959999999</v>
      </c>
      <c r="E1831">
        <v>2.1669273009999999</v>
      </c>
      <c r="G1831" s="116"/>
    </row>
    <row r="1832" spans="1:7">
      <c r="A1832" s="116">
        <v>0.68854166666666661</v>
      </c>
      <c r="B1832">
        <v>-496.41135320000001</v>
      </c>
      <c r="C1832">
        <v>14164.05114</v>
      </c>
      <c r="D1832">
        <v>1.2988059489999999</v>
      </c>
      <c r="E1832">
        <v>2.1938236189999998</v>
      </c>
      <c r="G1832" s="116"/>
    </row>
    <row r="1833" spans="1:7">
      <c r="A1833" s="116">
        <v>0.6885648148148148</v>
      </c>
      <c r="B1833">
        <v>-496.39390509999998</v>
      </c>
      <c r="C1833">
        <v>14163.91203</v>
      </c>
      <c r="D1833">
        <v>1.2728140939999999</v>
      </c>
      <c r="E1833">
        <v>2.1703359309999999</v>
      </c>
      <c r="G1833" s="116"/>
    </row>
    <row r="1834" spans="1:7">
      <c r="A1834" s="116">
        <v>0.68858796296296287</v>
      </c>
      <c r="B1834">
        <v>-496.40806140000001</v>
      </c>
      <c r="C1834">
        <v>14163.648810000001</v>
      </c>
      <c r="D1834">
        <v>1.264255106</v>
      </c>
      <c r="E1834">
        <v>2.18247576</v>
      </c>
      <c r="G1834" s="116"/>
    </row>
    <row r="1835" spans="1:7">
      <c r="A1835" s="116">
        <v>0.68861111111111117</v>
      </c>
      <c r="B1835">
        <v>-496.3997273</v>
      </c>
      <c r="C1835">
        <v>14162.99201</v>
      </c>
      <c r="D1835">
        <v>1.2930892540000001</v>
      </c>
      <c r="E1835">
        <v>2.1974867549999999</v>
      </c>
      <c r="G1835" s="116"/>
    </row>
    <row r="1836" spans="1:7">
      <c r="A1836" s="116">
        <v>0.68863425925925925</v>
      </c>
      <c r="B1836">
        <v>-496.4099822</v>
      </c>
      <c r="C1836">
        <v>14162.83772</v>
      </c>
      <c r="D1836">
        <v>1.247950849</v>
      </c>
      <c r="E1836">
        <v>2.1853311889999998</v>
      </c>
      <c r="G1836" s="116"/>
    </row>
    <row r="1837" spans="1:7">
      <c r="A1837" s="116">
        <v>0.68865740740740744</v>
      </c>
      <c r="B1837">
        <v>-496.39233430000002</v>
      </c>
      <c r="C1837">
        <v>14161.26368</v>
      </c>
      <c r="D1837">
        <v>1.296472286</v>
      </c>
      <c r="E1837">
        <v>2.1895002909999999</v>
      </c>
      <c r="G1837" s="116"/>
    </row>
    <row r="1838" spans="1:7">
      <c r="A1838" s="116">
        <v>0.68868055555555552</v>
      </c>
      <c r="B1838">
        <v>-496.40558570000002</v>
      </c>
      <c r="C1838">
        <v>14159.45433</v>
      </c>
      <c r="D1838">
        <v>1.289369956</v>
      </c>
      <c r="E1838">
        <v>2.1761317650000001</v>
      </c>
      <c r="G1838" s="116"/>
    </row>
    <row r="1839" spans="1:7">
      <c r="A1839" s="116">
        <v>0.68870370370370371</v>
      </c>
      <c r="B1839">
        <v>-496.40868810000001</v>
      </c>
      <c r="C1839">
        <v>14157.75179</v>
      </c>
      <c r="D1839">
        <v>1.237304317</v>
      </c>
      <c r="E1839">
        <v>2.1929592580000001</v>
      </c>
      <c r="G1839" s="116"/>
    </row>
    <row r="1840" spans="1:7">
      <c r="A1840" s="116">
        <v>0.68872685185185178</v>
      </c>
      <c r="B1840">
        <v>-496.40169980000002</v>
      </c>
      <c r="C1840">
        <v>14156.976140000001</v>
      </c>
      <c r="D1840">
        <v>1.2908202900000001</v>
      </c>
      <c r="E1840">
        <v>2.20130676</v>
      </c>
      <c r="G1840" s="116"/>
    </row>
    <row r="1841" spans="1:7">
      <c r="A1841" s="116">
        <v>0.68875000000000008</v>
      </c>
      <c r="B1841">
        <v>-496.4011438</v>
      </c>
      <c r="C1841">
        <v>14156.450150000001</v>
      </c>
      <c r="D1841">
        <v>1.2757720159999999</v>
      </c>
      <c r="E1841">
        <v>2.1680060289999998</v>
      </c>
      <c r="G1841" s="116"/>
    </row>
    <row r="1842" spans="1:7">
      <c r="A1842" s="116">
        <v>0.68877314814814816</v>
      </c>
      <c r="B1842">
        <v>-496.40129139999999</v>
      </c>
      <c r="C1842">
        <v>14155.29609</v>
      </c>
      <c r="D1842">
        <v>1.2736015009999999</v>
      </c>
      <c r="E1842">
        <v>2.1810808380000002</v>
      </c>
      <c r="G1842" s="116"/>
    </row>
    <row r="1843" spans="1:7">
      <c r="A1843" s="116">
        <v>0.68879629629629635</v>
      </c>
      <c r="B1843">
        <v>-496.39870580000002</v>
      </c>
      <c r="C1843">
        <v>14154.66078</v>
      </c>
      <c r="D1843">
        <v>1.273468104</v>
      </c>
      <c r="E1843">
        <v>2.206896886</v>
      </c>
      <c r="G1843" s="116"/>
    </row>
    <row r="1844" spans="1:7">
      <c r="A1844" s="116">
        <v>0.68881944444444443</v>
      </c>
      <c r="B1844">
        <v>-496.4042809</v>
      </c>
      <c r="C1844">
        <v>14154.331819999999</v>
      </c>
      <c r="D1844">
        <v>1.279973247</v>
      </c>
      <c r="E1844">
        <v>2.1766991349999998</v>
      </c>
      <c r="G1844" s="116"/>
    </row>
    <row r="1845" spans="1:7">
      <c r="A1845" s="116">
        <v>0.68884259259259262</v>
      </c>
      <c r="B1845">
        <v>-496.40056770000001</v>
      </c>
      <c r="C1845">
        <v>14153.7009</v>
      </c>
      <c r="D1845">
        <v>1.25632893</v>
      </c>
      <c r="E1845">
        <v>2.167960924</v>
      </c>
      <c r="G1845" s="116"/>
    </row>
    <row r="1846" spans="1:7">
      <c r="A1846" s="116">
        <v>0.6888657407407407</v>
      </c>
      <c r="B1846">
        <v>-496.39177219999999</v>
      </c>
      <c r="C1846">
        <v>14151.926880000001</v>
      </c>
      <c r="D1846">
        <v>1.2747132910000001</v>
      </c>
      <c r="E1846">
        <v>2.1814017880000001</v>
      </c>
      <c r="G1846" s="116"/>
    </row>
    <row r="1847" spans="1:7">
      <c r="A1847" s="116">
        <v>0.68888888888888899</v>
      </c>
      <c r="B1847">
        <v>-496.40108099999998</v>
      </c>
      <c r="C1847">
        <v>14150.21566</v>
      </c>
      <c r="D1847">
        <v>1.296332144</v>
      </c>
      <c r="E1847">
        <v>2.1833105289999999</v>
      </c>
      <c r="G1847" s="116"/>
    </row>
    <row r="1848" spans="1:7">
      <c r="A1848" s="116">
        <v>0.68891203703703707</v>
      </c>
      <c r="B1848">
        <v>-496.4060374</v>
      </c>
      <c r="C1848">
        <v>14149.9229</v>
      </c>
      <c r="D1848">
        <v>1.2739137039999999</v>
      </c>
      <c r="E1848">
        <v>2.1946093260000001</v>
      </c>
      <c r="G1848" s="116"/>
    </row>
    <row r="1849" spans="1:7">
      <c r="A1849" s="116">
        <v>0.68893518518518526</v>
      </c>
      <c r="B1849">
        <v>-496.40500020000002</v>
      </c>
      <c r="C1849">
        <v>14149.154</v>
      </c>
      <c r="D1849">
        <v>1.2625806829999999</v>
      </c>
      <c r="E1849">
        <v>2.1808256149999998</v>
      </c>
      <c r="G1849" s="116"/>
    </row>
    <row r="1850" spans="1:7">
      <c r="A1850" s="116">
        <v>0.68895833333333334</v>
      </c>
      <c r="B1850">
        <v>-496.40979060000001</v>
      </c>
      <c r="C1850">
        <v>14148.263489999999</v>
      </c>
      <c r="D1850">
        <v>1.285819558</v>
      </c>
      <c r="E1850">
        <v>2.1897880390000002</v>
      </c>
      <c r="G1850" s="116"/>
    </row>
    <row r="1851" spans="1:7">
      <c r="A1851" s="116">
        <v>0.68898148148148142</v>
      </c>
      <c r="B1851">
        <v>-496.40539189999998</v>
      </c>
      <c r="C1851">
        <v>14146.638430000001</v>
      </c>
      <c r="D1851">
        <v>1.28752219</v>
      </c>
      <c r="E1851">
        <v>2.1835657140000002</v>
      </c>
      <c r="G1851" s="116"/>
    </row>
    <row r="1852" spans="1:7">
      <c r="A1852" s="116">
        <v>0.68900462962962961</v>
      </c>
      <c r="B1852">
        <v>-496.4035763</v>
      </c>
      <c r="C1852">
        <v>14145.398510000001</v>
      </c>
      <c r="D1852">
        <v>1.262423504</v>
      </c>
      <c r="E1852">
        <v>2.1932385989999998</v>
      </c>
      <c r="G1852" s="116"/>
    </row>
    <row r="1853" spans="1:7">
      <c r="A1853" s="116">
        <v>0.68902777777777768</v>
      </c>
      <c r="B1853">
        <v>-496.40623879999998</v>
      </c>
      <c r="C1853">
        <v>14143.577719999999</v>
      </c>
      <c r="D1853">
        <v>1.29929669</v>
      </c>
      <c r="E1853">
        <v>2.224984793</v>
      </c>
      <c r="G1853" s="116"/>
    </row>
    <row r="1854" spans="1:7">
      <c r="A1854" s="116">
        <v>0.68905092592592598</v>
      </c>
      <c r="B1854">
        <v>-496.40159890000001</v>
      </c>
      <c r="C1854">
        <v>14141.63617</v>
      </c>
      <c r="D1854">
        <v>1.2775625669999999</v>
      </c>
      <c r="E1854">
        <v>2.184489825</v>
      </c>
      <c r="G1854" s="116"/>
    </row>
    <row r="1855" spans="1:7">
      <c r="A1855" s="116">
        <v>0.68907407407407406</v>
      </c>
      <c r="B1855">
        <v>-496.39716979999997</v>
      </c>
      <c r="C1855">
        <v>14140.566800000001</v>
      </c>
      <c r="D1855">
        <v>1.303463139</v>
      </c>
      <c r="E1855">
        <v>2.1901193819999998</v>
      </c>
      <c r="G1855" s="116"/>
    </row>
    <row r="1856" spans="1:7">
      <c r="A1856" s="116">
        <v>0.68909722222222225</v>
      </c>
      <c r="B1856">
        <v>-496.405824</v>
      </c>
      <c r="C1856">
        <v>14139.005929999999</v>
      </c>
      <c r="D1856">
        <v>1.2601356509999999</v>
      </c>
      <c r="E1856">
        <v>2.170249267</v>
      </c>
      <c r="G1856" s="116"/>
    </row>
    <row r="1857" spans="1:7">
      <c r="A1857" s="116">
        <v>0.68912037037037033</v>
      </c>
      <c r="B1857">
        <v>-496.4027322</v>
      </c>
      <c r="C1857">
        <v>14138.4468</v>
      </c>
      <c r="D1857">
        <v>1.2774858360000001</v>
      </c>
      <c r="E1857">
        <v>2.193620686</v>
      </c>
      <c r="G1857" s="116"/>
    </row>
    <row r="1858" spans="1:7">
      <c r="A1858" s="116">
        <v>0.68914351851851852</v>
      </c>
      <c r="B1858">
        <v>-496.39247790000002</v>
      </c>
      <c r="C1858">
        <v>14138.1042</v>
      </c>
      <c r="D1858">
        <v>1.2866949780000001</v>
      </c>
      <c r="E1858">
        <v>2.1914931960000001</v>
      </c>
      <c r="G1858" s="116"/>
    </row>
    <row r="1859" spans="1:7">
      <c r="A1859" s="116">
        <v>0.68916666666666659</v>
      </c>
      <c r="B1859">
        <v>-496.40874659999997</v>
      </c>
      <c r="C1859">
        <v>14136.35924</v>
      </c>
      <c r="D1859">
        <v>1.2951341300000001</v>
      </c>
      <c r="E1859">
        <v>2.206899741</v>
      </c>
      <c r="G1859" s="116"/>
    </row>
    <row r="1860" spans="1:7">
      <c r="A1860" s="116">
        <v>0.68918981481481489</v>
      </c>
      <c r="B1860">
        <v>-496.4047673</v>
      </c>
      <c r="C1860">
        <v>14136.122799999999</v>
      </c>
      <c r="D1860">
        <v>1.3097380030000001</v>
      </c>
      <c r="E1860">
        <v>2.2126786799999998</v>
      </c>
      <c r="G1860" s="116"/>
    </row>
    <row r="1861" spans="1:7">
      <c r="A1861" s="116">
        <v>0.68921296296296297</v>
      </c>
      <c r="B1861">
        <v>-496.3904685</v>
      </c>
      <c r="C1861">
        <v>14134.584849999999</v>
      </c>
      <c r="D1861">
        <v>1.312036663</v>
      </c>
      <c r="E1861">
        <v>2.2239086449999999</v>
      </c>
      <c r="G1861" s="116"/>
    </row>
    <row r="1862" spans="1:7">
      <c r="A1862" s="116">
        <v>0.68923611111111116</v>
      </c>
      <c r="B1862">
        <v>-496.3935323</v>
      </c>
      <c r="C1862">
        <v>14133.167740000001</v>
      </c>
      <c r="D1862">
        <v>1.3360515180000001</v>
      </c>
      <c r="E1862">
        <v>2.1994980769999999</v>
      </c>
      <c r="G1862" s="116"/>
    </row>
    <row r="1863" spans="1:7">
      <c r="A1863" s="116">
        <v>0.68925925925925924</v>
      </c>
      <c r="B1863">
        <v>-496.3956144</v>
      </c>
      <c r="C1863">
        <v>14132.64659</v>
      </c>
      <c r="D1863">
        <v>1.3382144279999999</v>
      </c>
      <c r="E1863">
        <v>2.189301537</v>
      </c>
      <c r="G1863" s="116"/>
    </row>
    <row r="1864" spans="1:7">
      <c r="A1864" s="116">
        <v>0.68928240740740743</v>
      </c>
      <c r="B1864">
        <v>-496.41033920000001</v>
      </c>
      <c r="C1864">
        <v>14132.12391</v>
      </c>
      <c r="D1864">
        <v>1.3369659789999999</v>
      </c>
      <c r="E1864">
        <v>2.2184305879999999</v>
      </c>
      <c r="G1864" s="116"/>
    </row>
    <row r="1865" spans="1:7">
      <c r="A1865" s="116">
        <v>0.6893055555555555</v>
      </c>
      <c r="B1865">
        <v>-496.40387299999998</v>
      </c>
      <c r="C1865">
        <v>14130.5517</v>
      </c>
      <c r="D1865">
        <v>1.3051726370000001</v>
      </c>
      <c r="E1865">
        <v>2.223531897</v>
      </c>
      <c r="G1865" s="116"/>
    </row>
    <row r="1866" spans="1:7">
      <c r="A1866" s="116">
        <v>0.6893287037037038</v>
      </c>
      <c r="B1866">
        <v>-496.39280350000001</v>
      </c>
      <c r="C1866">
        <v>14129.16886</v>
      </c>
      <c r="D1866">
        <v>1.363842148</v>
      </c>
      <c r="E1866">
        <v>2.2034910160000001</v>
      </c>
      <c r="G1866" s="116"/>
    </row>
    <row r="1867" spans="1:7">
      <c r="A1867" s="116">
        <v>0.68935185185185188</v>
      </c>
      <c r="B1867">
        <v>-496.40585220000003</v>
      </c>
      <c r="C1867">
        <v>14127.560219999999</v>
      </c>
      <c r="D1867">
        <v>1.313378873</v>
      </c>
      <c r="E1867">
        <v>2.2500133629999999</v>
      </c>
      <c r="G1867" s="116"/>
    </row>
    <row r="1868" spans="1:7">
      <c r="A1868" s="116">
        <v>0.68937500000000007</v>
      </c>
      <c r="B1868">
        <v>-496.40438790000002</v>
      </c>
      <c r="C1868">
        <v>14126.74877</v>
      </c>
      <c r="D1868">
        <v>1.3308750090000001</v>
      </c>
      <c r="E1868">
        <v>2.2401739489999999</v>
      </c>
      <c r="G1868" s="116"/>
    </row>
    <row r="1869" spans="1:7">
      <c r="A1869" s="116">
        <v>0.68939814814814815</v>
      </c>
      <c r="B1869">
        <v>-496.40244480000001</v>
      </c>
      <c r="C1869">
        <v>14126.514499999999</v>
      </c>
      <c r="D1869">
        <v>1.296176376</v>
      </c>
      <c r="E1869">
        <v>2.1997347129999998</v>
      </c>
      <c r="G1869" s="116"/>
    </row>
    <row r="1870" spans="1:7">
      <c r="A1870" s="116">
        <v>0.68942129629629623</v>
      </c>
      <c r="B1870">
        <v>-496.40860249999997</v>
      </c>
      <c r="C1870">
        <v>14125.016089999999</v>
      </c>
      <c r="D1870">
        <v>1.317443189</v>
      </c>
      <c r="E1870">
        <v>2.2059285960000001</v>
      </c>
      <c r="G1870" s="116"/>
    </row>
    <row r="1871" spans="1:7">
      <c r="A1871" s="116">
        <v>0.68944444444444442</v>
      </c>
      <c r="B1871">
        <v>-496.39210359999998</v>
      </c>
      <c r="C1871">
        <v>14124.30553</v>
      </c>
      <c r="D1871">
        <v>1.312146595</v>
      </c>
      <c r="E1871">
        <v>2.2255708919999999</v>
      </c>
      <c r="G1871" s="116"/>
    </row>
    <row r="1872" spans="1:7">
      <c r="A1872" s="116">
        <v>0.68946759259259249</v>
      </c>
      <c r="B1872">
        <v>-496.4086542</v>
      </c>
      <c r="C1872">
        <v>14122.78131</v>
      </c>
      <c r="D1872">
        <v>1.324990468</v>
      </c>
      <c r="E1872">
        <v>2.235302377</v>
      </c>
      <c r="G1872" s="116"/>
    </row>
    <row r="1873" spans="1:7">
      <c r="A1873" s="116">
        <v>0.68949074074074079</v>
      </c>
      <c r="B1873">
        <v>-496.39018279999999</v>
      </c>
      <c r="C1873">
        <v>14122.39782</v>
      </c>
      <c r="D1873">
        <v>1.326215167</v>
      </c>
      <c r="E1873">
        <v>2.206159279</v>
      </c>
      <c r="G1873" s="116"/>
    </row>
    <row r="1874" spans="1:7">
      <c r="A1874" s="116">
        <v>0.68951388888888887</v>
      </c>
      <c r="B1874">
        <v>-496.39216820000001</v>
      </c>
      <c r="C1874">
        <v>14121.86145</v>
      </c>
      <c r="D1874">
        <v>1.345682351</v>
      </c>
      <c r="E1874">
        <v>2.2116646379999998</v>
      </c>
      <c r="G1874" s="116"/>
    </row>
    <row r="1875" spans="1:7">
      <c r="A1875" s="116">
        <v>0.68953703703703706</v>
      </c>
      <c r="B1875">
        <v>-496.40711490000001</v>
      </c>
      <c r="C1875">
        <v>14120.37825</v>
      </c>
      <c r="D1875">
        <v>1.2812353430000001</v>
      </c>
      <c r="E1875">
        <v>2.2320205909999999</v>
      </c>
      <c r="G1875" s="116"/>
    </row>
    <row r="1876" spans="1:7">
      <c r="A1876" s="116">
        <v>0.68956018518518514</v>
      </c>
      <c r="B1876">
        <v>-496.40396449999997</v>
      </c>
      <c r="C1876">
        <v>14118.53932</v>
      </c>
      <c r="D1876">
        <v>1.2850798859999999</v>
      </c>
      <c r="E1876">
        <v>2.2277565419999998</v>
      </c>
      <c r="G1876" s="116"/>
    </row>
    <row r="1877" spans="1:7">
      <c r="A1877" s="116">
        <v>0.68958333333333333</v>
      </c>
      <c r="B1877">
        <v>-496.392293</v>
      </c>
      <c r="C1877">
        <v>14117.486800000001</v>
      </c>
      <c r="D1877">
        <v>1.312992105</v>
      </c>
      <c r="E1877">
        <v>2.233963444</v>
      </c>
      <c r="G1877" s="116"/>
    </row>
    <row r="1878" spans="1:7">
      <c r="A1878" s="116">
        <v>0.6896064814814814</v>
      </c>
      <c r="B1878">
        <v>-496.40096740000001</v>
      </c>
      <c r="C1878">
        <v>14115.903259999999</v>
      </c>
      <c r="D1878">
        <v>1.313848664</v>
      </c>
      <c r="E1878">
        <v>2.2251138519999998</v>
      </c>
      <c r="G1878" s="116"/>
    </row>
    <row r="1879" spans="1:7">
      <c r="A1879" s="116">
        <v>0.6896296296296297</v>
      </c>
      <c r="B1879">
        <v>-496.40698500000002</v>
      </c>
      <c r="C1879">
        <v>14115.84139</v>
      </c>
      <c r="D1879">
        <v>1.332036529</v>
      </c>
      <c r="E1879">
        <v>2.2309029950000001</v>
      </c>
      <c r="G1879" s="116"/>
    </row>
    <row r="1880" spans="1:7">
      <c r="A1880" s="116">
        <v>0.68965277777777778</v>
      </c>
      <c r="B1880">
        <v>-496.39761900000002</v>
      </c>
      <c r="C1880">
        <v>14114.377570000001</v>
      </c>
      <c r="D1880">
        <v>1.2775716989999999</v>
      </c>
      <c r="E1880">
        <v>2.2247773180000001</v>
      </c>
      <c r="G1880" s="116"/>
    </row>
    <row r="1881" spans="1:7">
      <c r="A1881" s="116">
        <v>0.68967592592592597</v>
      </c>
      <c r="B1881">
        <v>-496.40786179999998</v>
      </c>
      <c r="C1881">
        <v>14114.33447</v>
      </c>
      <c r="D1881">
        <v>1.3038934209999999</v>
      </c>
      <c r="E1881">
        <v>2.204753787</v>
      </c>
      <c r="G1881" s="116"/>
    </row>
    <row r="1882" spans="1:7">
      <c r="A1882" s="116">
        <v>0.68969907407407405</v>
      </c>
      <c r="B1882">
        <v>-496.4111547</v>
      </c>
      <c r="C1882">
        <v>14112.84289</v>
      </c>
      <c r="D1882">
        <v>1.2765813749999999</v>
      </c>
      <c r="E1882">
        <v>2.2130621669999999</v>
      </c>
      <c r="G1882" s="116"/>
    </row>
    <row r="1883" spans="1:7">
      <c r="A1883" s="116">
        <v>0.68972222222222224</v>
      </c>
      <c r="B1883">
        <v>-496.40694969999998</v>
      </c>
      <c r="C1883">
        <v>14110.91826</v>
      </c>
      <c r="D1883">
        <v>1.3344473320000001</v>
      </c>
      <c r="E1883">
        <v>2.2220989599999998</v>
      </c>
      <c r="G1883" s="116"/>
    </row>
    <row r="1884" spans="1:7">
      <c r="A1884" s="116">
        <v>0.68974537037037031</v>
      </c>
      <c r="B1884">
        <v>-496.39631910000003</v>
      </c>
      <c r="C1884">
        <v>14109.415429999999</v>
      </c>
      <c r="D1884">
        <v>1.281862281</v>
      </c>
      <c r="E1884">
        <v>2.2209165770000001</v>
      </c>
      <c r="G1884" s="116"/>
    </row>
    <row r="1885" spans="1:7">
      <c r="A1885" s="116">
        <v>0.68976851851851861</v>
      </c>
      <c r="B1885">
        <v>-496.39858299999997</v>
      </c>
      <c r="C1885">
        <v>14107.44882</v>
      </c>
      <c r="D1885">
        <v>1.300282124</v>
      </c>
      <c r="E1885">
        <v>2.2352311650000001</v>
      </c>
      <c r="G1885" s="116"/>
    </row>
    <row r="1886" spans="1:7">
      <c r="A1886" s="116">
        <v>0.68979166666666669</v>
      </c>
      <c r="B1886">
        <v>-496.40478359999997</v>
      </c>
      <c r="C1886">
        <v>14107.252060000001</v>
      </c>
      <c r="D1886">
        <v>1.312869117</v>
      </c>
      <c r="E1886">
        <v>2.2290066099999999</v>
      </c>
      <c r="G1886" s="116"/>
    </row>
    <row r="1887" spans="1:7">
      <c r="A1887" s="116">
        <v>0.68981481481481488</v>
      </c>
      <c r="B1887">
        <v>-496.40810310000001</v>
      </c>
      <c r="C1887">
        <v>14106.968140000001</v>
      </c>
      <c r="D1887">
        <v>1.2936755550000001</v>
      </c>
      <c r="E1887">
        <v>2.2115984879999999</v>
      </c>
      <c r="G1887" s="116"/>
    </row>
    <row r="1888" spans="1:7">
      <c r="A1888" s="116">
        <v>0.68983796296296296</v>
      </c>
      <c r="B1888">
        <v>-496.40852869999998</v>
      </c>
      <c r="C1888">
        <v>14106.00287</v>
      </c>
      <c r="D1888">
        <v>1.2800714689999999</v>
      </c>
      <c r="E1888">
        <v>2.1971219749999999</v>
      </c>
      <c r="G1888" s="116"/>
    </row>
    <row r="1889" spans="1:7">
      <c r="A1889" s="116">
        <v>0.68986111111111104</v>
      </c>
      <c r="B1889">
        <v>-496.40794</v>
      </c>
      <c r="C1889">
        <v>14104.79529</v>
      </c>
      <c r="D1889">
        <v>1.2781689949999999</v>
      </c>
      <c r="E1889">
        <v>2.2207905270000001</v>
      </c>
      <c r="G1889" s="116"/>
    </row>
    <row r="1890" spans="1:7">
      <c r="A1890" s="116">
        <v>0.68988425925925922</v>
      </c>
      <c r="B1890">
        <v>-496.4060973</v>
      </c>
      <c r="C1890">
        <v>14103.924919999999</v>
      </c>
      <c r="D1890">
        <v>1.3398266700000001</v>
      </c>
      <c r="E1890">
        <v>2.1992891220000002</v>
      </c>
      <c r="G1890" s="116"/>
    </row>
    <row r="1891" spans="1:7">
      <c r="A1891" s="116">
        <v>0.6899074074074073</v>
      </c>
      <c r="B1891">
        <v>-496.3928689</v>
      </c>
      <c r="C1891">
        <v>14102.119060000001</v>
      </c>
      <c r="D1891">
        <v>1.3431074039999999</v>
      </c>
      <c r="E1891">
        <v>2.241376233</v>
      </c>
      <c r="G1891" s="116"/>
    </row>
    <row r="1892" spans="1:7">
      <c r="A1892" s="116">
        <v>0.6899305555555556</v>
      </c>
      <c r="B1892">
        <v>-496.40061170000001</v>
      </c>
      <c r="C1892">
        <v>14100.444310000001</v>
      </c>
      <c r="D1892">
        <v>1.3388566669999999</v>
      </c>
      <c r="E1892">
        <v>2.215106381</v>
      </c>
      <c r="G1892" s="116"/>
    </row>
    <row r="1893" spans="1:7">
      <c r="A1893" s="116">
        <v>0.68995370370370368</v>
      </c>
      <c r="B1893">
        <v>-496.39166460000001</v>
      </c>
      <c r="C1893">
        <v>14100.05164</v>
      </c>
      <c r="D1893">
        <v>1.287806955</v>
      </c>
      <c r="E1893">
        <v>2.21524141</v>
      </c>
      <c r="G1893" s="116"/>
    </row>
    <row r="1894" spans="1:7">
      <c r="A1894" s="116">
        <v>0.68997685185185187</v>
      </c>
      <c r="B1894">
        <v>-496.3946143</v>
      </c>
      <c r="C1894">
        <v>14098.22063</v>
      </c>
      <c r="D1894">
        <v>1.3244673360000001</v>
      </c>
      <c r="E1894">
        <v>2.2168408030000002</v>
      </c>
      <c r="G1894" s="116"/>
    </row>
    <row r="1895" spans="1:7">
      <c r="A1895" s="116">
        <v>0.69</v>
      </c>
      <c r="B1895">
        <v>-496.39186619999998</v>
      </c>
      <c r="C1895">
        <v>14097.728139999999</v>
      </c>
      <c r="D1895">
        <v>1.261066649</v>
      </c>
      <c r="E1895">
        <v>2.2225680350000001</v>
      </c>
      <c r="G1895" s="116"/>
    </row>
    <row r="1896" spans="1:7">
      <c r="A1896" s="116">
        <v>0.69002314814814814</v>
      </c>
      <c r="B1896">
        <v>-496.40282530000002</v>
      </c>
      <c r="C1896">
        <v>14096.34475</v>
      </c>
      <c r="D1896">
        <v>1.3126839290000001</v>
      </c>
      <c r="E1896">
        <v>2.2380372340000001</v>
      </c>
      <c r="G1896" s="116"/>
    </row>
    <row r="1897" spans="1:7">
      <c r="A1897" s="116">
        <v>0.69004629629629621</v>
      </c>
      <c r="B1897">
        <v>-496.39305919999998</v>
      </c>
      <c r="C1897">
        <v>14095.94009</v>
      </c>
      <c r="D1897">
        <v>1.2779379959999999</v>
      </c>
      <c r="E1897">
        <v>2.2074509149999999</v>
      </c>
      <c r="G1897" s="116"/>
    </row>
    <row r="1898" spans="1:7">
      <c r="A1898" s="116">
        <v>0.69006944444444451</v>
      </c>
      <c r="B1898">
        <v>-496.39959640000001</v>
      </c>
      <c r="C1898">
        <v>14094.729429999999</v>
      </c>
      <c r="D1898">
        <v>1.3070662559999999</v>
      </c>
      <c r="E1898">
        <v>2.2088541049999999</v>
      </c>
      <c r="G1898" s="116"/>
    </row>
    <row r="1899" spans="1:7">
      <c r="A1899" s="116">
        <v>0.69009259259259259</v>
      </c>
      <c r="B1899">
        <v>-496.39534459999999</v>
      </c>
      <c r="C1899">
        <v>14093.54695</v>
      </c>
      <c r="D1899">
        <v>1.3199048520000001</v>
      </c>
      <c r="E1899">
        <v>2.2238190480000002</v>
      </c>
      <c r="G1899" s="116"/>
    </row>
    <row r="1900" spans="1:7">
      <c r="A1900" s="116">
        <v>0.69011574074074078</v>
      </c>
      <c r="B1900">
        <v>-496.40911410000001</v>
      </c>
      <c r="C1900">
        <v>14092.887269999999</v>
      </c>
      <c r="D1900">
        <v>1.3417540059999999</v>
      </c>
      <c r="E1900">
        <v>2.1995288550000001</v>
      </c>
      <c r="G1900" s="116"/>
    </row>
    <row r="1901" spans="1:7">
      <c r="A1901" s="116">
        <v>0.69013888888888886</v>
      </c>
      <c r="B1901">
        <v>-496.40422890000002</v>
      </c>
      <c r="C1901">
        <v>14092.85835</v>
      </c>
      <c r="D1901">
        <v>1.2959548949999999</v>
      </c>
      <c r="E1901">
        <v>2.2175829199999999</v>
      </c>
      <c r="G1901" s="116"/>
    </row>
    <row r="1902" spans="1:7">
      <c r="A1902" s="116">
        <v>0.69016203703703705</v>
      </c>
      <c r="B1902">
        <v>-496.40383919999999</v>
      </c>
      <c r="C1902">
        <v>14092.045029999999</v>
      </c>
      <c r="D1902">
        <v>1.3425193010000001</v>
      </c>
      <c r="E1902">
        <v>2.2163206780000002</v>
      </c>
      <c r="G1902" s="116"/>
    </row>
    <row r="1903" spans="1:7">
      <c r="A1903" s="116">
        <v>0.69018518518518512</v>
      </c>
      <c r="B1903">
        <v>-496.41103809999998</v>
      </c>
      <c r="C1903">
        <v>14091.45369</v>
      </c>
      <c r="D1903">
        <v>1.3115711370000001</v>
      </c>
      <c r="E1903">
        <v>2.2287741620000001</v>
      </c>
      <c r="G1903" s="116"/>
    </row>
    <row r="1904" spans="1:7">
      <c r="A1904" s="116">
        <v>0.69020833333333342</v>
      </c>
      <c r="B1904">
        <v>-496.40740390000002</v>
      </c>
      <c r="C1904">
        <v>14089.562260000001</v>
      </c>
      <c r="D1904">
        <v>1.2764079559999999</v>
      </c>
      <c r="E1904">
        <v>2.2369548369999999</v>
      </c>
      <c r="G1904" s="116"/>
    </row>
    <row r="1905" spans="1:7">
      <c r="A1905" s="116">
        <v>0.6902314814814815</v>
      </c>
      <c r="B1905">
        <v>-496.40510769999997</v>
      </c>
      <c r="C1905">
        <v>14088.353800000001</v>
      </c>
      <c r="D1905">
        <v>1.2925849789999999</v>
      </c>
      <c r="E1905">
        <v>2.2269510239999999</v>
      </c>
      <c r="G1905" s="116"/>
    </row>
    <row r="1906" spans="1:7">
      <c r="A1906" s="116">
        <v>0.69025462962962969</v>
      </c>
      <c r="B1906">
        <v>-496.39923069999998</v>
      </c>
      <c r="C1906">
        <v>14087.021140000001</v>
      </c>
      <c r="D1906">
        <v>1.3142726870000001</v>
      </c>
      <c r="E1906">
        <v>2.2066243239999999</v>
      </c>
      <c r="G1906" s="116"/>
    </row>
    <row r="1907" spans="1:7">
      <c r="A1907" s="116">
        <v>0.69027777777777777</v>
      </c>
      <c r="B1907">
        <v>-496.39011549999998</v>
      </c>
      <c r="C1907">
        <v>14086.37729</v>
      </c>
      <c r="D1907">
        <v>1.3110222460000001</v>
      </c>
      <c r="E1907">
        <v>2.226060194</v>
      </c>
      <c r="G1907" s="116"/>
    </row>
    <row r="1908" spans="1:7">
      <c r="A1908" s="116">
        <v>0.69030092592592596</v>
      </c>
      <c r="B1908">
        <v>-496.39111860000003</v>
      </c>
      <c r="C1908">
        <v>14085.73481</v>
      </c>
      <c r="D1908">
        <v>1.3145556940000001</v>
      </c>
      <c r="E1908">
        <v>2.2162737539999999</v>
      </c>
      <c r="G1908" s="116"/>
    </row>
    <row r="1909" spans="1:7">
      <c r="A1909" s="116">
        <v>0.69032407407407403</v>
      </c>
      <c r="B1909">
        <v>-496.40109749999999</v>
      </c>
      <c r="C1909">
        <v>14085.55868</v>
      </c>
      <c r="D1909">
        <v>1.272744095</v>
      </c>
      <c r="E1909">
        <v>2.209707855</v>
      </c>
      <c r="G1909" s="116"/>
    </row>
    <row r="1910" spans="1:7">
      <c r="A1910" s="116">
        <v>0.69034722222222233</v>
      </c>
      <c r="B1910">
        <v>-496.40629039999999</v>
      </c>
      <c r="C1910">
        <v>14084.18656</v>
      </c>
      <c r="D1910">
        <v>1.298507114</v>
      </c>
      <c r="E1910">
        <v>2.2281205449999999</v>
      </c>
      <c r="G1910" s="116"/>
    </row>
    <row r="1911" spans="1:7">
      <c r="A1911" s="116">
        <v>0.69037037037037041</v>
      </c>
      <c r="B1911">
        <v>-496.41195850000003</v>
      </c>
      <c r="C1911">
        <v>14083.595740000001</v>
      </c>
      <c r="D1911">
        <v>1.2930090519999999</v>
      </c>
      <c r="E1911">
        <v>2.2023089809999998</v>
      </c>
      <c r="G1911" s="116"/>
    </row>
    <row r="1912" spans="1:7">
      <c r="A1912" s="116">
        <v>0.69039351851851849</v>
      </c>
      <c r="B1912">
        <v>-496.40639570000002</v>
      </c>
      <c r="C1912">
        <v>14083.263720000001</v>
      </c>
      <c r="D1912">
        <v>1.2907693579999999</v>
      </c>
      <c r="E1912">
        <v>2.1791896770000001</v>
      </c>
      <c r="G1912" s="116"/>
    </row>
    <row r="1913" spans="1:7">
      <c r="A1913" s="116">
        <v>0.69041666666666668</v>
      </c>
      <c r="B1913">
        <v>-496.41123160000001</v>
      </c>
      <c r="C1913">
        <v>14082.78613</v>
      </c>
      <c r="D1913">
        <v>1.28732939</v>
      </c>
      <c r="E1913">
        <v>2.1818014990000001</v>
      </c>
      <c r="G1913" s="116"/>
    </row>
    <row r="1914" spans="1:7">
      <c r="A1914" s="116">
        <v>0.69043981481481476</v>
      </c>
      <c r="B1914">
        <v>-496.39163250000001</v>
      </c>
      <c r="C1914">
        <v>14081.366480000001</v>
      </c>
      <c r="D1914">
        <v>1.301030903</v>
      </c>
      <c r="E1914">
        <v>2.233840211</v>
      </c>
      <c r="G1914" s="116"/>
    </row>
    <row r="1915" spans="1:7">
      <c r="A1915" s="116">
        <v>0.69046296296296295</v>
      </c>
      <c r="B1915">
        <v>-496.3999341</v>
      </c>
      <c r="C1915">
        <v>14079.883959999999</v>
      </c>
      <c r="D1915">
        <v>1.306019609</v>
      </c>
      <c r="E1915">
        <v>2.2193009739999998</v>
      </c>
      <c r="G1915" s="116"/>
    </row>
    <row r="1916" spans="1:7">
      <c r="A1916" s="116">
        <v>0.69048611111111102</v>
      </c>
      <c r="B1916">
        <v>-496.40723559999998</v>
      </c>
      <c r="C1916">
        <v>14079.11584</v>
      </c>
      <c r="D1916">
        <v>1.3409257189999999</v>
      </c>
      <c r="E1916">
        <v>2.20009364</v>
      </c>
      <c r="G1916" s="116"/>
    </row>
    <row r="1917" spans="1:7">
      <c r="A1917" s="116">
        <v>0.69050925925925932</v>
      </c>
      <c r="B1917">
        <v>-496.39616460000002</v>
      </c>
      <c r="C1917">
        <v>14078.525879999999</v>
      </c>
      <c r="D1917">
        <v>1.3158712939999999</v>
      </c>
      <c r="E1917">
        <v>2.1921063140000001</v>
      </c>
      <c r="G1917" s="116"/>
    </row>
    <row r="1918" spans="1:7">
      <c r="A1918" s="116">
        <v>0.6905324074074074</v>
      </c>
      <c r="B1918">
        <v>-496.41174590000003</v>
      </c>
      <c r="C1918">
        <v>14076.804469999999</v>
      </c>
      <c r="D1918">
        <v>1.258425262</v>
      </c>
      <c r="E1918">
        <v>2.225319018</v>
      </c>
      <c r="G1918" s="116"/>
    </row>
    <row r="1919" spans="1:7">
      <c r="A1919" s="116">
        <v>0.69055555555555559</v>
      </c>
      <c r="B1919">
        <v>-496.3927529</v>
      </c>
      <c r="C1919">
        <v>14075.15753</v>
      </c>
      <c r="D1919">
        <v>1.279768697</v>
      </c>
      <c r="E1919">
        <v>2.2081248759999998</v>
      </c>
      <c r="G1919" s="116"/>
    </row>
    <row r="1920" spans="1:7">
      <c r="A1920" s="116">
        <v>0.69057870370370367</v>
      </c>
      <c r="B1920">
        <v>-496.39482550000002</v>
      </c>
      <c r="C1920">
        <v>14075.03781</v>
      </c>
      <c r="D1920">
        <v>1.270253989</v>
      </c>
      <c r="E1920">
        <v>2.2075190079999998</v>
      </c>
      <c r="G1920" s="116"/>
    </row>
    <row r="1921" spans="1:7">
      <c r="A1921" s="116">
        <v>0.69060185185185186</v>
      </c>
      <c r="B1921">
        <v>-496.39782279999997</v>
      </c>
      <c r="C1921">
        <v>14074.58194</v>
      </c>
      <c r="D1921">
        <v>1.318110297</v>
      </c>
      <c r="E1921">
        <v>2.2163142069999999</v>
      </c>
      <c r="G1921" s="116"/>
    </row>
    <row r="1922" spans="1:7">
      <c r="A1922" s="116">
        <v>0.69062499999999993</v>
      </c>
      <c r="B1922">
        <v>-496.40624389999999</v>
      </c>
      <c r="C1922">
        <v>14074.229380000001</v>
      </c>
      <c r="D1922">
        <v>1.3115591090000001</v>
      </c>
      <c r="E1922">
        <v>2.2205141780000002</v>
      </c>
      <c r="G1922" s="116"/>
    </row>
    <row r="1923" spans="1:7">
      <c r="A1923" s="116">
        <v>0.69064814814814823</v>
      </c>
      <c r="B1923">
        <v>-496.41149580000001</v>
      </c>
      <c r="C1923">
        <v>14073.973470000001</v>
      </c>
      <c r="D1923">
        <v>1.2972205020000001</v>
      </c>
      <c r="E1923">
        <v>2.1768036249999998</v>
      </c>
      <c r="G1923" s="116"/>
    </row>
    <row r="1924" spans="1:7">
      <c r="A1924" s="116">
        <v>0.69067129629629631</v>
      </c>
      <c r="B1924">
        <v>-496.3980037</v>
      </c>
      <c r="C1924">
        <v>14073.090550000001</v>
      </c>
      <c r="D1924">
        <v>1.2607710329999999</v>
      </c>
      <c r="E1924">
        <v>2.1804145300000002</v>
      </c>
      <c r="G1924" s="116"/>
    </row>
    <row r="1925" spans="1:7">
      <c r="A1925" s="116">
        <v>0.6906944444444445</v>
      </c>
      <c r="B1925">
        <v>-496.39882019999999</v>
      </c>
      <c r="C1925">
        <v>14073.01737</v>
      </c>
      <c r="D1925">
        <v>1.2910294579999999</v>
      </c>
      <c r="E1925">
        <v>2.206420203</v>
      </c>
      <c r="G1925" s="116"/>
    </row>
    <row r="1926" spans="1:7">
      <c r="A1926" s="116">
        <v>0.69071759259259258</v>
      </c>
      <c r="B1926">
        <v>-496.40747349999998</v>
      </c>
      <c r="C1926">
        <v>14071.063889999999</v>
      </c>
      <c r="D1926">
        <v>1.3251532690000001</v>
      </c>
      <c r="E1926">
        <v>2.220585319</v>
      </c>
      <c r="G1926" s="116"/>
    </row>
    <row r="1927" spans="1:7">
      <c r="A1927" s="116">
        <v>0.69074074074074077</v>
      </c>
      <c r="B1927">
        <v>-496.40679390000003</v>
      </c>
      <c r="C1927">
        <v>14069.648859999999</v>
      </c>
      <c r="D1927">
        <v>1.3317017069999999</v>
      </c>
      <c r="E1927">
        <v>2.1896536260000001</v>
      </c>
      <c r="G1927" s="116"/>
    </row>
    <row r="1928" spans="1:7">
      <c r="A1928" s="116">
        <v>0.69076388888888884</v>
      </c>
      <c r="B1928">
        <v>-496.39148180000001</v>
      </c>
      <c r="C1928">
        <v>14067.98379</v>
      </c>
      <c r="D1928">
        <v>1.279247384</v>
      </c>
      <c r="E1928">
        <v>2.1933642080000002</v>
      </c>
      <c r="G1928" s="116"/>
    </row>
    <row r="1929" spans="1:7">
      <c r="A1929" s="116">
        <v>0.69078703703703714</v>
      </c>
      <c r="B1929">
        <v>-496.4046045</v>
      </c>
      <c r="C1929">
        <v>14066.66633</v>
      </c>
      <c r="D1929">
        <v>1.2978284739999999</v>
      </c>
      <c r="E1929">
        <v>2.2083688559999999</v>
      </c>
      <c r="G1929" s="116"/>
    </row>
    <row r="1930" spans="1:7">
      <c r="A1930" s="116">
        <v>0.69081018518518522</v>
      </c>
      <c r="B1930">
        <v>-496.41049939999999</v>
      </c>
      <c r="C1930">
        <v>14065.68714</v>
      </c>
      <c r="D1930">
        <v>1.331472515</v>
      </c>
      <c r="E1930">
        <v>2.212703189</v>
      </c>
      <c r="G1930" s="116"/>
    </row>
    <row r="1931" spans="1:7">
      <c r="A1931" s="116">
        <v>0.6908333333333333</v>
      </c>
      <c r="B1931">
        <v>-496.39594990000001</v>
      </c>
      <c r="C1931">
        <v>14065.3986</v>
      </c>
      <c r="D1931">
        <v>1.2863720569999999</v>
      </c>
      <c r="E1931">
        <v>2.1857496799999998</v>
      </c>
      <c r="G1931" s="116"/>
    </row>
    <row r="1932" spans="1:7">
      <c r="A1932" s="116">
        <v>0.69085648148148149</v>
      </c>
      <c r="B1932">
        <v>-496.40399530000002</v>
      </c>
      <c r="C1932">
        <v>14064.523810000001</v>
      </c>
      <c r="D1932">
        <v>1.2814726519999999</v>
      </c>
      <c r="E1932">
        <v>2.1807665749999998</v>
      </c>
      <c r="G1932" s="116"/>
    </row>
    <row r="1933" spans="1:7">
      <c r="A1933" s="116">
        <v>0.69087962962962957</v>
      </c>
      <c r="B1933">
        <v>-496.40955659999997</v>
      </c>
      <c r="C1933">
        <v>14062.844429999999</v>
      </c>
      <c r="D1933">
        <v>1.2933217960000001</v>
      </c>
      <c r="E1933">
        <v>2.2103577990000001</v>
      </c>
      <c r="G1933" s="116"/>
    </row>
    <row r="1934" spans="1:7">
      <c r="A1934" s="116">
        <v>0.69090277777777775</v>
      </c>
      <c r="B1934">
        <v>-496.40041539999999</v>
      </c>
      <c r="C1934">
        <v>14061.592769999999</v>
      </c>
      <c r="D1934">
        <v>1.2843210410000001</v>
      </c>
      <c r="E1934">
        <v>2.189584934</v>
      </c>
      <c r="G1934" s="116"/>
    </row>
    <row r="1935" spans="1:7">
      <c r="A1935" s="116">
        <v>0.69092592592592583</v>
      </c>
      <c r="B1935">
        <v>-496.40975370000001</v>
      </c>
      <c r="C1935">
        <v>14061.114089999999</v>
      </c>
      <c r="D1935">
        <v>1.3347550509999999</v>
      </c>
      <c r="E1935">
        <v>2.227454533</v>
      </c>
      <c r="G1935" s="116"/>
    </row>
    <row r="1936" spans="1:7">
      <c r="A1936" s="116">
        <v>0.69094907407407413</v>
      </c>
      <c r="B1936">
        <v>-496.40346269999998</v>
      </c>
      <c r="C1936">
        <v>14059.443730000001</v>
      </c>
      <c r="D1936">
        <v>1.296283292</v>
      </c>
      <c r="E1936">
        <v>2.2351017999999998</v>
      </c>
      <c r="G1936" s="116"/>
    </row>
    <row r="1937" spans="1:7">
      <c r="A1937" s="116">
        <v>0.69097222222222221</v>
      </c>
      <c r="B1937">
        <v>-496.40730230000003</v>
      </c>
      <c r="C1937">
        <v>14058.369000000001</v>
      </c>
      <c r="D1937">
        <v>1.2883796160000001</v>
      </c>
      <c r="E1937">
        <v>2.2046278560000001</v>
      </c>
      <c r="G1937" s="116"/>
    </row>
    <row r="1938" spans="1:7">
      <c r="A1938" s="116">
        <v>0.6909953703703704</v>
      </c>
      <c r="B1938">
        <v>-496.40129680000001</v>
      </c>
      <c r="C1938">
        <v>14057.52024</v>
      </c>
      <c r="D1938">
        <v>1.2883290249999999</v>
      </c>
      <c r="E1938">
        <v>2.2136415980000002</v>
      </c>
      <c r="G1938" s="116"/>
    </row>
    <row r="1939" spans="1:7">
      <c r="A1939" s="116">
        <v>0.69101851851851848</v>
      </c>
      <c r="B1939">
        <v>-496.39700900000003</v>
      </c>
      <c r="C1939">
        <v>14056.780839999999</v>
      </c>
      <c r="D1939">
        <v>1.2629408049999999</v>
      </c>
      <c r="E1939">
        <v>2.2175096870000002</v>
      </c>
      <c r="G1939" s="116"/>
    </row>
    <row r="1940" spans="1:7">
      <c r="A1940" s="116">
        <v>0.69104166666666667</v>
      </c>
      <c r="B1940">
        <v>-496.39710710000003</v>
      </c>
      <c r="C1940">
        <v>14056.584419999999</v>
      </c>
      <c r="D1940">
        <v>1.3062777290000001</v>
      </c>
      <c r="E1940">
        <v>2.1870498619999998</v>
      </c>
      <c r="G1940" s="116"/>
    </row>
    <row r="1941" spans="1:7">
      <c r="A1941" s="116">
        <v>0.69106481481481474</v>
      </c>
      <c r="B1941">
        <v>-496.39262439999999</v>
      </c>
      <c r="C1941">
        <v>14055.432769999999</v>
      </c>
      <c r="D1941">
        <v>1.27031736</v>
      </c>
      <c r="E1941">
        <v>2.2231297529999998</v>
      </c>
      <c r="G1941" s="116"/>
    </row>
    <row r="1942" spans="1:7">
      <c r="A1942" s="116">
        <v>0.69108796296296304</v>
      </c>
      <c r="B1942">
        <v>-496.40682450000003</v>
      </c>
      <c r="C1942">
        <v>14054.05992</v>
      </c>
      <c r="D1942">
        <v>1.281411259</v>
      </c>
      <c r="E1942">
        <v>2.2082740470000002</v>
      </c>
      <c r="G1942" s="116"/>
    </row>
    <row r="1943" spans="1:7">
      <c r="A1943" s="116">
        <v>0.69111111111111112</v>
      </c>
      <c r="B1943">
        <v>-496.3992662</v>
      </c>
      <c r="C1943">
        <v>14053.69702</v>
      </c>
      <c r="D1943">
        <v>1.3302931570000001</v>
      </c>
      <c r="E1943">
        <v>2.1910520450000002</v>
      </c>
      <c r="G1943" s="116"/>
    </row>
    <row r="1944" spans="1:7">
      <c r="A1944" s="116">
        <v>0.69113425925925931</v>
      </c>
      <c r="B1944">
        <v>-496.3958834</v>
      </c>
      <c r="C1944">
        <v>14052.90069</v>
      </c>
      <c r="D1944">
        <v>1.2803846679999999</v>
      </c>
      <c r="E1944">
        <v>2.191048597</v>
      </c>
      <c r="G1944" s="116"/>
    </row>
    <row r="1945" spans="1:7">
      <c r="A1945" s="116">
        <v>0.69115740740740739</v>
      </c>
      <c r="B1945">
        <v>-496.40320209999999</v>
      </c>
      <c r="C1945">
        <v>14051.24848</v>
      </c>
      <c r="D1945">
        <v>1.310626829</v>
      </c>
      <c r="E1945">
        <v>2.191577251</v>
      </c>
      <c r="G1945" s="116"/>
    </row>
    <row r="1946" spans="1:7">
      <c r="A1946" s="116">
        <v>0.69118055555555558</v>
      </c>
      <c r="B1946">
        <v>-496.40796039999998</v>
      </c>
      <c r="C1946">
        <v>14051.18699</v>
      </c>
      <c r="D1946">
        <v>1.3064635769999999</v>
      </c>
      <c r="E1946">
        <v>2.215491498</v>
      </c>
      <c r="G1946" s="116"/>
    </row>
    <row r="1947" spans="1:7">
      <c r="A1947" s="116">
        <v>0.69120370370370365</v>
      </c>
      <c r="B1947">
        <v>-496.40188920000003</v>
      </c>
      <c r="C1947">
        <v>14050.52267</v>
      </c>
      <c r="D1947">
        <v>1.3033923000000001</v>
      </c>
      <c r="E1947">
        <v>2.2108210289999999</v>
      </c>
      <c r="G1947" s="116"/>
    </row>
    <row r="1948" spans="1:7">
      <c r="A1948" s="116">
        <v>0.69122685185185195</v>
      </c>
      <c r="B1948">
        <v>-496.39026439999998</v>
      </c>
      <c r="C1948">
        <v>14049.17245</v>
      </c>
      <c r="D1948">
        <v>1.279009568</v>
      </c>
      <c r="E1948">
        <v>2.1883004740000001</v>
      </c>
      <c r="G1948" s="116"/>
    </row>
    <row r="1949" spans="1:7">
      <c r="A1949" s="116">
        <v>0.69125000000000003</v>
      </c>
      <c r="B1949">
        <v>-496.39302570000001</v>
      </c>
      <c r="C1949">
        <v>14049.078530000001</v>
      </c>
      <c r="D1949">
        <v>1.323781774</v>
      </c>
      <c r="E1949">
        <v>2.2131207740000001</v>
      </c>
      <c r="G1949" s="116"/>
    </row>
    <row r="1950" spans="1:7">
      <c r="A1950" s="116">
        <v>0.69127314814814811</v>
      </c>
      <c r="B1950">
        <v>-496.40460109999998</v>
      </c>
      <c r="C1950">
        <v>14047.81523</v>
      </c>
      <c r="D1950">
        <v>1.302225551</v>
      </c>
      <c r="E1950">
        <v>2.2244196569999999</v>
      </c>
      <c r="G1950" s="116"/>
    </row>
    <row r="1951" spans="1:7">
      <c r="A1951" s="116">
        <v>0.6912962962962963</v>
      </c>
      <c r="B1951">
        <v>-496.39967990000002</v>
      </c>
      <c r="C1951">
        <v>14047.54017</v>
      </c>
      <c r="D1951">
        <v>1.281612615</v>
      </c>
      <c r="E1951">
        <v>2.2055223289999999</v>
      </c>
      <c r="G1951" s="116"/>
    </row>
    <row r="1952" spans="1:7">
      <c r="A1952" s="116">
        <v>0.69131944444444438</v>
      </c>
      <c r="B1952">
        <v>-496.40436519999997</v>
      </c>
      <c r="C1952">
        <v>14047.04868</v>
      </c>
      <c r="D1952">
        <v>1.3026933030000001</v>
      </c>
      <c r="E1952">
        <v>2.2110045650000001</v>
      </c>
      <c r="G1952" s="116"/>
    </row>
    <row r="1953" spans="1:7">
      <c r="A1953" s="116">
        <v>0.69134259259259256</v>
      </c>
      <c r="B1953">
        <v>-496.39526610000001</v>
      </c>
      <c r="C1953">
        <v>14045.630569999999</v>
      </c>
      <c r="D1953">
        <v>1.275991128</v>
      </c>
      <c r="E1953">
        <v>2.2212038550000002</v>
      </c>
      <c r="G1953" s="116"/>
    </row>
    <row r="1954" spans="1:7">
      <c r="A1954" s="116">
        <v>0.69136574074074064</v>
      </c>
      <c r="B1954">
        <v>-496.39920649999999</v>
      </c>
      <c r="C1954">
        <v>14044.581410000001</v>
      </c>
      <c r="D1954">
        <v>1.309566563</v>
      </c>
      <c r="E1954">
        <v>2.197717693</v>
      </c>
      <c r="G1954" s="116"/>
    </row>
    <row r="1955" spans="1:7">
      <c r="A1955" s="116">
        <v>0.69138888888888894</v>
      </c>
      <c r="B1955">
        <v>-496.40859180000001</v>
      </c>
      <c r="C1955">
        <v>14043.87125</v>
      </c>
      <c r="D1955">
        <v>1.281839776</v>
      </c>
      <c r="E1955">
        <v>2.1901426590000002</v>
      </c>
      <c r="G1955" s="116"/>
    </row>
    <row r="1956" spans="1:7">
      <c r="A1956" s="116">
        <v>0.69141203703703702</v>
      </c>
      <c r="B1956">
        <v>-496.40266800000001</v>
      </c>
      <c r="C1956">
        <v>14042.93707</v>
      </c>
      <c r="D1956">
        <v>1.2901394799999999</v>
      </c>
      <c r="E1956">
        <v>2.2256658690000002</v>
      </c>
      <c r="G1956" s="116"/>
    </row>
    <row r="1957" spans="1:7">
      <c r="A1957" s="116">
        <v>0.69143518518518521</v>
      </c>
      <c r="B1957">
        <v>-496.40582119999999</v>
      </c>
      <c r="C1957">
        <v>14042.203680000001</v>
      </c>
      <c r="D1957">
        <v>1.3008639980000001</v>
      </c>
      <c r="E1957">
        <v>2.2292829470000002</v>
      </c>
      <c r="G1957" s="116"/>
    </row>
    <row r="1958" spans="1:7">
      <c r="A1958" s="116">
        <v>0.69145833333333329</v>
      </c>
      <c r="B1958">
        <v>-496.39287969999998</v>
      </c>
      <c r="C1958">
        <v>14040.42885</v>
      </c>
      <c r="D1958">
        <v>1.2931200009999999</v>
      </c>
      <c r="E1958">
        <v>2.192814308</v>
      </c>
      <c r="G1958" s="116"/>
    </row>
    <row r="1959" spans="1:7">
      <c r="A1959" s="116">
        <v>0.69148148148148147</v>
      </c>
      <c r="B1959">
        <v>-496.39278089999999</v>
      </c>
      <c r="C1959">
        <v>14040.15561</v>
      </c>
      <c r="D1959">
        <v>1.2496111839999999</v>
      </c>
      <c r="E1959">
        <v>2.2222660310000002</v>
      </c>
      <c r="G1959" s="116"/>
    </row>
    <row r="1960" spans="1:7">
      <c r="A1960" s="116">
        <v>0.69150462962962955</v>
      </c>
      <c r="B1960">
        <v>-496.40698450000002</v>
      </c>
      <c r="C1960">
        <v>14038.274230000001</v>
      </c>
      <c r="D1960">
        <v>1.3244125899999999</v>
      </c>
      <c r="E1960">
        <v>2.2303974800000002</v>
      </c>
      <c r="G1960" s="116"/>
    </row>
    <row r="1961" spans="1:7">
      <c r="A1961" s="116">
        <v>0.69152777777777785</v>
      </c>
      <c r="B1961">
        <v>-496.39675840000001</v>
      </c>
      <c r="C1961">
        <v>14037.772150000001</v>
      </c>
      <c r="D1961">
        <v>1.2891374739999999</v>
      </c>
      <c r="E1961">
        <v>2.2127839859999998</v>
      </c>
      <c r="G1961" s="116"/>
    </row>
    <row r="1962" spans="1:7">
      <c r="A1962" s="116">
        <v>0.69155092592592593</v>
      </c>
      <c r="B1962">
        <v>-496.39331900000002</v>
      </c>
      <c r="C1962">
        <v>14037.24785</v>
      </c>
      <c r="D1962">
        <v>1.295327965</v>
      </c>
      <c r="E1962">
        <v>2.1776491729999998</v>
      </c>
      <c r="G1962" s="116"/>
    </row>
    <row r="1963" spans="1:7">
      <c r="A1963" s="116">
        <v>0.69157407407407412</v>
      </c>
      <c r="B1963">
        <v>-496.39452560000001</v>
      </c>
      <c r="C1963">
        <v>14037.21992</v>
      </c>
      <c r="D1963">
        <v>1.248798692</v>
      </c>
      <c r="E1963">
        <v>2.2082735410000001</v>
      </c>
      <c r="G1963" s="116"/>
    </row>
    <row r="1964" spans="1:7">
      <c r="A1964" s="116">
        <v>0.6915972222222222</v>
      </c>
      <c r="B1964">
        <v>-496.39630529999999</v>
      </c>
      <c r="C1964">
        <v>14035.471320000001</v>
      </c>
      <c r="D1964">
        <v>1.32254641</v>
      </c>
      <c r="E1964">
        <v>2.187657476</v>
      </c>
      <c r="G1964" s="116"/>
    </row>
    <row r="1965" spans="1:7">
      <c r="A1965" s="116">
        <v>0.69162037037037039</v>
      </c>
      <c r="B1965">
        <v>-496.40009129999999</v>
      </c>
      <c r="C1965">
        <v>14033.65372</v>
      </c>
      <c r="D1965">
        <v>1.2547639559999999</v>
      </c>
      <c r="E1965">
        <v>2.2071412220000002</v>
      </c>
      <c r="G1965" s="116"/>
    </row>
    <row r="1966" spans="1:7">
      <c r="A1966" s="116">
        <v>0.69164351851851846</v>
      </c>
      <c r="B1966">
        <v>-496.40524490000001</v>
      </c>
      <c r="C1966">
        <v>14033.533429999999</v>
      </c>
      <c r="D1966">
        <v>1.328581169</v>
      </c>
      <c r="E1966">
        <v>2.2202729639999998</v>
      </c>
      <c r="G1966" s="116"/>
    </row>
    <row r="1967" spans="1:7">
      <c r="A1967" s="116">
        <v>0.69166666666666676</v>
      </c>
      <c r="B1967">
        <v>-496.39057200000002</v>
      </c>
      <c r="C1967">
        <v>14032.796969999999</v>
      </c>
      <c r="D1967">
        <v>1.3112147059999999</v>
      </c>
      <c r="E1967">
        <v>2.2148197039999999</v>
      </c>
      <c r="G1967" s="116"/>
    </row>
    <row r="1968" spans="1:7">
      <c r="A1968" s="116">
        <v>0.69168981481481484</v>
      </c>
      <c r="B1968">
        <v>-496.40462450000001</v>
      </c>
      <c r="C1968">
        <v>14030.804270000001</v>
      </c>
      <c r="D1968">
        <v>1.3148207249999999</v>
      </c>
      <c r="E1968">
        <v>2.2000683319999998</v>
      </c>
      <c r="G1968" s="116"/>
    </row>
    <row r="1969" spans="1:7">
      <c r="A1969" s="116">
        <v>0.69171296296296303</v>
      </c>
      <c r="B1969">
        <v>-496.40858020000002</v>
      </c>
      <c r="C1969">
        <v>14029.824919999999</v>
      </c>
      <c r="D1969">
        <v>1.2654949900000001</v>
      </c>
      <c r="E1969">
        <v>2.1790786600000001</v>
      </c>
      <c r="G1969" s="116"/>
    </row>
    <row r="1970" spans="1:7">
      <c r="A1970" s="116">
        <v>0.69173611111111111</v>
      </c>
      <c r="B1970">
        <v>-496.39471029999999</v>
      </c>
      <c r="C1970">
        <v>14028.53724</v>
      </c>
      <c r="D1970">
        <v>1.3469010749999999</v>
      </c>
      <c r="E1970">
        <v>2.1888272390000001</v>
      </c>
      <c r="G1970" s="116"/>
    </row>
    <row r="1971" spans="1:7">
      <c r="A1971" s="116">
        <v>0.6917592592592593</v>
      </c>
      <c r="B1971">
        <v>-496.40625560000001</v>
      </c>
      <c r="C1971">
        <v>14028.2781</v>
      </c>
      <c r="D1971">
        <v>1.3023833330000001</v>
      </c>
      <c r="E1971">
        <v>2.1877059050000001</v>
      </c>
      <c r="G1971" s="116"/>
    </row>
    <row r="1972" spans="1:7">
      <c r="A1972" s="116">
        <v>0.69178240740740737</v>
      </c>
      <c r="B1972">
        <v>-496.40429610000001</v>
      </c>
      <c r="C1972">
        <v>14028.270420000001</v>
      </c>
      <c r="D1972">
        <v>1.312779988</v>
      </c>
      <c r="E1972">
        <v>2.2187459559999998</v>
      </c>
      <c r="G1972" s="116"/>
    </row>
    <row r="1973" spans="1:7">
      <c r="A1973" s="116">
        <v>0.69180555555555545</v>
      </c>
      <c r="B1973">
        <v>-496.39728159999999</v>
      </c>
      <c r="C1973">
        <v>14026.51305</v>
      </c>
      <c r="D1973">
        <v>1.295117662</v>
      </c>
      <c r="E1973">
        <v>2.214857699</v>
      </c>
      <c r="G1973" s="116"/>
    </row>
    <row r="1974" spans="1:7">
      <c r="A1974" s="116">
        <v>0.69182870370370375</v>
      </c>
      <c r="B1974">
        <v>-496.39287259999998</v>
      </c>
      <c r="C1974">
        <v>14025.60586</v>
      </c>
      <c r="D1974">
        <v>1.3243663990000001</v>
      </c>
      <c r="E1974">
        <v>2.2283932599999998</v>
      </c>
      <c r="G1974" s="116"/>
    </row>
    <row r="1975" spans="1:7">
      <c r="A1975" s="116">
        <v>0.69185185185185183</v>
      </c>
      <c r="B1975">
        <v>-496.41006240000002</v>
      </c>
      <c r="C1975">
        <v>14024.161819999999</v>
      </c>
      <c r="D1975">
        <v>1.285410065</v>
      </c>
      <c r="E1975">
        <v>2.195726128</v>
      </c>
      <c r="G1975" s="116"/>
    </row>
    <row r="1976" spans="1:7">
      <c r="A1976" s="116">
        <v>0.69187500000000002</v>
      </c>
      <c r="B1976">
        <v>-496.40716680000003</v>
      </c>
      <c r="C1976">
        <v>14022.2402</v>
      </c>
      <c r="D1976">
        <v>1.2958897739999999</v>
      </c>
      <c r="E1976">
        <v>2.211531613</v>
      </c>
      <c r="G1976" s="116"/>
    </row>
    <row r="1977" spans="1:7">
      <c r="A1977" s="116">
        <v>0.6918981481481481</v>
      </c>
      <c r="B1977">
        <v>-496.40025279999998</v>
      </c>
      <c r="C1977">
        <v>14020.607190000001</v>
      </c>
      <c r="D1977">
        <v>1.324167605</v>
      </c>
      <c r="E1977">
        <v>2.2323768319999999</v>
      </c>
      <c r="G1977" s="116"/>
    </row>
    <row r="1978" spans="1:7">
      <c r="A1978" s="116">
        <v>0.69192129629629628</v>
      </c>
      <c r="B1978">
        <v>-496.39973359999999</v>
      </c>
      <c r="C1978">
        <v>14019.536840000001</v>
      </c>
      <c r="D1978">
        <v>1.3582959080000001</v>
      </c>
      <c r="E1978">
        <v>2.217179673</v>
      </c>
      <c r="G1978" s="116"/>
    </row>
    <row r="1979" spans="1:7">
      <c r="A1979" s="116">
        <v>0.69194444444444436</v>
      </c>
      <c r="B1979">
        <v>-496.40950299999997</v>
      </c>
      <c r="C1979">
        <v>14018.60793</v>
      </c>
      <c r="D1979">
        <v>1.3137206990000001</v>
      </c>
      <c r="E1979">
        <v>2.2173720289999999</v>
      </c>
      <c r="G1979" s="116"/>
    </row>
    <row r="1980" spans="1:7">
      <c r="A1980" s="116">
        <v>0.69196759259259266</v>
      </c>
      <c r="B1980">
        <v>-496.39217660000003</v>
      </c>
      <c r="C1980">
        <v>14017.845149999999</v>
      </c>
      <c r="D1980">
        <v>1.3155502400000001</v>
      </c>
      <c r="E1980">
        <v>2.206602443</v>
      </c>
      <c r="G1980" s="116"/>
    </row>
    <row r="1981" spans="1:7">
      <c r="A1981" s="116">
        <v>0.69199074074074074</v>
      </c>
      <c r="B1981">
        <v>-496.39745140000002</v>
      </c>
      <c r="C1981">
        <v>14017.555</v>
      </c>
      <c r="D1981">
        <v>1.3052603469999999</v>
      </c>
      <c r="E1981">
        <v>2.1916475059999998</v>
      </c>
      <c r="G1981" s="116"/>
    </row>
    <row r="1982" spans="1:7">
      <c r="A1982" s="116">
        <v>0.69201388888888893</v>
      </c>
      <c r="B1982">
        <v>-496.39443749999998</v>
      </c>
      <c r="C1982">
        <v>14017.060600000001</v>
      </c>
      <c r="D1982">
        <v>1.3441708530000001</v>
      </c>
      <c r="E1982">
        <v>2.2298379110000002</v>
      </c>
      <c r="G1982" s="116"/>
    </row>
    <row r="1983" spans="1:7">
      <c r="A1983" s="116">
        <v>0.69203703703703701</v>
      </c>
      <c r="B1983">
        <v>-496.39158220000002</v>
      </c>
      <c r="C1983">
        <v>14015.882310000001</v>
      </c>
      <c r="D1983">
        <v>1.330558806</v>
      </c>
      <c r="E1983">
        <v>2.2113846210000001</v>
      </c>
      <c r="G1983" s="116"/>
    </row>
    <row r="1984" spans="1:7">
      <c r="A1984" s="116">
        <v>0.69206018518518519</v>
      </c>
      <c r="B1984">
        <v>-496.3949882</v>
      </c>
      <c r="C1984">
        <v>14014.1595</v>
      </c>
      <c r="D1984">
        <v>1.3228599990000001</v>
      </c>
      <c r="E1984">
        <v>2.224611114</v>
      </c>
      <c r="G1984" s="116"/>
    </row>
    <row r="1985" spans="1:7">
      <c r="A1985" s="116">
        <v>0.69208333333333327</v>
      </c>
      <c r="B1985">
        <v>-496.39099090000002</v>
      </c>
      <c r="C1985">
        <v>14012.731110000001</v>
      </c>
      <c r="D1985">
        <v>1.2824114259999999</v>
      </c>
      <c r="E1985">
        <v>2.2132080649999999</v>
      </c>
      <c r="G1985" s="116"/>
    </row>
    <row r="1986" spans="1:7">
      <c r="A1986" s="116">
        <v>0.69210648148148157</v>
      </c>
      <c r="B1986">
        <v>-496.39627830000001</v>
      </c>
      <c r="C1986">
        <v>14012.19397</v>
      </c>
      <c r="D1986">
        <v>1.3071654850000001</v>
      </c>
      <c r="E1986">
        <v>2.1974761279999999</v>
      </c>
      <c r="G1986" s="116"/>
    </row>
    <row r="1987" spans="1:7">
      <c r="A1987" s="116">
        <v>0.69212962962962965</v>
      </c>
      <c r="B1987">
        <v>-496.40132690000002</v>
      </c>
      <c r="C1987">
        <v>14011.90798</v>
      </c>
      <c r="D1987">
        <v>1.332501436</v>
      </c>
      <c r="E1987">
        <v>2.1993576589999999</v>
      </c>
      <c r="G1987" s="116"/>
    </row>
    <row r="1988" spans="1:7">
      <c r="A1988" s="116">
        <v>0.69215277777777784</v>
      </c>
      <c r="B1988">
        <v>-496.39305569999999</v>
      </c>
      <c r="C1988">
        <v>14011.48776</v>
      </c>
      <c r="D1988">
        <v>1.3416341620000001</v>
      </c>
      <c r="E1988">
        <v>2.2204300030000002</v>
      </c>
      <c r="G1988" s="116"/>
    </row>
    <row r="1989" spans="1:7">
      <c r="A1989" s="116">
        <v>0.69217592592592592</v>
      </c>
      <c r="B1989">
        <v>-496.40274429999999</v>
      </c>
      <c r="C1989">
        <v>14010.301359999999</v>
      </c>
      <c r="D1989">
        <v>1.3502967429999999</v>
      </c>
      <c r="E1989">
        <v>2.2055346170000001</v>
      </c>
      <c r="G1989" s="116"/>
    </row>
    <row r="1990" spans="1:7">
      <c r="A1990" s="116">
        <v>0.69219907407407411</v>
      </c>
      <c r="B1990">
        <v>-496.39311579999998</v>
      </c>
      <c r="C1990">
        <v>14009.23393</v>
      </c>
      <c r="D1990">
        <v>1.2909835190000001</v>
      </c>
      <c r="E1990">
        <v>2.2049852759999999</v>
      </c>
      <c r="G1990" s="116"/>
    </row>
    <row r="1991" spans="1:7">
      <c r="A1991" s="116">
        <v>0.69222222222222218</v>
      </c>
      <c r="B1991">
        <v>-496.40712289999999</v>
      </c>
      <c r="C1991">
        <v>14007.68513</v>
      </c>
      <c r="D1991">
        <v>1.285142698</v>
      </c>
      <c r="E1991">
        <v>2.2197869589999999</v>
      </c>
      <c r="G1991" s="116"/>
    </row>
    <row r="1992" spans="1:7">
      <c r="A1992" s="116">
        <v>0.69224537037037026</v>
      </c>
      <c r="B1992">
        <v>-496.39783089999997</v>
      </c>
      <c r="C1992">
        <v>14006.309440000001</v>
      </c>
      <c r="D1992">
        <v>1.304626818</v>
      </c>
      <c r="E1992">
        <v>2.2194014420000001</v>
      </c>
      <c r="G1992" s="116"/>
    </row>
    <row r="1993" spans="1:7">
      <c r="A1993" s="116">
        <v>0.69226851851851856</v>
      </c>
      <c r="B1993">
        <v>-496.40772199999998</v>
      </c>
      <c r="C1993">
        <v>14005.21639</v>
      </c>
      <c r="D1993">
        <v>1.3044803650000001</v>
      </c>
      <c r="E1993">
        <v>2.2311762439999998</v>
      </c>
      <c r="G1993" s="116"/>
    </row>
    <row r="1994" spans="1:7">
      <c r="A1994" s="116">
        <v>0.69229166666666664</v>
      </c>
      <c r="B1994">
        <v>-496.3977994</v>
      </c>
      <c r="C1994">
        <v>14004.56286</v>
      </c>
      <c r="D1994">
        <v>1.3148812540000001</v>
      </c>
      <c r="E1994">
        <v>2.2014871939999998</v>
      </c>
      <c r="G1994" s="116"/>
    </row>
    <row r="1995" spans="1:7">
      <c r="A1995" s="116">
        <v>0.69231481481481483</v>
      </c>
      <c r="B1995">
        <v>-496.40414809999999</v>
      </c>
      <c r="C1995">
        <v>14004.06302</v>
      </c>
      <c r="D1995">
        <v>1.3218093099999999</v>
      </c>
      <c r="E1995">
        <v>2.2060190880000001</v>
      </c>
      <c r="G1995" s="116"/>
    </row>
    <row r="1996" spans="1:7">
      <c r="A1996" s="116">
        <v>0.69233796296296291</v>
      </c>
      <c r="B1996">
        <v>-496.40650520000003</v>
      </c>
      <c r="C1996">
        <v>14003.63033</v>
      </c>
      <c r="D1996">
        <v>1.315282174</v>
      </c>
      <c r="E1996">
        <v>2.1961127340000002</v>
      </c>
      <c r="G1996" s="116"/>
    </row>
    <row r="1997" spans="1:7">
      <c r="A1997" s="116">
        <v>0.69236111111111109</v>
      </c>
      <c r="B1997">
        <v>-496.4088668</v>
      </c>
      <c r="C1997">
        <v>14002.93281</v>
      </c>
      <c r="D1997">
        <v>1.304971278</v>
      </c>
      <c r="E1997">
        <v>2.212135296</v>
      </c>
      <c r="G1997" s="116"/>
    </row>
    <row r="1998" spans="1:7">
      <c r="A1998" s="116">
        <v>0.69238425925925917</v>
      </c>
      <c r="B1998">
        <v>-496.41071470000003</v>
      </c>
      <c r="C1998">
        <v>14001.43066</v>
      </c>
      <c r="D1998">
        <v>1.3154926389999999</v>
      </c>
      <c r="E1998">
        <v>2.231017815</v>
      </c>
      <c r="G1998" s="116"/>
    </row>
    <row r="1999" spans="1:7">
      <c r="A1999" s="116">
        <v>0.69240740740740747</v>
      </c>
      <c r="B1999">
        <v>-496.39439440000001</v>
      </c>
      <c r="C1999">
        <v>13999.531709999999</v>
      </c>
      <c r="D1999">
        <v>1.34235737</v>
      </c>
      <c r="E1999">
        <v>2.2070229270000001</v>
      </c>
      <c r="G1999" s="116"/>
    </row>
    <row r="2000" spans="1:7">
      <c r="A2000" s="116">
        <v>0.69243055555555555</v>
      </c>
      <c r="B2000">
        <v>-496.40740210000001</v>
      </c>
      <c r="C2000">
        <v>13997.55682</v>
      </c>
      <c r="D2000">
        <v>1.3256882480000001</v>
      </c>
      <c r="E2000">
        <v>2.1902977950000002</v>
      </c>
      <c r="G2000" s="116"/>
    </row>
    <row r="2001" spans="1:7">
      <c r="A2001" s="116">
        <v>0.69245370370370374</v>
      </c>
      <c r="B2001">
        <v>-496.40298250000001</v>
      </c>
      <c r="C2001">
        <v>13995.71256</v>
      </c>
      <c r="D2001">
        <v>1.330425851</v>
      </c>
      <c r="E2001">
        <v>2.2103004739999998</v>
      </c>
      <c r="G2001" s="116"/>
    </row>
    <row r="2002" spans="1:7">
      <c r="A2002" s="116">
        <v>0.69247685185185182</v>
      </c>
      <c r="B2002">
        <v>-496.40487530000001</v>
      </c>
      <c r="C2002">
        <v>13995.023859999999</v>
      </c>
      <c r="D2002">
        <v>1.3203620009999999</v>
      </c>
      <c r="E2002">
        <v>2.2200852700000002</v>
      </c>
      <c r="G2002" s="116"/>
    </row>
    <row r="2003" spans="1:7">
      <c r="A2003" s="116">
        <v>0.6925</v>
      </c>
      <c r="B2003">
        <v>-496.40906189999998</v>
      </c>
      <c r="C2003">
        <v>13993.44846</v>
      </c>
      <c r="D2003">
        <v>1.3143009290000001</v>
      </c>
      <c r="E2003">
        <v>2.234068561</v>
      </c>
      <c r="G2003" s="116"/>
    </row>
    <row r="2004" spans="1:7">
      <c r="A2004" s="116">
        <v>0.69252314814814808</v>
      </c>
      <c r="B2004">
        <v>-496.4044988</v>
      </c>
      <c r="C2004">
        <v>13993.403770000001</v>
      </c>
      <c r="D2004">
        <v>1.307158813</v>
      </c>
      <c r="E2004">
        <v>2.1977802990000002</v>
      </c>
      <c r="G2004" s="116"/>
    </row>
    <row r="2005" spans="1:7">
      <c r="A2005" s="116">
        <v>0.69254629629629638</v>
      </c>
      <c r="B2005">
        <v>-496.39140229999998</v>
      </c>
      <c r="C2005">
        <v>13991.61851</v>
      </c>
      <c r="D2005">
        <v>1.3027335170000001</v>
      </c>
      <c r="E2005">
        <v>2.1916666089999999</v>
      </c>
      <c r="G2005" s="116"/>
    </row>
    <row r="2006" spans="1:7">
      <c r="A2006" s="116">
        <v>0.69256944444444446</v>
      </c>
      <c r="B2006">
        <v>-496.40460439999998</v>
      </c>
      <c r="C2006">
        <v>13989.86175</v>
      </c>
      <c r="D2006">
        <v>1.268522537</v>
      </c>
      <c r="E2006">
        <v>2.198419103</v>
      </c>
      <c r="G2006" s="116"/>
    </row>
    <row r="2007" spans="1:7">
      <c r="A2007" s="116">
        <v>0.69259259259259265</v>
      </c>
      <c r="B2007">
        <v>-496.4021846</v>
      </c>
      <c r="C2007">
        <v>13988.319219999999</v>
      </c>
      <c r="D2007">
        <v>1.303092667</v>
      </c>
      <c r="E2007">
        <v>2.207779924</v>
      </c>
      <c r="G2007" s="116"/>
    </row>
    <row r="2008" spans="1:7">
      <c r="A2008" s="116">
        <v>0.69261574074074073</v>
      </c>
      <c r="B2008">
        <v>-496.40962459999997</v>
      </c>
      <c r="C2008">
        <v>13987.309279999999</v>
      </c>
      <c r="D2008">
        <v>1.270874466</v>
      </c>
      <c r="E2008">
        <v>2.1930440760000001</v>
      </c>
      <c r="G2008" s="116"/>
    </row>
    <row r="2009" spans="1:7">
      <c r="A2009" s="116">
        <v>0.69263888888888892</v>
      </c>
      <c r="B2009">
        <v>-496.39860160000001</v>
      </c>
      <c r="C2009">
        <v>13987.252420000001</v>
      </c>
      <c r="D2009">
        <v>1.310706031</v>
      </c>
      <c r="E2009">
        <v>2.1988975929999999</v>
      </c>
      <c r="G2009" s="116"/>
    </row>
    <row r="2010" spans="1:7">
      <c r="A2010" s="116">
        <v>0.69266203703703699</v>
      </c>
      <c r="B2010">
        <v>-496.40816999999998</v>
      </c>
      <c r="C2010">
        <v>13986.23329</v>
      </c>
      <c r="D2010">
        <v>1.2887744409999999</v>
      </c>
      <c r="E2010">
        <v>2.2034524709999999</v>
      </c>
      <c r="G2010" s="116"/>
    </row>
    <row r="2011" spans="1:7">
      <c r="A2011" s="116">
        <v>0.69268518518518529</v>
      </c>
      <c r="B2011">
        <v>-496.41024709999999</v>
      </c>
      <c r="C2011">
        <v>13984.349990000001</v>
      </c>
      <c r="D2011">
        <v>1.3087369959999999</v>
      </c>
      <c r="E2011">
        <v>2.2119075330000002</v>
      </c>
      <c r="G2011" s="116"/>
    </row>
    <row r="2012" spans="1:7">
      <c r="A2012" s="116">
        <v>0.69270833333333337</v>
      </c>
      <c r="B2012">
        <v>-496.39764600000001</v>
      </c>
      <c r="C2012">
        <v>13984.020619999999</v>
      </c>
      <c r="D2012">
        <v>1.298018101</v>
      </c>
      <c r="E2012">
        <v>2.1955474700000002</v>
      </c>
      <c r="G2012" s="116"/>
    </row>
    <row r="2013" spans="1:7">
      <c r="A2013" s="116">
        <v>0.69273148148148145</v>
      </c>
      <c r="B2013">
        <v>-496.3989646</v>
      </c>
      <c r="C2013">
        <v>13982.72839</v>
      </c>
      <c r="D2013">
        <v>1.3176055200000001</v>
      </c>
      <c r="E2013">
        <v>2.2054280180000001</v>
      </c>
      <c r="G2013" s="116"/>
    </row>
    <row r="2014" spans="1:7">
      <c r="A2014" s="116">
        <v>0.69275462962962964</v>
      </c>
      <c r="B2014">
        <v>-496.40854359999997</v>
      </c>
      <c r="C2014">
        <v>13981.42008</v>
      </c>
      <c r="D2014">
        <v>1.2985153149999999</v>
      </c>
      <c r="E2014">
        <v>2.2252303310000001</v>
      </c>
      <c r="G2014" s="116"/>
    </row>
    <row r="2015" spans="1:7">
      <c r="A2015" s="116">
        <v>0.69277777777777771</v>
      </c>
      <c r="B2015">
        <v>-496.40699169999999</v>
      </c>
      <c r="C2015">
        <v>13979.53487</v>
      </c>
      <c r="D2015">
        <v>1.2932667200000001</v>
      </c>
      <c r="E2015">
        <v>2.224055227</v>
      </c>
      <c r="G2015" s="116"/>
    </row>
    <row r="2016" spans="1:7">
      <c r="A2016" s="116">
        <v>0.6928009259259259</v>
      </c>
      <c r="B2016">
        <v>-496.40206339999997</v>
      </c>
      <c r="C2016">
        <v>13978.58424</v>
      </c>
      <c r="D2016">
        <v>1.3067516610000001</v>
      </c>
      <c r="E2016">
        <v>2.2379997020000002</v>
      </c>
      <c r="G2016" s="116"/>
    </row>
    <row r="2017" spans="1:7">
      <c r="A2017" s="116">
        <v>0.69282407407407398</v>
      </c>
      <c r="B2017">
        <v>-496.40825690000003</v>
      </c>
      <c r="C2017">
        <v>13977.626109999999</v>
      </c>
      <c r="D2017">
        <v>1.3233971950000001</v>
      </c>
      <c r="E2017">
        <v>2.2167423789999998</v>
      </c>
      <c r="G2017" s="116"/>
    </row>
    <row r="2018" spans="1:7">
      <c r="A2018" s="116">
        <v>0.69284722222222228</v>
      </c>
      <c r="B2018">
        <v>-496.40767240000002</v>
      </c>
      <c r="C2018">
        <v>13976.69807</v>
      </c>
      <c r="D2018">
        <v>1.31379001</v>
      </c>
      <c r="E2018">
        <v>2.1912503879999998</v>
      </c>
      <c r="G2018" s="116"/>
    </row>
    <row r="2019" spans="1:7">
      <c r="A2019" s="116">
        <v>0.69287037037037036</v>
      </c>
      <c r="B2019">
        <v>-496.39433580000002</v>
      </c>
      <c r="C2019">
        <v>13976.522790000001</v>
      </c>
      <c r="D2019">
        <v>1.2814176610000001</v>
      </c>
      <c r="E2019">
        <v>2.2051783390000002</v>
      </c>
      <c r="G2019" s="116"/>
    </row>
    <row r="2020" spans="1:7">
      <c r="A2020" s="116">
        <v>0.69289351851851855</v>
      </c>
      <c r="B2020">
        <v>-496.41144489999999</v>
      </c>
      <c r="C2020">
        <v>13975.297989999999</v>
      </c>
      <c r="D2020">
        <v>1.344066567</v>
      </c>
      <c r="E2020">
        <v>2.2208773650000002</v>
      </c>
      <c r="G2020" s="116"/>
    </row>
    <row r="2021" spans="1:7">
      <c r="A2021" s="116">
        <v>0.69291666666666663</v>
      </c>
      <c r="B2021">
        <v>-496.39401129999999</v>
      </c>
      <c r="C2021">
        <v>13974.050359999999</v>
      </c>
      <c r="D2021">
        <v>1.2597686400000001</v>
      </c>
      <c r="E2021">
        <v>2.1868336429999999</v>
      </c>
      <c r="G2021" s="116"/>
    </row>
    <row r="2022" spans="1:7">
      <c r="A2022" s="116">
        <v>0.69293981481481481</v>
      </c>
      <c r="B2022">
        <v>-496.3980171</v>
      </c>
      <c r="C2022">
        <v>13972.93945</v>
      </c>
      <c r="D2022">
        <v>1.2619328590000001</v>
      </c>
      <c r="E2022">
        <v>2.1781809650000001</v>
      </c>
      <c r="G2022" s="116"/>
    </row>
    <row r="2023" spans="1:7">
      <c r="A2023" s="116">
        <v>0.69296296296296289</v>
      </c>
      <c r="B2023">
        <v>-496.39750550000002</v>
      </c>
      <c r="C2023">
        <v>13972.5798</v>
      </c>
      <c r="D2023">
        <v>1.2485257540000001</v>
      </c>
      <c r="E2023">
        <v>2.1861147509999999</v>
      </c>
      <c r="G2023" s="116"/>
    </row>
    <row r="2024" spans="1:7">
      <c r="A2024" s="116">
        <v>0.69298611111111119</v>
      </c>
      <c r="B2024">
        <v>-496.39973049999998</v>
      </c>
      <c r="C2024">
        <v>13972.32473</v>
      </c>
      <c r="D2024">
        <v>1.2628166540000001</v>
      </c>
      <c r="E2024">
        <v>2.1821585940000001</v>
      </c>
      <c r="G2024" s="116"/>
    </row>
    <row r="2025" spans="1:7">
      <c r="A2025" s="116">
        <v>0.69300925925925927</v>
      </c>
      <c r="B2025">
        <v>-496.40083199999998</v>
      </c>
      <c r="C2025">
        <v>13972.13645</v>
      </c>
      <c r="D2025">
        <v>1.2743466029999999</v>
      </c>
      <c r="E2025">
        <v>2.1903150689999999</v>
      </c>
      <c r="G2025" s="116"/>
    </row>
    <row r="2026" spans="1:7">
      <c r="A2026" s="116">
        <v>0.69303240740740746</v>
      </c>
      <c r="B2026">
        <v>-496.40783729999998</v>
      </c>
      <c r="C2026">
        <v>13970.267690000001</v>
      </c>
      <c r="D2026">
        <v>1.264441943</v>
      </c>
      <c r="E2026">
        <v>2.2043393720000002</v>
      </c>
      <c r="G2026" s="116"/>
    </row>
    <row r="2027" spans="1:7">
      <c r="A2027" s="116">
        <v>0.69305555555555554</v>
      </c>
      <c r="B2027">
        <v>-496.41055390000002</v>
      </c>
      <c r="C2027">
        <v>13969.26901</v>
      </c>
      <c r="D2027">
        <v>1.268112205</v>
      </c>
      <c r="E2027">
        <v>2.1832992500000001</v>
      </c>
      <c r="G2027" s="116"/>
    </row>
    <row r="2028" spans="1:7">
      <c r="A2028" s="116">
        <v>0.69307870370370372</v>
      </c>
      <c r="B2028">
        <v>-496.40904069999999</v>
      </c>
      <c r="C2028">
        <v>13967.849920000001</v>
      </c>
      <c r="D2028">
        <v>1.24649667</v>
      </c>
      <c r="E2028">
        <v>2.1659664420000002</v>
      </c>
      <c r="G2028" s="116"/>
    </row>
    <row r="2029" spans="1:7">
      <c r="A2029" s="116">
        <v>0.6931018518518518</v>
      </c>
      <c r="B2029">
        <v>-496.39664779999998</v>
      </c>
      <c r="C2029">
        <v>13967.04218</v>
      </c>
      <c r="D2029">
        <v>1.3135551670000001</v>
      </c>
      <c r="E2029">
        <v>2.1997333430000001</v>
      </c>
      <c r="G2029" s="116"/>
    </row>
    <row r="2030" spans="1:7">
      <c r="A2030" s="116">
        <v>0.6931250000000001</v>
      </c>
      <c r="B2030">
        <v>-496.3932873</v>
      </c>
      <c r="C2030">
        <v>13966.85043</v>
      </c>
      <c r="D2030">
        <v>1.271512376</v>
      </c>
      <c r="E2030">
        <v>2.193687197</v>
      </c>
      <c r="G2030" s="116"/>
    </row>
    <row r="2031" spans="1:7">
      <c r="A2031" s="116">
        <v>0.69314814814814818</v>
      </c>
      <c r="B2031">
        <v>-496.40705259999999</v>
      </c>
      <c r="C2031">
        <v>13964.88322</v>
      </c>
      <c r="D2031">
        <v>1.268699011</v>
      </c>
      <c r="E2031">
        <v>2.1964494769999998</v>
      </c>
      <c r="G2031" s="116"/>
    </row>
    <row r="2032" spans="1:7">
      <c r="A2032" s="116">
        <v>0.69317129629629637</v>
      </c>
      <c r="B2032">
        <v>-496.39618009999998</v>
      </c>
      <c r="C2032">
        <v>13963.939189999999</v>
      </c>
      <c r="D2032">
        <v>1.2791930490000001</v>
      </c>
      <c r="E2032">
        <v>2.191387991</v>
      </c>
      <c r="G2032" s="116"/>
    </row>
    <row r="2033" spans="1:7">
      <c r="A2033" s="116">
        <v>0.69319444444444445</v>
      </c>
      <c r="B2033">
        <v>-496.4032077</v>
      </c>
      <c r="C2033">
        <v>13963.26276</v>
      </c>
      <c r="D2033">
        <v>1.304422062</v>
      </c>
      <c r="E2033">
        <v>2.1883380250000002</v>
      </c>
      <c r="G2033" s="116"/>
    </row>
    <row r="2034" spans="1:7">
      <c r="A2034" s="116">
        <v>0.69321759259259252</v>
      </c>
      <c r="B2034">
        <v>-496.40166140000002</v>
      </c>
      <c r="C2034">
        <v>13963.212170000001</v>
      </c>
      <c r="D2034">
        <v>1.2669076349999999</v>
      </c>
      <c r="E2034">
        <v>2.1995894499999999</v>
      </c>
      <c r="G2034" s="116"/>
    </row>
    <row r="2035" spans="1:7">
      <c r="A2035" s="116">
        <v>0.69324074074074071</v>
      </c>
      <c r="B2035">
        <v>-496.39679589999997</v>
      </c>
      <c r="C2035">
        <v>13962.413189999999</v>
      </c>
      <c r="D2035">
        <v>1.2735876399999999</v>
      </c>
      <c r="E2035">
        <v>2.1719361080000001</v>
      </c>
      <c r="G2035" s="116"/>
    </row>
    <row r="2036" spans="1:7">
      <c r="A2036" s="116">
        <v>0.69326388888888879</v>
      </c>
      <c r="B2036">
        <v>-496.39213380000001</v>
      </c>
      <c r="C2036">
        <v>13961.42627</v>
      </c>
      <c r="D2036">
        <v>1.312770333</v>
      </c>
      <c r="E2036">
        <v>2.1907427049999999</v>
      </c>
      <c r="G2036" s="116"/>
    </row>
    <row r="2037" spans="1:7">
      <c r="A2037" s="116">
        <v>0.69328703703703709</v>
      </c>
      <c r="B2037">
        <v>-496.41048330000001</v>
      </c>
      <c r="C2037">
        <v>13959.98371</v>
      </c>
      <c r="D2037">
        <v>1.2775617619999999</v>
      </c>
      <c r="E2037">
        <v>2.1820211600000001</v>
      </c>
      <c r="G2037" s="116"/>
    </row>
    <row r="2038" spans="1:7">
      <c r="A2038" s="116">
        <v>0.69331018518518517</v>
      </c>
      <c r="B2038">
        <v>-496.40333679999998</v>
      </c>
      <c r="C2038">
        <v>13958.844209999999</v>
      </c>
      <c r="D2038">
        <v>1.240588501</v>
      </c>
      <c r="E2038">
        <v>2.1775330049999999</v>
      </c>
      <c r="G2038" s="116"/>
    </row>
    <row r="2039" spans="1:7">
      <c r="A2039" s="116">
        <v>0.69333333333333336</v>
      </c>
      <c r="B2039">
        <v>-496.39713790000002</v>
      </c>
      <c r="C2039">
        <v>13958.8153</v>
      </c>
      <c r="D2039">
        <v>1.3017229729999999</v>
      </c>
      <c r="E2039">
        <v>2.1590647280000002</v>
      </c>
      <c r="G2039" s="116"/>
    </row>
    <row r="2040" spans="1:7">
      <c r="A2040" s="116">
        <v>0.69335648148148143</v>
      </c>
      <c r="B2040">
        <v>-496.40026610000001</v>
      </c>
      <c r="C2040">
        <v>13958.165929999999</v>
      </c>
      <c r="D2040">
        <v>1.256944673</v>
      </c>
      <c r="E2040">
        <v>2.1983018479999998</v>
      </c>
      <c r="G2040" s="116"/>
    </row>
    <row r="2041" spans="1:7">
      <c r="A2041" s="116">
        <v>0.69337962962962962</v>
      </c>
      <c r="B2041">
        <v>-496.39174800000001</v>
      </c>
      <c r="C2041">
        <v>13956.602129999999</v>
      </c>
      <c r="D2041">
        <v>1.2771143979999999</v>
      </c>
      <c r="E2041">
        <v>2.1953756329999998</v>
      </c>
      <c r="G2041" s="116"/>
    </row>
    <row r="2042" spans="1:7">
      <c r="A2042" s="116">
        <v>0.6934027777777777</v>
      </c>
      <c r="B2042">
        <v>-496.39900619999997</v>
      </c>
      <c r="C2042">
        <v>13955.84389</v>
      </c>
      <c r="D2042">
        <v>1.276189537</v>
      </c>
      <c r="E2042">
        <v>2.2023666340000001</v>
      </c>
      <c r="G2042" s="116"/>
    </row>
    <row r="2043" spans="1:7">
      <c r="A2043" s="116">
        <v>0.693425925925926</v>
      </c>
      <c r="B2043">
        <v>-496.39984529999998</v>
      </c>
      <c r="C2043">
        <v>13954.876420000001</v>
      </c>
      <c r="D2043">
        <v>1.2377526839999999</v>
      </c>
      <c r="E2043">
        <v>2.1717750960000002</v>
      </c>
      <c r="G2043" s="116"/>
    </row>
    <row r="2044" spans="1:7">
      <c r="A2044" s="116">
        <v>0.69344907407407408</v>
      </c>
      <c r="B2044">
        <v>-496.40232129999998</v>
      </c>
      <c r="C2044">
        <v>13953.839099999999</v>
      </c>
      <c r="D2044">
        <v>1.247719595</v>
      </c>
      <c r="E2044">
        <v>2.2180883439999999</v>
      </c>
      <c r="G2044" s="116"/>
    </row>
    <row r="2045" spans="1:7">
      <c r="A2045" s="116">
        <v>0.69347222222222227</v>
      </c>
      <c r="B2045">
        <v>-496.39785010000003</v>
      </c>
      <c r="C2045">
        <v>13952.12638</v>
      </c>
      <c r="D2045">
        <v>1.2813545079999999</v>
      </c>
      <c r="E2045">
        <v>2.1780840239999999</v>
      </c>
      <c r="G2045" s="116"/>
    </row>
    <row r="2046" spans="1:7">
      <c r="A2046" s="116">
        <v>0.69349537037037035</v>
      </c>
      <c r="B2046">
        <v>-496.40212819999999</v>
      </c>
      <c r="C2046">
        <v>13950.819289999999</v>
      </c>
      <c r="D2046">
        <v>1.2886668779999999</v>
      </c>
      <c r="E2046">
        <v>2.2248359889999998</v>
      </c>
      <c r="G2046" s="116"/>
    </row>
    <row r="2047" spans="1:7">
      <c r="A2047" s="116">
        <v>0.69351851851851853</v>
      </c>
      <c r="B2047">
        <v>-496.39228530000003</v>
      </c>
      <c r="C2047">
        <v>13949.54967</v>
      </c>
      <c r="D2047">
        <v>1.2900226180000001</v>
      </c>
      <c r="E2047">
        <v>2.1879545249999999</v>
      </c>
      <c r="G2047" s="116"/>
    </row>
    <row r="2048" spans="1:7">
      <c r="A2048" s="116">
        <v>0.69354166666666661</v>
      </c>
      <c r="B2048">
        <v>-496.39736670000002</v>
      </c>
      <c r="C2048">
        <v>13948.073060000001</v>
      </c>
      <c r="D2048">
        <v>1.2795242790000001</v>
      </c>
      <c r="E2048">
        <v>2.1915915749999999</v>
      </c>
      <c r="G2048" s="116"/>
    </row>
    <row r="2049" spans="1:7">
      <c r="A2049" s="116">
        <v>0.69356481481481491</v>
      </c>
      <c r="B2049">
        <v>-496.3960017</v>
      </c>
      <c r="C2049">
        <v>13946.19318</v>
      </c>
      <c r="D2049">
        <v>1.3041072709999999</v>
      </c>
      <c r="E2049">
        <v>2.1746522129999999</v>
      </c>
      <c r="G2049" s="116"/>
    </row>
    <row r="2050" spans="1:7">
      <c r="A2050" s="116">
        <v>0.69358796296296299</v>
      </c>
      <c r="B2050">
        <v>-496.4080573</v>
      </c>
      <c r="C2050">
        <v>13944.936379999999</v>
      </c>
      <c r="D2050">
        <v>1.304362899</v>
      </c>
      <c r="E2050">
        <v>2.1642971609999999</v>
      </c>
      <c r="G2050" s="116"/>
    </row>
    <row r="2051" spans="1:7">
      <c r="A2051" s="116">
        <v>0.69361111111111118</v>
      </c>
      <c r="B2051">
        <v>-496.40196409999999</v>
      </c>
      <c r="C2051">
        <v>13943.76168</v>
      </c>
      <c r="D2051">
        <v>1.2553161340000001</v>
      </c>
      <c r="E2051">
        <v>2.1965277919999999</v>
      </c>
      <c r="G2051" s="116"/>
    </row>
    <row r="2052" spans="1:7">
      <c r="A2052" s="116">
        <v>0.69363425925925926</v>
      </c>
      <c r="B2052">
        <v>-496.4082482</v>
      </c>
      <c r="C2052">
        <v>13942.778480000001</v>
      </c>
      <c r="D2052">
        <v>1.3179030279999999</v>
      </c>
      <c r="E2052">
        <v>2.1875599050000001</v>
      </c>
      <c r="G2052" s="116"/>
    </row>
    <row r="2053" spans="1:7">
      <c r="A2053" s="116">
        <v>0.69365740740740733</v>
      </c>
      <c r="B2053">
        <v>-496.4078452</v>
      </c>
      <c r="C2053">
        <v>13940.787619999999</v>
      </c>
      <c r="D2053">
        <v>1.2785680020000001</v>
      </c>
      <c r="E2053">
        <v>2.208964742</v>
      </c>
      <c r="G2053" s="116"/>
    </row>
    <row r="2054" spans="1:7">
      <c r="A2054" s="116">
        <v>0.69368055555555552</v>
      </c>
      <c r="B2054">
        <v>-496.40273250000001</v>
      </c>
      <c r="C2054">
        <v>13940.61095</v>
      </c>
      <c r="D2054">
        <v>1.288731238</v>
      </c>
      <c r="E2054">
        <v>2.2077572220000001</v>
      </c>
      <c r="G2054" s="116"/>
    </row>
    <row r="2055" spans="1:7">
      <c r="A2055" s="116">
        <v>0.6937037037037036</v>
      </c>
      <c r="B2055">
        <v>-496.39591860000002</v>
      </c>
      <c r="C2055">
        <v>13940.41923</v>
      </c>
      <c r="D2055">
        <v>1.2453895269999999</v>
      </c>
      <c r="E2055">
        <v>2.1968783690000002</v>
      </c>
      <c r="G2055" s="116"/>
    </row>
    <row r="2056" spans="1:7">
      <c r="A2056" s="116">
        <v>0.6937268518518519</v>
      </c>
      <c r="B2056">
        <v>-496.39660259999999</v>
      </c>
      <c r="C2056">
        <v>13938.795679999999</v>
      </c>
      <c r="D2056">
        <v>1.2584645350000001</v>
      </c>
      <c r="E2056">
        <v>2.1963905989999999</v>
      </c>
      <c r="G2056" s="116"/>
    </row>
    <row r="2057" spans="1:7">
      <c r="A2057" s="116">
        <v>0.69374999999999998</v>
      </c>
      <c r="B2057">
        <v>-496.41058980000003</v>
      </c>
      <c r="C2057">
        <v>13938.147000000001</v>
      </c>
      <c r="D2057">
        <v>1.254203819</v>
      </c>
      <c r="E2057">
        <v>2.1810782130000002</v>
      </c>
      <c r="G2057" s="116"/>
    </row>
    <row r="2058" spans="1:7">
      <c r="A2058" s="116">
        <v>0.69377314814814817</v>
      </c>
      <c r="B2058">
        <v>-496.39166749999998</v>
      </c>
      <c r="C2058">
        <v>13936.433279999999</v>
      </c>
      <c r="D2058">
        <v>1.2968160500000001</v>
      </c>
      <c r="E2058">
        <v>2.1849743419999998</v>
      </c>
      <c r="G2058" s="116"/>
    </row>
    <row r="2059" spans="1:7">
      <c r="A2059" s="116">
        <v>0.69379629629629624</v>
      </c>
      <c r="B2059">
        <v>-496.39119579999999</v>
      </c>
      <c r="C2059">
        <v>13936.259459999999</v>
      </c>
      <c r="D2059">
        <v>1.2770614570000001</v>
      </c>
      <c r="E2059">
        <v>2.1957190560000002</v>
      </c>
      <c r="G2059" s="116"/>
    </row>
    <row r="2060" spans="1:7">
      <c r="A2060" s="116">
        <v>0.69381944444444443</v>
      </c>
      <c r="B2060">
        <v>-496.40326260000001</v>
      </c>
      <c r="C2060">
        <v>13935.8189</v>
      </c>
      <c r="D2060">
        <v>1.266929118</v>
      </c>
      <c r="E2060">
        <v>2.1807424470000001</v>
      </c>
      <c r="G2060" s="116"/>
    </row>
    <row r="2061" spans="1:7">
      <c r="A2061" s="116">
        <v>0.69384259259259251</v>
      </c>
      <c r="B2061">
        <v>-496.39258369999999</v>
      </c>
      <c r="C2061">
        <v>13935.71557</v>
      </c>
      <c r="D2061">
        <v>1.2879757540000001</v>
      </c>
      <c r="E2061">
        <v>2.2048367099999999</v>
      </c>
      <c r="G2061" s="116"/>
    </row>
    <row r="2062" spans="1:7">
      <c r="A2062" s="116">
        <v>0.69386574074074081</v>
      </c>
      <c r="B2062">
        <v>-496.40985890000002</v>
      </c>
      <c r="C2062">
        <v>13934.261759999999</v>
      </c>
      <c r="D2062">
        <v>1.3069233330000001</v>
      </c>
      <c r="E2062">
        <v>2.192761414</v>
      </c>
      <c r="G2062" s="116"/>
    </row>
    <row r="2063" spans="1:7">
      <c r="A2063" s="116">
        <v>0.69388888888888889</v>
      </c>
      <c r="B2063">
        <v>-496.39730839999999</v>
      </c>
      <c r="C2063">
        <v>13933.846809999999</v>
      </c>
      <c r="D2063">
        <v>1.2787827620000001</v>
      </c>
      <c r="E2063">
        <v>2.2307050930000001</v>
      </c>
      <c r="G2063" s="116"/>
    </row>
    <row r="2064" spans="1:7">
      <c r="A2064" s="116">
        <v>0.69391203703703708</v>
      </c>
      <c r="B2064">
        <v>-496.40123879999999</v>
      </c>
      <c r="C2064">
        <v>13932.714330000001</v>
      </c>
      <c r="D2064">
        <v>1.270627816</v>
      </c>
      <c r="E2064">
        <v>2.2082381500000001</v>
      </c>
      <c r="G2064" s="116"/>
    </row>
    <row r="2065" spans="1:7">
      <c r="A2065" s="116">
        <v>0.69393518518518515</v>
      </c>
      <c r="B2065">
        <v>-496.39414529999999</v>
      </c>
      <c r="C2065">
        <v>13931.74488</v>
      </c>
      <c r="D2065">
        <v>1.3388277449999999</v>
      </c>
      <c r="E2065">
        <v>2.2457926810000002</v>
      </c>
      <c r="G2065" s="116"/>
    </row>
    <row r="2066" spans="1:7">
      <c r="A2066" s="116">
        <v>0.69395833333333334</v>
      </c>
      <c r="B2066">
        <v>-496.40012710000002</v>
      </c>
      <c r="C2066">
        <v>13930.87147</v>
      </c>
      <c r="D2066">
        <v>1.2817534669999999</v>
      </c>
      <c r="E2066">
        <v>2.2430672880000002</v>
      </c>
      <c r="G2066" s="116"/>
    </row>
    <row r="2067" spans="1:7">
      <c r="A2067" s="116">
        <v>0.69398148148148142</v>
      </c>
      <c r="B2067">
        <v>-496.40964910000002</v>
      </c>
      <c r="C2067">
        <v>13929.252630000001</v>
      </c>
      <c r="D2067">
        <v>1.2842652809999999</v>
      </c>
      <c r="E2067">
        <v>2.2313310890000002</v>
      </c>
      <c r="G2067" s="116"/>
    </row>
    <row r="2068" spans="1:7">
      <c r="A2068" s="116">
        <v>0.69400462962962972</v>
      </c>
      <c r="B2068">
        <v>-496.407285</v>
      </c>
      <c r="C2068">
        <v>13927.48184</v>
      </c>
      <c r="D2068">
        <v>1.3412804700000001</v>
      </c>
      <c r="E2068">
        <v>2.2202966800000001</v>
      </c>
      <c r="G2068" s="116"/>
    </row>
    <row r="2069" spans="1:7">
      <c r="A2069" s="116">
        <v>0.6940277777777778</v>
      </c>
      <c r="B2069">
        <v>-496.4055606</v>
      </c>
      <c r="C2069">
        <v>13926.4676</v>
      </c>
      <c r="D2069">
        <v>1.287562495</v>
      </c>
      <c r="E2069">
        <v>2.211175807</v>
      </c>
      <c r="G2069" s="116"/>
    </row>
    <row r="2070" spans="1:7">
      <c r="A2070" s="116">
        <v>0.69405092592592599</v>
      </c>
      <c r="B2070">
        <v>-496.39129380000003</v>
      </c>
      <c r="C2070">
        <v>13925.970289999999</v>
      </c>
      <c r="D2070">
        <v>1.326915066</v>
      </c>
      <c r="E2070">
        <v>2.2472653280000001</v>
      </c>
      <c r="G2070" s="116"/>
    </row>
    <row r="2071" spans="1:7">
      <c r="A2071" s="116">
        <v>0.69407407407407407</v>
      </c>
      <c r="B2071">
        <v>-496.40732960000003</v>
      </c>
      <c r="C2071">
        <v>13924.58238</v>
      </c>
      <c r="D2071">
        <v>1.3255058770000001</v>
      </c>
      <c r="E2071">
        <v>2.2027288</v>
      </c>
      <c r="G2071" s="116"/>
    </row>
    <row r="2072" spans="1:7">
      <c r="A2072" s="116">
        <v>0.69409722222222225</v>
      </c>
      <c r="B2072">
        <v>-496.3934572</v>
      </c>
      <c r="C2072">
        <v>13924.50239</v>
      </c>
      <c r="D2072">
        <v>1.287041893</v>
      </c>
      <c r="E2072">
        <v>2.1975121479999999</v>
      </c>
      <c r="G2072" s="116"/>
    </row>
    <row r="2073" spans="1:7">
      <c r="A2073" s="116">
        <v>0.69412037037037033</v>
      </c>
      <c r="B2073">
        <v>-496.40120669999999</v>
      </c>
      <c r="C2073">
        <v>13923.370199999999</v>
      </c>
      <c r="D2073">
        <v>1.29944682</v>
      </c>
      <c r="E2073">
        <v>2.2153547420000002</v>
      </c>
      <c r="G2073" s="116"/>
    </row>
    <row r="2074" spans="1:7">
      <c r="A2074" s="116">
        <v>0.69414351851851863</v>
      </c>
      <c r="B2074">
        <v>-496.40058160000001</v>
      </c>
      <c r="C2074">
        <v>13922.81626</v>
      </c>
      <c r="D2074">
        <v>1.323374654</v>
      </c>
      <c r="E2074">
        <v>2.2473807950000002</v>
      </c>
      <c r="G2074" s="116"/>
    </row>
    <row r="2075" spans="1:7">
      <c r="A2075" s="116">
        <v>0.69416666666666671</v>
      </c>
      <c r="B2075">
        <v>-496.39881700000001</v>
      </c>
      <c r="C2075">
        <v>13920.858270000001</v>
      </c>
      <c r="D2075">
        <v>1.322573483</v>
      </c>
      <c r="E2075">
        <v>2.2096834059999999</v>
      </c>
      <c r="G2075" s="116"/>
    </row>
    <row r="2076" spans="1:7">
      <c r="A2076" s="116">
        <v>0.69418981481481479</v>
      </c>
      <c r="B2076">
        <v>-496.4111987</v>
      </c>
      <c r="C2076">
        <v>13919.82466</v>
      </c>
      <c r="D2076">
        <v>1.286874818</v>
      </c>
      <c r="E2076">
        <v>2.2291781240000001</v>
      </c>
      <c r="G2076" s="116"/>
    </row>
    <row r="2077" spans="1:7">
      <c r="A2077" s="116">
        <v>0.69421296296296298</v>
      </c>
      <c r="B2077">
        <v>-496.39248379999998</v>
      </c>
      <c r="C2077">
        <v>13918.52039</v>
      </c>
      <c r="D2077">
        <v>1.347303181</v>
      </c>
      <c r="E2077">
        <v>2.2208350960000001</v>
      </c>
      <c r="G2077" s="116"/>
    </row>
    <row r="2078" spans="1:7">
      <c r="A2078" s="116">
        <v>0.69423611111111105</v>
      </c>
      <c r="B2078">
        <v>-496.39972399999999</v>
      </c>
      <c r="C2078">
        <v>13917.06703</v>
      </c>
      <c r="D2078">
        <v>1.3216140649999999</v>
      </c>
      <c r="E2078">
        <v>2.206266614</v>
      </c>
      <c r="G2078" s="116"/>
    </row>
    <row r="2079" spans="1:7">
      <c r="A2079" s="116">
        <v>0.69425925925925924</v>
      </c>
      <c r="B2079">
        <v>-496.40350849999999</v>
      </c>
      <c r="C2079">
        <v>13916.155210000001</v>
      </c>
      <c r="D2079">
        <v>1.335099569</v>
      </c>
      <c r="E2079">
        <v>2.2180599989999998</v>
      </c>
      <c r="G2079" s="116"/>
    </row>
    <row r="2080" spans="1:7">
      <c r="A2080" s="116">
        <v>0.69428240740740732</v>
      </c>
      <c r="B2080">
        <v>-496.3912957</v>
      </c>
      <c r="C2080">
        <v>13915.10468</v>
      </c>
      <c r="D2080">
        <v>1.310974898</v>
      </c>
      <c r="E2080">
        <v>2.2120293860000002</v>
      </c>
      <c r="G2080" s="116"/>
    </row>
    <row r="2081" spans="1:7">
      <c r="A2081" s="116">
        <v>0.69430555555555562</v>
      </c>
      <c r="B2081">
        <v>-496.40294499999999</v>
      </c>
      <c r="C2081">
        <v>13913.728940000001</v>
      </c>
      <c r="D2081">
        <v>1.2916419189999999</v>
      </c>
      <c r="E2081">
        <v>2.2340193080000001</v>
      </c>
      <c r="G2081" s="116"/>
    </row>
    <row r="2082" spans="1:7">
      <c r="A2082" s="116">
        <v>0.6943287037037037</v>
      </c>
      <c r="B2082">
        <v>-496.40265970000002</v>
      </c>
      <c r="C2082">
        <v>13913.190189999999</v>
      </c>
      <c r="D2082">
        <v>1.276374946</v>
      </c>
      <c r="E2082">
        <v>2.2135205930000001</v>
      </c>
      <c r="G2082" s="116"/>
    </row>
    <row r="2083" spans="1:7">
      <c r="A2083" s="116">
        <v>0.69435185185185189</v>
      </c>
      <c r="B2083">
        <v>-496.40033319999998</v>
      </c>
      <c r="C2083">
        <v>13911.218080000001</v>
      </c>
      <c r="D2083">
        <v>1.3040986080000001</v>
      </c>
      <c r="E2083">
        <v>2.2022062949999999</v>
      </c>
      <c r="G2083" s="116"/>
    </row>
    <row r="2084" spans="1:7">
      <c r="A2084" s="116">
        <v>0.69437499999999996</v>
      </c>
      <c r="B2084">
        <v>-496.40156539999998</v>
      </c>
      <c r="C2084">
        <v>13910.948700000001</v>
      </c>
      <c r="D2084">
        <v>1.359630882</v>
      </c>
      <c r="E2084">
        <v>2.2140340730000001</v>
      </c>
      <c r="G2084" s="116"/>
    </row>
  </sheetData>
  <conditionalFormatting sqref="H7:H2084">
    <cfRule type="containsText" dxfId="5" priority="1" operator="containsText" text="Abnormal">
      <formula>NOT(ISERROR(SEARCH("Abnormal",H7)))</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2E785-7FBD-4019-BD76-CB871CCF55F8}">
  <sheetPr codeName="Sheet1">
    <tabColor theme="1"/>
  </sheetPr>
  <dimension ref="B1:M20"/>
  <sheetViews>
    <sheetView showGridLines="0" topLeftCell="A2" zoomScale="85" zoomScaleNormal="85" workbookViewId="0">
      <selection activeCell="H10" sqref="H10"/>
    </sheetView>
  </sheetViews>
  <sheetFormatPr defaultRowHeight="14.4"/>
  <cols>
    <col min="1" max="1" width="24.88671875" customWidth="1"/>
    <col min="2" max="4" width="12.77734375" customWidth="1"/>
    <col min="5" max="5" width="11.5546875" bestFit="1" customWidth="1"/>
    <col min="8" max="8" width="9.77734375" bestFit="1" customWidth="1"/>
    <col min="11" max="11" width="18.21875" bestFit="1" customWidth="1"/>
    <col min="12" max="12" width="18.44140625" bestFit="1" customWidth="1"/>
    <col min="13" max="13" width="18.77734375" bestFit="1" customWidth="1"/>
  </cols>
  <sheetData>
    <row r="1" spans="2:13" s="166" customFormat="1" ht="81" hidden="1" customHeight="1"/>
    <row r="2" spans="2:13">
      <c r="B2" s="74" t="s">
        <v>7</v>
      </c>
      <c r="C2" s="74" t="s">
        <v>160</v>
      </c>
      <c r="D2" s="74" t="s">
        <v>251</v>
      </c>
      <c r="E2" s="74" t="s">
        <v>11</v>
      </c>
      <c r="F2" s="74" t="s">
        <v>12</v>
      </c>
      <c r="G2" s="74" t="s">
        <v>13</v>
      </c>
      <c r="K2" s="75" t="s">
        <v>252</v>
      </c>
      <c r="L2" s="75" t="s">
        <v>14</v>
      </c>
      <c r="M2" s="75" t="s">
        <v>256</v>
      </c>
    </row>
    <row r="3" spans="2:13">
      <c r="B3" s="23"/>
      <c r="C3" s="177"/>
      <c r="D3" s="188">
        <v>272</v>
      </c>
      <c r="E3" s="189">
        <v>43028</v>
      </c>
      <c r="F3" s="190"/>
      <c r="G3" s="23"/>
      <c r="K3" s="23"/>
      <c r="L3" s="85"/>
      <c r="M3" s="85"/>
    </row>
    <row r="4" spans="2:13">
      <c r="E4" s="48" t="s">
        <v>257</v>
      </c>
      <c r="F4" s="48" t="s">
        <v>258</v>
      </c>
      <c r="L4" s="49" t="s">
        <v>259</v>
      </c>
      <c r="M4" s="49" t="s">
        <v>259</v>
      </c>
    </row>
    <row r="7" spans="2:13">
      <c r="B7" s="40" t="s">
        <v>250</v>
      </c>
      <c r="C7" s="38"/>
      <c r="D7" s="39"/>
      <c r="H7" t="s">
        <v>255</v>
      </c>
    </row>
    <row r="8" spans="2:13">
      <c r="B8" s="77" t="s">
        <v>252</v>
      </c>
      <c r="C8" s="78" t="s">
        <v>11</v>
      </c>
      <c r="D8" s="78" t="s">
        <v>12</v>
      </c>
      <c r="E8" s="78" t="s">
        <v>13</v>
      </c>
      <c r="H8" s="47" t="s">
        <v>18</v>
      </c>
    </row>
    <row r="9" spans="2:13">
      <c r="B9" s="76">
        <f t="array" ref="B9">IF(ISERROR(INDEX(Mastersheet!$C$1:$K$263,SMALL(IF(Mastersheet!$C$1:$C$263=$C$3,ROW(Mastersheet!$C$1:$C$263)),ROW(Mastersheet!1:1)),2)),"",INDEX(Mastersheet!$C$1:$K$263,SMALL(IF(Mastersheet!$C$1:$C$263=$C$3,ROW(Mastersheet!$C$1:$C$263)),ROW(Mastersheet!1:1)),2))</f>
        <v>0</v>
      </c>
      <c r="C9" s="187">
        <f t="array" ref="C9">IF(ISERROR(INDEX(Mastersheet!$C$1:$K$263,SMALL(IF(Mastersheet!$C$1:$C$263=$C$3,ROW(Mastersheet!$C$1:$C$263)),ROW(Mastersheet!1:1)),3)),"",INDEX(Mastersheet!$C$1:$K$263,SMALL(IF(Mastersheet!$C$1:$C$263=$C$3,ROW(Mastersheet!$C$1:$C$263)),ROW(Mastersheet!1:1)),3))</f>
        <v>0</v>
      </c>
      <c r="D9" s="186">
        <f t="array" ref="D9">IF(ISERROR(INDEX(Mastersheet!$C$1:$K$263,SMALL(IF(Mastersheet!$C$1:$C$263=$C$3,ROW(Mastersheet!$C$1:$C$263)),ROW(Mastersheet!1:1)),4)),"",INDEX(Mastersheet!$C$1:$K$263,SMALL(IF(Mastersheet!$C$1:$C$263=$C$3,ROW(Mastersheet!$C$1:$C$263)),ROW(Mastersheet!1:1)),4))</f>
        <v>0</v>
      </c>
      <c r="E9" s="76">
        <f t="array" ref="E9">IF(ISERROR(INDEX(Mastersheet!$C$1:$K$263,SMALL(IF(Mastersheet!$C$1:$C$263=$C$3,ROW(Mastersheet!$C$1:$C$263)),ROW(Mastersheet!1:1)),5)),"",INDEX(Mastersheet!$C$1:$K$263,SMALL(IF(Mastersheet!$C$1:$C$263=$C$3,ROW(Mastersheet!$C$1:$C$263)),ROW(Mastersheet!1:1)),5))</f>
        <v>0</v>
      </c>
      <c r="F9" s="41"/>
      <c r="H9" s="47" t="s">
        <v>2</v>
      </c>
    </row>
    <row r="10" spans="2:13">
      <c r="B10" s="76">
        <f t="array" ref="B10">IF(ISERROR(INDEX(Mastersheet!$C$1:$K$263,SMALL(IF(Mastersheet!$C$1:$C$263=$C$3,ROW(Mastersheet!$C$1:$C$263)),ROW(Mastersheet!2:2)),2)),"",INDEX(Mastersheet!$C$1:$K$263,SMALL(IF(Mastersheet!$C$1:$C$263=$C$3,ROW(Mastersheet!$C$1:$C$263)),ROW(Mastersheet!2:2)),2))</f>
        <v>0</v>
      </c>
      <c r="C10" s="187">
        <f t="array" ref="C10">IF(ISERROR(INDEX(Mastersheet!$C$1:$K$263,SMALL(IF(Mastersheet!$C$1:$C$263=$C$3,ROW(Mastersheet!$C$1:$C$263)),ROW(Mastersheet!2:2)),3)),"",INDEX(Mastersheet!$C$1:$K$263,SMALL(IF(Mastersheet!$C$1:$C$263=$C$3,ROW(Mastersheet!$C$1:$C$263)),ROW(Mastersheet!2:2)),3))</f>
        <v>0</v>
      </c>
      <c r="D10" s="186">
        <f t="array" ref="D10">IF(ISERROR(INDEX(Mastersheet!$C$1:$K$263,SMALL(IF(Mastersheet!$C$1:$C$263=$C$3,ROW(Mastersheet!$C$1:$C$263)),ROW(Mastersheet!2:2)),4)),"",INDEX(Mastersheet!$C$1:$K$263,SMALL(IF(Mastersheet!$C$1:$C$263=$C$3,ROW(Mastersheet!$C$1:$C$263)),ROW(Mastersheet!2:2)),4))</f>
        <v>0</v>
      </c>
      <c r="E10" s="76">
        <f t="array" ref="E10">IF(ISERROR(INDEX(Mastersheet!$C$1:$K$263,SMALL(IF(Mastersheet!$C$1:$C$263=$C$3,ROW(Mastersheet!$C$1:$C$263)),ROW(Mastersheet!2:2)),5)),"",INDEX(Mastersheet!$C$1:$K$263,SMALL(IF(Mastersheet!$C$1:$C$263=$C$3,ROW(Mastersheet!$C$1:$C$263)),ROW(Mastersheet!2:2)),5))</f>
        <v>0</v>
      </c>
      <c r="H10" s="47" t="s">
        <v>4</v>
      </c>
    </row>
    <row r="11" spans="2:13">
      <c r="B11" s="76" t="str">
        <f t="array" ref="B11">IF(ISERROR(INDEX(Mastersheet!$C$1:$K$263,SMALL(IF(Mastersheet!$C$1:$C$263=$C$3,ROW(Mastersheet!$C$1:$C$263)),ROW(Mastersheet!3:3)),2)),"",INDEX(Mastersheet!$C$1:$K$263,SMALL(IF(Mastersheet!$C$1:$C$263=$C$3,ROW(Mastersheet!$C$1:$C$263)),ROW(Mastersheet!3:3)),2))</f>
        <v/>
      </c>
      <c r="C11" s="187" t="str">
        <f t="array" ref="C11">IF(ISERROR(INDEX(Mastersheet!$C$1:$K$263,SMALL(IF(Mastersheet!$C$1:$C$263=$C$3,ROW(Mastersheet!$C$1:$C$263)),ROW(Mastersheet!3:3)),3)),"",INDEX(Mastersheet!$C$1:$K$263,SMALL(IF(Mastersheet!$C$1:$C$263=$C$3,ROW(Mastersheet!$C$1:$C$263)),ROW(Mastersheet!3:3)),3))</f>
        <v/>
      </c>
      <c r="D11" s="186" t="str">
        <f t="array" ref="D11">IF(ISERROR(INDEX(Mastersheet!$C$1:$K$263,SMALL(IF(Mastersheet!$C$1:$C$263=$C$3,ROW(Mastersheet!$C$1:$C$263)),ROW(Mastersheet!3:3)),4)),"",INDEX(Mastersheet!$C$1:$K$263,SMALL(IF(Mastersheet!$C$1:$C$263=$C$3,ROW(Mastersheet!$C$1:$C$263)),ROW(Mastersheet!3:3)),4))</f>
        <v/>
      </c>
      <c r="E11" s="76" t="str">
        <f t="array" ref="E11">IF(ISERROR(INDEX(Mastersheet!$C$1:$K$263,SMALL(IF(Mastersheet!$C$1:$C$263=$C$3,ROW(Mastersheet!$C$1:$C$263)),ROW(Mastersheet!3:3)),5)),"",INDEX(Mastersheet!$C$1:$K$263,SMALL(IF(Mastersheet!$C$1:$C$263=$C$3,ROW(Mastersheet!$C$1:$C$263)),ROW(Mastersheet!3:3)),5))</f>
        <v/>
      </c>
      <c r="H11" s="47" t="s">
        <v>6</v>
      </c>
    </row>
    <row r="12" spans="2:13">
      <c r="B12" s="76" t="str">
        <f t="array" ref="B12">IF(ISERROR(INDEX(Mastersheet!$C$1:$K$263,SMALL(IF(Mastersheet!$C$1:$C$263=$C$3,ROW(Mastersheet!$C$1:$C$263)),ROW(Mastersheet!4:4)),2)),"",INDEX(Mastersheet!$C$1:$K$263,SMALL(IF(Mastersheet!$C$1:$C$263=$C$3,ROW(Mastersheet!$C$1:$C$263)),ROW(Mastersheet!4:4)),2))</f>
        <v/>
      </c>
      <c r="C12" s="187" t="str">
        <f t="array" ref="C12">IF(ISERROR(INDEX(Mastersheet!$C$1:$K$263,SMALL(IF(Mastersheet!$C$1:$C$263=$C$3,ROW(Mastersheet!$C$1:$C$263)),ROW(Mastersheet!4:4)),3)),"",INDEX(Mastersheet!$C$1:$K$263,SMALL(IF(Mastersheet!$C$1:$C$263=$C$3,ROW(Mastersheet!$C$1:$C$263)),ROW(Mastersheet!4:4)),3))</f>
        <v/>
      </c>
      <c r="D12" s="186" t="str">
        <f t="array" ref="D12">IF(ISERROR(INDEX(Mastersheet!$C$1:$K$263,SMALL(IF(Mastersheet!$C$1:$C$263=$C$3,ROW(Mastersheet!$C$1:$C$263)),ROW(Mastersheet!4:4)),4)),"",INDEX(Mastersheet!$C$1:$K$263,SMALL(IF(Mastersheet!$C$1:$C$263=$C$3,ROW(Mastersheet!$C$1:$C$263)),ROW(Mastersheet!4:4)),4))</f>
        <v/>
      </c>
      <c r="E12" s="76" t="str">
        <f t="array" ref="E12">IF(ISERROR(INDEX(Mastersheet!$C$1:$K$263,SMALL(IF(Mastersheet!$C$1:$C$263=$C$3,ROW(Mastersheet!$C$1:$C$263)),ROW(Mastersheet!4:4)),5)),"",INDEX(Mastersheet!$C$1:$K$263,SMALL(IF(Mastersheet!$C$1:$C$263=$C$3,ROW(Mastersheet!$C$1:$C$263)),ROW(Mastersheet!4:4)),5))</f>
        <v/>
      </c>
      <c r="H12" s="47" t="s">
        <v>3</v>
      </c>
    </row>
    <row r="13" spans="2:13">
      <c r="B13" s="76" t="str">
        <f t="array" ref="B13">IF(ISERROR(INDEX(Mastersheet!$C$1:$K$263,SMALL(IF(Mastersheet!$C$1:$C$263=$C$3,ROW(Mastersheet!$C$1:$C$263)),ROW(Mastersheet!5:5)),2)),"",INDEX(Mastersheet!$C$1:$K$263,SMALL(IF(Mastersheet!$C$1:$C$263=$C$3,ROW(Mastersheet!$C$1:$C$263)),ROW(Mastersheet!5:5)),2))</f>
        <v/>
      </c>
      <c r="C13" s="187" t="str">
        <f t="array" ref="C13">IF(ISERROR(INDEX(Mastersheet!$C$1:$K$263,SMALL(IF(Mastersheet!$C$1:$C$263=$C$3,ROW(Mastersheet!$C$1:$C$263)),ROW(Mastersheet!5:5)),3)),"",INDEX(Mastersheet!$C$1:$K$263,SMALL(IF(Mastersheet!$C$1:$C$263=$C$3,ROW(Mastersheet!$C$1:$C$263)),ROW(Mastersheet!5:5)),3))</f>
        <v/>
      </c>
      <c r="D13" s="186" t="str">
        <f t="array" ref="D13">IF(ISERROR(INDEX(Mastersheet!$C$1:$K$263,SMALL(IF(Mastersheet!$C$1:$C$263=$C$3,ROW(Mastersheet!$C$1:$C$263)),ROW(Mastersheet!5:5)),4)),"",INDEX(Mastersheet!$C$1:$K$263,SMALL(IF(Mastersheet!$C$1:$C$263=$C$3,ROW(Mastersheet!$C$1:$C$263)),ROW(Mastersheet!5:5)),4))</f>
        <v/>
      </c>
      <c r="E13" s="76" t="str">
        <f t="array" ref="E13">IF(ISERROR(INDEX(Mastersheet!$C$1:$K$263,SMALL(IF(Mastersheet!$C$1:$C$263=$C$3,ROW(Mastersheet!$C$1:$C$263)),ROW(Mastersheet!5:5)),5)),"",INDEX(Mastersheet!$C$1:$K$263,SMALL(IF(Mastersheet!$C$1:$C$263=$C$3,ROW(Mastersheet!$C$1:$C$263)),ROW(Mastersheet!5:5)),5))</f>
        <v/>
      </c>
    </row>
    <row r="14" spans="2:13">
      <c r="B14" s="76" t="str">
        <f t="array" ref="B14">IF(ISERROR(INDEX(Mastersheet!$C$1:$K$263,SMALL(IF(Mastersheet!$C$1:$C$263=$C$3,ROW(Mastersheet!$C$1:$C$263)),ROW(Mastersheet!6:6)),2)),"",INDEX(Mastersheet!$C$1:$K$263,SMALL(IF(Mastersheet!$C$1:$C$263=$C$3,ROW(Mastersheet!$C$1:$C$263)),ROW(Mastersheet!6:6)),2))</f>
        <v/>
      </c>
      <c r="C14" s="187" t="str">
        <f t="array" ref="C14">IF(ISERROR(INDEX(Mastersheet!$C$1:$K$263,SMALL(IF(Mastersheet!$C$1:$C$263=$C$3,ROW(Mastersheet!$C$1:$C$263)),ROW(Mastersheet!6:6)),3)),"",INDEX(Mastersheet!$C$1:$K$263,SMALL(IF(Mastersheet!$C$1:$C$263=$C$3,ROW(Mastersheet!$C$1:$C$263)),ROW(Mastersheet!6:6)),3))</f>
        <v/>
      </c>
      <c r="D14" s="186" t="str">
        <f t="array" ref="D14">IF(ISERROR(INDEX(Mastersheet!$C$1:$K$263,SMALL(IF(Mastersheet!$C$1:$C$263=$C$3,ROW(Mastersheet!$C$1:$C$263)),ROW(Mastersheet!6:6)),4)),"",INDEX(Mastersheet!$C$1:$K$263,SMALL(IF(Mastersheet!$C$1:$C$263=$C$3,ROW(Mastersheet!$C$1:$C$263)),ROW(Mastersheet!6:6)),4))</f>
        <v/>
      </c>
      <c r="E14" s="76" t="str">
        <f t="array" ref="E14">IF(ISERROR(INDEX(Mastersheet!$C$1:$K$263,SMALL(IF(Mastersheet!$C$1:$C$263=$C$3,ROW(Mastersheet!$C$1:$C$263)),ROW(Mastersheet!6:6)),5)),"",INDEX(Mastersheet!$C$1:$K$263,SMALL(IF(Mastersheet!$C$1:$C$263=$C$3,ROW(Mastersheet!$C$1:$C$263)),ROW(Mastersheet!6:6)),5))</f>
        <v/>
      </c>
    </row>
    <row r="15" spans="2:13">
      <c r="B15" s="76" t="str">
        <f t="array" ref="B15">IF(ISERROR(INDEX(Mastersheet!$C$1:$K$263,SMALL(IF(Mastersheet!$C$1:$C$263=$C$3,ROW(Mastersheet!$C$1:$C$263)),ROW(Mastersheet!7:7)),2)),"",INDEX(Mastersheet!$C$1:$K$263,SMALL(IF(Mastersheet!$C$1:$C$263=$C$3,ROW(Mastersheet!$C$1:$C$263)),ROW(Mastersheet!7:7)),2))</f>
        <v/>
      </c>
      <c r="C15" s="187" t="str">
        <f t="array" ref="C15">IF(ISERROR(INDEX(Mastersheet!$C$1:$K$263,SMALL(IF(Mastersheet!$C$1:$C$263=$C$3,ROW(Mastersheet!$C$1:$C$263)),ROW(Mastersheet!7:7)),3)),"",INDEX(Mastersheet!$C$1:$K$263,SMALL(IF(Mastersheet!$C$1:$C$263=$C$3,ROW(Mastersheet!$C$1:$C$263)),ROW(Mastersheet!7:7)),3))</f>
        <v/>
      </c>
      <c r="D15" s="186" t="str">
        <f t="array" ref="D15">IF(ISERROR(INDEX(Mastersheet!$C$1:$K$263,SMALL(IF(Mastersheet!$C$1:$C$263=$C$3,ROW(Mastersheet!$C$1:$C$263)),ROW(Mastersheet!7:7)),4)),"",INDEX(Mastersheet!$C$1:$K$263,SMALL(IF(Mastersheet!$C$1:$C$263=$C$3,ROW(Mastersheet!$C$1:$C$263)),ROW(Mastersheet!7:7)),4))</f>
        <v/>
      </c>
      <c r="E15" s="76" t="str">
        <f t="array" ref="E15">IF(ISERROR(INDEX(Mastersheet!$C$1:$K$263,SMALL(IF(Mastersheet!$C$1:$C$263=$C$3,ROW(Mastersheet!$C$1:$C$263)),ROW(Mastersheet!7:7)),5)),"",INDEX(Mastersheet!$C$1:$K$263,SMALL(IF(Mastersheet!$C$1:$C$263=$C$3,ROW(Mastersheet!$C$1:$C$263)),ROW(Mastersheet!7:7)),5))</f>
        <v/>
      </c>
    </row>
    <row r="16" spans="2:13">
      <c r="B16" s="76" t="str">
        <f t="array" ref="B16">IF(ISERROR(INDEX(Mastersheet!$C$1:$K$263,SMALL(IF(Mastersheet!$C$1:$C$263=$C$3,ROW(Mastersheet!$C$1:$C$263)),ROW(Mastersheet!8:8)),2)),"",INDEX(Mastersheet!$C$1:$K$263,SMALL(IF(Mastersheet!$C$1:$C$263=$C$3,ROW(Mastersheet!$C$1:$C$263)),ROW(Mastersheet!8:8)),2))</f>
        <v/>
      </c>
      <c r="C16" s="187" t="str">
        <f t="array" ref="C16">IF(ISERROR(INDEX(Mastersheet!$C$1:$K$263,SMALL(IF(Mastersheet!$C$1:$C$263=$C$3,ROW(Mastersheet!$C$1:$C$263)),ROW(Mastersheet!8:8)),3)),"",INDEX(Mastersheet!$C$1:$K$263,SMALL(IF(Mastersheet!$C$1:$C$263=$C$3,ROW(Mastersheet!$C$1:$C$263)),ROW(Mastersheet!8:8)),3))</f>
        <v/>
      </c>
      <c r="D16" s="186" t="str">
        <f t="array" ref="D16">IF(ISERROR(INDEX(Mastersheet!$C$1:$K$263,SMALL(IF(Mastersheet!$C$1:$C$263=$C$3,ROW(Mastersheet!$C$1:$C$263)),ROW(Mastersheet!8:8)),4)),"",INDEX(Mastersheet!$C$1:$K$263,SMALL(IF(Mastersheet!$C$1:$C$263=$C$3,ROW(Mastersheet!$C$1:$C$263)),ROW(Mastersheet!8:8)),4))</f>
        <v/>
      </c>
      <c r="E16" s="76" t="str">
        <f t="array" ref="E16">IF(ISERROR(INDEX(Mastersheet!$C$1:$K$263,SMALL(IF(Mastersheet!$C$1:$C$263=$C$3,ROW(Mastersheet!$C$1:$C$263)),ROW(Mastersheet!8:8)),5)),"",INDEX(Mastersheet!$C$1:$K$263,SMALL(IF(Mastersheet!$C$1:$C$263=$C$3,ROW(Mastersheet!$C$1:$C$263)),ROW(Mastersheet!8:8)),5))</f>
        <v/>
      </c>
    </row>
    <row r="17" spans="2:6">
      <c r="B17" s="76" t="str">
        <f t="array" ref="B17">IF(ISERROR(INDEX(Mastersheet!$C$1:$K$263,SMALL(IF(Mastersheet!$C$1:$C$263=$C$3,ROW(Mastersheet!$C$1:$C$263)),ROW(Mastersheet!9:9)),2)),"",INDEX(Mastersheet!$C$1:$K$263,SMALL(IF(Mastersheet!$C$1:$C$263=$C$3,ROW(Mastersheet!$C$1:$C$263)),ROW(Mastersheet!9:9)),2))</f>
        <v/>
      </c>
      <c r="C17" s="187" t="str">
        <f t="array" ref="C17">IF(ISERROR(INDEX(Mastersheet!$C$1:$K$263,SMALL(IF(Mastersheet!$C$1:$C$263=$C$3,ROW(Mastersheet!$C$1:$C$263)),ROW(Mastersheet!9:9)),3)),"",INDEX(Mastersheet!$C$1:$K$263,SMALL(IF(Mastersheet!$C$1:$C$263=$C$3,ROW(Mastersheet!$C$1:$C$263)),ROW(Mastersheet!9:9)),3))</f>
        <v/>
      </c>
      <c r="D17" s="186" t="str">
        <f t="array" ref="D17">IF(ISERROR(INDEX(Mastersheet!$C$1:$K$263,SMALL(IF(Mastersheet!$C$1:$C$263=$C$3,ROW(Mastersheet!$C$1:$C$263)),ROW(Mastersheet!9:9)),4)),"",INDEX(Mastersheet!$C$1:$K$263,SMALL(IF(Mastersheet!$C$1:$C$263=$C$3,ROW(Mastersheet!$C$1:$C$263)),ROW(Mastersheet!9:9)),4))</f>
        <v/>
      </c>
      <c r="E17" s="76" t="str">
        <f t="array" ref="E17">IF(ISERROR(INDEX(Mastersheet!$C$1:$K$263,SMALL(IF(Mastersheet!$C$1:$C$263=$C$3,ROW(Mastersheet!$C$1:$C$263)),ROW(Mastersheet!9:9)),5)),"",INDEX(Mastersheet!$C$1:$K$263,SMALL(IF(Mastersheet!$C$1:$C$263=$C$3,ROW(Mastersheet!$C$1:$C$263)),ROW(Mastersheet!9:9)),5))</f>
        <v/>
      </c>
      <c r="F17" s="27"/>
    </row>
    <row r="18" spans="2:6">
      <c r="B18" s="76" t="str">
        <f t="array" ref="B18">IF(ISERROR(INDEX(Mastersheet!$C$1:$K$263,SMALL(IF(Mastersheet!$C$1:$C$263=$C$3,ROW(Mastersheet!$C$1:$C$263)),ROW(Mastersheet!10:10)),2)),"",INDEX(Mastersheet!$C$1:$K$263,SMALL(IF(Mastersheet!$C$1:$C$263=$C$3,ROW(Mastersheet!$C$1:$C$263)),ROW(Mastersheet!10:10)),2))</f>
        <v/>
      </c>
      <c r="C18" s="187" t="str">
        <f t="array" ref="C18">IF(ISERROR(INDEX(Mastersheet!$C$1:$K$263,SMALL(IF(Mastersheet!$C$1:$C$263=$C$3,ROW(Mastersheet!$C$1:$C$263)),ROW(Mastersheet!10:10)),3)),"",INDEX(Mastersheet!$C$1:$K$263,SMALL(IF(Mastersheet!$C$1:$C$263=$C$3,ROW(Mastersheet!$C$1:$C$263)),ROW(Mastersheet!10:10)),3))</f>
        <v/>
      </c>
      <c r="D18" s="186" t="str">
        <f t="array" ref="D18">IF(ISERROR(INDEX(Mastersheet!$C$1:$K$263,SMALL(IF(Mastersheet!$C$1:$C$263=$C$3,ROW(Mastersheet!$C$1:$C$263)),ROW(Mastersheet!10:10)),4)),"",INDEX(Mastersheet!$C$1:$K$263,SMALL(IF(Mastersheet!$C$1:$C$263=$C$3,ROW(Mastersheet!$C$1:$C$263)),ROW(Mastersheet!10:10)),4))</f>
        <v/>
      </c>
      <c r="E18" s="76" t="str">
        <f t="array" ref="E18">IF(ISERROR(INDEX(Mastersheet!$C$1:$K$263,SMALL(IF(Mastersheet!$C$1:$C$263=$C$3,ROW(Mastersheet!$C$1:$C$263)),ROW(Mastersheet!10:10)),5)),"",INDEX(Mastersheet!$C$1:$K$263,SMALL(IF(Mastersheet!$C$1:$C$263=$C$3,ROW(Mastersheet!$C$1:$C$263)),ROW(Mastersheet!10:10)),5))</f>
        <v/>
      </c>
    </row>
    <row r="19" spans="2:6">
      <c r="B19" s="76" t="str">
        <f t="array" ref="B19">IF(ISERROR(INDEX(Mastersheet!$C$1:$K$263,SMALL(IF(Mastersheet!$C$1:$C$263=$C$3,ROW(Mastersheet!$C$1:$C$263)),ROW(Mastersheet!11:11)),2)),"",INDEX(Mastersheet!$C$1:$K$263,SMALL(IF(Mastersheet!$C$1:$C$263=$C$3,ROW(Mastersheet!$C$1:$C$263)),ROW(Mastersheet!11:11)),2))</f>
        <v/>
      </c>
      <c r="C19" s="187" t="str">
        <f t="array" ref="C19">IF(ISERROR(INDEX(Mastersheet!$C$1:$K$263,SMALL(IF(Mastersheet!$C$1:$C$263=$C$3,ROW(Mastersheet!$C$1:$C$263)),ROW(Mastersheet!11:11)),3)),"",INDEX(Mastersheet!$C$1:$K$263,SMALL(IF(Mastersheet!$C$1:$C$263=$C$3,ROW(Mastersheet!$C$1:$C$263)),ROW(Mastersheet!11:11)),3))</f>
        <v/>
      </c>
      <c r="D19" s="186" t="str">
        <f t="array" ref="D19">IF(ISERROR(INDEX(Mastersheet!$C$1:$K$263,SMALL(IF(Mastersheet!$C$1:$C$263=$C$3,ROW(Mastersheet!$C$1:$C$263)),ROW(Mastersheet!11:11)),4)),"",INDEX(Mastersheet!$C$1:$K$263,SMALL(IF(Mastersheet!$C$1:$C$263=$C$3,ROW(Mastersheet!$C$1:$C$263)),ROW(Mastersheet!11:11)),4))</f>
        <v/>
      </c>
      <c r="E19" s="76" t="str">
        <f t="array" ref="E19">IF(ISERROR(INDEX(Mastersheet!$C$1:$K$263,SMALL(IF(Mastersheet!$C$1:$C$263=$C$3,ROW(Mastersheet!$C$1:$C$263)),ROW(Mastersheet!11:11)),5)),"",INDEX(Mastersheet!$C$1:$K$263,SMALL(IF(Mastersheet!$C$1:$C$263=$C$3,ROW(Mastersheet!$C$1:$C$263)),ROW(Mastersheet!11:11)),5))</f>
        <v/>
      </c>
    </row>
    <row r="20" spans="2:6">
      <c r="B20" s="76" t="str">
        <f t="array" ref="B20">IF(ISERROR(INDEX(Mastersheet!$C$1:$K$263,SMALL(IF(Mastersheet!$C$1:$C$263=$C$3,ROW(Mastersheet!$C$1:$C$263)),ROW(Mastersheet!12:12)),2)),"",INDEX(Mastersheet!$C$1:$K$263,SMALL(IF(Mastersheet!$C$1:$C$263=$C$3,ROW(Mastersheet!$C$1:$C$263)),ROW(Mastersheet!12:12)),2))</f>
        <v/>
      </c>
      <c r="C20" s="187" t="str">
        <f t="array" ref="C20">IF(ISERROR(INDEX(Mastersheet!$C$1:$K$263,SMALL(IF(Mastersheet!$C$1:$C$263=$C$3,ROW(Mastersheet!$C$1:$C$263)),ROW(Mastersheet!12:12)),3)),"",INDEX(Mastersheet!$C$1:$K$263,SMALL(IF(Mastersheet!$C$1:$C$263=$C$3,ROW(Mastersheet!$C$1:$C$263)),ROW(Mastersheet!12:12)),3))</f>
        <v/>
      </c>
      <c r="D20" s="186" t="str">
        <f t="array" ref="D20">IF(ISERROR(INDEX(Mastersheet!$C$1:$K$263,SMALL(IF(Mastersheet!$C$1:$C$263=$C$3,ROW(Mastersheet!$C$1:$C$263)),ROW(Mastersheet!12:12)),4)),"",INDEX(Mastersheet!$C$1:$K$263,SMALL(IF(Mastersheet!$C$1:$C$263=$C$3,ROW(Mastersheet!$C$1:$C$263)),ROW(Mastersheet!12:12)),4))</f>
        <v/>
      </c>
      <c r="E20" s="76" t="str">
        <f t="array" ref="E20">IF(ISERROR(INDEX(Mastersheet!$C$1:$K$263,SMALL(IF(Mastersheet!$C$1:$C$263=$C$3,ROW(Mastersheet!$C$1:$C$263)),ROW(Mastersheet!12:12)),5)),"",INDEX(Mastersheet!$C$1:$K$263,SMALL(IF(Mastersheet!$C$1:$C$263=$C$3,ROW(Mastersheet!$C$1:$C$263)),ROW(Mastersheet!12:12)),5))</f>
        <v/>
      </c>
    </row>
  </sheetData>
  <dataValidations count="1">
    <dataValidation operator="greaterThan" allowBlank="1" showInputMessage="1" showErrorMessage="1" sqref="E3" xr:uid="{C01B1330-5305-4238-9769-BE841D917E11}"/>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61BFB2BF-BD99-4720-897C-F724D0617E43}">
            <xm:f>MATCH(E$3&amp;H8,Mastersheet!H:H,0)&gt;0</xm:f>
            <x14:dxf>
              <fill>
                <patternFill>
                  <bgColor theme="1"/>
                </patternFill>
              </fill>
            </x14:dxf>
          </x14:cfRule>
          <x14:cfRule type="expression" priority="2" id="{BC880792-1A6E-48FF-87A3-2B753F490E37}">
            <xm:f>MATCH((E$3-(1440/24/60))&amp;H8,Mastersheet!H:H,0)&gt;0</xm:f>
            <x14:dxf>
              <fill>
                <patternFill>
                  <bgColor rgb="FFFF0000"/>
                </patternFill>
              </fill>
            </x14:dxf>
          </x14:cfRule>
          <xm:sqref>H8:H12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14CB3C3-E692-4FF8-A025-BDDE80220E97}">
          <x14:formula1>
            <xm:f>'Reference sheet'!$H$4:$H$9</xm:f>
          </x14:formula1>
          <xm:sqref>G3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D114-AA12-4BEF-AD25-6D97F0AE0260}">
  <sheetPr codeName="Sheet3">
    <tabColor theme="1"/>
  </sheetPr>
  <dimension ref="A1:S2282"/>
  <sheetViews>
    <sheetView showGridLines="0" topLeftCell="A227" zoomScale="85" zoomScaleNormal="85" workbookViewId="0">
      <selection activeCell="F240" sqref="F240:J240"/>
    </sheetView>
  </sheetViews>
  <sheetFormatPr defaultColWidth="8.77734375" defaultRowHeight="19.05" customHeight="1"/>
  <cols>
    <col min="1" max="1" width="25" style="90" customWidth="1"/>
    <col min="2" max="2" width="19.109375" style="90" bestFit="1" customWidth="1"/>
    <col min="3" max="3" width="33" style="115" bestFit="1" customWidth="1"/>
    <col min="4" max="4" width="21.6640625" style="90" bestFit="1" customWidth="1"/>
    <col min="5" max="5" width="8.77734375" style="102"/>
    <col min="6" max="6" width="8.77734375" style="90"/>
    <col min="7" max="7" width="7.6640625" style="90" bestFit="1" customWidth="1"/>
    <col min="8" max="8" width="10" style="90" bestFit="1" customWidth="1"/>
    <col min="9" max="9" width="21.21875" style="90" bestFit="1" customWidth="1"/>
    <col min="10" max="10" width="25.33203125" style="90" bestFit="1" customWidth="1"/>
    <col min="11" max="11" width="21.6640625" style="90" bestFit="1" customWidth="1"/>
    <col min="12" max="12" width="8.77734375" style="105"/>
    <col min="13" max="13" width="11.21875" style="105" bestFit="1" customWidth="1"/>
    <col min="14" max="15" width="8.77734375" style="105"/>
    <col min="16" max="16" width="13.5546875" style="105" bestFit="1" customWidth="1"/>
    <col min="17" max="17" width="11.21875" style="105" bestFit="1" customWidth="1"/>
    <col min="18" max="18" width="8.77734375" style="105"/>
    <col min="19" max="19" width="11.21875" style="105" bestFit="1" customWidth="1"/>
    <col min="20" max="16384" width="8.77734375" style="105"/>
  </cols>
  <sheetData>
    <row r="1" spans="1:19" s="169" customFormat="1" ht="81" hidden="1" customHeight="1">
      <c r="A1" s="182"/>
      <c r="B1" s="182"/>
      <c r="C1" s="182"/>
      <c r="D1" s="182"/>
      <c r="E1" s="183"/>
      <c r="F1" s="182"/>
      <c r="G1" s="182"/>
      <c r="H1" s="182"/>
      <c r="I1" s="182"/>
      <c r="J1" s="182"/>
      <c r="K1" s="182"/>
    </row>
    <row r="2" spans="1:19" ht="19.05" customHeight="1">
      <c r="A2" s="228" t="s">
        <v>8</v>
      </c>
      <c r="B2" s="228" t="s">
        <v>9</v>
      </c>
      <c r="C2" s="180" t="s">
        <v>10</v>
      </c>
      <c r="D2" s="228" t="s">
        <v>287</v>
      </c>
      <c r="E2" s="228" t="s">
        <v>11</v>
      </c>
      <c r="F2" s="181" t="s">
        <v>12</v>
      </c>
      <c r="G2" s="180" t="s">
        <v>13</v>
      </c>
      <c r="H2" s="180" t="s">
        <v>254</v>
      </c>
      <c r="I2" s="228" t="s">
        <v>14</v>
      </c>
      <c r="J2" s="181" t="s">
        <v>15</v>
      </c>
      <c r="K2" s="181" t="s">
        <v>16</v>
      </c>
      <c r="L2" s="104"/>
      <c r="P2" s="106"/>
    </row>
    <row r="3" spans="1:19" ht="19.05" customHeight="1">
      <c r="A3" s="229"/>
      <c r="B3" s="229"/>
      <c r="C3" s="171"/>
      <c r="D3" s="229"/>
      <c r="E3" s="229"/>
      <c r="F3" s="172"/>
      <c r="G3" s="171"/>
      <c r="H3" s="171"/>
      <c r="I3" s="229"/>
      <c r="J3" s="172"/>
      <c r="K3" s="172"/>
      <c r="L3" s="103"/>
      <c r="P3" s="106"/>
      <c r="Q3" s="107"/>
      <c r="S3" s="107"/>
    </row>
    <row r="4" spans="1:19" ht="19.05" customHeight="1">
      <c r="A4" s="1">
        <v>1</v>
      </c>
      <c r="B4" s="2" t="s">
        <v>23</v>
      </c>
      <c r="C4" s="170" t="s">
        <v>165</v>
      </c>
      <c r="D4" s="3">
        <v>1</v>
      </c>
      <c r="E4" s="29">
        <v>42890</v>
      </c>
      <c r="F4" s="8">
        <v>0.10416666666666667</v>
      </c>
      <c r="G4" s="5" t="s">
        <v>6</v>
      </c>
      <c r="H4" s="2" t="str">
        <f t="shared" ref="H4:H67" si="0">E4&amp;G4</f>
        <v>42890Jordan</v>
      </c>
      <c r="I4" s="6">
        <v>42889.999305555553</v>
      </c>
      <c r="J4" s="6">
        <v>42890.5</v>
      </c>
      <c r="K4" s="12">
        <f t="shared" ref="K4:K67" si="1">IF(OR(I4="", J4=""),"",(J4-I4)*24)</f>
        <v>12.016666666720994</v>
      </c>
      <c r="L4" s="103"/>
      <c r="P4" s="106"/>
      <c r="Q4" s="107"/>
      <c r="S4" s="107"/>
    </row>
    <row r="5" spans="1:19" ht="19.05" customHeight="1">
      <c r="A5" s="1">
        <v>2</v>
      </c>
      <c r="B5" s="2" t="s">
        <v>17</v>
      </c>
      <c r="C5" s="170" t="s">
        <v>20</v>
      </c>
      <c r="D5" s="3">
        <v>2</v>
      </c>
      <c r="E5" s="29">
        <v>42891</v>
      </c>
      <c r="F5" s="8">
        <v>0.25</v>
      </c>
      <c r="G5" s="2" t="s">
        <v>18</v>
      </c>
      <c r="H5" s="2" t="str">
        <f t="shared" si="0"/>
        <v>42891Andy</v>
      </c>
      <c r="I5" s="6">
        <v>42891.458333333336</v>
      </c>
      <c r="J5" s="6">
        <v>42892.072916666664</v>
      </c>
      <c r="K5" s="12">
        <f t="shared" si="1"/>
        <v>14.749999999883585</v>
      </c>
      <c r="L5" s="86"/>
      <c r="P5" s="106"/>
      <c r="Q5" s="107"/>
      <c r="S5" s="107"/>
    </row>
    <row r="6" spans="1:19" ht="19.05" customHeight="1">
      <c r="A6" s="1">
        <v>3</v>
      </c>
      <c r="B6" s="83" t="s">
        <v>81</v>
      </c>
      <c r="C6" s="170" t="s">
        <v>33</v>
      </c>
      <c r="D6" s="3">
        <v>3</v>
      </c>
      <c r="E6" s="29">
        <v>42891</v>
      </c>
      <c r="F6" s="8">
        <v>0.64583333333333337</v>
      </c>
      <c r="G6" s="2" t="s">
        <v>4</v>
      </c>
      <c r="H6" s="2" t="str">
        <f t="shared" si="0"/>
        <v>42891Sam</v>
      </c>
      <c r="I6" s="6">
        <v>42891.583333333336</v>
      </c>
      <c r="J6" s="6">
        <v>42892.229166666664</v>
      </c>
      <c r="K6" s="12">
        <f t="shared" si="1"/>
        <v>15.499999999883585</v>
      </c>
      <c r="L6" s="103"/>
      <c r="P6" s="106"/>
      <c r="Q6" s="107"/>
      <c r="S6" s="107"/>
    </row>
    <row r="7" spans="1:19" ht="19.05" customHeight="1">
      <c r="A7" s="1">
        <v>4</v>
      </c>
      <c r="B7" s="2" t="s">
        <v>28</v>
      </c>
      <c r="C7" s="170" t="s">
        <v>29</v>
      </c>
      <c r="D7" s="3">
        <v>4</v>
      </c>
      <c r="E7" s="29">
        <v>42893</v>
      </c>
      <c r="F7" s="8">
        <v>0.64583333333333337</v>
      </c>
      <c r="G7" s="2" t="s">
        <v>18</v>
      </c>
      <c r="H7" s="2" t="str">
        <f t="shared" si="0"/>
        <v>42893Andy</v>
      </c>
      <c r="I7" s="6">
        <v>42893.635416666664</v>
      </c>
      <c r="J7" s="6">
        <v>42894.125</v>
      </c>
      <c r="K7" s="12">
        <f t="shared" si="1"/>
        <v>11.750000000058208</v>
      </c>
      <c r="L7" s="86"/>
      <c r="P7" s="106"/>
      <c r="Q7" s="107"/>
      <c r="S7" s="107"/>
    </row>
    <row r="8" spans="1:19" ht="19.05" customHeight="1">
      <c r="A8" s="1">
        <v>5</v>
      </c>
      <c r="B8" s="2" t="s">
        <v>23</v>
      </c>
      <c r="C8" s="170" t="s">
        <v>30</v>
      </c>
      <c r="D8" s="3">
        <v>5</v>
      </c>
      <c r="E8" s="29">
        <v>42893</v>
      </c>
      <c r="F8" s="8">
        <v>0.27083333333333331</v>
      </c>
      <c r="G8" s="2" t="s">
        <v>6</v>
      </c>
      <c r="H8" s="2" t="str">
        <f t="shared" si="0"/>
        <v>42893Jordan</v>
      </c>
      <c r="I8" s="6">
        <v>42893.25</v>
      </c>
      <c r="J8" s="6">
        <v>42893.854166666664</v>
      </c>
      <c r="K8" s="12">
        <f t="shared" si="1"/>
        <v>14.499999999941792</v>
      </c>
      <c r="L8" s="103"/>
      <c r="P8" s="106"/>
      <c r="Q8" s="107"/>
      <c r="S8" s="107"/>
    </row>
    <row r="9" spans="1:19" ht="19.05" customHeight="1">
      <c r="A9" s="1">
        <v>6</v>
      </c>
      <c r="B9" s="2" t="s">
        <v>17</v>
      </c>
      <c r="C9" s="170" t="s">
        <v>25</v>
      </c>
      <c r="D9" s="3">
        <v>6</v>
      </c>
      <c r="E9" s="29">
        <v>42895</v>
      </c>
      <c r="F9" s="8">
        <v>0.23958333333333334</v>
      </c>
      <c r="G9" s="2" t="s">
        <v>6</v>
      </c>
      <c r="H9" s="2" t="str">
        <f t="shared" si="0"/>
        <v>42895Jordan</v>
      </c>
      <c r="I9" s="6">
        <v>42895.166666666664</v>
      </c>
      <c r="J9" s="6">
        <v>42896.270833333336</v>
      </c>
      <c r="K9" s="12">
        <f t="shared" si="1"/>
        <v>26.500000000116415</v>
      </c>
      <c r="L9" s="86"/>
      <c r="P9" s="106"/>
      <c r="Q9" s="107"/>
      <c r="S9" s="107"/>
    </row>
    <row r="10" spans="1:19" ht="19.05" customHeight="1">
      <c r="A10" s="1">
        <v>7</v>
      </c>
      <c r="B10" s="2" t="s">
        <v>23</v>
      </c>
      <c r="C10" s="173" t="s">
        <v>34</v>
      </c>
      <c r="D10" s="3">
        <v>7</v>
      </c>
      <c r="E10" s="29">
        <v>42899</v>
      </c>
      <c r="F10" s="8">
        <v>0.54166666666666663</v>
      </c>
      <c r="G10" s="2" t="s">
        <v>18</v>
      </c>
      <c r="H10" s="2" t="str">
        <f t="shared" si="0"/>
        <v>42899Andy</v>
      </c>
      <c r="I10" s="6">
        <v>42899.354166666664</v>
      </c>
      <c r="J10" s="6">
        <v>42899.8125</v>
      </c>
      <c r="K10" s="12">
        <f t="shared" si="1"/>
        <v>11.000000000058208</v>
      </c>
      <c r="L10" s="86"/>
      <c r="Q10" s="107"/>
      <c r="S10" s="107"/>
    </row>
    <row r="11" spans="1:19" ht="19.05" customHeight="1">
      <c r="A11" s="1">
        <v>8</v>
      </c>
      <c r="B11" s="83" t="s">
        <v>81</v>
      </c>
      <c r="C11" s="170" t="s">
        <v>36</v>
      </c>
      <c r="D11" s="3">
        <v>8</v>
      </c>
      <c r="E11" s="30">
        <v>42899</v>
      </c>
      <c r="F11" s="28">
        <v>0.625</v>
      </c>
      <c r="G11" s="7" t="s">
        <v>6</v>
      </c>
      <c r="H11" s="2" t="str">
        <f t="shared" si="0"/>
        <v>42899Jordan</v>
      </c>
      <c r="I11" s="6">
        <v>42899.5</v>
      </c>
      <c r="J11" s="6">
        <v>42900.395833333336</v>
      </c>
      <c r="K11" s="12">
        <f t="shared" si="1"/>
        <v>21.500000000058208</v>
      </c>
      <c r="L11" s="86"/>
    </row>
    <row r="12" spans="1:19" ht="19.05" customHeight="1">
      <c r="A12" s="1">
        <v>9</v>
      </c>
      <c r="B12" s="10" t="s">
        <v>17</v>
      </c>
      <c r="C12" s="174" t="s">
        <v>166</v>
      </c>
      <c r="D12" s="3">
        <v>9</v>
      </c>
      <c r="E12" s="37">
        <v>42903</v>
      </c>
      <c r="F12" s="11">
        <v>0.29166666666666669</v>
      </c>
      <c r="G12" s="10" t="s">
        <v>4</v>
      </c>
      <c r="H12" s="2" t="str">
        <f t="shared" si="0"/>
        <v>42903Sam</v>
      </c>
      <c r="I12" s="14">
        <v>42903.28125</v>
      </c>
      <c r="J12" s="14">
        <v>42903.947916666664</v>
      </c>
      <c r="K12" s="12">
        <f t="shared" si="1"/>
        <v>15.999999999941792</v>
      </c>
      <c r="L12" s="86"/>
    </row>
    <row r="13" spans="1:19" ht="19.05" customHeight="1">
      <c r="A13" s="1">
        <v>10</v>
      </c>
      <c r="B13" s="10" t="s">
        <v>23</v>
      </c>
      <c r="C13" s="174" t="s">
        <v>167</v>
      </c>
      <c r="D13" s="3">
        <v>10</v>
      </c>
      <c r="E13" s="37">
        <v>42903</v>
      </c>
      <c r="F13" s="11">
        <v>0.4375</v>
      </c>
      <c r="G13" s="9" t="s">
        <v>6</v>
      </c>
      <c r="H13" s="2" t="str">
        <f t="shared" si="0"/>
        <v>42903Jordan</v>
      </c>
      <c r="I13" s="14">
        <v>42903.354166666664</v>
      </c>
      <c r="J13" s="14">
        <v>42903.9375</v>
      </c>
      <c r="K13" s="12">
        <f t="shared" si="1"/>
        <v>14.000000000058208</v>
      </c>
      <c r="L13" s="86"/>
    </row>
    <row r="14" spans="1:19" ht="19.05" customHeight="1">
      <c r="A14" s="1">
        <v>11</v>
      </c>
      <c r="B14" s="2" t="s">
        <v>17</v>
      </c>
      <c r="C14" s="170" t="s">
        <v>168</v>
      </c>
      <c r="D14" s="3">
        <v>11</v>
      </c>
      <c r="E14" s="29">
        <v>42904</v>
      </c>
      <c r="F14" s="8">
        <v>0.45833333333333331</v>
      </c>
      <c r="G14" s="2" t="s">
        <v>18</v>
      </c>
      <c r="H14" s="2" t="str">
        <f t="shared" si="0"/>
        <v>42904Andy</v>
      </c>
      <c r="I14" s="6">
        <v>42904.395833333336</v>
      </c>
      <c r="J14" s="6">
        <v>42905.145833333336</v>
      </c>
      <c r="K14" s="12">
        <f t="shared" si="1"/>
        <v>18</v>
      </c>
      <c r="L14" s="86"/>
    </row>
    <row r="15" spans="1:19" ht="19.05" customHeight="1">
      <c r="A15" s="1">
        <v>12</v>
      </c>
      <c r="B15" s="10" t="s">
        <v>23</v>
      </c>
      <c r="C15" s="174" t="s">
        <v>169</v>
      </c>
      <c r="D15" s="3">
        <v>12</v>
      </c>
      <c r="E15" s="37">
        <v>42905</v>
      </c>
      <c r="F15" s="11">
        <v>0.79166666666666663</v>
      </c>
      <c r="G15" s="10" t="s">
        <v>4</v>
      </c>
      <c r="H15" s="2" t="str">
        <f t="shared" si="0"/>
        <v>42905Sam</v>
      </c>
      <c r="I15" s="14">
        <v>42905.75</v>
      </c>
      <c r="J15" s="14">
        <v>42906.25</v>
      </c>
      <c r="K15" s="12">
        <f t="shared" si="1"/>
        <v>12</v>
      </c>
      <c r="L15" s="86"/>
    </row>
    <row r="16" spans="1:19" ht="19.05" customHeight="1">
      <c r="A16" s="1">
        <v>13</v>
      </c>
      <c r="B16" s="2" t="s">
        <v>17</v>
      </c>
      <c r="C16" s="170" t="s">
        <v>22</v>
      </c>
      <c r="D16" s="3">
        <v>13</v>
      </c>
      <c r="E16" s="31">
        <v>42907</v>
      </c>
      <c r="F16" s="4">
        <v>0.66666666666666663</v>
      </c>
      <c r="G16" s="2" t="s">
        <v>6</v>
      </c>
      <c r="H16" s="2" t="str">
        <f t="shared" si="0"/>
        <v>42907Jordan</v>
      </c>
      <c r="I16" s="6">
        <v>42907.625</v>
      </c>
      <c r="J16" s="6">
        <v>42908.541666666664</v>
      </c>
      <c r="K16" s="12">
        <f t="shared" si="1"/>
        <v>21.999999999941792</v>
      </c>
      <c r="L16" s="103"/>
    </row>
    <row r="17" spans="1:12" ht="19.05" customHeight="1">
      <c r="A17" s="1">
        <v>14</v>
      </c>
      <c r="B17" s="5" t="s">
        <v>17</v>
      </c>
      <c r="C17" s="175" t="s">
        <v>31</v>
      </c>
      <c r="D17" s="3">
        <v>14</v>
      </c>
      <c r="E17" s="32">
        <v>42909</v>
      </c>
      <c r="F17" s="13">
        <v>6.25E-2</v>
      </c>
      <c r="G17" s="5" t="s">
        <v>6</v>
      </c>
      <c r="H17" s="2" t="str">
        <f t="shared" si="0"/>
        <v>42909Jordan</v>
      </c>
      <c r="I17" s="6">
        <v>42909.041666666664</v>
      </c>
      <c r="J17" s="6">
        <v>42909.708333333336</v>
      </c>
      <c r="K17" s="12">
        <f t="shared" si="1"/>
        <v>16.000000000116415</v>
      </c>
      <c r="L17" s="103"/>
    </row>
    <row r="18" spans="1:12" ht="19.05" customHeight="1">
      <c r="A18" s="1">
        <v>15</v>
      </c>
      <c r="B18" s="5" t="s">
        <v>17</v>
      </c>
      <c r="C18" s="175" t="s">
        <v>26</v>
      </c>
      <c r="D18" s="3">
        <v>15</v>
      </c>
      <c r="E18" s="32">
        <v>42909</v>
      </c>
      <c r="F18" s="13">
        <v>0.875</v>
      </c>
      <c r="G18" s="5" t="s">
        <v>18</v>
      </c>
      <c r="H18" s="2" t="str">
        <f t="shared" si="0"/>
        <v>42909Andy</v>
      </c>
      <c r="I18" s="18">
        <v>42909.770833333336</v>
      </c>
      <c r="J18" s="18">
        <v>42910.333333333336</v>
      </c>
      <c r="K18" s="12">
        <f t="shared" si="1"/>
        <v>13.5</v>
      </c>
      <c r="L18" s="86"/>
    </row>
    <row r="19" spans="1:12" ht="19.05" customHeight="1">
      <c r="A19" s="1">
        <v>16</v>
      </c>
      <c r="B19" s="5" t="s">
        <v>17</v>
      </c>
      <c r="C19" s="175" t="s">
        <v>19</v>
      </c>
      <c r="D19" s="3">
        <v>16</v>
      </c>
      <c r="E19" s="32">
        <v>42910</v>
      </c>
      <c r="F19" s="13">
        <v>0.25</v>
      </c>
      <c r="G19" s="5" t="s">
        <v>6</v>
      </c>
      <c r="H19" s="2" t="str">
        <f t="shared" si="0"/>
        <v>42910Jordan</v>
      </c>
      <c r="I19" s="18">
        <v>42910.333333333336</v>
      </c>
      <c r="J19" s="18">
        <v>42910.9375</v>
      </c>
      <c r="K19" s="12">
        <f t="shared" si="1"/>
        <v>14.499999999941792</v>
      </c>
      <c r="L19" s="86"/>
    </row>
    <row r="20" spans="1:12" ht="19.05" customHeight="1">
      <c r="A20" s="1">
        <v>17</v>
      </c>
      <c r="B20" s="5" t="s">
        <v>17</v>
      </c>
      <c r="C20" s="175" t="s">
        <v>170</v>
      </c>
      <c r="D20" s="3">
        <v>17</v>
      </c>
      <c r="E20" s="32">
        <v>42911</v>
      </c>
      <c r="F20" s="13">
        <v>0.16666666666666666</v>
      </c>
      <c r="G20" s="5" t="s">
        <v>18</v>
      </c>
      <c r="H20" s="2" t="str">
        <f t="shared" si="0"/>
        <v>42911Andy</v>
      </c>
      <c r="I20" s="18">
        <v>42911.145833333336</v>
      </c>
      <c r="J20" s="18">
        <v>42911.861111111109</v>
      </c>
      <c r="K20" s="12">
        <f t="shared" si="1"/>
        <v>17.166666666569654</v>
      </c>
      <c r="L20" s="86"/>
    </row>
    <row r="21" spans="1:12" ht="19.05" customHeight="1">
      <c r="A21" s="1">
        <v>18</v>
      </c>
      <c r="B21" s="19" t="s">
        <v>17</v>
      </c>
      <c r="C21" s="176" t="s">
        <v>39</v>
      </c>
      <c r="D21" s="3">
        <v>18</v>
      </c>
      <c r="E21" s="33">
        <v>42911</v>
      </c>
      <c r="F21" s="20">
        <v>0.33333333333333331</v>
      </c>
      <c r="G21" s="19" t="s">
        <v>6</v>
      </c>
      <c r="H21" s="2" t="str">
        <f t="shared" si="0"/>
        <v>42911Jordan</v>
      </c>
      <c r="I21" s="15">
        <v>42911.333333333336</v>
      </c>
      <c r="J21" s="15">
        <v>42912.027777777781</v>
      </c>
      <c r="K21" s="12">
        <f t="shared" si="1"/>
        <v>16.666666666686069</v>
      </c>
      <c r="L21" s="86"/>
    </row>
    <row r="22" spans="1:12" ht="19.05" customHeight="1">
      <c r="A22" s="1">
        <v>19</v>
      </c>
      <c r="B22" s="19" t="s">
        <v>23</v>
      </c>
      <c r="C22" s="176" t="s">
        <v>43</v>
      </c>
      <c r="D22" s="3">
        <v>19</v>
      </c>
      <c r="E22" s="33">
        <v>42912</v>
      </c>
      <c r="F22" s="20">
        <v>0.91666666666666663</v>
      </c>
      <c r="G22" s="19" t="s">
        <v>6</v>
      </c>
      <c r="H22" s="2" t="str">
        <f t="shared" si="0"/>
        <v>42912Jordan</v>
      </c>
      <c r="I22" s="15">
        <v>42912.916666666664</v>
      </c>
      <c r="J22" s="15">
        <v>42913.375</v>
      </c>
      <c r="K22" s="12">
        <f t="shared" si="1"/>
        <v>11.000000000058208</v>
      </c>
      <c r="L22" s="86"/>
    </row>
    <row r="23" spans="1:12" ht="19.05" customHeight="1">
      <c r="A23" s="1">
        <v>20</v>
      </c>
      <c r="B23" s="19" t="s">
        <v>23</v>
      </c>
      <c r="C23" s="176" t="s">
        <v>171</v>
      </c>
      <c r="D23" s="3">
        <v>20</v>
      </c>
      <c r="E23" s="33">
        <v>42912</v>
      </c>
      <c r="F23" s="20">
        <v>0.3125</v>
      </c>
      <c r="G23" s="19" t="s">
        <v>18</v>
      </c>
      <c r="H23" s="2" t="str">
        <f t="shared" si="0"/>
        <v>42912Andy</v>
      </c>
      <c r="I23" s="15">
        <v>42912.25</v>
      </c>
      <c r="J23" s="15">
        <v>42912.78125</v>
      </c>
      <c r="K23" s="12">
        <f t="shared" si="1"/>
        <v>12.75</v>
      </c>
      <c r="L23" s="86"/>
    </row>
    <row r="24" spans="1:12" ht="19.05" customHeight="1">
      <c r="A24" s="1">
        <v>21</v>
      </c>
      <c r="B24" s="19" t="s">
        <v>23</v>
      </c>
      <c r="C24" s="176" t="s">
        <v>45</v>
      </c>
      <c r="D24" s="3">
        <v>21</v>
      </c>
      <c r="E24" s="33">
        <v>42913</v>
      </c>
      <c r="F24" s="20">
        <v>0.375</v>
      </c>
      <c r="G24" s="19" t="s">
        <v>18</v>
      </c>
      <c r="H24" s="2" t="str">
        <f t="shared" si="0"/>
        <v>42913Andy</v>
      </c>
      <c r="I24" s="15">
        <v>42913.333333333336</v>
      </c>
      <c r="J24" s="15">
        <v>42913.8125</v>
      </c>
      <c r="K24" s="12">
        <f t="shared" si="1"/>
        <v>11.499999999941792</v>
      </c>
      <c r="L24" s="86"/>
    </row>
    <row r="25" spans="1:12" ht="19.05" customHeight="1">
      <c r="A25" s="1">
        <v>22</v>
      </c>
      <c r="B25" s="5" t="s">
        <v>17</v>
      </c>
      <c r="C25" s="175" t="s">
        <v>21</v>
      </c>
      <c r="D25" s="3">
        <v>22</v>
      </c>
      <c r="E25" s="32">
        <v>42914</v>
      </c>
      <c r="F25" s="20">
        <v>0.29166666666666669</v>
      </c>
      <c r="G25" s="5" t="s">
        <v>4</v>
      </c>
      <c r="H25" s="2" t="str">
        <f t="shared" si="0"/>
        <v>42914Sam</v>
      </c>
      <c r="I25" s="18">
        <v>42914.25</v>
      </c>
      <c r="J25" s="18">
        <v>42914.791666666664</v>
      </c>
      <c r="K25" s="12">
        <f t="shared" si="1"/>
        <v>12.999999999941792</v>
      </c>
      <c r="L25" s="86"/>
    </row>
    <row r="26" spans="1:12" ht="19.05" customHeight="1">
      <c r="A26" s="1">
        <v>23</v>
      </c>
      <c r="B26" s="19" t="s">
        <v>17</v>
      </c>
      <c r="C26" s="176" t="s">
        <v>172</v>
      </c>
      <c r="D26" s="3">
        <v>23</v>
      </c>
      <c r="E26" s="33">
        <v>42915</v>
      </c>
      <c r="F26" s="20">
        <v>0.25</v>
      </c>
      <c r="G26" s="19" t="s">
        <v>18</v>
      </c>
      <c r="H26" s="2" t="str">
        <f t="shared" si="0"/>
        <v>42915Andy</v>
      </c>
      <c r="I26" s="18">
        <v>42915.3125</v>
      </c>
      <c r="J26" s="18">
        <v>42915.979166666664</v>
      </c>
      <c r="K26" s="12">
        <f t="shared" si="1"/>
        <v>15.999999999941792</v>
      </c>
      <c r="L26" s="86"/>
    </row>
    <row r="27" spans="1:12" ht="19.05" customHeight="1">
      <c r="A27" s="1">
        <v>24</v>
      </c>
      <c r="B27" s="19" t="s">
        <v>17</v>
      </c>
      <c r="C27" s="176" t="s">
        <v>41</v>
      </c>
      <c r="D27" s="3">
        <v>24</v>
      </c>
      <c r="E27" s="33">
        <v>42915</v>
      </c>
      <c r="F27" s="20">
        <v>0.83333333333333337</v>
      </c>
      <c r="G27" s="19" t="s">
        <v>4</v>
      </c>
      <c r="H27" s="2" t="str">
        <f t="shared" si="0"/>
        <v>42915Sam</v>
      </c>
      <c r="I27" s="15">
        <v>42915.645833333336</v>
      </c>
      <c r="J27" s="15">
        <v>42916.645833333336</v>
      </c>
      <c r="K27" s="12">
        <f t="shared" si="1"/>
        <v>24</v>
      </c>
      <c r="L27" s="86"/>
    </row>
    <row r="28" spans="1:12" ht="19.05" customHeight="1">
      <c r="A28" s="1">
        <v>25</v>
      </c>
      <c r="B28" s="84" t="s">
        <v>81</v>
      </c>
      <c r="C28" s="176" t="s">
        <v>36</v>
      </c>
      <c r="D28" s="3">
        <v>25</v>
      </c>
      <c r="E28" s="33">
        <v>42917</v>
      </c>
      <c r="F28" s="20">
        <v>8.3333333333333329E-2</v>
      </c>
      <c r="G28" s="19" t="s">
        <v>6</v>
      </c>
      <c r="H28" s="2" t="str">
        <f t="shared" si="0"/>
        <v>42917Jordan</v>
      </c>
      <c r="I28" s="15">
        <v>42917.083333333336</v>
      </c>
      <c r="J28" s="15">
        <v>42917.666666666664</v>
      </c>
      <c r="K28" s="12">
        <f t="shared" si="1"/>
        <v>13.999999999883585</v>
      </c>
      <c r="L28" s="86"/>
    </row>
    <row r="29" spans="1:12" ht="19.05" customHeight="1">
      <c r="A29" s="1">
        <v>26</v>
      </c>
      <c r="B29" s="22" t="s">
        <v>159</v>
      </c>
      <c r="C29" s="176" t="s">
        <v>50</v>
      </c>
      <c r="D29" s="3">
        <v>26</v>
      </c>
      <c r="E29" s="32">
        <v>42918</v>
      </c>
      <c r="F29" s="13">
        <v>0.41666666666666669</v>
      </c>
      <c r="G29" s="22" t="s">
        <v>18</v>
      </c>
      <c r="H29" s="2" t="str">
        <f t="shared" si="0"/>
        <v>42918Andy</v>
      </c>
      <c r="I29" s="15">
        <v>42918.375</v>
      </c>
      <c r="J29" s="15">
        <v>42918.958333333336</v>
      </c>
      <c r="K29" s="12">
        <f t="shared" si="1"/>
        <v>14.000000000058208</v>
      </c>
      <c r="L29" s="86"/>
    </row>
    <row r="30" spans="1:12" ht="19.05" customHeight="1">
      <c r="A30" s="1">
        <v>27</v>
      </c>
      <c r="B30" s="22" t="s">
        <v>159</v>
      </c>
      <c r="C30" s="176" t="s">
        <v>51</v>
      </c>
      <c r="D30" s="3">
        <v>27</v>
      </c>
      <c r="E30" s="32">
        <v>42918</v>
      </c>
      <c r="F30" s="13">
        <v>0.29166666666666669</v>
      </c>
      <c r="G30" s="22" t="s">
        <v>4</v>
      </c>
      <c r="H30" s="2" t="str">
        <f t="shared" si="0"/>
        <v>42918Sam</v>
      </c>
      <c r="I30" s="15">
        <v>42918.25</v>
      </c>
      <c r="J30" s="15">
        <v>42918.791666666664</v>
      </c>
      <c r="K30" s="12">
        <f t="shared" si="1"/>
        <v>12.999999999941792</v>
      </c>
      <c r="L30" s="86"/>
    </row>
    <row r="31" spans="1:12" ht="19.05" customHeight="1">
      <c r="A31" s="1">
        <v>28</v>
      </c>
      <c r="B31" s="19" t="s">
        <v>17</v>
      </c>
      <c r="C31" s="176" t="s">
        <v>27</v>
      </c>
      <c r="D31" s="3">
        <v>28</v>
      </c>
      <c r="E31" s="33">
        <v>42920</v>
      </c>
      <c r="F31" s="20">
        <v>0.375</v>
      </c>
      <c r="G31" s="19" t="s">
        <v>4</v>
      </c>
      <c r="H31" s="2" t="str">
        <f t="shared" si="0"/>
        <v>42920Sam</v>
      </c>
      <c r="I31" s="15">
        <v>42920.708333333336</v>
      </c>
      <c r="J31" s="15">
        <v>42921.40625</v>
      </c>
      <c r="K31" s="12">
        <f t="shared" si="1"/>
        <v>16.749999999941792</v>
      </c>
      <c r="L31" s="86"/>
    </row>
    <row r="32" spans="1:12" ht="19.05" customHeight="1">
      <c r="A32" s="1">
        <v>29</v>
      </c>
      <c r="B32" s="19" t="s">
        <v>17</v>
      </c>
      <c r="C32" s="176" t="s">
        <v>35</v>
      </c>
      <c r="D32" s="3">
        <v>29</v>
      </c>
      <c r="E32" s="33">
        <v>42921</v>
      </c>
      <c r="F32" s="20">
        <v>0.3125</v>
      </c>
      <c r="G32" s="19" t="s">
        <v>4</v>
      </c>
      <c r="H32" s="2" t="str">
        <f t="shared" si="0"/>
        <v>42921Sam</v>
      </c>
      <c r="I32" s="15">
        <v>42921.260416666664</v>
      </c>
      <c r="J32" s="15">
        <v>42922.020833333336</v>
      </c>
      <c r="K32" s="12">
        <f t="shared" si="1"/>
        <v>18.250000000116415</v>
      </c>
      <c r="L32" s="86"/>
    </row>
    <row r="33" spans="1:12" ht="19.05" customHeight="1">
      <c r="A33" s="1">
        <v>30</v>
      </c>
      <c r="B33" s="19" t="s">
        <v>23</v>
      </c>
      <c r="C33" s="176" t="s">
        <v>30</v>
      </c>
      <c r="D33" s="3">
        <v>30</v>
      </c>
      <c r="E33" s="33">
        <v>42921</v>
      </c>
      <c r="F33" s="20">
        <v>4.1666666666666664E-2</v>
      </c>
      <c r="G33" s="19" t="s">
        <v>6</v>
      </c>
      <c r="H33" s="2" t="str">
        <f t="shared" si="0"/>
        <v>42921Jordan</v>
      </c>
      <c r="I33" s="15">
        <v>42921.993055555555</v>
      </c>
      <c r="J33" s="15">
        <v>42922.572916666664</v>
      </c>
      <c r="K33" s="12">
        <f t="shared" si="1"/>
        <v>13.916666666627862</v>
      </c>
      <c r="L33" s="86"/>
    </row>
    <row r="34" spans="1:12" ht="19.05" customHeight="1">
      <c r="A34" s="1">
        <v>31</v>
      </c>
      <c r="B34" s="84" t="s">
        <v>81</v>
      </c>
      <c r="C34" s="176" t="s">
        <v>38</v>
      </c>
      <c r="D34" s="3">
        <v>31</v>
      </c>
      <c r="E34" s="32">
        <v>42922</v>
      </c>
      <c r="F34" s="13">
        <v>0.14583333333333334</v>
      </c>
      <c r="G34" s="22" t="s">
        <v>18</v>
      </c>
      <c r="H34" s="2" t="str">
        <f t="shared" si="0"/>
        <v>42922Andy</v>
      </c>
      <c r="I34" s="15">
        <v>42922.125</v>
      </c>
      <c r="J34" s="15">
        <v>42922.902777777781</v>
      </c>
      <c r="K34" s="12">
        <f t="shared" si="1"/>
        <v>18.666666666744277</v>
      </c>
      <c r="L34" s="86"/>
    </row>
    <row r="35" spans="1:12" ht="19.05" customHeight="1">
      <c r="A35" s="1">
        <v>32</v>
      </c>
      <c r="B35" s="16" t="s">
        <v>17</v>
      </c>
      <c r="C35" s="176" t="s">
        <v>173</v>
      </c>
      <c r="D35" s="3">
        <v>32</v>
      </c>
      <c r="E35" s="34">
        <v>42923</v>
      </c>
      <c r="F35" s="17">
        <v>0.25</v>
      </c>
      <c r="G35" s="16" t="s">
        <v>6</v>
      </c>
      <c r="H35" s="2" t="str">
        <f t="shared" si="0"/>
        <v>42923Jordan</v>
      </c>
      <c r="I35" s="15">
        <v>42923.1875</v>
      </c>
      <c r="J35" s="15">
        <v>42924.041666666664</v>
      </c>
      <c r="K35" s="12">
        <f t="shared" si="1"/>
        <v>20.499999999941792</v>
      </c>
      <c r="L35" s="86"/>
    </row>
    <row r="36" spans="1:12" ht="19.05" customHeight="1">
      <c r="A36" s="1">
        <v>33</v>
      </c>
      <c r="B36" s="84" t="s">
        <v>81</v>
      </c>
      <c r="C36" s="177" t="s">
        <v>174</v>
      </c>
      <c r="D36" s="3">
        <v>33</v>
      </c>
      <c r="E36" s="32">
        <v>42923</v>
      </c>
      <c r="F36" s="13">
        <v>0.45833333333333331</v>
      </c>
      <c r="G36" s="22" t="s">
        <v>4</v>
      </c>
      <c r="H36" s="2" t="str">
        <f t="shared" si="0"/>
        <v>42923Sam</v>
      </c>
      <c r="I36" s="85">
        <v>42923.5</v>
      </c>
      <c r="J36" s="85">
        <v>42924.166666666664</v>
      </c>
      <c r="K36" s="12">
        <f t="shared" si="1"/>
        <v>15.999999999941792</v>
      </c>
      <c r="L36" s="86"/>
    </row>
    <row r="37" spans="1:12" ht="19.05" customHeight="1">
      <c r="A37" s="1">
        <v>34</v>
      </c>
      <c r="B37" s="19" t="s">
        <v>17</v>
      </c>
      <c r="C37" s="176" t="s">
        <v>40</v>
      </c>
      <c r="D37" s="3">
        <v>34</v>
      </c>
      <c r="E37" s="33">
        <v>42925</v>
      </c>
      <c r="F37" s="20">
        <v>0.91666666666666663</v>
      </c>
      <c r="G37" s="19" t="s">
        <v>6</v>
      </c>
      <c r="H37" s="2" t="str">
        <f t="shared" si="0"/>
        <v>42925Jordan</v>
      </c>
      <c r="I37" s="15">
        <v>42925.895833333336</v>
      </c>
      <c r="J37" s="15">
        <v>42926.4375</v>
      </c>
      <c r="K37" s="12">
        <f t="shared" si="1"/>
        <v>12.999999999941792</v>
      </c>
      <c r="L37" s="86"/>
    </row>
    <row r="38" spans="1:12" ht="19.05" customHeight="1">
      <c r="A38" s="1">
        <v>35</v>
      </c>
      <c r="B38" s="22" t="s">
        <v>23</v>
      </c>
      <c r="C38" s="176" t="s">
        <v>175</v>
      </c>
      <c r="D38" s="3">
        <v>35</v>
      </c>
      <c r="E38" s="32">
        <v>42925</v>
      </c>
      <c r="F38" s="13">
        <v>0.33333333333333331</v>
      </c>
      <c r="G38" s="22" t="s">
        <v>4</v>
      </c>
      <c r="H38" s="2" t="str">
        <f t="shared" si="0"/>
        <v>42925Sam</v>
      </c>
      <c r="I38" s="15">
        <v>42925.3125</v>
      </c>
      <c r="J38" s="15">
        <v>42926.166666666664</v>
      </c>
      <c r="K38" s="12">
        <f t="shared" si="1"/>
        <v>20.499999999941792</v>
      </c>
      <c r="L38" s="86"/>
    </row>
    <row r="39" spans="1:12" ht="19.05" customHeight="1">
      <c r="A39" s="1">
        <v>36</v>
      </c>
      <c r="B39" s="22" t="s">
        <v>17</v>
      </c>
      <c r="C39" s="176" t="s">
        <v>42</v>
      </c>
      <c r="D39" s="3">
        <v>36</v>
      </c>
      <c r="E39" s="32">
        <v>42925</v>
      </c>
      <c r="F39" s="13">
        <v>0.45833333333333331</v>
      </c>
      <c r="G39" s="22" t="s">
        <v>18</v>
      </c>
      <c r="H39" s="2" t="str">
        <f t="shared" si="0"/>
        <v>42925Andy</v>
      </c>
      <c r="I39" s="15">
        <v>42925.4375</v>
      </c>
      <c r="J39" s="15">
        <v>42926.3125</v>
      </c>
      <c r="K39" s="12">
        <f t="shared" si="1"/>
        <v>21</v>
      </c>
      <c r="L39" s="86"/>
    </row>
    <row r="40" spans="1:12" ht="19.05" customHeight="1">
      <c r="A40" s="1">
        <v>37</v>
      </c>
      <c r="B40" s="19" t="s">
        <v>17</v>
      </c>
      <c r="C40" s="176" t="s">
        <v>44</v>
      </c>
      <c r="D40" s="3">
        <v>37</v>
      </c>
      <c r="E40" s="33">
        <v>42926</v>
      </c>
      <c r="F40" s="20">
        <v>0.625</v>
      </c>
      <c r="G40" s="19" t="s">
        <v>18</v>
      </c>
      <c r="H40" s="2" t="str">
        <f t="shared" si="0"/>
        <v>42926Andy</v>
      </c>
      <c r="I40" s="15">
        <v>42926.5625</v>
      </c>
      <c r="J40" s="15">
        <v>42927.270833333336</v>
      </c>
      <c r="K40" s="12">
        <f t="shared" si="1"/>
        <v>17.000000000058208</v>
      </c>
      <c r="L40" s="86"/>
    </row>
    <row r="41" spans="1:12" ht="19.05" customHeight="1">
      <c r="A41" s="1">
        <v>38</v>
      </c>
      <c r="B41" s="84" t="s">
        <v>81</v>
      </c>
      <c r="C41" s="177" t="s">
        <v>176</v>
      </c>
      <c r="D41" s="3">
        <v>38</v>
      </c>
      <c r="E41" s="32">
        <v>42927</v>
      </c>
      <c r="F41" s="13">
        <v>0.66666666666666663</v>
      </c>
      <c r="G41" s="22" t="s">
        <v>4</v>
      </c>
      <c r="H41" s="2" t="str">
        <f t="shared" si="0"/>
        <v>42927Sam</v>
      </c>
      <c r="I41" s="85">
        <v>42927.572916666664</v>
      </c>
      <c r="J41" s="85">
        <v>42928.524305555555</v>
      </c>
      <c r="K41" s="12">
        <f t="shared" si="1"/>
        <v>22.833333333372138</v>
      </c>
      <c r="L41" s="86"/>
    </row>
    <row r="42" spans="1:12" ht="19.05" customHeight="1">
      <c r="A42" s="1">
        <v>39</v>
      </c>
      <c r="B42" s="16" t="s">
        <v>17</v>
      </c>
      <c r="C42" s="176" t="s">
        <v>46</v>
      </c>
      <c r="D42" s="3">
        <v>39</v>
      </c>
      <c r="E42" s="34">
        <v>42928</v>
      </c>
      <c r="F42" s="17">
        <v>0.83333333333333337</v>
      </c>
      <c r="G42" s="16" t="s">
        <v>6</v>
      </c>
      <c r="H42" s="2" t="str">
        <f t="shared" si="0"/>
        <v>42928Jordan</v>
      </c>
      <c r="I42" s="15">
        <v>42928.958333333336</v>
      </c>
      <c r="J42" s="15">
        <v>42929.604166666664</v>
      </c>
      <c r="K42" s="12">
        <f t="shared" si="1"/>
        <v>15.499999999883585</v>
      </c>
      <c r="L42" s="86"/>
    </row>
    <row r="43" spans="1:12" ht="19.05" customHeight="1">
      <c r="A43" s="1">
        <v>40</v>
      </c>
      <c r="B43" s="24" t="s">
        <v>17</v>
      </c>
      <c r="C43" s="178" t="s">
        <v>177</v>
      </c>
      <c r="D43" s="3">
        <v>40</v>
      </c>
      <c r="E43" s="31">
        <v>42929</v>
      </c>
      <c r="F43" s="4">
        <v>0.70833333333333337</v>
      </c>
      <c r="G43" s="22" t="s">
        <v>18</v>
      </c>
      <c r="H43" s="2" t="str">
        <f t="shared" si="0"/>
        <v>42929Andy</v>
      </c>
      <c r="I43" s="87">
        <v>42929.645833333336</v>
      </c>
      <c r="J43" s="87">
        <v>42930.208333333336</v>
      </c>
      <c r="K43" s="12">
        <f t="shared" si="1"/>
        <v>13.5</v>
      </c>
      <c r="L43" s="86"/>
    </row>
    <row r="44" spans="1:12" ht="19.05" customHeight="1">
      <c r="A44" s="1">
        <v>41</v>
      </c>
      <c r="B44" s="16" t="s">
        <v>17</v>
      </c>
      <c r="C44" s="176" t="s">
        <v>47</v>
      </c>
      <c r="D44" s="3">
        <v>41</v>
      </c>
      <c r="E44" s="33">
        <v>42930</v>
      </c>
      <c r="F44" s="17">
        <v>0.79166666666666663</v>
      </c>
      <c r="G44" s="16" t="s">
        <v>4</v>
      </c>
      <c r="H44" s="2" t="str">
        <f t="shared" si="0"/>
        <v>42930Sam</v>
      </c>
      <c r="I44" s="15">
        <v>42930.729166666664</v>
      </c>
      <c r="J44" s="15">
        <v>42931.270833333336</v>
      </c>
      <c r="K44" s="12">
        <f t="shared" si="1"/>
        <v>13.000000000116415</v>
      </c>
      <c r="L44" s="86"/>
    </row>
    <row r="45" spans="1:12" ht="19.05" customHeight="1">
      <c r="A45" s="1">
        <v>42</v>
      </c>
      <c r="B45" s="22" t="s">
        <v>23</v>
      </c>
      <c r="C45" s="177" t="s">
        <v>48</v>
      </c>
      <c r="D45" s="3">
        <v>42</v>
      </c>
      <c r="E45" s="32">
        <v>42930</v>
      </c>
      <c r="F45" s="13">
        <v>0.83333333333333337</v>
      </c>
      <c r="G45" s="22" t="s">
        <v>6</v>
      </c>
      <c r="H45" s="2" t="str">
        <f t="shared" si="0"/>
        <v>42930Jordan</v>
      </c>
      <c r="I45" s="15">
        <v>42930.833333333336</v>
      </c>
      <c r="J45" s="85">
        <v>42931.375</v>
      </c>
      <c r="K45" s="12">
        <f t="shared" si="1"/>
        <v>12.999999999941792</v>
      </c>
      <c r="L45" s="86"/>
    </row>
    <row r="46" spans="1:12" ht="19.05" customHeight="1">
      <c r="A46" s="1">
        <v>43</v>
      </c>
      <c r="B46" s="22" t="s">
        <v>23</v>
      </c>
      <c r="C46" s="177" t="s">
        <v>137</v>
      </c>
      <c r="D46" s="3">
        <v>43</v>
      </c>
      <c r="E46" s="32">
        <v>42930</v>
      </c>
      <c r="F46" s="13">
        <v>0.375</v>
      </c>
      <c r="G46" s="22" t="s">
        <v>18</v>
      </c>
      <c r="H46" s="2" t="str">
        <f t="shared" si="0"/>
        <v>42930Andy</v>
      </c>
      <c r="I46" s="85">
        <v>42930.333333333336</v>
      </c>
      <c r="J46" s="85">
        <v>42931.166666666664</v>
      </c>
      <c r="K46" s="12">
        <f t="shared" si="1"/>
        <v>19.999999999883585</v>
      </c>
      <c r="L46" s="86"/>
    </row>
    <row r="47" spans="1:12" ht="19.05" customHeight="1">
      <c r="A47" s="1">
        <v>44</v>
      </c>
      <c r="B47" s="16" t="s">
        <v>17</v>
      </c>
      <c r="C47" s="176" t="s">
        <v>49</v>
      </c>
      <c r="D47" s="3">
        <v>44</v>
      </c>
      <c r="E47" s="33">
        <v>42933</v>
      </c>
      <c r="F47" s="17">
        <v>0.45833333333333331</v>
      </c>
      <c r="G47" s="16" t="s">
        <v>18</v>
      </c>
      <c r="H47" s="2" t="str">
        <f t="shared" si="0"/>
        <v>42933Andy</v>
      </c>
      <c r="I47" s="15">
        <v>42933.541666666664</v>
      </c>
      <c r="J47" s="15">
        <v>42934.21875</v>
      </c>
      <c r="K47" s="12">
        <f t="shared" si="1"/>
        <v>16.250000000058208</v>
      </c>
      <c r="L47" s="86"/>
    </row>
    <row r="48" spans="1:12" ht="19.05" customHeight="1">
      <c r="A48" s="1">
        <v>45</v>
      </c>
      <c r="B48" s="84" t="s">
        <v>81</v>
      </c>
      <c r="C48" s="177" t="s">
        <v>52</v>
      </c>
      <c r="D48" s="3">
        <v>45</v>
      </c>
      <c r="E48" s="32">
        <v>42935</v>
      </c>
      <c r="F48" s="13">
        <v>0.29166666666666669</v>
      </c>
      <c r="G48" s="22" t="s">
        <v>6</v>
      </c>
      <c r="H48" s="2" t="str">
        <f t="shared" si="0"/>
        <v>42935Jordan</v>
      </c>
      <c r="I48" s="85">
        <v>42935.25</v>
      </c>
      <c r="J48" s="85">
        <v>42936.270833333336</v>
      </c>
      <c r="K48" s="12">
        <f t="shared" si="1"/>
        <v>24.500000000058208</v>
      </c>
      <c r="L48" s="86"/>
    </row>
    <row r="49" spans="1:12" ht="19.05" customHeight="1">
      <c r="A49" s="1">
        <v>46</v>
      </c>
      <c r="B49" s="84" t="s">
        <v>81</v>
      </c>
      <c r="C49" s="177" t="s">
        <v>59</v>
      </c>
      <c r="D49" s="3">
        <v>46</v>
      </c>
      <c r="E49" s="32">
        <v>42937</v>
      </c>
      <c r="F49" s="13">
        <v>0.375</v>
      </c>
      <c r="G49" s="22" t="s">
        <v>18</v>
      </c>
      <c r="H49" s="2" t="str">
        <f t="shared" si="0"/>
        <v>42937Andy</v>
      </c>
      <c r="I49" s="85">
        <v>42937.375</v>
      </c>
      <c r="J49" s="85">
        <v>42937.958333333336</v>
      </c>
      <c r="K49" s="12">
        <f t="shared" si="1"/>
        <v>14.000000000058208</v>
      </c>
      <c r="L49" s="86"/>
    </row>
    <row r="50" spans="1:12" ht="19.05" customHeight="1">
      <c r="A50" s="1">
        <v>47</v>
      </c>
      <c r="B50" s="22" t="s">
        <v>17</v>
      </c>
      <c r="C50" s="177" t="s">
        <v>53</v>
      </c>
      <c r="D50" s="3">
        <v>47</v>
      </c>
      <c r="E50" s="32">
        <v>42938</v>
      </c>
      <c r="F50" s="13">
        <v>0.29166666666666669</v>
      </c>
      <c r="G50" s="22" t="s">
        <v>18</v>
      </c>
      <c r="H50" s="2" t="str">
        <f t="shared" si="0"/>
        <v>42938Andy</v>
      </c>
      <c r="I50" s="85">
        <v>42938.333333333336</v>
      </c>
      <c r="J50" s="85">
        <v>42939.166666666664</v>
      </c>
      <c r="K50" s="12">
        <f t="shared" si="1"/>
        <v>19.999999999883585</v>
      </c>
      <c r="L50" s="86"/>
    </row>
    <row r="51" spans="1:12" ht="19.05" customHeight="1">
      <c r="A51" s="1">
        <v>48</v>
      </c>
      <c r="B51" s="22" t="s">
        <v>23</v>
      </c>
      <c r="C51" s="177" t="s">
        <v>54</v>
      </c>
      <c r="D51" s="3">
        <v>48</v>
      </c>
      <c r="E51" s="32">
        <v>42939</v>
      </c>
      <c r="F51" s="13">
        <v>0.29166666666666669</v>
      </c>
      <c r="G51" s="22" t="s">
        <v>18</v>
      </c>
      <c r="H51" s="2" t="str">
        <f t="shared" si="0"/>
        <v>42939Andy</v>
      </c>
      <c r="I51" s="85">
        <v>42939.25</v>
      </c>
      <c r="J51" s="85">
        <v>42939.708333333336</v>
      </c>
      <c r="K51" s="12">
        <f t="shared" si="1"/>
        <v>11.000000000058208</v>
      </c>
      <c r="L51" s="86"/>
    </row>
    <row r="52" spans="1:12" ht="19.05" customHeight="1">
      <c r="A52" s="1">
        <v>49</v>
      </c>
      <c r="B52" s="19" t="s">
        <v>17</v>
      </c>
      <c r="C52" s="176" t="s">
        <v>178</v>
      </c>
      <c r="D52" s="3">
        <v>49</v>
      </c>
      <c r="E52" s="33">
        <v>42940</v>
      </c>
      <c r="F52" s="20">
        <v>0.33333333333333331</v>
      </c>
      <c r="G52" s="19" t="s">
        <v>4</v>
      </c>
      <c r="H52" s="2" t="str">
        <f t="shared" si="0"/>
        <v>42940Sam</v>
      </c>
      <c r="I52" s="15">
        <v>42940.375</v>
      </c>
      <c r="J52" s="15">
        <v>42941.0625</v>
      </c>
      <c r="K52" s="12">
        <f t="shared" si="1"/>
        <v>16.5</v>
      </c>
      <c r="L52" s="86"/>
    </row>
    <row r="53" spans="1:12" ht="19.05" customHeight="1">
      <c r="A53" s="1">
        <v>50</v>
      </c>
      <c r="B53" s="22" t="s">
        <v>23</v>
      </c>
      <c r="C53" s="177" t="s">
        <v>55</v>
      </c>
      <c r="D53" s="3">
        <v>50</v>
      </c>
      <c r="E53" s="35">
        <v>42941</v>
      </c>
      <c r="F53" s="42">
        <v>0.5</v>
      </c>
      <c r="G53" s="18" t="s">
        <v>6</v>
      </c>
      <c r="H53" s="2" t="str">
        <f t="shared" si="0"/>
        <v>42941Jordan</v>
      </c>
      <c r="I53" s="85">
        <v>42941.416666666664</v>
      </c>
      <c r="J53" s="85">
        <v>42941.999305555553</v>
      </c>
      <c r="K53" s="12">
        <f t="shared" si="1"/>
        <v>13.983333333337214</v>
      </c>
      <c r="L53" s="86"/>
    </row>
    <row r="54" spans="1:12" ht="19.05" customHeight="1">
      <c r="A54" s="1">
        <v>51</v>
      </c>
      <c r="B54" s="22" t="s">
        <v>23</v>
      </c>
      <c r="C54" s="177" t="s">
        <v>179</v>
      </c>
      <c r="D54" s="3">
        <v>51</v>
      </c>
      <c r="E54" s="32">
        <v>42941</v>
      </c>
      <c r="F54" s="13">
        <v>0.66666666666666663</v>
      </c>
      <c r="G54" s="22" t="s">
        <v>4</v>
      </c>
      <c r="H54" s="2" t="str">
        <f t="shared" si="0"/>
        <v>42941Sam</v>
      </c>
      <c r="I54" s="85">
        <v>42941.583333333336</v>
      </c>
      <c r="J54" s="85">
        <v>42942.083333333336</v>
      </c>
      <c r="K54" s="12">
        <f t="shared" si="1"/>
        <v>12</v>
      </c>
      <c r="L54" s="86"/>
    </row>
    <row r="55" spans="1:12" ht="19.05" customHeight="1">
      <c r="A55" s="1">
        <v>52</v>
      </c>
      <c r="B55" s="19" t="s">
        <v>17</v>
      </c>
      <c r="C55" s="176" t="s">
        <v>57</v>
      </c>
      <c r="D55" s="3">
        <v>52</v>
      </c>
      <c r="E55" s="33">
        <v>42942</v>
      </c>
      <c r="F55" s="20">
        <v>0.9375</v>
      </c>
      <c r="G55" s="19" t="s">
        <v>6</v>
      </c>
      <c r="H55" s="2" t="str">
        <f t="shared" si="0"/>
        <v>42942Jordan</v>
      </c>
      <c r="I55" s="15">
        <v>42942.833333333336</v>
      </c>
      <c r="J55" s="15">
        <v>42943.416666666664</v>
      </c>
      <c r="K55" s="12">
        <f t="shared" si="1"/>
        <v>13.999999999883585</v>
      </c>
      <c r="L55" s="86"/>
    </row>
    <row r="56" spans="1:12" ht="19.05" customHeight="1">
      <c r="A56" s="1">
        <v>53</v>
      </c>
      <c r="B56" s="22" t="s">
        <v>17</v>
      </c>
      <c r="C56" s="177" t="s">
        <v>58</v>
      </c>
      <c r="D56" s="3">
        <v>53</v>
      </c>
      <c r="E56" s="32">
        <v>42942</v>
      </c>
      <c r="F56" s="13">
        <v>0.95833333333333337</v>
      </c>
      <c r="G56" s="22" t="s">
        <v>4</v>
      </c>
      <c r="H56" s="2" t="str">
        <f t="shared" si="0"/>
        <v>42942Sam</v>
      </c>
      <c r="I56" s="85">
        <v>42942.916666666664</v>
      </c>
      <c r="J56" s="85">
        <v>42943.708333333336</v>
      </c>
      <c r="K56" s="12">
        <f t="shared" si="1"/>
        <v>19.000000000116415</v>
      </c>
      <c r="L56" s="86"/>
    </row>
    <row r="57" spans="1:12" ht="19.05" customHeight="1">
      <c r="A57" s="1">
        <v>54</v>
      </c>
      <c r="B57" s="84" t="s">
        <v>81</v>
      </c>
      <c r="C57" s="177" t="s">
        <v>56</v>
      </c>
      <c r="D57" s="3">
        <v>54</v>
      </c>
      <c r="E57" s="32">
        <v>42942</v>
      </c>
      <c r="F57" s="13">
        <v>0.14583333333333334</v>
      </c>
      <c r="G57" s="22" t="s">
        <v>6</v>
      </c>
      <c r="H57" s="2" t="str">
        <f t="shared" si="0"/>
        <v>42942Jordan</v>
      </c>
      <c r="I57" s="85">
        <v>42942.083333333336</v>
      </c>
      <c r="J57" s="85">
        <v>42942.604166666664</v>
      </c>
      <c r="K57" s="12">
        <f t="shared" si="1"/>
        <v>12.499999999883585</v>
      </c>
      <c r="L57" s="86" t="s">
        <v>37</v>
      </c>
    </row>
    <row r="58" spans="1:12" ht="19.05" customHeight="1">
      <c r="A58" s="1">
        <v>55</v>
      </c>
      <c r="B58" s="19" t="s">
        <v>17</v>
      </c>
      <c r="C58" s="176" t="s">
        <v>180</v>
      </c>
      <c r="D58" s="3">
        <v>55</v>
      </c>
      <c r="E58" s="33">
        <v>42943</v>
      </c>
      <c r="F58" s="42">
        <v>0.91666666666666663</v>
      </c>
      <c r="G58" s="19" t="s">
        <v>2</v>
      </c>
      <c r="H58" s="2" t="str">
        <f t="shared" si="0"/>
        <v>42943Danny</v>
      </c>
      <c r="I58" s="15">
        <v>42943.78125</v>
      </c>
      <c r="J58" s="15">
        <v>42944.3125</v>
      </c>
      <c r="K58" s="12">
        <f t="shared" si="1"/>
        <v>12.75</v>
      </c>
      <c r="L58" s="86"/>
    </row>
    <row r="59" spans="1:12" ht="19.05" customHeight="1">
      <c r="A59" s="1">
        <v>56</v>
      </c>
      <c r="B59" s="22" t="s">
        <v>23</v>
      </c>
      <c r="C59" s="177" t="s">
        <v>181</v>
      </c>
      <c r="D59" s="3">
        <v>56</v>
      </c>
      <c r="E59" s="35">
        <v>42943</v>
      </c>
      <c r="F59" s="42">
        <v>0.75</v>
      </c>
      <c r="G59" s="18" t="s">
        <v>18</v>
      </c>
      <c r="H59" s="2" t="str">
        <f t="shared" si="0"/>
        <v>42943Andy</v>
      </c>
      <c r="I59" s="85">
        <v>42943.791666666664</v>
      </c>
      <c r="J59" s="85">
        <v>42944.25</v>
      </c>
      <c r="K59" s="12">
        <f t="shared" si="1"/>
        <v>11.000000000058208</v>
      </c>
      <c r="L59" s="86"/>
    </row>
    <row r="60" spans="1:12" ht="19.05" customHeight="1">
      <c r="A60" s="1">
        <v>57</v>
      </c>
      <c r="B60" s="83" t="s">
        <v>61</v>
      </c>
      <c r="C60" s="177" t="s">
        <v>62</v>
      </c>
      <c r="D60" s="3">
        <v>57</v>
      </c>
      <c r="E60" s="88">
        <v>42944</v>
      </c>
      <c r="F60" s="89">
        <v>0.6875</v>
      </c>
      <c r="G60" s="90" t="s">
        <v>18</v>
      </c>
      <c r="H60" s="2" t="str">
        <f t="shared" si="0"/>
        <v>42944Andy</v>
      </c>
      <c r="I60" s="15">
        <v>42944.604166666664</v>
      </c>
      <c r="J60" s="15">
        <v>42944.833333333336</v>
      </c>
      <c r="K60" s="12">
        <f t="shared" si="1"/>
        <v>5.5000000001164153</v>
      </c>
      <c r="L60" s="86"/>
    </row>
    <row r="61" spans="1:12" ht="19.05" customHeight="1">
      <c r="A61" s="1">
        <v>58</v>
      </c>
      <c r="B61" s="19" t="s">
        <v>17</v>
      </c>
      <c r="C61" s="176" t="s">
        <v>182</v>
      </c>
      <c r="D61" s="3">
        <v>58</v>
      </c>
      <c r="E61" s="33">
        <v>42945</v>
      </c>
      <c r="F61" s="20">
        <v>4.1666666666666664E-2</v>
      </c>
      <c r="G61" s="19" t="s">
        <v>2</v>
      </c>
      <c r="H61" s="2" t="str">
        <f t="shared" si="0"/>
        <v>42945Danny</v>
      </c>
      <c r="I61" s="15">
        <v>42945.0625</v>
      </c>
      <c r="J61" s="15">
        <v>42945.708333333336</v>
      </c>
      <c r="K61" s="12">
        <f t="shared" si="1"/>
        <v>15.500000000058208</v>
      </c>
      <c r="L61" s="86"/>
    </row>
    <row r="62" spans="1:12" ht="19.05" customHeight="1">
      <c r="A62" s="1">
        <v>59</v>
      </c>
      <c r="B62" s="22" t="s">
        <v>23</v>
      </c>
      <c r="C62" s="177" t="s">
        <v>60</v>
      </c>
      <c r="D62" s="3">
        <v>59</v>
      </c>
      <c r="E62" s="35">
        <v>42945</v>
      </c>
      <c r="F62" s="42">
        <v>0.22916666666666666</v>
      </c>
      <c r="G62" s="18" t="s">
        <v>6</v>
      </c>
      <c r="H62" s="2" t="str">
        <f t="shared" si="0"/>
        <v>42945Jordan</v>
      </c>
      <c r="I62" s="85">
        <v>42945.583333333336</v>
      </c>
      <c r="J62" s="85">
        <v>42946.1875</v>
      </c>
      <c r="K62" s="12">
        <f t="shared" si="1"/>
        <v>14.499999999941792</v>
      </c>
      <c r="L62" s="86"/>
    </row>
    <row r="63" spans="1:12" ht="19.05" customHeight="1">
      <c r="A63" s="1">
        <v>60</v>
      </c>
      <c r="B63" s="22" t="s">
        <v>17</v>
      </c>
      <c r="C63" s="177" t="s">
        <v>183</v>
      </c>
      <c r="D63" s="3">
        <v>60</v>
      </c>
      <c r="E63" s="35">
        <v>42948</v>
      </c>
      <c r="F63" s="42">
        <v>0.5</v>
      </c>
      <c r="G63" s="18" t="s">
        <v>18</v>
      </c>
      <c r="H63" s="2" t="str">
        <f t="shared" si="0"/>
        <v>42948Andy</v>
      </c>
      <c r="I63" s="85">
        <v>42948.583333333336</v>
      </c>
      <c r="J63" s="85">
        <v>42949.104166666664</v>
      </c>
      <c r="K63" s="12">
        <f t="shared" si="1"/>
        <v>12.499999999883585</v>
      </c>
      <c r="L63" s="86"/>
    </row>
    <row r="64" spans="1:12" ht="19.05" customHeight="1">
      <c r="A64" s="1">
        <v>61</v>
      </c>
      <c r="B64" s="24" t="s">
        <v>17</v>
      </c>
      <c r="C64" s="177" t="s">
        <v>63</v>
      </c>
      <c r="D64" s="3">
        <v>61</v>
      </c>
      <c r="E64" s="32">
        <v>42949</v>
      </c>
      <c r="F64" s="13">
        <v>0.29166666666666669</v>
      </c>
      <c r="G64" s="22" t="s">
        <v>6</v>
      </c>
      <c r="H64" s="2" t="str">
        <f t="shared" si="0"/>
        <v>42949Jordan</v>
      </c>
      <c r="I64" s="85">
        <v>42949.25</v>
      </c>
      <c r="J64" s="85">
        <v>42949.9375</v>
      </c>
      <c r="K64" s="12">
        <f t="shared" si="1"/>
        <v>16.5</v>
      </c>
      <c r="L64" s="86"/>
    </row>
    <row r="65" spans="1:12" ht="19.05" customHeight="1">
      <c r="A65" s="1">
        <v>62</v>
      </c>
      <c r="B65" s="84" t="s">
        <v>81</v>
      </c>
      <c r="C65" s="177" t="s">
        <v>38</v>
      </c>
      <c r="D65" s="3">
        <v>62</v>
      </c>
      <c r="E65" s="32">
        <v>42949</v>
      </c>
      <c r="F65" s="13">
        <v>0.40625</v>
      </c>
      <c r="G65" s="22" t="s">
        <v>4</v>
      </c>
      <c r="H65" s="2" t="str">
        <f t="shared" si="0"/>
        <v>42949Sam</v>
      </c>
      <c r="I65" s="85">
        <v>42949.25</v>
      </c>
      <c r="J65" s="85">
        <v>42949.90625</v>
      </c>
      <c r="K65" s="12">
        <f t="shared" si="1"/>
        <v>15.75</v>
      </c>
    </row>
    <row r="66" spans="1:12" ht="19.05" customHeight="1">
      <c r="A66" s="1">
        <v>63</v>
      </c>
      <c r="B66" s="22" t="s">
        <v>17</v>
      </c>
      <c r="C66" s="177" t="s">
        <v>184</v>
      </c>
      <c r="D66" s="3">
        <v>63</v>
      </c>
      <c r="E66" s="32">
        <v>42951</v>
      </c>
      <c r="F66" s="13">
        <v>0.58333333333333337</v>
      </c>
      <c r="G66" s="22" t="s">
        <v>18</v>
      </c>
      <c r="H66" s="2" t="str">
        <f t="shared" si="0"/>
        <v>42951Andy</v>
      </c>
      <c r="I66" s="85">
        <v>42951.583333333336</v>
      </c>
      <c r="J66" s="85">
        <v>42952.395833333336</v>
      </c>
      <c r="K66" s="12">
        <f t="shared" si="1"/>
        <v>19.5</v>
      </c>
      <c r="L66" s="86"/>
    </row>
    <row r="67" spans="1:12" ht="19.05" customHeight="1">
      <c r="A67" s="1">
        <v>64</v>
      </c>
      <c r="B67" s="22" t="s">
        <v>17</v>
      </c>
      <c r="C67" s="177" t="s">
        <v>185</v>
      </c>
      <c r="D67" s="3">
        <v>64</v>
      </c>
      <c r="E67" s="32">
        <v>42951</v>
      </c>
      <c r="F67" s="13">
        <v>0.95833333333333337</v>
      </c>
      <c r="G67" s="22" t="s">
        <v>6</v>
      </c>
      <c r="H67" s="2" t="str">
        <f t="shared" si="0"/>
        <v>42951Jordan</v>
      </c>
      <c r="I67" s="85">
        <v>42951.875</v>
      </c>
      <c r="J67" s="85">
        <v>42952.895833333336</v>
      </c>
      <c r="K67" s="12">
        <f t="shared" si="1"/>
        <v>24.500000000058208</v>
      </c>
      <c r="L67" s="86"/>
    </row>
    <row r="68" spans="1:12" ht="19.05" customHeight="1">
      <c r="A68" s="1">
        <v>65</v>
      </c>
      <c r="B68" s="22" t="s">
        <v>17</v>
      </c>
      <c r="C68" s="177" t="s">
        <v>186</v>
      </c>
      <c r="D68" s="3">
        <v>65</v>
      </c>
      <c r="E68" s="32">
        <v>42952</v>
      </c>
      <c r="F68" s="13">
        <v>0.25</v>
      </c>
      <c r="G68" s="22" t="s">
        <v>2</v>
      </c>
      <c r="H68" s="2" t="str">
        <f t="shared" ref="H68:H131" si="2">E68&amp;G68</f>
        <v>42952Danny</v>
      </c>
      <c r="I68" s="85">
        <v>42952.197916666664</v>
      </c>
      <c r="J68" s="85">
        <v>42952.770833333336</v>
      </c>
      <c r="K68" s="12">
        <f t="shared" ref="K68:K131" si="3">IF(OR(I68="", J68=""),"",(J68-I68)*24)</f>
        <v>13.750000000116415</v>
      </c>
      <c r="L68" s="86"/>
    </row>
    <row r="69" spans="1:12" ht="19.05" customHeight="1">
      <c r="A69" s="1">
        <v>66</v>
      </c>
      <c r="B69" s="24" t="s">
        <v>17</v>
      </c>
      <c r="C69" s="177" t="s">
        <v>64</v>
      </c>
      <c r="D69" s="3">
        <v>66</v>
      </c>
      <c r="E69" s="35">
        <v>42952</v>
      </c>
      <c r="F69" s="42">
        <v>0.91666666666666663</v>
      </c>
      <c r="G69" s="18" t="s">
        <v>6</v>
      </c>
      <c r="H69" s="2" t="str">
        <f t="shared" si="2"/>
        <v>42952Jordan</v>
      </c>
      <c r="I69" s="85">
        <v>42952.895833333336</v>
      </c>
      <c r="J69" s="85">
        <v>42953.354166666664</v>
      </c>
      <c r="K69" s="12">
        <f t="shared" si="3"/>
        <v>10.999999999883585</v>
      </c>
      <c r="L69" s="86"/>
    </row>
    <row r="70" spans="1:12" ht="19.05" customHeight="1">
      <c r="A70" s="1">
        <v>67</v>
      </c>
      <c r="B70" s="22" t="s">
        <v>65</v>
      </c>
      <c r="C70" s="177" t="s">
        <v>66</v>
      </c>
      <c r="D70" s="3">
        <v>67</v>
      </c>
      <c r="E70" s="32">
        <v>42952</v>
      </c>
      <c r="F70" s="13">
        <v>0.8125</v>
      </c>
      <c r="G70" s="22" t="s">
        <v>2</v>
      </c>
      <c r="H70" s="2" t="str">
        <f t="shared" si="2"/>
        <v>42952Danny</v>
      </c>
      <c r="I70" s="85">
        <v>42952.770833333336</v>
      </c>
      <c r="J70" s="85">
        <v>42953.572916666664</v>
      </c>
      <c r="K70" s="12">
        <f t="shared" si="3"/>
        <v>19.249999999883585</v>
      </c>
    </row>
    <row r="71" spans="1:12" ht="19.05" customHeight="1">
      <c r="A71" s="1">
        <v>68</v>
      </c>
      <c r="B71" s="22" t="s">
        <v>61</v>
      </c>
      <c r="C71" s="177" t="s">
        <v>188</v>
      </c>
      <c r="D71" s="3">
        <v>68</v>
      </c>
      <c r="E71" s="32">
        <v>42952</v>
      </c>
      <c r="F71" s="13">
        <v>0.4375</v>
      </c>
      <c r="G71" s="22" t="s">
        <v>18</v>
      </c>
      <c r="H71" s="2" t="str">
        <f t="shared" si="2"/>
        <v>42952Andy</v>
      </c>
      <c r="I71" s="85">
        <v>42952.5625</v>
      </c>
      <c r="J71" s="85">
        <v>42952.875</v>
      </c>
      <c r="K71" s="12">
        <f t="shared" si="3"/>
        <v>7.5</v>
      </c>
    </row>
    <row r="72" spans="1:12" ht="19.05" customHeight="1">
      <c r="A72" s="1">
        <v>69</v>
      </c>
      <c r="B72" s="84" t="s">
        <v>81</v>
      </c>
      <c r="C72" s="177" t="s">
        <v>67</v>
      </c>
      <c r="D72" s="3">
        <v>69</v>
      </c>
      <c r="E72" s="32">
        <v>42952</v>
      </c>
      <c r="F72" s="13">
        <v>0.33333333333333331</v>
      </c>
      <c r="G72" s="22" t="s">
        <v>4</v>
      </c>
      <c r="H72" s="2" t="str">
        <f t="shared" si="2"/>
        <v>42952Sam</v>
      </c>
      <c r="I72" s="85">
        <v>42952.291666666664</v>
      </c>
      <c r="J72" s="85">
        <v>42952.916666666664</v>
      </c>
      <c r="K72" s="12">
        <f t="shared" si="3"/>
        <v>15</v>
      </c>
    </row>
    <row r="73" spans="1:12" ht="19.05" customHeight="1">
      <c r="A73" s="1">
        <v>70</v>
      </c>
      <c r="B73" s="22" t="s">
        <v>17</v>
      </c>
      <c r="C73" s="177" t="s">
        <v>187</v>
      </c>
      <c r="D73" s="3">
        <v>70</v>
      </c>
      <c r="E73" s="32">
        <v>42954</v>
      </c>
      <c r="F73" s="13">
        <v>0.54166666666666663</v>
      </c>
      <c r="G73" s="22" t="s">
        <v>6</v>
      </c>
      <c r="H73" s="2" t="str">
        <f t="shared" si="2"/>
        <v>42954Jordan</v>
      </c>
      <c r="I73" s="85">
        <v>42954.791666666664</v>
      </c>
      <c r="J73" s="85">
        <v>42955.479166666664</v>
      </c>
      <c r="K73" s="12">
        <f t="shared" si="3"/>
        <v>16.5</v>
      </c>
    </row>
    <row r="74" spans="1:12" ht="19.05" customHeight="1">
      <c r="A74" s="1">
        <v>71</v>
      </c>
      <c r="B74" s="84" t="s">
        <v>17</v>
      </c>
      <c r="C74" s="177" t="s">
        <v>69</v>
      </c>
      <c r="D74" s="3">
        <v>71</v>
      </c>
      <c r="E74" s="88">
        <v>42954</v>
      </c>
      <c r="F74" s="91">
        <v>0.83333333333333337</v>
      </c>
      <c r="G74" s="90" t="s">
        <v>18</v>
      </c>
      <c r="H74" s="2" t="str">
        <f t="shared" si="2"/>
        <v>42954Andy</v>
      </c>
      <c r="I74" s="85">
        <v>42954.791666666664</v>
      </c>
      <c r="J74" s="85">
        <v>42955.291666666664</v>
      </c>
      <c r="K74" s="12">
        <f t="shared" si="3"/>
        <v>12</v>
      </c>
    </row>
    <row r="75" spans="1:12" ht="19.05" customHeight="1">
      <c r="A75" s="1">
        <v>72</v>
      </c>
      <c r="B75" s="22" t="s">
        <v>65</v>
      </c>
      <c r="C75" s="177" t="s">
        <v>189</v>
      </c>
      <c r="D75" s="3">
        <v>72</v>
      </c>
      <c r="E75" s="32">
        <v>42954</v>
      </c>
      <c r="F75" s="13">
        <v>0.70833333333333337</v>
      </c>
      <c r="G75" s="22" t="s">
        <v>4</v>
      </c>
      <c r="H75" s="2" t="str">
        <f t="shared" si="2"/>
        <v>42954Sam</v>
      </c>
      <c r="I75" s="85">
        <v>42956.833333333336</v>
      </c>
      <c r="J75" s="85">
        <v>42957.40625</v>
      </c>
      <c r="K75" s="12">
        <f t="shared" si="3"/>
        <v>13.749999999941792</v>
      </c>
    </row>
    <row r="76" spans="1:12" ht="19.05" customHeight="1">
      <c r="A76" s="1">
        <v>73</v>
      </c>
      <c r="B76" s="84" t="s">
        <v>81</v>
      </c>
      <c r="C76" s="177" t="s">
        <v>190</v>
      </c>
      <c r="D76" s="3">
        <v>73</v>
      </c>
      <c r="E76" s="32">
        <v>42954</v>
      </c>
      <c r="F76" s="13">
        <v>0.16666666666666666</v>
      </c>
      <c r="G76" s="22" t="s">
        <v>2</v>
      </c>
      <c r="H76" s="2" t="str">
        <f t="shared" si="2"/>
        <v>42954Danny</v>
      </c>
      <c r="I76" s="90">
        <v>42954.197916666664</v>
      </c>
      <c r="J76" s="90">
        <v>42955.118055555555</v>
      </c>
      <c r="K76" s="12">
        <f t="shared" si="3"/>
        <v>22.083333333372138</v>
      </c>
    </row>
    <row r="77" spans="1:12" ht="19.05" customHeight="1">
      <c r="A77" s="1">
        <v>74</v>
      </c>
      <c r="B77" s="22" t="s">
        <v>17</v>
      </c>
      <c r="C77" s="177" t="s">
        <v>68</v>
      </c>
      <c r="D77" s="3">
        <v>74</v>
      </c>
      <c r="E77" s="32">
        <v>42955</v>
      </c>
      <c r="F77" s="13">
        <v>0.20833333333333334</v>
      </c>
      <c r="G77" s="22" t="s">
        <v>2</v>
      </c>
      <c r="H77" s="2" t="str">
        <f t="shared" si="2"/>
        <v>42955Danny</v>
      </c>
      <c r="I77" s="85">
        <v>42955.270833333336</v>
      </c>
      <c r="J77" s="85">
        <v>42955.822916666664</v>
      </c>
      <c r="K77" s="12">
        <f t="shared" si="3"/>
        <v>13.249999999883585</v>
      </c>
    </row>
    <row r="78" spans="1:12" ht="19.05" customHeight="1">
      <c r="A78" s="1">
        <v>75</v>
      </c>
      <c r="B78" s="84" t="s">
        <v>81</v>
      </c>
      <c r="C78" s="177" t="s">
        <v>52</v>
      </c>
      <c r="D78" s="3">
        <v>75</v>
      </c>
      <c r="E78" s="92">
        <v>42955</v>
      </c>
      <c r="F78" s="93">
        <v>0.375</v>
      </c>
      <c r="G78" s="94" t="s">
        <v>6</v>
      </c>
      <c r="H78" s="2" t="str">
        <f t="shared" si="2"/>
        <v>42955Jordan</v>
      </c>
      <c r="I78" s="85">
        <v>42955.833333333336</v>
      </c>
      <c r="J78" s="85">
        <v>42956.395833333336</v>
      </c>
      <c r="K78" s="12">
        <f t="shared" si="3"/>
        <v>13.5</v>
      </c>
    </row>
    <row r="79" spans="1:12" ht="19.05" customHeight="1">
      <c r="A79" s="1">
        <v>76</v>
      </c>
      <c r="B79" s="22" t="s">
        <v>17</v>
      </c>
      <c r="C79" s="177" t="s">
        <v>191</v>
      </c>
      <c r="D79" s="3">
        <v>76</v>
      </c>
      <c r="E79" s="32">
        <v>42957</v>
      </c>
      <c r="F79" s="13">
        <v>0.1875</v>
      </c>
      <c r="G79" s="22" t="s">
        <v>2</v>
      </c>
      <c r="H79" s="2" t="str">
        <f t="shared" si="2"/>
        <v>42957Danny</v>
      </c>
      <c r="I79" s="85">
        <v>42957.114583333336</v>
      </c>
      <c r="J79" s="85">
        <v>42957.739583333336</v>
      </c>
      <c r="K79" s="12">
        <f t="shared" si="3"/>
        <v>15</v>
      </c>
    </row>
    <row r="80" spans="1:12" ht="19.05" customHeight="1">
      <c r="A80" s="1">
        <v>77</v>
      </c>
      <c r="B80" s="22" t="s">
        <v>17</v>
      </c>
      <c r="C80" s="177" t="s">
        <v>192</v>
      </c>
      <c r="D80" s="3">
        <v>77</v>
      </c>
      <c r="E80" s="32">
        <v>42958</v>
      </c>
      <c r="F80" s="13">
        <v>0.29166666666666669</v>
      </c>
      <c r="G80" s="22" t="s">
        <v>18</v>
      </c>
      <c r="H80" s="2" t="str">
        <f t="shared" si="2"/>
        <v>42958Andy</v>
      </c>
      <c r="I80" s="85">
        <v>42958.3125</v>
      </c>
      <c r="J80" s="85">
        <v>42958.854166666664</v>
      </c>
      <c r="K80" s="12">
        <f t="shared" si="3"/>
        <v>12.999999999941792</v>
      </c>
    </row>
    <row r="81" spans="1:11" ht="19.05" customHeight="1">
      <c r="A81" s="1">
        <v>78</v>
      </c>
      <c r="B81" s="84" t="s">
        <v>81</v>
      </c>
      <c r="C81" s="177" t="s">
        <v>71</v>
      </c>
      <c r="D81" s="3">
        <v>78</v>
      </c>
      <c r="E81" s="32">
        <v>42958</v>
      </c>
      <c r="F81" s="13">
        <v>0.95833333333333337</v>
      </c>
      <c r="G81" s="22" t="s">
        <v>6</v>
      </c>
      <c r="H81" s="2" t="str">
        <f t="shared" si="2"/>
        <v>42958Jordan</v>
      </c>
      <c r="I81" s="85">
        <v>42958.958333333336</v>
      </c>
      <c r="J81" s="85">
        <v>42959.770833333336</v>
      </c>
      <c r="K81" s="12">
        <f t="shared" si="3"/>
        <v>19.5</v>
      </c>
    </row>
    <row r="82" spans="1:11" ht="19.05" customHeight="1">
      <c r="A82" s="1">
        <v>79</v>
      </c>
      <c r="B82" s="84" t="s">
        <v>81</v>
      </c>
      <c r="C82" s="177" t="s">
        <v>70</v>
      </c>
      <c r="D82" s="3">
        <v>79</v>
      </c>
      <c r="E82" s="32">
        <v>42958</v>
      </c>
      <c r="F82" s="13">
        <v>0.16666666666666666</v>
      </c>
      <c r="G82" s="22" t="s">
        <v>4</v>
      </c>
      <c r="H82" s="2" t="str">
        <f t="shared" si="2"/>
        <v>42958Sam</v>
      </c>
      <c r="I82" s="85">
        <v>42958.083333333336</v>
      </c>
      <c r="J82" s="85">
        <v>42958.770833333336</v>
      </c>
      <c r="K82" s="12">
        <f t="shared" si="3"/>
        <v>16.5</v>
      </c>
    </row>
    <row r="83" spans="1:11" ht="19.05" customHeight="1">
      <c r="A83" s="1">
        <v>80</v>
      </c>
      <c r="B83" s="22" t="s">
        <v>17</v>
      </c>
      <c r="C83" s="177" t="s">
        <v>72</v>
      </c>
      <c r="D83" s="3">
        <v>80</v>
      </c>
      <c r="E83" s="32">
        <v>42959</v>
      </c>
      <c r="F83" s="13">
        <v>0.58333333333333337</v>
      </c>
      <c r="G83" s="22" t="s">
        <v>18</v>
      </c>
      <c r="H83" s="2" t="str">
        <f t="shared" si="2"/>
        <v>42959Andy</v>
      </c>
      <c r="I83" s="85">
        <v>42959.458333333336</v>
      </c>
      <c r="J83" s="85">
        <v>42960.041666666664</v>
      </c>
      <c r="K83" s="12">
        <f t="shared" si="3"/>
        <v>13.999999999883585</v>
      </c>
    </row>
    <row r="84" spans="1:11" ht="19.05" customHeight="1">
      <c r="A84" s="1">
        <v>81</v>
      </c>
      <c r="B84" s="22" t="s">
        <v>23</v>
      </c>
      <c r="C84" s="177" t="s">
        <v>193</v>
      </c>
      <c r="D84" s="3">
        <v>81</v>
      </c>
      <c r="E84" s="32">
        <v>42959</v>
      </c>
      <c r="F84" s="13">
        <v>0.41666666666666669</v>
      </c>
      <c r="G84" s="22" t="s">
        <v>4</v>
      </c>
      <c r="H84" s="2" t="str">
        <f t="shared" si="2"/>
        <v>42959Sam</v>
      </c>
      <c r="I84" s="85">
        <v>42959.333333333336</v>
      </c>
      <c r="J84" s="85">
        <v>42959.916666666664</v>
      </c>
      <c r="K84" s="12">
        <f t="shared" si="3"/>
        <v>13.999999999883585</v>
      </c>
    </row>
    <row r="85" spans="1:11" ht="19.05" customHeight="1">
      <c r="A85" s="1">
        <v>82</v>
      </c>
      <c r="B85" s="22" t="s">
        <v>17</v>
      </c>
      <c r="C85" s="177" t="s">
        <v>73</v>
      </c>
      <c r="D85" s="3">
        <v>82</v>
      </c>
      <c r="E85" s="32">
        <v>42960</v>
      </c>
      <c r="F85" s="13">
        <v>0.29166666666666669</v>
      </c>
      <c r="G85" s="22" t="s">
        <v>2</v>
      </c>
      <c r="H85" s="2" t="str">
        <f t="shared" si="2"/>
        <v>42960Danny</v>
      </c>
      <c r="I85" s="85">
        <v>42960.3125</v>
      </c>
      <c r="J85" s="85">
        <v>42960.90625</v>
      </c>
      <c r="K85" s="12">
        <f t="shared" si="3"/>
        <v>14.25</v>
      </c>
    </row>
    <row r="86" spans="1:11" ht="19.05" customHeight="1">
      <c r="A86" s="1">
        <v>83</v>
      </c>
      <c r="B86" s="22" t="s">
        <v>17</v>
      </c>
      <c r="C86" s="177" t="s">
        <v>74</v>
      </c>
      <c r="D86" s="3">
        <v>83</v>
      </c>
      <c r="E86" s="32">
        <v>42961</v>
      </c>
      <c r="F86" s="13">
        <v>0.29166666666666669</v>
      </c>
      <c r="G86" s="22" t="s">
        <v>18</v>
      </c>
      <c r="H86" s="2" t="str">
        <f t="shared" si="2"/>
        <v>42961Andy</v>
      </c>
      <c r="I86" s="85">
        <v>42961.322916666664</v>
      </c>
      <c r="J86" s="85">
        <v>42961.770833333336</v>
      </c>
      <c r="K86" s="12">
        <f t="shared" si="3"/>
        <v>10.750000000116415</v>
      </c>
    </row>
    <row r="87" spans="1:11" ht="19.05" customHeight="1">
      <c r="A87" s="1">
        <v>84</v>
      </c>
      <c r="B87" s="22" t="s">
        <v>23</v>
      </c>
      <c r="C87" s="177" t="s">
        <v>194</v>
      </c>
      <c r="D87" s="3">
        <v>84</v>
      </c>
      <c r="E87" s="32">
        <v>42964</v>
      </c>
      <c r="F87" s="13">
        <v>0.25</v>
      </c>
      <c r="G87" s="22" t="s">
        <v>2</v>
      </c>
      <c r="H87" s="2" t="str">
        <f t="shared" si="2"/>
        <v>42964Danny</v>
      </c>
      <c r="I87" s="85">
        <v>42964.208333333336</v>
      </c>
      <c r="J87" s="85">
        <v>42964.770833333336</v>
      </c>
      <c r="K87" s="12">
        <f t="shared" si="3"/>
        <v>13.5</v>
      </c>
    </row>
    <row r="88" spans="1:11" ht="19.05" customHeight="1">
      <c r="A88" s="1">
        <v>85</v>
      </c>
      <c r="B88" s="22" t="s">
        <v>23</v>
      </c>
      <c r="C88" s="177" t="s">
        <v>80</v>
      </c>
      <c r="D88" s="3">
        <v>85</v>
      </c>
      <c r="E88" s="32">
        <v>42968</v>
      </c>
      <c r="F88" s="13">
        <v>0.25</v>
      </c>
      <c r="G88" s="22" t="s">
        <v>6</v>
      </c>
      <c r="H88" s="2" t="str">
        <f t="shared" si="2"/>
        <v>42968Jordan</v>
      </c>
      <c r="I88" s="85">
        <v>42968.166666666664</v>
      </c>
      <c r="J88" s="85">
        <v>42968.9375</v>
      </c>
      <c r="K88" s="12">
        <f t="shared" si="3"/>
        <v>18.500000000058208</v>
      </c>
    </row>
    <row r="89" spans="1:11" ht="19.05" customHeight="1">
      <c r="A89" s="1">
        <v>86</v>
      </c>
      <c r="B89" s="22" t="s">
        <v>17</v>
      </c>
      <c r="C89" s="177" t="s">
        <v>195</v>
      </c>
      <c r="D89" s="3">
        <v>86</v>
      </c>
      <c r="E89" s="32">
        <v>42969</v>
      </c>
      <c r="F89" s="13">
        <v>0.70833333333333337</v>
      </c>
      <c r="G89" s="22" t="s">
        <v>4</v>
      </c>
      <c r="H89" s="2" t="str">
        <f t="shared" si="2"/>
        <v>42969Sam</v>
      </c>
      <c r="I89" s="85">
        <v>42969.645833333336</v>
      </c>
      <c r="J89" s="85">
        <v>42970.229166666664</v>
      </c>
      <c r="K89" s="12">
        <f t="shared" si="3"/>
        <v>13.999999999883585</v>
      </c>
    </row>
    <row r="90" spans="1:11" ht="19.05" customHeight="1">
      <c r="A90" s="1">
        <v>87</v>
      </c>
      <c r="B90" s="22" t="s">
        <v>17</v>
      </c>
      <c r="C90" s="177" t="s">
        <v>76</v>
      </c>
      <c r="D90" s="3">
        <v>87</v>
      </c>
      <c r="E90" s="32">
        <v>42969</v>
      </c>
      <c r="F90" s="13">
        <v>0.625</v>
      </c>
      <c r="G90" s="22" t="s">
        <v>18</v>
      </c>
      <c r="H90" s="2" t="str">
        <f t="shared" si="2"/>
        <v>42969Andy</v>
      </c>
      <c r="I90" s="85">
        <v>42969.729166666664</v>
      </c>
      <c r="J90" s="85">
        <v>42970.625</v>
      </c>
      <c r="K90" s="12">
        <f t="shared" si="3"/>
        <v>21.500000000058208</v>
      </c>
    </row>
    <row r="91" spans="1:11" ht="19.05" customHeight="1">
      <c r="A91" s="1">
        <v>88</v>
      </c>
      <c r="B91" s="22" t="s">
        <v>23</v>
      </c>
      <c r="C91" s="177" t="s">
        <v>34</v>
      </c>
      <c r="D91" s="3">
        <v>88</v>
      </c>
      <c r="E91" s="32">
        <v>42969</v>
      </c>
      <c r="F91" s="13">
        <v>0.375</v>
      </c>
      <c r="G91" s="22" t="s">
        <v>6</v>
      </c>
      <c r="H91" s="2" t="str">
        <f t="shared" si="2"/>
        <v>42969Jordan</v>
      </c>
      <c r="I91" s="85">
        <v>42969.270833333336</v>
      </c>
      <c r="J91" s="85">
        <v>42969.916666666664</v>
      </c>
      <c r="K91" s="12">
        <f t="shared" si="3"/>
        <v>15.499999999883585</v>
      </c>
    </row>
    <row r="92" spans="1:11" ht="19.05" customHeight="1">
      <c r="A92" s="1">
        <v>89</v>
      </c>
      <c r="B92" s="22" t="s">
        <v>23</v>
      </c>
      <c r="C92" s="177" t="s">
        <v>30</v>
      </c>
      <c r="D92" s="3">
        <v>89</v>
      </c>
      <c r="E92" s="32">
        <v>42970</v>
      </c>
      <c r="F92" s="13">
        <v>4.1666666666666664E-2</v>
      </c>
      <c r="G92" s="22" t="s">
        <v>2</v>
      </c>
      <c r="H92" s="2" t="str">
        <f t="shared" si="2"/>
        <v>42970Danny</v>
      </c>
      <c r="I92" s="85">
        <v>42969.958333333336</v>
      </c>
      <c r="J92" s="85">
        <v>42970.4375</v>
      </c>
      <c r="K92" s="12">
        <f t="shared" si="3"/>
        <v>11.499999999941792</v>
      </c>
    </row>
    <row r="93" spans="1:11" ht="19.05" customHeight="1">
      <c r="A93" s="1">
        <v>90</v>
      </c>
      <c r="B93" s="19" t="s">
        <v>17</v>
      </c>
      <c r="C93" s="176" t="s">
        <v>75</v>
      </c>
      <c r="D93" s="3">
        <v>90</v>
      </c>
      <c r="E93" s="33">
        <v>42971</v>
      </c>
      <c r="F93" s="20">
        <v>0.75</v>
      </c>
      <c r="G93" s="19" t="s">
        <v>4</v>
      </c>
      <c r="H93" s="2" t="str">
        <f t="shared" si="2"/>
        <v>42971Sam</v>
      </c>
      <c r="I93" s="15">
        <v>42971.791666666664</v>
      </c>
      <c r="J93" s="15">
        <v>42972.520833333336</v>
      </c>
      <c r="K93" s="12">
        <f t="shared" si="3"/>
        <v>17.500000000116415</v>
      </c>
    </row>
    <row r="94" spans="1:11" ht="19.05" customHeight="1">
      <c r="A94" s="1">
        <v>91</v>
      </c>
      <c r="B94" s="22" t="s">
        <v>17</v>
      </c>
      <c r="C94" s="177" t="s">
        <v>77</v>
      </c>
      <c r="D94" s="3">
        <v>91</v>
      </c>
      <c r="E94" s="32">
        <v>42971</v>
      </c>
      <c r="F94" s="13">
        <v>0.45833333333333331</v>
      </c>
      <c r="G94" s="22" t="s">
        <v>2</v>
      </c>
      <c r="H94" s="2" t="str">
        <f t="shared" si="2"/>
        <v>42971Danny</v>
      </c>
      <c r="I94" s="85">
        <v>42971.291666666664</v>
      </c>
      <c r="J94" s="85">
        <v>42972.03125</v>
      </c>
      <c r="K94" s="12">
        <f t="shared" si="3"/>
        <v>17.750000000058208</v>
      </c>
    </row>
    <row r="95" spans="1:11" ht="19.05" customHeight="1">
      <c r="A95" s="1">
        <v>92</v>
      </c>
      <c r="B95" s="22" t="s">
        <v>17</v>
      </c>
      <c r="C95" s="177" t="s">
        <v>170</v>
      </c>
      <c r="D95" s="3">
        <v>92</v>
      </c>
      <c r="E95" s="32">
        <v>42972</v>
      </c>
      <c r="F95" s="13">
        <v>0.72916666666666663</v>
      </c>
      <c r="G95" s="22" t="s">
        <v>18</v>
      </c>
      <c r="H95" s="2" t="str">
        <f t="shared" si="2"/>
        <v>42972Andy</v>
      </c>
      <c r="I95" s="85">
        <v>42972.6875</v>
      </c>
      <c r="J95" s="85">
        <v>42973.458333333336</v>
      </c>
      <c r="K95" s="12">
        <f t="shared" si="3"/>
        <v>18.500000000058208</v>
      </c>
    </row>
    <row r="96" spans="1:11" ht="19.05" customHeight="1">
      <c r="A96" s="1">
        <v>93</v>
      </c>
      <c r="B96" s="22" t="s">
        <v>23</v>
      </c>
      <c r="C96" s="177" t="s">
        <v>78</v>
      </c>
      <c r="D96" s="3">
        <v>93</v>
      </c>
      <c r="E96" s="32">
        <v>42973</v>
      </c>
      <c r="F96" s="13">
        <v>4.1666666666666664E-2</v>
      </c>
      <c r="G96" s="22" t="s">
        <v>6</v>
      </c>
      <c r="H96" s="2" t="str">
        <f t="shared" si="2"/>
        <v>42973Jordan</v>
      </c>
      <c r="I96" s="85">
        <v>42973.104166666664</v>
      </c>
      <c r="J96" s="85">
        <v>42973.625</v>
      </c>
      <c r="K96" s="12">
        <f t="shared" si="3"/>
        <v>12.500000000058208</v>
      </c>
    </row>
    <row r="97" spans="1:12" ht="19.05" customHeight="1">
      <c r="A97" s="1">
        <v>94</v>
      </c>
      <c r="B97" s="22" t="s">
        <v>23</v>
      </c>
      <c r="C97" s="177" t="s">
        <v>79</v>
      </c>
      <c r="D97" s="3">
        <v>94</v>
      </c>
      <c r="E97" s="32">
        <v>42975</v>
      </c>
      <c r="F97" s="13">
        <v>0.66666666666666663</v>
      </c>
      <c r="G97" s="22" t="s">
        <v>4</v>
      </c>
      <c r="H97" s="2" t="str">
        <f t="shared" si="2"/>
        <v>42975Sam</v>
      </c>
      <c r="I97" s="85">
        <v>42975.583333333336</v>
      </c>
      <c r="J97" s="85">
        <v>42976.350694444445</v>
      </c>
      <c r="K97" s="12">
        <f t="shared" si="3"/>
        <v>18.416666666627862</v>
      </c>
    </row>
    <row r="98" spans="1:12" ht="19.05" customHeight="1">
      <c r="A98" s="1">
        <v>95</v>
      </c>
      <c r="B98" s="22" t="s">
        <v>17</v>
      </c>
      <c r="C98" s="177" t="s">
        <v>196</v>
      </c>
      <c r="D98" s="3">
        <v>95</v>
      </c>
      <c r="E98" s="32">
        <v>42976</v>
      </c>
      <c r="F98" s="13">
        <v>0.375</v>
      </c>
      <c r="G98" s="22" t="s">
        <v>18</v>
      </c>
      <c r="H98" s="2" t="str">
        <f t="shared" si="2"/>
        <v>42976Andy</v>
      </c>
      <c r="I98" s="85">
        <v>42976.3125</v>
      </c>
      <c r="J98" s="85">
        <v>42976.916666666664</v>
      </c>
      <c r="K98" s="12">
        <f t="shared" si="3"/>
        <v>14.499999999941792</v>
      </c>
    </row>
    <row r="99" spans="1:12" ht="19.05" customHeight="1">
      <c r="A99" s="1">
        <v>96</v>
      </c>
      <c r="B99" s="22" t="s">
        <v>23</v>
      </c>
      <c r="C99" s="177" t="s">
        <v>291</v>
      </c>
      <c r="D99" s="3">
        <v>96</v>
      </c>
      <c r="E99" s="32">
        <v>42976</v>
      </c>
      <c r="F99" s="13">
        <v>0.16666666666666666</v>
      </c>
      <c r="G99" s="22" t="s">
        <v>6</v>
      </c>
      <c r="H99" s="2" t="str">
        <f t="shared" si="2"/>
        <v>42976Jordan</v>
      </c>
      <c r="I99" s="85">
        <v>42976.0625</v>
      </c>
      <c r="J99" s="85">
        <v>42976.770833333336</v>
      </c>
      <c r="K99" s="12">
        <f t="shared" si="3"/>
        <v>17.000000000058208</v>
      </c>
    </row>
    <row r="100" spans="1:12" ht="19.05" customHeight="1">
      <c r="A100" s="1">
        <v>97</v>
      </c>
      <c r="B100" s="22" t="s">
        <v>17</v>
      </c>
      <c r="C100" s="177" t="s">
        <v>197</v>
      </c>
      <c r="D100" s="3">
        <v>97</v>
      </c>
      <c r="E100" s="32">
        <v>42977</v>
      </c>
      <c r="F100" s="13">
        <v>0.29166666666666669</v>
      </c>
      <c r="G100" s="22" t="s">
        <v>2</v>
      </c>
      <c r="H100" s="2" t="str">
        <f t="shared" si="2"/>
        <v>42977Danny</v>
      </c>
      <c r="I100" s="85">
        <v>42976.375</v>
      </c>
      <c r="J100" s="85">
        <v>42976.791666666664</v>
      </c>
      <c r="K100" s="12">
        <f t="shared" si="3"/>
        <v>9.9999999999417923</v>
      </c>
    </row>
    <row r="101" spans="1:12" ht="19.05" customHeight="1">
      <c r="A101" s="1">
        <v>98</v>
      </c>
      <c r="B101" s="84" t="s">
        <v>81</v>
      </c>
      <c r="C101" s="177" t="s">
        <v>70</v>
      </c>
      <c r="D101" s="3">
        <v>98</v>
      </c>
      <c r="E101" s="32">
        <v>42977</v>
      </c>
      <c r="F101" s="13">
        <v>0.66666666666666663</v>
      </c>
      <c r="G101" s="22" t="s">
        <v>6</v>
      </c>
      <c r="H101" s="2" t="str">
        <f t="shared" si="2"/>
        <v>42977Jordan</v>
      </c>
      <c r="I101" s="85">
        <v>42977.666666666664</v>
      </c>
      <c r="J101" s="85">
        <v>42978.145833333336</v>
      </c>
      <c r="K101" s="12">
        <f t="shared" si="3"/>
        <v>11.500000000116415</v>
      </c>
    </row>
    <row r="102" spans="1:12" ht="19.05" customHeight="1">
      <c r="A102" s="1">
        <v>99</v>
      </c>
      <c r="B102" s="22" t="s">
        <v>17</v>
      </c>
      <c r="C102" s="177" t="s">
        <v>82</v>
      </c>
      <c r="D102" s="3">
        <v>99</v>
      </c>
      <c r="E102" s="35">
        <v>42978</v>
      </c>
      <c r="F102" s="42">
        <v>0.5</v>
      </c>
      <c r="G102" s="22" t="s">
        <v>2</v>
      </c>
      <c r="H102" s="2" t="str">
        <f t="shared" si="2"/>
        <v>42978Danny</v>
      </c>
      <c r="I102" s="85">
        <v>42978.444444444445</v>
      </c>
      <c r="J102" s="85">
        <v>42978.979166666664</v>
      </c>
      <c r="K102" s="12">
        <f t="shared" si="3"/>
        <v>12.833333333255723</v>
      </c>
    </row>
    <row r="103" spans="1:12" ht="19.05" customHeight="1">
      <c r="A103" s="1">
        <v>100</v>
      </c>
      <c r="B103" s="22" t="s">
        <v>17</v>
      </c>
      <c r="C103" s="177" t="s">
        <v>83</v>
      </c>
      <c r="D103" s="3">
        <v>100</v>
      </c>
      <c r="E103" s="32">
        <v>42979</v>
      </c>
      <c r="F103" s="13">
        <v>0.5625</v>
      </c>
      <c r="G103" s="22" t="s">
        <v>4</v>
      </c>
      <c r="H103" s="2" t="str">
        <f t="shared" si="2"/>
        <v>42979Sam</v>
      </c>
      <c r="I103" s="85">
        <v>42979.479166666664</v>
      </c>
      <c r="J103" s="85">
        <v>42980.458333333336</v>
      </c>
      <c r="K103" s="12">
        <f t="shared" si="3"/>
        <v>23.500000000116415</v>
      </c>
    </row>
    <row r="104" spans="1:12" ht="19.05" customHeight="1">
      <c r="A104" s="1">
        <v>101</v>
      </c>
      <c r="B104" s="22" t="s">
        <v>23</v>
      </c>
      <c r="C104" s="177" t="s">
        <v>43</v>
      </c>
      <c r="D104" s="3">
        <v>101</v>
      </c>
      <c r="E104" s="32">
        <v>42979</v>
      </c>
      <c r="F104" s="13">
        <v>0.875</v>
      </c>
      <c r="G104" s="22" t="s">
        <v>18</v>
      </c>
      <c r="H104" s="2" t="str">
        <f t="shared" si="2"/>
        <v>42979Andy</v>
      </c>
      <c r="I104" s="85">
        <v>42979.875</v>
      </c>
      <c r="J104" s="85">
        <v>42980.708333333336</v>
      </c>
      <c r="K104" s="12">
        <f t="shared" si="3"/>
        <v>20.000000000058208</v>
      </c>
    </row>
    <row r="105" spans="1:12" ht="19.05" customHeight="1">
      <c r="A105" s="1">
        <v>102</v>
      </c>
      <c r="B105" s="84" t="s">
        <v>159</v>
      </c>
      <c r="C105" s="177" t="s">
        <v>50</v>
      </c>
      <c r="D105" s="3">
        <v>102</v>
      </c>
      <c r="E105" s="88">
        <v>42979</v>
      </c>
      <c r="F105" s="13">
        <v>0.5</v>
      </c>
      <c r="G105" s="90" t="s">
        <v>6</v>
      </c>
      <c r="H105" s="2" t="str">
        <f t="shared" si="2"/>
        <v>42979Jordan</v>
      </c>
      <c r="I105" s="85">
        <v>42979.458333333336</v>
      </c>
      <c r="J105" s="85">
        <v>42979.916666666664</v>
      </c>
      <c r="K105" s="12">
        <f t="shared" si="3"/>
        <v>10.999999999883585</v>
      </c>
      <c r="L105" s="86"/>
    </row>
    <row r="106" spans="1:12" ht="19.05" customHeight="1">
      <c r="A106" s="1">
        <v>103</v>
      </c>
      <c r="B106" s="22" t="s">
        <v>23</v>
      </c>
      <c r="C106" s="177" t="s">
        <v>84</v>
      </c>
      <c r="D106" s="3">
        <v>103</v>
      </c>
      <c r="E106" s="32">
        <v>42980</v>
      </c>
      <c r="F106" s="13">
        <v>0.70833333333333337</v>
      </c>
      <c r="G106" s="22" t="s">
        <v>2</v>
      </c>
      <c r="H106" s="2" t="str">
        <f t="shared" si="2"/>
        <v>42980Danny</v>
      </c>
      <c r="I106" s="85">
        <v>42980.625</v>
      </c>
      <c r="J106" s="85">
        <v>42981.15625</v>
      </c>
      <c r="K106" s="12">
        <f t="shared" si="3"/>
        <v>12.75</v>
      </c>
    </row>
    <row r="107" spans="1:12" ht="19.05" customHeight="1">
      <c r="A107" s="1">
        <v>104</v>
      </c>
      <c r="B107" s="22" t="s">
        <v>23</v>
      </c>
      <c r="C107" s="177" t="s">
        <v>85</v>
      </c>
      <c r="D107" s="3">
        <v>104</v>
      </c>
      <c r="E107" s="32">
        <v>42981</v>
      </c>
      <c r="F107" s="13">
        <v>0.47916666666666669</v>
      </c>
      <c r="G107" s="22" t="s">
        <v>2</v>
      </c>
      <c r="H107" s="2" t="str">
        <f t="shared" si="2"/>
        <v>42981Danny</v>
      </c>
      <c r="I107" s="85">
        <v>42981.208333333336</v>
      </c>
      <c r="J107" s="85">
        <v>42981.826388888891</v>
      </c>
      <c r="K107" s="12">
        <f t="shared" si="3"/>
        <v>14.833333333313931</v>
      </c>
    </row>
    <row r="108" spans="1:12" ht="19.05" customHeight="1">
      <c r="A108" s="1">
        <v>105</v>
      </c>
      <c r="B108" s="22" t="s">
        <v>17</v>
      </c>
      <c r="C108" s="177" t="s">
        <v>198</v>
      </c>
      <c r="D108" s="3">
        <v>105</v>
      </c>
      <c r="E108" s="32">
        <v>42982</v>
      </c>
      <c r="F108" s="13">
        <v>0.60416666666666663</v>
      </c>
      <c r="G108" s="22" t="s">
        <v>18</v>
      </c>
      <c r="H108" s="2" t="str">
        <f t="shared" si="2"/>
        <v>42982Andy</v>
      </c>
      <c r="I108" s="85">
        <v>42982.625</v>
      </c>
      <c r="J108" s="85">
        <v>42983.201388888891</v>
      </c>
      <c r="K108" s="12">
        <f t="shared" si="3"/>
        <v>13.833333333372138</v>
      </c>
    </row>
    <row r="109" spans="1:12" ht="19.05" customHeight="1">
      <c r="A109" s="1">
        <v>106</v>
      </c>
      <c r="B109" s="22" t="s">
        <v>17</v>
      </c>
      <c r="C109" s="177" t="s">
        <v>87</v>
      </c>
      <c r="D109" s="3">
        <v>106</v>
      </c>
      <c r="E109" s="32">
        <v>42982</v>
      </c>
      <c r="F109" s="13">
        <v>0.33333333333333331</v>
      </c>
      <c r="G109" s="22" t="s">
        <v>4</v>
      </c>
      <c r="H109" s="2" t="str">
        <f t="shared" si="2"/>
        <v>42982Sam</v>
      </c>
      <c r="I109" s="85">
        <v>42982.3125</v>
      </c>
      <c r="J109" s="85">
        <v>42983.104166666664</v>
      </c>
      <c r="K109" s="12">
        <f t="shared" si="3"/>
        <v>18.999999999941792</v>
      </c>
    </row>
    <row r="110" spans="1:12" ht="19.05" customHeight="1">
      <c r="A110" s="1">
        <v>107</v>
      </c>
      <c r="B110" s="22" t="s">
        <v>17</v>
      </c>
      <c r="C110" s="177" t="s">
        <v>88</v>
      </c>
      <c r="D110" s="3">
        <v>107</v>
      </c>
      <c r="E110" s="32">
        <v>42982</v>
      </c>
      <c r="F110" s="13">
        <v>0.77083333333333337</v>
      </c>
      <c r="G110" s="22" t="s">
        <v>2</v>
      </c>
      <c r="H110" s="2" t="str">
        <f t="shared" si="2"/>
        <v>42982Danny</v>
      </c>
      <c r="I110" s="85">
        <v>42982.708333333336</v>
      </c>
      <c r="J110" s="85">
        <v>42983.315972222219</v>
      </c>
      <c r="K110" s="12">
        <f t="shared" si="3"/>
        <v>14.583333333197515</v>
      </c>
    </row>
    <row r="111" spans="1:12" ht="19.05" customHeight="1">
      <c r="A111" s="1">
        <v>108</v>
      </c>
      <c r="B111" s="22" t="s">
        <v>17</v>
      </c>
      <c r="C111" s="177" t="s">
        <v>199</v>
      </c>
      <c r="D111" s="3">
        <v>108</v>
      </c>
      <c r="E111" s="32">
        <v>42984</v>
      </c>
      <c r="F111" s="13">
        <v>0.70833333333333337</v>
      </c>
      <c r="G111" s="22" t="s">
        <v>2</v>
      </c>
      <c r="H111" s="2" t="str">
        <f t="shared" si="2"/>
        <v>42984Danny</v>
      </c>
      <c r="I111" s="85">
        <v>42984.6875</v>
      </c>
      <c r="J111" s="85">
        <v>42985.645833333336</v>
      </c>
      <c r="K111" s="12">
        <f t="shared" si="3"/>
        <v>23.000000000058208</v>
      </c>
    </row>
    <row r="112" spans="1:12" ht="19.05" customHeight="1">
      <c r="A112" s="1">
        <v>109</v>
      </c>
      <c r="B112" s="22" t="s">
        <v>17</v>
      </c>
      <c r="C112" s="177" t="s">
        <v>90</v>
      </c>
      <c r="D112" s="3">
        <v>109</v>
      </c>
      <c r="E112" s="32">
        <v>42986</v>
      </c>
      <c r="F112" s="13">
        <v>0.45833333333333331</v>
      </c>
      <c r="G112" s="22" t="s">
        <v>2</v>
      </c>
      <c r="H112" s="2" t="str">
        <f t="shared" si="2"/>
        <v>42986Danny</v>
      </c>
      <c r="I112" s="85">
        <v>42986.625</v>
      </c>
      <c r="J112" s="85">
        <v>42987.979166666664</v>
      </c>
      <c r="K112" s="12">
        <f t="shared" si="3"/>
        <v>32.499999999941792</v>
      </c>
    </row>
    <row r="113" spans="1:11" ht="19.05" customHeight="1">
      <c r="A113" s="1">
        <v>110</v>
      </c>
      <c r="B113" s="22" t="s">
        <v>17</v>
      </c>
      <c r="C113" s="177" t="s">
        <v>86</v>
      </c>
      <c r="D113" s="3">
        <v>110</v>
      </c>
      <c r="E113" s="32">
        <v>42987</v>
      </c>
      <c r="F113" s="13">
        <v>0.72916666666666663</v>
      </c>
      <c r="G113" s="22" t="s">
        <v>18</v>
      </c>
      <c r="H113" s="2" t="str">
        <f t="shared" si="2"/>
        <v>42987Andy</v>
      </c>
      <c r="I113" s="85">
        <v>42987.791666666664</v>
      </c>
      <c r="J113" s="85">
        <v>42988.416666666664</v>
      </c>
      <c r="K113" s="12">
        <f t="shared" si="3"/>
        <v>15</v>
      </c>
    </row>
    <row r="114" spans="1:11" ht="19.05" customHeight="1">
      <c r="A114" s="1">
        <v>111</v>
      </c>
      <c r="B114" s="84" t="s">
        <v>81</v>
      </c>
      <c r="C114" s="177" t="s">
        <v>93</v>
      </c>
      <c r="D114" s="3">
        <v>111</v>
      </c>
      <c r="E114" s="92">
        <v>42987</v>
      </c>
      <c r="F114" s="95">
        <v>0.75</v>
      </c>
      <c r="G114" s="90" t="s">
        <v>6</v>
      </c>
      <c r="H114" s="2" t="str">
        <f t="shared" si="2"/>
        <v>42987Jordan</v>
      </c>
      <c r="I114" s="85">
        <v>42987.666666666664</v>
      </c>
      <c r="J114" s="85">
        <v>42988.3125</v>
      </c>
      <c r="K114" s="12">
        <f t="shared" si="3"/>
        <v>15.500000000058208</v>
      </c>
    </row>
    <row r="115" spans="1:11" ht="19.05" customHeight="1">
      <c r="A115" s="1">
        <v>112</v>
      </c>
      <c r="B115" s="22" t="s">
        <v>17</v>
      </c>
      <c r="C115" s="177" t="s">
        <v>200</v>
      </c>
      <c r="D115" s="3">
        <v>112</v>
      </c>
      <c r="E115" s="32">
        <v>42988</v>
      </c>
      <c r="F115" s="13">
        <v>0.125</v>
      </c>
      <c r="G115" s="22" t="s">
        <v>6</v>
      </c>
      <c r="H115" s="2" t="str">
        <f t="shared" si="2"/>
        <v>42988Jordan</v>
      </c>
      <c r="I115" s="85">
        <v>42988.166666666664</v>
      </c>
      <c r="J115" s="85">
        <v>42988.895833333336</v>
      </c>
      <c r="K115" s="12">
        <f t="shared" si="3"/>
        <v>17.500000000116415</v>
      </c>
    </row>
    <row r="116" spans="1:11" ht="19.05" customHeight="1">
      <c r="A116" s="1">
        <v>113</v>
      </c>
      <c r="B116" s="22" t="s">
        <v>17</v>
      </c>
      <c r="C116" s="177" t="s">
        <v>89</v>
      </c>
      <c r="D116" s="3">
        <v>113</v>
      </c>
      <c r="E116" s="32">
        <v>42988</v>
      </c>
      <c r="F116" s="13">
        <v>0.5</v>
      </c>
      <c r="G116" s="22" t="s">
        <v>2</v>
      </c>
      <c r="H116" s="2" t="str">
        <f t="shared" si="2"/>
        <v>42988Danny</v>
      </c>
      <c r="I116" s="85">
        <v>42988.770833333336</v>
      </c>
      <c r="J116" s="85">
        <v>42989.604166666664</v>
      </c>
      <c r="K116" s="12">
        <f t="shared" si="3"/>
        <v>19.999999999883585</v>
      </c>
    </row>
    <row r="117" spans="1:11" ht="19.05" customHeight="1">
      <c r="A117" s="1">
        <v>114</v>
      </c>
      <c r="B117" s="84" t="s">
        <v>17</v>
      </c>
      <c r="C117" s="177" t="s">
        <v>92</v>
      </c>
      <c r="D117" s="3">
        <v>114</v>
      </c>
      <c r="E117" s="92">
        <v>42988</v>
      </c>
      <c r="F117" s="95">
        <v>0.20833333333333334</v>
      </c>
      <c r="G117" s="90" t="s">
        <v>2</v>
      </c>
      <c r="H117" s="2" t="str">
        <f t="shared" si="2"/>
        <v>42988Danny</v>
      </c>
      <c r="I117" s="85">
        <v>42988.229166666664</v>
      </c>
      <c r="J117" s="85">
        <v>42988.9375</v>
      </c>
      <c r="K117" s="12">
        <f t="shared" si="3"/>
        <v>17.000000000058208</v>
      </c>
    </row>
    <row r="118" spans="1:11" ht="19.05" customHeight="1">
      <c r="A118" s="1">
        <v>115</v>
      </c>
      <c r="B118" s="83" t="s">
        <v>17</v>
      </c>
      <c r="C118" s="177" t="s">
        <v>91</v>
      </c>
      <c r="D118" s="3">
        <v>115</v>
      </c>
      <c r="E118" s="92">
        <v>42989</v>
      </c>
      <c r="F118" s="95">
        <v>0.16666666666666666</v>
      </c>
      <c r="G118" s="90" t="s">
        <v>6</v>
      </c>
      <c r="H118" s="2" t="str">
        <f t="shared" si="2"/>
        <v>42989Jordan</v>
      </c>
      <c r="I118" s="85">
        <v>42989.104166666664</v>
      </c>
      <c r="J118" s="85">
        <v>42990.083333333336</v>
      </c>
      <c r="K118" s="12">
        <f t="shared" si="3"/>
        <v>23.500000000116415</v>
      </c>
    </row>
    <row r="119" spans="1:11" ht="19.05" customHeight="1">
      <c r="A119" s="1">
        <v>116</v>
      </c>
      <c r="B119" s="84" t="s">
        <v>17</v>
      </c>
      <c r="C119" s="177" t="s">
        <v>94</v>
      </c>
      <c r="D119" s="3">
        <v>116</v>
      </c>
      <c r="E119" s="92">
        <v>42990</v>
      </c>
      <c r="F119" s="95">
        <v>0.91666666666666663</v>
      </c>
      <c r="G119" s="90" t="s">
        <v>2</v>
      </c>
      <c r="H119" s="2" t="str">
        <f t="shared" si="2"/>
        <v>42990Danny</v>
      </c>
      <c r="I119" s="85">
        <v>42990.854166666664</v>
      </c>
      <c r="J119" s="85">
        <v>42991.4375</v>
      </c>
      <c r="K119" s="12">
        <f t="shared" si="3"/>
        <v>14.000000000058208</v>
      </c>
    </row>
    <row r="120" spans="1:11" ht="19.05" customHeight="1">
      <c r="A120" s="1">
        <v>117</v>
      </c>
      <c r="B120" s="84" t="s">
        <v>23</v>
      </c>
      <c r="C120" s="177" t="s">
        <v>103</v>
      </c>
      <c r="D120" s="3">
        <v>117</v>
      </c>
      <c r="E120" s="92">
        <v>42990</v>
      </c>
      <c r="F120" s="95">
        <v>0.16666666666666666</v>
      </c>
      <c r="G120" s="90" t="s">
        <v>4</v>
      </c>
      <c r="H120" s="2" t="str">
        <f t="shared" si="2"/>
        <v>42990Sam</v>
      </c>
      <c r="I120" s="85">
        <v>42990.083333333336</v>
      </c>
      <c r="J120" s="85">
        <v>42990.84375</v>
      </c>
      <c r="K120" s="12">
        <f t="shared" si="3"/>
        <v>18.249999999941792</v>
      </c>
    </row>
    <row r="121" spans="1:11" ht="19.05" customHeight="1">
      <c r="A121" s="1">
        <v>118</v>
      </c>
      <c r="B121" s="84" t="s">
        <v>17</v>
      </c>
      <c r="C121" s="177" t="s">
        <v>201</v>
      </c>
      <c r="D121" s="3">
        <v>118</v>
      </c>
      <c r="E121" s="92">
        <v>42991</v>
      </c>
      <c r="F121" s="95">
        <v>0.70833333333333337</v>
      </c>
      <c r="G121" s="90" t="s">
        <v>18</v>
      </c>
      <c r="H121" s="2" t="str">
        <f t="shared" si="2"/>
        <v>42991Andy</v>
      </c>
      <c r="I121" s="85">
        <v>42991.666666666664</v>
      </c>
      <c r="J121" s="85">
        <v>42992.333333333336</v>
      </c>
      <c r="K121" s="12">
        <f t="shared" si="3"/>
        <v>16.000000000116415</v>
      </c>
    </row>
    <row r="122" spans="1:11" ht="19.05" customHeight="1">
      <c r="A122" s="1">
        <v>119</v>
      </c>
      <c r="B122" s="84" t="s">
        <v>17</v>
      </c>
      <c r="C122" s="177" t="s">
        <v>97</v>
      </c>
      <c r="D122" s="3">
        <v>119</v>
      </c>
      <c r="E122" s="92">
        <v>42991</v>
      </c>
      <c r="F122" s="95">
        <v>0.5</v>
      </c>
      <c r="G122" s="90" t="s">
        <v>2</v>
      </c>
      <c r="H122" s="2" t="str">
        <f t="shared" si="2"/>
        <v>42991Danny</v>
      </c>
      <c r="I122" s="85">
        <v>42991.572916666664</v>
      </c>
      <c r="J122" s="85">
        <v>42992.166666666664</v>
      </c>
      <c r="K122" s="12">
        <f t="shared" si="3"/>
        <v>14.25</v>
      </c>
    </row>
    <row r="123" spans="1:11" ht="19.05" customHeight="1">
      <c r="A123" s="1">
        <v>120</v>
      </c>
      <c r="B123" s="84" t="s">
        <v>61</v>
      </c>
      <c r="C123" s="177" t="s">
        <v>98</v>
      </c>
      <c r="D123" s="3">
        <v>120</v>
      </c>
      <c r="E123" s="88">
        <v>42991</v>
      </c>
      <c r="F123" s="95">
        <v>0.5</v>
      </c>
      <c r="G123" s="90" t="s">
        <v>4</v>
      </c>
      <c r="H123" s="2" t="str">
        <f t="shared" si="2"/>
        <v>42991Sam</v>
      </c>
      <c r="I123" s="85">
        <v>42991.458333333336</v>
      </c>
      <c r="J123" s="85">
        <v>42991.958333333336</v>
      </c>
      <c r="K123" s="12">
        <f t="shared" si="3"/>
        <v>12</v>
      </c>
    </row>
    <row r="124" spans="1:11" ht="19.05" customHeight="1">
      <c r="A124" s="1">
        <v>121</v>
      </c>
      <c r="B124" s="22" t="s">
        <v>17</v>
      </c>
      <c r="C124" s="177" t="s">
        <v>202</v>
      </c>
      <c r="D124" s="3">
        <v>121</v>
      </c>
      <c r="E124" s="32">
        <v>42992</v>
      </c>
      <c r="F124" s="13">
        <v>0.5</v>
      </c>
      <c r="G124" s="22" t="s">
        <v>18</v>
      </c>
      <c r="H124" s="2" t="str">
        <f t="shared" si="2"/>
        <v>42992Andy</v>
      </c>
      <c r="I124" s="85">
        <v>42992.5625</v>
      </c>
      <c r="J124" s="85">
        <v>42993.270833333336</v>
      </c>
      <c r="K124" s="12">
        <f t="shared" si="3"/>
        <v>17.000000000058208</v>
      </c>
    </row>
    <row r="125" spans="1:11" ht="19.05" customHeight="1">
      <c r="A125" s="1">
        <v>122</v>
      </c>
      <c r="B125" s="22" t="s">
        <v>17</v>
      </c>
      <c r="C125" s="177" t="s">
        <v>95</v>
      </c>
      <c r="D125" s="3">
        <v>122</v>
      </c>
      <c r="E125" s="32">
        <v>42992</v>
      </c>
      <c r="F125" s="13">
        <v>0.625</v>
      </c>
      <c r="G125" s="22" t="s">
        <v>4</v>
      </c>
      <c r="H125" s="2" t="str">
        <f t="shared" si="2"/>
        <v>42992Sam</v>
      </c>
      <c r="I125" s="85">
        <v>42992.708333333336</v>
      </c>
      <c r="J125" s="85">
        <v>42993.25</v>
      </c>
      <c r="K125" s="12">
        <f t="shared" si="3"/>
        <v>12.999999999941792</v>
      </c>
    </row>
    <row r="126" spans="1:11" ht="19.05" customHeight="1">
      <c r="A126" s="1">
        <v>123</v>
      </c>
      <c r="B126" s="24" t="s">
        <v>17</v>
      </c>
      <c r="C126" s="177" t="s">
        <v>96</v>
      </c>
      <c r="D126" s="3">
        <v>123</v>
      </c>
      <c r="E126" s="32">
        <v>42992</v>
      </c>
      <c r="F126" s="13">
        <v>0.33333333333333331</v>
      </c>
      <c r="G126" s="22" t="s">
        <v>2</v>
      </c>
      <c r="H126" s="2" t="str">
        <f t="shared" si="2"/>
        <v>42992Danny</v>
      </c>
      <c r="I126" s="85">
        <v>42992.239583333336</v>
      </c>
      <c r="J126" s="85">
        <v>42992.822916666664</v>
      </c>
      <c r="K126" s="12">
        <f t="shared" si="3"/>
        <v>13.999999999883585</v>
      </c>
    </row>
    <row r="127" spans="1:11" ht="19.05" customHeight="1">
      <c r="A127" s="1">
        <v>124</v>
      </c>
      <c r="B127" s="84" t="s">
        <v>81</v>
      </c>
      <c r="C127" s="177" t="s">
        <v>99</v>
      </c>
      <c r="D127" s="3">
        <v>124</v>
      </c>
      <c r="E127" s="88">
        <v>42992</v>
      </c>
      <c r="F127" s="95">
        <v>0.16666666666666666</v>
      </c>
      <c r="G127" s="90" t="s">
        <v>6</v>
      </c>
      <c r="H127" s="2" t="str">
        <f t="shared" si="2"/>
        <v>42992Jordan</v>
      </c>
      <c r="I127" s="85">
        <v>42992.145833333336</v>
      </c>
      <c r="J127" s="85">
        <v>42992.770833333336</v>
      </c>
      <c r="K127" s="12">
        <f t="shared" si="3"/>
        <v>15</v>
      </c>
    </row>
    <row r="128" spans="1:11" ht="19.05" customHeight="1">
      <c r="A128" s="1">
        <v>125</v>
      </c>
      <c r="B128" s="84" t="s">
        <v>23</v>
      </c>
      <c r="C128" s="177" t="s">
        <v>102</v>
      </c>
      <c r="D128" s="3">
        <v>125</v>
      </c>
      <c r="E128" s="92">
        <v>42993</v>
      </c>
      <c r="F128" s="95">
        <v>0.97916666666666663</v>
      </c>
      <c r="G128" s="90" t="s">
        <v>2</v>
      </c>
      <c r="H128" s="2" t="str">
        <f t="shared" si="2"/>
        <v>42993Danny</v>
      </c>
      <c r="I128" s="85">
        <v>42993.895833333336</v>
      </c>
      <c r="J128" s="85">
        <v>42994.333333333336</v>
      </c>
      <c r="K128" s="12">
        <f t="shared" si="3"/>
        <v>10.5</v>
      </c>
    </row>
    <row r="129" spans="1:12" ht="19.05" customHeight="1">
      <c r="A129" s="1">
        <v>126</v>
      </c>
      <c r="B129" s="84" t="s">
        <v>23</v>
      </c>
      <c r="C129" s="177" t="s">
        <v>100</v>
      </c>
      <c r="D129" s="3">
        <v>126</v>
      </c>
      <c r="E129" s="92">
        <v>42993</v>
      </c>
      <c r="F129" s="95">
        <v>0.83333333333333337</v>
      </c>
      <c r="G129" s="90" t="s">
        <v>6</v>
      </c>
      <c r="H129" s="2" t="str">
        <f t="shared" si="2"/>
        <v>42993Jordan</v>
      </c>
      <c r="I129" s="85">
        <v>42993.708333333336</v>
      </c>
      <c r="J129" s="85">
        <v>42994.270833333336</v>
      </c>
      <c r="K129" s="12">
        <f t="shared" si="3"/>
        <v>13.5</v>
      </c>
    </row>
    <row r="130" spans="1:12" ht="19.05" customHeight="1">
      <c r="A130" s="1">
        <v>127</v>
      </c>
      <c r="B130" s="83" t="s">
        <v>23</v>
      </c>
      <c r="C130" s="177" t="s">
        <v>101</v>
      </c>
      <c r="D130" s="3">
        <v>127</v>
      </c>
      <c r="E130" s="88">
        <v>42993</v>
      </c>
      <c r="F130" s="95">
        <v>0.41666666666666669</v>
      </c>
      <c r="G130" s="90" t="s">
        <v>18</v>
      </c>
      <c r="H130" s="2" t="str">
        <f t="shared" si="2"/>
        <v>42993Andy</v>
      </c>
      <c r="I130" s="85">
        <v>42993.333333333336</v>
      </c>
      <c r="J130" s="85">
        <v>42994.375</v>
      </c>
      <c r="K130" s="12">
        <f t="shared" si="3"/>
        <v>24.999999999941792</v>
      </c>
    </row>
    <row r="131" spans="1:12" ht="19.05" customHeight="1">
      <c r="A131" s="1">
        <v>128</v>
      </c>
      <c r="B131" s="22" t="s">
        <v>17</v>
      </c>
      <c r="C131" s="177" t="s">
        <v>104</v>
      </c>
      <c r="D131" s="3">
        <v>128</v>
      </c>
      <c r="E131" s="32">
        <v>42995</v>
      </c>
      <c r="F131" s="13">
        <v>0.75</v>
      </c>
      <c r="G131" s="22" t="s">
        <v>4</v>
      </c>
      <c r="H131" s="2" t="str">
        <f t="shared" si="2"/>
        <v>42995Sam</v>
      </c>
      <c r="I131" s="85">
        <v>42995.708333333336</v>
      </c>
      <c r="J131" s="85">
        <v>42996.21875</v>
      </c>
      <c r="K131" s="12">
        <f t="shared" si="3"/>
        <v>12.249999999941792</v>
      </c>
    </row>
    <row r="132" spans="1:12" ht="19.05" customHeight="1">
      <c r="A132" s="1">
        <v>129</v>
      </c>
      <c r="B132" s="84" t="s">
        <v>17</v>
      </c>
      <c r="C132" s="177" t="s">
        <v>105</v>
      </c>
      <c r="D132" s="3">
        <v>129</v>
      </c>
      <c r="E132" s="92">
        <v>42996</v>
      </c>
      <c r="F132" s="95">
        <v>0.54166666666666663</v>
      </c>
      <c r="G132" s="90" t="s">
        <v>6</v>
      </c>
      <c r="H132" s="2" t="str">
        <f t="shared" ref="H132:H195" si="4">E132&amp;G132</f>
        <v>42996Jordan</v>
      </c>
      <c r="I132" s="85">
        <v>42996.5</v>
      </c>
      <c r="J132" s="85">
        <v>42997.333333333336</v>
      </c>
      <c r="K132" s="12">
        <f t="shared" ref="K132:K195" si="5">IF(OR(I132="", J132=""),"",(J132-I132)*24)</f>
        <v>20.000000000058208</v>
      </c>
    </row>
    <row r="133" spans="1:12" ht="19.05" customHeight="1">
      <c r="A133" s="1">
        <v>130</v>
      </c>
      <c r="B133" s="84" t="s">
        <v>23</v>
      </c>
      <c r="C133" s="177" t="s">
        <v>43</v>
      </c>
      <c r="D133" s="3">
        <v>130</v>
      </c>
      <c r="E133" s="88">
        <v>42996</v>
      </c>
      <c r="F133" s="95">
        <v>0.83333333333333337</v>
      </c>
      <c r="G133" s="90" t="s">
        <v>4</v>
      </c>
      <c r="H133" s="2" t="str">
        <f t="shared" si="4"/>
        <v>42996Sam</v>
      </c>
      <c r="I133" s="85">
        <v>42996.833333333336</v>
      </c>
      <c r="J133" s="85">
        <v>42997.6875</v>
      </c>
      <c r="K133" s="12">
        <f t="shared" si="5"/>
        <v>20.499999999941792</v>
      </c>
    </row>
    <row r="134" spans="1:12" ht="19.05" customHeight="1">
      <c r="A134" s="1">
        <v>131</v>
      </c>
      <c r="B134" s="22" t="s">
        <v>17</v>
      </c>
      <c r="C134" s="177" t="s">
        <v>106</v>
      </c>
      <c r="D134" s="3">
        <v>131</v>
      </c>
      <c r="E134" s="32">
        <v>42998</v>
      </c>
      <c r="F134" s="13">
        <v>0.625</v>
      </c>
      <c r="G134" s="22" t="s">
        <v>6</v>
      </c>
      <c r="H134" s="2" t="str">
        <f t="shared" si="4"/>
        <v>42998Jordan</v>
      </c>
      <c r="I134" s="85">
        <v>42998.583333333336</v>
      </c>
      <c r="J134" s="85">
        <v>42999.458333333336</v>
      </c>
      <c r="K134" s="12">
        <f t="shared" si="5"/>
        <v>21</v>
      </c>
    </row>
    <row r="135" spans="1:12" ht="19.05" customHeight="1">
      <c r="A135" s="1">
        <v>132</v>
      </c>
      <c r="B135" s="84" t="s">
        <v>23</v>
      </c>
      <c r="C135" s="177" t="s">
        <v>203</v>
      </c>
      <c r="D135" s="3">
        <v>132</v>
      </c>
      <c r="E135" s="88">
        <v>42998</v>
      </c>
      <c r="F135" s="95">
        <v>0.91666666666666663</v>
      </c>
      <c r="G135" s="90" t="s">
        <v>2</v>
      </c>
      <c r="H135" s="2" t="str">
        <f t="shared" si="4"/>
        <v>42998Danny</v>
      </c>
      <c r="I135" s="85">
        <v>42998.5</v>
      </c>
      <c r="J135" s="85">
        <v>42999.104166666664</v>
      </c>
      <c r="K135" s="12">
        <f t="shared" si="5"/>
        <v>14.499999999941792</v>
      </c>
    </row>
    <row r="136" spans="1:12" ht="19.05" customHeight="1">
      <c r="A136" s="1">
        <v>133</v>
      </c>
      <c r="B136" s="84" t="s">
        <v>159</v>
      </c>
      <c r="C136" s="177" t="s">
        <v>204</v>
      </c>
      <c r="D136" s="3">
        <v>133</v>
      </c>
      <c r="E136" s="88">
        <v>42998</v>
      </c>
      <c r="F136" s="95">
        <v>0.625</v>
      </c>
      <c r="G136" s="90" t="s">
        <v>4</v>
      </c>
      <c r="H136" s="2" t="str">
        <f t="shared" si="4"/>
        <v>42998Sam</v>
      </c>
      <c r="I136" s="85">
        <v>42998.625</v>
      </c>
      <c r="J136" s="85">
        <v>42999.166666666664</v>
      </c>
      <c r="K136" s="12">
        <f t="shared" si="5"/>
        <v>12.999999999941792</v>
      </c>
    </row>
    <row r="137" spans="1:12" ht="19.05" customHeight="1">
      <c r="A137" s="1">
        <v>134</v>
      </c>
      <c r="B137" s="84" t="s">
        <v>17</v>
      </c>
      <c r="C137" s="177" t="s">
        <v>107</v>
      </c>
      <c r="D137" s="3">
        <v>134</v>
      </c>
      <c r="E137" s="88">
        <v>42999</v>
      </c>
      <c r="F137" s="95">
        <v>0.60416666666666663</v>
      </c>
      <c r="G137" s="90" t="s">
        <v>18</v>
      </c>
      <c r="H137" s="2" t="str">
        <f t="shared" si="4"/>
        <v>42999Andy</v>
      </c>
      <c r="I137" s="85">
        <v>42999.5625</v>
      </c>
      <c r="J137" s="85">
        <v>43000.5</v>
      </c>
      <c r="K137" s="12">
        <f t="shared" si="5"/>
        <v>22.5</v>
      </c>
      <c r="L137" s="86"/>
    </row>
    <row r="138" spans="1:12" ht="19.05" customHeight="1">
      <c r="A138" s="1">
        <v>135</v>
      </c>
      <c r="B138" s="84" t="s">
        <v>17</v>
      </c>
      <c r="C138" s="177" t="s">
        <v>108</v>
      </c>
      <c r="D138" s="3">
        <v>135</v>
      </c>
      <c r="E138" s="92">
        <v>43000</v>
      </c>
      <c r="F138" s="95">
        <v>8.3333333333333329E-2</v>
      </c>
      <c r="G138" s="90" t="s">
        <v>4</v>
      </c>
      <c r="H138" s="2" t="str">
        <f t="shared" si="4"/>
        <v>43000Sam</v>
      </c>
      <c r="I138" s="85">
        <v>42999.979166666664</v>
      </c>
      <c r="J138" s="85">
        <v>43000.666666666664</v>
      </c>
      <c r="K138" s="12">
        <f t="shared" si="5"/>
        <v>16.5</v>
      </c>
      <c r="L138" s="86"/>
    </row>
    <row r="139" spans="1:12" ht="19.05" customHeight="1">
      <c r="A139" s="1">
        <v>136</v>
      </c>
      <c r="B139" s="22" t="s">
        <v>17</v>
      </c>
      <c r="C139" s="177" t="s">
        <v>109</v>
      </c>
      <c r="D139" s="3">
        <v>136</v>
      </c>
      <c r="E139" s="32">
        <v>43001</v>
      </c>
      <c r="F139" s="13">
        <v>4.1666666666666664E-2</v>
      </c>
      <c r="G139" s="22" t="s">
        <v>2</v>
      </c>
      <c r="H139" s="2" t="str">
        <f t="shared" si="4"/>
        <v>43001Danny</v>
      </c>
      <c r="I139" s="85">
        <v>43001.270833333336</v>
      </c>
      <c r="J139" s="85">
        <v>43001.791666666664</v>
      </c>
      <c r="K139" s="12">
        <f t="shared" si="5"/>
        <v>12.499999999883585</v>
      </c>
      <c r="L139" s="86"/>
    </row>
    <row r="140" spans="1:12" ht="19.05" customHeight="1">
      <c r="A140" s="1">
        <v>137</v>
      </c>
      <c r="B140" s="84" t="s">
        <v>163</v>
      </c>
      <c r="C140" s="177" t="s">
        <v>111</v>
      </c>
      <c r="D140" s="3">
        <v>137</v>
      </c>
      <c r="E140" s="88">
        <v>43001</v>
      </c>
      <c r="F140" s="95">
        <v>0.25</v>
      </c>
      <c r="G140" s="90" t="s">
        <v>18</v>
      </c>
      <c r="H140" s="2" t="str">
        <f t="shared" si="4"/>
        <v>43001Andy</v>
      </c>
      <c r="I140" s="85">
        <v>43001.177083333336</v>
      </c>
      <c r="J140" s="85">
        <v>43001.84375</v>
      </c>
      <c r="K140" s="12">
        <f t="shared" si="5"/>
        <v>15.999999999941792</v>
      </c>
      <c r="L140" s="86"/>
    </row>
    <row r="141" spans="1:12" ht="19.05" customHeight="1">
      <c r="A141" s="1">
        <v>138</v>
      </c>
      <c r="B141" s="84" t="s">
        <v>81</v>
      </c>
      <c r="C141" s="177" t="s">
        <v>112</v>
      </c>
      <c r="D141" s="3">
        <v>138</v>
      </c>
      <c r="E141" s="88">
        <v>43001</v>
      </c>
      <c r="F141" s="95">
        <v>0.58333333333333337</v>
      </c>
      <c r="G141" s="90" t="s">
        <v>6</v>
      </c>
      <c r="H141" s="2" t="str">
        <f t="shared" si="4"/>
        <v>43001Jordan</v>
      </c>
      <c r="I141" s="85">
        <v>43001.583333333336</v>
      </c>
      <c r="J141" s="85">
        <v>43002.208333333336</v>
      </c>
      <c r="K141" s="12">
        <f t="shared" si="5"/>
        <v>15</v>
      </c>
      <c r="L141" s="86"/>
    </row>
    <row r="142" spans="1:12" ht="19.05" customHeight="1">
      <c r="A142" s="1">
        <v>139</v>
      </c>
      <c r="B142" s="83" t="s">
        <v>17</v>
      </c>
      <c r="C142" s="177" t="s">
        <v>110</v>
      </c>
      <c r="D142" s="3">
        <v>139</v>
      </c>
      <c r="E142" s="92">
        <v>43002</v>
      </c>
      <c r="F142" s="95">
        <v>0.29166666666666669</v>
      </c>
      <c r="G142" s="90" t="s">
        <v>2</v>
      </c>
      <c r="H142" s="2" t="str">
        <f t="shared" si="4"/>
        <v>43002Danny</v>
      </c>
      <c r="I142" s="85">
        <v>43002.34375</v>
      </c>
      <c r="J142" s="85">
        <v>43003.072916666664</v>
      </c>
      <c r="K142" s="12">
        <f t="shared" si="5"/>
        <v>17.499999999941792</v>
      </c>
      <c r="L142" s="86"/>
    </row>
    <row r="143" spans="1:12" ht="19.05" customHeight="1">
      <c r="A143" s="1">
        <v>140</v>
      </c>
      <c r="B143" s="84" t="s">
        <v>17</v>
      </c>
      <c r="C143" s="177" t="s">
        <v>113</v>
      </c>
      <c r="D143" s="3">
        <v>140</v>
      </c>
      <c r="E143" s="88">
        <v>43002</v>
      </c>
      <c r="F143" s="95">
        <v>4.1666666666666664E-2</v>
      </c>
      <c r="G143" s="90" t="s">
        <v>2</v>
      </c>
      <c r="H143" s="2" t="str">
        <f t="shared" si="4"/>
        <v>43002Danny</v>
      </c>
      <c r="I143" s="85">
        <v>43001.916666666664</v>
      </c>
      <c r="J143" s="85">
        <v>43002.576388888891</v>
      </c>
      <c r="K143" s="12">
        <f t="shared" si="5"/>
        <v>15.833333333430346</v>
      </c>
      <c r="L143" s="86"/>
    </row>
    <row r="144" spans="1:12" ht="19.05" customHeight="1">
      <c r="A144" s="1">
        <v>141</v>
      </c>
      <c r="B144" s="84" t="s">
        <v>17</v>
      </c>
      <c r="C144" s="177" t="s">
        <v>205</v>
      </c>
      <c r="D144" s="3">
        <v>141</v>
      </c>
      <c r="E144" s="88">
        <v>43004</v>
      </c>
      <c r="F144" s="95">
        <v>0.25</v>
      </c>
      <c r="G144" s="90" t="s">
        <v>2</v>
      </c>
      <c r="H144" s="2" t="str">
        <f t="shared" si="4"/>
        <v>43004Danny</v>
      </c>
      <c r="I144" s="85">
        <v>43004.229166666664</v>
      </c>
      <c r="J144" s="85">
        <v>43004.9375</v>
      </c>
      <c r="K144" s="12">
        <f t="shared" si="5"/>
        <v>17.000000000058208</v>
      </c>
      <c r="L144" s="86"/>
    </row>
    <row r="145" spans="1:12" ht="19.05" customHeight="1">
      <c r="A145" s="1">
        <v>142</v>
      </c>
      <c r="B145" s="84" t="s">
        <v>61</v>
      </c>
      <c r="C145" s="177" t="s">
        <v>206</v>
      </c>
      <c r="D145" s="3">
        <v>142</v>
      </c>
      <c r="E145" s="88">
        <v>43004</v>
      </c>
      <c r="F145" s="95">
        <v>0.35416666666666669</v>
      </c>
      <c r="G145" s="90" t="s">
        <v>4</v>
      </c>
      <c r="H145" s="2" t="str">
        <f t="shared" si="4"/>
        <v>43004Sam</v>
      </c>
      <c r="I145" s="85">
        <v>43004.333333333336</v>
      </c>
      <c r="J145" s="85">
        <v>43004.979166666664</v>
      </c>
      <c r="K145" s="12">
        <f t="shared" si="5"/>
        <v>15.499999999883585</v>
      </c>
      <c r="L145" s="86"/>
    </row>
    <row r="146" spans="1:12" ht="19.05" customHeight="1">
      <c r="A146" s="1">
        <v>143</v>
      </c>
      <c r="B146" s="84" t="s">
        <v>23</v>
      </c>
      <c r="C146" s="177" t="s">
        <v>207</v>
      </c>
      <c r="D146" s="3">
        <v>143</v>
      </c>
      <c r="E146" s="88">
        <v>43005</v>
      </c>
      <c r="F146" s="95">
        <v>0.77083333333333337</v>
      </c>
      <c r="G146" s="90" t="s">
        <v>4</v>
      </c>
      <c r="H146" s="2" t="str">
        <f t="shared" si="4"/>
        <v>43005Sam</v>
      </c>
      <c r="I146" s="85">
        <v>43005.75</v>
      </c>
      <c r="J146" s="85">
        <v>43006.354166666664</v>
      </c>
      <c r="K146" s="12">
        <f t="shared" si="5"/>
        <v>14.499999999941792</v>
      </c>
      <c r="L146" s="86"/>
    </row>
    <row r="147" spans="1:12" ht="19.05" customHeight="1">
      <c r="A147" s="1">
        <v>144</v>
      </c>
      <c r="B147" s="22" t="s">
        <v>17</v>
      </c>
      <c r="C147" s="177" t="s">
        <v>115</v>
      </c>
      <c r="D147" s="3">
        <v>144</v>
      </c>
      <c r="E147" s="32">
        <v>43006</v>
      </c>
      <c r="F147" s="13">
        <v>0.83333333333333337</v>
      </c>
      <c r="G147" s="22" t="s">
        <v>4</v>
      </c>
      <c r="H147" s="2" t="str">
        <f t="shared" si="4"/>
        <v>43006Sam</v>
      </c>
      <c r="I147" s="85">
        <v>43006.854166666664</v>
      </c>
      <c r="J147" s="85">
        <v>43007.5</v>
      </c>
      <c r="K147" s="12">
        <f t="shared" si="5"/>
        <v>15.500000000058208</v>
      </c>
      <c r="L147" s="86"/>
    </row>
    <row r="148" spans="1:12" ht="19.05" customHeight="1">
      <c r="A148" s="1">
        <v>145</v>
      </c>
      <c r="B148" s="84" t="s">
        <v>17</v>
      </c>
      <c r="C148" s="177" t="s">
        <v>114</v>
      </c>
      <c r="D148" s="3">
        <v>145</v>
      </c>
      <c r="E148" s="92">
        <v>43006</v>
      </c>
      <c r="F148" s="95">
        <v>0.20833333333333334</v>
      </c>
      <c r="G148" s="90" t="s">
        <v>6</v>
      </c>
      <c r="H148" s="2" t="str">
        <f t="shared" si="4"/>
        <v>43006Jordan</v>
      </c>
      <c r="I148" s="85">
        <v>43006.1875</v>
      </c>
      <c r="J148" s="85">
        <v>43006.8125</v>
      </c>
      <c r="K148" s="12">
        <f t="shared" si="5"/>
        <v>15</v>
      </c>
      <c r="L148" s="86"/>
    </row>
    <row r="149" spans="1:12" ht="19.05" customHeight="1">
      <c r="A149" s="1">
        <v>146</v>
      </c>
      <c r="B149" s="84" t="s">
        <v>17</v>
      </c>
      <c r="C149" s="177" t="s">
        <v>208</v>
      </c>
      <c r="D149" s="3">
        <v>146</v>
      </c>
      <c r="E149" s="88">
        <v>43006</v>
      </c>
      <c r="F149" s="95">
        <v>0.25</v>
      </c>
      <c r="G149" s="90" t="s">
        <v>18</v>
      </c>
      <c r="H149" s="2" t="str">
        <f t="shared" si="4"/>
        <v>43006Andy</v>
      </c>
      <c r="I149" s="85">
        <v>43006.260416666664</v>
      </c>
      <c r="J149" s="85">
        <v>43007.041666666664</v>
      </c>
      <c r="K149" s="12">
        <f t="shared" si="5"/>
        <v>18.75</v>
      </c>
      <c r="L149" s="86"/>
    </row>
    <row r="150" spans="1:12" ht="19.05" customHeight="1">
      <c r="A150" s="1">
        <v>147</v>
      </c>
      <c r="B150" s="84" t="s">
        <v>23</v>
      </c>
      <c r="C150" s="177" t="s">
        <v>116</v>
      </c>
      <c r="D150" s="3">
        <v>147</v>
      </c>
      <c r="E150" s="88">
        <v>43007</v>
      </c>
      <c r="F150" s="96">
        <v>0.83333333333333337</v>
      </c>
      <c r="G150" s="94" t="s">
        <v>6</v>
      </c>
      <c r="H150" s="2" t="str">
        <f t="shared" si="4"/>
        <v>43007Jordan</v>
      </c>
      <c r="I150" s="85">
        <v>43007.291666666664</v>
      </c>
      <c r="J150" s="85">
        <v>43008.479166666664</v>
      </c>
      <c r="K150" s="12">
        <f t="shared" si="5"/>
        <v>28.5</v>
      </c>
      <c r="L150" s="86"/>
    </row>
    <row r="151" spans="1:12" ht="19.05" customHeight="1">
      <c r="A151" s="1">
        <v>148</v>
      </c>
      <c r="B151" s="84" t="s">
        <v>17</v>
      </c>
      <c r="C151" s="177" t="s">
        <v>196</v>
      </c>
      <c r="D151" s="3">
        <v>148</v>
      </c>
      <c r="E151" s="88">
        <v>43007</v>
      </c>
      <c r="F151" s="95">
        <v>0.33333333333333331</v>
      </c>
      <c r="G151" s="90" t="s">
        <v>2</v>
      </c>
      <c r="H151" s="2" t="str">
        <f t="shared" si="4"/>
        <v>43007Danny</v>
      </c>
      <c r="I151" s="85">
        <v>43007.277777777781</v>
      </c>
      <c r="J151" s="85">
        <v>43008.027777777781</v>
      </c>
      <c r="K151" s="12">
        <f t="shared" si="5"/>
        <v>18</v>
      </c>
      <c r="L151" s="86"/>
    </row>
    <row r="152" spans="1:12" ht="19.05" customHeight="1">
      <c r="A152" s="1">
        <v>149</v>
      </c>
      <c r="B152" s="84" t="s">
        <v>23</v>
      </c>
      <c r="C152" s="177" t="s">
        <v>117</v>
      </c>
      <c r="D152" s="3">
        <v>149</v>
      </c>
      <c r="E152" s="88">
        <v>43010</v>
      </c>
      <c r="F152" s="95">
        <v>4.1666666666666664E-2</v>
      </c>
      <c r="G152" s="90" t="s">
        <v>2</v>
      </c>
      <c r="H152" s="2" t="str">
        <f t="shared" si="4"/>
        <v>43010Danny</v>
      </c>
      <c r="I152" s="108">
        <v>43009.895833333336</v>
      </c>
      <c r="J152" s="108">
        <v>43010.552083333336</v>
      </c>
      <c r="K152" s="12">
        <f t="shared" si="5"/>
        <v>15.75</v>
      </c>
      <c r="L152" s="86"/>
    </row>
    <row r="153" spans="1:12" ht="19.05" customHeight="1">
      <c r="A153" s="1">
        <v>150</v>
      </c>
      <c r="B153" s="84" t="s">
        <v>81</v>
      </c>
      <c r="C153" s="177" t="s">
        <v>209</v>
      </c>
      <c r="D153" s="3">
        <v>150</v>
      </c>
      <c r="E153" s="88">
        <v>43010</v>
      </c>
      <c r="F153" s="95">
        <v>0.72916666666666663</v>
      </c>
      <c r="G153" s="90" t="s">
        <v>6</v>
      </c>
      <c r="H153" s="2" t="str">
        <f t="shared" si="4"/>
        <v>43010Jordan</v>
      </c>
      <c r="I153" s="85">
        <v>43010.708333333336</v>
      </c>
      <c r="J153" s="85">
        <v>43011.291666666664</v>
      </c>
      <c r="K153" s="12">
        <f t="shared" si="5"/>
        <v>13.999999999883585</v>
      </c>
      <c r="L153" s="86"/>
    </row>
    <row r="154" spans="1:12" ht="19.05" customHeight="1">
      <c r="A154" s="1">
        <v>151</v>
      </c>
      <c r="B154" s="84" t="s">
        <v>17</v>
      </c>
      <c r="C154" s="177" t="s">
        <v>210</v>
      </c>
      <c r="D154" s="3">
        <v>151</v>
      </c>
      <c r="E154" s="92">
        <v>43011</v>
      </c>
      <c r="F154" s="95">
        <v>0.52083333333333337</v>
      </c>
      <c r="G154" s="90" t="s">
        <v>2</v>
      </c>
      <c r="H154" s="2" t="str">
        <f t="shared" si="4"/>
        <v>43011Danny</v>
      </c>
      <c r="I154" s="85">
        <v>43011.5</v>
      </c>
      <c r="J154" s="85">
        <v>43011.979166666664</v>
      </c>
      <c r="K154" s="12">
        <f t="shared" si="5"/>
        <v>11.499999999941792</v>
      </c>
      <c r="L154" s="86"/>
    </row>
    <row r="155" spans="1:12" ht="19.05" customHeight="1">
      <c r="A155" s="1">
        <v>152</v>
      </c>
      <c r="B155" s="84" t="s">
        <v>23</v>
      </c>
      <c r="C155" s="177" t="s">
        <v>101</v>
      </c>
      <c r="D155" s="3">
        <v>152</v>
      </c>
      <c r="E155" s="88">
        <v>43011</v>
      </c>
      <c r="F155" s="95">
        <v>0.70833333333333337</v>
      </c>
      <c r="G155" s="90" t="s">
        <v>18</v>
      </c>
      <c r="H155" s="2" t="str">
        <f t="shared" si="4"/>
        <v>43011Andy</v>
      </c>
      <c r="I155" s="108">
        <v>43011.666666666664</v>
      </c>
      <c r="J155" s="108">
        <v>43012.375</v>
      </c>
      <c r="K155" s="12">
        <f t="shared" si="5"/>
        <v>17.000000000058208</v>
      </c>
      <c r="L155" s="86"/>
    </row>
    <row r="156" spans="1:12" ht="19.05" customHeight="1">
      <c r="A156" s="1">
        <v>153</v>
      </c>
      <c r="B156" s="84" t="s">
        <v>81</v>
      </c>
      <c r="C156" s="177" t="s">
        <v>118</v>
      </c>
      <c r="D156" s="3">
        <v>153</v>
      </c>
      <c r="E156" s="88">
        <v>43012</v>
      </c>
      <c r="F156" s="95">
        <v>0.75</v>
      </c>
      <c r="G156" s="90" t="s">
        <v>2</v>
      </c>
      <c r="H156" s="2" t="str">
        <f t="shared" si="4"/>
        <v>43012Danny</v>
      </c>
      <c r="I156" s="108">
        <v>43012.708333333336</v>
      </c>
      <c r="J156" s="108">
        <v>43013.291666666664</v>
      </c>
      <c r="K156" s="12">
        <f t="shared" si="5"/>
        <v>13.999999999883585</v>
      </c>
      <c r="L156" s="86"/>
    </row>
    <row r="157" spans="1:12" ht="19.05" customHeight="1">
      <c r="A157" s="1">
        <v>154</v>
      </c>
      <c r="B157" s="84" t="s">
        <v>28</v>
      </c>
      <c r="C157" s="177" t="s">
        <v>119</v>
      </c>
      <c r="D157" s="3">
        <v>154</v>
      </c>
      <c r="E157" s="88">
        <v>43013</v>
      </c>
      <c r="F157" s="97">
        <v>0.375</v>
      </c>
      <c r="G157" s="90" t="s">
        <v>6</v>
      </c>
      <c r="H157" s="2" t="str">
        <f t="shared" si="4"/>
        <v>43013Jordan</v>
      </c>
      <c r="I157" s="85" t="s">
        <v>120</v>
      </c>
      <c r="J157" s="85" t="s">
        <v>121</v>
      </c>
      <c r="K157" s="12">
        <f t="shared" si="5"/>
        <v>19.5</v>
      </c>
      <c r="L157" s="86"/>
    </row>
    <row r="158" spans="1:12" ht="19.05" customHeight="1">
      <c r="A158" s="1">
        <v>155</v>
      </c>
      <c r="B158" s="83" t="s">
        <v>24</v>
      </c>
      <c r="C158" s="177" t="s">
        <v>211</v>
      </c>
      <c r="D158" s="3">
        <v>155</v>
      </c>
      <c r="E158" s="88">
        <v>43013</v>
      </c>
      <c r="F158" s="95">
        <v>0.45833333333333331</v>
      </c>
      <c r="G158" s="90" t="s">
        <v>18</v>
      </c>
      <c r="H158" s="2" t="str">
        <f t="shared" si="4"/>
        <v>43013Andy</v>
      </c>
      <c r="I158" s="85">
        <v>43013.4375</v>
      </c>
      <c r="J158" s="85">
        <v>43013.958333333336</v>
      </c>
      <c r="K158" s="12">
        <f t="shared" si="5"/>
        <v>12.500000000058208</v>
      </c>
      <c r="L158" s="86"/>
    </row>
    <row r="159" spans="1:12" ht="19.05" customHeight="1">
      <c r="A159" s="1">
        <v>156</v>
      </c>
      <c r="B159" s="84" t="s">
        <v>17</v>
      </c>
      <c r="C159" s="177" t="s">
        <v>212</v>
      </c>
      <c r="D159" s="3">
        <v>156</v>
      </c>
      <c r="E159" s="88">
        <v>43014</v>
      </c>
      <c r="F159" s="95">
        <v>0.125</v>
      </c>
      <c r="G159" s="90" t="s">
        <v>4</v>
      </c>
      <c r="H159" s="2" t="str">
        <f t="shared" si="4"/>
        <v>43014Sam</v>
      </c>
      <c r="I159" s="85" t="s">
        <v>122</v>
      </c>
      <c r="J159" s="85" t="s">
        <v>123</v>
      </c>
      <c r="K159" s="12">
        <f t="shared" si="5"/>
        <v>30</v>
      </c>
      <c r="L159" s="86"/>
    </row>
    <row r="160" spans="1:12" ht="19.05" customHeight="1">
      <c r="A160" s="1">
        <v>157</v>
      </c>
      <c r="B160" s="84" t="s">
        <v>17</v>
      </c>
      <c r="C160" s="177" t="s">
        <v>42</v>
      </c>
      <c r="D160" s="3">
        <v>157</v>
      </c>
      <c r="E160" s="88">
        <v>43014</v>
      </c>
      <c r="F160" s="95">
        <v>0.54166666666666663</v>
      </c>
      <c r="G160" s="90" t="s">
        <v>18</v>
      </c>
      <c r="H160" s="2" t="str">
        <f t="shared" si="4"/>
        <v>43014Andy</v>
      </c>
      <c r="I160" s="85">
        <v>43014.458333333336</v>
      </c>
      <c r="J160" s="85">
        <v>43014.791666666664</v>
      </c>
      <c r="K160" s="12">
        <f t="shared" si="5"/>
        <v>7.9999999998835847</v>
      </c>
      <c r="L160" s="86"/>
    </row>
    <row r="161" spans="1:12" ht="19.05" customHeight="1">
      <c r="A161" s="1">
        <v>158</v>
      </c>
      <c r="B161" s="84" t="s">
        <v>23</v>
      </c>
      <c r="C161" s="177" t="s">
        <v>213</v>
      </c>
      <c r="D161" s="3">
        <v>158</v>
      </c>
      <c r="E161" s="88">
        <v>43014</v>
      </c>
      <c r="F161" s="98">
        <v>2.0833333333333332E-2</v>
      </c>
      <c r="G161" s="94" t="s">
        <v>2</v>
      </c>
      <c r="H161" s="2" t="str">
        <f t="shared" si="4"/>
        <v>43014Danny</v>
      </c>
      <c r="I161" s="108">
        <v>43014</v>
      </c>
      <c r="J161" s="108">
        <v>43015</v>
      </c>
      <c r="K161" s="12">
        <f t="shared" si="5"/>
        <v>24</v>
      </c>
      <c r="L161" s="86"/>
    </row>
    <row r="162" spans="1:12" ht="19.05" customHeight="1">
      <c r="A162" s="1">
        <v>159</v>
      </c>
      <c r="B162" s="84" t="s">
        <v>23</v>
      </c>
      <c r="C162" s="177" t="s">
        <v>214</v>
      </c>
      <c r="D162" s="3">
        <v>159</v>
      </c>
      <c r="E162" s="88">
        <v>43014</v>
      </c>
      <c r="F162" s="95">
        <v>0.29166666666666669</v>
      </c>
      <c r="G162" s="90" t="s">
        <v>6</v>
      </c>
      <c r="H162" s="2" t="str">
        <f t="shared" si="4"/>
        <v>43014Jordan</v>
      </c>
      <c r="I162" s="108">
        <v>43014.25</v>
      </c>
      <c r="J162" s="108">
        <v>43014.895833333336</v>
      </c>
      <c r="K162" s="12">
        <f t="shared" si="5"/>
        <v>15.500000000058208</v>
      </c>
      <c r="L162" s="86"/>
    </row>
    <row r="163" spans="1:12" ht="19.05" customHeight="1">
      <c r="A163" s="1">
        <v>160</v>
      </c>
      <c r="B163" s="84" t="s">
        <v>23</v>
      </c>
      <c r="C163" s="177" t="s">
        <v>48</v>
      </c>
      <c r="D163" s="3">
        <v>160</v>
      </c>
      <c r="E163" s="88">
        <v>43014</v>
      </c>
      <c r="F163" s="95">
        <v>0.91666666666666663</v>
      </c>
      <c r="G163" s="90" t="s">
        <v>6</v>
      </c>
      <c r="H163" s="2" t="str">
        <f t="shared" si="4"/>
        <v>43014Jordan</v>
      </c>
      <c r="I163" s="108">
        <v>43014.90625</v>
      </c>
      <c r="J163" s="85">
        <v>43015.458333333336</v>
      </c>
      <c r="K163" s="12">
        <f t="shared" si="5"/>
        <v>13.250000000058208</v>
      </c>
      <c r="L163" s="86"/>
    </row>
    <row r="164" spans="1:12" ht="19.05" customHeight="1">
      <c r="A164" s="1">
        <v>161</v>
      </c>
      <c r="B164" s="84" t="s">
        <v>17</v>
      </c>
      <c r="C164" s="177" t="s">
        <v>19</v>
      </c>
      <c r="D164" s="3">
        <v>161</v>
      </c>
      <c r="E164" s="92">
        <v>43015</v>
      </c>
      <c r="F164" s="95">
        <v>4.1666666666666664E-2</v>
      </c>
      <c r="G164" s="90" t="s">
        <v>2</v>
      </c>
      <c r="H164" s="2" t="str">
        <f t="shared" si="4"/>
        <v>43015Danny</v>
      </c>
      <c r="I164" s="85">
        <v>43015</v>
      </c>
      <c r="J164" s="85">
        <v>43015.541666666664</v>
      </c>
      <c r="K164" s="12">
        <f t="shared" si="5"/>
        <v>12.999999999941792</v>
      </c>
      <c r="L164" s="109"/>
    </row>
    <row r="165" spans="1:12" ht="19.05" customHeight="1">
      <c r="A165" s="1">
        <v>162</v>
      </c>
      <c r="B165" s="84" t="s">
        <v>81</v>
      </c>
      <c r="C165" s="177" t="s">
        <v>215</v>
      </c>
      <c r="D165" s="3">
        <v>162</v>
      </c>
      <c r="E165" s="88">
        <v>43015</v>
      </c>
      <c r="F165" s="95">
        <v>0.22916666666666666</v>
      </c>
      <c r="G165" s="90" t="s">
        <v>18</v>
      </c>
      <c r="H165" s="2" t="str">
        <f t="shared" si="4"/>
        <v>43015Andy</v>
      </c>
      <c r="I165" s="85">
        <v>43015.25</v>
      </c>
      <c r="J165" s="85">
        <v>43015.979166666664</v>
      </c>
      <c r="K165" s="12">
        <f t="shared" si="5"/>
        <v>17.499999999941792</v>
      </c>
      <c r="L165" s="109"/>
    </row>
    <row r="166" spans="1:12" ht="19.05" customHeight="1">
      <c r="A166" s="1">
        <v>163</v>
      </c>
      <c r="B166" s="84" t="s">
        <v>125</v>
      </c>
      <c r="C166" s="177" t="s">
        <v>216</v>
      </c>
      <c r="D166" s="3">
        <v>163</v>
      </c>
      <c r="E166" s="88">
        <v>43016</v>
      </c>
      <c r="F166" s="95">
        <v>0.25</v>
      </c>
      <c r="G166" s="90" t="s">
        <v>2</v>
      </c>
      <c r="H166" s="2" t="str">
        <f t="shared" si="4"/>
        <v>43016Danny</v>
      </c>
      <c r="I166" s="85">
        <v>43016.25</v>
      </c>
      <c r="J166" s="85">
        <v>43016.958333333336</v>
      </c>
      <c r="K166" s="12">
        <f t="shared" si="5"/>
        <v>17.000000000058208</v>
      </c>
      <c r="L166" s="109"/>
    </row>
    <row r="167" spans="1:12" ht="19.05" customHeight="1">
      <c r="A167" s="1">
        <v>164</v>
      </c>
      <c r="B167" s="84" t="s">
        <v>17</v>
      </c>
      <c r="C167" s="177" t="s">
        <v>124</v>
      </c>
      <c r="D167" s="3">
        <v>164</v>
      </c>
      <c r="E167" s="88">
        <v>43017</v>
      </c>
      <c r="F167" s="95">
        <v>0.4375</v>
      </c>
      <c r="G167" s="90" t="s">
        <v>4</v>
      </c>
      <c r="H167" s="2" t="str">
        <f t="shared" si="4"/>
        <v>43017Sam</v>
      </c>
      <c r="I167" s="108">
        <v>43017.458333333336</v>
      </c>
      <c r="J167" s="108">
        <v>43018.083333333336</v>
      </c>
      <c r="K167" s="12">
        <f t="shared" si="5"/>
        <v>15</v>
      </c>
      <c r="L167" s="109"/>
    </row>
    <row r="168" spans="1:12" ht="19.05" customHeight="1">
      <c r="A168" s="1">
        <v>165</v>
      </c>
      <c r="B168" s="83" t="s">
        <v>23</v>
      </c>
      <c r="C168" s="177" t="s">
        <v>137</v>
      </c>
      <c r="D168" s="3">
        <v>165</v>
      </c>
      <c r="E168" s="88">
        <v>43017</v>
      </c>
      <c r="F168" s="95">
        <v>0.79166666666666663</v>
      </c>
      <c r="G168" s="90" t="s">
        <v>18</v>
      </c>
      <c r="H168" s="2" t="str">
        <f t="shared" si="4"/>
        <v>43017Andy</v>
      </c>
      <c r="I168" s="85">
        <v>43017.75</v>
      </c>
      <c r="J168" s="85">
        <v>43018.166666666664</v>
      </c>
      <c r="K168" s="12">
        <f t="shared" si="5"/>
        <v>9.9999999999417923</v>
      </c>
      <c r="L168" s="109"/>
    </row>
    <row r="169" spans="1:12" ht="19.05" customHeight="1">
      <c r="A169" s="1">
        <v>166</v>
      </c>
      <c r="B169" s="84" t="s">
        <v>81</v>
      </c>
      <c r="C169" s="177" t="s">
        <v>234</v>
      </c>
      <c r="D169" s="3">
        <v>166</v>
      </c>
      <c r="E169" s="88">
        <v>43017</v>
      </c>
      <c r="F169" s="95">
        <v>0.6875</v>
      </c>
      <c r="G169" s="90" t="s">
        <v>2</v>
      </c>
      <c r="H169" s="2" t="str">
        <f t="shared" si="4"/>
        <v>43017Danny</v>
      </c>
      <c r="I169" s="85">
        <v>43017.625</v>
      </c>
      <c r="J169" s="85">
        <v>43018.041666666664</v>
      </c>
      <c r="K169" s="12">
        <f t="shared" si="5"/>
        <v>9.9999999999417923</v>
      </c>
      <c r="L169" s="109"/>
    </row>
    <row r="170" spans="1:12" ht="19.05" customHeight="1">
      <c r="A170" s="1">
        <v>167</v>
      </c>
      <c r="B170" s="83" t="s">
        <v>23</v>
      </c>
      <c r="C170" s="177" t="s">
        <v>45</v>
      </c>
      <c r="D170" s="3">
        <v>167</v>
      </c>
      <c r="E170" s="88">
        <v>43018</v>
      </c>
      <c r="F170" s="95">
        <v>0.375</v>
      </c>
      <c r="G170" s="90" t="s">
        <v>4</v>
      </c>
      <c r="H170" s="2" t="str">
        <f t="shared" si="4"/>
        <v>43018Sam</v>
      </c>
      <c r="I170" s="85">
        <v>43018.375</v>
      </c>
      <c r="J170" s="85">
        <v>43019.083333333336</v>
      </c>
      <c r="K170" s="12">
        <f t="shared" si="5"/>
        <v>17.000000000058208</v>
      </c>
      <c r="L170" s="109"/>
    </row>
    <row r="171" spans="1:12" ht="19.05" customHeight="1">
      <c r="A171" s="1">
        <v>168</v>
      </c>
      <c r="B171" s="83" t="s">
        <v>23</v>
      </c>
      <c r="C171" s="177" t="s">
        <v>126</v>
      </c>
      <c r="D171" s="3">
        <v>168</v>
      </c>
      <c r="E171" s="88">
        <v>43018</v>
      </c>
      <c r="F171" s="95">
        <v>0.70833333333333337</v>
      </c>
      <c r="G171" s="90" t="s">
        <v>6</v>
      </c>
      <c r="H171" s="2" t="str">
        <f t="shared" si="4"/>
        <v>43018Jordan</v>
      </c>
      <c r="I171" s="85">
        <v>43018.666666666664</v>
      </c>
      <c r="J171" s="85">
        <v>43019.291666666664</v>
      </c>
      <c r="K171" s="12">
        <f t="shared" si="5"/>
        <v>15</v>
      </c>
      <c r="L171" s="109"/>
    </row>
    <row r="172" spans="1:12" ht="19.05" customHeight="1">
      <c r="A172" s="1">
        <v>169</v>
      </c>
      <c r="B172" s="84" t="s">
        <v>136</v>
      </c>
      <c r="C172" s="177" t="s">
        <v>253</v>
      </c>
      <c r="D172" s="3">
        <v>169</v>
      </c>
      <c r="E172" s="88">
        <v>43018</v>
      </c>
      <c r="F172" s="95">
        <v>0.70833333333333337</v>
      </c>
      <c r="G172" s="90" t="s">
        <v>18</v>
      </c>
      <c r="H172" s="2" t="str">
        <f t="shared" si="4"/>
        <v>43018Andy</v>
      </c>
      <c r="I172" s="85">
        <v>43018.708333333336</v>
      </c>
      <c r="J172" s="85">
        <v>43019.25</v>
      </c>
      <c r="K172" s="12">
        <f t="shared" si="5"/>
        <v>12.999999999941792</v>
      </c>
      <c r="L172" s="86"/>
    </row>
    <row r="173" spans="1:12" ht="19.05" customHeight="1">
      <c r="A173" s="1">
        <v>170</v>
      </c>
      <c r="B173" s="84" t="s">
        <v>23</v>
      </c>
      <c r="C173" s="177" t="s">
        <v>217</v>
      </c>
      <c r="D173" s="3">
        <v>170</v>
      </c>
      <c r="E173" s="88">
        <v>43019</v>
      </c>
      <c r="F173" s="95">
        <v>0.22916666666666666</v>
      </c>
      <c r="G173" s="90" t="s">
        <v>2</v>
      </c>
      <c r="H173" s="2" t="str">
        <f t="shared" si="4"/>
        <v>43019Danny</v>
      </c>
      <c r="I173" s="85">
        <v>43019.208333333336</v>
      </c>
      <c r="J173" s="85">
        <v>43019.916666666664</v>
      </c>
      <c r="K173" s="12">
        <f t="shared" si="5"/>
        <v>16.999999999883585</v>
      </c>
      <c r="L173" s="109"/>
    </row>
    <row r="174" spans="1:12" ht="19.05" customHeight="1">
      <c r="A174" s="1">
        <v>171</v>
      </c>
      <c r="B174" s="84" t="s">
        <v>23</v>
      </c>
      <c r="C174" s="177" t="s">
        <v>218</v>
      </c>
      <c r="D174" s="3">
        <v>171</v>
      </c>
      <c r="E174" s="92">
        <v>43020</v>
      </c>
      <c r="F174" s="99">
        <v>0.625</v>
      </c>
      <c r="G174" s="90" t="s">
        <v>6</v>
      </c>
      <c r="H174" s="2" t="str">
        <f t="shared" si="4"/>
        <v>43020Jordan</v>
      </c>
      <c r="I174" s="85">
        <v>43020.583333333336</v>
      </c>
      <c r="J174" s="85">
        <v>43021.208333333336</v>
      </c>
      <c r="K174" s="12">
        <f t="shared" si="5"/>
        <v>15</v>
      </c>
      <c r="L174" s="86"/>
    </row>
    <row r="175" spans="1:12" ht="19.05" customHeight="1">
      <c r="A175" s="1">
        <v>172</v>
      </c>
      <c r="B175" s="84" t="s">
        <v>81</v>
      </c>
      <c r="C175" s="177" t="s">
        <v>127</v>
      </c>
      <c r="D175" s="3">
        <v>172</v>
      </c>
      <c r="E175" s="88">
        <v>43020</v>
      </c>
      <c r="F175" s="95">
        <v>0.39583333333333331</v>
      </c>
      <c r="G175" s="90" t="s">
        <v>18</v>
      </c>
      <c r="H175" s="2" t="str">
        <f t="shared" si="4"/>
        <v>43020Andy</v>
      </c>
      <c r="I175" s="108">
        <v>43020.375</v>
      </c>
      <c r="J175" s="108">
        <v>43021.083333333336</v>
      </c>
      <c r="K175" s="12">
        <f t="shared" si="5"/>
        <v>17.000000000058208</v>
      </c>
      <c r="L175" s="109"/>
    </row>
    <row r="176" spans="1:12" ht="19.05" customHeight="1">
      <c r="A176" s="1">
        <v>173</v>
      </c>
      <c r="B176" s="84" t="s">
        <v>17</v>
      </c>
      <c r="C176" s="177" t="s">
        <v>183</v>
      </c>
      <c r="D176" s="3">
        <v>173</v>
      </c>
      <c r="E176" s="88">
        <v>43020</v>
      </c>
      <c r="F176" s="95">
        <v>0.29166666666666669</v>
      </c>
      <c r="G176" s="90" t="s">
        <v>4</v>
      </c>
      <c r="H176" s="2" t="str">
        <f t="shared" si="4"/>
        <v>43020Sam</v>
      </c>
      <c r="I176" s="108">
        <v>43020.25</v>
      </c>
      <c r="J176" s="108">
        <v>43020.854166666664</v>
      </c>
      <c r="K176" s="12">
        <f t="shared" si="5"/>
        <v>14.499999999941792</v>
      </c>
      <c r="L176" s="86"/>
    </row>
    <row r="177" spans="1:12" ht="19.05" customHeight="1">
      <c r="A177" s="1">
        <v>174</v>
      </c>
      <c r="B177" s="84" t="s">
        <v>23</v>
      </c>
      <c r="C177" s="177" t="s">
        <v>128</v>
      </c>
      <c r="D177" s="3">
        <v>174</v>
      </c>
      <c r="E177" s="88">
        <v>43021</v>
      </c>
      <c r="F177" s="95">
        <v>0.20833333333333334</v>
      </c>
      <c r="G177" s="90" t="s">
        <v>4</v>
      </c>
      <c r="H177" s="2" t="str">
        <f t="shared" si="4"/>
        <v>43021Sam</v>
      </c>
      <c r="I177" s="85">
        <v>43021.166666666664</v>
      </c>
      <c r="J177" s="85">
        <v>43021.875</v>
      </c>
      <c r="K177" s="12">
        <f t="shared" si="5"/>
        <v>17.000000000058208</v>
      </c>
      <c r="L177" s="86"/>
    </row>
    <row r="178" spans="1:12" ht="19.05" customHeight="1">
      <c r="A178" s="1">
        <v>175</v>
      </c>
      <c r="B178" s="84" t="s">
        <v>17</v>
      </c>
      <c r="C178" s="177" t="s">
        <v>219</v>
      </c>
      <c r="D178" s="3">
        <v>175</v>
      </c>
      <c r="E178" s="88">
        <v>43022</v>
      </c>
      <c r="F178" s="95">
        <v>0.25</v>
      </c>
      <c r="G178" s="90" t="s">
        <v>4</v>
      </c>
      <c r="H178" s="2" t="str">
        <f t="shared" si="4"/>
        <v>43022Sam</v>
      </c>
      <c r="I178" s="85">
        <v>43022.25</v>
      </c>
      <c r="J178" s="85">
        <v>43022.916666666664</v>
      </c>
      <c r="K178" s="12">
        <f t="shared" si="5"/>
        <v>15.999999999941792</v>
      </c>
      <c r="L178" s="86"/>
    </row>
    <row r="179" spans="1:12" ht="19.05" customHeight="1">
      <c r="A179" s="1">
        <v>176</v>
      </c>
      <c r="B179" s="84" t="s">
        <v>23</v>
      </c>
      <c r="C179" s="177" t="s">
        <v>54</v>
      </c>
      <c r="D179" s="3">
        <v>176</v>
      </c>
      <c r="E179" s="88">
        <v>43023</v>
      </c>
      <c r="F179" s="95">
        <v>0.25</v>
      </c>
      <c r="G179" s="90" t="s">
        <v>2</v>
      </c>
      <c r="H179" s="2" t="str">
        <f t="shared" si="4"/>
        <v>43023Danny</v>
      </c>
      <c r="I179" s="85">
        <v>43023.208333333336</v>
      </c>
      <c r="J179" s="85">
        <v>43023.75</v>
      </c>
      <c r="K179" s="12">
        <f t="shared" si="5"/>
        <v>12.999999999941792</v>
      </c>
      <c r="L179" s="86"/>
    </row>
    <row r="180" spans="1:12" ht="19.05" customHeight="1">
      <c r="A180" s="1">
        <v>177</v>
      </c>
      <c r="B180" s="84" t="s">
        <v>17</v>
      </c>
      <c r="C180" s="177" t="s">
        <v>220</v>
      </c>
      <c r="D180" s="3">
        <v>177</v>
      </c>
      <c r="E180" s="92">
        <v>43024</v>
      </c>
      <c r="F180" s="99">
        <v>0.66666666666666663</v>
      </c>
      <c r="G180" s="90" t="s">
        <v>2</v>
      </c>
      <c r="H180" s="2" t="str">
        <f t="shared" si="4"/>
        <v>43024Danny</v>
      </c>
      <c r="I180" s="108">
        <v>43024.625</v>
      </c>
      <c r="J180" s="108">
        <v>43024.958333333336</v>
      </c>
      <c r="K180" s="12">
        <f t="shared" si="5"/>
        <v>8.0000000000582077</v>
      </c>
      <c r="L180" s="86"/>
    </row>
    <row r="181" spans="1:12" ht="19.05" customHeight="1">
      <c r="A181" s="1">
        <v>178</v>
      </c>
      <c r="B181" s="84" t="s">
        <v>23</v>
      </c>
      <c r="C181" s="177" t="s">
        <v>235</v>
      </c>
      <c r="D181" s="3">
        <v>178</v>
      </c>
      <c r="E181" s="88">
        <v>43024</v>
      </c>
      <c r="F181" s="99">
        <v>0.25</v>
      </c>
      <c r="G181" s="90" t="s">
        <v>6</v>
      </c>
      <c r="H181" s="2" t="str">
        <f t="shared" si="4"/>
        <v>43024Jordan</v>
      </c>
      <c r="I181" s="85">
        <v>43024.208333333336</v>
      </c>
      <c r="J181" s="85">
        <v>43024.958333333336</v>
      </c>
      <c r="K181" s="12">
        <f t="shared" si="5"/>
        <v>18</v>
      </c>
      <c r="L181" s="86"/>
    </row>
    <row r="182" spans="1:12" ht="19.05" customHeight="1">
      <c r="A182" s="1">
        <v>179</v>
      </c>
      <c r="B182" s="84" t="s">
        <v>23</v>
      </c>
      <c r="C182" s="177" t="s">
        <v>221</v>
      </c>
      <c r="D182" s="3">
        <v>179</v>
      </c>
      <c r="E182" s="88">
        <v>43025</v>
      </c>
      <c r="F182" s="95">
        <v>0.75</v>
      </c>
      <c r="G182" s="90" t="s">
        <v>4</v>
      </c>
      <c r="H182" s="2" t="str">
        <f t="shared" si="4"/>
        <v>43025Sam</v>
      </c>
      <c r="I182" s="85">
        <v>43025.708333333336</v>
      </c>
      <c r="J182" s="85">
        <v>43026.416666666664</v>
      </c>
      <c r="K182" s="12">
        <f t="shared" si="5"/>
        <v>16.999999999883585</v>
      </c>
      <c r="L182" s="86"/>
    </row>
    <row r="183" spans="1:12" ht="19.05" customHeight="1">
      <c r="A183" s="1">
        <v>180</v>
      </c>
      <c r="B183" s="84" t="s">
        <v>17</v>
      </c>
      <c r="C183" s="177" t="s">
        <v>236</v>
      </c>
      <c r="D183" s="3">
        <v>180</v>
      </c>
      <c r="E183" s="88">
        <v>43025</v>
      </c>
      <c r="F183" s="99">
        <v>0.16666666666666666</v>
      </c>
      <c r="G183" s="90" t="s">
        <v>18</v>
      </c>
      <c r="H183" s="2" t="str">
        <f t="shared" si="4"/>
        <v>43025Andy</v>
      </c>
      <c r="I183" s="108">
        <v>43025.1875</v>
      </c>
      <c r="J183" s="85">
        <v>43025.583333333336</v>
      </c>
      <c r="K183" s="12">
        <f t="shared" si="5"/>
        <v>9.5000000000582077</v>
      </c>
      <c r="L183" s="86"/>
    </row>
    <row r="184" spans="1:12" ht="19.05" customHeight="1">
      <c r="A184" s="1">
        <v>181</v>
      </c>
      <c r="B184" s="84" t="s">
        <v>17</v>
      </c>
      <c r="C184" s="177" t="s">
        <v>129</v>
      </c>
      <c r="D184" s="3">
        <v>181</v>
      </c>
      <c r="E184" s="88">
        <v>43025</v>
      </c>
      <c r="F184" s="98">
        <v>0.66666666666666663</v>
      </c>
      <c r="G184" s="90" t="s">
        <v>6</v>
      </c>
      <c r="H184" s="2" t="str">
        <f t="shared" si="4"/>
        <v>43025Jordan</v>
      </c>
      <c r="I184" s="85">
        <v>43025.625</v>
      </c>
      <c r="J184" s="85">
        <v>43026.125</v>
      </c>
      <c r="K184" s="12">
        <f t="shared" si="5"/>
        <v>12</v>
      </c>
      <c r="L184" s="86"/>
    </row>
    <row r="185" spans="1:12" ht="19.05" customHeight="1">
      <c r="A185" s="1">
        <v>182</v>
      </c>
      <c r="B185" s="84" t="s">
        <v>17</v>
      </c>
      <c r="C185" s="177" t="s">
        <v>130</v>
      </c>
      <c r="D185" s="3">
        <v>182</v>
      </c>
      <c r="E185" s="88">
        <v>43026</v>
      </c>
      <c r="F185" s="95">
        <v>0.625</v>
      </c>
      <c r="G185" s="90" t="s">
        <v>6</v>
      </c>
      <c r="H185" s="2" t="str">
        <f t="shared" si="4"/>
        <v>43026Jordan</v>
      </c>
      <c r="I185" s="85">
        <v>43026.583333333336</v>
      </c>
      <c r="J185" s="85">
        <v>43027.166666666664</v>
      </c>
      <c r="K185" s="12">
        <f t="shared" si="5"/>
        <v>13.999999999883585</v>
      </c>
      <c r="L185" s="86"/>
    </row>
    <row r="186" spans="1:12" ht="19.05" customHeight="1">
      <c r="A186" s="1">
        <v>183</v>
      </c>
      <c r="B186" s="84" t="s">
        <v>23</v>
      </c>
      <c r="C186" s="177" t="s">
        <v>237</v>
      </c>
      <c r="D186" s="3">
        <v>183</v>
      </c>
      <c r="E186" s="88">
        <v>43027</v>
      </c>
      <c r="F186" s="95">
        <v>0.25</v>
      </c>
      <c r="G186" s="90" t="s">
        <v>18</v>
      </c>
      <c r="H186" s="2" t="str">
        <f t="shared" si="4"/>
        <v>43027Andy</v>
      </c>
      <c r="I186" s="108">
        <v>43027.368055555555</v>
      </c>
      <c r="J186" s="108">
        <v>43027.8125</v>
      </c>
      <c r="K186" s="12">
        <f t="shared" si="5"/>
        <v>10.666666666686069</v>
      </c>
      <c r="L186" s="86"/>
    </row>
    <row r="187" spans="1:12" ht="19.05" customHeight="1">
      <c r="A187" s="1">
        <v>184</v>
      </c>
      <c r="B187" s="84" t="s">
        <v>23</v>
      </c>
      <c r="C187" s="177" t="s">
        <v>169</v>
      </c>
      <c r="D187" s="3">
        <v>184</v>
      </c>
      <c r="E187" s="92">
        <v>43028</v>
      </c>
      <c r="F187" s="98">
        <v>0.45833333333333331</v>
      </c>
      <c r="G187" s="90" t="s">
        <v>2</v>
      </c>
      <c r="H187" s="2" t="str">
        <f t="shared" si="4"/>
        <v>43028Danny</v>
      </c>
      <c r="I187" s="108" t="s">
        <v>131</v>
      </c>
      <c r="J187" s="108" t="s">
        <v>132</v>
      </c>
      <c r="K187" s="12">
        <f t="shared" si="5"/>
        <v>9.5000000000582077</v>
      </c>
      <c r="L187" s="86"/>
    </row>
    <row r="188" spans="1:12" ht="19.05" customHeight="1">
      <c r="A188" s="1">
        <v>185</v>
      </c>
      <c r="B188" s="84" t="s">
        <v>17</v>
      </c>
      <c r="C188" s="177" t="s">
        <v>239</v>
      </c>
      <c r="D188" s="3">
        <v>185</v>
      </c>
      <c r="E188" s="88">
        <v>43028</v>
      </c>
      <c r="F188" s="99">
        <v>0.70833333333333337</v>
      </c>
      <c r="G188" s="90" t="s">
        <v>6</v>
      </c>
      <c r="H188" s="2" t="str">
        <f t="shared" si="4"/>
        <v>43028Jordan</v>
      </c>
      <c r="I188" s="108">
        <v>43028.708333333336</v>
      </c>
      <c r="J188" s="108">
        <v>43029.083333333336</v>
      </c>
      <c r="K188" s="12">
        <f t="shared" si="5"/>
        <v>9</v>
      </c>
      <c r="L188" s="86"/>
    </row>
    <row r="189" spans="1:12" ht="19.05" customHeight="1">
      <c r="A189" s="1">
        <v>186</v>
      </c>
      <c r="B189" s="84" t="s">
        <v>17</v>
      </c>
      <c r="C189" s="177" t="s">
        <v>133</v>
      </c>
      <c r="D189" s="3">
        <v>186</v>
      </c>
      <c r="E189" s="88">
        <v>43029</v>
      </c>
      <c r="F189" s="95">
        <v>0.5</v>
      </c>
      <c r="G189" s="90" t="s">
        <v>6</v>
      </c>
      <c r="H189" s="2" t="str">
        <f t="shared" si="4"/>
        <v>43029Jordan</v>
      </c>
      <c r="I189" s="108" t="s">
        <v>134</v>
      </c>
      <c r="J189" s="108">
        <v>43030</v>
      </c>
      <c r="K189" s="12">
        <f t="shared" si="5"/>
        <v>11.499999999941792</v>
      </c>
      <c r="L189" s="86"/>
    </row>
    <row r="190" spans="1:12" ht="19.05" customHeight="1">
      <c r="A190" s="1">
        <v>187</v>
      </c>
      <c r="B190" s="84" t="s">
        <v>23</v>
      </c>
      <c r="C190" s="177" t="s">
        <v>84</v>
      </c>
      <c r="D190" s="3">
        <v>187</v>
      </c>
      <c r="E190" s="88">
        <v>43029</v>
      </c>
      <c r="F190" s="99">
        <v>0.91666666666666663</v>
      </c>
      <c r="G190" s="90" t="s">
        <v>2</v>
      </c>
      <c r="H190" s="2" t="str">
        <f t="shared" si="4"/>
        <v>43029Danny</v>
      </c>
      <c r="I190" s="108">
        <v>43030.041666666664</v>
      </c>
      <c r="J190" s="108">
        <v>43030.729166666664</v>
      </c>
      <c r="K190" s="12">
        <f t="shared" si="5"/>
        <v>16.5</v>
      </c>
      <c r="L190" s="86"/>
    </row>
    <row r="191" spans="1:12" ht="19.05" customHeight="1">
      <c r="A191" s="1">
        <v>188</v>
      </c>
      <c r="B191" s="84" t="s">
        <v>17</v>
      </c>
      <c r="C191" s="177" t="s">
        <v>135</v>
      </c>
      <c r="D191" s="3">
        <v>188</v>
      </c>
      <c r="E191" s="88">
        <v>43030</v>
      </c>
      <c r="F191" s="99">
        <v>0.16666666666666666</v>
      </c>
      <c r="G191" s="90" t="s">
        <v>18</v>
      </c>
      <c r="H191" s="2" t="str">
        <f t="shared" si="4"/>
        <v>43030Andy</v>
      </c>
      <c r="I191" s="108">
        <v>43030.15625</v>
      </c>
      <c r="J191" s="108">
        <v>43030.760416666664</v>
      </c>
      <c r="K191" s="12">
        <f t="shared" si="5"/>
        <v>14.499999999941792</v>
      </c>
      <c r="L191" s="86"/>
    </row>
    <row r="192" spans="1:12" ht="19.05" customHeight="1">
      <c r="A192" s="1">
        <v>189</v>
      </c>
      <c r="B192" s="84" t="s">
        <v>23</v>
      </c>
      <c r="C192" s="177" t="s">
        <v>60</v>
      </c>
      <c r="D192" s="3">
        <v>189</v>
      </c>
      <c r="E192" s="88">
        <v>43030</v>
      </c>
      <c r="F192" s="95">
        <v>0.75</v>
      </c>
      <c r="G192" s="90" t="s">
        <v>2</v>
      </c>
      <c r="H192" s="2" t="str">
        <f t="shared" si="4"/>
        <v>43030Danny</v>
      </c>
      <c r="I192" s="108">
        <v>43030.729166666664</v>
      </c>
      <c r="J192" s="108">
        <v>43031.354166666664</v>
      </c>
      <c r="K192" s="12">
        <f t="shared" si="5"/>
        <v>15</v>
      </c>
      <c r="L192" s="86"/>
    </row>
    <row r="193" spans="1:12" ht="19.05" customHeight="1">
      <c r="A193" s="1">
        <v>190</v>
      </c>
      <c r="B193" s="84" t="s">
        <v>23</v>
      </c>
      <c r="C193" s="177" t="s">
        <v>165</v>
      </c>
      <c r="D193" s="3">
        <v>190</v>
      </c>
      <c r="E193" s="88">
        <v>43030</v>
      </c>
      <c r="F193" s="95">
        <v>0.29166666666666669</v>
      </c>
      <c r="G193" s="90" t="s">
        <v>6</v>
      </c>
      <c r="H193" s="2" t="str">
        <f t="shared" si="4"/>
        <v>43030Jordan</v>
      </c>
      <c r="I193" s="108">
        <v>43030.25</v>
      </c>
      <c r="J193" s="108">
        <v>43030.729166666664</v>
      </c>
      <c r="K193" s="12">
        <f t="shared" si="5"/>
        <v>11.499999999941792</v>
      </c>
      <c r="L193" s="86"/>
    </row>
    <row r="194" spans="1:12" ht="19.05" customHeight="1">
      <c r="A194" s="1">
        <v>191</v>
      </c>
      <c r="B194" s="84" t="s">
        <v>23</v>
      </c>
      <c r="C194" s="177" t="s">
        <v>137</v>
      </c>
      <c r="D194" s="3">
        <v>191</v>
      </c>
      <c r="E194" s="88">
        <v>43032</v>
      </c>
      <c r="F194" s="95">
        <v>0.39583333333333331</v>
      </c>
      <c r="G194" s="90" t="s">
        <v>4</v>
      </c>
      <c r="H194" s="2" t="str">
        <f t="shared" si="4"/>
        <v>43032Sam</v>
      </c>
      <c r="I194" s="108">
        <v>43032.375</v>
      </c>
      <c r="J194" s="108">
        <v>43033.041666666664</v>
      </c>
      <c r="K194" s="12">
        <f t="shared" si="5"/>
        <v>15.999999999941792</v>
      </c>
      <c r="L194" s="86"/>
    </row>
    <row r="195" spans="1:12" ht="19.05" customHeight="1">
      <c r="A195" s="1">
        <v>192</v>
      </c>
      <c r="B195" s="84" t="s">
        <v>136</v>
      </c>
      <c r="C195" s="177" t="s">
        <v>222</v>
      </c>
      <c r="D195" s="3">
        <v>192</v>
      </c>
      <c r="E195" s="88">
        <v>43032</v>
      </c>
      <c r="F195" s="95">
        <v>0.16666666666666666</v>
      </c>
      <c r="G195" s="90" t="s">
        <v>18</v>
      </c>
      <c r="H195" s="2" t="str">
        <f t="shared" si="4"/>
        <v>43032Andy</v>
      </c>
      <c r="I195" s="108">
        <v>43032.472222222219</v>
      </c>
      <c r="J195" s="108">
        <v>43032.944444444445</v>
      </c>
      <c r="K195" s="12">
        <f t="shared" si="5"/>
        <v>11.333333333430346</v>
      </c>
      <c r="L195" s="86"/>
    </row>
    <row r="196" spans="1:12" ht="19.05" customHeight="1">
      <c r="A196" s="1">
        <v>193</v>
      </c>
      <c r="B196" s="83" t="s">
        <v>17</v>
      </c>
      <c r="C196" s="177" t="s">
        <v>138</v>
      </c>
      <c r="D196" s="3">
        <v>193</v>
      </c>
      <c r="E196" s="88">
        <v>43033</v>
      </c>
      <c r="F196" s="99">
        <v>0.70833333333333337</v>
      </c>
      <c r="G196" s="90" t="s">
        <v>6</v>
      </c>
      <c r="H196" s="2" t="str">
        <f t="shared" ref="H196:H259" si="6">E196&amp;G196</f>
        <v>43033Jordan</v>
      </c>
      <c r="I196" s="108">
        <v>43033.666666666664</v>
      </c>
      <c r="J196" s="108">
        <v>43034.25</v>
      </c>
      <c r="K196" s="12">
        <f t="shared" ref="K196:K259" si="7">IF(OR(I196="", J196=""),"",(J196-I196)*24)</f>
        <v>14.000000000058208</v>
      </c>
      <c r="L196" s="86"/>
    </row>
    <row r="197" spans="1:12" ht="19.05" customHeight="1">
      <c r="A197" s="1">
        <v>194</v>
      </c>
      <c r="B197" s="83" t="s">
        <v>136</v>
      </c>
      <c r="C197" s="177" t="s">
        <v>139</v>
      </c>
      <c r="D197" s="3">
        <v>194</v>
      </c>
      <c r="E197" s="88">
        <v>43034</v>
      </c>
      <c r="F197" s="95">
        <v>0.45833333333333331</v>
      </c>
      <c r="G197" s="90" t="s">
        <v>2</v>
      </c>
      <c r="H197" s="2" t="str">
        <f t="shared" si="6"/>
        <v>43034Danny</v>
      </c>
      <c r="I197" s="85">
        <v>43034.416666666664</v>
      </c>
      <c r="J197" s="85">
        <v>43035.041666666664</v>
      </c>
      <c r="K197" s="12">
        <f t="shared" si="7"/>
        <v>15</v>
      </c>
      <c r="L197" s="86"/>
    </row>
    <row r="198" spans="1:12" ht="19.05" customHeight="1">
      <c r="A198" s="1">
        <v>195</v>
      </c>
      <c r="B198" s="84" t="s">
        <v>17</v>
      </c>
      <c r="C198" s="177" t="s">
        <v>82</v>
      </c>
      <c r="D198" s="3">
        <v>195</v>
      </c>
      <c r="E198" s="88">
        <v>43035</v>
      </c>
      <c r="F198" s="98">
        <v>0.6875</v>
      </c>
      <c r="G198" s="90" t="s">
        <v>18</v>
      </c>
      <c r="H198" s="2" t="str">
        <f t="shared" si="6"/>
        <v>43035Andy</v>
      </c>
      <c r="I198" s="85">
        <v>43035.625</v>
      </c>
      <c r="J198" s="85">
        <v>43036.333333333336</v>
      </c>
      <c r="K198" s="12">
        <f t="shared" si="7"/>
        <v>17.000000000058208</v>
      </c>
      <c r="L198" s="86"/>
    </row>
    <row r="199" spans="1:12" ht="19.05" customHeight="1">
      <c r="A199" s="1">
        <v>196</v>
      </c>
      <c r="B199" s="84" t="s">
        <v>23</v>
      </c>
      <c r="C199" s="177" t="s">
        <v>245</v>
      </c>
      <c r="D199" s="3">
        <v>196</v>
      </c>
      <c r="E199" s="88">
        <v>43035</v>
      </c>
      <c r="F199" s="95">
        <v>0.75</v>
      </c>
      <c r="G199" s="90" t="s">
        <v>6</v>
      </c>
      <c r="H199" s="2" t="str">
        <f t="shared" si="6"/>
        <v>43035Jordan</v>
      </c>
      <c r="I199" s="85">
        <v>43035.625</v>
      </c>
      <c r="J199" s="85">
        <v>43035.979166666664</v>
      </c>
      <c r="K199" s="12">
        <f t="shared" si="7"/>
        <v>8.4999999999417923</v>
      </c>
      <c r="L199" s="86"/>
    </row>
    <row r="200" spans="1:12" ht="19.05" customHeight="1">
      <c r="A200" s="1">
        <v>197</v>
      </c>
      <c r="B200" s="83" t="s">
        <v>23</v>
      </c>
      <c r="C200" s="177" t="s">
        <v>140</v>
      </c>
      <c r="D200" s="3">
        <v>197</v>
      </c>
      <c r="E200" s="88">
        <v>43036</v>
      </c>
      <c r="F200" s="95">
        <v>0.66666666666666663</v>
      </c>
      <c r="G200" s="90" t="s">
        <v>2</v>
      </c>
      <c r="H200" s="2" t="str">
        <f t="shared" si="6"/>
        <v>43036Danny</v>
      </c>
      <c r="I200" s="85">
        <v>43035.6875</v>
      </c>
      <c r="J200" s="85">
        <v>43036.229166666664</v>
      </c>
      <c r="K200" s="12">
        <f t="shared" si="7"/>
        <v>12.999999999941792</v>
      </c>
      <c r="L200" s="86"/>
    </row>
    <row r="201" spans="1:12" ht="19.05" customHeight="1">
      <c r="A201" s="1">
        <v>198</v>
      </c>
      <c r="B201" s="84" t="s">
        <v>61</v>
      </c>
      <c r="C201" s="177" t="s">
        <v>141</v>
      </c>
      <c r="D201" s="3">
        <v>198</v>
      </c>
      <c r="E201" s="88">
        <v>43036</v>
      </c>
      <c r="F201" s="95">
        <v>0.75</v>
      </c>
      <c r="G201" s="90" t="s">
        <v>4</v>
      </c>
      <c r="H201" s="2" t="str">
        <f t="shared" si="6"/>
        <v>43036Sam</v>
      </c>
      <c r="I201" s="85">
        <v>43036.708333333336</v>
      </c>
      <c r="J201" s="85">
        <v>43037.166666666664</v>
      </c>
      <c r="K201" s="12">
        <f t="shared" si="7"/>
        <v>10.999999999883585</v>
      </c>
      <c r="L201" s="86"/>
    </row>
    <row r="202" spans="1:12" ht="19.05" customHeight="1">
      <c r="A202" s="1">
        <v>199</v>
      </c>
      <c r="B202" s="84" t="s">
        <v>17</v>
      </c>
      <c r="C202" s="177" t="s">
        <v>142</v>
      </c>
      <c r="D202" s="3">
        <v>199</v>
      </c>
      <c r="E202" s="88">
        <v>43038</v>
      </c>
      <c r="F202" s="95">
        <v>0.33333333333333331</v>
      </c>
      <c r="G202" s="90" t="s">
        <v>18</v>
      </c>
      <c r="H202" s="2" t="str">
        <f t="shared" si="6"/>
        <v>43038Andy</v>
      </c>
      <c r="I202" s="85">
        <v>43038.333333333336</v>
      </c>
      <c r="J202" s="85">
        <v>43038.875</v>
      </c>
      <c r="K202" s="12">
        <f t="shared" si="7"/>
        <v>12.999999999941792</v>
      </c>
      <c r="L202" s="86"/>
    </row>
    <row r="203" spans="1:12" ht="19.05" customHeight="1">
      <c r="A203" s="1">
        <v>200</v>
      </c>
      <c r="B203" s="84" t="s">
        <v>125</v>
      </c>
      <c r="C203" s="177" t="s">
        <v>247</v>
      </c>
      <c r="D203" s="3">
        <v>200</v>
      </c>
      <c r="E203" s="88">
        <v>43038</v>
      </c>
      <c r="F203" s="95">
        <v>0.5</v>
      </c>
      <c r="G203" s="90" t="s">
        <v>2</v>
      </c>
      <c r="H203" s="2" t="str">
        <f t="shared" si="6"/>
        <v>43038Danny</v>
      </c>
      <c r="I203" s="85">
        <v>43038.458333333336</v>
      </c>
      <c r="J203" s="85">
        <v>43038.958333333336</v>
      </c>
      <c r="K203" s="12">
        <f t="shared" si="7"/>
        <v>12</v>
      </c>
      <c r="L203" s="86"/>
    </row>
    <row r="204" spans="1:12" ht="19.05" customHeight="1">
      <c r="A204" s="1">
        <v>201</v>
      </c>
      <c r="B204" s="83" t="s">
        <v>17</v>
      </c>
      <c r="C204" s="177" t="s">
        <v>248</v>
      </c>
      <c r="D204" s="3">
        <v>201</v>
      </c>
      <c r="E204" s="88">
        <v>43038</v>
      </c>
      <c r="F204" s="95">
        <v>0.54166666666666663</v>
      </c>
      <c r="G204" s="90" t="s">
        <v>6</v>
      </c>
      <c r="H204" s="2" t="str">
        <f t="shared" si="6"/>
        <v>43038Jordan</v>
      </c>
      <c r="I204" s="85">
        <v>43038.541666666664</v>
      </c>
      <c r="J204" s="85">
        <v>43039.083333333336</v>
      </c>
      <c r="K204" s="12">
        <f t="shared" si="7"/>
        <v>13.000000000116415</v>
      </c>
      <c r="L204" s="86"/>
    </row>
    <row r="205" spans="1:12" ht="19.05" customHeight="1">
      <c r="A205" s="1">
        <v>202</v>
      </c>
      <c r="B205" s="84" t="s">
        <v>17</v>
      </c>
      <c r="C205" s="177" t="s">
        <v>185</v>
      </c>
      <c r="D205" s="3">
        <v>202</v>
      </c>
      <c r="E205" s="88">
        <v>43039</v>
      </c>
      <c r="F205" s="95">
        <v>0.33333333333333331</v>
      </c>
      <c r="G205" s="90" t="s">
        <v>18</v>
      </c>
      <c r="H205" s="2" t="str">
        <f t="shared" si="6"/>
        <v>43039Andy</v>
      </c>
      <c r="I205" s="85">
        <v>43039.3125</v>
      </c>
      <c r="J205" s="85">
        <v>43039.916666666664</v>
      </c>
      <c r="K205" s="12">
        <f t="shared" si="7"/>
        <v>14.499999999941792</v>
      </c>
      <c r="L205" s="86"/>
    </row>
    <row r="206" spans="1:12" ht="19.05" customHeight="1">
      <c r="A206" s="1">
        <v>203</v>
      </c>
      <c r="B206" s="84" t="s">
        <v>23</v>
      </c>
      <c r="C206" s="177" t="s">
        <v>78</v>
      </c>
      <c r="D206" s="3">
        <v>203</v>
      </c>
      <c r="E206" s="88">
        <v>43039</v>
      </c>
      <c r="F206" s="95">
        <v>0.70833333333333337</v>
      </c>
      <c r="G206" s="90" t="s">
        <v>2</v>
      </c>
      <c r="H206" s="2" t="str">
        <f t="shared" si="6"/>
        <v>43039Danny</v>
      </c>
      <c r="I206" s="85">
        <v>43039.6875</v>
      </c>
      <c r="J206" s="85">
        <v>43040.125</v>
      </c>
      <c r="K206" s="12">
        <f t="shared" si="7"/>
        <v>10.5</v>
      </c>
      <c r="L206" s="86"/>
    </row>
    <row r="207" spans="1:12" ht="19.05" customHeight="1">
      <c r="A207" s="1">
        <v>204</v>
      </c>
      <c r="B207" s="84" t="s">
        <v>81</v>
      </c>
      <c r="C207" s="177" t="s">
        <v>249</v>
      </c>
      <c r="D207" s="3">
        <v>204</v>
      </c>
      <c r="E207" s="88">
        <v>43039</v>
      </c>
      <c r="F207" s="95">
        <v>0.66666666666666663</v>
      </c>
      <c r="G207" s="90" t="s">
        <v>6</v>
      </c>
      <c r="H207" s="2" t="str">
        <f t="shared" si="6"/>
        <v>43039Jordan</v>
      </c>
      <c r="I207" s="85">
        <v>43039.625</v>
      </c>
      <c r="J207" s="85">
        <v>43040.041666666664</v>
      </c>
      <c r="K207" s="12">
        <f t="shared" si="7"/>
        <v>9.9999999999417923</v>
      </c>
      <c r="L207" s="86"/>
    </row>
    <row r="208" spans="1:12" ht="19.05" customHeight="1">
      <c r="A208" s="1">
        <v>205</v>
      </c>
      <c r="B208" s="83" t="s">
        <v>17</v>
      </c>
      <c r="C208" s="177" t="s">
        <v>225</v>
      </c>
      <c r="D208" s="3">
        <v>205</v>
      </c>
      <c r="E208" s="88">
        <v>43040</v>
      </c>
      <c r="F208" s="95">
        <v>0.375</v>
      </c>
      <c r="G208" s="90" t="s">
        <v>4</v>
      </c>
      <c r="H208" s="2" t="str">
        <f t="shared" si="6"/>
        <v>43040Sam</v>
      </c>
      <c r="I208" s="85">
        <v>43040.416666666664</v>
      </c>
      <c r="J208" s="85">
        <v>43040.958333333336</v>
      </c>
      <c r="K208" s="12">
        <f t="shared" si="7"/>
        <v>13.000000000116415</v>
      </c>
      <c r="L208" s="86"/>
    </row>
    <row r="209" spans="1:13" ht="19.05" customHeight="1">
      <c r="A209" s="1">
        <v>206</v>
      </c>
      <c r="B209" s="84" t="s">
        <v>17</v>
      </c>
      <c r="C209" s="177" t="s">
        <v>94</v>
      </c>
      <c r="D209" s="3">
        <v>206</v>
      </c>
      <c r="E209" s="88">
        <v>43040</v>
      </c>
      <c r="F209" s="95">
        <v>4.1666666666666664E-2</v>
      </c>
      <c r="G209" s="90" t="s">
        <v>6</v>
      </c>
      <c r="H209" s="2" t="str">
        <f t="shared" si="6"/>
        <v>43040Jordan</v>
      </c>
      <c r="I209" s="85">
        <v>43040.041666666664</v>
      </c>
      <c r="J209" s="85">
        <v>43040.791666666664</v>
      </c>
      <c r="K209" s="12">
        <f t="shared" si="7"/>
        <v>18</v>
      </c>
      <c r="L209" s="86"/>
    </row>
    <row r="210" spans="1:13" ht="19.05" customHeight="1">
      <c r="A210" s="1">
        <v>207</v>
      </c>
      <c r="B210" s="84" t="s">
        <v>17</v>
      </c>
      <c r="C210" s="177" t="s">
        <v>226</v>
      </c>
      <c r="D210" s="3">
        <v>207</v>
      </c>
      <c r="E210" s="88">
        <v>43040</v>
      </c>
      <c r="F210" s="95">
        <v>0.52083333333333337</v>
      </c>
      <c r="G210" s="90" t="s">
        <v>2</v>
      </c>
      <c r="H210" s="2" t="str">
        <f t="shared" si="6"/>
        <v>43040Danny</v>
      </c>
      <c r="I210" s="85">
        <v>43040.5</v>
      </c>
      <c r="J210" s="110">
        <v>43041.166666666664</v>
      </c>
      <c r="K210" s="12">
        <f t="shared" si="7"/>
        <v>15.999999999941792</v>
      </c>
      <c r="L210" s="86"/>
    </row>
    <row r="211" spans="1:13" ht="19.05" customHeight="1">
      <c r="A211" s="1">
        <v>208</v>
      </c>
      <c r="B211" s="84" t="s">
        <v>23</v>
      </c>
      <c r="C211" s="177" t="s">
        <v>117</v>
      </c>
      <c r="D211" s="3">
        <v>208</v>
      </c>
      <c r="E211" s="88">
        <v>43040</v>
      </c>
      <c r="F211" s="95">
        <v>0.625</v>
      </c>
      <c r="G211" s="90" t="s">
        <v>18</v>
      </c>
      <c r="H211" s="2" t="str">
        <f t="shared" si="6"/>
        <v>43040Andy</v>
      </c>
      <c r="I211" s="85">
        <v>43040.583333333336</v>
      </c>
      <c r="J211" s="85">
        <v>43041.166666666664</v>
      </c>
      <c r="K211" s="12">
        <f t="shared" si="7"/>
        <v>13.999999999883585</v>
      </c>
      <c r="L211" s="86"/>
    </row>
    <row r="212" spans="1:13" ht="19.05" customHeight="1">
      <c r="A212" s="1">
        <v>209</v>
      </c>
      <c r="B212" s="84" t="s">
        <v>17</v>
      </c>
      <c r="C212" s="177" t="s">
        <v>227</v>
      </c>
      <c r="D212" s="3">
        <v>209</v>
      </c>
      <c r="E212" s="88">
        <v>43041</v>
      </c>
      <c r="F212" s="100">
        <v>0.33333333333333331</v>
      </c>
      <c r="G212" s="90" t="s">
        <v>6</v>
      </c>
      <c r="H212" s="2" t="str">
        <f t="shared" si="6"/>
        <v>43041Jordan</v>
      </c>
      <c r="I212" s="85">
        <v>43041.333333333336</v>
      </c>
      <c r="J212" s="85">
        <v>43041.875</v>
      </c>
      <c r="K212" s="12">
        <f t="shared" si="7"/>
        <v>12.999999999941792</v>
      </c>
      <c r="L212" s="86"/>
    </row>
    <row r="213" spans="1:13" ht="19.05" customHeight="1">
      <c r="A213" s="1">
        <v>210</v>
      </c>
      <c r="B213" s="84" t="s">
        <v>23</v>
      </c>
      <c r="C213" s="177" t="s">
        <v>228</v>
      </c>
      <c r="D213" s="3">
        <v>210</v>
      </c>
      <c r="E213" s="88">
        <v>43042</v>
      </c>
      <c r="F213" s="95">
        <v>0.91666666666666663</v>
      </c>
      <c r="G213" s="90" t="s">
        <v>2</v>
      </c>
      <c r="H213" s="2" t="str">
        <f t="shared" si="6"/>
        <v>43042Danny</v>
      </c>
      <c r="I213" s="85">
        <v>43042.875</v>
      </c>
      <c r="J213" s="85">
        <v>43043.458333333336</v>
      </c>
      <c r="K213" s="12">
        <f t="shared" si="7"/>
        <v>14.000000000058208</v>
      </c>
      <c r="L213" s="86"/>
    </row>
    <row r="214" spans="1:13" ht="19.05" customHeight="1">
      <c r="A214" s="1">
        <v>211</v>
      </c>
      <c r="B214" s="84" t="s">
        <v>23</v>
      </c>
      <c r="C214" s="177" t="s">
        <v>229</v>
      </c>
      <c r="D214" s="3">
        <v>211</v>
      </c>
      <c r="E214" s="88">
        <v>43042</v>
      </c>
      <c r="F214" s="95">
        <v>4.1666666666666664E-2</v>
      </c>
      <c r="G214" s="90" t="s">
        <v>18</v>
      </c>
      <c r="H214" s="2" t="str">
        <f t="shared" si="6"/>
        <v>43042Andy</v>
      </c>
      <c r="I214" s="85">
        <v>43041</v>
      </c>
      <c r="J214" s="85">
        <v>43041.625</v>
      </c>
      <c r="K214" s="12">
        <f t="shared" si="7"/>
        <v>15</v>
      </c>
      <c r="L214" s="86"/>
    </row>
    <row r="215" spans="1:13" ht="19.05" customHeight="1">
      <c r="A215" s="1">
        <v>212</v>
      </c>
      <c r="B215" s="84" t="s">
        <v>23</v>
      </c>
      <c r="C215" s="177" t="s">
        <v>144</v>
      </c>
      <c r="D215" s="3">
        <v>212</v>
      </c>
      <c r="E215" s="88">
        <v>43042</v>
      </c>
      <c r="F215" s="95">
        <v>0.41666666666666669</v>
      </c>
      <c r="G215" s="90" t="s">
        <v>6</v>
      </c>
      <c r="H215" s="2" t="str">
        <f t="shared" si="6"/>
        <v>43042Jordan</v>
      </c>
      <c r="I215" s="85">
        <v>43042.375</v>
      </c>
      <c r="J215" s="85">
        <v>43043.083333333336</v>
      </c>
      <c r="K215" s="12">
        <f t="shared" si="7"/>
        <v>17.000000000058208</v>
      </c>
      <c r="L215" s="86"/>
    </row>
    <row r="216" spans="1:13" ht="19.05" customHeight="1">
      <c r="A216" s="1">
        <v>213</v>
      </c>
      <c r="B216" s="84" t="s">
        <v>17</v>
      </c>
      <c r="C216" s="177" t="s">
        <v>231</v>
      </c>
      <c r="D216" s="3">
        <v>213</v>
      </c>
      <c r="E216" s="88">
        <v>43044</v>
      </c>
      <c r="F216" s="95">
        <v>0.75</v>
      </c>
      <c r="G216" s="90" t="s">
        <v>18</v>
      </c>
      <c r="H216" s="2" t="str">
        <f t="shared" si="6"/>
        <v>43044Andy</v>
      </c>
      <c r="I216" s="85">
        <v>43044.708333333336</v>
      </c>
      <c r="J216" s="85">
        <v>43045.125</v>
      </c>
      <c r="K216" s="12">
        <f t="shared" si="7"/>
        <v>9.9999999999417923</v>
      </c>
      <c r="L216" s="86"/>
    </row>
    <row r="217" spans="1:13" ht="19.05" customHeight="1">
      <c r="A217" s="1">
        <v>214</v>
      </c>
      <c r="B217" s="83" t="s">
        <v>17</v>
      </c>
      <c r="C217" s="177" t="s">
        <v>143</v>
      </c>
      <c r="D217" s="3">
        <v>214</v>
      </c>
      <c r="E217" s="88">
        <v>43044</v>
      </c>
      <c r="F217" s="95">
        <v>0.91666666666666663</v>
      </c>
      <c r="G217" s="90" t="s">
        <v>2</v>
      </c>
      <c r="H217" s="2" t="str">
        <f t="shared" si="6"/>
        <v>43044Danny</v>
      </c>
      <c r="I217" s="85">
        <v>43044.916666666664</v>
      </c>
      <c r="J217" s="85">
        <v>43045.625</v>
      </c>
      <c r="K217" s="12">
        <f t="shared" si="7"/>
        <v>17.000000000058208</v>
      </c>
      <c r="L217" s="86"/>
    </row>
    <row r="218" spans="1:13" ht="19.05" customHeight="1">
      <c r="A218" s="1">
        <v>215</v>
      </c>
      <c r="B218" s="84" t="s">
        <v>23</v>
      </c>
      <c r="C218" s="177" t="s">
        <v>232</v>
      </c>
      <c r="D218" s="3">
        <v>215</v>
      </c>
      <c r="E218" s="88">
        <v>43045</v>
      </c>
      <c r="F218" s="95">
        <v>0.70833333333333337</v>
      </c>
      <c r="G218" s="90" t="s">
        <v>4</v>
      </c>
      <c r="H218" s="2" t="str">
        <f t="shared" si="6"/>
        <v>43045Sam</v>
      </c>
      <c r="I218" s="85">
        <v>43045.666666666664</v>
      </c>
      <c r="J218" s="85">
        <v>43046.125</v>
      </c>
      <c r="K218" s="12">
        <f t="shared" si="7"/>
        <v>11.000000000058208</v>
      </c>
      <c r="L218" s="86"/>
    </row>
    <row r="219" spans="1:13" ht="19.05" customHeight="1">
      <c r="A219" s="1">
        <v>216</v>
      </c>
      <c r="B219" s="84" t="s">
        <v>23</v>
      </c>
      <c r="C219" s="177" t="s">
        <v>230</v>
      </c>
      <c r="D219" s="3">
        <v>216</v>
      </c>
      <c r="E219" s="88">
        <v>43046</v>
      </c>
      <c r="F219" s="95">
        <v>0.83333333333333337</v>
      </c>
      <c r="G219" s="90" t="s">
        <v>4</v>
      </c>
      <c r="H219" s="2" t="str">
        <f t="shared" si="6"/>
        <v>43046Sam</v>
      </c>
      <c r="I219" s="85">
        <v>43046.791666666664</v>
      </c>
      <c r="J219" s="85">
        <v>43047.333333333336</v>
      </c>
      <c r="K219" s="12">
        <f t="shared" si="7"/>
        <v>13.000000000116415</v>
      </c>
      <c r="L219" s="86"/>
    </row>
    <row r="220" spans="1:13" ht="19.05" customHeight="1">
      <c r="A220" s="1">
        <v>217</v>
      </c>
      <c r="B220" s="84" t="s">
        <v>23</v>
      </c>
      <c r="C220" s="177" t="s">
        <v>79</v>
      </c>
      <c r="D220" s="3">
        <v>217</v>
      </c>
      <c r="E220" s="88">
        <v>43046</v>
      </c>
      <c r="F220" s="95">
        <v>8.3333333333333329E-2</v>
      </c>
      <c r="G220" s="90" t="s">
        <v>6</v>
      </c>
      <c r="H220" s="2" t="str">
        <f t="shared" si="6"/>
        <v>43046Jordan</v>
      </c>
      <c r="I220" s="85">
        <v>43046.020833333336</v>
      </c>
      <c r="J220" s="85">
        <v>43046.875</v>
      </c>
      <c r="K220" s="12">
        <f t="shared" si="7"/>
        <v>20.499999999941792</v>
      </c>
      <c r="L220" s="86"/>
    </row>
    <row r="221" spans="1:13" ht="19.05" customHeight="1">
      <c r="A221" s="1">
        <v>218</v>
      </c>
      <c r="B221" s="84" t="s">
        <v>125</v>
      </c>
      <c r="C221" s="177" t="s">
        <v>233</v>
      </c>
      <c r="D221" s="3">
        <v>218</v>
      </c>
      <c r="E221" s="88">
        <v>43046</v>
      </c>
      <c r="F221" s="95">
        <v>0.45833333333333331</v>
      </c>
      <c r="G221" s="90" t="s">
        <v>2</v>
      </c>
      <c r="H221" s="2" t="str">
        <f t="shared" si="6"/>
        <v>43046Danny</v>
      </c>
      <c r="I221" s="85">
        <v>43046.416666666664</v>
      </c>
      <c r="J221" s="85">
        <v>43046.979166666664</v>
      </c>
      <c r="K221" s="12">
        <f t="shared" si="7"/>
        <v>13.5</v>
      </c>
      <c r="L221" s="86"/>
    </row>
    <row r="222" spans="1:13" ht="19.05" customHeight="1">
      <c r="A222" s="1">
        <v>219</v>
      </c>
      <c r="B222" s="84" t="s">
        <v>17</v>
      </c>
      <c r="C222" s="177" t="s">
        <v>145</v>
      </c>
      <c r="D222" s="3">
        <v>219</v>
      </c>
      <c r="E222" s="88">
        <v>43047</v>
      </c>
      <c r="F222" s="95">
        <v>0.45833333333333331</v>
      </c>
      <c r="G222" s="90" t="s">
        <v>18</v>
      </c>
      <c r="H222" s="2" t="str">
        <f t="shared" si="6"/>
        <v>43047Andy</v>
      </c>
      <c r="I222" s="85">
        <v>43047.416666666664</v>
      </c>
      <c r="J222" s="85">
        <v>43047.958333333336</v>
      </c>
      <c r="K222" s="12">
        <f t="shared" si="7"/>
        <v>13.000000000116415</v>
      </c>
      <c r="L222" s="86"/>
      <c r="M222" s="107"/>
    </row>
    <row r="223" spans="1:13" ht="19.05" customHeight="1">
      <c r="A223" s="1">
        <v>220</v>
      </c>
      <c r="B223" s="83" t="s">
        <v>23</v>
      </c>
      <c r="C223" s="177" t="s">
        <v>203</v>
      </c>
      <c r="D223" s="3">
        <v>220</v>
      </c>
      <c r="E223" s="88">
        <v>43048</v>
      </c>
      <c r="F223" s="95">
        <v>0.58333333333333337</v>
      </c>
      <c r="G223" s="90" t="s">
        <v>2</v>
      </c>
      <c r="H223" s="2" t="str">
        <f t="shared" si="6"/>
        <v>43048Danny</v>
      </c>
      <c r="I223" s="85">
        <v>43048.5625</v>
      </c>
      <c r="J223" s="85">
        <v>43049.041666666664</v>
      </c>
      <c r="K223" s="12">
        <f t="shared" si="7"/>
        <v>11.499999999941792</v>
      </c>
      <c r="L223" s="86"/>
    </row>
    <row r="224" spans="1:13" ht="19.05" customHeight="1">
      <c r="A224" s="1">
        <v>221</v>
      </c>
      <c r="B224" s="83" t="s">
        <v>23</v>
      </c>
      <c r="C224" s="177" t="s">
        <v>214</v>
      </c>
      <c r="D224" s="3">
        <v>221</v>
      </c>
      <c r="E224" s="88">
        <v>43049</v>
      </c>
      <c r="F224" s="95">
        <v>0.54166666666666663</v>
      </c>
      <c r="G224" s="90" t="s">
        <v>2</v>
      </c>
      <c r="H224" s="2" t="str">
        <f t="shared" si="6"/>
        <v>43049Danny</v>
      </c>
      <c r="I224" s="85">
        <v>43049.520833333336</v>
      </c>
      <c r="J224" s="85">
        <v>43049.791666666664</v>
      </c>
      <c r="K224" s="12">
        <f t="shared" si="7"/>
        <v>6.4999999998835847</v>
      </c>
      <c r="L224" s="86"/>
    </row>
    <row r="225" spans="1:13" ht="19.05" customHeight="1">
      <c r="A225" s="1">
        <v>222</v>
      </c>
      <c r="B225" s="84" t="s">
        <v>17</v>
      </c>
      <c r="C225" s="177" t="s">
        <v>72</v>
      </c>
      <c r="D225" s="3">
        <v>222</v>
      </c>
      <c r="E225" s="88">
        <v>43049</v>
      </c>
      <c r="F225" s="95">
        <v>0.20833333333333334</v>
      </c>
      <c r="G225" s="90" t="s">
        <v>4</v>
      </c>
      <c r="H225" s="2" t="str">
        <f t="shared" si="6"/>
        <v>43049Sam</v>
      </c>
      <c r="I225" s="85">
        <v>43049.166666666664</v>
      </c>
      <c r="J225" s="85">
        <v>43049.875</v>
      </c>
      <c r="K225" s="12">
        <f t="shared" si="7"/>
        <v>17.000000000058208</v>
      </c>
      <c r="L225" s="86"/>
    </row>
    <row r="226" spans="1:13" ht="19.05" customHeight="1">
      <c r="A226" s="1">
        <v>223</v>
      </c>
      <c r="B226" s="84" t="s">
        <v>23</v>
      </c>
      <c r="C226" s="177" t="s">
        <v>102</v>
      </c>
      <c r="D226" s="3">
        <v>223</v>
      </c>
      <c r="E226" s="88">
        <v>43050</v>
      </c>
      <c r="F226" s="95">
        <v>0.83333333333333337</v>
      </c>
      <c r="G226" s="90" t="s">
        <v>18</v>
      </c>
      <c r="H226" s="2" t="str">
        <f t="shared" si="6"/>
        <v>43050Andy</v>
      </c>
      <c r="I226" s="85">
        <v>43050.833333333336</v>
      </c>
      <c r="J226" s="85">
        <v>43051.625</v>
      </c>
      <c r="K226" s="12">
        <f t="shared" si="7"/>
        <v>18.999999999941792</v>
      </c>
      <c r="L226" s="86"/>
      <c r="M226" s="107"/>
    </row>
    <row r="227" spans="1:13" ht="19.05" customHeight="1">
      <c r="A227" s="1">
        <v>224</v>
      </c>
      <c r="B227" s="84" t="s">
        <v>81</v>
      </c>
      <c r="C227" s="177" t="s">
        <v>70</v>
      </c>
      <c r="D227" s="3">
        <v>224</v>
      </c>
      <c r="E227" s="88">
        <v>43050</v>
      </c>
      <c r="F227" s="95">
        <v>0.29166666666666669</v>
      </c>
      <c r="G227" s="90" t="s">
        <v>4</v>
      </c>
      <c r="H227" s="2" t="str">
        <f t="shared" si="6"/>
        <v>43050Sam</v>
      </c>
      <c r="I227" s="85">
        <v>43050.291666666664</v>
      </c>
      <c r="J227" s="85">
        <v>43051.041666666664</v>
      </c>
      <c r="K227" s="12">
        <f t="shared" si="7"/>
        <v>18</v>
      </c>
      <c r="L227" s="86"/>
    </row>
    <row r="228" spans="1:13" ht="19.05" customHeight="1">
      <c r="A228" s="1">
        <v>225</v>
      </c>
      <c r="B228" s="84" t="s">
        <v>23</v>
      </c>
      <c r="C228" s="177" t="s">
        <v>193</v>
      </c>
      <c r="D228" s="3">
        <v>225</v>
      </c>
      <c r="E228" s="88">
        <v>43051</v>
      </c>
      <c r="F228" s="95">
        <v>0.25</v>
      </c>
      <c r="G228" s="90" t="s">
        <v>2</v>
      </c>
      <c r="H228" s="2" t="str">
        <f t="shared" si="6"/>
        <v>43051Danny</v>
      </c>
      <c r="I228" s="85">
        <v>43051.208333333336</v>
      </c>
      <c r="J228" s="85">
        <v>43051.958333333336</v>
      </c>
      <c r="K228" s="12">
        <f t="shared" si="7"/>
        <v>18</v>
      </c>
      <c r="L228" s="86"/>
    </row>
    <row r="229" spans="1:13" ht="19.05" customHeight="1">
      <c r="A229" s="1">
        <v>226</v>
      </c>
      <c r="B229" s="84" t="s">
        <v>23</v>
      </c>
      <c r="C229" s="177" t="s">
        <v>146</v>
      </c>
      <c r="D229" s="3">
        <v>226</v>
      </c>
      <c r="E229" s="88">
        <v>43051</v>
      </c>
      <c r="F229" s="95">
        <v>0.83333333333333337</v>
      </c>
      <c r="G229" s="90" t="s">
        <v>6</v>
      </c>
      <c r="H229" s="2" t="str">
        <f t="shared" si="6"/>
        <v>43051Jordan</v>
      </c>
      <c r="I229" s="85">
        <v>43051.791666666664</v>
      </c>
      <c r="J229" s="85">
        <v>43052.458333333336</v>
      </c>
      <c r="K229" s="12">
        <f t="shared" si="7"/>
        <v>16.000000000116415</v>
      </c>
      <c r="L229" s="86"/>
    </row>
    <row r="230" spans="1:13" ht="19.05" customHeight="1">
      <c r="A230" s="1">
        <v>227</v>
      </c>
      <c r="B230" s="84" t="s">
        <v>17</v>
      </c>
      <c r="C230" s="177" t="s">
        <v>223</v>
      </c>
      <c r="D230" s="3">
        <v>227</v>
      </c>
      <c r="E230" s="88">
        <v>43052</v>
      </c>
      <c r="F230" s="95">
        <v>0.45833333333333331</v>
      </c>
      <c r="G230" s="90" t="s">
        <v>6</v>
      </c>
      <c r="H230" s="2" t="str">
        <f t="shared" si="6"/>
        <v>43052Jordan</v>
      </c>
      <c r="I230" s="85">
        <v>43052.458333333336</v>
      </c>
      <c r="J230" s="85">
        <v>43053.083333333336</v>
      </c>
      <c r="K230" s="12">
        <f t="shared" si="7"/>
        <v>15</v>
      </c>
      <c r="L230" s="86"/>
    </row>
    <row r="231" spans="1:13" ht="19.05" customHeight="1">
      <c r="A231" s="1">
        <v>228</v>
      </c>
      <c r="B231" s="83" t="s">
        <v>23</v>
      </c>
      <c r="C231" s="177" t="s">
        <v>171</v>
      </c>
      <c r="D231" s="3">
        <v>228</v>
      </c>
      <c r="E231" s="88">
        <v>43053</v>
      </c>
      <c r="F231" s="95">
        <v>0.91666666666666663</v>
      </c>
      <c r="G231" s="90" t="s">
        <v>3</v>
      </c>
      <c r="H231" s="2" t="str">
        <f t="shared" si="6"/>
        <v>43053Jon</v>
      </c>
      <c r="I231" s="85">
        <v>43053.875</v>
      </c>
      <c r="J231" s="85">
        <v>43054.458333333336</v>
      </c>
      <c r="K231" s="12">
        <f t="shared" si="7"/>
        <v>14.000000000058208</v>
      </c>
      <c r="L231" s="86"/>
    </row>
    <row r="232" spans="1:13" ht="19.05" customHeight="1">
      <c r="A232" s="1">
        <v>229</v>
      </c>
      <c r="B232" s="84" t="s">
        <v>17</v>
      </c>
      <c r="C232" s="177" t="s">
        <v>91</v>
      </c>
      <c r="D232" s="3">
        <v>229</v>
      </c>
      <c r="E232" s="88">
        <v>43054</v>
      </c>
      <c r="F232" s="95">
        <v>0.29166666666666669</v>
      </c>
      <c r="G232" s="90" t="s">
        <v>18</v>
      </c>
      <c r="H232" s="2" t="str">
        <f t="shared" si="6"/>
        <v>43054Andy</v>
      </c>
      <c r="I232" s="85">
        <v>43054.25</v>
      </c>
      <c r="J232" s="85">
        <v>43054.791666666664</v>
      </c>
      <c r="K232" s="12">
        <f t="shared" si="7"/>
        <v>12.999999999941792</v>
      </c>
      <c r="L232" s="86"/>
    </row>
    <row r="233" spans="1:13" ht="19.05" customHeight="1">
      <c r="A233" s="1">
        <v>230</v>
      </c>
      <c r="B233" s="84" t="s">
        <v>24</v>
      </c>
      <c r="C233" s="177" t="s">
        <v>147</v>
      </c>
      <c r="D233" s="3">
        <v>230</v>
      </c>
      <c r="E233" s="88">
        <v>43054</v>
      </c>
      <c r="F233" s="95">
        <v>0.75</v>
      </c>
      <c r="G233" s="90" t="s">
        <v>6</v>
      </c>
      <c r="H233" s="2" t="str">
        <f t="shared" si="6"/>
        <v>43054Jordan</v>
      </c>
      <c r="I233" s="85">
        <v>43054.708333333336</v>
      </c>
      <c r="J233" s="85">
        <v>43055.333333333336</v>
      </c>
      <c r="K233" s="12">
        <f t="shared" si="7"/>
        <v>15</v>
      </c>
      <c r="L233" s="86"/>
    </row>
    <row r="234" spans="1:13" ht="19.05" customHeight="1">
      <c r="A234" s="1">
        <v>231</v>
      </c>
      <c r="B234" s="84" t="s">
        <v>17</v>
      </c>
      <c r="C234" s="177" t="s">
        <v>224</v>
      </c>
      <c r="D234" s="3">
        <v>231</v>
      </c>
      <c r="E234" s="88">
        <v>43056</v>
      </c>
      <c r="F234" s="95">
        <v>0.70833333333333337</v>
      </c>
      <c r="G234" s="90" t="s">
        <v>18</v>
      </c>
      <c r="H234" s="2" t="str">
        <f t="shared" si="6"/>
        <v>43056Andy</v>
      </c>
      <c r="I234" s="85">
        <v>43056.6875</v>
      </c>
      <c r="J234" s="85">
        <v>43057.125</v>
      </c>
      <c r="K234" s="12">
        <f t="shared" si="7"/>
        <v>10.5</v>
      </c>
      <c r="L234" s="86"/>
    </row>
    <row r="235" spans="1:13" ht="19.05" customHeight="1">
      <c r="A235" s="1">
        <v>232</v>
      </c>
      <c r="B235" s="84" t="s">
        <v>23</v>
      </c>
      <c r="C235" s="177" t="s">
        <v>103</v>
      </c>
      <c r="D235" s="3">
        <v>232</v>
      </c>
      <c r="E235" s="88">
        <v>43056</v>
      </c>
      <c r="F235" s="95">
        <v>0.33333333333333331</v>
      </c>
      <c r="G235" s="90" t="s">
        <v>2</v>
      </c>
      <c r="H235" s="2" t="str">
        <f t="shared" si="6"/>
        <v>43056Danny</v>
      </c>
      <c r="I235" s="85">
        <v>43056.333333333336</v>
      </c>
      <c r="J235" s="85">
        <v>43056.979166666664</v>
      </c>
      <c r="K235" s="12">
        <f t="shared" si="7"/>
        <v>15.499999999883585</v>
      </c>
      <c r="L235" s="86"/>
    </row>
    <row r="236" spans="1:13" ht="19.05" customHeight="1">
      <c r="A236" s="1">
        <v>233</v>
      </c>
      <c r="B236" s="84" t="s">
        <v>23</v>
      </c>
      <c r="C236" s="177" t="s">
        <v>55</v>
      </c>
      <c r="D236" s="3">
        <v>233</v>
      </c>
      <c r="E236" s="88">
        <v>43056</v>
      </c>
      <c r="F236" s="95">
        <v>0.29166666666666669</v>
      </c>
      <c r="G236" s="90" t="s">
        <v>6</v>
      </c>
      <c r="H236" s="2" t="str">
        <f t="shared" si="6"/>
        <v>43056Jordan</v>
      </c>
      <c r="I236" s="85">
        <v>43056.25</v>
      </c>
      <c r="J236" s="85">
        <v>43056.958333333336</v>
      </c>
      <c r="K236" s="12">
        <f t="shared" si="7"/>
        <v>17.000000000058208</v>
      </c>
      <c r="L236" s="86"/>
    </row>
    <row r="237" spans="1:13" ht="19.05" customHeight="1">
      <c r="A237" s="1">
        <v>234</v>
      </c>
      <c r="B237" s="84" t="s">
        <v>23</v>
      </c>
      <c r="C237" s="177" t="s">
        <v>232</v>
      </c>
      <c r="D237" s="3">
        <v>234</v>
      </c>
      <c r="E237" s="88">
        <v>43057</v>
      </c>
      <c r="F237" s="95">
        <v>0.66666666666666663</v>
      </c>
      <c r="G237" s="90" t="s">
        <v>18</v>
      </c>
      <c r="H237" s="2" t="str">
        <f t="shared" si="6"/>
        <v>43057Andy</v>
      </c>
      <c r="I237" s="85">
        <v>43057.625</v>
      </c>
      <c r="J237" s="85">
        <v>43058.208333333336</v>
      </c>
      <c r="K237" s="12">
        <f t="shared" si="7"/>
        <v>14.000000000058208</v>
      </c>
      <c r="L237" s="86"/>
    </row>
    <row r="238" spans="1:13" ht="19.05" customHeight="1">
      <c r="A238" s="1">
        <v>235</v>
      </c>
      <c r="B238" s="83" t="s">
        <v>23</v>
      </c>
      <c r="C238" s="177" t="s">
        <v>60</v>
      </c>
      <c r="D238" s="3">
        <v>235</v>
      </c>
      <c r="E238" s="88">
        <v>43057</v>
      </c>
      <c r="F238" s="95">
        <v>0.625</v>
      </c>
      <c r="G238" s="90" t="s">
        <v>2</v>
      </c>
      <c r="H238" s="2" t="str">
        <f t="shared" si="6"/>
        <v>43057Danny</v>
      </c>
      <c r="I238" s="85">
        <v>43057.583333333336</v>
      </c>
      <c r="J238" s="85">
        <v>43058.083333333336</v>
      </c>
      <c r="K238" s="12">
        <f t="shared" si="7"/>
        <v>12</v>
      </c>
      <c r="L238" s="86"/>
    </row>
    <row r="239" spans="1:13" ht="19.05" customHeight="1">
      <c r="A239" s="1">
        <v>236</v>
      </c>
      <c r="B239" s="83" t="s">
        <v>164</v>
      </c>
      <c r="C239" s="177" t="s">
        <v>149</v>
      </c>
      <c r="D239" s="3">
        <v>236</v>
      </c>
      <c r="E239" s="88">
        <v>43057</v>
      </c>
      <c r="F239" s="95">
        <v>0.25</v>
      </c>
      <c r="G239" s="90" t="s">
        <v>6</v>
      </c>
      <c r="H239" s="2" t="str">
        <f t="shared" si="6"/>
        <v>43057Jordan</v>
      </c>
      <c r="I239" s="85">
        <v>43057.208333333336</v>
      </c>
      <c r="J239" s="85">
        <v>43057.791666666664</v>
      </c>
      <c r="K239" s="12">
        <f t="shared" si="7"/>
        <v>13.999999999883585</v>
      </c>
      <c r="L239" s="86"/>
    </row>
    <row r="240" spans="1:13" ht="19.05" customHeight="1">
      <c r="A240" s="1">
        <v>237</v>
      </c>
      <c r="B240" s="84" t="s">
        <v>23</v>
      </c>
      <c r="C240" s="177" t="s">
        <v>148</v>
      </c>
      <c r="D240" s="3">
        <v>237</v>
      </c>
      <c r="E240" s="88">
        <v>43058</v>
      </c>
      <c r="F240" s="95">
        <v>0.41666666666666669</v>
      </c>
      <c r="G240" s="90" t="s">
        <v>2</v>
      </c>
      <c r="H240" s="2" t="str">
        <f t="shared" si="6"/>
        <v>43058Danny</v>
      </c>
      <c r="I240" s="85">
        <v>43058.395833333336</v>
      </c>
      <c r="J240" s="85">
        <v>43058.958333333336</v>
      </c>
      <c r="K240" s="12">
        <f t="shared" si="7"/>
        <v>13.5</v>
      </c>
      <c r="L240" s="86"/>
    </row>
    <row r="241" spans="1:12" ht="19.05" customHeight="1">
      <c r="A241" s="1">
        <v>238</v>
      </c>
      <c r="B241" s="84" t="s">
        <v>81</v>
      </c>
      <c r="C241" s="177" t="s">
        <v>174</v>
      </c>
      <c r="D241" s="3">
        <v>238</v>
      </c>
      <c r="E241" s="88">
        <v>43059</v>
      </c>
      <c r="F241" s="95">
        <v>0.66666666666666663</v>
      </c>
      <c r="G241" s="90" t="s">
        <v>2</v>
      </c>
      <c r="H241" s="2" t="str">
        <f t="shared" si="6"/>
        <v>43059Danny</v>
      </c>
      <c r="I241" s="85">
        <v>43059.625</v>
      </c>
      <c r="J241" s="85">
        <v>43060.208333333336</v>
      </c>
      <c r="K241" s="12">
        <f t="shared" si="7"/>
        <v>14.000000000058208</v>
      </c>
      <c r="L241" s="86"/>
    </row>
    <row r="242" spans="1:12" ht="19.05" customHeight="1">
      <c r="A242" s="1">
        <v>239</v>
      </c>
      <c r="B242" s="101" t="s">
        <v>23</v>
      </c>
      <c r="C242" s="177" t="s">
        <v>238</v>
      </c>
      <c r="D242" s="3">
        <v>239</v>
      </c>
      <c r="E242" s="88">
        <v>43059</v>
      </c>
      <c r="F242" s="95">
        <v>0.375</v>
      </c>
      <c r="G242" s="90" t="s">
        <v>4</v>
      </c>
      <c r="H242" s="2" t="str">
        <f t="shared" si="6"/>
        <v>43059Sam</v>
      </c>
      <c r="I242" s="85">
        <v>43059.375</v>
      </c>
      <c r="J242" s="85">
        <v>43059.958333333336</v>
      </c>
      <c r="K242" s="12">
        <f t="shared" si="7"/>
        <v>14.000000000058208</v>
      </c>
      <c r="L242" s="86"/>
    </row>
    <row r="243" spans="1:12" ht="19.05" customHeight="1">
      <c r="A243" s="1">
        <v>240</v>
      </c>
      <c r="B243" s="84" t="s">
        <v>17</v>
      </c>
      <c r="C243" s="177" t="s">
        <v>150</v>
      </c>
      <c r="D243" s="3">
        <v>240</v>
      </c>
      <c r="E243" s="88">
        <v>43060</v>
      </c>
      <c r="F243" s="95">
        <v>0.97916666666666663</v>
      </c>
      <c r="G243" s="90" t="s">
        <v>4</v>
      </c>
      <c r="H243" s="2" t="str">
        <f t="shared" si="6"/>
        <v>43060Sam</v>
      </c>
      <c r="I243" s="85">
        <v>43060.958333333336</v>
      </c>
      <c r="J243" s="85">
        <v>43061.541666666664</v>
      </c>
      <c r="K243" s="12">
        <f t="shared" si="7"/>
        <v>13.999999999883585</v>
      </c>
      <c r="L243" s="86"/>
    </row>
    <row r="244" spans="1:12" ht="19.05" customHeight="1">
      <c r="A244" s="1">
        <v>241</v>
      </c>
      <c r="B244" s="83" t="s">
        <v>23</v>
      </c>
      <c r="C244" s="179" t="s">
        <v>48</v>
      </c>
      <c r="D244" s="3">
        <v>241</v>
      </c>
      <c r="E244" s="88">
        <v>43060</v>
      </c>
      <c r="F244" s="95">
        <v>0.66666666666666663</v>
      </c>
      <c r="G244" s="90" t="s">
        <v>6</v>
      </c>
      <c r="H244" s="2" t="str">
        <f t="shared" si="6"/>
        <v>43060Jordan</v>
      </c>
      <c r="I244" s="85">
        <v>43060.645833333336</v>
      </c>
      <c r="J244" s="85">
        <v>43061.041666666664</v>
      </c>
      <c r="K244" s="12">
        <f t="shared" si="7"/>
        <v>9.4999999998835847</v>
      </c>
      <c r="L244" s="86"/>
    </row>
    <row r="245" spans="1:12" ht="19.05" customHeight="1">
      <c r="A245" s="1">
        <v>242</v>
      </c>
      <c r="B245" s="84" t="s">
        <v>23</v>
      </c>
      <c r="C245" s="177" t="s">
        <v>151</v>
      </c>
      <c r="D245" s="3">
        <v>242</v>
      </c>
      <c r="E245" s="88">
        <v>43060</v>
      </c>
      <c r="F245" s="95">
        <v>0.625</v>
      </c>
      <c r="G245" s="90" t="s">
        <v>18</v>
      </c>
      <c r="H245" s="2" t="str">
        <f t="shared" si="6"/>
        <v>43060Andy</v>
      </c>
      <c r="I245" s="85">
        <v>43060.666666666664</v>
      </c>
      <c r="J245" s="85">
        <v>43060.958333333336</v>
      </c>
      <c r="K245" s="12">
        <f t="shared" si="7"/>
        <v>7.0000000001164153</v>
      </c>
      <c r="L245" s="86"/>
    </row>
    <row r="246" spans="1:12" ht="19.05" customHeight="1">
      <c r="A246" s="1">
        <v>243</v>
      </c>
      <c r="B246" s="84" t="s">
        <v>17</v>
      </c>
      <c r="C246" s="177" t="s">
        <v>240</v>
      </c>
      <c r="D246" s="3">
        <v>243</v>
      </c>
      <c r="E246" s="88">
        <v>43061</v>
      </c>
      <c r="F246" s="99">
        <v>8.3333333333333329E-2</v>
      </c>
      <c r="G246" s="90" t="s">
        <v>2</v>
      </c>
      <c r="H246" s="2" t="str">
        <f t="shared" si="6"/>
        <v>43061Danny</v>
      </c>
      <c r="I246" s="85">
        <v>43061.041666666664</v>
      </c>
      <c r="J246" s="85">
        <v>43061.583333333336</v>
      </c>
      <c r="K246" s="12">
        <f t="shared" si="7"/>
        <v>13.000000000116415</v>
      </c>
      <c r="L246" s="86"/>
    </row>
    <row r="247" spans="1:12" ht="19.05" customHeight="1">
      <c r="A247" s="1">
        <v>244</v>
      </c>
      <c r="B247" s="84" t="s">
        <v>23</v>
      </c>
      <c r="C247" s="177" t="s">
        <v>241</v>
      </c>
      <c r="D247" s="3">
        <v>244</v>
      </c>
      <c r="E247" s="88">
        <v>43061</v>
      </c>
      <c r="F247" s="95">
        <v>4.1666666666666664E-2</v>
      </c>
      <c r="G247" s="90" t="s">
        <v>6</v>
      </c>
      <c r="H247" s="2" t="str">
        <f t="shared" si="6"/>
        <v>43061Jordan</v>
      </c>
      <c r="I247" s="85">
        <v>43061.041666666664</v>
      </c>
      <c r="J247" s="85">
        <v>43061.666666666664</v>
      </c>
      <c r="K247" s="12">
        <f t="shared" si="7"/>
        <v>15</v>
      </c>
      <c r="L247" s="86"/>
    </row>
    <row r="248" spans="1:12" ht="19.05" customHeight="1">
      <c r="A248" s="1">
        <v>245</v>
      </c>
      <c r="B248" s="84" t="s">
        <v>125</v>
      </c>
      <c r="C248" s="177" t="s">
        <v>242</v>
      </c>
      <c r="D248" s="3">
        <v>245</v>
      </c>
      <c r="E248" s="88">
        <v>43061</v>
      </c>
      <c r="F248" s="95">
        <v>0.625</v>
      </c>
      <c r="G248" s="90" t="s">
        <v>2</v>
      </c>
      <c r="H248" s="2" t="str">
        <f t="shared" si="6"/>
        <v>43061Danny</v>
      </c>
      <c r="I248" s="85">
        <v>43061.583333333336</v>
      </c>
      <c r="J248" s="85">
        <v>43062.166666666664</v>
      </c>
      <c r="K248" s="12">
        <f t="shared" si="7"/>
        <v>13.999999999883585</v>
      </c>
      <c r="L248" s="86"/>
    </row>
    <row r="249" spans="1:12" ht="19.05" customHeight="1">
      <c r="A249" s="1">
        <v>246</v>
      </c>
      <c r="B249" s="84" t="s">
        <v>24</v>
      </c>
      <c r="C249" s="177" t="s">
        <v>152</v>
      </c>
      <c r="D249" s="3">
        <v>246</v>
      </c>
      <c r="E249" s="88">
        <v>43063</v>
      </c>
      <c r="F249" s="95">
        <v>0.625</v>
      </c>
      <c r="G249" s="90" t="s">
        <v>4</v>
      </c>
      <c r="H249" s="2" t="str">
        <f t="shared" si="6"/>
        <v>43063Sam</v>
      </c>
      <c r="I249" s="85">
        <v>43063.625</v>
      </c>
      <c r="J249" s="85">
        <v>43064.125</v>
      </c>
      <c r="K249" s="12">
        <f t="shared" si="7"/>
        <v>12</v>
      </c>
      <c r="L249" s="86"/>
    </row>
    <row r="250" spans="1:12" ht="19.05" customHeight="1">
      <c r="A250" s="1">
        <v>247</v>
      </c>
      <c r="B250" s="84" t="s">
        <v>23</v>
      </c>
      <c r="C250" s="177" t="s">
        <v>117</v>
      </c>
      <c r="D250" s="3">
        <v>247</v>
      </c>
      <c r="E250" s="88">
        <v>43064</v>
      </c>
      <c r="F250" s="95">
        <v>0.75</v>
      </c>
      <c r="G250" s="90" t="s">
        <v>18</v>
      </c>
      <c r="H250" s="2" t="str">
        <f t="shared" si="6"/>
        <v>43064Andy</v>
      </c>
      <c r="I250" s="85">
        <v>43064.729166666664</v>
      </c>
      <c r="J250" s="85">
        <v>43065.208333333336</v>
      </c>
      <c r="K250" s="12">
        <f t="shared" si="7"/>
        <v>11.500000000116415</v>
      </c>
      <c r="L250" s="86"/>
    </row>
    <row r="251" spans="1:12" ht="19.05" customHeight="1">
      <c r="A251" s="1">
        <v>248</v>
      </c>
      <c r="B251" s="84" t="s">
        <v>24</v>
      </c>
      <c r="C251" s="177" t="s">
        <v>243</v>
      </c>
      <c r="D251" s="3">
        <v>248</v>
      </c>
      <c r="E251" s="88">
        <v>43064</v>
      </c>
      <c r="F251" s="95">
        <v>0.125</v>
      </c>
      <c r="G251" s="90" t="s">
        <v>6</v>
      </c>
      <c r="H251" s="2" t="str">
        <f t="shared" si="6"/>
        <v>43064Jordan</v>
      </c>
      <c r="I251" s="85">
        <v>43064.083333333336</v>
      </c>
      <c r="J251" s="85">
        <v>43064.875</v>
      </c>
      <c r="K251" s="12">
        <f t="shared" si="7"/>
        <v>18.999999999941792</v>
      </c>
      <c r="L251" s="86"/>
    </row>
    <row r="252" spans="1:12" ht="19.05" customHeight="1">
      <c r="A252" s="1">
        <v>249</v>
      </c>
      <c r="B252" s="84" t="s">
        <v>17</v>
      </c>
      <c r="C252" s="177" t="s">
        <v>244</v>
      </c>
      <c r="D252" s="3">
        <v>249</v>
      </c>
      <c r="E252" s="88">
        <v>43065</v>
      </c>
      <c r="F252" s="95">
        <v>0.66666666666666663</v>
      </c>
      <c r="G252" s="90" t="s">
        <v>6</v>
      </c>
      <c r="H252" s="2" t="str">
        <f t="shared" si="6"/>
        <v>43065Jordan</v>
      </c>
      <c r="I252" s="85">
        <v>43065.625</v>
      </c>
      <c r="J252" s="85">
        <v>43066.166666666664</v>
      </c>
      <c r="K252" s="12">
        <f t="shared" si="7"/>
        <v>12.999999999941792</v>
      </c>
      <c r="L252" s="86"/>
    </row>
    <row r="253" spans="1:12" ht="19.05" customHeight="1">
      <c r="A253" s="1">
        <v>250</v>
      </c>
      <c r="B253" s="84" t="s">
        <v>23</v>
      </c>
      <c r="C253" s="177" t="s">
        <v>54</v>
      </c>
      <c r="D253" s="3">
        <v>250</v>
      </c>
      <c r="E253" s="88">
        <v>43065</v>
      </c>
      <c r="F253" s="95">
        <v>0.25</v>
      </c>
      <c r="G253" s="90" t="s">
        <v>2</v>
      </c>
      <c r="H253" s="2" t="str">
        <f t="shared" si="6"/>
        <v>43065Danny</v>
      </c>
      <c r="I253" s="85">
        <v>43065.208333333336</v>
      </c>
      <c r="J253" s="85">
        <v>43065.875</v>
      </c>
      <c r="K253" s="43">
        <f t="shared" si="7"/>
        <v>15.999999999941792</v>
      </c>
      <c r="L253" s="86"/>
    </row>
    <row r="254" spans="1:12" ht="19.05" customHeight="1">
      <c r="A254" s="1">
        <v>251</v>
      </c>
      <c r="B254" s="84" t="s">
        <v>17</v>
      </c>
      <c r="C254" s="177" t="s">
        <v>153</v>
      </c>
      <c r="D254" s="3">
        <v>251</v>
      </c>
      <c r="E254" s="88">
        <v>43067</v>
      </c>
      <c r="F254" s="95">
        <v>0.33333333333333331</v>
      </c>
      <c r="G254" s="90" t="s">
        <v>4</v>
      </c>
      <c r="H254" s="2" t="str">
        <f t="shared" si="6"/>
        <v>43067Sam</v>
      </c>
      <c r="I254" s="85">
        <v>43067.375</v>
      </c>
      <c r="J254" s="85">
        <v>43068.041666666664</v>
      </c>
      <c r="K254" s="12">
        <f t="shared" si="7"/>
        <v>15.999999999941792</v>
      </c>
      <c r="L254" s="86"/>
    </row>
    <row r="255" spans="1:12" ht="19.05" customHeight="1">
      <c r="A255" s="1">
        <v>252</v>
      </c>
      <c r="B255" s="84" t="s">
        <v>17</v>
      </c>
      <c r="C255" s="177" t="s">
        <v>154</v>
      </c>
      <c r="D255" s="3">
        <v>252</v>
      </c>
      <c r="E255" s="88">
        <v>43068</v>
      </c>
      <c r="F255" s="95">
        <v>0.45833333333333331</v>
      </c>
      <c r="G255" s="90" t="s">
        <v>4</v>
      </c>
      <c r="H255" s="2" t="str">
        <f t="shared" si="6"/>
        <v>43068Sam</v>
      </c>
      <c r="I255" s="85">
        <v>43068.416666666664</v>
      </c>
      <c r="J255" s="85">
        <v>43068.958333333336</v>
      </c>
      <c r="K255" s="12">
        <f t="shared" si="7"/>
        <v>13.000000000116415</v>
      </c>
      <c r="L255" s="86"/>
    </row>
    <row r="256" spans="1:12" ht="19.05" customHeight="1">
      <c r="A256" s="1">
        <v>253</v>
      </c>
      <c r="B256" s="84" t="s">
        <v>136</v>
      </c>
      <c r="C256" s="177" t="s">
        <v>246</v>
      </c>
      <c r="D256" s="3">
        <v>253</v>
      </c>
      <c r="E256" s="88">
        <v>43068</v>
      </c>
      <c r="F256" s="95">
        <v>0.4375</v>
      </c>
      <c r="G256" s="90" t="s">
        <v>18</v>
      </c>
      <c r="H256" s="2" t="str">
        <f t="shared" si="6"/>
        <v>43068Andy</v>
      </c>
      <c r="I256" s="85">
        <v>43068.416666666664</v>
      </c>
      <c r="J256" s="85">
        <v>43068.916666666664</v>
      </c>
      <c r="K256" s="12">
        <f t="shared" si="7"/>
        <v>12</v>
      </c>
      <c r="L256" s="86"/>
    </row>
    <row r="257" spans="1:12" ht="19.05" customHeight="1">
      <c r="A257" s="1">
        <v>254</v>
      </c>
      <c r="B257" s="84" t="s">
        <v>23</v>
      </c>
      <c r="C257" s="177" t="s">
        <v>117</v>
      </c>
      <c r="D257" s="3">
        <v>254</v>
      </c>
      <c r="E257" s="88">
        <v>43069</v>
      </c>
      <c r="F257" s="95">
        <v>0.66666666666666663</v>
      </c>
      <c r="G257" s="90" t="s">
        <v>4</v>
      </c>
      <c r="H257" s="2" t="str">
        <f t="shared" si="6"/>
        <v>43069Sam</v>
      </c>
      <c r="I257" s="85">
        <v>43069.666666666664</v>
      </c>
      <c r="J257" s="85">
        <v>43069.979166666664</v>
      </c>
      <c r="K257" s="12">
        <f t="shared" si="7"/>
        <v>7.5</v>
      </c>
      <c r="L257" s="86"/>
    </row>
    <row r="258" spans="1:12" ht="19.05" customHeight="1">
      <c r="A258" s="1">
        <v>255</v>
      </c>
      <c r="B258" s="84" t="s">
        <v>23</v>
      </c>
      <c r="C258" s="177" t="s">
        <v>157</v>
      </c>
      <c r="D258" s="3">
        <v>255</v>
      </c>
      <c r="E258" s="88">
        <v>43070</v>
      </c>
      <c r="F258" s="95">
        <v>0.25</v>
      </c>
      <c r="G258" s="90" t="s">
        <v>4</v>
      </c>
      <c r="H258" s="2" t="str">
        <f t="shared" si="6"/>
        <v>43070Sam</v>
      </c>
      <c r="I258" s="85">
        <v>43070.291666666664</v>
      </c>
      <c r="J258" s="85">
        <v>43070.75</v>
      </c>
      <c r="K258" s="12">
        <f t="shared" si="7"/>
        <v>11.000000000058208</v>
      </c>
      <c r="L258" s="86"/>
    </row>
    <row r="259" spans="1:12" ht="19.05" customHeight="1">
      <c r="A259" s="1">
        <v>256</v>
      </c>
      <c r="B259" s="84" t="s">
        <v>23</v>
      </c>
      <c r="C259" s="177" t="s">
        <v>169</v>
      </c>
      <c r="D259" s="3">
        <v>256</v>
      </c>
      <c r="E259" s="88">
        <v>43070</v>
      </c>
      <c r="F259" s="95">
        <v>0.33333333333333331</v>
      </c>
      <c r="G259" s="102" t="s">
        <v>3</v>
      </c>
      <c r="H259" s="2" t="str">
        <f t="shared" si="6"/>
        <v>43070Jon</v>
      </c>
      <c r="I259" s="85">
        <v>43070.3125</v>
      </c>
      <c r="J259" s="85">
        <v>43070.833333333336</v>
      </c>
      <c r="K259" s="12">
        <f t="shared" si="7"/>
        <v>12.500000000058208</v>
      </c>
      <c r="L259" s="86"/>
    </row>
    <row r="260" spans="1:12" ht="19.05" customHeight="1">
      <c r="A260" s="1">
        <v>257</v>
      </c>
      <c r="B260" s="84" t="s">
        <v>17</v>
      </c>
      <c r="C260" s="177" t="s">
        <v>155</v>
      </c>
      <c r="D260" s="3">
        <v>257</v>
      </c>
      <c r="E260" s="88">
        <v>43071</v>
      </c>
      <c r="F260" s="100">
        <v>0.33333333333333331</v>
      </c>
      <c r="G260" s="102" t="s">
        <v>3</v>
      </c>
      <c r="H260" s="2" t="str">
        <f t="shared" ref="H260:H264" si="8">E260&amp;G260</f>
        <v>43071Jon</v>
      </c>
      <c r="I260" s="85">
        <v>43071.291666666664</v>
      </c>
      <c r="J260" s="85">
        <v>43071.979166666664</v>
      </c>
      <c r="K260" s="12">
        <f t="shared" ref="K260:K266" si="9">IF(OR(I260="", J260=""),"",(J260-I260)*24)</f>
        <v>16.5</v>
      </c>
      <c r="L260" s="86"/>
    </row>
    <row r="261" spans="1:12" ht="19.05" customHeight="1">
      <c r="A261" s="1">
        <v>258</v>
      </c>
      <c r="B261" s="84" t="s">
        <v>17</v>
      </c>
      <c r="C261" s="177" t="s">
        <v>156</v>
      </c>
      <c r="D261" s="3">
        <v>258</v>
      </c>
      <c r="E261" s="88">
        <v>43071</v>
      </c>
      <c r="F261" s="95">
        <v>0.54166666666666663</v>
      </c>
      <c r="G261" s="90" t="s">
        <v>18</v>
      </c>
      <c r="H261" s="2" t="str">
        <f t="shared" si="8"/>
        <v>43071Andy</v>
      </c>
      <c r="I261" s="85">
        <v>43071.458333333336</v>
      </c>
      <c r="J261" s="85">
        <v>43072.083333333336</v>
      </c>
      <c r="K261" s="43">
        <f t="shared" si="9"/>
        <v>15</v>
      </c>
      <c r="L261" s="86"/>
    </row>
    <row r="262" spans="1:12" ht="19.05" customHeight="1">
      <c r="A262" s="1">
        <v>259</v>
      </c>
      <c r="B262" s="83" t="s">
        <v>23</v>
      </c>
      <c r="C262" s="177" t="s">
        <v>167</v>
      </c>
      <c r="D262" s="3">
        <v>259</v>
      </c>
      <c r="E262" s="88">
        <v>43071</v>
      </c>
      <c r="F262" s="95">
        <v>0.75</v>
      </c>
      <c r="G262" s="90" t="s">
        <v>4</v>
      </c>
      <c r="H262" s="2" t="str">
        <f t="shared" si="8"/>
        <v>43071Sam</v>
      </c>
      <c r="I262" s="85">
        <v>43071.791666666664</v>
      </c>
      <c r="J262" s="85">
        <v>43072.166666666664</v>
      </c>
      <c r="K262" s="12">
        <f t="shared" si="9"/>
        <v>9</v>
      </c>
      <c r="L262" s="86"/>
    </row>
    <row r="263" spans="1:12" ht="19.05" customHeight="1">
      <c r="A263" s="72">
        <v>260</v>
      </c>
      <c r="B263" s="84" t="s">
        <v>17</v>
      </c>
      <c r="C263" s="177" t="s">
        <v>127</v>
      </c>
      <c r="D263" s="73">
        <v>260</v>
      </c>
      <c r="E263" s="88">
        <v>43083</v>
      </c>
      <c r="F263" s="95">
        <v>0.75</v>
      </c>
      <c r="G263" s="90" t="s">
        <v>6</v>
      </c>
      <c r="H263" s="5" t="str">
        <f t="shared" si="8"/>
        <v>43083Jordan</v>
      </c>
      <c r="I263" s="85">
        <v>43083.708333333336</v>
      </c>
      <c r="J263" s="85">
        <v>43084.166666666664</v>
      </c>
      <c r="K263" s="43">
        <f t="shared" si="9"/>
        <v>10.999999999883585</v>
      </c>
      <c r="L263" s="86"/>
    </row>
    <row r="264" spans="1:12" ht="19.05" customHeight="1">
      <c r="A264" s="90">
        <v>261</v>
      </c>
      <c r="B264" s="23" t="s">
        <v>23</v>
      </c>
      <c r="C264" s="177" t="s">
        <v>5212</v>
      </c>
      <c r="D264" s="188">
        <v>271</v>
      </c>
      <c r="E264" s="189">
        <v>43028</v>
      </c>
      <c r="F264" s="190">
        <v>0.54166666666666663</v>
      </c>
      <c r="G264" s="23" t="s">
        <v>3</v>
      </c>
      <c r="H264" s="5" t="str">
        <f t="shared" si="8"/>
        <v>43028Jon</v>
      </c>
      <c r="I264" s="85">
        <v>43083.708333333336</v>
      </c>
      <c r="J264" s="85">
        <v>43084.166666666664</v>
      </c>
      <c r="K264" s="43">
        <f t="shared" si="9"/>
        <v>10.999999999883585</v>
      </c>
    </row>
    <row r="265" spans="1:12" ht="19.05" customHeight="1">
      <c r="B265" s="111"/>
      <c r="C265" s="21"/>
      <c r="D265" s="112"/>
      <c r="E265" s="113"/>
      <c r="F265" s="114"/>
      <c r="G265" s="111"/>
      <c r="H265" s="5"/>
      <c r="I265" s="85"/>
      <c r="J265" s="85"/>
      <c r="K265" s="43"/>
    </row>
    <row r="266" spans="1:12" ht="19.05" customHeight="1">
      <c r="H266" s="5"/>
      <c r="K266" s="43" t="str">
        <f t="shared" si="9"/>
        <v/>
      </c>
    </row>
    <row r="267" spans="1:12" ht="19.05" customHeight="1">
      <c r="H267" s="5"/>
      <c r="K267" s="43"/>
    </row>
    <row r="268" spans="1:12" ht="19.05" customHeight="1">
      <c r="H268" s="5"/>
      <c r="K268" s="43"/>
    </row>
    <row r="269" spans="1:12" ht="19.05" customHeight="1">
      <c r="H269" s="5"/>
      <c r="K269" s="43"/>
    </row>
    <row r="270" spans="1:12" ht="19.05" customHeight="1">
      <c r="H270" s="5"/>
      <c r="K270" s="43"/>
    </row>
    <row r="271" spans="1:12" ht="19.05" customHeight="1">
      <c r="H271" s="5"/>
      <c r="K271" s="43"/>
    </row>
    <row r="272" spans="1:12" ht="19.05" customHeight="1">
      <c r="H272" s="5"/>
      <c r="K272" s="43"/>
    </row>
    <row r="273" spans="8:11" ht="19.05" customHeight="1">
      <c r="H273" s="5"/>
      <c r="K273" s="43"/>
    </row>
    <row r="274" spans="8:11" ht="19.05" customHeight="1">
      <c r="H274" s="5"/>
      <c r="K274" s="43"/>
    </row>
    <row r="275" spans="8:11" ht="19.05" customHeight="1">
      <c r="H275" s="5"/>
      <c r="K275" s="43"/>
    </row>
    <row r="276" spans="8:11" ht="19.05" customHeight="1">
      <c r="H276" s="5"/>
      <c r="K276" s="43"/>
    </row>
    <row r="277" spans="8:11" ht="19.05" customHeight="1">
      <c r="H277" s="5"/>
      <c r="K277" s="43"/>
    </row>
    <row r="278" spans="8:11" ht="19.05" customHeight="1">
      <c r="H278" s="5"/>
      <c r="K278" s="43"/>
    </row>
    <row r="279" spans="8:11" ht="19.05" customHeight="1">
      <c r="H279" s="5"/>
      <c r="K279" s="43"/>
    </row>
    <row r="280" spans="8:11" ht="19.05" customHeight="1">
      <c r="H280" s="5"/>
      <c r="K280" s="43"/>
    </row>
    <row r="281" spans="8:11" ht="19.05" customHeight="1">
      <c r="H281" s="5"/>
      <c r="K281" s="43"/>
    </row>
    <row r="282" spans="8:11" ht="19.05" customHeight="1">
      <c r="H282" s="5"/>
      <c r="K282" s="43"/>
    </row>
    <row r="283" spans="8:11" ht="19.05" customHeight="1">
      <c r="H283" s="5"/>
      <c r="K283" s="43"/>
    </row>
    <row r="284" spans="8:11" ht="19.05" customHeight="1">
      <c r="H284" s="5"/>
      <c r="K284" s="43"/>
    </row>
    <row r="285" spans="8:11" ht="19.05" customHeight="1">
      <c r="H285" s="5"/>
      <c r="K285" s="43"/>
    </row>
    <row r="286" spans="8:11" ht="19.05" customHeight="1">
      <c r="H286" s="5"/>
      <c r="K286" s="43"/>
    </row>
    <row r="287" spans="8:11" ht="19.05" customHeight="1">
      <c r="H287" s="5"/>
      <c r="K287" s="43"/>
    </row>
    <row r="288" spans="8:11" ht="19.05" customHeight="1">
      <c r="H288" s="5"/>
      <c r="K288" s="43"/>
    </row>
    <row r="289" spans="8:11" ht="19.05" customHeight="1">
      <c r="H289" s="5"/>
      <c r="K289" s="43"/>
    </row>
    <row r="290" spans="8:11" ht="19.05" customHeight="1">
      <c r="H290" s="5"/>
      <c r="K290" s="43"/>
    </row>
    <row r="291" spans="8:11" ht="19.05" customHeight="1">
      <c r="H291" s="5"/>
      <c r="K291" s="43"/>
    </row>
    <row r="292" spans="8:11" ht="19.05" customHeight="1">
      <c r="H292" s="5"/>
      <c r="K292" s="43"/>
    </row>
    <row r="293" spans="8:11" ht="19.05" customHeight="1">
      <c r="H293" s="5"/>
      <c r="K293" s="43"/>
    </row>
    <row r="294" spans="8:11" ht="19.05" customHeight="1">
      <c r="H294" s="5"/>
      <c r="K294" s="43"/>
    </row>
    <row r="295" spans="8:11" ht="19.05" customHeight="1">
      <c r="H295" s="5"/>
      <c r="K295" s="43"/>
    </row>
    <row r="296" spans="8:11" ht="19.05" customHeight="1">
      <c r="H296" s="5"/>
      <c r="K296" s="43"/>
    </row>
    <row r="297" spans="8:11" ht="19.05" customHeight="1">
      <c r="H297" s="5"/>
      <c r="K297" s="43"/>
    </row>
    <row r="298" spans="8:11" ht="19.05" customHeight="1">
      <c r="H298" s="5"/>
      <c r="K298" s="43"/>
    </row>
    <row r="299" spans="8:11" ht="19.05" customHeight="1">
      <c r="H299" s="5"/>
      <c r="K299" s="43"/>
    </row>
    <row r="300" spans="8:11" ht="19.05" customHeight="1">
      <c r="H300" s="5"/>
      <c r="K300" s="43"/>
    </row>
    <row r="301" spans="8:11" ht="19.05" customHeight="1">
      <c r="H301" s="5"/>
      <c r="K301" s="43"/>
    </row>
    <row r="302" spans="8:11" ht="19.05" customHeight="1">
      <c r="H302" s="5"/>
      <c r="K302" s="43"/>
    </row>
    <row r="303" spans="8:11" ht="19.05" customHeight="1">
      <c r="H303" s="5"/>
      <c r="K303" s="43"/>
    </row>
    <row r="304" spans="8:11" ht="19.05" customHeight="1">
      <c r="H304" s="5"/>
      <c r="K304" s="43"/>
    </row>
    <row r="305" spans="8:11" ht="19.05" customHeight="1">
      <c r="H305" s="5"/>
      <c r="K305" s="43"/>
    </row>
    <row r="306" spans="8:11" ht="19.05" customHeight="1">
      <c r="H306" s="5"/>
      <c r="K306" s="43"/>
    </row>
    <row r="307" spans="8:11" ht="19.05" customHeight="1">
      <c r="H307" s="5"/>
      <c r="K307" s="43"/>
    </row>
    <row r="308" spans="8:11" ht="19.05" customHeight="1">
      <c r="H308" s="5"/>
      <c r="K308" s="43"/>
    </row>
    <row r="309" spans="8:11" ht="19.05" customHeight="1">
      <c r="H309" s="5"/>
      <c r="K309" s="43"/>
    </row>
    <row r="310" spans="8:11" ht="19.05" customHeight="1">
      <c r="H310" s="5"/>
      <c r="K310" s="43"/>
    </row>
    <row r="311" spans="8:11" ht="19.05" customHeight="1">
      <c r="H311" s="5"/>
      <c r="K311" s="43"/>
    </row>
    <row r="312" spans="8:11" ht="19.05" customHeight="1">
      <c r="H312" s="5"/>
      <c r="K312" s="43"/>
    </row>
    <row r="313" spans="8:11" ht="19.05" customHeight="1">
      <c r="H313" s="5"/>
      <c r="K313" s="43"/>
    </row>
    <row r="314" spans="8:11" ht="19.05" customHeight="1">
      <c r="H314" s="5"/>
      <c r="K314" s="43"/>
    </row>
    <row r="315" spans="8:11" ht="19.05" customHeight="1">
      <c r="H315" s="5"/>
      <c r="K315" s="43"/>
    </row>
    <row r="316" spans="8:11" ht="19.05" customHeight="1">
      <c r="H316" s="5"/>
      <c r="K316" s="43"/>
    </row>
    <row r="317" spans="8:11" ht="19.05" customHeight="1">
      <c r="H317" s="5"/>
      <c r="K317" s="43"/>
    </row>
    <row r="318" spans="8:11" ht="19.05" customHeight="1">
      <c r="H318" s="5"/>
      <c r="K318" s="43"/>
    </row>
    <row r="319" spans="8:11" ht="19.05" customHeight="1">
      <c r="H319" s="5"/>
      <c r="K319" s="43"/>
    </row>
    <row r="320" spans="8:11" ht="19.05" customHeight="1">
      <c r="H320" s="5"/>
      <c r="K320" s="43"/>
    </row>
    <row r="321" spans="8:11" ht="19.05" customHeight="1">
      <c r="H321" s="5"/>
      <c r="K321" s="43"/>
    </row>
    <row r="322" spans="8:11" ht="19.05" customHeight="1">
      <c r="H322" s="5"/>
      <c r="K322" s="43"/>
    </row>
    <row r="323" spans="8:11" ht="19.05" customHeight="1">
      <c r="H323" s="5"/>
      <c r="K323" s="43"/>
    </row>
    <row r="324" spans="8:11" ht="19.05" customHeight="1">
      <c r="H324" s="5"/>
      <c r="K324" s="43"/>
    </row>
    <row r="325" spans="8:11" ht="19.05" customHeight="1">
      <c r="H325" s="5"/>
      <c r="K325" s="43"/>
    </row>
    <row r="326" spans="8:11" ht="19.05" customHeight="1">
      <c r="H326" s="5"/>
      <c r="K326" s="43"/>
    </row>
    <row r="327" spans="8:11" ht="19.05" customHeight="1">
      <c r="H327" s="5"/>
      <c r="K327" s="43"/>
    </row>
    <row r="328" spans="8:11" ht="19.05" customHeight="1">
      <c r="H328" s="5"/>
      <c r="K328" s="43"/>
    </row>
    <row r="329" spans="8:11" ht="19.05" customHeight="1">
      <c r="H329" s="5"/>
      <c r="K329" s="43"/>
    </row>
    <row r="330" spans="8:11" ht="19.05" customHeight="1">
      <c r="H330" s="5"/>
      <c r="K330" s="43"/>
    </row>
    <row r="331" spans="8:11" ht="19.05" customHeight="1">
      <c r="H331" s="5"/>
      <c r="K331" s="43"/>
    </row>
    <row r="332" spans="8:11" ht="19.05" customHeight="1">
      <c r="H332" s="5"/>
      <c r="K332" s="43"/>
    </row>
    <row r="333" spans="8:11" ht="19.05" customHeight="1">
      <c r="H333" s="5"/>
      <c r="K333" s="43"/>
    </row>
    <row r="334" spans="8:11" ht="19.05" customHeight="1">
      <c r="H334" s="5"/>
      <c r="K334" s="43"/>
    </row>
    <row r="335" spans="8:11" ht="19.05" customHeight="1">
      <c r="H335" s="5"/>
      <c r="K335" s="43"/>
    </row>
    <row r="336" spans="8:11" ht="19.05" customHeight="1">
      <c r="H336" s="5"/>
      <c r="K336" s="43"/>
    </row>
    <row r="337" spans="8:11" ht="19.05" customHeight="1">
      <c r="H337" s="5"/>
      <c r="K337" s="43"/>
    </row>
    <row r="338" spans="8:11" ht="19.05" customHeight="1">
      <c r="H338" s="5"/>
      <c r="K338" s="43"/>
    </row>
    <row r="339" spans="8:11" ht="19.05" customHeight="1">
      <c r="H339" s="5"/>
      <c r="K339" s="43"/>
    </row>
    <row r="340" spans="8:11" ht="19.05" customHeight="1">
      <c r="H340" s="5"/>
      <c r="K340" s="43"/>
    </row>
    <row r="341" spans="8:11" ht="19.05" customHeight="1">
      <c r="H341" s="5"/>
      <c r="K341" s="43"/>
    </row>
    <row r="342" spans="8:11" ht="19.05" customHeight="1">
      <c r="H342" s="5"/>
      <c r="K342" s="43"/>
    </row>
    <row r="343" spans="8:11" ht="19.05" customHeight="1">
      <c r="H343" s="5"/>
      <c r="K343" s="43"/>
    </row>
    <row r="344" spans="8:11" ht="19.05" customHeight="1">
      <c r="H344" s="5"/>
      <c r="K344" s="43"/>
    </row>
    <row r="345" spans="8:11" ht="19.05" customHeight="1">
      <c r="H345" s="5"/>
      <c r="K345" s="43"/>
    </row>
    <row r="346" spans="8:11" ht="19.05" customHeight="1">
      <c r="H346" s="5"/>
      <c r="K346" s="43"/>
    </row>
    <row r="347" spans="8:11" ht="19.05" customHeight="1">
      <c r="H347" s="5"/>
      <c r="K347" s="43"/>
    </row>
    <row r="348" spans="8:11" ht="19.05" customHeight="1">
      <c r="H348" s="5"/>
      <c r="K348" s="43"/>
    </row>
    <row r="349" spans="8:11" ht="19.05" customHeight="1">
      <c r="H349" s="5"/>
      <c r="K349" s="43"/>
    </row>
    <row r="350" spans="8:11" ht="19.05" customHeight="1">
      <c r="H350" s="5"/>
      <c r="K350" s="43"/>
    </row>
    <row r="351" spans="8:11" ht="19.05" customHeight="1">
      <c r="H351" s="5"/>
      <c r="K351" s="43"/>
    </row>
    <row r="352" spans="8:11" ht="19.05" customHeight="1">
      <c r="H352" s="5"/>
      <c r="K352" s="43"/>
    </row>
    <row r="353" spans="8:11" ht="19.05" customHeight="1">
      <c r="H353" s="5"/>
      <c r="K353" s="43"/>
    </row>
    <row r="354" spans="8:11" ht="19.05" customHeight="1">
      <c r="H354" s="5"/>
      <c r="K354" s="43"/>
    </row>
    <row r="355" spans="8:11" ht="19.05" customHeight="1">
      <c r="H355" s="5"/>
      <c r="K355" s="43"/>
    </row>
    <row r="356" spans="8:11" ht="19.05" customHeight="1">
      <c r="H356" s="5"/>
      <c r="K356" s="43"/>
    </row>
    <row r="357" spans="8:11" ht="19.05" customHeight="1">
      <c r="H357" s="5"/>
      <c r="K357" s="43"/>
    </row>
    <row r="358" spans="8:11" ht="19.05" customHeight="1">
      <c r="H358" s="5"/>
      <c r="K358" s="43"/>
    </row>
    <row r="359" spans="8:11" ht="19.05" customHeight="1">
      <c r="H359" s="5"/>
      <c r="K359" s="43"/>
    </row>
    <row r="360" spans="8:11" ht="19.05" customHeight="1">
      <c r="H360" s="5"/>
      <c r="K360" s="43"/>
    </row>
    <row r="361" spans="8:11" ht="19.05" customHeight="1">
      <c r="H361" s="5"/>
      <c r="K361" s="43"/>
    </row>
    <row r="362" spans="8:11" ht="19.05" customHeight="1">
      <c r="H362" s="5"/>
      <c r="K362" s="43"/>
    </row>
    <row r="363" spans="8:11" ht="19.05" customHeight="1">
      <c r="H363" s="5"/>
      <c r="K363" s="43"/>
    </row>
    <row r="364" spans="8:11" ht="19.05" customHeight="1">
      <c r="H364" s="5"/>
      <c r="K364" s="43"/>
    </row>
    <row r="365" spans="8:11" ht="19.05" customHeight="1">
      <c r="H365" s="5"/>
      <c r="K365" s="43"/>
    </row>
    <row r="366" spans="8:11" ht="19.05" customHeight="1">
      <c r="H366" s="5"/>
      <c r="K366" s="43"/>
    </row>
    <row r="367" spans="8:11" ht="19.05" customHeight="1">
      <c r="H367" s="5"/>
      <c r="K367" s="43"/>
    </row>
    <row r="368" spans="8:11" ht="19.05" customHeight="1">
      <c r="H368" s="5"/>
      <c r="K368" s="43"/>
    </row>
    <row r="369" spans="8:11" ht="19.05" customHeight="1">
      <c r="H369" s="5"/>
      <c r="K369" s="43"/>
    </row>
    <row r="370" spans="8:11" ht="19.05" customHeight="1">
      <c r="H370" s="5"/>
      <c r="K370" s="43"/>
    </row>
    <row r="371" spans="8:11" ht="19.05" customHeight="1">
      <c r="H371" s="5"/>
      <c r="K371" s="43"/>
    </row>
    <row r="372" spans="8:11" ht="19.05" customHeight="1">
      <c r="H372" s="5"/>
      <c r="K372" s="43"/>
    </row>
    <row r="373" spans="8:11" ht="19.05" customHeight="1">
      <c r="H373" s="5"/>
      <c r="K373" s="43"/>
    </row>
    <row r="374" spans="8:11" ht="19.05" customHeight="1">
      <c r="H374" s="5"/>
      <c r="K374" s="43"/>
    </row>
    <row r="375" spans="8:11" ht="19.05" customHeight="1">
      <c r="H375" s="5"/>
      <c r="K375" s="43"/>
    </row>
    <row r="376" spans="8:11" ht="19.05" customHeight="1">
      <c r="H376" s="5"/>
      <c r="K376" s="43"/>
    </row>
    <row r="377" spans="8:11" ht="19.05" customHeight="1">
      <c r="H377" s="5"/>
      <c r="K377" s="43"/>
    </row>
    <row r="378" spans="8:11" ht="19.05" customHeight="1">
      <c r="H378" s="5"/>
      <c r="K378" s="43"/>
    </row>
    <row r="379" spans="8:11" ht="19.05" customHeight="1">
      <c r="H379" s="5"/>
      <c r="K379" s="43"/>
    </row>
    <row r="380" spans="8:11" ht="19.05" customHeight="1">
      <c r="H380" s="5"/>
      <c r="K380" s="43"/>
    </row>
    <row r="381" spans="8:11" ht="19.05" customHeight="1">
      <c r="H381" s="5"/>
      <c r="K381" s="43"/>
    </row>
    <row r="382" spans="8:11" ht="19.05" customHeight="1">
      <c r="H382" s="5"/>
      <c r="K382" s="43"/>
    </row>
    <row r="383" spans="8:11" ht="19.05" customHeight="1">
      <c r="H383" s="5"/>
      <c r="K383" s="43"/>
    </row>
    <row r="384" spans="8:11" ht="19.05" customHeight="1">
      <c r="H384" s="5"/>
      <c r="K384" s="43"/>
    </row>
    <row r="385" spans="8:11" ht="19.05" customHeight="1">
      <c r="H385" s="5"/>
      <c r="K385" s="43"/>
    </row>
    <row r="386" spans="8:11" ht="19.05" customHeight="1">
      <c r="H386" s="5"/>
      <c r="K386" s="43"/>
    </row>
    <row r="387" spans="8:11" ht="19.05" customHeight="1">
      <c r="H387" s="5"/>
      <c r="K387" s="43"/>
    </row>
    <row r="388" spans="8:11" ht="19.05" customHeight="1">
      <c r="H388" s="5"/>
      <c r="K388" s="43"/>
    </row>
    <row r="389" spans="8:11" ht="19.05" customHeight="1">
      <c r="H389" s="5"/>
      <c r="K389" s="43"/>
    </row>
    <row r="390" spans="8:11" ht="19.05" customHeight="1">
      <c r="H390" s="5"/>
      <c r="K390" s="43"/>
    </row>
    <row r="391" spans="8:11" ht="19.05" customHeight="1">
      <c r="H391" s="5"/>
      <c r="K391" s="43"/>
    </row>
    <row r="392" spans="8:11" ht="19.05" customHeight="1">
      <c r="H392" s="5"/>
      <c r="K392" s="43"/>
    </row>
    <row r="393" spans="8:11" ht="19.05" customHeight="1">
      <c r="H393" s="5"/>
      <c r="K393" s="43"/>
    </row>
    <row r="394" spans="8:11" ht="19.05" customHeight="1">
      <c r="H394" s="5"/>
      <c r="K394" s="43"/>
    </row>
    <row r="395" spans="8:11" ht="19.05" customHeight="1">
      <c r="H395" s="5"/>
      <c r="K395" s="43"/>
    </row>
    <row r="396" spans="8:11" ht="19.05" customHeight="1">
      <c r="H396" s="5"/>
      <c r="K396" s="43"/>
    </row>
    <row r="397" spans="8:11" ht="19.05" customHeight="1">
      <c r="H397" s="5"/>
      <c r="K397" s="43"/>
    </row>
    <row r="398" spans="8:11" ht="19.05" customHeight="1">
      <c r="H398" s="5"/>
      <c r="K398" s="43"/>
    </row>
    <row r="399" spans="8:11" ht="19.05" customHeight="1">
      <c r="H399" s="5"/>
      <c r="K399" s="43"/>
    </row>
    <row r="400" spans="8:11" ht="19.05" customHeight="1">
      <c r="H400" s="5"/>
      <c r="K400" s="43"/>
    </row>
    <row r="401" spans="8:11" ht="19.05" customHeight="1">
      <c r="H401" s="5"/>
      <c r="K401" s="43"/>
    </row>
    <row r="402" spans="8:11" ht="19.05" customHeight="1">
      <c r="H402" s="5"/>
      <c r="K402" s="43"/>
    </row>
    <row r="403" spans="8:11" ht="19.05" customHeight="1">
      <c r="H403" s="5"/>
      <c r="K403" s="43"/>
    </row>
    <row r="404" spans="8:11" ht="19.05" customHeight="1">
      <c r="H404" s="5"/>
      <c r="K404" s="43"/>
    </row>
    <row r="405" spans="8:11" ht="19.05" customHeight="1">
      <c r="H405" s="5"/>
      <c r="K405" s="43"/>
    </row>
    <row r="406" spans="8:11" ht="19.05" customHeight="1">
      <c r="H406" s="5"/>
      <c r="K406" s="43"/>
    </row>
    <row r="407" spans="8:11" ht="19.05" customHeight="1">
      <c r="H407" s="5"/>
      <c r="K407" s="43"/>
    </row>
    <row r="408" spans="8:11" ht="19.05" customHeight="1">
      <c r="H408" s="5"/>
      <c r="K408" s="43"/>
    </row>
    <row r="409" spans="8:11" ht="19.05" customHeight="1">
      <c r="H409" s="5"/>
      <c r="K409" s="43"/>
    </row>
    <row r="410" spans="8:11" ht="19.05" customHeight="1">
      <c r="H410" s="5"/>
      <c r="K410" s="43"/>
    </row>
    <row r="411" spans="8:11" ht="19.05" customHeight="1">
      <c r="H411" s="5"/>
      <c r="K411" s="43"/>
    </row>
    <row r="412" spans="8:11" ht="19.05" customHeight="1">
      <c r="H412" s="5"/>
      <c r="K412" s="43"/>
    </row>
    <row r="413" spans="8:11" ht="19.05" customHeight="1">
      <c r="H413" s="5"/>
      <c r="K413" s="43"/>
    </row>
    <row r="414" spans="8:11" ht="19.05" customHeight="1">
      <c r="H414" s="5"/>
      <c r="K414" s="43"/>
    </row>
    <row r="415" spans="8:11" ht="19.05" customHeight="1">
      <c r="H415" s="5"/>
      <c r="K415" s="43"/>
    </row>
    <row r="416" spans="8:11" ht="19.05" customHeight="1">
      <c r="H416" s="5"/>
      <c r="K416" s="43"/>
    </row>
    <row r="417" spans="8:11" ht="19.05" customHeight="1">
      <c r="H417" s="5"/>
      <c r="K417" s="43"/>
    </row>
    <row r="418" spans="8:11" ht="19.05" customHeight="1">
      <c r="H418" s="5"/>
      <c r="K418" s="43"/>
    </row>
    <row r="419" spans="8:11" ht="19.05" customHeight="1">
      <c r="H419" s="5"/>
      <c r="K419" s="43"/>
    </row>
    <row r="420" spans="8:11" ht="19.05" customHeight="1">
      <c r="H420" s="5"/>
      <c r="K420" s="43"/>
    </row>
    <row r="421" spans="8:11" ht="19.05" customHeight="1">
      <c r="H421" s="5"/>
      <c r="K421" s="43"/>
    </row>
    <row r="422" spans="8:11" ht="19.05" customHeight="1">
      <c r="H422" s="5"/>
      <c r="K422" s="43"/>
    </row>
    <row r="423" spans="8:11" ht="19.05" customHeight="1">
      <c r="H423" s="5"/>
      <c r="K423" s="43"/>
    </row>
    <row r="424" spans="8:11" ht="19.05" customHeight="1">
      <c r="H424" s="5"/>
      <c r="K424" s="43"/>
    </row>
    <row r="425" spans="8:11" ht="19.05" customHeight="1">
      <c r="H425" s="5"/>
      <c r="K425" s="43"/>
    </row>
    <row r="426" spans="8:11" ht="19.05" customHeight="1">
      <c r="H426" s="5"/>
      <c r="K426" s="43"/>
    </row>
    <row r="427" spans="8:11" ht="19.05" customHeight="1">
      <c r="H427" s="5"/>
      <c r="K427" s="43"/>
    </row>
    <row r="428" spans="8:11" ht="19.05" customHeight="1">
      <c r="H428" s="5"/>
      <c r="K428" s="43"/>
    </row>
    <row r="429" spans="8:11" ht="19.05" customHeight="1">
      <c r="H429" s="5"/>
      <c r="K429" s="43"/>
    </row>
    <row r="430" spans="8:11" ht="19.05" customHeight="1">
      <c r="H430" s="5"/>
      <c r="K430" s="43"/>
    </row>
    <row r="431" spans="8:11" ht="19.05" customHeight="1">
      <c r="H431" s="5"/>
      <c r="K431" s="43"/>
    </row>
    <row r="432" spans="8:11" ht="19.05" customHeight="1">
      <c r="H432" s="5"/>
      <c r="K432" s="43"/>
    </row>
    <row r="433" spans="8:11" ht="19.05" customHeight="1">
      <c r="H433" s="5"/>
      <c r="K433" s="43"/>
    </row>
    <row r="434" spans="8:11" ht="19.05" customHeight="1">
      <c r="H434" s="5"/>
      <c r="K434" s="43"/>
    </row>
    <row r="435" spans="8:11" ht="19.05" customHeight="1">
      <c r="H435" s="5"/>
      <c r="K435" s="43"/>
    </row>
    <row r="436" spans="8:11" ht="19.05" customHeight="1">
      <c r="H436" s="5"/>
      <c r="K436" s="43"/>
    </row>
    <row r="437" spans="8:11" ht="19.05" customHeight="1">
      <c r="H437" s="5"/>
      <c r="K437" s="43"/>
    </row>
    <row r="438" spans="8:11" ht="19.05" customHeight="1">
      <c r="H438" s="5"/>
      <c r="K438" s="43"/>
    </row>
    <row r="439" spans="8:11" ht="19.05" customHeight="1">
      <c r="H439" s="5"/>
      <c r="K439" s="43"/>
    </row>
    <row r="440" spans="8:11" ht="19.05" customHeight="1">
      <c r="H440" s="5"/>
      <c r="K440" s="43"/>
    </row>
    <row r="441" spans="8:11" ht="19.05" customHeight="1">
      <c r="H441" s="5"/>
      <c r="K441" s="43"/>
    </row>
    <row r="442" spans="8:11" ht="19.05" customHeight="1">
      <c r="H442" s="5"/>
      <c r="K442" s="43"/>
    </row>
    <row r="443" spans="8:11" ht="19.05" customHeight="1">
      <c r="H443" s="5"/>
      <c r="K443" s="43"/>
    </row>
    <row r="444" spans="8:11" ht="19.05" customHeight="1">
      <c r="H444" s="5"/>
      <c r="K444" s="43"/>
    </row>
    <row r="445" spans="8:11" ht="19.05" customHeight="1">
      <c r="H445" s="5"/>
      <c r="K445" s="43"/>
    </row>
    <row r="446" spans="8:11" ht="19.05" customHeight="1">
      <c r="H446" s="5"/>
      <c r="K446" s="43"/>
    </row>
    <row r="447" spans="8:11" ht="19.05" customHeight="1">
      <c r="H447" s="5"/>
      <c r="K447" s="43"/>
    </row>
    <row r="448" spans="8:11" ht="19.05" customHeight="1">
      <c r="H448" s="5"/>
      <c r="K448" s="43"/>
    </row>
    <row r="449" spans="8:11" ht="19.05" customHeight="1">
      <c r="H449" s="5"/>
      <c r="K449" s="43"/>
    </row>
    <row r="450" spans="8:11" ht="19.05" customHeight="1">
      <c r="H450" s="5"/>
      <c r="K450" s="43"/>
    </row>
    <row r="451" spans="8:11" ht="19.05" customHeight="1">
      <c r="H451" s="5"/>
      <c r="K451" s="43"/>
    </row>
    <row r="452" spans="8:11" ht="19.05" customHeight="1">
      <c r="H452" s="5"/>
      <c r="K452" s="43"/>
    </row>
    <row r="453" spans="8:11" ht="19.05" customHeight="1">
      <c r="H453" s="5"/>
      <c r="K453" s="43"/>
    </row>
    <row r="454" spans="8:11" ht="19.05" customHeight="1">
      <c r="H454" s="5"/>
      <c r="K454" s="43"/>
    </row>
    <row r="455" spans="8:11" ht="19.05" customHeight="1">
      <c r="H455" s="5"/>
      <c r="K455" s="43"/>
    </row>
    <row r="456" spans="8:11" ht="19.05" customHeight="1">
      <c r="H456" s="5"/>
      <c r="K456" s="43"/>
    </row>
    <row r="457" spans="8:11" ht="19.05" customHeight="1">
      <c r="H457" s="5"/>
      <c r="K457" s="43"/>
    </row>
    <row r="458" spans="8:11" ht="19.05" customHeight="1">
      <c r="H458" s="5"/>
      <c r="K458" s="43"/>
    </row>
    <row r="459" spans="8:11" ht="19.05" customHeight="1">
      <c r="H459" s="5"/>
      <c r="K459" s="43"/>
    </row>
    <row r="460" spans="8:11" ht="19.05" customHeight="1">
      <c r="H460" s="5"/>
      <c r="K460" s="43"/>
    </row>
    <row r="461" spans="8:11" ht="19.05" customHeight="1">
      <c r="H461" s="5"/>
      <c r="K461" s="43"/>
    </row>
    <row r="462" spans="8:11" ht="19.05" customHeight="1">
      <c r="H462" s="5"/>
      <c r="K462" s="43"/>
    </row>
    <row r="463" spans="8:11" ht="19.05" customHeight="1">
      <c r="H463" s="5"/>
      <c r="K463" s="43"/>
    </row>
    <row r="464" spans="8:11" ht="19.05" customHeight="1">
      <c r="H464" s="5"/>
      <c r="K464" s="43"/>
    </row>
    <row r="465" spans="8:11" ht="19.05" customHeight="1">
      <c r="H465" s="5"/>
      <c r="K465" s="43"/>
    </row>
    <row r="466" spans="8:11" ht="19.05" customHeight="1">
      <c r="H466" s="5"/>
      <c r="K466" s="43"/>
    </row>
    <row r="467" spans="8:11" ht="19.05" customHeight="1">
      <c r="H467" s="5"/>
      <c r="K467" s="43"/>
    </row>
    <row r="468" spans="8:11" ht="19.05" customHeight="1">
      <c r="H468" s="5"/>
      <c r="K468" s="43"/>
    </row>
    <row r="469" spans="8:11" ht="19.05" customHeight="1">
      <c r="H469" s="5"/>
      <c r="K469" s="43"/>
    </row>
    <row r="470" spans="8:11" ht="19.05" customHeight="1">
      <c r="H470" s="5"/>
      <c r="K470" s="43"/>
    </row>
    <row r="471" spans="8:11" ht="19.05" customHeight="1">
      <c r="H471" s="5"/>
      <c r="K471" s="43"/>
    </row>
    <row r="472" spans="8:11" ht="19.05" customHeight="1">
      <c r="H472" s="5"/>
      <c r="K472" s="43"/>
    </row>
    <row r="473" spans="8:11" ht="19.05" customHeight="1">
      <c r="H473" s="5"/>
      <c r="K473" s="43"/>
    </row>
    <row r="474" spans="8:11" ht="19.05" customHeight="1">
      <c r="H474" s="5"/>
      <c r="K474" s="43"/>
    </row>
    <row r="475" spans="8:11" ht="19.05" customHeight="1">
      <c r="H475" s="5"/>
      <c r="K475" s="43"/>
    </row>
    <row r="476" spans="8:11" ht="19.05" customHeight="1">
      <c r="H476" s="5"/>
      <c r="K476" s="43"/>
    </row>
    <row r="477" spans="8:11" ht="19.05" customHeight="1">
      <c r="H477" s="5"/>
      <c r="K477" s="43"/>
    </row>
    <row r="478" spans="8:11" ht="19.05" customHeight="1">
      <c r="H478" s="5"/>
      <c r="K478" s="43"/>
    </row>
    <row r="479" spans="8:11" ht="19.05" customHeight="1">
      <c r="H479" s="5"/>
      <c r="K479" s="43"/>
    </row>
    <row r="480" spans="8:11" ht="19.05" customHeight="1">
      <c r="H480" s="5"/>
      <c r="K480" s="43"/>
    </row>
    <row r="481" spans="8:11" ht="19.05" customHeight="1">
      <c r="H481" s="5"/>
      <c r="K481" s="43"/>
    </row>
    <row r="482" spans="8:11" ht="19.05" customHeight="1">
      <c r="H482" s="5"/>
      <c r="K482" s="43"/>
    </row>
    <row r="483" spans="8:11" ht="19.05" customHeight="1">
      <c r="H483" s="5"/>
      <c r="K483" s="43"/>
    </row>
    <row r="484" spans="8:11" ht="19.05" customHeight="1">
      <c r="H484" s="5"/>
      <c r="K484" s="43"/>
    </row>
    <row r="485" spans="8:11" ht="19.05" customHeight="1">
      <c r="H485" s="5"/>
      <c r="K485" s="43"/>
    </row>
    <row r="486" spans="8:11" ht="19.05" customHeight="1">
      <c r="H486" s="5"/>
      <c r="K486" s="43"/>
    </row>
    <row r="487" spans="8:11" ht="19.05" customHeight="1">
      <c r="H487" s="5"/>
      <c r="K487" s="43"/>
    </row>
    <row r="488" spans="8:11" ht="19.05" customHeight="1">
      <c r="H488" s="5"/>
      <c r="K488" s="43"/>
    </row>
    <row r="489" spans="8:11" ht="19.05" customHeight="1">
      <c r="H489" s="5"/>
      <c r="K489" s="43"/>
    </row>
    <row r="490" spans="8:11" ht="19.05" customHeight="1">
      <c r="H490" s="5"/>
      <c r="K490" s="43"/>
    </row>
    <row r="491" spans="8:11" ht="19.05" customHeight="1">
      <c r="H491" s="5"/>
      <c r="K491" s="43"/>
    </row>
    <row r="492" spans="8:11" ht="19.05" customHeight="1">
      <c r="H492" s="5"/>
      <c r="K492" s="43"/>
    </row>
    <row r="493" spans="8:11" ht="19.05" customHeight="1">
      <c r="H493" s="5"/>
      <c r="K493" s="43"/>
    </row>
    <row r="494" spans="8:11" ht="19.05" customHeight="1">
      <c r="H494" s="5"/>
      <c r="K494" s="43"/>
    </row>
    <row r="495" spans="8:11" ht="19.05" customHeight="1">
      <c r="H495" s="5"/>
      <c r="K495" s="43"/>
    </row>
    <row r="496" spans="8:11" ht="19.05" customHeight="1">
      <c r="H496" s="5"/>
      <c r="K496" s="43"/>
    </row>
    <row r="497" spans="8:11" ht="19.05" customHeight="1">
      <c r="H497" s="5"/>
      <c r="K497" s="43"/>
    </row>
    <row r="498" spans="8:11" ht="19.05" customHeight="1">
      <c r="H498" s="5"/>
      <c r="K498" s="43"/>
    </row>
    <row r="499" spans="8:11" ht="19.05" customHeight="1">
      <c r="H499" s="5"/>
      <c r="K499" s="43"/>
    </row>
    <row r="500" spans="8:11" ht="19.05" customHeight="1">
      <c r="H500" s="5"/>
      <c r="K500" s="43"/>
    </row>
    <row r="501" spans="8:11" ht="19.05" customHeight="1">
      <c r="H501" s="5"/>
      <c r="K501" s="43"/>
    </row>
    <row r="502" spans="8:11" ht="19.05" customHeight="1">
      <c r="H502" s="5"/>
      <c r="K502" s="43"/>
    </row>
    <row r="503" spans="8:11" ht="19.05" customHeight="1">
      <c r="H503" s="5"/>
      <c r="K503" s="43"/>
    </row>
    <row r="504" spans="8:11" ht="19.05" customHeight="1">
      <c r="H504" s="5"/>
      <c r="K504" s="43"/>
    </row>
    <row r="505" spans="8:11" ht="19.05" customHeight="1">
      <c r="H505" s="5"/>
      <c r="K505" s="43"/>
    </row>
    <row r="506" spans="8:11" ht="19.05" customHeight="1">
      <c r="H506" s="5"/>
      <c r="K506" s="43"/>
    </row>
    <row r="507" spans="8:11" ht="19.05" customHeight="1">
      <c r="H507" s="5"/>
      <c r="K507" s="43"/>
    </row>
    <row r="508" spans="8:11" ht="19.05" customHeight="1">
      <c r="H508" s="5"/>
      <c r="K508" s="43"/>
    </row>
    <row r="509" spans="8:11" ht="19.05" customHeight="1">
      <c r="H509" s="5"/>
      <c r="K509" s="43"/>
    </row>
    <row r="510" spans="8:11" ht="19.05" customHeight="1">
      <c r="H510" s="5"/>
      <c r="K510" s="43"/>
    </row>
    <row r="511" spans="8:11" ht="19.05" customHeight="1">
      <c r="H511" s="5"/>
      <c r="K511" s="43"/>
    </row>
    <row r="512" spans="8:11" ht="19.05" customHeight="1">
      <c r="H512" s="5"/>
      <c r="K512" s="43"/>
    </row>
    <row r="513" spans="8:11" ht="19.05" customHeight="1">
      <c r="H513" s="5"/>
      <c r="K513" s="43"/>
    </row>
    <row r="514" spans="8:11" ht="19.05" customHeight="1">
      <c r="H514" s="5"/>
      <c r="K514" s="43"/>
    </row>
    <row r="515" spans="8:11" ht="19.05" customHeight="1">
      <c r="H515" s="5"/>
      <c r="K515" s="43"/>
    </row>
    <row r="516" spans="8:11" ht="19.05" customHeight="1">
      <c r="H516" s="5"/>
      <c r="K516" s="43"/>
    </row>
    <row r="517" spans="8:11" ht="19.05" customHeight="1">
      <c r="H517" s="5"/>
      <c r="K517" s="43"/>
    </row>
    <row r="518" spans="8:11" ht="19.05" customHeight="1">
      <c r="H518" s="5"/>
      <c r="K518" s="43"/>
    </row>
    <row r="519" spans="8:11" ht="19.05" customHeight="1">
      <c r="H519" s="5"/>
      <c r="K519" s="43"/>
    </row>
    <row r="520" spans="8:11" ht="19.05" customHeight="1">
      <c r="H520" s="5"/>
      <c r="K520" s="43"/>
    </row>
    <row r="521" spans="8:11" ht="19.05" customHeight="1">
      <c r="H521" s="5"/>
      <c r="K521" s="43"/>
    </row>
    <row r="522" spans="8:11" ht="19.05" customHeight="1">
      <c r="H522" s="5"/>
      <c r="K522" s="43"/>
    </row>
    <row r="523" spans="8:11" ht="19.05" customHeight="1">
      <c r="H523" s="5"/>
      <c r="K523" s="43"/>
    </row>
    <row r="524" spans="8:11" ht="19.05" customHeight="1">
      <c r="H524" s="5"/>
      <c r="K524" s="43"/>
    </row>
    <row r="525" spans="8:11" ht="19.05" customHeight="1">
      <c r="H525" s="5"/>
      <c r="K525" s="43"/>
    </row>
    <row r="526" spans="8:11" ht="19.05" customHeight="1">
      <c r="H526" s="5"/>
      <c r="K526" s="43"/>
    </row>
    <row r="527" spans="8:11" ht="19.05" customHeight="1">
      <c r="H527" s="5"/>
      <c r="K527" s="43"/>
    </row>
    <row r="528" spans="8:11" ht="19.05" customHeight="1">
      <c r="H528" s="5"/>
      <c r="K528" s="43"/>
    </row>
    <row r="529" spans="8:11" ht="19.05" customHeight="1">
      <c r="H529" s="5"/>
      <c r="K529" s="43"/>
    </row>
    <row r="530" spans="8:11" ht="19.05" customHeight="1">
      <c r="H530" s="5"/>
      <c r="K530" s="43"/>
    </row>
    <row r="531" spans="8:11" ht="19.05" customHeight="1">
      <c r="H531" s="5"/>
      <c r="K531" s="43"/>
    </row>
    <row r="532" spans="8:11" ht="19.05" customHeight="1">
      <c r="H532" s="5"/>
      <c r="K532" s="43"/>
    </row>
    <row r="533" spans="8:11" ht="19.05" customHeight="1">
      <c r="H533" s="5"/>
      <c r="K533" s="43"/>
    </row>
    <row r="534" spans="8:11" ht="19.05" customHeight="1">
      <c r="H534" s="5"/>
      <c r="K534" s="43"/>
    </row>
    <row r="535" spans="8:11" ht="19.05" customHeight="1">
      <c r="H535" s="5"/>
      <c r="K535" s="43"/>
    </row>
    <row r="536" spans="8:11" ht="19.05" customHeight="1">
      <c r="H536" s="5"/>
      <c r="K536" s="43"/>
    </row>
    <row r="537" spans="8:11" ht="19.05" customHeight="1">
      <c r="H537" s="5"/>
      <c r="K537" s="43"/>
    </row>
    <row r="538" spans="8:11" ht="19.05" customHeight="1">
      <c r="H538" s="5"/>
      <c r="K538" s="43"/>
    </row>
    <row r="539" spans="8:11" ht="19.05" customHeight="1">
      <c r="H539" s="5"/>
      <c r="K539" s="43"/>
    </row>
    <row r="540" spans="8:11" ht="19.05" customHeight="1">
      <c r="H540" s="5"/>
      <c r="K540" s="43"/>
    </row>
    <row r="541" spans="8:11" ht="19.05" customHeight="1">
      <c r="H541" s="5"/>
      <c r="K541" s="43"/>
    </row>
    <row r="542" spans="8:11" ht="19.05" customHeight="1">
      <c r="H542" s="5"/>
      <c r="K542" s="43"/>
    </row>
    <row r="543" spans="8:11" ht="19.05" customHeight="1">
      <c r="H543" s="5"/>
      <c r="K543" s="43"/>
    </row>
    <row r="544" spans="8:11" ht="19.05" customHeight="1">
      <c r="H544" s="5"/>
      <c r="K544" s="43"/>
    </row>
    <row r="545" spans="8:11" ht="19.05" customHeight="1">
      <c r="H545" s="5"/>
      <c r="K545" s="43"/>
    </row>
    <row r="546" spans="8:11" ht="19.05" customHeight="1">
      <c r="H546" s="5"/>
      <c r="K546" s="43"/>
    </row>
    <row r="547" spans="8:11" ht="19.05" customHeight="1">
      <c r="H547" s="5"/>
      <c r="K547" s="43"/>
    </row>
    <row r="548" spans="8:11" ht="19.05" customHeight="1">
      <c r="H548" s="5"/>
      <c r="K548" s="43"/>
    </row>
    <row r="549" spans="8:11" ht="19.05" customHeight="1">
      <c r="H549" s="5"/>
      <c r="K549" s="43"/>
    </row>
    <row r="550" spans="8:11" ht="19.05" customHeight="1">
      <c r="H550" s="5"/>
    </row>
    <row r="551" spans="8:11" ht="19.05" customHeight="1">
      <c r="H551" s="5"/>
    </row>
    <row r="552" spans="8:11" ht="19.05" customHeight="1">
      <c r="H552" s="5"/>
    </row>
    <row r="553" spans="8:11" ht="19.05" customHeight="1">
      <c r="H553" s="5"/>
    </row>
    <row r="554" spans="8:11" ht="19.05" customHeight="1">
      <c r="H554" s="5"/>
    </row>
    <row r="555" spans="8:11" ht="19.05" customHeight="1">
      <c r="H555" s="5"/>
    </row>
    <row r="556" spans="8:11" ht="19.05" customHeight="1">
      <c r="H556" s="5"/>
    </row>
    <row r="557" spans="8:11" ht="19.05" customHeight="1">
      <c r="H557" s="5"/>
    </row>
    <row r="558" spans="8:11" ht="19.05" customHeight="1">
      <c r="H558" s="5"/>
    </row>
    <row r="559" spans="8:11" ht="19.05" customHeight="1">
      <c r="H559" s="5"/>
    </row>
    <row r="560" spans="8:11" ht="19.05" customHeight="1">
      <c r="H560" s="5"/>
    </row>
    <row r="561" spans="8:8" ht="19.05" customHeight="1">
      <c r="H561" s="5"/>
    </row>
    <row r="562" spans="8:8" ht="19.05" customHeight="1">
      <c r="H562" s="5"/>
    </row>
    <row r="563" spans="8:8" ht="19.05" customHeight="1">
      <c r="H563" s="5"/>
    </row>
    <row r="564" spans="8:8" ht="19.05" customHeight="1">
      <c r="H564" s="5"/>
    </row>
    <row r="565" spans="8:8" ht="19.05" customHeight="1">
      <c r="H565" s="5"/>
    </row>
    <row r="566" spans="8:8" ht="19.05" customHeight="1">
      <c r="H566" s="5"/>
    </row>
    <row r="567" spans="8:8" ht="19.05" customHeight="1">
      <c r="H567" s="5"/>
    </row>
    <row r="568" spans="8:8" ht="19.05" customHeight="1">
      <c r="H568" s="5"/>
    </row>
    <row r="569" spans="8:8" ht="19.05" customHeight="1">
      <c r="H569" s="5"/>
    </row>
    <row r="570" spans="8:8" ht="19.05" customHeight="1">
      <c r="H570" s="5"/>
    </row>
    <row r="571" spans="8:8" ht="19.05" customHeight="1">
      <c r="H571" s="5"/>
    </row>
    <row r="572" spans="8:8" ht="19.05" customHeight="1">
      <c r="H572" s="5"/>
    </row>
    <row r="573" spans="8:8" ht="19.05" customHeight="1">
      <c r="H573" s="5"/>
    </row>
    <row r="574" spans="8:8" ht="19.05" customHeight="1">
      <c r="H574" s="5"/>
    </row>
    <row r="575" spans="8:8" ht="19.05" customHeight="1">
      <c r="H575" s="5"/>
    </row>
    <row r="576" spans="8:8" ht="19.05" customHeight="1">
      <c r="H576" s="5"/>
    </row>
    <row r="577" spans="8:8" ht="19.05" customHeight="1">
      <c r="H577" s="5"/>
    </row>
    <row r="578" spans="8:8" ht="19.05" customHeight="1">
      <c r="H578" s="5"/>
    </row>
    <row r="579" spans="8:8" ht="19.05" customHeight="1">
      <c r="H579" s="5"/>
    </row>
    <row r="580" spans="8:8" ht="19.05" customHeight="1">
      <c r="H580" s="5"/>
    </row>
    <row r="581" spans="8:8" ht="19.05" customHeight="1">
      <c r="H581" s="5"/>
    </row>
    <row r="582" spans="8:8" ht="19.05" customHeight="1">
      <c r="H582" s="5"/>
    </row>
    <row r="583" spans="8:8" ht="19.05" customHeight="1">
      <c r="H583" s="5"/>
    </row>
    <row r="584" spans="8:8" ht="19.05" customHeight="1">
      <c r="H584" s="5"/>
    </row>
    <row r="585" spans="8:8" ht="19.05" customHeight="1">
      <c r="H585" s="5"/>
    </row>
    <row r="586" spans="8:8" ht="19.05" customHeight="1">
      <c r="H586" s="5"/>
    </row>
    <row r="587" spans="8:8" ht="19.05" customHeight="1">
      <c r="H587" s="5"/>
    </row>
    <row r="588" spans="8:8" ht="19.05" customHeight="1">
      <c r="H588" s="5"/>
    </row>
    <row r="589" spans="8:8" ht="19.05" customHeight="1">
      <c r="H589" s="5"/>
    </row>
    <row r="590" spans="8:8" ht="19.05" customHeight="1">
      <c r="H590" s="5"/>
    </row>
    <row r="591" spans="8:8" ht="19.05" customHeight="1">
      <c r="H591" s="5"/>
    </row>
    <row r="592" spans="8:8" ht="19.05" customHeight="1">
      <c r="H592" s="5"/>
    </row>
    <row r="593" spans="8:8" ht="19.05" customHeight="1">
      <c r="H593" s="5"/>
    </row>
    <row r="594" spans="8:8" ht="19.05" customHeight="1">
      <c r="H594" s="5"/>
    </row>
    <row r="595" spans="8:8" ht="19.05" customHeight="1">
      <c r="H595" s="5"/>
    </row>
    <row r="596" spans="8:8" ht="19.05" customHeight="1">
      <c r="H596" s="5"/>
    </row>
    <row r="597" spans="8:8" ht="19.05" customHeight="1">
      <c r="H597" s="5"/>
    </row>
    <row r="598" spans="8:8" ht="19.05" customHeight="1">
      <c r="H598" s="5"/>
    </row>
    <row r="599" spans="8:8" ht="19.05" customHeight="1">
      <c r="H599" s="5"/>
    </row>
    <row r="600" spans="8:8" ht="19.05" customHeight="1">
      <c r="H600" s="5"/>
    </row>
    <row r="601" spans="8:8" ht="19.05" customHeight="1">
      <c r="H601" s="5"/>
    </row>
    <row r="602" spans="8:8" ht="19.05" customHeight="1">
      <c r="H602" s="5"/>
    </row>
    <row r="603" spans="8:8" ht="19.05" customHeight="1">
      <c r="H603" s="5"/>
    </row>
    <row r="604" spans="8:8" ht="19.05" customHeight="1">
      <c r="H604" s="5"/>
    </row>
    <row r="605" spans="8:8" ht="19.05" customHeight="1">
      <c r="H605" s="5"/>
    </row>
    <row r="606" spans="8:8" ht="19.05" customHeight="1">
      <c r="H606" s="5"/>
    </row>
    <row r="607" spans="8:8" ht="19.05" customHeight="1">
      <c r="H607" s="5"/>
    </row>
    <row r="608" spans="8:8" ht="19.05" customHeight="1">
      <c r="H608" s="5"/>
    </row>
    <row r="609" spans="8:8" ht="19.05" customHeight="1">
      <c r="H609" s="5"/>
    </row>
    <row r="610" spans="8:8" ht="19.05" customHeight="1">
      <c r="H610" s="5"/>
    </row>
    <row r="611" spans="8:8" ht="19.05" customHeight="1">
      <c r="H611" s="5"/>
    </row>
    <row r="612" spans="8:8" ht="19.05" customHeight="1">
      <c r="H612" s="5"/>
    </row>
    <row r="613" spans="8:8" ht="19.05" customHeight="1">
      <c r="H613" s="5"/>
    </row>
    <row r="614" spans="8:8" ht="19.05" customHeight="1">
      <c r="H614" s="5"/>
    </row>
    <row r="615" spans="8:8" ht="19.05" customHeight="1">
      <c r="H615" s="5"/>
    </row>
    <row r="616" spans="8:8" ht="19.05" customHeight="1">
      <c r="H616" s="5"/>
    </row>
    <row r="617" spans="8:8" ht="19.05" customHeight="1">
      <c r="H617" s="5"/>
    </row>
    <row r="618" spans="8:8" ht="19.05" customHeight="1">
      <c r="H618" s="5"/>
    </row>
    <row r="619" spans="8:8" ht="19.05" customHeight="1">
      <c r="H619" s="5"/>
    </row>
    <row r="620" spans="8:8" ht="19.05" customHeight="1">
      <c r="H620" s="5"/>
    </row>
    <row r="621" spans="8:8" ht="19.05" customHeight="1">
      <c r="H621" s="5"/>
    </row>
    <row r="622" spans="8:8" ht="19.05" customHeight="1">
      <c r="H622" s="5"/>
    </row>
    <row r="623" spans="8:8" ht="19.05" customHeight="1">
      <c r="H623" s="5"/>
    </row>
    <row r="624" spans="8:8" ht="19.05" customHeight="1">
      <c r="H624" s="5"/>
    </row>
    <row r="625" spans="8:8" ht="19.05" customHeight="1">
      <c r="H625" s="5"/>
    </row>
    <row r="626" spans="8:8" ht="19.05" customHeight="1">
      <c r="H626" s="5"/>
    </row>
    <row r="627" spans="8:8" ht="19.05" customHeight="1">
      <c r="H627" s="5"/>
    </row>
    <row r="628" spans="8:8" ht="19.05" customHeight="1">
      <c r="H628" s="5"/>
    </row>
    <row r="629" spans="8:8" ht="19.05" customHeight="1">
      <c r="H629" s="5"/>
    </row>
    <row r="630" spans="8:8" ht="19.05" customHeight="1">
      <c r="H630" s="5"/>
    </row>
    <row r="631" spans="8:8" ht="19.05" customHeight="1">
      <c r="H631" s="5"/>
    </row>
    <row r="632" spans="8:8" ht="19.05" customHeight="1">
      <c r="H632" s="5"/>
    </row>
    <row r="633" spans="8:8" ht="19.05" customHeight="1">
      <c r="H633" s="5"/>
    </row>
    <row r="634" spans="8:8" ht="19.05" customHeight="1">
      <c r="H634" s="5"/>
    </row>
    <row r="635" spans="8:8" ht="19.05" customHeight="1">
      <c r="H635" s="5"/>
    </row>
    <row r="636" spans="8:8" ht="19.05" customHeight="1">
      <c r="H636" s="5"/>
    </row>
    <row r="637" spans="8:8" ht="19.05" customHeight="1">
      <c r="H637" s="5"/>
    </row>
    <row r="638" spans="8:8" ht="19.05" customHeight="1">
      <c r="H638" s="5"/>
    </row>
    <row r="639" spans="8:8" ht="19.05" customHeight="1">
      <c r="H639" s="5"/>
    </row>
    <row r="640" spans="8:8" ht="19.05" customHeight="1">
      <c r="H640" s="5"/>
    </row>
    <row r="641" spans="8:8" ht="19.05" customHeight="1">
      <c r="H641" s="5"/>
    </row>
    <row r="642" spans="8:8" ht="19.05" customHeight="1">
      <c r="H642" s="5"/>
    </row>
    <row r="643" spans="8:8" ht="19.05" customHeight="1">
      <c r="H643" s="5"/>
    </row>
    <row r="644" spans="8:8" ht="19.05" customHeight="1">
      <c r="H644" s="5"/>
    </row>
    <row r="645" spans="8:8" ht="19.05" customHeight="1">
      <c r="H645" s="5"/>
    </row>
    <row r="646" spans="8:8" ht="19.05" customHeight="1">
      <c r="H646" s="5"/>
    </row>
    <row r="647" spans="8:8" ht="19.05" customHeight="1">
      <c r="H647" s="5"/>
    </row>
    <row r="648" spans="8:8" ht="19.05" customHeight="1">
      <c r="H648" s="5"/>
    </row>
    <row r="649" spans="8:8" ht="19.05" customHeight="1">
      <c r="H649" s="5"/>
    </row>
    <row r="650" spans="8:8" ht="19.05" customHeight="1">
      <c r="H650" s="5"/>
    </row>
    <row r="651" spans="8:8" ht="19.05" customHeight="1">
      <c r="H651" s="5"/>
    </row>
    <row r="652" spans="8:8" ht="19.05" customHeight="1">
      <c r="H652" s="5"/>
    </row>
    <row r="653" spans="8:8" ht="19.05" customHeight="1">
      <c r="H653" s="5"/>
    </row>
    <row r="654" spans="8:8" ht="19.05" customHeight="1">
      <c r="H654" s="5"/>
    </row>
    <row r="655" spans="8:8" ht="19.05" customHeight="1">
      <c r="H655" s="5"/>
    </row>
    <row r="656" spans="8:8" ht="19.05" customHeight="1">
      <c r="H656" s="5"/>
    </row>
    <row r="657" spans="8:8" ht="19.05" customHeight="1">
      <c r="H657" s="5"/>
    </row>
    <row r="658" spans="8:8" ht="19.05" customHeight="1">
      <c r="H658" s="5"/>
    </row>
    <row r="659" spans="8:8" ht="19.05" customHeight="1">
      <c r="H659" s="5"/>
    </row>
    <row r="660" spans="8:8" ht="19.05" customHeight="1">
      <c r="H660" s="5"/>
    </row>
    <row r="661" spans="8:8" ht="19.05" customHeight="1">
      <c r="H661" s="5"/>
    </row>
    <row r="662" spans="8:8" ht="19.05" customHeight="1">
      <c r="H662" s="5"/>
    </row>
    <row r="663" spans="8:8" ht="19.05" customHeight="1">
      <c r="H663" s="5"/>
    </row>
    <row r="664" spans="8:8" ht="19.05" customHeight="1">
      <c r="H664" s="5"/>
    </row>
    <row r="665" spans="8:8" ht="19.05" customHeight="1">
      <c r="H665" s="5"/>
    </row>
    <row r="666" spans="8:8" ht="19.05" customHeight="1">
      <c r="H666" s="5"/>
    </row>
    <row r="667" spans="8:8" ht="19.05" customHeight="1">
      <c r="H667" s="5"/>
    </row>
    <row r="668" spans="8:8" ht="19.05" customHeight="1">
      <c r="H668" s="5"/>
    </row>
    <row r="669" spans="8:8" ht="19.05" customHeight="1">
      <c r="H669" s="5"/>
    </row>
    <row r="670" spans="8:8" ht="19.05" customHeight="1">
      <c r="H670" s="5"/>
    </row>
    <row r="671" spans="8:8" ht="19.05" customHeight="1">
      <c r="H671" s="5"/>
    </row>
    <row r="672" spans="8:8" ht="19.05" customHeight="1">
      <c r="H672" s="5"/>
    </row>
    <row r="673" spans="8:8" ht="19.05" customHeight="1">
      <c r="H673" s="5"/>
    </row>
    <row r="674" spans="8:8" ht="19.05" customHeight="1">
      <c r="H674" s="5"/>
    </row>
    <row r="675" spans="8:8" ht="19.05" customHeight="1">
      <c r="H675" s="5"/>
    </row>
    <row r="676" spans="8:8" ht="19.05" customHeight="1">
      <c r="H676" s="5"/>
    </row>
    <row r="677" spans="8:8" ht="19.05" customHeight="1">
      <c r="H677" s="5"/>
    </row>
    <row r="678" spans="8:8" ht="19.05" customHeight="1">
      <c r="H678" s="5"/>
    </row>
    <row r="679" spans="8:8" ht="19.05" customHeight="1">
      <c r="H679" s="5"/>
    </row>
    <row r="680" spans="8:8" ht="19.05" customHeight="1">
      <c r="H680" s="5"/>
    </row>
    <row r="681" spans="8:8" ht="19.05" customHeight="1">
      <c r="H681" s="5"/>
    </row>
    <row r="682" spans="8:8" ht="19.05" customHeight="1">
      <c r="H682" s="5"/>
    </row>
    <row r="683" spans="8:8" ht="19.05" customHeight="1">
      <c r="H683" s="5"/>
    </row>
    <row r="684" spans="8:8" ht="19.05" customHeight="1">
      <c r="H684" s="5"/>
    </row>
    <row r="685" spans="8:8" ht="19.05" customHeight="1">
      <c r="H685" s="5"/>
    </row>
    <row r="686" spans="8:8" ht="19.05" customHeight="1">
      <c r="H686" s="5"/>
    </row>
    <row r="687" spans="8:8" ht="19.05" customHeight="1">
      <c r="H687" s="5"/>
    </row>
    <row r="688" spans="8:8" ht="19.05" customHeight="1">
      <c r="H688" s="5"/>
    </row>
    <row r="689" spans="8:8" ht="19.05" customHeight="1">
      <c r="H689" s="5"/>
    </row>
    <row r="690" spans="8:8" ht="19.05" customHeight="1">
      <c r="H690" s="5"/>
    </row>
    <row r="691" spans="8:8" ht="19.05" customHeight="1">
      <c r="H691" s="5"/>
    </row>
    <row r="692" spans="8:8" ht="19.05" customHeight="1">
      <c r="H692" s="5"/>
    </row>
    <row r="693" spans="8:8" ht="19.05" customHeight="1">
      <c r="H693" s="5"/>
    </row>
    <row r="694" spans="8:8" ht="19.05" customHeight="1">
      <c r="H694" s="5"/>
    </row>
    <row r="695" spans="8:8" ht="19.05" customHeight="1">
      <c r="H695" s="5"/>
    </row>
    <row r="696" spans="8:8" ht="19.05" customHeight="1">
      <c r="H696" s="5"/>
    </row>
    <row r="697" spans="8:8" ht="19.05" customHeight="1">
      <c r="H697" s="5"/>
    </row>
    <row r="698" spans="8:8" ht="19.05" customHeight="1">
      <c r="H698" s="5"/>
    </row>
    <row r="699" spans="8:8" ht="19.05" customHeight="1">
      <c r="H699" s="5"/>
    </row>
    <row r="700" spans="8:8" ht="19.05" customHeight="1">
      <c r="H700" s="5"/>
    </row>
    <row r="701" spans="8:8" ht="19.05" customHeight="1">
      <c r="H701" s="5"/>
    </row>
    <row r="702" spans="8:8" ht="19.05" customHeight="1">
      <c r="H702" s="5"/>
    </row>
    <row r="703" spans="8:8" ht="19.05" customHeight="1">
      <c r="H703" s="5"/>
    </row>
    <row r="704" spans="8:8" ht="19.05" customHeight="1">
      <c r="H704" s="5"/>
    </row>
    <row r="705" spans="8:8" ht="19.05" customHeight="1">
      <c r="H705" s="5"/>
    </row>
    <row r="706" spans="8:8" ht="19.05" customHeight="1">
      <c r="H706" s="5"/>
    </row>
    <row r="707" spans="8:8" ht="19.05" customHeight="1">
      <c r="H707" s="5"/>
    </row>
    <row r="708" spans="8:8" ht="19.05" customHeight="1">
      <c r="H708" s="5"/>
    </row>
    <row r="709" spans="8:8" ht="19.05" customHeight="1">
      <c r="H709" s="5"/>
    </row>
    <row r="710" spans="8:8" ht="19.05" customHeight="1">
      <c r="H710" s="5"/>
    </row>
    <row r="711" spans="8:8" ht="19.05" customHeight="1">
      <c r="H711" s="5"/>
    </row>
    <row r="712" spans="8:8" ht="19.05" customHeight="1">
      <c r="H712" s="5"/>
    </row>
    <row r="713" spans="8:8" ht="19.05" customHeight="1">
      <c r="H713" s="5"/>
    </row>
    <row r="714" spans="8:8" ht="19.05" customHeight="1">
      <c r="H714" s="5"/>
    </row>
    <row r="715" spans="8:8" ht="19.05" customHeight="1">
      <c r="H715" s="5"/>
    </row>
    <row r="716" spans="8:8" ht="19.05" customHeight="1">
      <c r="H716" s="5"/>
    </row>
    <row r="717" spans="8:8" ht="19.05" customHeight="1">
      <c r="H717" s="5"/>
    </row>
    <row r="718" spans="8:8" ht="19.05" customHeight="1">
      <c r="H718" s="5"/>
    </row>
    <row r="719" spans="8:8" ht="19.05" customHeight="1">
      <c r="H719" s="5"/>
    </row>
    <row r="720" spans="8:8" ht="19.05" customHeight="1">
      <c r="H720" s="5"/>
    </row>
    <row r="721" spans="8:8" ht="19.05" customHeight="1">
      <c r="H721" s="5"/>
    </row>
    <row r="722" spans="8:8" ht="19.05" customHeight="1">
      <c r="H722" s="5"/>
    </row>
    <row r="723" spans="8:8" ht="19.05" customHeight="1">
      <c r="H723" s="5"/>
    </row>
    <row r="724" spans="8:8" ht="19.05" customHeight="1">
      <c r="H724" s="5"/>
    </row>
    <row r="725" spans="8:8" ht="19.05" customHeight="1">
      <c r="H725" s="5"/>
    </row>
    <row r="726" spans="8:8" ht="19.05" customHeight="1">
      <c r="H726" s="5"/>
    </row>
    <row r="727" spans="8:8" ht="19.05" customHeight="1">
      <c r="H727" s="5"/>
    </row>
    <row r="728" spans="8:8" ht="19.05" customHeight="1">
      <c r="H728" s="5"/>
    </row>
    <row r="729" spans="8:8" ht="19.05" customHeight="1">
      <c r="H729" s="5"/>
    </row>
    <row r="730" spans="8:8" ht="19.05" customHeight="1">
      <c r="H730" s="5"/>
    </row>
    <row r="731" spans="8:8" ht="19.05" customHeight="1">
      <c r="H731" s="5"/>
    </row>
    <row r="732" spans="8:8" ht="19.05" customHeight="1">
      <c r="H732" s="5"/>
    </row>
    <row r="733" spans="8:8" ht="19.05" customHeight="1">
      <c r="H733" s="5"/>
    </row>
    <row r="734" spans="8:8" ht="19.05" customHeight="1">
      <c r="H734" s="5"/>
    </row>
    <row r="735" spans="8:8" ht="19.05" customHeight="1">
      <c r="H735" s="5"/>
    </row>
    <row r="736" spans="8:8" ht="19.05" customHeight="1">
      <c r="H736" s="5"/>
    </row>
    <row r="737" spans="8:8" ht="19.05" customHeight="1">
      <c r="H737" s="5"/>
    </row>
    <row r="738" spans="8:8" ht="19.05" customHeight="1">
      <c r="H738" s="5"/>
    </row>
    <row r="739" spans="8:8" ht="19.05" customHeight="1">
      <c r="H739" s="5"/>
    </row>
    <row r="740" spans="8:8" ht="19.05" customHeight="1">
      <c r="H740" s="5"/>
    </row>
    <row r="741" spans="8:8" ht="19.05" customHeight="1">
      <c r="H741" s="5"/>
    </row>
    <row r="742" spans="8:8" ht="19.05" customHeight="1">
      <c r="H742" s="5"/>
    </row>
    <row r="743" spans="8:8" ht="19.05" customHeight="1">
      <c r="H743" s="5"/>
    </row>
    <row r="744" spans="8:8" ht="19.05" customHeight="1">
      <c r="H744" s="5"/>
    </row>
    <row r="745" spans="8:8" ht="19.05" customHeight="1">
      <c r="H745" s="5"/>
    </row>
    <row r="746" spans="8:8" ht="19.05" customHeight="1">
      <c r="H746" s="5"/>
    </row>
    <row r="747" spans="8:8" ht="19.05" customHeight="1">
      <c r="H747" s="5"/>
    </row>
    <row r="748" spans="8:8" ht="19.05" customHeight="1">
      <c r="H748" s="5"/>
    </row>
    <row r="749" spans="8:8" ht="19.05" customHeight="1">
      <c r="H749" s="5"/>
    </row>
    <row r="750" spans="8:8" ht="19.05" customHeight="1">
      <c r="H750" s="5"/>
    </row>
    <row r="751" spans="8:8" ht="19.05" customHeight="1">
      <c r="H751" s="5"/>
    </row>
    <row r="752" spans="8:8" ht="19.05" customHeight="1">
      <c r="H752" s="5"/>
    </row>
    <row r="753" spans="8:8" ht="19.05" customHeight="1">
      <c r="H753" s="5"/>
    </row>
    <row r="754" spans="8:8" ht="19.05" customHeight="1">
      <c r="H754" s="5"/>
    </row>
    <row r="755" spans="8:8" ht="19.05" customHeight="1">
      <c r="H755" s="5"/>
    </row>
    <row r="756" spans="8:8" ht="19.05" customHeight="1">
      <c r="H756" s="5"/>
    </row>
    <row r="757" spans="8:8" ht="19.05" customHeight="1">
      <c r="H757" s="5"/>
    </row>
    <row r="758" spans="8:8" ht="19.05" customHeight="1">
      <c r="H758" s="5"/>
    </row>
    <row r="759" spans="8:8" ht="19.05" customHeight="1">
      <c r="H759" s="5"/>
    </row>
    <row r="760" spans="8:8" ht="19.05" customHeight="1">
      <c r="H760" s="5"/>
    </row>
    <row r="761" spans="8:8" ht="19.05" customHeight="1">
      <c r="H761" s="5"/>
    </row>
    <row r="762" spans="8:8" ht="19.05" customHeight="1">
      <c r="H762" s="5"/>
    </row>
    <row r="763" spans="8:8" ht="19.05" customHeight="1">
      <c r="H763" s="5"/>
    </row>
    <row r="764" spans="8:8" ht="19.05" customHeight="1">
      <c r="H764" s="5"/>
    </row>
    <row r="765" spans="8:8" ht="19.05" customHeight="1">
      <c r="H765" s="5"/>
    </row>
    <row r="766" spans="8:8" ht="19.05" customHeight="1">
      <c r="H766" s="5"/>
    </row>
    <row r="767" spans="8:8" ht="19.05" customHeight="1">
      <c r="H767" s="5"/>
    </row>
    <row r="768" spans="8:8" ht="19.05" customHeight="1">
      <c r="H768" s="5"/>
    </row>
    <row r="769" spans="8:8" ht="19.05" customHeight="1">
      <c r="H769" s="5"/>
    </row>
    <row r="770" spans="8:8" ht="19.05" customHeight="1">
      <c r="H770" s="5"/>
    </row>
    <row r="771" spans="8:8" ht="19.05" customHeight="1">
      <c r="H771" s="5"/>
    </row>
    <row r="772" spans="8:8" ht="19.05" customHeight="1">
      <c r="H772" s="5"/>
    </row>
    <row r="773" spans="8:8" ht="19.05" customHeight="1">
      <c r="H773" s="5"/>
    </row>
    <row r="774" spans="8:8" ht="19.05" customHeight="1">
      <c r="H774" s="5"/>
    </row>
    <row r="775" spans="8:8" ht="19.05" customHeight="1">
      <c r="H775" s="5"/>
    </row>
    <row r="776" spans="8:8" ht="19.05" customHeight="1">
      <c r="H776" s="5"/>
    </row>
    <row r="777" spans="8:8" ht="19.05" customHeight="1">
      <c r="H777" s="5"/>
    </row>
    <row r="778" spans="8:8" ht="19.05" customHeight="1">
      <c r="H778" s="5"/>
    </row>
    <row r="779" spans="8:8" ht="19.05" customHeight="1">
      <c r="H779" s="5"/>
    </row>
    <row r="780" spans="8:8" ht="19.05" customHeight="1">
      <c r="H780" s="5"/>
    </row>
    <row r="781" spans="8:8" ht="19.05" customHeight="1">
      <c r="H781" s="5"/>
    </row>
    <row r="782" spans="8:8" ht="19.05" customHeight="1">
      <c r="H782" s="5"/>
    </row>
    <row r="783" spans="8:8" ht="19.05" customHeight="1">
      <c r="H783" s="5"/>
    </row>
    <row r="784" spans="8:8" ht="19.05" customHeight="1">
      <c r="H784" s="5"/>
    </row>
    <row r="785" spans="8:8" ht="19.05" customHeight="1">
      <c r="H785" s="5"/>
    </row>
    <row r="786" spans="8:8" ht="19.05" customHeight="1">
      <c r="H786" s="5"/>
    </row>
    <row r="787" spans="8:8" ht="19.05" customHeight="1">
      <c r="H787" s="5"/>
    </row>
    <row r="788" spans="8:8" ht="19.05" customHeight="1">
      <c r="H788" s="5"/>
    </row>
    <row r="789" spans="8:8" ht="19.05" customHeight="1">
      <c r="H789" s="5"/>
    </row>
    <row r="790" spans="8:8" ht="19.05" customHeight="1">
      <c r="H790" s="5"/>
    </row>
    <row r="791" spans="8:8" ht="19.05" customHeight="1">
      <c r="H791" s="5"/>
    </row>
    <row r="792" spans="8:8" ht="19.05" customHeight="1">
      <c r="H792" s="5"/>
    </row>
    <row r="793" spans="8:8" ht="19.05" customHeight="1">
      <c r="H793" s="5"/>
    </row>
    <row r="794" spans="8:8" ht="19.05" customHeight="1">
      <c r="H794" s="5"/>
    </row>
    <row r="795" spans="8:8" ht="19.05" customHeight="1">
      <c r="H795" s="5"/>
    </row>
    <row r="796" spans="8:8" ht="19.05" customHeight="1">
      <c r="H796" s="5"/>
    </row>
    <row r="797" spans="8:8" ht="19.05" customHeight="1">
      <c r="H797" s="5"/>
    </row>
    <row r="798" spans="8:8" ht="19.05" customHeight="1">
      <c r="H798" s="5"/>
    </row>
    <row r="799" spans="8:8" ht="19.05" customHeight="1">
      <c r="H799" s="5"/>
    </row>
    <row r="800" spans="8:8" ht="19.05" customHeight="1">
      <c r="H800" s="5"/>
    </row>
    <row r="801" spans="8:8" ht="19.05" customHeight="1">
      <c r="H801" s="5"/>
    </row>
    <row r="802" spans="8:8" ht="19.05" customHeight="1">
      <c r="H802" s="5"/>
    </row>
    <row r="803" spans="8:8" ht="19.05" customHeight="1">
      <c r="H803" s="5"/>
    </row>
    <row r="804" spans="8:8" ht="19.05" customHeight="1">
      <c r="H804" s="5"/>
    </row>
    <row r="805" spans="8:8" ht="19.05" customHeight="1">
      <c r="H805" s="5"/>
    </row>
    <row r="806" spans="8:8" ht="19.05" customHeight="1">
      <c r="H806" s="5"/>
    </row>
    <row r="807" spans="8:8" ht="19.05" customHeight="1">
      <c r="H807" s="5"/>
    </row>
    <row r="808" spans="8:8" ht="19.05" customHeight="1">
      <c r="H808" s="5"/>
    </row>
    <row r="809" spans="8:8" ht="19.05" customHeight="1">
      <c r="H809" s="5"/>
    </row>
    <row r="810" spans="8:8" ht="19.05" customHeight="1">
      <c r="H810" s="5"/>
    </row>
    <row r="811" spans="8:8" ht="19.05" customHeight="1">
      <c r="H811" s="5"/>
    </row>
    <row r="812" spans="8:8" ht="19.05" customHeight="1">
      <c r="H812" s="5"/>
    </row>
    <row r="813" spans="8:8" ht="19.05" customHeight="1">
      <c r="H813" s="5"/>
    </row>
    <row r="814" spans="8:8" ht="19.05" customHeight="1">
      <c r="H814" s="5"/>
    </row>
    <row r="815" spans="8:8" ht="19.05" customHeight="1">
      <c r="H815" s="5"/>
    </row>
    <row r="816" spans="8:8" ht="19.05" customHeight="1">
      <c r="H816" s="5"/>
    </row>
    <row r="817" spans="8:8" ht="19.05" customHeight="1">
      <c r="H817" s="5"/>
    </row>
    <row r="818" spans="8:8" ht="19.05" customHeight="1">
      <c r="H818" s="5"/>
    </row>
    <row r="819" spans="8:8" ht="19.05" customHeight="1">
      <c r="H819" s="5"/>
    </row>
    <row r="820" spans="8:8" ht="19.05" customHeight="1">
      <c r="H820" s="5"/>
    </row>
    <row r="821" spans="8:8" ht="19.05" customHeight="1">
      <c r="H821" s="5"/>
    </row>
    <row r="822" spans="8:8" ht="19.05" customHeight="1">
      <c r="H822" s="5"/>
    </row>
    <row r="823" spans="8:8" ht="19.05" customHeight="1">
      <c r="H823" s="5"/>
    </row>
    <row r="824" spans="8:8" ht="19.05" customHeight="1">
      <c r="H824" s="5"/>
    </row>
    <row r="825" spans="8:8" ht="19.05" customHeight="1">
      <c r="H825" s="5"/>
    </row>
    <row r="826" spans="8:8" ht="19.05" customHeight="1">
      <c r="H826" s="5"/>
    </row>
    <row r="827" spans="8:8" ht="19.05" customHeight="1">
      <c r="H827" s="5"/>
    </row>
    <row r="828" spans="8:8" ht="19.05" customHeight="1">
      <c r="H828" s="5"/>
    </row>
    <row r="829" spans="8:8" ht="19.05" customHeight="1">
      <c r="H829" s="5"/>
    </row>
    <row r="830" spans="8:8" ht="19.05" customHeight="1">
      <c r="H830" s="5"/>
    </row>
    <row r="831" spans="8:8" ht="19.05" customHeight="1">
      <c r="H831" s="5"/>
    </row>
    <row r="832" spans="8:8" ht="19.05" customHeight="1">
      <c r="H832" s="5"/>
    </row>
    <row r="833" spans="8:8" ht="19.05" customHeight="1">
      <c r="H833" s="5"/>
    </row>
    <row r="834" spans="8:8" ht="19.05" customHeight="1">
      <c r="H834" s="5"/>
    </row>
    <row r="835" spans="8:8" ht="19.05" customHeight="1">
      <c r="H835" s="5"/>
    </row>
    <row r="836" spans="8:8" ht="19.05" customHeight="1">
      <c r="H836" s="5"/>
    </row>
    <row r="837" spans="8:8" ht="19.05" customHeight="1">
      <c r="H837" s="5"/>
    </row>
    <row r="838" spans="8:8" ht="19.05" customHeight="1">
      <c r="H838" s="5"/>
    </row>
    <row r="839" spans="8:8" ht="19.05" customHeight="1">
      <c r="H839" s="5"/>
    </row>
    <row r="840" spans="8:8" ht="19.05" customHeight="1">
      <c r="H840" s="5"/>
    </row>
    <row r="841" spans="8:8" ht="19.05" customHeight="1">
      <c r="H841" s="5"/>
    </row>
    <row r="842" spans="8:8" ht="19.05" customHeight="1">
      <c r="H842" s="5"/>
    </row>
    <row r="843" spans="8:8" ht="19.05" customHeight="1">
      <c r="H843" s="5"/>
    </row>
    <row r="844" spans="8:8" ht="19.05" customHeight="1">
      <c r="H844" s="5"/>
    </row>
    <row r="845" spans="8:8" ht="19.05" customHeight="1">
      <c r="H845" s="5"/>
    </row>
    <row r="846" spans="8:8" ht="19.05" customHeight="1">
      <c r="H846" s="5"/>
    </row>
    <row r="847" spans="8:8" ht="19.05" customHeight="1">
      <c r="H847" s="5"/>
    </row>
    <row r="848" spans="8:8" ht="19.05" customHeight="1">
      <c r="H848" s="5"/>
    </row>
    <row r="849" spans="8:8" ht="19.05" customHeight="1">
      <c r="H849" s="5"/>
    </row>
    <row r="850" spans="8:8" ht="19.05" customHeight="1">
      <c r="H850" s="5"/>
    </row>
    <row r="851" spans="8:8" ht="19.05" customHeight="1">
      <c r="H851" s="5"/>
    </row>
    <row r="852" spans="8:8" ht="19.05" customHeight="1">
      <c r="H852" s="5"/>
    </row>
    <row r="853" spans="8:8" ht="19.05" customHeight="1">
      <c r="H853" s="5"/>
    </row>
    <row r="854" spans="8:8" ht="19.05" customHeight="1">
      <c r="H854" s="5"/>
    </row>
    <row r="855" spans="8:8" ht="19.05" customHeight="1">
      <c r="H855" s="5"/>
    </row>
    <row r="856" spans="8:8" ht="19.05" customHeight="1">
      <c r="H856" s="5"/>
    </row>
    <row r="857" spans="8:8" ht="19.05" customHeight="1">
      <c r="H857" s="5"/>
    </row>
    <row r="858" spans="8:8" ht="19.05" customHeight="1">
      <c r="H858" s="5"/>
    </row>
    <row r="859" spans="8:8" ht="19.05" customHeight="1">
      <c r="H859" s="5"/>
    </row>
    <row r="860" spans="8:8" ht="19.05" customHeight="1">
      <c r="H860" s="5"/>
    </row>
    <row r="861" spans="8:8" ht="19.05" customHeight="1">
      <c r="H861" s="5"/>
    </row>
    <row r="862" spans="8:8" ht="19.05" customHeight="1">
      <c r="H862" s="5"/>
    </row>
    <row r="863" spans="8:8" ht="19.05" customHeight="1">
      <c r="H863" s="5"/>
    </row>
    <row r="864" spans="8:8" ht="19.05" customHeight="1">
      <c r="H864" s="5"/>
    </row>
    <row r="865" spans="8:8" ht="19.05" customHeight="1">
      <c r="H865" s="5"/>
    </row>
    <row r="866" spans="8:8" ht="19.05" customHeight="1">
      <c r="H866" s="5"/>
    </row>
    <row r="867" spans="8:8" ht="19.05" customHeight="1">
      <c r="H867" s="5"/>
    </row>
    <row r="868" spans="8:8" ht="19.05" customHeight="1">
      <c r="H868" s="5"/>
    </row>
    <row r="869" spans="8:8" ht="19.05" customHeight="1">
      <c r="H869" s="5"/>
    </row>
    <row r="870" spans="8:8" ht="19.05" customHeight="1">
      <c r="H870" s="5"/>
    </row>
    <row r="871" spans="8:8" ht="19.05" customHeight="1">
      <c r="H871" s="5"/>
    </row>
    <row r="872" spans="8:8" ht="19.05" customHeight="1">
      <c r="H872" s="5"/>
    </row>
    <row r="873" spans="8:8" ht="19.05" customHeight="1">
      <c r="H873" s="5"/>
    </row>
    <row r="874" spans="8:8" ht="19.05" customHeight="1">
      <c r="H874" s="5"/>
    </row>
    <row r="875" spans="8:8" ht="19.05" customHeight="1">
      <c r="H875" s="5"/>
    </row>
    <row r="876" spans="8:8" ht="19.05" customHeight="1">
      <c r="H876" s="5"/>
    </row>
    <row r="877" spans="8:8" ht="19.05" customHeight="1">
      <c r="H877" s="5"/>
    </row>
    <row r="878" spans="8:8" ht="19.05" customHeight="1">
      <c r="H878" s="5"/>
    </row>
    <row r="879" spans="8:8" ht="19.05" customHeight="1">
      <c r="H879" s="5"/>
    </row>
    <row r="880" spans="8:8" ht="19.05" customHeight="1">
      <c r="H880" s="5"/>
    </row>
    <row r="881" spans="8:8" ht="19.05" customHeight="1">
      <c r="H881" s="5"/>
    </row>
    <row r="882" spans="8:8" ht="19.05" customHeight="1">
      <c r="H882" s="5"/>
    </row>
    <row r="883" spans="8:8" ht="19.05" customHeight="1">
      <c r="H883" s="5"/>
    </row>
    <row r="884" spans="8:8" ht="19.05" customHeight="1">
      <c r="H884" s="5"/>
    </row>
    <row r="885" spans="8:8" ht="19.05" customHeight="1">
      <c r="H885" s="5"/>
    </row>
    <row r="886" spans="8:8" ht="19.05" customHeight="1">
      <c r="H886" s="5"/>
    </row>
    <row r="887" spans="8:8" ht="19.05" customHeight="1">
      <c r="H887" s="5"/>
    </row>
    <row r="888" spans="8:8" ht="19.05" customHeight="1">
      <c r="H888" s="5"/>
    </row>
    <row r="889" spans="8:8" ht="19.05" customHeight="1">
      <c r="H889" s="5"/>
    </row>
    <row r="890" spans="8:8" ht="19.05" customHeight="1">
      <c r="H890" s="5"/>
    </row>
    <row r="891" spans="8:8" ht="19.05" customHeight="1">
      <c r="H891" s="5"/>
    </row>
    <row r="892" spans="8:8" ht="19.05" customHeight="1">
      <c r="H892" s="5"/>
    </row>
    <row r="893" spans="8:8" ht="19.05" customHeight="1">
      <c r="H893" s="5"/>
    </row>
    <row r="894" spans="8:8" ht="19.05" customHeight="1">
      <c r="H894" s="5"/>
    </row>
    <row r="895" spans="8:8" ht="19.05" customHeight="1">
      <c r="H895" s="5"/>
    </row>
    <row r="896" spans="8:8" ht="19.05" customHeight="1">
      <c r="H896" s="5"/>
    </row>
    <row r="897" spans="8:8" ht="19.05" customHeight="1">
      <c r="H897" s="5"/>
    </row>
    <row r="898" spans="8:8" ht="19.05" customHeight="1">
      <c r="H898" s="5"/>
    </row>
    <row r="899" spans="8:8" ht="19.05" customHeight="1">
      <c r="H899" s="5"/>
    </row>
    <row r="900" spans="8:8" ht="19.05" customHeight="1">
      <c r="H900" s="5"/>
    </row>
    <row r="901" spans="8:8" ht="19.05" customHeight="1">
      <c r="H901" s="5"/>
    </row>
    <row r="902" spans="8:8" ht="19.05" customHeight="1">
      <c r="H902" s="5"/>
    </row>
    <row r="903" spans="8:8" ht="19.05" customHeight="1">
      <c r="H903" s="5"/>
    </row>
    <row r="904" spans="8:8" ht="19.05" customHeight="1">
      <c r="H904" s="5"/>
    </row>
    <row r="905" spans="8:8" ht="19.05" customHeight="1">
      <c r="H905" s="5"/>
    </row>
    <row r="906" spans="8:8" ht="19.05" customHeight="1">
      <c r="H906" s="5"/>
    </row>
    <row r="907" spans="8:8" ht="19.05" customHeight="1">
      <c r="H907" s="5"/>
    </row>
    <row r="908" spans="8:8" ht="19.05" customHeight="1">
      <c r="H908" s="5"/>
    </row>
    <row r="909" spans="8:8" ht="19.05" customHeight="1">
      <c r="H909" s="5"/>
    </row>
    <row r="910" spans="8:8" ht="19.05" customHeight="1">
      <c r="H910" s="5"/>
    </row>
    <row r="911" spans="8:8" ht="19.05" customHeight="1">
      <c r="H911" s="5"/>
    </row>
    <row r="912" spans="8:8" ht="19.05" customHeight="1">
      <c r="H912" s="5"/>
    </row>
    <row r="913" spans="8:8" ht="19.05" customHeight="1">
      <c r="H913" s="5"/>
    </row>
    <row r="914" spans="8:8" ht="19.05" customHeight="1">
      <c r="H914" s="5"/>
    </row>
    <row r="915" spans="8:8" ht="19.05" customHeight="1">
      <c r="H915" s="5"/>
    </row>
    <row r="916" spans="8:8" ht="19.05" customHeight="1">
      <c r="H916" s="5"/>
    </row>
    <row r="917" spans="8:8" ht="19.05" customHeight="1">
      <c r="H917" s="5"/>
    </row>
    <row r="918" spans="8:8" ht="19.05" customHeight="1">
      <c r="H918" s="5"/>
    </row>
    <row r="919" spans="8:8" ht="19.05" customHeight="1">
      <c r="H919" s="5"/>
    </row>
    <row r="920" spans="8:8" ht="19.05" customHeight="1">
      <c r="H920" s="5"/>
    </row>
    <row r="921" spans="8:8" ht="19.05" customHeight="1">
      <c r="H921" s="5"/>
    </row>
    <row r="922" spans="8:8" ht="19.05" customHeight="1">
      <c r="H922" s="5"/>
    </row>
    <row r="923" spans="8:8" ht="19.05" customHeight="1">
      <c r="H923" s="5"/>
    </row>
    <row r="924" spans="8:8" ht="19.05" customHeight="1">
      <c r="H924" s="5"/>
    </row>
    <row r="925" spans="8:8" ht="19.05" customHeight="1">
      <c r="H925" s="5"/>
    </row>
    <row r="926" spans="8:8" ht="19.05" customHeight="1">
      <c r="H926" s="5"/>
    </row>
    <row r="927" spans="8:8" ht="19.05" customHeight="1">
      <c r="H927" s="5"/>
    </row>
    <row r="928" spans="8:8" ht="19.05" customHeight="1">
      <c r="H928" s="5"/>
    </row>
    <row r="929" spans="8:8" ht="19.05" customHeight="1">
      <c r="H929" s="5"/>
    </row>
    <row r="930" spans="8:8" ht="19.05" customHeight="1">
      <c r="H930" s="5"/>
    </row>
    <row r="931" spans="8:8" ht="19.05" customHeight="1">
      <c r="H931" s="5"/>
    </row>
    <row r="932" spans="8:8" ht="19.05" customHeight="1">
      <c r="H932" s="5"/>
    </row>
    <row r="933" spans="8:8" ht="19.05" customHeight="1">
      <c r="H933" s="5"/>
    </row>
    <row r="934" spans="8:8" ht="19.05" customHeight="1">
      <c r="H934" s="5"/>
    </row>
    <row r="935" spans="8:8" ht="19.05" customHeight="1">
      <c r="H935" s="5"/>
    </row>
    <row r="936" spans="8:8" ht="19.05" customHeight="1">
      <c r="H936" s="5"/>
    </row>
    <row r="937" spans="8:8" ht="19.05" customHeight="1">
      <c r="H937" s="5"/>
    </row>
    <row r="938" spans="8:8" ht="19.05" customHeight="1">
      <c r="H938" s="5"/>
    </row>
    <row r="939" spans="8:8" ht="19.05" customHeight="1">
      <c r="H939" s="5"/>
    </row>
    <row r="940" spans="8:8" ht="19.05" customHeight="1">
      <c r="H940" s="5"/>
    </row>
    <row r="941" spans="8:8" ht="19.05" customHeight="1">
      <c r="H941" s="5"/>
    </row>
    <row r="942" spans="8:8" ht="19.05" customHeight="1">
      <c r="H942" s="5"/>
    </row>
    <row r="943" spans="8:8" ht="19.05" customHeight="1">
      <c r="H943" s="5"/>
    </row>
    <row r="944" spans="8:8" ht="19.05" customHeight="1">
      <c r="H944" s="5"/>
    </row>
    <row r="945" spans="8:8" ht="19.05" customHeight="1">
      <c r="H945" s="5"/>
    </row>
    <row r="946" spans="8:8" ht="19.05" customHeight="1">
      <c r="H946" s="5"/>
    </row>
    <row r="947" spans="8:8" ht="19.05" customHeight="1">
      <c r="H947" s="5"/>
    </row>
    <row r="948" spans="8:8" ht="19.05" customHeight="1">
      <c r="H948" s="5"/>
    </row>
    <row r="949" spans="8:8" ht="19.05" customHeight="1">
      <c r="H949" s="5"/>
    </row>
    <row r="950" spans="8:8" ht="19.05" customHeight="1">
      <c r="H950" s="5"/>
    </row>
    <row r="951" spans="8:8" ht="19.05" customHeight="1">
      <c r="H951" s="5"/>
    </row>
    <row r="952" spans="8:8" ht="19.05" customHeight="1">
      <c r="H952" s="5"/>
    </row>
    <row r="953" spans="8:8" ht="19.05" customHeight="1">
      <c r="H953" s="5"/>
    </row>
    <row r="954" spans="8:8" ht="19.05" customHeight="1">
      <c r="H954" s="5"/>
    </row>
    <row r="955" spans="8:8" ht="19.05" customHeight="1">
      <c r="H955" s="5"/>
    </row>
    <row r="956" spans="8:8" ht="19.05" customHeight="1">
      <c r="H956" s="5"/>
    </row>
    <row r="957" spans="8:8" ht="19.05" customHeight="1">
      <c r="H957" s="5"/>
    </row>
    <row r="958" spans="8:8" ht="19.05" customHeight="1">
      <c r="H958" s="5"/>
    </row>
    <row r="959" spans="8:8" ht="19.05" customHeight="1">
      <c r="H959" s="5"/>
    </row>
    <row r="960" spans="8:8" ht="19.05" customHeight="1">
      <c r="H960" s="5"/>
    </row>
    <row r="961" spans="8:8" ht="19.05" customHeight="1">
      <c r="H961" s="5"/>
    </row>
    <row r="962" spans="8:8" ht="19.05" customHeight="1">
      <c r="H962" s="5"/>
    </row>
    <row r="963" spans="8:8" ht="19.05" customHeight="1">
      <c r="H963" s="5"/>
    </row>
    <row r="964" spans="8:8" ht="19.05" customHeight="1">
      <c r="H964" s="5"/>
    </row>
    <row r="965" spans="8:8" ht="19.05" customHeight="1">
      <c r="H965" s="5"/>
    </row>
    <row r="966" spans="8:8" ht="19.05" customHeight="1">
      <c r="H966" s="5"/>
    </row>
    <row r="967" spans="8:8" ht="19.05" customHeight="1">
      <c r="H967" s="5"/>
    </row>
    <row r="968" spans="8:8" ht="19.05" customHeight="1">
      <c r="H968" s="5"/>
    </row>
    <row r="969" spans="8:8" ht="19.05" customHeight="1">
      <c r="H969" s="5"/>
    </row>
    <row r="970" spans="8:8" ht="19.05" customHeight="1">
      <c r="H970" s="5"/>
    </row>
    <row r="971" spans="8:8" ht="19.05" customHeight="1">
      <c r="H971" s="5"/>
    </row>
    <row r="972" spans="8:8" ht="19.05" customHeight="1">
      <c r="H972" s="5"/>
    </row>
    <row r="973" spans="8:8" ht="19.05" customHeight="1">
      <c r="H973" s="5"/>
    </row>
    <row r="974" spans="8:8" ht="19.05" customHeight="1">
      <c r="H974" s="5"/>
    </row>
    <row r="975" spans="8:8" ht="19.05" customHeight="1">
      <c r="H975" s="5"/>
    </row>
    <row r="976" spans="8:8" ht="19.05" customHeight="1">
      <c r="H976" s="5"/>
    </row>
    <row r="977" spans="8:8" ht="19.05" customHeight="1">
      <c r="H977" s="5"/>
    </row>
    <row r="978" spans="8:8" ht="19.05" customHeight="1">
      <c r="H978" s="5"/>
    </row>
    <row r="979" spans="8:8" ht="19.05" customHeight="1">
      <c r="H979" s="5"/>
    </row>
    <row r="980" spans="8:8" ht="19.05" customHeight="1">
      <c r="H980" s="5"/>
    </row>
    <row r="981" spans="8:8" ht="19.05" customHeight="1">
      <c r="H981" s="5"/>
    </row>
    <row r="982" spans="8:8" ht="19.05" customHeight="1">
      <c r="H982" s="5"/>
    </row>
    <row r="983" spans="8:8" ht="19.05" customHeight="1">
      <c r="H983" s="5"/>
    </row>
    <row r="984" spans="8:8" ht="19.05" customHeight="1">
      <c r="H984" s="5"/>
    </row>
    <row r="985" spans="8:8" ht="19.05" customHeight="1">
      <c r="H985" s="5"/>
    </row>
    <row r="986" spans="8:8" ht="19.05" customHeight="1">
      <c r="H986" s="5"/>
    </row>
    <row r="987" spans="8:8" ht="19.05" customHeight="1">
      <c r="H987" s="5"/>
    </row>
    <row r="988" spans="8:8" ht="19.05" customHeight="1">
      <c r="H988" s="5"/>
    </row>
    <row r="989" spans="8:8" ht="19.05" customHeight="1">
      <c r="H989" s="5"/>
    </row>
    <row r="990" spans="8:8" ht="19.05" customHeight="1">
      <c r="H990" s="5"/>
    </row>
    <row r="991" spans="8:8" ht="19.05" customHeight="1">
      <c r="H991" s="5"/>
    </row>
    <row r="992" spans="8:8" ht="19.05" customHeight="1">
      <c r="H992" s="5"/>
    </row>
    <row r="993" spans="8:8" ht="19.05" customHeight="1">
      <c r="H993" s="5"/>
    </row>
    <row r="994" spans="8:8" ht="19.05" customHeight="1">
      <c r="H994" s="5"/>
    </row>
    <row r="995" spans="8:8" ht="19.05" customHeight="1">
      <c r="H995" s="5"/>
    </row>
    <row r="996" spans="8:8" ht="19.05" customHeight="1">
      <c r="H996" s="5"/>
    </row>
    <row r="997" spans="8:8" ht="19.05" customHeight="1">
      <c r="H997" s="5"/>
    </row>
    <row r="998" spans="8:8" ht="19.05" customHeight="1">
      <c r="H998" s="5"/>
    </row>
    <row r="999" spans="8:8" ht="19.05" customHeight="1">
      <c r="H999" s="5"/>
    </row>
    <row r="1000" spans="8:8" ht="19.05" customHeight="1">
      <c r="H1000" s="5"/>
    </row>
    <row r="1001" spans="8:8" ht="19.05" customHeight="1">
      <c r="H1001" s="5"/>
    </row>
    <row r="1002" spans="8:8" ht="19.05" customHeight="1">
      <c r="H1002" s="5"/>
    </row>
    <row r="1003" spans="8:8" ht="19.05" customHeight="1">
      <c r="H1003" s="5"/>
    </row>
    <row r="1004" spans="8:8" ht="19.05" customHeight="1">
      <c r="H1004" s="5"/>
    </row>
    <row r="1005" spans="8:8" ht="19.05" customHeight="1">
      <c r="H1005" s="5"/>
    </row>
    <row r="1006" spans="8:8" ht="19.05" customHeight="1">
      <c r="H1006" s="5"/>
    </row>
    <row r="1007" spans="8:8" ht="19.05" customHeight="1">
      <c r="H1007" s="5"/>
    </row>
    <row r="1008" spans="8:8" ht="19.05" customHeight="1">
      <c r="H1008" s="5"/>
    </row>
    <row r="1009" spans="8:8" ht="19.05" customHeight="1">
      <c r="H1009" s="5"/>
    </row>
    <row r="1010" spans="8:8" ht="19.05" customHeight="1">
      <c r="H1010" s="5"/>
    </row>
    <row r="1011" spans="8:8" ht="19.05" customHeight="1">
      <c r="H1011" s="5"/>
    </row>
    <row r="1012" spans="8:8" ht="19.05" customHeight="1">
      <c r="H1012" s="5"/>
    </row>
    <row r="1013" spans="8:8" ht="19.05" customHeight="1">
      <c r="H1013" s="5"/>
    </row>
    <row r="1014" spans="8:8" ht="19.05" customHeight="1">
      <c r="H1014" s="5"/>
    </row>
    <row r="1015" spans="8:8" ht="19.05" customHeight="1">
      <c r="H1015" s="5"/>
    </row>
    <row r="1016" spans="8:8" ht="19.05" customHeight="1">
      <c r="H1016" s="5"/>
    </row>
    <row r="1017" spans="8:8" ht="19.05" customHeight="1">
      <c r="H1017" s="5"/>
    </row>
    <row r="1018" spans="8:8" ht="19.05" customHeight="1">
      <c r="H1018" s="5"/>
    </row>
    <row r="1019" spans="8:8" ht="19.05" customHeight="1">
      <c r="H1019" s="5"/>
    </row>
    <row r="1020" spans="8:8" ht="19.05" customHeight="1">
      <c r="H1020" s="5"/>
    </row>
    <row r="1021" spans="8:8" ht="19.05" customHeight="1">
      <c r="H1021" s="5"/>
    </row>
    <row r="1022" spans="8:8" ht="19.05" customHeight="1">
      <c r="H1022" s="5"/>
    </row>
    <row r="1023" spans="8:8" ht="19.05" customHeight="1">
      <c r="H1023" s="5"/>
    </row>
    <row r="1024" spans="8:8" ht="19.05" customHeight="1">
      <c r="H1024" s="5"/>
    </row>
    <row r="1025" spans="8:8" ht="19.05" customHeight="1">
      <c r="H1025" s="5"/>
    </row>
    <row r="1026" spans="8:8" ht="19.05" customHeight="1">
      <c r="H1026" s="5"/>
    </row>
    <row r="1027" spans="8:8" ht="19.05" customHeight="1">
      <c r="H1027" s="5"/>
    </row>
    <row r="1028" spans="8:8" ht="19.05" customHeight="1">
      <c r="H1028" s="5"/>
    </row>
    <row r="1029" spans="8:8" ht="19.05" customHeight="1">
      <c r="H1029" s="5"/>
    </row>
    <row r="1030" spans="8:8" ht="19.05" customHeight="1">
      <c r="H1030" s="5"/>
    </row>
    <row r="1031" spans="8:8" ht="19.05" customHeight="1">
      <c r="H1031" s="5"/>
    </row>
    <row r="1032" spans="8:8" ht="19.05" customHeight="1">
      <c r="H1032" s="5"/>
    </row>
    <row r="1033" spans="8:8" ht="19.05" customHeight="1">
      <c r="H1033" s="5"/>
    </row>
    <row r="1034" spans="8:8" ht="19.05" customHeight="1">
      <c r="H1034" s="5"/>
    </row>
    <row r="1035" spans="8:8" ht="19.05" customHeight="1">
      <c r="H1035" s="5"/>
    </row>
    <row r="1036" spans="8:8" ht="19.05" customHeight="1">
      <c r="H1036" s="5"/>
    </row>
    <row r="1037" spans="8:8" ht="19.05" customHeight="1">
      <c r="H1037" s="5"/>
    </row>
    <row r="1038" spans="8:8" ht="19.05" customHeight="1">
      <c r="H1038" s="5"/>
    </row>
    <row r="1039" spans="8:8" ht="19.05" customHeight="1">
      <c r="H1039" s="5"/>
    </row>
    <row r="1040" spans="8:8" ht="19.05" customHeight="1">
      <c r="H1040" s="5"/>
    </row>
    <row r="1041" spans="8:8" ht="19.05" customHeight="1">
      <c r="H1041" s="5"/>
    </row>
    <row r="1042" spans="8:8" ht="19.05" customHeight="1">
      <c r="H1042" s="5"/>
    </row>
    <row r="1043" spans="8:8" ht="19.05" customHeight="1">
      <c r="H1043" s="5"/>
    </row>
    <row r="1044" spans="8:8" ht="19.05" customHeight="1">
      <c r="H1044" s="5"/>
    </row>
    <row r="1045" spans="8:8" ht="19.05" customHeight="1">
      <c r="H1045" s="5"/>
    </row>
    <row r="1046" spans="8:8" ht="19.05" customHeight="1">
      <c r="H1046" s="5"/>
    </row>
    <row r="1047" spans="8:8" ht="19.05" customHeight="1">
      <c r="H1047" s="5"/>
    </row>
    <row r="1048" spans="8:8" ht="19.05" customHeight="1">
      <c r="H1048" s="5"/>
    </row>
    <row r="1049" spans="8:8" ht="19.05" customHeight="1">
      <c r="H1049" s="5"/>
    </row>
    <row r="1050" spans="8:8" ht="19.05" customHeight="1">
      <c r="H1050" s="5"/>
    </row>
    <row r="1051" spans="8:8" ht="19.05" customHeight="1">
      <c r="H1051" s="5"/>
    </row>
    <row r="1052" spans="8:8" ht="19.05" customHeight="1">
      <c r="H1052" s="5"/>
    </row>
    <row r="1053" spans="8:8" ht="19.05" customHeight="1">
      <c r="H1053" s="5"/>
    </row>
    <row r="1054" spans="8:8" ht="19.05" customHeight="1">
      <c r="H1054" s="5"/>
    </row>
    <row r="1055" spans="8:8" ht="19.05" customHeight="1">
      <c r="H1055" s="5"/>
    </row>
    <row r="1056" spans="8:8" ht="19.05" customHeight="1">
      <c r="H1056" s="5"/>
    </row>
    <row r="1057" spans="8:8" ht="19.05" customHeight="1">
      <c r="H1057" s="5"/>
    </row>
    <row r="1058" spans="8:8" ht="19.05" customHeight="1">
      <c r="H1058" s="5"/>
    </row>
    <row r="1059" spans="8:8" ht="19.05" customHeight="1">
      <c r="H1059" s="5"/>
    </row>
    <row r="1060" spans="8:8" ht="19.05" customHeight="1">
      <c r="H1060" s="5"/>
    </row>
    <row r="1061" spans="8:8" ht="19.05" customHeight="1">
      <c r="H1061" s="5"/>
    </row>
    <row r="1062" spans="8:8" ht="19.05" customHeight="1">
      <c r="H1062" s="5"/>
    </row>
    <row r="1063" spans="8:8" ht="19.05" customHeight="1">
      <c r="H1063" s="5"/>
    </row>
    <row r="1064" spans="8:8" ht="19.05" customHeight="1">
      <c r="H1064" s="5"/>
    </row>
    <row r="1065" spans="8:8" ht="19.05" customHeight="1">
      <c r="H1065" s="5"/>
    </row>
    <row r="1066" spans="8:8" ht="19.05" customHeight="1">
      <c r="H1066" s="5"/>
    </row>
    <row r="1067" spans="8:8" ht="19.05" customHeight="1">
      <c r="H1067" s="5"/>
    </row>
    <row r="1068" spans="8:8" ht="19.05" customHeight="1">
      <c r="H1068" s="5"/>
    </row>
    <row r="1069" spans="8:8" ht="19.05" customHeight="1">
      <c r="H1069" s="5"/>
    </row>
    <row r="1070" spans="8:8" ht="19.05" customHeight="1">
      <c r="H1070" s="5"/>
    </row>
    <row r="1071" spans="8:8" ht="19.05" customHeight="1">
      <c r="H1071" s="5"/>
    </row>
    <row r="1072" spans="8:8" ht="19.05" customHeight="1">
      <c r="H1072" s="5"/>
    </row>
    <row r="1073" spans="8:8" ht="19.05" customHeight="1">
      <c r="H1073" s="5"/>
    </row>
    <row r="1074" spans="8:8" ht="19.05" customHeight="1">
      <c r="H1074" s="5"/>
    </row>
    <row r="1075" spans="8:8" ht="19.05" customHeight="1">
      <c r="H1075" s="5"/>
    </row>
    <row r="1076" spans="8:8" ht="19.05" customHeight="1">
      <c r="H1076" s="5"/>
    </row>
    <row r="1077" spans="8:8" ht="19.05" customHeight="1">
      <c r="H1077" s="5"/>
    </row>
    <row r="1078" spans="8:8" ht="19.05" customHeight="1">
      <c r="H1078" s="5"/>
    </row>
    <row r="1079" spans="8:8" ht="19.05" customHeight="1">
      <c r="H1079" s="5"/>
    </row>
    <row r="1080" spans="8:8" ht="19.05" customHeight="1">
      <c r="H1080" s="5"/>
    </row>
    <row r="1081" spans="8:8" ht="19.05" customHeight="1">
      <c r="H1081" s="5"/>
    </row>
    <row r="1082" spans="8:8" ht="19.05" customHeight="1">
      <c r="H1082" s="5"/>
    </row>
    <row r="1083" spans="8:8" ht="19.05" customHeight="1">
      <c r="H1083" s="5"/>
    </row>
    <row r="1084" spans="8:8" ht="19.05" customHeight="1">
      <c r="H1084" s="5"/>
    </row>
    <row r="1085" spans="8:8" ht="19.05" customHeight="1">
      <c r="H1085" s="5"/>
    </row>
    <row r="1086" spans="8:8" ht="19.05" customHeight="1">
      <c r="H1086" s="5"/>
    </row>
    <row r="1087" spans="8:8" ht="19.05" customHeight="1">
      <c r="H1087" s="5"/>
    </row>
    <row r="1088" spans="8:8" ht="19.05" customHeight="1">
      <c r="H1088" s="5"/>
    </row>
    <row r="1089" spans="8:8" ht="19.05" customHeight="1">
      <c r="H1089" s="5"/>
    </row>
    <row r="1090" spans="8:8" ht="19.05" customHeight="1">
      <c r="H1090" s="5"/>
    </row>
    <row r="1091" spans="8:8" ht="19.05" customHeight="1">
      <c r="H1091" s="5"/>
    </row>
    <row r="1092" spans="8:8" ht="19.05" customHeight="1">
      <c r="H1092" s="5"/>
    </row>
    <row r="1093" spans="8:8" ht="19.05" customHeight="1">
      <c r="H1093" s="5"/>
    </row>
    <row r="1094" spans="8:8" ht="19.05" customHeight="1">
      <c r="H1094" s="5"/>
    </row>
    <row r="1095" spans="8:8" ht="19.05" customHeight="1">
      <c r="H1095" s="5"/>
    </row>
    <row r="1096" spans="8:8" ht="19.05" customHeight="1">
      <c r="H1096" s="5"/>
    </row>
    <row r="1097" spans="8:8" ht="19.05" customHeight="1">
      <c r="H1097" s="5"/>
    </row>
    <row r="1098" spans="8:8" ht="19.05" customHeight="1">
      <c r="H1098" s="5"/>
    </row>
    <row r="1099" spans="8:8" ht="19.05" customHeight="1">
      <c r="H1099" s="5"/>
    </row>
    <row r="1100" spans="8:8" ht="19.05" customHeight="1">
      <c r="H1100" s="5"/>
    </row>
    <row r="1101" spans="8:8" ht="19.05" customHeight="1">
      <c r="H1101" s="5"/>
    </row>
    <row r="1102" spans="8:8" ht="19.05" customHeight="1">
      <c r="H1102" s="5"/>
    </row>
    <row r="1103" spans="8:8" ht="19.05" customHeight="1">
      <c r="H1103" s="5"/>
    </row>
    <row r="1104" spans="8:8" ht="19.05" customHeight="1">
      <c r="H1104" s="5"/>
    </row>
    <row r="1105" spans="8:8" ht="19.05" customHeight="1">
      <c r="H1105" s="5"/>
    </row>
    <row r="1106" spans="8:8" ht="19.05" customHeight="1">
      <c r="H1106" s="5"/>
    </row>
    <row r="1107" spans="8:8" ht="19.05" customHeight="1">
      <c r="H1107" s="5"/>
    </row>
    <row r="1108" spans="8:8" ht="19.05" customHeight="1">
      <c r="H1108" s="5"/>
    </row>
    <row r="1109" spans="8:8" ht="19.05" customHeight="1">
      <c r="H1109" s="5"/>
    </row>
    <row r="1110" spans="8:8" ht="19.05" customHeight="1">
      <c r="H1110" s="5"/>
    </row>
    <row r="1111" spans="8:8" ht="19.05" customHeight="1">
      <c r="H1111" s="5"/>
    </row>
    <row r="1112" spans="8:8" ht="19.05" customHeight="1">
      <c r="H1112" s="5"/>
    </row>
    <row r="1113" spans="8:8" ht="19.05" customHeight="1">
      <c r="H1113" s="5"/>
    </row>
    <row r="1114" spans="8:8" ht="19.05" customHeight="1">
      <c r="H1114" s="5"/>
    </row>
    <row r="1115" spans="8:8" ht="19.05" customHeight="1">
      <c r="H1115" s="5"/>
    </row>
    <row r="1116" spans="8:8" ht="19.05" customHeight="1">
      <c r="H1116" s="5"/>
    </row>
    <row r="1117" spans="8:8" ht="19.05" customHeight="1">
      <c r="H1117" s="5"/>
    </row>
    <row r="1118" spans="8:8" ht="19.05" customHeight="1">
      <c r="H1118" s="5"/>
    </row>
    <row r="1119" spans="8:8" ht="19.05" customHeight="1">
      <c r="H1119" s="5"/>
    </row>
    <row r="1120" spans="8:8" ht="19.05" customHeight="1">
      <c r="H1120" s="5"/>
    </row>
    <row r="1121" spans="8:8" ht="19.05" customHeight="1">
      <c r="H1121" s="5"/>
    </row>
    <row r="1122" spans="8:8" ht="19.05" customHeight="1">
      <c r="H1122" s="5"/>
    </row>
    <row r="1123" spans="8:8" ht="19.05" customHeight="1">
      <c r="H1123" s="5"/>
    </row>
    <row r="1124" spans="8:8" ht="19.05" customHeight="1">
      <c r="H1124" s="5"/>
    </row>
    <row r="1125" spans="8:8" ht="19.05" customHeight="1">
      <c r="H1125" s="5"/>
    </row>
    <row r="1126" spans="8:8" ht="19.05" customHeight="1">
      <c r="H1126" s="5"/>
    </row>
    <row r="1127" spans="8:8" ht="19.05" customHeight="1">
      <c r="H1127" s="5"/>
    </row>
    <row r="1128" spans="8:8" ht="19.05" customHeight="1">
      <c r="H1128" s="5"/>
    </row>
    <row r="1129" spans="8:8" ht="19.05" customHeight="1">
      <c r="H1129" s="5"/>
    </row>
    <row r="1130" spans="8:8" ht="19.05" customHeight="1">
      <c r="H1130" s="5"/>
    </row>
    <row r="1131" spans="8:8" ht="19.05" customHeight="1">
      <c r="H1131" s="5"/>
    </row>
    <row r="1132" spans="8:8" ht="19.05" customHeight="1">
      <c r="H1132" s="5"/>
    </row>
    <row r="1133" spans="8:8" ht="19.05" customHeight="1">
      <c r="H1133" s="5"/>
    </row>
    <row r="1134" spans="8:8" ht="19.05" customHeight="1">
      <c r="H1134" s="5"/>
    </row>
    <row r="1135" spans="8:8" ht="19.05" customHeight="1">
      <c r="H1135" s="5"/>
    </row>
    <row r="1136" spans="8:8" ht="19.05" customHeight="1">
      <c r="H1136" s="5"/>
    </row>
    <row r="1137" spans="8:8" ht="19.05" customHeight="1">
      <c r="H1137" s="5"/>
    </row>
    <row r="1138" spans="8:8" ht="19.05" customHeight="1">
      <c r="H1138" s="5"/>
    </row>
    <row r="1139" spans="8:8" ht="19.05" customHeight="1">
      <c r="H1139" s="5"/>
    </row>
    <row r="1140" spans="8:8" ht="19.05" customHeight="1">
      <c r="H1140" s="5"/>
    </row>
    <row r="1141" spans="8:8" ht="19.05" customHeight="1">
      <c r="H1141" s="5"/>
    </row>
    <row r="1142" spans="8:8" ht="19.05" customHeight="1">
      <c r="H1142" s="5"/>
    </row>
    <row r="1143" spans="8:8" ht="19.05" customHeight="1">
      <c r="H1143" s="5"/>
    </row>
    <row r="1144" spans="8:8" ht="19.05" customHeight="1">
      <c r="H1144" s="5"/>
    </row>
    <row r="1145" spans="8:8" ht="19.05" customHeight="1">
      <c r="H1145" s="5"/>
    </row>
    <row r="1146" spans="8:8" ht="19.05" customHeight="1">
      <c r="H1146" s="5"/>
    </row>
    <row r="1147" spans="8:8" ht="19.05" customHeight="1">
      <c r="H1147" s="5"/>
    </row>
    <row r="1148" spans="8:8" ht="19.05" customHeight="1">
      <c r="H1148" s="5"/>
    </row>
    <row r="1149" spans="8:8" ht="19.05" customHeight="1">
      <c r="H1149" s="5"/>
    </row>
    <row r="1150" spans="8:8" ht="19.05" customHeight="1">
      <c r="H1150" s="5"/>
    </row>
    <row r="1151" spans="8:8" ht="19.05" customHeight="1">
      <c r="H1151" s="5"/>
    </row>
    <row r="1152" spans="8:8" ht="19.05" customHeight="1">
      <c r="H1152" s="5"/>
    </row>
    <row r="1153" spans="8:8" ht="19.05" customHeight="1">
      <c r="H1153" s="5"/>
    </row>
    <row r="1154" spans="8:8" ht="19.05" customHeight="1">
      <c r="H1154" s="5"/>
    </row>
    <row r="1155" spans="8:8" ht="19.05" customHeight="1">
      <c r="H1155" s="5"/>
    </row>
    <row r="1156" spans="8:8" ht="19.05" customHeight="1">
      <c r="H1156" s="5"/>
    </row>
    <row r="1157" spans="8:8" ht="19.05" customHeight="1">
      <c r="H1157" s="5"/>
    </row>
    <row r="1158" spans="8:8" ht="19.05" customHeight="1">
      <c r="H1158" s="5"/>
    </row>
    <row r="1159" spans="8:8" ht="19.05" customHeight="1">
      <c r="H1159" s="5"/>
    </row>
    <row r="1160" spans="8:8" ht="19.05" customHeight="1">
      <c r="H1160" s="5"/>
    </row>
    <row r="1161" spans="8:8" ht="19.05" customHeight="1">
      <c r="H1161" s="5"/>
    </row>
    <row r="1162" spans="8:8" ht="19.05" customHeight="1">
      <c r="H1162" s="5"/>
    </row>
    <row r="1163" spans="8:8" ht="19.05" customHeight="1">
      <c r="H1163" s="5"/>
    </row>
    <row r="1164" spans="8:8" ht="19.05" customHeight="1">
      <c r="H1164" s="5"/>
    </row>
    <row r="1165" spans="8:8" ht="19.05" customHeight="1">
      <c r="H1165" s="5"/>
    </row>
    <row r="1166" spans="8:8" ht="19.05" customHeight="1">
      <c r="H1166" s="5"/>
    </row>
    <row r="1167" spans="8:8" ht="19.05" customHeight="1">
      <c r="H1167" s="5"/>
    </row>
    <row r="1168" spans="8:8" ht="19.05" customHeight="1">
      <c r="H1168" s="5"/>
    </row>
    <row r="1169" spans="8:8" ht="19.05" customHeight="1">
      <c r="H1169" s="5"/>
    </row>
    <row r="1170" spans="8:8" ht="19.05" customHeight="1">
      <c r="H1170" s="5"/>
    </row>
    <row r="1171" spans="8:8" ht="19.05" customHeight="1">
      <c r="H1171" s="5"/>
    </row>
    <row r="1172" spans="8:8" ht="19.05" customHeight="1">
      <c r="H1172" s="5"/>
    </row>
    <row r="1173" spans="8:8" ht="19.05" customHeight="1">
      <c r="H1173" s="5"/>
    </row>
    <row r="1174" spans="8:8" ht="19.05" customHeight="1">
      <c r="H1174" s="5"/>
    </row>
    <row r="1175" spans="8:8" ht="19.05" customHeight="1">
      <c r="H1175" s="5"/>
    </row>
    <row r="1176" spans="8:8" ht="19.05" customHeight="1">
      <c r="H1176" s="5"/>
    </row>
    <row r="1177" spans="8:8" ht="19.05" customHeight="1">
      <c r="H1177" s="5"/>
    </row>
    <row r="1178" spans="8:8" ht="19.05" customHeight="1">
      <c r="H1178" s="5"/>
    </row>
    <row r="1179" spans="8:8" ht="19.05" customHeight="1">
      <c r="H1179" s="5"/>
    </row>
    <row r="1180" spans="8:8" ht="19.05" customHeight="1">
      <c r="H1180" s="5"/>
    </row>
    <row r="1181" spans="8:8" ht="19.05" customHeight="1">
      <c r="H1181" s="5"/>
    </row>
    <row r="1182" spans="8:8" ht="19.05" customHeight="1">
      <c r="H1182" s="5"/>
    </row>
    <row r="1183" spans="8:8" ht="19.05" customHeight="1">
      <c r="H1183" s="5"/>
    </row>
    <row r="1184" spans="8:8" ht="19.05" customHeight="1">
      <c r="H1184" s="5"/>
    </row>
    <row r="1185" spans="8:8" ht="19.05" customHeight="1">
      <c r="H1185" s="5"/>
    </row>
    <row r="1186" spans="8:8" ht="19.05" customHeight="1">
      <c r="H1186" s="5"/>
    </row>
    <row r="1187" spans="8:8" ht="19.05" customHeight="1">
      <c r="H1187" s="5"/>
    </row>
    <row r="1188" spans="8:8" ht="19.05" customHeight="1">
      <c r="H1188" s="5"/>
    </row>
    <row r="1189" spans="8:8" ht="19.05" customHeight="1">
      <c r="H1189" s="5"/>
    </row>
    <row r="1190" spans="8:8" ht="19.05" customHeight="1">
      <c r="H1190" s="5"/>
    </row>
    <row r="1191" spans="8:8" ht="19.05" customHeight="1">
      <c r="H1191" s="5"/>
    </row>
    <row r="1192" spans="8:8" ht="19.05" customHeight="1">
      <c r="H1192" s="5"/>
    </row>
    <row r="1193" spans="8:8" ht="19.05" customHeight="1">
      <c r="H1193" s="5"/>
    </row>
    <row r="1194" spans="8:8" ht="19.05" customHeight="1">
      <c r="H1194" s="5"/>
    </row>
    <row r="1195" spans="8:8" ht="19.05" customHeight="1">
      <c r="H1195" s="5"/>
    </row>
    <row r="1196" spans="8:8" ht="19.05" customHeight="1">
      <c r="H1196" s="5"/>
    </row>
    <row r="1197" spans="8:8" ht="19.05" customHeight="1">
      <c r="H1197" s="5"/>
    </row>
    <row r="1198" spans="8:8" ht="19.05" customHeight="1">
      <c r="H1198" s="5"/>
    </row>
    <row r="1199" spans="8:8" ht="19.05" customHeight="1">
      <c r="H1199" s="5"/>
    </row>
    <row r="1200" spans="8:8" ht="19.05" customHeight="1">
      <c r="H1200" s="5"/>
    </row>
    <row r="1201" spans="8:8" ht="19.05" customHeight="1">
      <c r="H1201" s="5"/>
    </row>
    <row r="1202" spans="8:8" ht="19.05" customHeight="1">
      <c r="H1202" s="5"/>
    </row>
    <row r="1203" spans="8:8" ht="19.05" customHeight="1">
      <c r="H1203" s="5"/>
    </row>
    <row r="1204" spans="8:8" ht="19.05" customHeight="1">
      <c r="H1204" s="5"/>
    </row>
    <row r="1205" spans="8:8" ht="19.05" customHeight="1">
      <c r="H1205" s="5"/>
    </row>
    <row r="1206" spans="8:8" ht="19.05" customHeight="1">
      <c r="H1206" s="5"/>
    </row>
    <row r="1207" spans="8:8" ht="19.05" customHeight="1">
      <c r="H1207" s="5"/>
    </row>
    <row r="1208" spans="8:8" ht="19.05" customHeight="1">
      <c r="H1208" s="5"/>
    </row>
    <row r="1209" spans="8:8" ht="19.05" customHeight="1">
      <c r="H1209" s="5"/>
    </row>
    <row r="1210" spans="8:8" ht="19.05" customHeight="1">
      <c r="H1210" s="5"/>
    </row>
    <row r="1211" spans="8:8" ht="19.05" customHeight="1">
      <c r="H1211" s="5"/>
    </row>
    <row r="1212" spans="8:8" ht="19.05" customHeight="1">
      <c r="H1212" s="5"/>
    </row>
    <row r="1213" spans="8:8" ht="19.05" customHeight="1">
      <c r="H1213" s="5"/>
    </row>
    <row r="1214" spans="8:8" ht="19.05" customHeight="1">
      <c r="H1214" s="5"/>
    </row>
    <row r="1215" spans="8:8" ht="19.05" customHeight="1">
      <c r="H1215" s="5"/>
    </row>
    <row r="1216" spans="8:8" ht="19.05" customHeight="1">
      <c r="H1216" s="5"/>
    </row>
    <row r="1217" spans="8:8" ht="19.05" customHeight="1">
      <c r="H1217" s="5"/>
    </row>
    <row r="1218" spans="8:8" ht="19.05" customHeight="1">
      <c r="H1218" s="5"/>
    </row>
    <row r="1219" spans="8:8" ht="19.05" customHeight="1">
      <c r="H1219" s="5"/>
    </row>
    <row r="1220" spans="8:8" ht="19.05" customHeight="1">
      <c r="H1220" s="5"/>
    </row>
    <row r="1221" spans="8:8" ht="19.05" customHeight="1">
      <c r="H1221" s="5"/>
    </row>
    <row r="1222" spans="8:8" ht="19.05" customHeight="1">
      <c r="H1222" s="5"/>
    </row>
    <row r="1223" spans="8:8" ht="19.05" customHeight="1">
      <c r="H1223" s="5"/>
    </row>
    <row r="1224" spans="8:8" ht="19.05" customHeight="1">
      <c r="H1224" s="5"/>
    </row>
    <row r="1225" spans="8:8" ht="19.05" customHeight="1">
      <c r="H1225" s="5"/>
    </row>
    <row r="1226" spans="8:8" ht="19.05" customHeight="1">
      <c r="H1226" s="5"/>
    </row>
    <row r="1227" spans="8:8" ht="19.05" customHeight="1">
      <c r="H1227" s="5"/>
    </row>
    <row r="1228" spans="8:8" ht="19.05" customHeight="1">
      <c r="H1228" s="5"/>
    </row>
    <row r="1229" spans="8:8" ht="19.05" customHeight="1">
      <c r="H1229" s="5"/>
    </row>
    <row r="1230" spans="8:8" ht="19.05" customHeight="1">
      <c r="H1230" s="5"/>
    </row>
    <row r="1231" spans="8:8" ht="19.05" customHeight="1">
      <c r="H1231" s="5"/>
    </row>
    <row r="1232" spans="8:8" ht="19.05" customHeight="1">
      <c r="H1232" s="5"/>
    </row>
    <row r="1233" spans="8:8" ht="19.05" customHeight="1">
      <c r="H1233" s="5"/>
    </row>
    <row r="1234" spans="8:8" ht="19.05" customHeight="1">
      <c r="H1234" s="5"/>
    </row>
    <row r="1235" spans="8:8" ht="19.05" customHeight="1">
      <c r="H1235" s="5"/>
    </row>
    <row r="1236" spans="8:8" ht="19.05" customHeight="1">
      <c r="H1236" s="5"/>
    </row>
    <row r="1237" spans="8:8" ht="19.05" customHeight="1">
      <c r="H1237" s="5"/>
    </row>
    <row r="1238" spans="8:8" ht="19.05" customHeight="1">
      <c r="H1238" s="5"/>
    </row>
    <row r="1239" spans="8:8" ht="19.05" customHeight="1">
      <c r="H1239" s="5"/>
    </row>
    <row r="1240" spans="8:8" ht="19.05" customHeight="1">
      <c r="H1240" s="5"/>
    </row>
    <row r="1241" spans="8:8" ht="19.05" customHeight="1">
      <c r="H1241" s="5"/>
    </row>
    <row r="1242" spans="8:8" ht="19.05" customHeight="1">
      <c r="H1242" s="5"/>
    </row>
    <row r="1243" spans="8:8" ht="19.05" customHeight="1">
      <c r="H1243" s="5"/>
    </row>
    <row r="1244" spans="8:8" ht="19.05" customHeight="1">
      <c r="H1244" s="5"/>
    </row>
    <row r="1245" spans="8:8" ht="19.05" customHeight="1">
      <c r="H1245" s="5"/>
    </row>
    <row r="1246" spans="8:8" ht="19.05" customHeight="1">
      <c r="H1246" s="5"/>
    </row>
    <row r="1247" spans="8:8" ht="19.05" customHeight="1">
      <c r="H1247" s="5"/>
    </row>
    <row r="1248" spans="8:8" ht="19.05" customHeight="1">
      <c r="H1248" s="5"/>
    </row>
    <row r="1249" spans="8:8" ht="19.05" customHeight="1">
      <c r="H1249" s="5"/>
    </row>
    <row r="1250" spans="8:8" ht="19.05" customHeight="1">
      <c r="H1250" s="5"/>
    </row>
    <row r="1251" spans="8:8" ht="19.05" customHeight="1">
      <c r="H1251" s="5"/>
    </row>
    <row r="1252" spans="8:8" ht="19.05" customHeight="1">
      <c r="H1252" s="5"/>
    </row>
    <row r="1253" spans="8:8" ht="19.05" customHeight="1">
      <c r="H1253" s="5"/>
    </row>
    <row r="1254" spans="8:8" ht="19.05" customHeight="1">
      <c r="H1254" s="5"/>
    </row>
    <row r="1255" spans="8:8" ht="19.05" customHeight="1">
      <c r="H1255" s="5"/>
    </row>
    <row r="1256" spans="8:8" ht="19.05" customHeight="1">
      <c r="H1256" s="5"/>
    </row>
    <row r="1257" spans="8:8" ht="19.05" customHeight="1">
      <c r="H1257" s="5"/>
    </row>
    <row r="1258" spans="8:8" ht="19.05" customHeight="1">
      <c r="H1258" s="5"/>
    </row>
    <row r="1259" spans="8:8" ht="19.05" customHeight="1">
      <c r="H1259" s="5"/>
    </row>
    <row r="1260" spans="8:8" ht="19.05" customHeight="1">
      <c r="H1260" s="5"/>
    </row>
    <row r="1261" spans="8:8" ht="19.05" customHeight="1">
      <c r="H1261" s="5"/>
    </row>
    <row r="1262" spans="8:8" ht="19.05" customHeight="1">
      <c r="H1262" s="5"/>
    </row>
    <row r="1263" spans="8:8" ht="19.05" customHeight="1">
      <c r="H1263" s="5"/>
    </row>
    <row r="1264" spans="8:8" ht="19.05" customHeight="1">
      <c r="H1264" s="5"/>
    </row>
    <row r="1265" spans="8:8" ht="19.05" customHeight="1">
      <c r="H1265" s="5"/>
    </row>
    <row r="1266" spans="8:8" ht="19.05" customHeight="1">
      <c r="H1266" s="5"/>
    </row>
    <row r="1267" spans="8:8" ht="19.05" customHeight="1">
      <c r="H1267" s="5"/>
    </row>
    <row r="1268" spans="8:8" ht="19.05" customHeight="1">
      <c r="H1268" s="5"/>
    </row>
    <row r="1269" spans="8:8" ht="19.05" customHeight="1">
      <c r="H1269" s="5"/>
    </row>
    <row r="1270" spans="8:8" ht="19.05" customHeight="1">
      <c r="H1270" s="5"/>
    </row>
    <row r="1271" spans="8:8" ht="19.05" customHeight="1">
      <c r="H1271" s="5"/>
    </row>
    <row r="1272" spans="8:8" ht="19.05" customHeight="1">
      <c r="H1272" s="5"/>
    </row>
    <row r="1273" spans="8:8" ht="19.05" customHeight="1">
      <c r="H1273" s="5"/>
    </row>
    <row r="1274" spans="8:8" ht="19.05" customHeight="1">
      <c r="H1274" s="5"/>
    </row>
    <row r="1275" spans="8:8" ht="19.05" customHeight="1">
      <c r="H1275" s="5"/>
    </row>
    <row r="1276" spans="8:8" ht="19.05" customHeight="1">
      <c r="H1276" s="5"/>
    </row>
    <row r="1277" spans="8:8" ht="19.05" customHeight="1">
      <c r="H1277" s="5"/>
    </row>
    <row r="1278" spans="8:8" ht="19.05" customHeight="1">
      <c r="H1278" s="5"/>
    </row>
    <row r="1279" spans="8:8" ht="19.05" customHeight="1">
      <c r="H1279" s="5"/>
    </row>
    <row r="1280" spans="8:8" ht="19.05" customHeight="1">
      <c r="H1280" s="5"/>
    </row>
    <row r="1281" spans="8:8" ht="19.05" customHeight="1">
      <c r="H1281" s="5"/>
    </row>
    <row r="1282" spans="8:8" ht="19.05" customHeight="1">
      <c r="H1282" s="5"/>
    </row>
    <row r="1283" spans="8:8" ht="19.05" customHeight="1">
      <c r="H1283" s="5"/>
    </row>
    <row r="1284" spans="8:8" ht="19.05" customHeight="1">
      <c r="H1284" s="5"/>
    </row>
    <row r="1285" spans="8:8" ht="19.05" customHeight="1">
      <c r="H1285" s="5"/>
    </row>
    <row r="1286" spans="8:8" ht="19.05" customHeight="1">
      <c r="H1286" s="5"/>
    </row>
    <row r="1287" spans="8:8" ht="19.05" customHeight="1">
      <c r="H1287" s="5"/>
    </row>
    <row r="1288" spans="8:8" ht="19.05" customHeight="1">
      <c r="H1288" s="5"/>
    </row>
    <row r="1289" spans="8:8" ht="19.05" customHeight="1">
      <c r="H1289" s="5"/>
    </row>
    <row r="1290" spans="8:8" ht="19.05" customHeight="1">
      <c r="H1290" s="5"/>
    </row>
    <row r="1291" spans="8:8" ht="19.05" customHeight="1">
      <c r="H1291" s="5"/>
    </row>
    <row r="1292" spans="8:8" ht="19.05" customHeight="1">
      <c r="H1292" s="5"/>
    </row>
    <row r="1293" spans="8:8" ht="19.05" customHeight="1">
      <c r="H1293" s="5"/>
    </row>
    <row r="1294" spans="8:8" ht="19.05" customHeight="1">
      <c r="H1294" s="5"/>
    </row>
    <row r="1295" spans="8:8" ht="19.05" customHeight="1">
      <c r="H1295" s="5"/>
    </row>
    <row r="1296" spans="8:8" ht="19.05" customHeight="1">
      <c r="H1296" s="5"/>
    </row>
    <row r="1297" spans="8:8" ht="19.05" customHeight="1">
      <c r="H1297" s="5"/>
    </row>
    <row r="1298" spans="8:8" ht="19.05" customHeight="1">
      <c r="H1298" s="5"/>
    </row>
    <row r="1299" spans="8:8" ht="19.05" customHeight="1">
      <c r="H1299" s="5"/>
    </row>
    <row r="1300" spans="8:8" ht="19.05" customHeight="1">
      <c r="H1300" s="5"/>
    </row>
    <row r="1301" spans="8:8" ht="19.05" customHeight="1">
      <c r="H1301" s="5"/>
    </row>
    <row r="1302" spans="8:8" ht="19.05" customHeight="1">
      <c r="H1302" s="5"/>
    </row>
    <row r="1303" spans="8:8" ht="19.05" customHeight="1">
      <c r="H1303" s="5"/>
    </row>
    <row r="1304" spans="8:8" ht="19.05" customHeight="1">
      <c r="H1304" s="5"/>
    </row>
    <row r="1305" spans="8:8" ht="19.05" customHeight="1">
      <c r="H1305" s="5"/>
    </row>
    <row r="1306" spans="8:8" ht="19.05" customHeight="1">
      <c r="H1306" s="5"/>
    </row>
    <row r="1307" spans="8:8" ht="19.05" customHeight="1">
      <c r="H1307" s="5"/>
    </row>
    <row r="1308" spans="8:8" ht="19.05" customHeight="1">
      <c r="H1308" s="5"/>
    </row>
    <row r="1309" spans="8:8" ht="19.05" customHeight="1">
      <c r="H1309" s="5"/>
    </row>
    <row r="1310" spans="8:8" ht="19.05" customHeight="1">
      <c r="H1310" s="5"/>
    </row>
    <row r="1311" spans="8:8" ht="19.05" customHeight="1">
      <c r="H1311" s="5"/>
    </row>
    <row r="1312" spans="8:8" ht="19.05" customHeight="1">
      <c r="H1312" s="5"/>
    </row>
    <row r="1313" spans="8:8" ht="19.05" customHeight="1">
      <c r="H1313" s="5"/>
    </row>
    <row r="1314" spans="8:8" ht="19.05" customHeight="1">
      <c r="H1314" s="5"/>
    </row>
    <row r="1315" spans="8:8" ht="19.05" customHeight="1">
      <c r="H1315" s="5"/>
    </row>
    <row r="1316" spans="8:8" ht="19.05" customHeight="1">
      <c r="H1316" s="5"/>
    </row>
    <row r="1317" spans="8:8" ht="19.05" customHeight="1">
      <c r="H1317" s="5"/>
    </row>
    <row r="1318" spans="8:8" ht="19.05" customHeight="1">
      <c r="H1318" s="5"/>
    </row>
    <row r="1319" spans="8:8" ht="19.05" customHeight="1">
      <c r="H1319" s="5"/>
    </row>
    <row r="1320" spans="8:8" ht="19.05" customHeight="1">
      <c r="H1320" s="5"/>
    </row>
    <row r="1321" spans="8:8" ht="19.05" customHeight="1">
      <c r="H1321" s="5"/>
    </row>
    <row r="1322" spans="8:8" ht="19.05" customHeight="1">
      <c r="H1322" s="5"/>
    </row>
    <row r="1323" spans="8:8" ht="19.05" customHeight="1">
      <c r="H1323" s="5"/>
    </row>
    <row r="1324" spans="8:8" ht="19.05" customHeight="1">
      <c r="H1324" s="5"/>
    </row>
    <row r="1325" spans="8:8" ht="19.05" customHeight="1">
      <c r="H1325" s="5"/>
    </row>
    <row r="1326" spans="8:8" ht="19.05" customHeight="1">
      <c r="H1326" s="5"/>
    </row>
    <row r="1327" spans="8:8" ht="19.05" customHeight="1">
      <c r="H1327" s="5"/>
    </row>
    <row r="1328" spans="8:8" ht="19.05" customHeight="1">
      <c r="H1328" s="5"/>
    </row>
    <row r="1329" spans="8:8" ht="19.05" customHeight="1">
      <c r="H1329" s="5"/>
    </row>
    <row r="1330" spans="8:8" ht="19.05" customHeight="1">
      <c r="H1330" s="5"/>
    </row>
    <row r="1331" spans="8:8" ht="19.05" customHeight="1">
      <c r="H1331" s="5"/>
    </row>
    <row r="1332" spans="8:8" ht="19.05" customHeight="1">
      <c r="H1332" s="5"/>
    </row>
    <row r="1333" spans="8:8" ht="19.05" customHeight="1">
      <c r="H1333" s="5"/>
    </row>
    <row r="1334" spans="8:8" ht="19.05" customHeight="1">
      <c r="H1334" s="5"/>
    </row>
    <row r="1335" spans="8:8" ht="19.05" customHeight="1">
      <c r="H1335" s="5"/>
    </row>
    <row r="1336" spans="8:8" ht="19.05" customHeight="1">
      <c r="H1336" s="5"/>
    </row>
    <row r="1337" spans="8:8" ht="19.05" customHeight="1">
      <c r="H1337" s="5"/>
    </row>
    <row r="1338" spans="8:8" ht="19.05" customHeight="1">
      <c r="H1338" s="5"/>
    </row>
    <row r="1339" spans="8:8" ht="19.05" customHeight="1">
      <c r="H1339" s="5"/>
    </row>
    <row r="1340" spans="8:8" ht="19.05" customHeight="1">
      <c r="H1340" s="5"/>
    </row>
    <row r="1341" spans="8:8" ht="19.05" customHeight="1">
      <c r="H1341" s="5"/>
    </row>
    <row r="1342" spans="8:8" ht="19.05" customHeight="1">
      <c r="H1342" s="5"/>
    </row>
    <row r="1343" spans="8:8" ht="19.05" customHeight="1">
      <c r="H1343" s="5"/>
    </row>
    <row r="1344" spans="8:8" ht="19.05" customHeight="1">
      <c r="H1344" s="5"/>
    </row>
    <row r="1345" spans="8:8" ht="19.05" customHeight="1">
      <c r="H1345" s="5"/>
    </row>
    <row r="1346" spans="8:8" ht="19.05" customHeight="1">
      <c r="H1346" s="5"/>
    </row>
    <row r="1347" spans="8:8" ht="19.05" customHeight="1">
      <c r="H1347" s="5"/>
    </row>
    <row r="1348" spans="8:8" ht="19.05" customHeight="1">
      <c r="H1348" s="5"/>
    </row>
    <row r="1349" spans="8:8" ht="19.05" customHeight="1">
      <c r="H1349" s="5"/>
    </row>
    <row r="1350" spans="8:8" ht="19.05" customHeight="1">
      <c r="H1350" s="5"/>
    </row>
    <row r="1351" spans="8:8" ht="19.05" customHeight="1">
      <c r="H1351" s="5"/>
    </row>
    <row r="1352" spans="8:8" ht="19.05" customHeight="1">
      <c r="H1352" s="5"/>
    </row>
    <row r="1353" spans="8:8" ht="19.05" customHeight="1">
      <c r="H1353" s="5"/>
    </row>
    <row r="1354" spans="8:8" ht="19.05" customHeight="1">
      <c r="H1354" s="5"/>
    </row>
    <row r="1355" spans="8:8" ht="19.05" customHeight="1">
      <c r="H1355" s="5"/>
    </row>
    <row r="1356" spans="8:8" ht="19.05" customHeight="1">
      <c r="H1356" s="5"/>
    </row>
    <row r="1357" spans="8:8" ht="19.05" customHeight="1">
      <c r="H1357" s="5"/>
    </row>
    <row r="1358" spans="8:8" ht="19.05" customHeight="1">
      <c r="H1358" s="5"/>
    </row>
    <row r="1359" spans="8:8" ht="19.05" customHeight="1">
      <c r="H1359" s="5"/>
    </row>
    <row r="1360" spans="8:8" ht="19.05" customHeight="1">
      <c r="H1360" s="5"/>
    </row>
    <row r="1361" spans="8:8" ht="19.05" customHeight="1">
      <c r="H1361" s="5"/>
    </row>
    <row r="1362" spans="8:8" ht="19.05" customHeight="1">
      <c r="H1362" s="5"/>
    </row>
    <row r="1363" spans="8:8" ht="19.05" customHeight="1">
      <c r="H1363" s="5"/>
    </row>
    <row r="1364" spans="8:8" ht="19.05" customHeight="1">
      <c r="H1364" s="5"/>
    </row>
    <row r="1365" spans="8:8" ht="19.05" customHeight="1">
      <c r="H1365" s="5"/>
    </row>
    <row r="1366" spans="8:8" ht="19.05" customHeight="1">
      <c r="H1366" s="5"/>
    </row>
    <row r="1367" spans="8:8" ht="19.05" customHeight="1">
      <c r="H1367" s="5"/>
    </row>
    <row r="1368" spans="8:8" ht="19.05" customHeight="1">
      <c r="H1368" s="5"/>
    </row>
    <row r="1369" spans="8:8" ht="19.05" customHeight="1">
      <c r="H1369" s="5"/>
    </row>
    <row r="1370" spans="8:8" ht="19.05" customHeight="1">
      <c r="H1370" s="5"/>
    </row>
    <row r="1371" spans="8:8" ht="19.05" customHeight="1">
      <c r="H1371" s="5"/>
    </row>
    <row r="1372" spans="8:8" ht="19.05" customHeight="1">
      <c r="H1372" s="5"/>
    </row>
    <row r="1373" spans="8:8" ht="19.05" customHeight="1">
      <c r="H1373" s="5"/>
    </row>
    <row r="1374" spans="8:8" ht="19.05" customHeight="1">
      <c r="H1374" s="5"/>
    </row>
    <row r="1375" spans="8:8" ht="19.05" customHeight="1">
      <c r="H1375" s="5"/>
    </row>
    <row r="1376" spans="8:8" ht="19.05" customHeight="1">
      <c r="H1376" s="5"/>
    </row>
    <row r="1377" spans="8:8" ht="19.05" customHeight="1">
      <c r="H1377" s="5"/>
    </row>
    <row r="1378" spans="8:8" ht="19.05" customHeight="1">
      <c r="H1378" s="5"/>
    </row>
    <row r="1379" spans="8:8" ht="19.05" customHeight="1">
      <c r="H1379" s="5"/>
    </row>
    <row r="1380" spans="8:8" ht="19.05" customHeight="1">
      <c r="H1380" s="5"/>
    </row>
    <row r="1381" spans="8:8" ht="19.05" customHeight="1">
      <c r="H1381" s="5"/>
    </row>
    <row r="1382" spans="8:8" ht="19.05" customHeight="1">
      <c r="H1382" s="5"/>
    </row>
    <row r="1383" spans="8:8" ht="19.05" customHeight="1">
      <c r="H1383" s="5"/>
    </row>
    <row r="1384" spans="8:8" ht="19.05" customHeight="1">
      <c r="H1384" s="5"/>
    </row>
    <row r="1385" spans="8:8" ht="19.05" customHeight="1">
      <c r="H1385" s="5"/>
    </row>
    <row r="1386" spans="8:8" ht="19.05" customHeight="1">
      <c r="H1386" s="5"/>
    </row>
    <row r="1387" spans="8:8" ht="19.05" customHeight="1">
      <c r="H1387" s="5"/>
    </row>
    <row r="1388" spans="8:8" ht="19.05" customHeight="1">
      <c r="H1388" s="5"/>
    </row>
    <row r="1389" spans="8:8" ht="19.05" customHeight="1">
      <c r="H1389" s="5"/>
    </row>
    <row r="1390" spans="8:8" ht="19.05" customHeight="1">
      <c r="H1390" s="5"/>
    </row>
    <row r="1391" spans="8:8" ht="19.05" customHeight="1">
      <c r="H1391" s="5"/>
    </row>
    <row r="1392" spans="8:8" ht="19.05" customHeight="1">
      <c r="H1392" s="5"/>
    </row>
    <row r="1393" spans="8:8" ht="19.05" customHeight="1">
      <c r="H1393" s="5"/>
    </row>
    <row r="1394" spans="8:8" ht="19.05" customHeight="1">
      <c r="H1394" s="5"/>
    </row>
    <row r="1395" spans="8:8" ht="19.05" customHeight="1">
      <c r="H1395" s="5"/>
    </row>
    <row r="1396" spans="8:8" ht="19.05" customHeight="1">
      <c r="H1396" s="5"/>
    </row>
    <row r="1397" spans="8:8" ht="19.05" customHeight="1">
      <c r="H1397" s="5"/>
    </row>
    <row r="1398" spans="8:8" ht="19.05" customHeight="1">
      <c r="H1398" s="5"/>
    </row>
    <row r="1399" spans="8:8" ht="19.05" customHeight="1">
      <c r="H1399" s="5"/>
    </row>
    <row r="1400" spans="8:8" ht="19.05" customHeight="1">
      <c r="H1400" s="5"/>
    </row>
    <row r="1401" spans="8:8" ht="19.05" customHeight="1">
      <c r="H1401" s="5"/>
    </row>
    <row r="1402" spans="8:8" ht="19.05" customHeight="1">
      <c r="H1402" s="5"/>
    </row>
    <row r="1403" spans="8:8" ht="19.05" customHeight="1">
      <c r="H1403" s="5"/>
    </row>
    <row r="1404" spans="8:8" ht="19.05" customHeight="1">
      <c r="H1404" s="5"/>
    </row>
    <row r="1405" spans="8:8" ht="19.05" customHeight="1">
      <c r="H1405" s="5"/>
    </row>
    <row r="1406" spans="8:8" ht="19.05" customHeight="1">
      <c r="H1406" s="5"/>
    </row>
    <row r="1407" spans="8:8" ht="19.05" customHeight="1">
      <c r="H1407" s="5"/>
    </row>
    <row r="1408" spans="8:8" ht="19.05" customHeight="1">
      <c r="H1408" s="5"/>
    </row>
    <row r="1409" spans="8:8" ht="19.05" customHeight="1">
      <c r="H1409" s="5"/>
    </row>
    <row r="1410" spans="8:8" ht="19.05" customHeight="1">
      <c r="H1410" s="5"/>
    </row>
    <row r="1411" spans="8:8" ht="19.05" customHeight="1">
      <c r="H1411" s="5"/>
    </row>
    <row r="1412" spans="8:8" ht="19.05" customHeight="1">
      <c r="H1412" s="5"/>
    </row>
    <row r="1413" spans="8:8" ht="19.05" customHeight="1">
      <c r="H1413" s="5"/>
    </row>
    <row r="1414" spans="8:8" ht="19.05" customHeight="1">
      <c r="H1414" s="5"/>
    </row>
    <row r="1415" spans="8:8" ht="19.05" customHeight="1">
      <c r="H1415" s="5"/>
    </row>
    <row r="1416" spans="8:8" ht="19.05" customHeight="1">
      <c r="H1416" s="5"/>
    </row>
    <row r="1417" spans="8:8" ht="19.05" customHeight="1">
      <c r="H1417" s="5"/>
    </row>
    <row r="1418" spans="8:8" ht="19.05" customHeight="1">
      <c r="H1418" s="5"/>
    </row>
    <row r="1419" spans="8:8" ht="19.05" customHeight="1">
      <c r="H1419" s="5"/>
    </row>
    <row r="1420" spans="8:8" ht="19.05" customHeight="1">
      <c r="H1420" s="5"/>
    </row>
    <row r="1421" spans="8:8" ht="19.05" customHeight="1">
      <c r="H1421" s="5"/>
    </row>
    <row r="1422" spans="8:8" ht="19.05" customHeight="1">
      <c r="H1422" s="5"/>
    </row>
    <row r="1423" spans="8:8" ht="19.05" customHeight="1">
      <c r="H1423" s="5"/>
    </row>
    <row r="1424" spans="8:8" ht="19.05" customHeight="1">
      <c r="H1424" s="5"/>
    </row>
    <row r="1425" spans="8:8" ht="19.05" customHeight="1">
      <c r="H1425" s="5"/>
    </row>
    <row r="1426" spans="8:8" ht="19.05" customHeight="1">
      <c r="H1426" s="5"/>
    </row>
    <row r="1427" spans="8:8" ht="19.05" customHeight="1">
      <c r="H1427" s="5"/>
    </row>
    <row r="1428" spans="8:8" ht="19.05" customHeight="1">
      <c r="H1428" s="5"/>
    </row>
    <row r="1429" spans="8:8" ht="19.05" customHeight="1">
      <c r="H1429" s="5"/>
    </row>
    <row r="1430" spans="8:8" ht="19.05" customHeight="1">
      <c r="H1430" s="5"/>
    </row>
    <row r="1431" spans="8:8" ht="19.05" customHeight="1">
      <c r="H1431" s="5"/>
    </row>
    <row r="1432" spans="8:8" ht="19.05" customHeight="1">
      <c r="H1432" s="5"/>
    </row>
    <row r="1433" spans="8:8" ht="19.05" customHeight="1">
      <c r="H1433" s="5"/>
    </row>
    <row r="1434" spans="8:8" ht="19.05" customHeight="1">
      <c r="H1434" s="5"/>
    </row>
    <row r="1435" spans="8:8" ht="19.05" customHeight="1">
      <c r="H1435" s="5"/>
    </row>
    <row r="1436" spans="8:8" ht="19.05" customHeight="1">
      <c r="H1436" s="5"/>
    </row>
    <row r="1437" spans="8:8" ht="19.05" customHeight="1">
      <c r="H1437" s="5"/>
    </row>
    <row r="1438" spans="8:8" ht="19.05" customHeight="1">
      <c r="H1438" s="5"/>
    </row>
    <row r="1439" spans="8:8" ht="19.05" customHeight="1">
      <c r="H1439" s="5"/>
    </row>
    <row r="1440" spans="8:8" ht="19.05" customHeight="1">
      <c r="H1440" s="5"/>
    </row>
    <row r="1441" spans="8:8" ht="19.05" customHeight="1">
      <c r="H1441" s="5"/>
    </row>
    <row r="1442" spans="8:8" ht="19.05" customHeight="1">
      <c r="H1442" s="5"/>
    </row>
    <row r="1443" spans="8:8" ht="19.05" customHeight="1">
      <c r="H1443" s="5"/>
    </row>
    <row r="1444" spans="8:8" ht="19.05" customHeight="1">
      <c r="H1444" s="5"/>
    </row>
    <row r="1445" spans="8:8" ht="19.05" customHeight="1">
      <c r="H1445" s="5"/>
    </row>
    <row r="1446" spans="8:8" ht="19.05" customHeight="1">
      <c r="H1446" s="5"/>
    </row>
    <row r="1447" spans="8:8" ht="19.05" customHeight="1">
      <c r="H1447" s="5"/>
    </row>
    <row r="1448" spans="8:8" ht="19.05" customHeight="1">
      <c r="H1448" s="5"/>
    </row>
    <row r="1449" spans="8:8" ht="19.05" customHeight="1">
      <c r="H1449" s="5"/>
    </row>
    <row r="1450" spans="8:8" ht="19.05" customHeight="1">
      <c r="H1450" s="5"/>
    </row>
    <row r="1451" spans="8:8" ht="19.05" customHeight="1">
      <c r="H1451" s="5"/>
    </row>
    <row r="1452" spans="8:8" ht="19.05" customHeight="1">
      <c r="H1452" s="5"/>
    </row>
    <row r="1453" spans="8:8" ht="19.05" customHeight="1">
      <c r="H1453" s="5"/>
    </row>
    <row r="1454" spans="8:8" ht="19.05" customHeight="1">
      <c r="H1454" s="5"/>
    </row>
    <row r="1455" spans="8:8" ht="19.05" customHeight="1">
      <c r="H1455" s="5"/>
    </row>
    <row r="1456" spans="8:8" ht="19.05" customHeight="1">
      <c r="H1456" s="5"/>
    </row>
    <row r="1457" spans="8:8" ht="19.05" customHeight="1">
      <c r="H1457" s="5"/>
    </row>
    <row r="1458" spans="8:8" ht="19.05" customHeight="1">
      <c r="H1458" s="5"/>
    </row>
    <row r="1459" spans="8:8" ht="19.05" customHeight="1">
      <c r="H1459" s="5"/>
    </row>
    <row r="1460" spans="8:8" ht="19.05" customHeight="1">
      <c r="H1460" s="5"/>
    </row>
    <row r="1461" spans="8:8" ht="19.05" customHeight="1">
      <c r="H1461" s="5"/>
    </row>
    <row r="1462" spans="8:8" ht="19.05" customHeight="1">
      <c r="H1462" s="5"/>
    </row>
    <row r="1463" spans="8:8" ht="19.05" customHeight="1">
      <c r="H1463" s="5"/>
    </row>
    <row r="1464" spans="8:8" ht="19.05" customHeight="1">
      <c r="H1464" s="5"/>
    </row>
    <row r="1465" spans="8:8" ht="19.05" customHeight="1">
      <c r="H1465" s="5"/>
    </row>
    <row r="1466" spans="8:8" ht="19.05" customHeight="1">
      <c r="H1466" s="5"/>
    </row>
    <row r="1467" spans="8:8" ht="19.05" customHeight="1">
      <c r="H1467" s="5"/>
    </row>
    <row r="1468" spans="8:8" ht="19.05" customHeight="1">
      <c r="H1468" s="5"/>
    </row>
    <row r="1469" spans="8:8" ht="19.05" customHeight="1">
      <c r="H1469" s="5"/>
    </row>
    <row r="1470" spans="8:8" ht="19.05" customHeight="1">
      <c r="H1470" s="5"/>
    </row>
    <row r="1471" spans="8:8" ht="19.05" customHeight="1">
      <c r="H1471" s="5"/>
    </row>
    <row r="1472" spans="8:8" ht="19.05" customHeight="1">
      <c r="H1472" s="5"/>
    </row>
    <row r="1473" spans="8:8" ht="19.05" customHeight="1">
      <c r="H1473" s="5"/>
    </row>
    <row r="1474" spans="8:8" ht="19.05" customHeight="1">
      <c r="H1474" s="5"/>
    </row>
    <row r="1475" spans="8:8" ht="19.05" customHeight="1">
      <c r="H1475" s="5"/>
    </row>
    <row r="1476" spans="8:8" ht="19.05" customHeight="1">
      <c r="H1476" s="5"/>
    </row>
    <row r="1477" spans="8:8" ht="19.05" customHeight="1">
      <c r="H1477" s="5"/>
    </row>
    <row r="1478" spans="8:8" ht="19.05" customHeight="1">
      <c r="H1478" s="5"/>
    </row>
    <row r="1479" spans="8:8" ht="19.05" customHeight="1">
      <c r="H1479" s="5"/>
    </row>
    <row r="1480" spans="8:8" ht="19.05" customHeight="1">
      <c r="H1480" s="5"/>
    </row>
    <row r="1481" spans="8:8" ht="19.05" customHeight="1">
      <c r="H1481" s="5"/>
    </row>
    <row r="1482" spans="8:8" ht="19.05" customHeight="1">
      <c r="H1482" s="5"/>
    </row>
    <row r="1483" spans="8:8" ht="19.05" customHeight="1">
      <c r="H1483" s="5"/>
    </row>
    <row r="1484" spans="8:8" ht="19.05" customHeight="1">
      <c r="H1484" s="5"/>
    </row>
    <row r="1485" spans="8:8" ht="19.05" customHeight="1">
      <c r="H1485" s="5"/>
    </row>
    <row r="1486" spans="8:8" ht="19.05" customHeight="1">
      <c r="H1486" s="5"/>
    </row>
    <row r="1487" spans="8:8" ht="19.05" customHeight="1">
      <c r="H1487" s="5"/>
    </row>
    <row r="1488" spans="8:8" ht="19.05" customHeight="1">
      <c r="H1488" s="5"/>
    </row>
    <row r="1489" spans="8:8" ht="19.05" customHeight="1">
      <c r="H1489" s="5"/>
    </row>
    <row r="1490" spans="8:8" ht="19.05" customHeight="1">
      <c r="H1490" s="5"/>
    </row>
    <row r="1491" spans="8:8" ht="19.05" customHeight="1">
      <c r="H1491" s="5"/>
    </row>
    <row r="1492" spans="8:8" ht="19.05" customHeight="1">
      <c r="H1492" s="5"/>
    </row>
    <row r="1493" spans="8:8" ht="19.05" customHeight="1">
      <c r="H1493" s="5"/>
    </row>
    <row r="1494" spans="8:8" ht="19.05" customHeight="1">
      <c r="H1494" s="5"/>
    </row>
    <row r="1495" spans="8:8" ht="19.05" customHeight="1">
      <c r="H1495" s="5"/>
    </row>
    <row r="1496" spans="8:8" ht="19.05" customHeight="1">
      <c r="H1496" s="5"/>
    </row>
    <row r="1497" spans="8:8" ht="19.05" customHeight="1">
      <c r="H1497" s="5"/>
    </row>
    <row r="1498" spans="8:8" ht="19.05" customHeight="1">
      <c r="H1498" s="5"/>
    </row>
    <row r="1499" spans="8:8" ht="19.05" customHeight="1">
      <c r="H1499" s="5"/>
    </row>
    <row r="1500" spans="8:8" ht="19.05" customHeight="1">
      <c r="H1500" s="5"/>
    </row>
    <row r="1501" spans="8:8" ht="19.05" customHeight="1">
      <c r="H1501" s="5"/>
    </row>
    <row r="1502" spans="8:8" ht="19.05" customHeight="1">
      <c r="H1502" s="5"/>
    </row>
    <row r="1503" spans="8:8" ht="19.05" customHeight="1">
      <c r="H1503" s="5"/>
    </row>
    <row r="1504" spans="8:8" ht="19.05" customHeight="1">
      <c r="H1504" s="5"/>
    </row>
    <row r="1505" spans="8:8" ht="19.05" customHeight="1">
      <c r="H1505" s="5"/>
    </row>
    <row r="1506" spans="8:8" ht="19.05" customHeight="1">
      <c r="H1506" s="5"/>
    </row>
    <row r="1507" spans="8:8" ht="19.05" customHeight="1">
      <c r="H1507" s="5"/>
    </row>
    <row r="1508" spans="8:8" ht="19.05" customHeight="1">
      <c r="H1508" s="5"/>
    </row>
    <row r="1509" spans="8:8" ht="19.05" customHeight="1">
      <c r="H1509" s="5"/>
    </row>
    <row r="1510" spans="8:8" ht="19.05" customHeight="1">
      <c r="H1510" s="5"/>
    </row>
    <row r="1511" spans="8:8" ht="19.05" customHeight="1">
      <c r="H1511" s="5"/>
    </row>
    <row r="1512" spans="8:8" ht="19.05" customHeight="1">
      <c r="H1512" s="5"/>
    </row>
    <row r="1513" spans="8:8" ht="19.05" customHeight="1">
      <c r="H1513" s="5"/>
    </row>
    <row r="1514" spans="8:8" ht="19.05" customHeight="1">
      <c r="H1514" s="5"/>
    </row>
    <row r="1515" spans="8:8" ht="19.05" customHeight="1">
      <c r="H1515" s="5"/>
    </row>
    <row r="1516" spans="8:8" ht="19.05" customHeight="1">
      <c r="H1516" s="5"/>
    </row>
    <row r="1517" spans="8:8" ht="19.05" customHeight="1">
      <c r="H1517" s="5"/>
    </row>
    <row r="1518" spans="8:8" ht="19.05" customHeight="1">
      <c r="H1518" s="5"/>
    </row>
    <row r="1519" spans="8:8" ht="19.05" customHeight="1">
      <c r="H1519" s="5"/>
    </row>
    <row r="1520" spans="8:8" ht="19.05" customHeight="1">
      <c r="H1520" s="5"/>
    </row>
    <row r="1521" spans="8:8" ht="19.05" customHeight="1">
      <c r="H1521" s="5"/>
    </row>
    <row r="1522" spans="8:8" ht="19.05" customHeight="1">
      <c r="H1522" s="5"/>
    </row>
    <row r="1523" spans="8:8" ht="19.05" customHeight="1">
      <c r="H1523" s="5"/>
    </row>
    <row r="1524" spans="8:8" ht="19.05" customHeight="1">
      <c r="H1524" s="5"/>
    </row>
    <row r="1525" spans="8:8" ht="19.05" customHeight="1">
      <c r="H1525" s="5"/>
    </row>
    <row r="1526" spans="8:8" ht="19.05" customHeight="1">
      <c r="H1526" s="5"/>
    </row>
    <row r="1527" spans="8:8" ht="19.05" customHeight="1">
      <c r="H1527" s="5"/>
    </row>
    <row r="1528" spans="8:8" ht="19.05" customHeight="1">
      <c r="H1528" s="5"/>
    </row>
    <row r="1529" spans="8:8" ht="19.05" customHeight="1">
      <c r="H1529" s="5"/>
    </row>
    <row r="1530" spans="8:8" ht="19.05" customHeight="1">
      <c r="H1530" s="5"/>
    </row>
    <row r="1531" spans="8:8" ht="19.05" customHeight="1">
      <c r="H1531" s="5"/>
    </row>
    <row r="1532" spans="8:8" ht="19.05" customHeight="1">
      <c r="H1532" s="5"/>
    </row>
    <row r="1533" spans="8:8" ht="19.05" customHeight="1">
      <c r="H1533" s="5"/>
    </row>
    <row r="1534" spans="8:8" ht="19.05" customHeight="1">
      <c r="H1534" s="5"/>
    </row>
    <row r="1535" spans="8:8" ht="19.05" customHeight="1">
      <c r="H1535" s="5"/>
    </row>
    <row r="1536" spans="8:8" ht="19.05" customHeight="1">
      <c r="H1536" s="5"/>
    </row>
    <row r="1537" spans="8:8" ht="19.05" customHeight="1">
      <c r="H1537" s="5"/>
    </row>
    <row r="1538" spans="8:8" ht="19.05" customHeight="1">
      <c r="H1538" s="5"/>
    </row>
    <row r="1539" spans="8:8" ht="19.05" customHeight="1">
      <c r="H1539" s="5"/>
    </row>
    <row r="1540" spans="8:8" ht="19.05" customHeight="1">
      <c r="H1540" s="5"/>
    </row>
    <row r="1541" spans="8:8" ht="19.05" customHeight="1">
      <c r="H1541" s="5"/>
    </row>
    <row r="1542" spans="8:8" ht="19.05" customHeight="1">
      <c r="H1542" s="5"/>
    </row>
    <row r="1543" spans="8:8" ht="19.05" customHeight="1">
      <c r="H1543" s="5"/>
    </row>
    <row r="1544" spans="8:8" ht="19.05" customHeight="1">
      <c r="H1544" s="5"/>
    </row>
    <row r="1545" spans="8:8" ht="19.05" customHeight="1">
      <c r="H1545" s="5"/>
    </row>
    <row r="1546" spans="8:8" ht="19.05" customHeight="1">
      <c r="H1546" s="5"/>
    </row>
    <row r="1547" spans="8:8" ht="19.05" customHeight="1">
      <c r="H1547" s="5"/>
    </row>
    <row r="1548" spans="8:8" ht="19.05" customHeight="1">
      <c r="H1548" s="5"/>
    </row>
    <row r="1549" spans="8:8" ht="19.05" customHeight="1">
      <c r="H1549" s="5"/>
    </row>
    <row r="1550" spans="8:8" ht="19.05" customHeight="1">
      <c r="H1550" s="5"/>
    </row>
    <row r="1551" spans="8:8" ht="19.05" customHeight="1">
      <c r="H1551" s="5"/>
    </row>
    <row r="1552" spans="8:8" ht="19.05" customHeight="1">
      <c r="H1552" s="5"/>
    </row>
    <row r="1553" spans="8:8" ht="19.05" customHeight="1">
      <c r="H1553" s="5"/>
    </row>
    <row r="1554" spans="8:8" ht="19.05" customHeight="1">
      <c r="H1554" s="5"/>
    </row>
    <row r="1555" spans="8:8" ht="19.05" customHeight="1">
      <c r="H1555" s="5"/>
    </row>
    <row r="1556" spans="8:8" ht="19.05" customHeight="1">
      <c r="H1556" s="5"/>
    </row>
    <row r="1557" spans="8:8" ht="19.05" customHeight="1">
      <c r="H1557" s="5"/>
    </row>
    <row r="1558" spans="8:8" ht="19.05" customHeight="1">
      <c r="H1558" s="5"/>
    </row>
    <row r="1559" spans="8:8" ht="19.05" customHeight="1">
      <c r="H1559" s="5"/>
    </row>
    <row r="1560" spans="8:8" ht="19.05" customHeight="1">
      <c r="H1560" s="5"/>
    </row>
    <row r="1561" spans="8:8" ht="19.05" customHeight="1">
      <c r="H1561" s="5"/>
    </row>
    <row r="1562" spans="8:8" ht="19.05" customHeight="1">
      <c r="H1562" s="5"/>
    </row>
    <row r="1563" spans="8:8" ht="19.05" customHeight="1">
      <c r="H1563" s="5"/>
    </row>
    <row r="1564" spans="8:8" ht="19.05" customHeight="1">
      <c r="H1564" s="5"/>
    </row>
    <row r="1565" spans="8:8" ht="19.05" customHeight="1">
      <c r="H1565" s="5"/>
    </row>
    <row r="1566" spans="8:8" ht="19.05" customHeight="1">
      <c r="H1566" s="5"/>
    </row>
    <row r="1567" spans="8:8" ht="19.05" customHeight="1">
      <c r="H1567" s="5"/>
    </row>
    <row r="1568" spans="8:8" ht="19.05" customHeight="1">
      <c r="H1568" s="5"/>
    </row>
    <row r="1569" spans="8:8" ht="19.05" customHeight="1">
      <c r="H1569" s="5"/>
    </row>
    <row r="1570" spans="8:8" ht="19.05" customHeight="1">
      <c r="H1570" s="5"/>
    </row>
    <row r="1571" spans="8:8" ht="19.05" customHeight="1">
      <c r="H1571" s="5"/>
    </row>
    <row r="1572" spans="8:8" ht="19.05" customHeight="1">
      <c r="H1572" s="5"/>
    </row>
    <row r="1573" spans="8:8" ht="19.05" customHeight="1">
      <c r="H1573" s="5"/>
    </row>
    <row r="1574" spans="8:8" ht="19.05" customHeight="1">
      <c r="H1574" s="5"/>
    </row>
    <row r="1575" spans="8:8" ht="19.05" customHeight="1">
      <c r="H1575" s="5"/>
    </row>
    <row r="1576" spans="8:8" ht="19.05" customHeight="1">
      <c r="H1576" s="5"/>
    </row>
    <row r="1577" spans="8:8" ht="19.05" customHeight="1">
      <c r="H1577" s="5"/>
    </row>
    <row r="1578" spans="8:8" ht="19.05" customHeight="1">
      <c r="H1578" s="5"/>
    </row>
    <row r="1579" spans="8:8" ht="19.05" customHeight="1">
      <c r="H1579" s="5"/>
    </row>
    <row r="1580" spans="8:8" ht="19.05" customHeight="1">
      <c r="H1580" s="5"/>
    </row>
    <row r="1581" spans="8:8" ht="19.05" customHeight="1">
      <c r="H1581" s="5"/>
    </row>
    <row r="1582" spans="8:8" ht="19.05" customHeight="1">
      <c r="H1582" s="5"/>
    </row>
    <row r="1583" spans="8:8" ht="19.05" customHeight="1">
      <c r="H1583" s="5"/>
    </row>
    <row r="1584" spans="8:8" ht="19.05" customHeight="1">
      <c r="H1584" s="5"/>
    </row>
    <row r="1585" spans="8:8" ht="19.05" customHeight="1">
      <c r="H1585" s="5"/>
    </row>
    <row r="1586" spans="8:8" ht="19.05" customHeight="1">
      <c r="H1586" s="5"/>
    </row>
    <row r="1587" spans="8:8" ht="19.05" customHeight="1">
      <c r="H1587" s="5"/>
    </row>
    <row r="1588" spans="8:8" ht="19.05" customHeight="1">
      <c r="H1588" s="5"/>
    </row>
    <row r="1589" spans="8:8" ht="19.05" customHeight="1">
      <c r="H1589" s="5"/>
    </row>
    <row r="1590" spans="8:8" ht="19.05" customHeight="1">
      <c r="H1590" s="5"/>
    </row>
    <row r="1591" spans="8:8" ht="19.05" customHeight="1">
      <c r="H1591" s="5"/>
    </row>
    <row r="1592" spans="8:8" ht="19.05" customHeight="1">
      <c r="H1592" s="5"/>
    </row>
    <row r="1593" spans="8:8" ht="19.05" customHeight="1">
      <c r="H1593" s="5"/>
    </row>
    <row r="1594" spans="8:8" ht="19.05" customHeight="1">
      <c r="H1594" s="5"/>
    </row>
    <row r="1595" spans="8:8" ht="19.05" customHeight="1">
      <c r="H1595" s="5"/>
    </row>
    <row r="1596" spans="8:8" ht="19.05" customHeight="1">
      <c r="H1596" s="5"/>
    </row>
    <row r="1597" spans="8:8" ht="19.05" customHeight="1">
      <c r="H1597" s="5"/>
    </row>
    <row r="1598" spans="8:8" ht="19.05" customHeight="1">
      <c r="H1598" s="5"/>
    </row>
    <row r="1599" spans="8:8" ht="19.05" customHeight="1">
      <c r="H1599" s="5"/>
    </row>
    <row r="1600" spans="8:8" ht="19.05" customHeight="1">
      <c r="H1600" s="5"/>
    </row>
    <row r="1601" spans="8:8" ht="19.05" customHeight="1">
      <c r="H1601" s="5"/>
    </row>
    <row r="1602" spans="8:8" ht="19.05" customHeight="1">
      <c r="H1602" s="5"/>
    </row>
    <row r="1603" spans="8:8" ht="19.05" customHeight="1">
      <c r="H1603" s="5"/>
    </row>
    <row r="1604" spans="8:8" ht="19.05" customHeight="1">
      <c r="H1604" s="5"/>
    </row>
    <row r="1605" spans="8:8" ht="19.05" customHeight="1">
      <c r="H1605" s="5"/>
    </row>
    <row r="1606" spans="8:8" ht="19.05" customHeight="1">
      <c r="H1606" s="5"/>
    </row>
    <row r="1607" spans="8:8" ht="19.05" customHeight="1">
      <c r="H1607" s="5"/>
    </row>
    <row r="1608" spans="8:8" ht="19.05" customHeight="1">
      <c r="H1608" s="5"/>
    </row>
    <row r="1609" spans="8:8" ht="19.05" customHeight="1">
      <c r="H1609" s="5"/>
    </row>
    <row r="1610" spans="8:8" ht="19.05" customHeight="1">
      <c r="H1610" s="5"/>
    </row>
    <row r="1611" spans="8:8" ht="19.05" customHeight="1">
      <c r="H1611" s="5"/>
    </row>
    <row r="1612" spans="8:8" ht="19.05" customHeight="1">
      <c r="H1612" s="5"/>
    </row>
    <row r="1613" spans="8:8" ht="19.05" customHeight="1">
      <c r="H1613" s="5"/>
    </row>
    <row r="1614" spans="8:8" ht="19.05" customHeight="1">
      <c r="H1614" s="5"/>
    </row>
    <row r="1615" spans="8:8" ht="19.05" customHeight="1">
      <c r="H1615" s="5"/>
    </row>
    <row r="1616" spans="8:8" ht="19.05" customHeight="1">
      <c r="H1616" s="5"/>
    </row>
    <row r="1617" spans="8:8" ht="19.05" customHeight="1">
      <c r="H1617" s="5"/>
    </row>
    <row r="1618" spans="8:8" ht="19.05" customHeight="1">
      <c r="H1618" s="5"/>
    </row>
    <row r="1619" spans="8:8" ht="19.05" customHeight="1">
      <c r="H1619" s="5"/>
    </row>
    <row r="1620" spans="8:8" ht="19.05" customHeight="1">
      <c r="H1620" s="5"/>
    </row>
    <row r="1621" spans="8:8" ht="19.05" customHeight="1">
      <c r="H1621" s="5"/>
    </row>
    <row r="1622" spans="8:8" ht="19.05" customHeight="1">
      <c r="H1622" s="5"/>
    </row>
    <row r="1623" spans="8:8" ht="19.05" customHeight="1">
      <c r="H1623" s="5"/>
    </row>
    <row r="1624" spans="8:8" ht="19.05" customHeight="1">
      <c r="H1624" s="5"/>
    </row>
    <row r="1625" spans="8:8" ht="19.05" customHeight="1">
      <c r="H1625" s="5"/>
    </row>
    <row r="1626" spans="8:8" ht="19.05" customHeight="1">
      <c r="H1626" s="5"/>
    </row>
    <row r="1627" spans="8:8" ht="19.05" customHeight="1">
      <c r="H1627" s="5"/>
    </row>
    <row r="1628" spans="8:8" ht="19.05" customHeight="1">
      <c r="H1628" s="5"/>
    </row>
    <row r="1629" spans="8:8" ht="19.05" customHeight="1">
      <c r="H1629" s="5"/>
    </row>
    <row r="1630" spans="8:8" ht="19.05" customHeight="1">
      <c r="H1630" s="5"/>
    </row>
    <row r="1631" spans="8:8" ht="19.05" customHeight="1">
      <c r="H1631" s="5"/>
    </row>
    <row r="1632" spans="8:8" ht="19.05" customHeight="1">
      <c r="H1632" s="5"/>
    </row>
    <row r="1633" spans="8:8" ht="19.05" customHeight="1">
      <c r="H1633" s="5"/>
    </row>
    <row r="1634" spans="8:8" ht="19.05" customHeight="1">
      <c r="H1634" s="5"/>
    </row>
    <row r="1635" spans="8:8" ht="19.05" customHeight="1">
      <c r="H1635" s="5"/>
    </row>
    <row r="1636" spans="8:8" ht="19.05" customHeight="1">
      <c r="H1636" s="5"/>
    </row>
    <row r="1637" spans="8:8" ht="19.05" customHeight="1">
      <c r="H1637" s="5"/>
    </row>
    <row r="1638" spans="8:8" ht="19.05" customHeight="1">
      <c r="H1638" s="5"/>
    </row>
    <row r="1639" spans="8:8" ht="19.05" customHeight="1">
      <c r="H1639" s="5"/>
    </row>
    <row r="1640" spans="8:8" ht="19.05" customHeight="1">
      <c r="H1640" s="5"/>
    </row>
    <row r="1641" spans="8:8" ht="19.05" customHeight="1">
      <c r="H1641" s="5"/>
    </row>
    <row r="1642" spans="8:8" ht="19.05" customHeight="1">
      <c r="H1642" s="5"/>
    </row>
    <row r="1643" spans="8:8" ht="19.05" customHeight="1">
      <c r="H1643" s="5"/>
    </row>
    <row r="1644" spans="8:8" ht="19.05" customHeight="1">
      <c r="H1644" s="5"/>
    </row>
    <row r="1645" spans="8:8" ht="19.05" customHeight="1">
      <c r="H1645" s="5"/>
    </row>
    <row r="1646" spans="8:8" ht="19.05" customHeight="1">
      <c r="H1646" s="5"/>
    </row>
    <row r="1647" spans="8:8" ht="19.05" customHeight="1">
      <c r="H1647" s="5"/>
    </row>
    <row r="1648" spans="8:8" ht="19.05" customHeight="1">
      <c r="H1648" s="5"/>
    </row>
    <row r="1649" spans="8:8" ht="19.05" customHeight="1">
      <c r="H1649" s="5"/>
    </row>
    <row r="1650" spans="8:8" ht="19.05" customHeight="1">
      <c r="H1650" s="5"/>
    </row>
    <row r="1651" spans="8:8" ht="19.05" customHeight="1">
      <c r="H1651" s="5"/>
    </row>
    <row r="1652" spans="8:8" ht="19.05" customHeight="1">
      <c r="H1652" s="5"/>
    </row>
    <row r="1653" spans="8:8" ht="19.05" customHeight="1">
      <c r="H1653" s="5"/>
    </row>
    <row r="1654" spans="8:8" ht="19.05" customHeight="1">
      <c r="H1654" s="5"/>
    </row>
    <row r="1655" spans="8:8" ht="19.05" customHeight="1">
      <c r="H1655" s="5"/>
    </row>
    <row r="1656" spans="8:8" ht="19.05" customHeight="1">
      <c r="H1656" s="5"/>
    </row>
    <row r="1657" spans="8:8" ht="19.05" customHeight="1">
      <c r="H1657" s="5"/>
    </row>
    <row r="1658" spans="8:8" ht="19.05" customHeight="1">
      <c r="H1658" s="5"/>
    </row>
    <row r="1659" spans="8:8" ht="19.05" customHeight="1">
      <c r="H1659" s="5"/>
    </row>
    <row r="1660" spans="8:8" ht="19.05" customHeight="1">
      <c r="H1660" s="5"/>
    </row>
    <row r="1661" spans="8:8" ht="19.05" customHeight="1">
      <c r="H1661" s="5"/>
    </row>
    <row r="1662" spans="8:8" ht="19.05" customHeight="1">
      <c r="H1662" s="5"/>
    </row>
    <row r="1663" spans="8:8" ht="19.05" customHeight="1">
      <c r="H1663" s="5"/>
    </row>
    <row r="1664" spans="8:8" ht="19.05" customHeight="1">
      <c r="H1664" s="5"/>
    </row>
    <row r="1665" spans="8:8" ht="19.05" customHeight="1">
      <c r="H1665" s="5"/>
    </row>
    <row r="1666" spans="8:8" ht="19.05" customHeight="1">
      <c r="H1666" s="5"/>
    </row>
    <row r="1667" spans="8:8" ht="19.05" customHeight="1">
      <c r="H1667" s="5"/>
    </row>
    <row r="1668" spans="8:8" ht="19.05" customHeight="1">
      <c r="H1668" s="5"/>
    </row>
    <row r="1669" spans="8:8" ht="19.05" customHeight="1">
      <c r="H1669" s="5"/>
    </row>
    <row r="1670" spans="8:8" ht="19.05" customHeight="1">
      <c r="H1670" s="5"/>
    </row>
    <row r="1671" spans="8:8" ht="19.05" customHeight="1">
      <c r="H1671" s="5"/>
    </row>
    <row r="1672" spans="8:8" ht="19.05" customHeight="1">
      <c r="H1672" s="5"/>
    </row>
    <row r="1673" spans="8:8" ht="19.05" customHeight="1">
      <c r="H1673" s="5"/>
    </row>
    <row r="1674" spans="8:8" ht="19.05" customHeight="1">
      <c r="H1674" s="5"/>
    </row>
    <row r="1675" spans="8:8" ht="19.05" customHeight="1">
      <c r="H1675" s="5"/>
    </row>
    <row r="1676" spans="8:8" ht="19.05" customHeight="1">
      <c r="H1676" s="5"/>
    </row>
    <row r="1677" spans="8:8" ht="19.05" customHeight="1">
      <c r="H1677" s="5"/>
    </row>
    <row r="1678" spans="8:8" ht="19.05" customHeight="1">
      <c r="H1678" s="5"/>
    </row>
    <row r="1679" spans="8:8" ht="19.05" customHeight="1">
      <c r="H1679" s="5"/>
    </row>
    <row r="1680" spans="8:8" ht="19.05" customHeight="1">
      <c r="H1680" s="5"/>
    </row>
    <row r="1681" spans="8:8" ht="19.05" customHeight="1">
      <c r="H1681" s="5"/>
    </row>
    <row r="1682" spans="8:8" ht="19.05" customHeight="1">
      <c r="H1682" s="5"/>
    </row>
    <row r="1683" spans="8:8" ht="19.05" customHeight="1">
      <c r="H1683" s="5"/>
    </row>
    <row r="1684" spans="8:8" ht="19.05" customHeight="1">
      <c r="H1684" s="5"/>
    </row>
    <row r="1685" spans="8:8" ht="19.05" customHeight="1">
      <c r="H1685" s="5"/>
    </row>
    <row r="1686" spans="8:8" ht="19.05" customHeight="1">
      <c r="H1686" s="5"/>
    </row>
    <row r="1687" spans="8:8" ht="19.05" customHeight="1">
      <c r="H1687" s="5"/>
    </row>
    <row r="1688" spans="8:8" ht="19.05" customHeight="1">
      <c r="H1688" s="5"/>
    </row>
    <row r="1689" spans="8:8" ht="19.05" customHeight="1">
      <c r="H1689" s="5"/>
    </row>
    <row r="1690" spans="8:8" ht="19.05" customHeight="1">
      <c r="H1690" s="5"/>
    </row>
    <row r="1691" spans="8:8" ht="19.05" customHeight="1">
      <c r="H1691" s="5"/>
    </row>
    <row r="1692" spans="8:8" ht="19.05" customHeight="1">
      <c r="H1692" s="5"/>
    </row>
    <row r="1693" spans="8:8" ht="19.05" customHeight="1">
      <c r="H1693" s="5"/>
    </row>
    <row r="1694" spans="8:8" ht="19.05" customHeight="1">
      <c r="H1694" s="5"/>
    </row>
    <row r="1695" spans="8:8" ht="19.05" customHeight="1">
      <c r="H1695" s="5"/>
    </row>
    <row r="1696" spans="8:8" ht="19.05" customHeight="1">
      <c r="H1696" s="5"/>
    </row>
    <row r="1697" spans="8:8" ht="19.05" customHeight="1">
      <c r="H1697" s="5"/>
    </row>
    <row r="1698" spans="8:8" ht="19.05" customHeight="1">
      <c r="H1698" s="5"/>
    </row>
    <row r="1699" spans="8:8" ht="19.05" customHeight="1">
      <c r="H1699" s="5"/>
    </row>
    <row r="1700" spans="8:8" ht="19.05" customHeight="1">
      <c r="H1700" s="5"/>
    </row>
    <row r="1701" spans="8:8" ht="19.05" customHeight="1">
      <c r="H1701" s="5"/>
    </row>
    <row r="1702" spans="8:8" ht="19.05" customHeight="1">
      <c r="H1702" s="5"/>
    </row>
    <row r="1703" spans="8:8" ht="19.05" customHeight="1">
      <c r="H1703" s="5"/>
    </row>
    <row r="1704" spans="8:8" ht="19.05" customHeight="1">
      <c r="H1704" s="5"/>
    </row>
    <row r="1705" spans="8:8" ht="19.05" customHeight="1">
      <c r="H1705" s="5"/>
    </row>
    <row r="1706" spans="8:8" ht="19.05" customHeight="1">
      <c r="H1706" s="5"/>
    </row>
    <row r="1707" spans="8:8" ht="19.05" customHeight="1">
      <c r="H1707" s="5"/>
    </row>
    <row r="1708" spans="8:8" ht="19.05" customHeight="1">
      <c r="H1708" s="5"/>
    </row>
    <row r="1709" spans="8:8" ht="19.05" customHeight="1">
      <c r="H1709" s="5"/>
    </row>
    <row r="1710" spans="8:8" ht="19.05" customHeight="1">
      <c r="H1710" s="5"/>
    </row>
    <row r="1711" spans="8:8" ht="19.05" customHeight="1">
      <c r="H1711" s="5"/>
    </row>
    <row r="1712" spans="8:8" ht="19.05" customHeight="1">
      <c r="H1712" s="5"/>
    </row>
    <row r="1713" spans="8:8" ht="19.05" customHeight="1">
      <c r="H1713" s="5"/>
    </row>
    <row r="1714" spans="8:8" ht="19.05" customHeight="1">
      <c r="H1714" s="5"/>
    </row>
    <row r="1715" spans="8:8" ht="19.05" customHeight="1">
      <c r="H1715" s="5"/>
    </row>
    <row r="1716" spans="8:8" ht="19.05" customHeight="1">
      <c r="H1716" s="5"/>
    </row>
    <row r="1717" spans="8:8" ht="19.05" customHeight="1">
      <c r="H1717" s="5"/>
    </row>
    <row r="1718" spans="8:8" ht="19.05" customHeight="1">
      <c r="H1718" s="5"/>
    </row>
    <row r="1719" spans="8:8" ht="19.05" customHeight="1">
      <c r="H1719" s="5"/>
    </row>
    <row r="1720" spans="8:8" ht="19.05" customHeight="1">
      <c r="H1720" s="5"/>
    </row>
    <row r="1721" spans="8:8" ht="19.05" customHeight="1">
      <c r="H1721" s="5"/>
    </row>
    <row r="1722" spans="8:8" ht="19.05" customHeight="1">
      <c r="H1722" s="5"/>
    </row>
    <row r="1723" spans="8:8" ht="19.05" customHeight="1">
      <c r="H1723" s="5"/>
    </row>
    <row r="1724" spans="8:8" ht="19.05" customHeight="1">
      <c r="H1724" s="5"/>
    </row>
    <row r="1725" spans="8:8" ht="19.05" customHeight="1">
      <c r="H1725" s="5"/>
    </row>
    <row r="1726" spans="8:8" ht="19.05" customHeight="1">
      <c r="H1726" s="5"/>
    </row>
    <row r="1727" spans="8:8" ht="19.05" customHeight="1">
      <c r="H1727" s="5"/>
    </row>
    <row r="1728" spans="8:8" ht="19.05" customHeight="1">
      <c r="H1728" s="5"/>
    </row>
    <row r="1729" spans="8:8" ht="19.05" customHeight="1">
      <c r="H1729" s="5"/>
    </row>
    <row r="1730" spans="8:8" ht="19.05" customHeight="1">
      <c r="H1730" s="5"/>
    </row>
    <row r="1731" spans="8:8" ht="19.05" customHeight="1">
      <c r="H1731" s="5"/>
    </row>
    <row r="1732" spans="8:8" ht="19.05" customHeight="1">
      <c r="H1732" s="5"/>
    </row>
    <row r="1733" spans="8:8" ht="19.05" customHeight="1">
      <c r="H1733" s="5"/>
    </row>
    <row r="1734" spans="8:8" ht="19.05" customHeight="1">
      <c r="H1734" s="5"/>
    </row>
    <row r="1735" spans="8:8" ht="19.05" customHeight="1">
      <c r="H1735" s="5"/>
    </row>
    <row r="1736" spans="8:8" ht="19.05" customHeight="1">
      <c r="H1736" s="5"/>
    </row>
    <row r="1737" spans="8:8" ht="19.05" customHeight="1">
      <c r="H1737" s="5"/>
    </row>
    <row r="1738" spans="8:8" ht="19.05" customHeight="1">
      <c r="H1738" s="5"/>
    </row>
    <row r="1739" spans="8:8" ht="19.05" customHeight="1">
      <c r="H1739" s="5"/>
    </row>
    <row r="1740" spans="8:8" ht="19.05" customHeight="1">
      <c r="H1740" s="5"/>
    </row>
    <row r="1741" spans="8:8" ht="19.05" customHeight="1">
      <c r="H1741" s="5"/>
    </row>
    <row r="1742" spans="8:8" ht="19.05" customHeight="1">
      <c r="H1742" s="5"/>
    </row>
    <row r="1743" spans="8:8" ht="19.05" customHeight="1">
      <c r="H1743" s="5"/>
    </row>
    <row r="1744" spans="8:8" ht="19.05" customHeight="1">
      <c r="H1744" s="5"/>
    </row>
    <row r="1745" spans="8:8" ht="19.05" customHeight="1">
      <c r="H1745" s="5"/>
    </row>
    <row r="1746" spans="8:8" ht="19.05" customHeight="1">
      <c r="H1746" s="5"/>
    </row>
    <row r="1747" spans="8:8" ht="19.05" customHeight="1">
      <c r="H1747" s="5"/>
    </row>
    <row r="1748" spans="8:8" ht="19.05" customHeight="1">
      <c r="H1748" s="5"/>
    </row>
    <row r="1749" spans="8:8" ht="19.05" customHeight="1">
      <c r="H1749" s="5"/>
    </row>
    <row r="1750" spans="8:8" ht="19.05" customHeight="1">
      <c r="H1750" s="5"/>
    </row>
    <row r="1751" spans="8:8" ht="19.05" customHeight="1">
      <c r="H1751" s="5"/>
    </row>
    <row r="1752" spans="8:8" ht="19.05" customHeight="1">
      <c r="H1752" s="5"/>
    </row>
    <row r="1753" spans="8:8" ht="19.05" customHeight="1">
      <c r="H1753" s="5"/>
    </row>
    <row r="1754" spans="8:8" ht="19.05" customHeight="1">
      <c r="H1754" s="5"/>
    </row>
    <row r="1755" spans="8:8" ht="19.05" customHeight="1">
      <c r="H1755" s="5"/>
    </row>
    <row r="1756" spans="8:8" ht="19.05" customHeight="1">
      <c r="H1756" s="5"/>
    </row>
    <row r="1757" spans="8:8" ht="19.05" customHeight="1">
      <c r="H1757" s="5"/>
    </row>
    <row r="1758" spans="8:8" ht="19.05" customHeight="1">
      <c r="H1758" s="5"/>
    </row>
    <row r="1759" spans="8:8" ht="19.05" customHeight="1">
      <c r="H1759" s="5"/>
    </row>
    <row r="1760" spans="8:8" ht="19.05" customHeight="1">
      <c r="H1760" s="5"/>
    </row>
    <row r="1761" spans="8:8" ht="19.05" customHeight="1">
      <c r="H1761" s="5"/>
    </row>
    <row r="1762" spans="8:8" ht="19.05" customHeight="1">
      <c r="H1762" s="5"/>
    </row>
    <row r="1763" spans="8:8" ht="19.05" customHeight="1">
      <c r="H1763" s="5"/>
    </row>
    <row r="1764" spans="8:8" ht="19.05" customHeight="1">
      <c r="H1764" s="5"/>
    </row>
    <row r="1765" spans="8:8" ht="19.05" customHeight="1">
      <c r="H1765" s="5"/>
    </row>
    <row r="1766" spans="8:8" ht="19.05" customHeight="1">
      <c r="H1766" s="5"/>
    </row>
    <row r="1767" spans="8:8" ht="19.05" customHeight="1">
      <c r="H1767" s="5"/>
    </row>
    <row r="1768" spans="8:8" ht="19.05" customHeight="1">
      <c r="H1768" s="5"/>
    </row>
    <row r="1769" spans="8:8" ht="19.05" customHeight="1">
      <c r="H1769" s="5"/>
    </row>
    <row r="1770" spans="8:8" ht="19.05" customHeight="1">
      <c r="H1770" s="5"/>
    </row>
    <row r="1771" spans="8:8" ht="19.05" customHeight="1">
      <c r="H1771" s="5"/>
    </row>
    <row r="1772" spans="8:8" ht="19.05" customHeight="1">
      <c r="H1772" s="5"/>
    </row>
    <row r="1773" spans="8:8" ht="19.05" customHeight="1">
      <c r="H1773" s="5"/>
    </row>
    <row r="1774" spans="8:8" ht="19.05" customHeight="1">
      <c r="H1774" s="5"/>
    </row>
    <row r="1775" spans="8:8" ht="19.05" customHeight="1">
      <c r="H1775" s="5"/>
    </row>
    <row r="1776" spans="8:8" ht="19.05" customHeight="1">
      <c r="H1776" s="5"/>
    </row>
    <row r="1777" spans="8:8" ht="19.05" customHeight="1">
      <c r="H1777" s="5"/>
    </row>
    <row r="1778" spans="8:8" ht="19.05" customHeight="1">
      <c r="H1778" s="5"/>
    </row>
    <row r="1779" spans="8:8" ht="19.05" customHeight="1">
      <c r="H1779" s="5"/>
    </row>
    <row r="1780" spans="8:8" ht="19.05" customHeight="1">
      <c r="H1780" s="5"/>
    </row>
    <row r="1781" spans="8:8" ht="19.05" customHeight="1">
      <c r="H1781" s="5"/>
    </row>
    <row r="1782" spans="8:8" ht="19.05" customHeight="1">
      <c r="H1782" s="5"/>
    </row>
    <row r="1783" spans="8:8" ht="19.05" customHeight="1">
      <c r="H1783" s="5"/>
    </row>
    <row r="1784" spans="8:8" ht="19.05" customHeight="1">
      <c r="H1784" s="5"/>
    </row>
    <row r="1785" spans="8:8" ht="19.05" customHeight="1">
      <c r="H1785" s="5"/>
    </row>
    <row r="1786" spans="8:8" ht="19.05" customHeight="1">
      <c r="H1786" s="5"/>
    </row>
    <row r="1787" spans="8:8" ht="19.05" customHeight="1">
      <c r="H1787" s="5"/>
    </row>
    <row r="1788" spans="8:8" ht="19.05" customHeight="1">
      <c r="H1788" s="5"/>
    </row>
    <row r="1789" spans="8:8" ht="19.05" customHeight="1">
      <c r="H1789" s="5"/>
    </row>
    <row r="1790" spans="8:8" ht="19.05" customHeight="1">
      <c r="H1790" s="5"/>
    </row>
    <row r="1791" spans="8:8" ht="19.05" customHeight="1">
      <c r="H1791" s="5"/>
    </row>
    <row r="1792" spans="8:8" ht="19.05" customHeight="1">
      <c r="H1792" s="5"/>
    </row>
    <row r="1793" spans="8:8" ht="19.05" customHeight="1">
      <c r="H1793" s="5"/>
    </row>
    <row r="1794" spans="8:8" ht="19.05" customHeight="1">
      <c r="H1794" s="5"/>
    </row>
    <row r="1795" spans="8:8" ht="19.05" customHeight="1">
      <c r="H1795" s="5"/>
    </row>
    <row r="1796" spans="8:8" ht="19.05" customHeight="1">
      <c r="H1796" s="5"/>
    </row>
    <row r="1797" spans="8:8" ht="19.05" customHeight="1">
      <c r="H1797" s="5"/>
    </row>
    <row r="1798" spans="8:8" ht="19.05" customHeight="1">
      <c r="H1798" s="5"/>
    </row>
    <row r="1799" spans="8:8" ht="19.05" customHeight="1">
      <c r="H1799" s="5"/>
    </row>
    <row r="1800" spans="8:8" ht="19.05" customHeight="1">
      <c r="H1800" s="5"/>
    </row>
    <row r="1801" spans="8:8" ht="19.05" customHeight="1">
      <c r="H1801" s="5"/>
    </row>
    <row r="1802" spans="8:8" ht="19.05" customHeight="1">
      <c r="H1802" s="5"/>
    </row>
    <row r="1803" spans="8:8" ht="19.05" customHeight="1">
      <c r="H1803" s="5"/>
    </row>
    <row r="1804" spans="8:8" ht="19.05" customHeight="1">
      <c r="H1804" s="5"/>
    </row>
    <row r="1805" spans="8:8" ht="19.05" customHeight="1">
      <c r="H1805" s="5"/>
    </row>
    <row r="1806" spans="8:8" ht="19.05" customHeight="1">
      <c r="H1806" s="5"/>
    </row>
    <row r="1807" spans="8:8" ht="19.05" customHeight="1">
      <c r="H1807" s="5"/>
    </row>
    <row r="1808" spans="8:8" ht="19.05" customHeight="1">
      <c r="H1808" s="5"/>
    </row>
    <row r="1809" spans="8:8" ht="19.05" customHeight="1">
      <c r="H1809" s="5"/>
    </row>
    <row r="1810" spans="8:8" ht="19.05" customHeight="1">
      <c r="H1810" s="5"/>
    </row>
    <row r="1811" spans="8:8" ht="19.05" customHeight="1">
      <c r="H1811" s="5"/>
    </row>
    <row r="1812" spans="8:8" ht="19.05" customHeight="1">
      <c r="H1812" s="5"/>
    </row>
    <row r="1813" spans="8:8" ht="19.05" customHeight="1">
      <c r="H1813" s="5"/>
    </row>
    <row r="1814" spans="8:8" ht="19.05" customHeight="1">
      <c r="H1814" s="5"/>
    </row>
    <row r="1815" spans="8:8" ht="19.05" customHeight="1">
      <c r="H1815" s="5"/>
    </row>
    <row r="1816" spans="8:8" ht="19.05" customHeight="1">
      <c r="H1816" s="5"/>
    </row>
    <row r="1817" spans="8:8" ht="19.05" customHeight="1">
      <c r="H1817" s="5"/>
    </row>
    <row r="1818" spans="8:8" ht="19.05" customHeight="1">
      <c r="H1818" s="5"/>
    </row>
    <row r="1819" spans="8:8" ht="19.05" customHeight="1">
      <c r="H1819" s="5"/>
    </row>
    <row r="1820" spans="8:8" ht="19.05" customHeight="1">
      <c r="H1820" s="5"/>
    </row>
    <row r="1821" spans="8:8" ht="19.05" customHeight="1">
      <c r="H1821" s="5"/>
    </row>
    <row r="1822" spans="8:8" ht="19.05" customHeight="1">
      <c r="H1822" s="5"/>
    </row>
    <row r="1823" spans="8:8" ht="19.05" customHeight="1">
      <c r="H1823" s="5"/>
    </row>
    <row r="1824" spans="8:8" ht="19.05" customHeight="1">
      <c r="H1824" s="5"/>
    </row>
    <row r="1825" spans="8:8" ht="19.05" customHeight="1">
      <c r="H1825" s="5"/>
    </row>
    <row r="1826" spans="8:8" ht="19.05" customHeight="1">
      <c r="H1826" s="5"/>
    </row>
    <row r="1827" spans="8:8" ht="19.05" customHeight="1">
      <c r="H1827" s="5"/>
    </row>
    <row r="1828" spans="8:8" ht="19.05" customHeight="1">
      <c r="H1828" s="5"/>
    </row>
    <row r="1829" spans="8:8" ht="19.05" customHeight="1">
      <c r="H1829" s="5"/>
    </row>
    <row r="1830" spans="8:8" ht="19.05" customHeight="1">
      <c r="H1830" s="5"/>
    </row>
    <row r="1831" spans="8:8" ht="19.05" customHeight="1">
      <c r="H1831" s="5"/>
    </row>
    <row r="1832" spans="8:8" ht="19.05" customHeight="1">
      <c r="H1832" s="5"/>
    </row>
    <row r="1833" spans="8:8" ht="19.05" customHeight="1">
      <c r="H1833" s="5"/>
    </row>
    <row r="1834" spans="8:8" ht="19.05" customHeight="1">
      <c r="H1834" s="5"/>
    </row>
    <row r="1835" spans="8:8" ht="19.05" customHeight="1">
      <c r="H1835" s="5"/>
    </row>
    <row r="1836" spans="8:8" ht="19.05" customHeight="1">
      <c r="H1836" s="5"/>
    </row>
    <row r="1837" spans="8:8" ht="19.05" customHeight="1">
      <c r="H1837" s="5"/>
    </row>
    <row r="1838" spans="8:8" ht="19.05" customHeight="1">
      <c r="H1838" s="5"/>
    </row>
    <row r="1839" spans="8:8" ht="19.05" customHeight="1">
      <c r="H1839" s="5"/>
    </row>
    <row r="1840" spans="8:8" ht="19.05" customHeight="1">
      <c r="H1840" s="5"/>
    </row>
    <row r="1841" spans="8:8" ht="19.05" customHeight="1">
      <c r="H1841" s="5"/>
    </row>
    <row r="1842" spans="8:8" ht="19.05" customHeight="1">
      <c r="H1842" s="5"/>
    </row>
    <row r="1843" spans="8:8" ht="19.05" customHeight="1">
      <c r="H1843" s="5"/>
    </row>
    <row r="1844" spans="8:8" ht="19.05" customHeight="1">
      <c r="H1844" s="5"/>
    </row>
    <row r="1845" spans="8:8" ht="19.05" customHeight="1">
      <c r="H1845" s="5"/>
    </row>
    <row r="1846" spans="8:8" ht="19.05" customHeight="1">
      <c r="H1846" s="5"/>
    </row>
    <row r="1847" spans="8:8" ht="19.05" customHeight="1">
      <c r="H1847" s="5"/>
    </row>
    <row r="1848" spans="8:8" ht="19.05" customHeight="1">
      <c r="H1848" s="5"/>
    </row>
    <row r="1849" spans="8:8" ht="19.05" customHeight="1">
      <c r="H1849" s="5"/>
    </row>
    <row r="1850" spans="8:8" ht="19.05" customHeight="1">
      <c r="H1850" s="5"/>
    </row>
    <row r="1851" spans="8:8" ht="19.05" customHeight="1">
      <c r="H1851" s="5"/>
    </row>
    <row r="1852" spans="8:8" ht="19.05" customHeight="1">
      <c r="H1852" s="5"/>
    </row>
    <row r="1853" spans="8:8" ht="19.05" customHeight="1">
      <c r="H1853" s="5"/>
    </row>
    <row r="1854" spans="8:8" ht="19.05" customHeight="1">
      <c r="H1854" s="5"/>
    </row>
    <row r="1855" spans="8:8" ht="19.05" customHeight="1">
      <c r="H1855" s="5"/>
    </row>
    <row r="1856" spans="8:8" ht="19.05" customHeight="1">
      <c r="H1856" s="5"/>
    </row>
    <row r="1857" spans="8:8" ht="19.05" customHeight="1">
      <c r="H1857" s="5"/>
    </row>
    <row r="1858" spans="8:8" ht="19.05" customHeight="1">
      <c r="H1858" s="5"/>
    </row>
    <row r="1859" spans="8:8" ht="19.05" customHeight="1">
      <c r="H1859" s="5"/>
    </row>
    <row r="1860" spans="8:8" ht="19.05" customHeight="1">
      <c r="H1860" s="5"/>
    </row>
    <row r="1861" spans="8:8" ht="19.05" customHeight="1">
      <c r="H1861" s="5"/>
    </row>
    <row r="1862" spans="8:8" ht="19.05" customHeight="1">
      <c r="H1862" s="5"/>
    </row>
    <row r="1863" spans="8:8" ht="19.05" customHeight="1">
      <c r="H1863" s="5"/>
    </row>
    <row r="1864" spans="8:8" ht="19.05" customHeight="1">
      <c r="H1864" s="5"/>
    </row>
    <row r="1865" spans="8:8" ht="19.05" customHeight="1">
      <c r="H1865" s="5"/>
    </row>
    <row r="1866" spans="8:8" ht="19.05" customHeight="1">
      <c r="H1866" s="5"/>
    </row>
    <row r="1867" spans="8:8" ht="19.05" customHeight="1">
      <c r="H1867" s="5"/>
    </row>
    <row r="1868" spans="8:8" ht="19.05" customHeight="1">
      <c r="H1868" s="5"/>
    </row>
    <row r="1869" spans="8:8" ht="19.05" customHeight="1">
      <c r="H1869" s="5"/>
    </row>
    <row r="1870" spans="8:8" ht="19.05" customHeight="1">
      <c r="H1870" s="5"/>
    </row>
    <row r="1871" spans="8:8" ht="19.05" customHeight="1">
      <c r="H1871" s="5"/>
    </row>
    <row r="1872" spans="8:8" ht="19.05" customHeight="1">
      <c r="H1872" s="5"/>
    </row>
    <row r="1873" spans="8:8" ht="19.05" customHeight="1">
      <c r="H1873" s="5"/>
    </row>
    <row r="1874" spans="8:8" ht="19.05" customHeight="1">
      <c r="H1874" s="5"/>
    </row>
    <row r="1875" spans="8:8" ht="19.05" customHeight="1">
      <c r="H1875" s="5"/>
    </row>
    <row r="1876" spans="8:8" ht="19.05" customHeight="1">
      <c r="H1876" s="5"/>
    </row>
    <row r="1877" spans="8:8" ht="19.05" customHeight="1">
      <c r="H1877" s="5"/>
    </row>
    <row r="1878" spans="8:8" ht="19.05" customHeight="1">
      <c r="H1878" s="5"/>
    </row>
    <row r="1879" spans="8:8" ht="19.05" customHeight="1">
      <c r="H1879" s="5"/>
    </row>
    <row r="1880" spans="8:8" ht="19.05" customHeight="1">
      <c r="H1880" s="5"/>
    </row>
    <row r="1881" spans="8:8" ht="19.05" customHeight="1">
      <c r="H1881" s="5"/>
    </row>
    <row r="1882" spans="8:8" ht="19.05" customHeight="1">
      <c r="H1882" s="5"/>
    </row>
    <row r="1883" spans="8:8" ht="19.05" customHeight="1">
      <c r="H1883" s="5"/>
    </row>
    <row r="1884" spans="8:8" ht="19.05" customHeight="1">
      <c r="H1884" s="5"/>
    </row>
    <row r="1885" spans="8:8" ht="19.05" customHeight="1">
      <c r="H1885" s="5"/>
    </row>
    <row r="1886" spans="8:8" ht="19.05" customHeight="1">
      <c r="H1886" s="5"/>
    </row>
    <row r="1887" spans="8:8" ht="19.05" customHeight="1">
      <c r="H1887" s="5"/>
    </row>
    <row r="1888" spans="8:8" ht="19.05" customHeight="1">
      <c r="H1888" s="5"/>
    </row>
    <row r="1889" spans="8:8" ht="19.05" customHeight="1">
      <c r="H1889" s="5"/>
    </row>
    <row r="1890" spans="8:8" ht="19.05" customHeight="1">
      <c r="H1890" s="5"/>
    </row>
    <row r="1891" spans="8:8" ht="19.05" customHeight="1">
      <c r="H1891" s="5"/>
    </row>
    <row r="1892" spans="8:8" ht="19.05" customHeight="1">
      <c r="H1892" s="5"/>
    </row>
    <row r="1893" spans="8:8" ht="19.05" customHeight="1">
      <c r="H1893" s="5"/>
    </row>
    <row r="1894" spans="8:8" ht="19.05" customHeight="1">
      <c r="H1894" s="5"/>
    </row>
    <row r="1895" spans="8:8" ht="19.05" customHeight="1">
      <c r="H1895" s="5"/>
    </row>
    <row r="1896" spans="8:8" ht="19.05" customHeight="1">
      <c r="H1896" s="5"/>
    </row>
    <row r="1897" spans="8:8" ht="19.05" customHeight="1">
      <c r="H1897" s="5"/>
    </row>
    <row r="1898" spans="8:8" ht="19.05" customHeight="1">
      <c r="H1898" s="5"/>
    </row>
    <row r="1899" spans="8:8" ht="19.05" customHeight="1">
      <c r="H1899" s="5"/>
    </row>
    <row r="1900" spans="8:8" ht="19.05" customHeight="1">
      <c r="H1900" s="5"/>
    </row>
    <row r="1901" spans="8:8" ht="19.05" customHeight="1">
      <c r="H1901" s="5"/>
    </row>
    <row r="1902" spans="8:8" ht="19.05" customHeight="1">
      <c r="H1902" s="5"/>
    </row>
    <row r="1903" spans="8:8" ht="19.05" customHeight="1">
      <c r="H1903" s="5"/>
    </row>
    <row r="1904" spans="8:8" ht="19.05" customHeight="1">
      <c r="H1904" s="5"/>
    </row>
    <row r="1905" spans="8:8" ht="19.05" customHeight="1">
      <c r="H1905" s="5"/>
    </row>
    <row r="1906" spans="8:8" ht="19.05" customHeight="1">
      <c r="H1906" s="5"/>
    </row>
    <row r="1907" spans="8:8" ht="19.05" customHeight="1">
      <c r="H1907" s="5"/>
    </row>
    <row r="1908" spans="8:8" ht="19.05" customHeight="1">
      <c r="H1908" s="5"/>
    </row>
    <row r="1909" spans="8:8" ht="19.05" customHeight="1">
      <c r="H1909" s="5"/>
    </row>
    <row r="1910" spans="8:8" ht="19.05" customHeight="1">
      <c r="H1910" s="5"/>
    </row>
    <row r="1911" spans="8:8" ht="19.05" customHeight="1">
      <c r="H1911" s="5"/>
    </row>
    <row r="1912" spans="8:8" ht="19.05" customHeight="1">
      <c r="H1912" s="5"/>
    </row>
    <row r="1913" spans="8:8" ht="19.05" customHeight="1">
      <c r="H1913" s="5"/>
    </row>
    <row r="1914" spans="8:8" ht="19.05" customHeight="1">
      <c r="H1914" s="5"/>
    </row>
    <row r="1915" spans="8:8" ht="19.05" customHeight="1">
      <c r="H1915" s="5"/>
    </row>
    <row r="1916" spans="8:8" ht="19.05" customHeight="1">
      <c r="H1916" s="5"/>
    </row>
    <row r="1917" spans="8:8" ht="19.05" customHeight="1">
      <c r="H1917" s="5"/>
    </row>
    <row r="1918" spans="8:8" ht="19.05" customHeight="1">
      <c r="H1918" s="5"/>
    </row>
    <row r="1919" spans="8:8" ht="19.05" customHeight="1">
      <c r="H1919" s="5"/>
    </row>
    <row r="1920" spans="8:8" ht="19.05" customHeight="1">
      <c r="H1920" s="5"/>
    </row>
    <row r="1921" spans="8:8" ht="19.05" customHeight="1">
      <c r="H1921" s="5"/>
    </row>
    <row r="1922" spans="8:8" ht="19.05" customHeight="1">
      <c r="H1922" s="5"/>
    </row>
    <row r="1923" spans="8:8" ht="19.05" customHeight="1">
      <c r="H1923" s="5"/>
    </row>
    <row r="1924" spans="8:8" ht="19.05" customHeight="1">
      <c r="H1924" s="5"/>
    </row>
    <row r="1925" spans="8:8" ht="19.05" customHeight="1">
      <c r="H1925" s="5"/>
    </row>
    <row r="1926" spans="8:8" ht="19.05" customHeight="1">
      <c r="H1926" s="5"/>
    </row>
    <row r="1927" spans="8:8" ht="19.05" customHeight="1">
      <c r="H1927" s="5"/>
    </row>
    <row r="1928" spans="8:8" ht="19.05" customHeight="1">
      <c r="H1928" s="5"/>
    </row>
    <row r="1929" spans="8:8" ht="19.05" customHeight="1">
      <c r="H1929" s="5"/>
    </row>
    <row r="1930" spans="8:8" ht="19.05" customHeight="1">
      <c r="H1930" s="5"/>
    </row>
    <row r="1931" spans="8:8" ht="19.05" customHeight="1">
      <c r="H1931" s="5"/>
    </row>
    <row r="1932" spans="8:8" ht="19.05" customHeight="1">
      <c r="H1932" s="5"/>
    </row>
    <row r="1933" spans="8:8" ht="19.05" customHeight="1">
      <c r="H1933" s="5"/>
    </row>
    <row r="1934" spans="8:8" ht="19.05" customHeight="1">
      <c r="H1934" s="5"/>
    </row>
    <row r="1935" spans="8:8" ht="19.05" customHeight="1">
      <c r="H1935" s="5"/>
    </row>
    <row r="1936" spans="8:8" ht="19.05" customHeight="1">
      <c r="H1936" s="5"/>
    </row>
    <row r="1937" spans="8:8" ht="19.05" customHeight="1">
      <c r="H1937" s="5"/>
    </row>
    <row r="1938" spans="8:8" ht="19.05" customHeight="1">
      <c r="H1938" s="5"/>
    </row>
    <row r="1939" spans="8:8" ht="19.05" customHeight="1">
      <c r="H1939" s="5"/>
    </row>
    <row r="1940" spans="8:8" ht="19.05" customHeight="1">
      <c r="H1940" s="5"/>
    </row>
    <row r="1941" spans="8:8" ht="19.05" customHeight="1">
      <c r="H1941" s="5"/>
    </row>
    <row r="1942" spans="8:8" ht="19.05" customHeight="1">
      <c r="H1942" s="5"/>
    </row>
    <row r="1943" spans="8:8" ht="19.05" customHeight="1">
      <c r="H1943" s="5"/>
    </row>
    <row r="1944" spans="8:8" ht="19.05" customHeight="1">
      <c r="H1944" s="5"/>
    </row>
    <row r="1945" spans="8:8" ht="19.05" customHeight="1">
      <c r="H1945" s="5"/>
    </row>
    <row r="1946" spans="8:8" ht="19.05" customHeight="1">
      <c r="H1946" s="5"/>
    </row>
    <row r="1947" spans="8:8" ht="19.05" customHeight="1">
      <c r="H1947" s="5"/>
    </row>
    <row r="1948" spans="8:8" ht="19.05" customHeight="1">
      <c r="H1948" s="5"/>
    </row>
    <row r="1949" spans="8:8" ht="19.05" customHeight="1">
      <c r="H1949" s="5"/>
    </row>
    <row r="1950" spans="8:8" ht="19.05" customHeight="1">
      <c r="H1950" s="5"/>
    </row>
    <row r="1951" spans="8:8" ht="19.05" customHeight="1">
      <c r="H1951" s="5"/>
    </row>
    <row r="1952" spans="8:8" ht="19.05" customHeight="1">
      <c r="H1952" s="5"/>
    </row>
    <row r="1953" spans="8:8" ht="19.05" customHeight="1">
      <c r="H1953" s="5"/>
    </row>
    <row r="1954" spans="8:8" ht="19.05" customHeight="1">
      <c r="H1954" s="5"/>
    </row>
    <row r="1955" spans="8:8" ht="19.05" customHeight="1">
      <c r="H1955" s="5"/>
    </row>
    <row r="1956" spans="8:8" ht="19.05" customHeight="1">
      <c r="H1956" s="5"/>
    </row>
    <row r="1957" spans="8:8" ht="19.05" customHeight="1">
      <c r="H1957" s="5"/>
    </row>
    <row r="1958" spans="8:8" ht="19.05" customHeight="1">
      <c r="H1958" s="5"/>
    </row>
    <row r="1959" spans="8:8" ht="19.05" customHeight="1">
      <c r="H1959" s="5"/>
    </row>
    <row r="1960" spans="8:8" ht="19.05" customHeight="1">
      <c r="H1960" s="5"/>
    </row>
    <row r="1961" spans="8:8" ht="19.05" customHeight="1">
      <c r="H1961" s="5"/>
    </row>
    <row r="1962" spans="8:8" ht="19.05" customHeight="1">
      <c r="H1962" s="5"/>
    </row>
    <row r="1963" spans="8:8" ht="19.05" customHeight="1">
      <c r="H1963" s="5"/>
    </row>
    <row r="1964" spans="8:8" ht="19.05" customHeight="1">
      <c r="H1964" s="5"/>
    </row>
    <row r="1965" spans="8:8" ht="19.05" customHeight="1">
      <c r="H1965" s="5"/>
    </row>
    <row r="1966" spans="8:8" ht="19.05" customHeight="1">
      <c r="H1966" s="5"/>
    </row>
    <row r="1967" spans="8:8" ht="19.05" customHeight="1">
      <c r="H1967" s="5"/>
    </row>
    <row r="1968" spans="8:8" ht="19.05" customHeight="1">
      <c r="H1968" s="5"/>
    </row>
    <row r="1969" spans="8:8" ht="19.05" customHeight="1">
      <c r="H1969" s="5"/>
    </row>
    <row r="1970" spans="8:8" ht="19.05" customHeight="1">
      <c r="H1970" s="5"/>
    </row>
    <row r="1971" spans="8:8" ht="19.05" customHeight="1">
      <c r="H1971" s="5"/>
    </row>
    <row r="1972" spans="8:8" ht="19.05" customHeight="1">
      <c r="H1972" s="5"/>
    </row>
    <row r="1973" spans="8:8" ht="19.05" customHeight="1">
      <c r="H1973" s="5"/>
    </row>
    <row r="1974" spans="8:8" ht="19.05" customHeight="1">
      <c r="H1974" s="5"/>
    </row>
    <row r="1975" spans="8:8" ht="19.05" customHeight="1">
      <c r="H1975" s="5"/>
    </row>
    <row r="1976" spans="8:8" ht="19.05" customHeight="1">
      <c r="H1976" s="5"/>
    </row>
    <row r="1977" spans="8:8" ht="19.05" customHeight="1">
      <c r="H1977" s="5"/>
    </row>
    <row r="1978" spans="8:8" ht="19.05" customHeight="1">
      <c r="H1978" s="5"/>
    </row>
    <row r="1979" spans="8:8" ht="19.05" customHeight="1">
      <c r="H1979" s="5"/>
    </row>
    <row r="1980" spans="8:8" ht="19.05" customHeight="1">
      <c r="H1980" s="5"/>
    </row>
    <row r="1981" spans="8:8" ht="19.05" customHeight="1">
      <c r="H1981" s="5"/>
    </row>
    <row r="1982" spans="8:8" ht="19.05" customHeight="1">
      <c r="H1982" s="5"/>
    </row>
    <row r="1983" spans="8:8" ht="19.05" customHeight="1">
      <c r="H1983" s="5"/>
    </row>
    <row r="1984" spans="8:8" ht="19.05" customHeight="1">
      <c r="H1984" s="5"/>
    </row>
    <row r="1985" spans="8:8" ht="19.05" customHeight="1">
      <c r="H1985" s="5"/>
    </row>
    <row r="1986" spans="8:8" ht="19.05" customHeight="1">
      <c r="H1986" s="5"/>
    </row>
    <row r="1987" spans="8:8" ht="19.05" customHeight="1">
      <c r="H1987" s="5"/>
    </row>
    <row r="1988" spans="8:8" ht="19.05" customHeight="1">
      <c r="H1988" s="5"/>
    </row>
    <row r="1989" spans="8:8" ht="19.05" customHeight="1">
      <c r="H1989" s="5"/>
    </row>
    <row r="1990" spans="8:8" ht="19.05" customHeight="1">
      <c r="H1990" s="5"/>
    </row>
    <row r="1991" spans="8:8" ht="19.05" customHeight="1">
      <c r="H1991" s="5"/>
    </row>
    <row r="1992" spans="8:8" ht="19.05" customHeight="1">
      <c r="H1992" s="5"/>
    </row>
    <row r="1993" spans="8:8" ht="19.05" customHeight="1">
      <c r="H1993" s="5"/>
    </row>
    <row r="1994" spans="8:8" ht="19.05" customHeight="1">
      <c r="H1994" s="5"/>
    </row>
    <row r="1995" spans="8:8" ht="19.05" customHeight="1">
      <c r="H1995" s="5"/>
    </row>
    <row r="1996" spans="8:8" ht="19.05" customHeight="1">
      <c r="H1996" s="5"/>
    </row>
    <row r="1997" spans="8:8" ht="19.05" customHeight="1">
      <c r="H1997" s="5"/>
    </row>
    <row r="1998" spans="8:8" ht="19.05" customHeight="1">
      <c r="H1998" s="5"/>
    </row>
    <row r="1999" spans="8:8" ht="19.05" customHeight="1">
      <c r="H1999" s="5"/>
    </row>
    <row r="2000" spans="8:8" ht="19.05" customHeight="1">
      <c r="H2000" s="5"/>
    </row>
    <row r="2001" spans="8:8" ht="19.05" customHeight="1">
      <c r="H2001" s="5"/>
    </row>
    <row r="2002" spans="8:8" ht="19.05" customHeight="1">
      <c r="H2002" s="5"/>
    </row>
    <row r="2003" spans="8:8" ht="19.05" customHeight="1">
      <c r="H2003" s="5"/>
    </row>
    <row r="2004" spans="8:8" ht="19.05" customHeight="1">
      <c r="H2004" s="5"/>
    </row>
    <row r="2005" spans="8:8" ht="19.05" customHeight="1">
      <c r="H2005" s="5"/>
    </row>
    <row r="2006" spans="8:8" ht="19.05" customHeight="1">
      <c r="H2006" s="5"/>
    </row>
    <row r="2007" spans="8:8" ht="19.05" customHeight="1">
      <c r="H2007" s="5"/>
    </row>
    <row r="2008" spans="8:8" ht="19.05" customHeight="1">
      <c r="H2008" s="5"/>
    </row>
    <row r="2009" spans="8:8" ht="19.05" customHeight="1">
      <c r="H2009" s="5"/>
    </row>
    <row r="2010" spans="8:8" ht="19.05" customHeight="1">
      <c r="H2010" s="5"/>
    </row>
    <row r="2011" spans="8:8" ht="19.05" customHeight="1">
      <c r="H2011" s="5"/>
    </row>
    <row r="2012" spans="8:8" ht="19.05" customHeight="1">
      <c r="H2012" s="5"/>
    </row>
    <row r="2013" spans="8:8" ht="19.05" customHeight="1">
      <c r="H2013" s="5"/>
    </row>
    <row r="2014" spans="8:8" ht="19.05" customHeight="1">
      <c r="H2014" s="5"/>
    </row>
    <row r="2015" spans="8:8" ht="19.05" customHeight="1">
      <c r="H2015" s="5"/>
    </row>
    <row r="2016" spans="8:8" ht="19.05" customHeight="1">
      <c r="H2016" s="5"/>
    </row>
    <row r="2017" spans="8:8" ht="19.05" customHeight="1">
      <c r="H2017" s="5"/>
    </row>
    <row r="2018" spans="8:8" ht="19.05" customHeight="1">
      <c r="H2018" s="5"/>
    </row>
    <row r="2019" spans="8:8" ht="19.05" customHeight="1">
      <c r="H2019" s="5"/>
    </row>
    <row r="2020" spans="8:8" ht="19.05" customHeight="1">
      <c r="H2020" s="5"/>
    </row>
    <row r="2021" spans="8:8" ht="19.05" customHeight="1">
      <c r="H2021" s="5"/>
    </row>
    <row r="2022" spans="8:8" ht="19.05" customHeight="1">
      <c r="H2022" s="5"/>
    </row>
    <row r="2023" spans="8:8" ht="19.05" customHeight="1">
      <c r="H2023" s="5"/>
    </row>
    <row r="2024" spans="8:8" ht="19.05" customHeight="1">
      <c r="H2024" s="5"/>
    </row>
    <row r="2025" spans="8:8" ht="19.05" customHeight="1">
      <c r="H2025" s="5"/>
    </row>
    <row r="2026" spans="8:8" ht="19.05" customHeight="1">
      <c r="H2026" s="5"/>
    </row>
    <row r="2027" spans="8:8" ht="19.05" customHeight="1">
      <c r="H2027" s="5"/>
    </row>
    <row r="2028" spans="8:8" ht="19.05" customHeight="1">
      <c r="H2028" s="5"/>
    </row>
    <row r="2029" spans="8:8" ht="19.05" customHeight="1">
      <c r="H2029" s="5"/>
    </row>
    <row r="2030" spans="8:8" ht="19.05" customHeight="1">
      <c r="H2030" s="5"/>
    </row>
    <row r="2031" spans="8:8" ht="19.05" customHeight="1">
      <c r="H2031" s="5"/>
    </row>
    <row r="2032" spans="8:8" ht="19.05" customHeight="1">
      <c r="H2032" s="5"/>
    </row>
    <row r="2033" spans="8:8" ht="19.05" customHeight="1">
      <c r="H2033" s="5"/>
    </row>
    <row r="2034" spans="8:8" ht="19.05" customHeight="1">
      <c r="H2034" s="5"/>
    </row>
    <row r="2035" spans="8:8" ht="19.05" customHeight="1">
      <c r="H2035" s="5"/>
    </row>
    <row r="2036" spans="8:8" ht="19.05" customHeight="1">
      <c r="H2036" s="5"/>
    </row>
    <row r="2037" spans="8:8" ht="19.05" customHeight="1">
      <c r="H2037" s="5"/>
    </row>
    <row r="2038" spans="8:8" ht="19.05" customHeight="1">
      <c r="H2038" s="5"/>
    </row>
    <row r="2039" spans="8:8" ht="19.05" customHeight="1">
      <c r="H2039" s="5"/>
    </row>
    <row r="2040" spans="8:8" ht="19.05" customHeight="1">
      <c r="H2040" s="5"/>
    </row>
    <row r="2041" spans="8:8" ht="19.05" customHeight="1">
      <c r="H2041" s="5"/>
    </row>
    <row r="2042" spans="8:8" ht="19.05" customHeight="1">
      <c r="H2042" s="5"/>
    </row>
    <row r="2043" spans="8:8" ht="19.05" customHeight="1">
      <c r="H2043" s="5"/>
    </row>
    <row r="2044" spans="8:8" ht="19.05" customHeight="1">
      <c r="H2044" s="5"/>
    </row>
    <row r="2045" spans="8:8" ht="19.05" customHeight="1">
      <c r="H2045" s="5"/>
    </row>
    <row r="2046" spans="8:8" ht="19.05" customHeight="1">
      <c r="H2046" s="5"/>
    </row>
    <row r="2047" spans="8:8" ht="19.05" customHeight="1">
      <c r="H2047" s="5"/>
    </row>
    <row r="2048" spans="8:8" ht="19.05" customHeight="1">
      <c r="H2048" s="5"/>
    </row>
    <row r="2049" spans="8:8" ht="19.05" customHeight="1">
      <c r="H2049" s="5"/>
    </row>
    <row r="2050" spans="8:8" ht="19.05" customHeight="1">
      <c r="H2050" s="5"/>
    </row>
    <row r="2051" spans="8:8" ht="19.05" customHeight="1">
      <c r="H2051" s="5"/>
    </row>
    <row r="2052" spans="8:8" ht="19.05" customHeight="1">
      <c r="H2052" s="5"/>
    </row>
    <row r="2053" spans="8:8" ht="19.05" customHeight="1">
      <c r="H2053" s="5"/>
    </row>
    <row r="2054" spans="8:8" ht="19.05" customHeight="1">
      <c r="H2054" s="5"/>
    </row>
    <row r="2055" spans="8:8" ht="19.05" customHeight="1">
      <c r="H2055" s="5"/>
    </row>
    <row r="2056" spans="8:8" ht="19.05" customHeight="1">
      <c r="H2056" s="5"/>
    </row>
    <row r="2057" spans="8:8" ht="19.05" customHeight="1">
      <c r="H2057" s="5"/>
    </row>
    <row r="2058" spans="8:8" ht="19.05" customHeight="1">
      <c r="H2058" s="5"/>
    </row>
    <row r="2059" spans="8:8" ht="19.05" customHeight="1">
      <c r="H2059" s="5"/>
    </row>
    <row r="2060" spans="8:8" ht="19.05" customHeight="1">
      <c r="H2060" s="5"/>
    </row>
    <row r="2061" spans="8:8" ht="19.05" customHeight="1">
      <c r="H2061" s="5"/>
    </row>
    <row r="2062" spans="8:8" ht="19.05" customHeight="1">
      <c r="H2062" s="5"/>
    </row>
    <row r="2063" spans="8:8" ht="19.05" customHeight="1">
      <c r="H2063" s="5"/>
    </row>
    <row r="2064" spans="8:8" ht="19.05" customHeight="1">
      <c r="H2064" s="5"/>
    </row>
    <row r="2065" spans="8:8" ht="19.05" customHeight="1">
      <c r="H2065" s="5"/>
    </row>
    <row r="2066" spans="8:8" ht="19.05" customHeight="1">
      <c r="H2066" s="5"/>
    </row>
    <row r="2067" spans="8:8" ht="19.05" customHeight="1">
      <c r="H2067" s="5"/>
    </row>
    <row r="2068" spans="8:8" ht="19.05" customHeight="1">
      <c r="H2068" s="5"/>
    </row>
    <row r="2069" spans="8:8" ht="19.05" customHeight="1">
      <c r="H2069" s="5"/>
    </row>
    <row r="2070" spans="8:8" ht="19.05" customHeight="1">
      <c r="H2070" s="5"/>
    </row>
    <row r="2071" spans="8:8" ht="19.05" customHeight="1">
      <c r="H2071" s="5"/>
    </row>
    <row r="2072" spans="8:8" ht="19.05" customHeight="1">
      <c r="H2072" s="5"/>
    </row>
    <row r="2073" spans="8:8" ht="19.05" customHeight="1">
      <c r="H2073" s="5"/>
    </row>
    <row r="2074" spans="8:8" ht="19.05" customHeight="1">
      <c r="H2074" s="5"/>
    </row>
    <row r="2075" spans="8:8" ht="19.05" customHeight="1">
      <c r="H2075" s="5"/>
    </row>
    <row r="2076" spans="8:8" ht="19.05" customHeight="1">
      <c r="H2076" s="5"/>
    </row>
    <row r="2077" spans="8:8" ht="19.05" customHeight="1">
      <c r="H2077" s="5"/>
    </row>
    <row r="2078" spans="8:8" ht="19.05" customHeight="1">
      <c r="H2078" s="5"/>
    </row>
    <row r="2079" spans="8:8" ht="19.05" customHeight="1">
      <c r="H2079" s="5"/>
    </row>
    <row r="2080" spans="8:8" ht="19.05" customHeight="1">
      <c r="H2080" s="5"/>
    </row>
    <row r="2081" spans="8:8" ht="19.05" customHeight="1">
      <c r="H2081" s="5"/>
    </row>
    <row r="2082" spans="8:8" ht="19.05" customHeight="1">
      <c r="H2082" s="5"/>
    </row>
    <row r="2083" spans="8:8" ht="19.05" customHeight="1">
      <c r="H2083" s="5"/>
    </row>
    <row r="2084" spans="8:8" ht="19.05" customHeight="1">
      <c r="H2084" s="5"/>
    </row>
    <row r="2085" spans="8:8" ht="19.05" customHeight="1">
      <c r="H2085" s="5"/>
    </row>
    <row r="2086" spans="8:8" ht="19.05" customHeight="1">
      <c r="H2086" s="5"/>
    </row>
    <row r="2087" spans="8:8" ht="19.05" customHeight="1">
      <c r="H2087" s="5"/>
    </row>
    <row r="2088" spans="8:8" ht="19.05" customHeight="1">
      <c r="H2088" s="5"/>
    </row>
    <row r="2089" spans="8:8" ht="19.05" customHeight="1">
      <c r="H2089" s="5"/>
    </row>
    <row r="2090" spans="8:8" ht="19.05" customHeight="1">
      <c r="H2090" s="5"/>
    </row>
    <row r="2091" spans="8:8" ht="19.05" customHeight="1">
      <c r="H2091" s="5"/>
    </row>
    <row r="2092" spans="8:8" ht="19.05" customHeight="1">
      <c r="H2092" s="5"/>
    </row>
    <row r="2093" spans="8:8" ht="19.05" customHeight="1">
      <c r="H2093" s="5"/>
    </row>
    <row r="2094" spans="8:8" ht="19.05" customHeight="1">
      <c r="H2094" s="5"/>
    </row>
    <row r="2095" spans="8:8" ht="19.05" customHeight="1">
      <c r="H2095" s="5"/>
    </row>
    <row r="2096" spans="8:8" ht="19.05" customHeight="1">
      <c r="H2096" s="5"/>
    </row>
    <row r="2097" spans="8:8" ht="19.05" customHeight="1">
      <c r="H2097" s="5"/>
    </row>
    <row r="2098" spans="8:8" ht="19.05" customHeight="1">
      <c r="H2098" s="5"/>
    </row>
    <row r="2099" spans="8:8" ht="19.05" customHeight="1">
      <c r="H2099" s="5"/>
    </row>
    <row r="2100" spans="8:8" ht="19.05" customHeight="1">
      <c r="H2100" s="5"/>
    </row>
    <row r="2101" spans="8:8" ht="19.05" customHeight="1">
      <c r="H2101" s="5"/>
    </row>
    <row r="2102" spans="8:8" ht="19.05" customHeight="1">
      <c r="H2102" s="5"/>
    </row>
    <row r="2103" spans="8:8" ht="19.05" customHeight="1">
      <c r="H2103" s="5"/>
    </row>
    <row r="2104" spans="8:8" ht="19.05" customHeight="1">
      <c r="H2104" s="5"/>
    </row>
    <row r="2105" spans="8:8" ht="19.05" customHeight="1">
      <c r="H2105" s="5"/>
    </row>
    <row r="2106" spans="8:8" ht="19.05" customHeight="1">
      <c r="H2106" s="5"/>
    </row>
    <row r="2107" spans="8:8" ht="19.05" customHeight="1">
      <c r="H2107" s="5"/>
    </row>
    <row r="2108" spans="8:8" ht="19.05" customHeight="1">
      <c r="H2108" s="5"/>
    </row>
    <row r="2109" spans="8:8" ht="19.05" customHeight="1">
      <c r="H2109" s="5"/>
    </row>
    <row r="2110" spans="8:8" ht="19.05" customHeight="1">
      <c r="H2110" s="5"/>
    </row>
    <row r="2111" spans="8:8" ht="19.05" customHeight="1">
      <c r="H2111" s="5"/>
    </row>
    <row r="2112" spans="8:8" ht="19.05" customHeight="1">
      <c r="H2112" s="5"/>
    </row>
    <row r="2113" spans="8:8" ht="19.05" customHeight="1">
      <c r="H2113" s="5"/>
    </row>
    <row r="2114" spans="8:8" ht="19.05" customHeight="1">
      <c r="H2114" s="5"/>
    </row>
    <row r="2115" spans="8:8" ht="19.05" customHeight="1">
      <c r="H2115" s="5"/>
    </row>
    <row r="2116" spans="8:8" ht="19.05" customHeight="1">
      <c r="H2116" s="5"/>
    </row>
    <row r="2117" spans="8:8" ht="19.05" customHeight="1">
      <c r="H2117" s="5"/>
    </row>
    <row r="2118" spans="8:8" ht="19.05" customHeight="1">
      <c r="H2118" s="5"/>
    </row>
    <row r="2119" spans="8:8" ht="19.05" customHeight="1">
      <c r="H2119" s="5"/>
    </row>
    <row r="2120" spans="8:8" ht="19.05" customHeight="1">
      <c r="H2120" s="5"/>
    </row>
    <row r="2121" spans="8:8" ht="19.05" customHeight="1">
      <c r="H2121" s="5"/>
    </row>
    <row r="2122" spans="8:8" ht="19.05" customHeight="1">
      <c r="H2122" s="5"/>
    </row>
    <row r="2123" spans="8:8" ht="19.05" customHeight="1">
      <c r="H2123" s="5"/>
    </row>
    <row r="2124" spans="8:8" ht="19.05" customHeight="1">
      <c r="H2124" s="5"/>
    </row>
    <row r="2125" spans="8:8" ht="19.05" customHeight="1">
      <c r="H2125" s="5"/>
    </row>
    <row r="2126" spans="8:8" ht="19.05" customHeight="1">
      <c r="H2126" s="5"/>
    </row>
    <row r="2127" spans="8:8" ht="19.05" customHeight="1">
      <c r="H2127" s="5"/>
    </row>
    <row r="2128" spans="8:8" ht="19.05" customHeight="1">
      <c r="H2128" s="5"/>
    </row>
    <row r="2129" spans="8:8" ht="19.05" customHeight="1">
      <c r="H2129" s="5"/>
    </row>
    <row r="2130" spans="8:8" ht="19.05" customHeight="1">
      <c r="H2130" s="5"/>
    </row>
    <row r="2131" spans="8:8" ht="19.05" customHeight="1">
      <c r="H2131" s="5"/>
    </row>
    <row r="2132" spans="8:8" ht="19.05" customHeight="1">
      <c r="H2132" s="5"/>
    </row>
    <row r="2133" spans="8:8" ht="19.05" customHeight="1">
      <c r="H2133" s="5"/>
    </row>
    <row r="2134" spans="8:8" ht="19.05" customHeight="1">
      <c r="H2134" s="5"/>
    </row>
    <row r="2135" spans="8:8" ht="19.05" customHeight="1">
      <c r="H2135" s="5"/>
    </row>
    <row r="2136" spans="8:8" ht="19.05" customHeight="1">
      <c r="H2136" s="5"/>
    </row>
    <row r="2137" spans="8:8" ht="19.05" customHeight="1">
      <c r="H2137" s="5"/>
    </row>
    <row r="2138" spans="8:8" ht="19.05" customHeight="1">
      <c r="H2138" s="5"/>
    </row>
    <row r="2139" spans="8:8" ht="19.05" customHeight="1">
      <c r="H2139" s="5"/>
    </row>
    <row r="2140" spans="8:8" ht="19.05" customHeight="1">
      <c r="H2140" s="5"/>
    </row>
    <row r="2141" spans="8:8" ht="19.05" customHeight="1">
      <c r="H2141" s="5"/>
    </row>
    <row r="2142" spans="8:8" ht="19.05" customHeight="1">
      <c r="H2142" s="5"/>
    </row>
    <row r="2143" spans="8:8" ht="19.05" customHeight="1">
      <c r="H2143" s="5"/>
    </row>
    <row r="2144" spans="8:8" ht="19.05" customHeight="1">
      <c r="H2144" s="5"/>
    </row>
    <row r="2145" spans="8:8" ht="19.05" customHeight="1">
      <c r="H2145" s="5"/>
    </row>
    <row r="2146" spans="8:8" ht="19.05" customHeight="1">
      <c r="H2146" s="5"/>
    </row>
    <row r="2147" spans="8:8" ht="19.05" customHeight="1">
      <c r="H2147" s="5"/>
    </row>
    <row r="2148" spans="8:8" ht="19.05" customHeight="1">
      <c r="H2148" s="5"/>
    </row>
    <row r="2149" spans="8:8" ht="19.05" customHeight="1">
      <c r="H2149" s="5"/>
    </row>
    <row r="2150" spans="8:8" ht="19.05" customHeight="1">
      <c r="H2150" s="5"/>
    </row>
    <row r="2151" spans="8:8" ht="19.05" customHeight="1">
      <c r="H2151" s="5"/>
    </row>
    <row r="2152" spans="8:8" ht="19.05" customHeight="1">
      <c r="H2152" s="5"/>
    </row>
    <row r="2153" spans="8:8" ht="19.05" customHeight="1">
      <c r="H2153" s="5"/>
    </row>
    <row r="2154" spans="8:8" ht="19.05" customHeight="1">
      <c r="H2154" s="5"/>
    </row>
    <row r="2155" spans="8:8" ht="19.05" customHeight="1">
      <c r="H2155" s="5"/>
    </row>
    <row r="2156" spans="8:8" ht="19.05" customHeight="1">
      <c r="H2156" s="5"/>
    </row>
    <row r="2157" spans="8:8" ht="19.05" customHeight="1">
      <c r="H2157" s="5"/>
    </row>
    <row r="2158" spans="8:8" ht="19.05" customHeight="1">
      <c r="H2158" s="5"/>
    </row>
    <row r="2159" spans="8:8" ht="19.05" customHeight="1">
      <c r="H2159" s="5"/>
    </row>
    <row r="2160" spans="8:8" ht="19.05" customHeight="1">
      <c r="H2160" s="5"/>
    </row>
    <row r="2161" spans="8:8" ht="19.05" customHeight="1">
      <c r="H2161" s="5"/>
    </row>
    <row r="2162" spans="8:8" ht="19.05" customHeight="1">
      <c r="H2162" s="5"/>
    </row>
    <row r="2163" spans="8:8" ht="19.05" customHeight="1">
      <c r="H2163" s="5"/>
    </row>
    <row r="2164" spans="8:8" ht="19.05" customHeight="1">
      <c r="H2164" s="5"/>
    </row>
    <row r="2165" spans="8:8" ht="19.05" customHeight="1">
      <c r="H2165" s="5"/>
    </row>
    <row r="2166" spans="8:8" ht="19.05" customHeight="1">
      <c r="H2166" s="5"/>
    </row>
    <row r="2167" spans="8:8" ht="19.05" customHeight="1">
      <c r="H2167" s="5"/>
    </row>
    <row r="2168" spans="8:8" ht="19.05" customHeight="1">
      <c r="H2168" s="5"/>
    </row>
    <row r="2169" spans="8:8" ht="19.05" customHeight="1">
      <c r="H2169" s="5"/>
    </row>
    <row r="2170" spans="8:8" ht="19.05" customHeight="1">
      <c r="H2170" s="5"/>
    </row>
    <row r="2171" spans="8:8" ht="19.05" customHeight="1">
      <c r="H2171" s="5"/>
    </row>
    <row r="2172" spans="8:8" ht="19.05" customHeight="1">
      <c r="H2172" s="5"/>
    </row>
    <row r="2173" spans="8:8" ht="19.05" customHeight="1">
      <c r="H2173" s="5"/>
    </row>
    <row r="2174" spans="8:8" ht="19.05" customHeight="1">
      <c r="H2174" s="5"/>
    </row>
    <row r="2175" spans="8:8" ht="19.05" customHeight="1">
      <c r="H2175" s="5"/>
    </row>
    <row r="2176" spans="8:8" ht="19.05" customHeight="1">
      <c r="H2176" s="5"/>
    </row>
    <row r="2177" spans="8:8" ht="19.05" customHeight="1">
      <c r="H2177" s="5"/>
    </row>
    <row r="2178" spans="8:8" ht="19.05" customHeight="1">
      <c r="H2178" s="5"/>
    </row>
    <row r="2179" spans="8:8" ht="19.05" customHeight="1">
      <c r="H2179" s="5"/>
    </row>
    <row r="2180" spans="8:8" ht="19.05" customHeight="1">
      <c r="H2180" s="5"/>
    </row>
    <row r="2181" spans="8:8" ht="19.05" customHeight="1">
      <c r="H2181" s="5"/>
    </row>
    <row r="2182" spans="8:8" ht="19.05" customHeight="1">
      <c r="H2182" s="5"/>
    </row>
    <row r="2183" spans="8:8" ht="19.05" customHeight="1">
      <c r="H2183" s="5"/>
    </row>
    <row r="2184" spans="8:8" ht="19.05" customHeight="1">
      <c r="H2184" s="5"/>
    </row>
    <row r="2185" spans="8:8" ht="19.05" customHeight="1">
      <c r="H2185" s="5"/>
    </row>
    <row r="2186" spans="8:8" ht="19.05" customHeight="1">
      <c r="H2186" s="5"/>
    </row>
    <row r="2187" spans="8:8" ht="19.05" customHeight="1">
      <c r="H2187" s="5"/>
    </row>
    <row r="2188" spans="8:8" ht="19.05" customHeight="1">
      <c r="H2188" s="5"/>
    </row>
    <row r="2189" spans="8:8" ht="19.05" customHeight="1">
      <c r="H2189" s="5"/>
    </row>
    <row r="2190" spans="8:8" ht="19.05" customHeight="1">
      <c r="H2190" s="5"/>
    </row>
    <row r="2191" spans="8:8" ht="19.05" customHeight="1">
      <c r="H2191" s="5"/>
    </row>
    <row r="2192" spans="8:8" ht="19.05" customHeight="1">
      <c r="H2192" s="5"/>
    </row>
    <row r="2193" spans="8:8" ht="19.05" customHeight="1">
      <c r="H2193" s="5"/>
    </row>
    <row r="2194" spans="8:8" ht="19.05" customHeight="1">
      <c r="H2194" s="5"/>
    </row>
    <row r="2195" spans="8:8" ht="19.05" customHeight="1">
      <c r="H2195" s="5"/>
    </row>
    <row r="2196" spans="8:8" ht="19.05" customHeight="1">
      <c r="H2196" s="5"/>
    </row>
    <row r="2197" spans="8:8" ht="19.05" customHeight="1">
      <c r="H2197" s="5"/>
    </row>
    <row r="2198" spans="8:8" ht="19.05" customHeight="1">
      <c r="H2198" s="5"/>
    </row>
    <row r="2199" spans="8:8" ht="19.05" customHeight="1">
      <c r="H2199" s="5"/>
    </row>
    <row r="2200" spans="8:8" ht="19.05" customHeight="1">
      <c r="H2200" s="5"/>
    </row>
    <row r="2201" spans="8:8" ht="19.05" customHeight="1">
      <c r="H2201" s="5"/>
    </row>
    <row r="2202" spans="8:8" ht="19.05" customHeight="1">
      <c r="H2202" s="5"/>
    </row>
    <row r="2203" spans="8:8" ht="19.05" customHeight="1">
      <c r="H2203" s="5"/>
    </row>
    <row r="2204" spans="8:8" ht="19.05" customHeight="1">
      <c r="H2204" s="5"/>
    </row>
    <row r="2205" spans="8:8" ht="19.05" customHeight="1">
      <c r="H2205" s="5"/>
    </row>
    <row r="2206" spans="8:8" ht="19.05" customHeight="1">
      <c r="H2206" s="5"/>
    </row>
    <row r="2207" spans="8:8" ht="19.05" customHeight="1">
      <c r="H2207" s="5"/>
    </row>
    <row r="2208" spans="8:8" ht="19.05" customHeight="1">
      <c r="H2208" s="5"/>
    </row>
    <row r="2209" spans="8:8" ht="19.05" customHeight="1">
      <c r="H2209" s="5"/>
    </row>
    <row r="2210" spans="8:8" ht="19.05" customHeight="1">
      <c r="H2210" s="5"/>
    </row>
    <row r="2211" spans="8:8" ht="19.05" customHeight="1">
      <c r="H2211" s="5"/>
    </row>
    <row r="2212" spans="8:8" ht="19.05" customHeight="1">
      <c r="H2212" s="5"/>
    </row>
    <row r="2213" spans="8:8" ht="19.05" customHeight="1">
      <c r="H2213" s="5"/>
    </row>
    <row r="2214" spans="8:8" ht="19.05" customHeight="1">
      <c r="H2214" s="5"/>
    </row>
    <row r="2215" spans="8:8" ht="19.05" customHeight="1">
      <c r="H2215" s="5"/>
    </row>
    <row r="2216" spans="8:8" ht="19.05" customHeight="1">
      <c r="H2216" s="5"/>
    </row>
    <row r="2217" spans="8:8" ht="19.05" customHeight="1">
      <c r="H2217" s="5"/>
    </row>
    <row r="2218" spans="8:8" ht="19.05" customHeight="1">
      <c r="H2218" s="5"/>
    </row>
    <row r="2219" spans="8:8" ht="19.05" customHeight="1">
      <c r="H2219" s="5"/>
    </row>
    <row r="2220" spans="8:8" ht="19.05" customHeight="1">
      <c r="H2220" s="5"/>
    </row>
    <row r="2221" spans="8:8" ht="19.05" customHeight="1">
      <c r="H2221" s="5"/>
    </row>
    <row r="2222" spans="8:8" ht="19.05" customHeight="1">
      <c r="H2222" s="5"/>
    </row>
    <row r="2223" spans="8:8" ht="19.05" customHeight="1">
      <c r="H2223" s="5"/>
    </row>
    <row r="2224" spans="8:8" ht="19.05" customHeight="1">
      <c r="H2224" s="5"/>
    </row>
    <row r="2225" spans="8:8" ht="19.05" customHeight="1">
      <c r="H2225" s="5"/>
    </row>
    <row r="2226" spans="8:8" ht="19.05" customHeight="1">
      <c r="H2226" s="5"/>
    </row>
    <row r="2227" spans="8:8" ht="19.05" customHeight="1">
      <c r="H2227" s="5"/>
    </row>
    <row r="2228" spans="8:8" ht="19.05" customHeight="1">
      <c r="H2228" s="5"/>
    </row>
    <row r="2229" spans="8:8" ht="19.05" customHeight="1">
      <c r="H2229" s="5"/>
    </row>
    <row r="2230" spans="8:8" ht="19.05" customHeight="1">
      <c r="H2230" s="5"/>
    </row>
    <row r="2231" spans="8:8" ht="19.05" customHeight="1">
      <c r="H2231" s="5"/>
    </row>
    <row r="2232" spans="8:8" ht="19.05" customHeight="1">
      <c r="H2232" s="5"/>
    </row>
    <row r="2233" spans="8:8" ht="19.05" customHeight="1">
      <c r="H2233" s="5"/>
    </row>
    <row r="2234" spans="8:8" ht="19.05" customHeight="1">
      <c r="H2234" s="5"/>
    </row>
    <row r="2235" spans="8:8" ht="19.05" customHeight="1">
      <c r="H2235" s="5"/>
    </row>
    <row r="2236" spans="8:8" ht="19.05" customHeight="1">
      <c r="H2236" s="5"/>
    </row>
    <row r="2237" spans="8:8" ht="19.05" customHeight="1">
      <c r="H2237" s="5"/>
    </row>
    <row r="2238" spans="8:8" ht="19.05" customHeight="1">
      <c r="H2238" s="5"/>
    </row>
    <row r="2239" spans="8:8" ht="19.05" customHeight="1">
      <c r="H2239" s="5"/>
    </row>
    <row r="2240" spans="8:8" ht="19.05" customHeight="1">
      <c r="H2240" s="5"/>
    </row>
    <row r="2241" spans="8:8" ht="19.05" customHeight="1">
      <c r="H2241" s="5"/>
    </row>
    <row r="2242" spans="8:8" ht="19.05" customHeight="1">
      <c r="H2242" s="5"/>
    </row>
    <row r="2243" spans="8:8" ht="19.05" customHeight="1">
      <c r="H2243" s="5"/>
    </row>
    <row r="2244" spans="8:8" ht="19.05" customHeight="1">
      <c r="H2244" s="5"/>
    </row>
    <row r="2245" spans="8:8" ht="19.05" customHeight="1">
      <c r="H2245" s="5"/>
    </row>
    <row r="2246" spans="8:8" ht="19.05" customHeight="1">
      <c r="H2246" s="5"/>
    </row>
    <row r="2247" spans="8:8" ht="19.05" customHeight="1">
      <c r="H2247" s="5"/>
    </row>
    <row r="2248" spans="8:8" ht="19.05" customHeight="1">
      <c r="H2248" s="5"/>
    </row>
    <row r="2249" spans="8:8" ht="19.05" customHeight="1">
      <c r="H2249" s="5"/>
    </row>
    <row r="2250" spans="8:8" ht="19.05" customHeight="1">
      <c r="H2250" s="5"/>
    </row>
    <row r="2251" spans="8:8" ht="19.05" customHeight="1">
      <c r="H2251" s="5"/>
    </row>
    <row r="2252" spans="8:8" ht="19.05" customHeight="1">
      <c r="H2252" s="5"/>
    </row>
    <row r="2253" spans="8:8" ht="19.05" customHeight="1">
      <c r="H2253" s="5"/>
    </row>
    <row r="2254" spans="8:8" ht="19.05" customHeight="1">
      <c r="H2254" s="5"/>
    </row>
    <row r="2255" spans="8:8" ht="19.05" customHeight="1">
      <c r="H2255" s="5"/>
    </row>
    <row r="2256" spans="8:8" ht="19.05" customHeight="1">
      <c r="H2256" s="5"/>
    </row>
    <row r="2257" spans="8:8" ht="19.05" customHeight="1">
      <c r="H2257" s="5"/>
    </row>
    <row r="2258" spans="8:8" ht="19.05" customHeight="1">
      <c r="H2258" s="5"/>
    </row>
    <row r="2259" spans="8:8" ht="19.05" customHeight="1">
      <c r="H2259" s="5"/>
    </row>
    <row r="2260" spans="8:8" ht="19.05" customHeight="1">
      <c r="H2260" s="5"/>
    </row>
    <row r="2261" spans="8:8" ht="19.05" customHeight="1">
      <c r="H2261" s="5"/>
    </row>
    <row r="2262" spans="8:8" ht="19.05" customHeight="1">
      <c r="H2262" s="5"/>
    </row>
    <row r="2263" spans="8:8" ht="19.05" customHeight="1">
      <c r="H2263" s="5"/>
    </row>
    <row r="2264" spans="8:8" ht="19.05" customHeight="1">
      <c r="H2264" s="5"/>
    </row>
    <row r="2265" spans="8:8" ht="19.05" customHeight="1">
      <c r="H2265" s="5"/>
    </row>
    <row r="2266" spans="8:8" ht="19.05" customHeight="1">
      <c r="H2266" s="5"/>
    </row>
    <row r="2267" spans="8:8" ht="19.05" customHeight="1">
      <c r="H2267" s="5"/>
    </row>
    <row r="2268" spans="8:8" ht="19.05" customHeight="1">
      <c r="H2268" s="5"/>
    </row>
    <row r="2269" spans="8:8" ht="19.05" customHeight="1">
      <c r="H2269" s="5"/>
    </row>
    <row r="2270" spans="8:8" ht="19.05" customHeight="1">
      <c r="H2270" s="5"/>
    </row>
    <row r="2271" spans="8:8" ht="19.05" customHeight="1">
      <c r="H2271" s="5"/>
    </row>
    <row r="2272" spans="8:8" ht="19.05" customHeight="1">
      <c r="H2272" s="5"/>
    </row>
    <row r="2273" spans="8:8" ht="19.05" customHeight="1">
      <c r="H2273" s="5"/>
    </row>
    <row r="2274" spans="8:8" ht="19.05" customHeight="1">
      <c r="H2274" s="5"/>
    </row>
    <row r="2275" spans="8:8" ht="19.05" customHeight="1">
      <c r="H2275" s="5"/>
    </row>
    <row r="2276" spans="8:8" ht="19.05" customHeight="1">
      <c r="H2276" s="5"/>
    </row>
    <row r="2277" spans="8:8" ht="19.05" customHeight="1">
      <c r="H2277" s="5"/>
    </row>
    <row r="2278" spans="8:8" ht="19.05" customHeight="1">
      <c r="H2278" s="5"/>
    </row>
    <row r="2279" spans="8:8" ht="19.05" customHeight="1">
      <c r="H2279" s="5"/>
    </row>
    <row r="2280" spans="8:8" ht="19.05" customHeight="1">
      <c r="H2280" s="5"/>
    </row>
    <row r="2281" spans="8:8" ht="19.05" customHeight="1">
      <c r="H2281" s="5"/>
    </row>
    <row r="2282" spans="8:8" ht="19.05" customHeight="1">
      <c r="H2282" s="5"/>
    </row>
  </sheetData>
  <autoFilter ref="A3:S263" xr:uid="{E197DF9B-1639-46A1-B017-941890BA7EEA}"/>
  <mergeCells count="5">
    <mergeCell ref="I2:I3"/>
    <mergeCell ref="A2:A3"/>
    <mergeCell ref="B2:B3"/>
    <mergeCell ref="D2:D3"/>
    <mergeCell ref="E2:E3"/>
  </mergeCells>
  <dataValidations count="1">
    <dataValidation operator="greaterThan" allowBlank="1" showInputMessage="1" showErrorMessage="1" sqref="E264:E265" xr:uid="{2CB25399-6CC1-4E87-A7E6-5682AEB46ED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EB0D22F1-5AD0-4C85-8816-276F5D125A92}">
          <x14:formula1>
            <xm:f>'Reference sheet'!$H$4:$H$9</xm:f>
          </x14:formula1>
          <xm:sqref>G264:G265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0B225-C7F8-4D4C-8BC0-7F1C6A9341E9}">
  <sheetPr codeName="Sheet4">
    <tabColor theme="1"/>
  </sheetPr>
  <dimension ref="B1:AG364"/>
  <sheetViews>
    <sheetView showGridLines="0" topLeftCell="A2" zoomScale="85" zoomScaleNormal="85" workbookViewId="0">
      <selection activeCell="F134" sqref="F133:F134"/>
    </sheetView>
  </sheetViews>
  <sheetFormatPr defaultColWidth="8.77734375" defaultRowHeight="14.4"/>
  <cols>
    <col min="1" max="1" width="24.88671875" style="25" customWidth="1"/>
    <col min="2" max="16384" width="8.77734375" style="25"/>
  </cols>
  <sheetData>
    <row r="1" spans="2:33" s="184" customFormat="1" ht="80.400000000000006" hidden="1" customHeight="1"/>
    <row r="10" spans="2:33" hidden="1"/>
    <row r="11" spans="2:33" hidden="1"/>
    <row r="12" spans="2:33" hidden="1">
      <c r="B12" s="79"/>
      <c r="C12" s="79">
        <v>42736</v>
      </c>
      <c r="D12" s="79">
        <v>42737</v>
      </c>
      <c r="E12" s="79">
        <v>42738</v>
      </c>
      <c r="F12" s="79">
        <v>42739</v>
      </c>
      <c r="G12" s="79">
        <v>42740</v>
      </c>
      <c r="H12" s="79">
        <v>42741</v>
      </c>
      <c r="I12" s="79">
        <v>42742</v>
      </c>
      <c r="J12" s="79">
        <v>42743</v>
      </c>
      <c r="K12" s="79">
        <v>42744</v>
      </c>
      <c r="L12" s="79">
        <v>42745</v>
      </c>
      <c r="M12" s="79">
        <v>42746</v>
      </c>
      <c r="N12" s="79">
        <v>42747</v>
      </c>
      <c r="O12" s="79">
        <v>42748</v>
      </c>
      <c r="P12" s="79">
        <v>42749</v>
      </c>
      <c r="Q12" s="79">
        <v>42750</v>
      </c>
      <c r="R12" s="79">
        <v>42751</v>
      </c>
      <c r="S12" s="79">
        <v>42752</v>
      </c>
      <c r="T12" s="79">
        <v>42753</v>
      </c>
      <c r="U12" s="79">
        <v>42754</v>
      </c>
      <c r="V12" s="79">
        <v>42755</v>
      </c>
      <c r="W12" s="79">
        <v>42756</v>
      </c>
      <c r="X12" s="79">
        <v>42757</v>
      </c>
      <c r="Y12" s="79">
        <v>42758</v>
      </c>
      <c r="Z12" s="79">
        <v>42759</v>
      </c>
      <c r="AA12" s="79">
        <v>42760</v>
      </c>
      <c r="AB12" s="79">
        <v>42761</v>
      </c>
      <c r="AC12" s="79">
        <v>42762</v>
      </c>
      <c r="AD12" s="79">
        <v>42763</v>
      </c>
      <c r="AE12" s="79">
        <v>42764</v>
      </c>
      <c r="AF12" s="79">
        <v>42765</v>
      </c>
      <c r="AG12" s="79">
        <v>42766</v>
      </c>
    </row>
    <row r="13" spans="2:33" hidden="1">
      <c r="B13" s="80" t="str">
        <f>'Reference sheet'!H4</f>
        <v>Andy</v>
      </c>
      <c r="C13" s="23" t="str">
        <f>IFERROR(INDEX(Mastersheet!$F:$F,MATCH(Schedule!C$12&amp;Schedule!$B13,Mastersheet!$H:$H,0)),"")</f>
        <v/>
      </c>
      <c r="D13" s="23" t="str">
        <f>IFERROR(INDEX(Mastersheet!$F:$F,MATCH(Schedule!D$12&amp;Schedule!$B13,Mastersheet!$H:$H,0)),"")</f>
        <v/>
      </c>
      <c r="E13" s="23" t="str">
        <f>IFERROR(INDEX(Mastersheet!$F:$F,MATCH(Schedule!E$12&amp;Schedule!$B13,Mastersheet!$H:$H,0)),"")</f>
        <v/>
      </c>
      <c r="F13" s="23" t="str">
        <f>IFERROR(INDEX(Mastersheet!$F:$F,MATCH(Schedule!F$12&amp;Schedule!$B13,Mastersheet!$H:$H,0)),"")</f>
        <v/>
      </c>
      <c r="G13" s="23" t="str">
        <f>IFERROR(INDEX(Mastersheet!$F:$F,MATCH(Schedule!G$12&amp;Schedule!$B13,Mastersheet!$H:$H,0)),"")</f>
        <v/>
      </c>
      <c r="H13" s="23" t="str">
        <f>IFERROR(INDEX(Mastersheet!$F:$F,MATCH(Schedule!H$12&amp;Schedule!$B13,Mastersheet!$H:$H,0)),"")</f>
        <v/>
      </c>
      <c r="I13" s="23" t="str">
        <f>IFERROR(INDEX(Mastersheet!$F:$F,MATCH(Schedule!I$12&amp;Schedule!$B13,Mastersheet!$H:$H,0)),"")</f>
        <v/>
      </c>
      <c r="J13" s="23" t="str">
        <f>IFERROR(INDEX(Mastersheet!$F:$F,MATCH(Schedule!J$12&amp;Schedule!$B13,Mastersheet!$H:$H,0)),"")</f>
        <v/>
      </c>
      <c r="K13" s="23" t="str">
        <f>IFERROR(INDEX(Mastersheet!$F:$F,MATCH(Schedule!K$12&amp;Schedule!$B13,Mastersheet!$H:$H,0)),"")</f>
        <v/>
      </c>
      <c r="L13" s="23" t="str">
        <f>IFERROR(INDEX(Mastersheet!$F:$F,MATCH(Schedule!L$12&amp;Schedule!$B13,Mastersheet!$H:$H,0)),"")</f>
        <v/>
      </c>
      <c r="M13" s="23" t="str">
        <f>IFERROR(INDEX(Mastersheet!$F:$F,MATCH(Schedule!M$12&amp;Schedule!$B13,Mastersheet!$H:$H,0)),"")</f>
        <v/>
      </c>
      <c r="N13" s="23" t="str">
        <f>IFERROR(INDEX(Mastersheet!$F:$F,MATCH(Schedule!N$12&amp;Schedule!$B13,Mastersheet!$H:$H,0)),"")</f>
        <v/>
      </c>
      <c r="O13" s="23" t="str">
        <f>IFERROR(INDEX(Mastersheet!$F:$F,MATCH(Schedule!O$12&amp;Schedule!$B13,Mastersheet!$H:$H,0)),"")</f>
        <v/>
      </c>
      <c r="P13" s="23" t="str">
        <f>IFERROR(INDEX(Mastersheet!$F:$F,MATCH(Schedule!P$12&amp;Schedule!$B13,Mastersheet!$H:$H,0)),"")</f>
        <v/>
      </c>
      <c r="Q13" s="23" t="str">
        <f>IFERROR(INDEX(Mastersheet!$F:$F,MATCH(Schedule!Q$12&amp;Schedule!$B13,Mastersheet!$H:$H,0)),"")</f>
        <v/>
      </c>
      <c r="R13" s="23" t="str">
        <f>IFERROR(INDEX(Mastersheet!$F:$F,MATCH(Schedule!R$12&amp;Schedule!$B13,Mastersheet!$H:$H,0)),"")</f>
        <v/>
      </c>
      <c r="S13" s="23" t="str">
        <f>IFERROR(INDEX(Mastersheet!$F:$F,MATCH(Schedule!S$12&amp;Schedule!$B13,Mastersheet!$H:$H,0)),"")</f>
        <v/>
      </c>
      <c r="T13" s="23" t="str">
        <f>IFERROR(INDEX(Mastersheet!$F:$F,MATCH(Schedule!T$12&amp;Schedule!$B13,Mastersheet!$H:$H,0)),"")</f>
        <v/>
      </c>
      <c r="U13" s="23" t="str">
        <f>IFERROR(INDEX(Mastersheet!$F:$F,MATCH(Schedule!U$12&amp;Schedule!$B13,Mastersheet!$H:$H,0)),"")</f>
        <v/>
      </c>
      <c r="V13" s="23" t="str">
        <f>IFERROR(INDEX(Mastersheet!$F:$F,MATCH(Schedule!V$12&amp;Schedule!$B13,Mastersheet!$H:$H,0)),"")</f>
        <v/>
      </c>
      <c r="W13" s="23" t="str">
        <f>IFERROR(INDEX(Mastersheet!$F:$F,MATCH(Schedule!W$12&amp;Schedule!$B13,Mastersheet!$H:$H,0)),"")</f>
        <v/>
      </c>
      <c r="X13" s="23" t="str">
        <f>IFERROR(INDEX(Mastersheet!$F:$F,MATCH(Schedule!X$12&amp;Schedule!$B13,Mastersheet!$H:$H,0)),"")</f>
        <v/>
      </c>
      <c r="Y13" s="23" t="str">
        <f>IFERROR(INDEX(Mastersheet!$F:$F,MATCH(Schedule!Y$12&amp;Schedule!$B13,Mastersheet!$H:$H,0)),"")</f>
        <v/>
      </c>
      <c r="Z13" s="23" t="str">
        <f>IFERROR(INDEX(Mastersheet!$F:$F,MATCH(Schedule!Z$12&amp;Schedule!$B13,Mastersheet!$H:$H,0)),"")</f>
        <v/>
      </c>
      <c r="AA13" s="23" t="str">
        <f>IFERROR(INDEX(Mastersheet!$F:$F,MATCH(Schedule!AA$12&amp;Schedule!$B13,Mastersheet!$H:$H,0)),"")</f>
        <v/>
      </c>
      <c r="AB13" s="23" t="str">
        <f>IFERROR(INDEX(Mastersheet!$F:$F,MATCH(Schedule!AB$12&amp;Schedule!$B13,Mastersheet!$H:$H,0)),"")</f>
        <v/>
      </c>
      <c r="AC13" s="23" t="str">
        <f>IFERROR(INDEX(Mastersheet!$F:$F,MATCH(Schedule!AC$12&amp;Schedule!$B13,Mastersheet!$H:$H,0)),"")</f>
        <v/>
      </c>
      <c r="AD13" s="23" t="str">
        <f>IFERROR(INDEX(Mastersheet!$F:$F,MATCH(Schedule!AD$12&amp;Schedule!$B13,Mastersheet!$H:$H,0)),"")</f>
        <v/>
      </c>
      <c r="AE13" s="23" t="str">
        <f>IFERROR(INDEX(Mastersheet!$F:$F,MATCH(Schedule!AE$12&amp;Schedule!$B13,Mastersheet!$H:$H,0)),"")</f>
        <v/>
      </c>
      <c r="AF13" s="23" t="str">
        <f>IFERROR(INDEX(Mastersheet!$F:$F,MATCH(Schedule!AF$12&amp;Schedule!$B13,Mastersheet!$H:$H,0)),"")</f>
        <v/>
      </c>
      <c r="AG13" s="23" t="str">
        <f>IFERROR(INDEX(Mastersheet!$F:$F,MATCH(Schedule!AG$12&amp;Schedule!$B13,Mastersheet!$H:$H,0)),"")</f>
        <v/>
      </c>
    </row>
    <row r="14" spans="2:33" hidden="1">
      <c r="B14" s="80" t="str">
        <f>'Reference sheet'!H5</f>
        <v>Danny</v>
      </c>
      <c r="C14" s="23" t="str">
        <f>IFERROR(INDEX(Mastersheet!$F:$F,MATCH(Schedule!C$12&amp;Schedule!$B14,Mastersheet!$H:$H,0)),"")</f>
        <v/>
      </c>
      <c r="D14" s="23" t="str">
        <f>IFERROR(INDEX(Mastersheet!$F:$F,MATCH(Schedule!D$12&amp;Schedule!$B14,Mastersheet!$H:$H,0)),"")</f>
        <v/>
      </c>
      <c r="E14" s="23" t="str">
        <f>IFERROR(INDEX(Mastersheet!$F:$F,MATCH(Schedule!E$12&amp;Schedule!$B14,Mastersheet!$H:$H,0)),"")</f>
        <v/>
      </c>
      <c r="F14" s="23" t="str">
        <f>IFERROR(INDEX(Mastersheet!$F:$F,MATCH(Schedule!F$12&amp;Schedule!$B14,Mastersheet!$H:$H,0)),"")</f>
        <v/>
      </c>
      <c r="G14" s="23" t="str">
        <f>IFERROR(INDEX(Mastersheet!$F:$F,MATCH(Schedule!G$12&amp;Schedule!$B14,Mastersheet!$H:$H,0)),"")</f>
        <v/>
      </c>
      <c r="H14" s="23" t="str">
        <f>IFERROR(INDEX(Mastersheet!$F:$F,MATCH(Schedule!H$12&amp;Schedule!$B14,Mastersheet!$H:$H,0)),"")</f>
        <v/>
      </c>
      <c r="I14" s="23" t="str">
        <f>IFERROR(INDEX(Mastersheet!$F:$F,MATCH(Schedule!I$12&amp;Schedule!$B14,Mastersheet!$H:$H,0)),"")</f>
        <v/>
      </c>
      <c r="J14" s="23" t="str">
        <f>IFERROR(INDEX(Mastersheet!$F:$F,MATCH(Schedule!J$12&amp;Schedule!$B14,Mastersheet!$H:$H,0)),"")</f>
        <v/>
      </c>
      <c r="K14" s="23" t="str">
        <f>IFERROR(INDEX(Mastersheet!$F:$F,MATCH(Schedule!K$12&amp;Schedule!$B14,Mastersheet!$H:$H,0)),"")</f>
        <v/>
      </c>
      <c r="L14" s="23" t="str">
        <f>IFERROR(INDEX(Mastersheet!$F:$F,MATCH(Schedule!L$12&amp;Schedule!$B14,Mastersheet!$H:$H,0)),"")</f>
        <v/>
      </c>
      <c r="M14" s="23" t="str">
        <f>IFERROR(INDEX(Mastersheet!$F:$F,MATCH(Schedule!M$12&amp;Schedule!$B14,Mastersheet!$H:$H,0)),"")</f>
        <v/>
      </c>
      <c r="N14" s="23" t="str">
        <f>IFERROR(INDEX(Mastersheet!$F:$F,MATCH(Schedule!N$12&amp;Schedule!$B14,Mastersheet!$H:$H,0)),"")</f>
        <v/>
      </c>
      <c r="O14" s="23" t="str">
        <f>IFERROR(INDEX(Mastersheet!$F:$F,MATCH(Schedule!O$12&amp;Schedule!$B14,Mastersheet!$H:$H,0)),"")</f>
        <v/>
      </c>
      <c r="P14" s="23" t="str">
        <f>IFERROR(INDEX(Mastersheet!$F:$F,MATCH(Schedule!P$12&amp;Schedule!$B14,Mastersheet!$H:$H,0)),"")</f>
        <v/>
      </c>
      <c r="Q14" s="23" t="str">
        <f>IFERROR(INDEX(Mastersheet!$F:$F,MATCH(Schedule!Q$12&amp;Schedule!$B14,Mastersheet!$H:$H,0)),"")</f>
        <v/>
      </c>
      <c r="R14" s="23" t="str">
        <f>IFERROR(INDEX(Mastersheet!$F:$F,MATCH(Schedule!R$12&amp;Schedule!$B14,Mastersheet!$H:$H,0)),"")</f>
        <v/>
      </c>
      <c r="S14" s="23" t="str">
        <f>IFERROR(INDEX(Mastersheet!$F:$F,MATCH(Schedule!S$12&amp;Schedule!$B14,Mastersheet!$H:$H,0)),"")</f>
        <v/>
      </c>
      <c r="T14" s="23" t="str">
        <f>IFERROR(INDEX(Mastersheet!$F:$F,MATCH(Schedule!T$12&amp;Schedule!$B14,Mastersheet!$H:$H,0)),"")</f>
        <v/>
      </c>
      <c r="U14" s="23" t="str">
        <f>IFERROR(INDEX(Mastersheet!$F:$F,MATCH(Schedule!U$12&amp;Schedule!$B14,Mastersheet!$H:$H,0)),"")</f>
        <v/>
      </c>
      <c r="V14" s="23" t="str">
        <f>IFERROR(INDEX(Mastersheet!$F:$F,MATCH(Schedule!V$12&amp;Schedule!$B14,Mastersheet!$H:$H,0)),"")</f>
        <v/>
      </c>
      <c r="W14" s="23" t="str">
        <f>IFERROR(INDEX(Mastersheet!$F:$F,MATCH(Schedule!W$12&amp;Schedule!$B14,Mastersheet!$H:$H,0)),"")</f>
        <v/>
      </c>
      <c r="X14" s="23" t="str">
        <f>IFERROR(INDEX(Mastersheet!$F:$F,MATCH(Schedule!X$12&amp;Schedule!$B14,Mastersheet!$H:$H,0)),"")</f>
        <v/>
      </c>
      <c r="Y14" s="23" t="str">
        <f>IFERROR(INDEX(Mastersheet!$F:$F,MATCH(Schedule!Y$12&amp;Schedule!$B14,Mastersheet!$H:$H,0)),"")</f>
        <v/>
      </c>
      <c r="Z14" s="23" t="str">
        <f>IFERROR(INDEX(Mastersheet!$F:$F,MATCH(Schedule!Z$12&amp;Schedule!$B14,Mastersheet!$H:$H,0)),"")</f>
        <v/>
      </c>
      <c r="AA14" s="23" t="str">
        <f>IFERROR(INDEX(Mastersheet!$F:$F,MATCH(Schedule!AA$12&amp;Schedule!$B14,Mastersheet!$H:$H,0)),"")</f>
        <v/>
      </c>
      <c r="AB14" s="23" t="str">
        <f>IFERROR(INDEX(Mastersheet!$F:$F,MATCH(Schedule!AB$12&amp;Schedule!$B14,Mastersheet!$H:$H,0)),"")</f>
        <v/>
      </c>
      <c r="AC14" s="23" t="str">
        <f>IFERROR(INDEX(Mastersheet!$F:$F,MATCH(Schedule!AC$12&amp;Schedule!$B14,Mastersheet!$H:$H,0)),"")</f>
        <v/>
      </c>
      <c r="AD14" s="23" t="str">
        <f>IFERROR(INDEX(Mastersheet!$F:$F,MATCH(Schedule!AD$12&amp;Schedule!$B14,Mastersheet!$H:$H,0)),"")</f>
        <v/>
      </c>
      <c r="AE14" s="23" t="str">
        <f>IFERROR(INDEX(Mastersheet!$F:$F,MATCH(Schedule!AE$12&amp;Schedule!$B14,Mastersheet!$H:$H,0)),"")</f>
        <v/>
      </c>
      <c r="AF14" s="23" t="str">
        <f>IFERROR(INDEX(Mastersheet!$F:$F,MATCH(Schedule!AF$12&amp;Schedule!$B14,Mastersheet!$H:$H,0)),"")</f>
        <v/>
      </c>
      <c r="AG14" s="23" t="str">
        <f>IFERROR(INDEX(Mastersheet!$F:$F,MATCH(Schedule!AG$12&amp;Schedule!$B14,Mastersheet!$H:$H,0)),"")</f>
        <v/>
      </c>
    </row>
    <row r="15" spans="2:33" hidden="1">
      <c r="B15" s="80" t="str">
        <f>'Reference sheet'!H6</f>
        <v>Sam</v>
      </c>
      <c r="C15" s="23" t="str">
        <f>IFERROR(INDEX(Mastersheet!$F:$F,MATCH(Schedule!C$12&amp;Schedule!$B15,Mastersheet!$H:$H,0)),"")</f>
        <v/>
      </c>
      <c r="D15" s="23" t="str">
        <f>IFERROR(INDEX(Mastersheet!$F:$F,MATCH(Schedule!D$12&amp;Schedule!$B15,Mastersheet!$H:$H,0)),"")</f>
        <v/>
      </c>
      <c r="E15" s="23" t="str">
        <f>IFERROR(INDEX(Mastersheet!$F:$F,MATCH(Schedule!E$12&amp;Schedule!$B15,Mastersheet!$H:$H,0)),"")</f>
        <v/>
      </c>
      <c r="F15" s="23" t="str">
        <f>IFERROR(INDEX(Mastersheet!$F:$F,MATCH(Schedule!F$12&amp;Schedule!$B15,Mastersheet!$H:$H,0)),"")</f>
        <v/>
      </c>
      <c r="G15" s="23" t="str">
        <f>IFERROR(INDEX(Mastersheet!$F:$F,MATCH(Schedule!G$12&amp;Schedule!$B15,Mastersheet!$H:$H,0)),"")</f>
        <v/>
      </c>
      <c r="H15" s="23" t="str">
        <f>IFERROR(INDEX(Mastersheet!$F:$F,MATCH(Schedule!H$12&amp;Schedule!$B15,Mastersheet!$H:$H,0)),"")</f>
        <v/>
      </c>
      <c r="I15" s="23" t="str">
        <f>IFERROR(INDEX(Mastersheet!$F:$F,MATCH(Schedule!I$12&amp;Schedule!$B15,Mastersheet!$H:$H,0)),"")</f>
        <v/>
      </c>
      <c r="J15" s="23" t="str">
        <f>IFERROR(INDEX(Mastersheet!$F:$F,MATCH(Schedule!J$12&amp;Schedule!$B15,Mastersheet!$H:$H,0)),"")</f>
        <v/>
      </c>
      <c r="K15" s="23" t="str">
        <f>IFERROR(INDEX(Mastersheet!$F:$F,MATCH(Schedule!K$12&amp;Schedule!$B15,Mastersheet!$H:$H,0)),"")</f>
        <v/>
      </c>
      <c r="L15" s="23" t="str">
        <f>IFERROR(INDEX(Mastersheet!$F:$F,MATCH(Schedule!L$12&amp;Schedule!$B15,Mastersheet!$H:$H,0)),"")</f>
        <v/>
      </c>
      <c r="M15" s="23" t="str">
        <f>IFERROR(INDEX(Mastersheet!$F:$F,MATCH(Schedule!M$12&amp;Schedule!$B15,Mastersheet!$H:$H,0)),"")</f>
        <v/>
      </c>
      <c r="N15" s="23" t="str">
        <f>IFERROR(INDEX(Mastersheet!$F:$F,MATCH(Schedule!N$12&amp;Schedule!$B15,Mastersheet!$H:$H,0)),"")</f>
        <v/>
      </c>
      <c r="O15" s="23" t="str">
        <f>IFERROR(INDEX(Mastersheet!$F:$F,MATCH(Schedule!O$12&amp;Schedule!$B15,Mastersheet!$H:$H,0)),"")</f>
        <v/>
      </c>
      <c r="P15" s="23" t="str">
        <f>IFERROR(INDEX(Mastersheet!$F:$F,MATCH(Schedule!P$12&amp;Schedule!$B15,Mastersheet!$H:$H,0)),"")</f>
        <v/>
      </c>
      <c r="Q15" s="23" t="str">
        <f>IFERROR(INDEX(Mastersheet!$F:$F,MATCH(Schedule!Q$12&amp;Schedule!$B15,Mastersheet!$H:$H,0)),"")</f>
        <v/>
      </c>
      <c r="R15" s="23" t="str">
        <f>IFERROR(INDEX(Mastersheet!$F:$F,MATCH(Schedule!R$12&amp;Schedule!$B15,Mastersheet!$H:$H,0)),"")</f>
        <v/>
      </c>
      <c r="S15" s="23" t="str">
        <f>IFERROR(INDEX(Mastersheet!$F:$F,MATCH(Schedule!S$12&amp;Schedule!$B15,Mastersheet!$H:$H,0)),"")</f>
        <v/>
      </c>
      <c r="T15" s="23" t="str">
        <f>IFERROR(INDEX(Mastersheet!$F:$F,MATCH(Schedule!T$12&amp;Schedule!$B15,Mastersheet!$H:$H,0)),"")</f>
        <v/>
      </c>
      <c r="U15" s="23" t="str">
        <f>IFERROR(INDEX(Mastersheet!$F:$F,MATCH(Schedule!U$12&amp;Schedule!$B15,Mastersheet!$H:$H,0)),"")</f>
        <v/>
      </c>
      <c r="V15" s="23" t="str">
        <f>IFERROR(INDEX(Mastersheet!$F:$F,MATCH(Schedule!V$12&amp;Schedule!$B15,Mastersheet!$H:$H,0)),"")</f>
        <v/>
      </c>
      <c r="W15" s="23" t="str">
        <f>IFERROR(INDEX(Mastersheet!$F:$F,MATCH(Schedule!W$12&amp;Schedule!$B15,Mastersheet!$H:$H,0)),"")</f>
        <v/>
      </c>
      <c r="X15" s="23" t="str">
        <f>IFERROR(INDEX(Mastersheet!$F:$F,MATCH(Schedule!X$12&amp;Schedule!$B15,Mastersheet!$H:$H,0)),"")</f>
        <v/>
      </c>
      <c r="Y15" s="23" t="str">
        <f>IFERROR(INDEX(Mastersheet!$F:$F,MATCH(Schedule!Y$12&amp;Schedule!$B15,Mastersheet!$H:$H,0)),"")</f>
        <v/>
      </c>
      <c r="Z15" s="23" t="str">
        <f>IFERROR(INDEX(Mastersheet!$F:$F,MATCH(Schedule!Z$12&amp;Schedule!$B15,Mastersheet!$H:$H,0)),"")</f>
        <v/>
      </c>
      <c r="AA15" s="23" t="str">
        <f>IFERROR(INDEX(Mastersheet!$F:$F,MATCH(Schedule!AA$12&amp;Schedule!$B15,Mastersheet!$H:$H,0)),"")</f>
        <v/>
      </c>
      <c r="AB15" s="23" t="str">
        <f>IFERROR(INDEX(Mastersheet!$F:$F,MATCH(Schedule!AB$12&amp;Schedule!$B15,Mastersheet!$H:$H,0)),"")</f>
        <v/>
      </c>
      <c r="AC15" s="23" t="str">
        <f>IFERROR(INDEX(Mastersheet!$F:$F,MATCH(Schedule!AC$12&amp;Schedule!$B15,Mastersheet!$H:$H,0)),"")</f>
        <v/>
      </c>
      <c r="AD15" s="23" t="str">
        <f>IFERROR(INDEX(Mastersheet!$F:$F,MATCH(Schedule!AD$12&amp;Schedule!$B15,Mastersheet!$H:$H,0)),"")</f>
        <v/>
      </c>
      <c r="AE15" s="23" t="str">
        <f>IFERROR(INDEX(Mastersheet!$F:$F,MATCH(Schedule!AE$12&amp;Schedule!$B15,Mastersheet!$H:$H,0)),"")</f>
        <v/>
      </c>
      <c r="AF15" s="23" t="str">
        <f>IFERROR(INDEX(Mastersheet!$F:$F,MATCH(Schedule!AF$12&amp;Schedule!$B15,Mastersheet!$H:$H,0)),"")</f>
        <v/>
      </c>
      <c r="AG15" s="23" t="str">
        <f>IFERROR(INDEX(Mastersheet!$F:$F,MATCH(Schedule!AG$12&amp;Schedule!$B15,Mastersheet!$H:$H,0)),"")</f>
        <v/>
      </c>
    </row>
    <row r="16" spans="2:33" hidden="1">
      <c r="B16" s="80" t="str">
        <f>'Reference sheet'!H8</f>
        <v>Jordan</v>
      </c>
      <c r="C16" s="23" t="str">
        <f>IFERROR(INDEX(Mastersheet!$F:$F,MATCH(Schedule!C$12&amp;Schedule!$B16,Mastersheet!$H:$H,0)),"")</f>
        <v/>
      </c>
      <c r="D16" s="23" t="str">
        <f>IFERROR(INDEX(Mastersheet!$F:$F,MATCH(Schedule!D$12&amp;Schedule!$B16,Mastersheet!$H:$H,0)),"")</f>
        <v/>
      </c>
      <c r="E16" s="23" t="str">
        <f>IFERROR(INDEX(Mastersheet!$F:$F,MATCH(Schedule!E$12&amp;Schedule!$B16,Mastersheet!$H:$H,0)),"")</f>
        <v/>
      </c>
      <c r="F16" s="23" t="str">
        <f>IFERROR(INDEX(Mastersheet!$F:$F,MATCH(Schedule!F$12&amp;Schedule!$B16,Mastersheet!$H:$H,0)),"")</f>
        <v/>
      </c>
      <c r="G16" s="23" t="str">
        <f>IFERROR(INDEX(Mastersheet!$F:$F,MATCH(Schedule!G$12&amp;Schedule!$B16,Mastersheet!$H:$H,0)),"")</f>
        <v/>
      </c>
      <c r="H16" s="23" t="str">
        <f>IFERROR(INDEX(Mastersheet!$F:$F,MATCH(Schedule!H$12&amp;Schedule!$B16,Mastersheet!$H:$H,0)),"")</f>
        <v/>
      </c>
      <c r="I16" s="23" t="str">
        <f>IFERROR(INDEX(Mastersheet!$F:$F,MATCH(Schedule!I$12&amp;Schedule!$B16,Mastersheet!$H:$H,0)),"")</f>
        <v/>
      </c>
      <c r="J16" s="23" t="str">
        <f>IFERROR(INDEX(Mastersheet!$F:$F,MATCH(Schedule!J$12&amp;Schedule!$B16,Mastersheet!$H:$H,0)),"")</f>
        <v/>
      </c>
      <c r="K16" s="23" t="str">
        <f>IFERROR(INDEX(Mastersheet!$F:$F,MATCH(Schedule!K$12&amp;Schedule!$B16,Mastersheet!$H:$H,0)),"")</f>
        <v/>
      </c>
      <c r="L16" s="23" t="str">
        <f>IFERROR(INDEX(Mastersheet!$F:$F,MATCH(Schedule!L$12&amp;Schedule!$B16,Mastersheet!$H:$H,0)),"")</f>
        <v/>
      </c>
      <c r="M16" s="23" t="str">
        <f>IFERROR(INDEX(Mastersheet!$F:$F,MATCH(Schedule!M$12&amp;Schedule!$B16,Mastersheet!$H:$H,0)),"")</f>
        <v/>
      </c>
      <c r="N16" s="23" t="str">
        <f>IFERROR(INDEX(Mastersheet!$F:$F,MATCH(Schedule!N$12&amp;Schedule!$B16,Mastersheet!$H:$H,0)),"")</f>
        <v/>
      </c>
      <c r="O16" s="23" t="str">
        <f>IFERROR(INDEX(Mastersheet!$F:$F,MATCH(Schedule!O$12&amp;Schedule!$B16,Mastersheet!$H:$H,0)),"")</f>
        <v/>
      </c>
      <c r="P16" s="23" t="str">
        <f>IFERROR(INDEX(Mastersheet!$F:$F,MATCH(Schedule!P$12&amp;Schedule!$B16,Mastersheet!$H:$H,0)),"")</f>
        <v/>
      </c>
      <c r="Q16" s="23" t="str">
        <f>IFERROR(INDEX(Mastersheet!$F:$F,MATCH(Schedule!Q$12&amp;Schedule!$B16,Mastersheet!$H:$H,0)),"")</f>
        <v/>
      </c>
      <c r="R16" s="23" t="str">
        <f>IFERROR(INDEX(Mastersheet!$F:$F,MATCH(Schedule!R$12&amp;Schedule!$B16,Mastersheet!$H:$H,0)),"")</f>
        <v/>
      </c>
      <c r="S16" s="23" t="str">
        <f>IFERROR(INDEX(Mastersheet!$F:$F,MATCH(Schedule!S$12&amp;Schedule!$B16,Mastersheet!$H:$H,0)),"")</f>
        <v/>
      </c>
      <c r="T16" s="23" t="str">
        <f>IFERROR(INDEX(Mastersheet!$F:$F,MATCH(Schedule!T$12&amp;Schedule!$B16,Mastersheet!$H:$H,0)),"")</f>
        <v/>
      </c>
      <c r="U16" s="23" t="str">
        <f>IFERROR(INDEX(Mastersheet!$F:$F,MATCH(Schedule!U$12&amp;Schedule!$B16,Mastersheet!$H:$H,0)),"")</f>
        <v/>
      </c>
      <c r="V16" s="23" t="str">
        <f>IFERROR(INDEX(Mastersheet!$F:$F,MATCH(Schedule!V$12&amp;Schedule!$B16,Mastersheet!$H:$H,0)),"")</f>
        <v/>
      </c>
      <c r="W16" s="23" t="str">
        <f>IFERROR(INDEX(Mastersheet!$F:$F,MATCH(Schedule!W$12&amp;Schedule!$B16,Mastersheet!$H:$H,0)),"")</f>
        <v/>
      </c>
      <c r="X16" s="23" t="str">
        <f>IFERROR(INDEX(Mastersheet!$F:$F,MATCH(Schedule!X$12&amp;Schedule!$B16,Mastersheet!$H:$H,0)),"")</f>
        <v/>
      </c>
      <c r="Y16" s="23" t="str">
        <f>IFERROR(INDEX(Mastersheet!$F:$F,MATCH(Schedule!Y$12&amp;Schedule!$B16,Mastersheet!$H:$H,0)),"")</f>
        <v/>
      </c>
      <c r="Z16" s="23" t="str">
        <f>IFERROR(INDEX(Mastersheet!$F:$F,MATCH(Schedule!Z$12&amp;Schedule!$B16,Mastersheet!$H:$H,0)),"")</f>
        <v/>
      </c>
      <c r="AA16" s="23" t="str">
        <f>IFERROR(INDEX(Mastersheet!$F:$F,MATCH(Schedule!AA$12&amp;Schedule!$B16,Mastersheet!$H:$H,0)),"")</f>
        <v/>
      </c>
      <c r="AB16" s="23" t="str">
        <f>IFERROR(INDEX(Mastersheet!$F:$F,MATCH(Schedule!AB$12&amp;Schedule!$B16,Mastersheet!$H:$H,0)),"")</f>
        <v/>
      </c>
      <c r="AC16" s="23" t="str">
        <f>IFERROR(INDEX(Mastersheet!$F:$F,MATCH(Schedule!AC$12&amp;Schedule!$B16,Mastersheet!$H:$H,0)),"")</f>
        <v/>
      </c>
      <c r="AD16" s="23" t="str">
        <f>IFERROR(INDEX(Mastersheet!$F:$F,MATCH(Schedule!AD$12&amp;Schedule!$B16,Mastersheet!$H:$H,0)),"")</f>
        <v/>
      </c>
      <c r="AE16" s="23" t="str">
        <f>IFERROR(INDEX(Mastersheet!$F:$F,MATCH(Schedule!AE$12&amp;Schedule!$B16,Mastersheet!$H:$H,0)),"")</f>
        <v/>
      </c>
      <c r="AF16" s="23" t="str">
        <f>IFERROR(INDEX(Mastersheet!$F:$F,MATCH(Schedule!AF$12&amp;Schedule!$B16,Mastersheet!$H:$H,0)),"")</f>
        <v/>
      </c>
      <c r="AG16" s="23" t="str">
        <f>IFERROR(INDEX(Mastersheet!$F:$F,MATCH(Schedule!AG$12&amp;Schedule!$B16,Mastersheet!$H:$H,0)),"")</f>
        <v/>
      </c>
    </row>
    <row r="17" spans="2:33" hidden="1">
      <c r="B17" s="80" t="str">
        <f>'Reference sheet'!H9</f>
        <v>Jon</v>
      </c>
      <c r="C17" s="23" t="str">
        <f>IFERROR(INDEX(Mastersheet!$F:$F,MATCH(Schedule!C$12&amp;Schedule!$B17,Mastersheet!$H:$H,0)),"")</f>
        <v/>
      </c>
      <c r="D17" s="23" t="str">
        <f>IFERROR(INDEX(Mastersheet!$F:$F,MATCH(Schedule!D$12&amp;Schedule!$B17,Mastersheet!$H:$H,0)),"")</f>
        <v/>
      </c>
      <c r="E17" s="23" t="str">
        <f>IFERROR(INDEX(Mastersheet!$F:$F,MATCH(Schedule!E$12&amp;Schedule!$B17,Mastersheet!$H:$H,0)),"")</f>
        <v/>
      </c>
      <c r="F17" s="23" t="str">
        <f>IFERROR(INDEX(Mastersheet!$F:$F,MATCH(Schedule!F$12&amp;Schedule!$B17,Mastersheet!$H:$H,0)),"")</f>
        <v/>
      </c>
      <c r="G17" s="23" t="str">
        <f>IFERROR(INDEX(Mastersheet!$F:$F,MATCH(Schedule!G$12&amp;Schedule!$B17,Mastersheet!$H:$H,0)),"")</f>
        <v/>
      </c>
      <c r="H17" s="23" t="str">
        <f>IFERROR(INDEX(Mastersheet!$F:$F,MATCH(Schedule!H$12&amp;Schedule!$B17,Mastersheet!$H:$H,0)),"")</f>
        <v/>
      </c>
      <c r="I17" s="23" t="str">
        <f>IFERROR(INDEX(Mastersheet!$F:$F,MATCH(Schedule!I$12&amp;Schedule!$B17,Mastersheet!$H:$H,0)),"")</f>
        <v/>
      </c>
      <c r="J17" s="23" t="str">
        <f>IFERROR(INDEX(Mastersheet!$F:$F,MATCH(Schedule!J$12&amp;Schedule!$B17,Mastersheet!$H:$H,0)),"")</f>
        <v/>
      </c>
      <c r="K17" s="23" t="str">
        <f>IFERROR(INDEX(Mastersheet!$F:$F,MATCH(Schedule!K$12&amp;Schedule!$B17,Mastersheet!$H:$H,0)),"")</f>
        <v/>
      </c>
      <c r="L17" s="23" t="str">
        <f>IFERROR(INDEX(Mastersheet!$F:$F,MATCH(Schedule!L$12&amp;Schedule!$B17,Mastersheet!$H:$H,0)),"")</f>
        <v/>
      </c>
      <c r="M17" s="23" t="str">
        <f>IFERROR(INDEX(Mastersheet!$F:$F,MATCH(Schedule!M$12&amp;Schedule!$B17,Mastersheet!$H:$H,0)),"")</f>
        <v/>
      </c>
      <c r="N17" s="23" t="str">
        <f>IFERROR(INDEX(Mastersheet!$F:$F,MATCH(Schedule!N$12&amp;Schedule!$B17,Mastersheet!$H:$H,0)),"")</f>
        <v/>
      </c>
      <c r="O17" s="23" t="str">
        <f>IFERROR(INDEX(Mastersheet!$F:$F,MATCH(Schedule!O$12&amp;Schedule!$B17,Mastersheet!$H:$H,0)),"")</f>
        <v/>
      </c>
      <c r="P17" s="23" t="str">
        <f>IFERROR(INDEX(Mastersheet!$F:$F,MATCH(Schedule!P$12&amp;Schedule!$B17,Mastersheet!$H:$H,0)),"")</f>
        <v/>
      </c>
      <c r="Q17" s="23" t="str">
        <f>IFERROR(INDEX(Mastersheet!$F:$F,MATCH(Schedule!Q$12&amp;Schedule!$B17,Mastersheet!$H:$H,0)),"")</f>
        <v/>
      </c>
      <c r="R17" s="23" t="str">
        <f>IFERROR(INDEX(Mastersheet!$F:$F,MATCH(Schedule!R$12&amp;Schedule!$B17,Mastersheet!$H:$H,0)),"")</f>
        <v/>
      </c>
      <c r="S17" s="23" t="str">
        <f>IFERROR(INDEX(Mastersheet!$F:$F,MATCH(Schedule!S$12&amp;Schedule!$B17,Mastersheet!$H:$H,0)),"")</f>
        <v/>
      </c>
      <c r="T17" s="23" t="str">
        <f>IFERROR(INDEX(Mastersheet!$F:$F,MATCH(Schedule!T$12&amp;Schedule!$B17,Mastersheet!$H:$H,0)),"")</f>
        <v/>
      </c>
      <c r="U17" s="23" t="str">
        <f>IFERROR(INDEX(Mastersheet!$F:$F,MATCH(Schedule!U$12&amp;Schedule!$B17,Mastersheet!$H:$H,0)),"")</f>
        <v/>
      </c>
      <c r="V17" s="23" t="str">
        <f>IFERROR(INDEX(Mastersheet!$F:$F,MATCH(Schedule!V$12&amp;Schedule!$B17,Mastersheet!$H:$H,0)),"")</f>
        <v/>
      </c>
      <c r="W17" s="23" t="str">
        <f>IFERROR(INDEX(Mastersheet!$F:$F,MATCH(Schedule!W$12&amp;Schedule!$B17,Mastersheet!$H:$H,0)),"")</f>
        <v/>
      </c>
      <c r="X17" s="23" t="str">
        <f>IFERROR(INDEX(Mastersheet!$F:$F,MATCH(Schedule!X$12&amp;Schedule!$B17,Mastersheet!$H:$H,0)),"")</f>
        <v/>
      </c>
      <c r="Y17" s="23" t="str">
        <f>IFERROR(INDEX(Mastersheet!$F:$F,MATCH(Schedule!Y$12&amp;Schedule!$B17,Mastersheet!$H:$H,0)),"")</f>
        <v/>
      </c>
      <c r="Z17" s="23" t="str">
        <f>IFERROR(INDEX(Mastersheet!$F:$F,MATCH(Schedule!Z$12&amp;Schedule!$B17,Mastersheet!$H:$H,0)),"")</f>
        <v/>
      </c>
      <c r="AA17" s="23" t="str">
        <f>IFERROR(INDEX(Mastersheet!$F:$F,MATCH(Schedule!AA$12&amp;Schedule!$B17,Mastersheet!$H:$H,0)),"")</f>
        <v/>
      </c>
      <c r="AB17" s="23" t="str">
        <f>IFERROR(INDEX(Mastersheet!$F:$F,MATCH(Schedule!AB$12&amp;Schedule!$B17,Mastersheet!$H:$H,0)),"")</f>
        <v/>
      </c>
      <c r="AC17" s="23" t="str">
        <f>IFERROR(INDEX(Mastersheet!$F:$F,MATCH(Schedule!AC$12&amp;Schedule!$B17,Mastersheet!$H:$H,0)),"")</f>
        <v/>
      </c>
      <c r="AD17" s="23" t="str">
        <f>IFERROR(INDEX(Mastersheet!$F:$F,MATCH(Schedule!AD$12&amp;Schedule!$B17,Mastersheet!$H:$H,0)),"")</f>
        <v/>
      </c>
      <c r="AE17" s="23" t="str">
        <f>IFERROR(INDEX(Mastersheet!$F:$F,MATCH(Schedule!AE$12&amp;Schedule!$B17,Mastersheet!$H:$H,0)),"")</f>
        <v/>
      </c>
      <c r="AF17" s="23" t="str">
        <f>IFERROR(INDEX(Mastersheet!$F:$F,MATCH(Schedule!AF$12&amp;Schedule!$B17,Mastersheet!$H:$H,0)),"")</f>
        <v/>
      </c>
      <c r="AG17" s="23" t="str">
        <f>IFERROR(INDEX(Mastersheet!$F:$F,MATCH(Schedule!AG$12&amp;Schedule!$B17,Mastersheet!$H:$H,0)),"")</f>
        <v/>
      </c>
    </row>
    <row r="18" spans="2:33" hidden="1"/>
    <row r="19" spans="2:33" hidden="1">
      <c r="B19" s="44"/>
    </row>
    <row r="20" spans="2:33" hidden="1">
      <c r="B20" s="79"/>
      <c r="C20" s="79">
        <v>42767</v>
      </c>
      <c r="D20" s="79">
        <v>42768</v>
      </c>
      <c r="E20" s="79">
        <v>42769</v>
      </c>
      <c r="F20" s="79">
        <v>42770</v>
      </c>
      <c r="G20" s="79">
        <v>42771</v>
      </c>
      <c r="H20" s="79">
        <v>42772</v>
      </c>
      <c r="I20" s="79">
        <v>42773</v>
      </c>
      <c r="J20" s="79">
        <v>42774</v>
      </c>
      <c r="K20" s="79">
        <v>42775</v>
      </c>
      <c r="L20" s="79">
        <v>42776</v>
      </c>
      <c r="M20" s="79">
        <v>42777</v>
      </c>
      <c r="N20" s="79">
        <v>42778</v>
      </c>
      <c r="O20" s="79">
        <v>42779</v>
      </c>
      <c r="P20" s="79">
        <v>42780</v>
      </c>
      <c r="Q20" s="79">
        <v>42781</v>
      </c>
      <c r="R20" s="79">
        <v>42782</v>
      </c>
      <c r="S20" s="79">
        <v>42783</v>
      </c>
      <c r="T20" s="79">
        <v>42784</v>
      </c>
      <c r="U20" s="79">
        <v>42785</v>
      </c>
      <c r="V20" s="79">
        <v>42786</v>
      </c>
      <c r="W20" s="79">
        <v>42787</v>
      </c>
      <c r="X20" s="79">
        <v>42788</v>
      </c>
      <c r="Y20" s="79">
        <v>42789</v>
      </c>
      <c r="Z20" s="79">
        <v>42790</v>
      </c>
      <c r="AA20" s="79">
        <v>42791</v>
      </c>
      <c r="AB20" s="79">
        <v>42792</v>
      </c>
      <c r="AC20" s="79">
        <v>42793</v>
      </c>
      <c r="AD20" s="79">
        <v>42794</v>
      </c>
    </row>
    <row r="21" spans="2:33" hidden="1">
      <c r="B21" s="80" t="str">
        <f>'Reference sheet'!H4</f>
        <v>Andy</v>
      </c>
      <c r="C21" s="23" t="str">
        <f>IFERROR(INDEX(Mastersheet!$F:$F,MATCH(Schedule!C$20&amp;Schedule!$B21,Mastersheet!$H:$H,0)),"")</f>
        <v/>
      </c>
      <c r="D21" s="23" t="str">
        <f>IFERROR(INDEX(Mastersheet!$F:$F,MATCH(Schedule!D$20&amp;Schedule!$B21,Mastersheet!$H:$H,0)),"")</f>
        <v/>
      </c>
      <c r="E21" s="23" t="str">
        <f>IFERROR(INDEX(Mastersheet!$F:$F,MATCH(Schedule!E$20&amp;Schedule!$B21,Mastersheet!$H:$H,0)),"")</f>
        <v/>
      </c>
      <c r="F21" s="23" t="str">
        <f>IFERROR(INDEX(Mastersheet!$F:$F,MATCH(Schedule!F$20&amp;Schedule!$B21,Mastersheet!$H:$H,0)),"")</f>
        <v/>
      </c>
      <c r="G21" s="23" t="str">
        <f>IFERROR(INDEX(Mastersheet!$F:$F,MATCH(Schedule!G$20&amp;Schedule!$B21,Mastersheet!$H:$H,0)),"")</f>
        <v/>
      </c>
      <c r="H21" s="23" t="str">
        <f>IFERROR(INDEX(Mastersheet!$F:$F,MATCH(Schedule!H$20&amp;Schedule!$B21,Mastersheet!$H:$H,0)),"")</f>
        <v/>
      </c>
      <c r="I21" s="23" t="str">
        <f>IFERROR(INDEX(Mastersheet!$F:$F,MATCH(Schedule!I$20&amp;Schedule!$B21,Mastersheet!$H:$H,0)),"")</f>
        <v/>
      </c>
      <c r="J21" s="23" t="str">
        <f>IFERROR(INDEX(Mastersheet!$F:$F,MATCH(Schedule!J$20&amp;Schedule!$B21,Mastersheet!$H:$H,0)),"")</f>
        <v/>
      </c>
      <c r="K21" s="23" t="str">
        <f>IFERROR(INDEX(Mastersheet!$F:$F,MATCH(Schedule!K$20&amp;Schedule!$B21,Mastersheet!$H:$H,0)),"")</f>
        <v/>
      </c>
      <c r="L21" s="23" t="str">
        <f>IFERROR(INDEX(Mastersheet!$F:$F,MATCH(Schedule!L$20&amp;Schedule!$B21,Mastersheet!$H:$H,0)),"")</f>
        <v/>
      </c>
      <c r="M21" s="23" t="str">
        <f>IFERROR(INDEX(Mastersheet!$F:$F,MATCH(Schedule!M$20&amp;Schedule!$B21,Mastersheet!$H:$H,0)),"")</f>
        <v/>
      </c>
      <c r="N21" s="23" t="str">
        <f>IFERROR(INDEX(Mastersheet!$F:$F,MATCH(Schedule!N$20&amp;Schedule!$B21,Mastersheet!$H:$H,0)),"")</f>
        <v/>
      </c>
      <c r="O21" s="23" t="str">
        <f>IFERROR(INDEX(Mastersheet!$F:$F,MATCH(Schedule!O$20&amp;Schedule!$B21,Mastersheet!$H:$H,0)),"")</f>
        <v/>
      </c>
      <c r="P21" s="23" t="str">
        <f>IFERROR(INDEX(Mastersheet!$F:$F,MATCH(Schedule!P$20&amp;Schedule!$B21,Mastersheet!$H:$H,0)),"")</f>
        <v/>
      </c>
      <c r="Q21" s="23" t="str">
        <f>IFERROR(INDEX(Mastersheet!$F:$F,MATCH(Schedule!Q$20&amp;Schedule!$B21,Mastersheet!$H:$H,0)),"")</f>
        <v/>
      </c>
      <c r="R21" s="23" t="str">
        <f>IFERROR(INDEX(Mastersheet!$F:$F,MATCH(Schedule!R$20&amp;Schedule!$B21,Mastersheet!$H:$H,0)),"")</f>
        <v/>
      </c>
      <c r="S21" s="23" t="str">
        <f>IFERROR(INDEX(Mastersheet!$F:$F,MATCH(Schedule!S$20&amp;Schedule!$B21,Mastersheet!$H:$H,0)),"")</f>
        <v/>
      </c>
      <c r="T21" s="23" t="str">
        <f>IFERROR(INDEX(Mastersheet!$F:$F,MATCH(Schedule!T$20&amp;Schedule!$B21,Mastersheet!$H:$H,0)),"")</f>
        <v/>
      </c>
      <c r="U21" s="23" t="str">
        <f>IFERROR(INDEX(Mastersheet!$F:$F,MATCH(Schedule!U$20&amp;Schedule!$B21,Mastersheet!$H:$H,0)),"")</f>
        <v/>
      </c>
      <c r="V21" s="23" t="str">
        <f>IFERROR(INDEX(Mastersheet!$F:$F,MATCH(Schedule!V$20&amp;Schedule!$B21,Mastersheet!$H:$H,0)),"")</f>
        <v/>
      </c>
      <c r="W21" s="23" t="str">
        <f>IFERROR(INDEX(Mastersheet!$F:$F,MATCH(Schedule!W$20&amp;Schedule!$B21,Mastersheet!$H:$H,0)),"")</f>
        <v/>
      </c>
      <c r="X21" s="23" t="str">
        <f>IFERROR(INDEX(Mastersheet!$F:$F,MATCH(Schedule!X$20&amp;Schedule!$B21,Mastersheet!$H:$H,0)),"")</f>
        <v/>
      </c>
      <c r="Y21" s="23" t="str">
        <f>IFERROR(INDEX(Mastersheet!$F:$F,MATCH(Schedule!Y$20&amp;Schedule!$B21,Mastersheet!$H:$H,0)),"")</f>
        <v/>
      </c>
      <c r="Z21" s="23" t="str">
        <f>IFERROR(INDEX(Mastersheet!$F:$F,MATCH(Schedule!Z$20&amp;Schedule!$B21,Mastersheet!$H:$H,0)),"")</f>
        <v/>
      </c>
      <c r="AA21" s="23" t="str">
        <f>IFERROR(INDEX(Mastersheet!$F:$F,MATCH(Schedule!AA$20&amp;Schedule!$B21,Mastersheet!$H:$H,0)),"")</f>
        <v/>
      </c>
      <c r="AB21" s="23" t="str">
        <f>IFERROR(INDEX(Mastersheet!$F:$F,MATCH(Schedule!AB$20&amp;Schedule!$B21,Mastersheet!$H:$H,0)),"")</f>
        <v/>
      </c>
      <c r="AC21" s="23" t="str">
        <f>IFERROR(INDEX(Mastersheet!$F:$F,MATCH(Schedule!AC$20&amp;Schedule!$B21,Mastersheet!$H:$H,0)),"")</f>
        <v/>
      </c>
      <c r="AD21" s="23" t="str">
        <f>IFERROR(INDEX(Mastersheet!$F:$F,MATCH(Schedule!AD$20&amp;Schedule!$B21,Mastersheet!$H:$H,0)),"")</f>
        <v/>
      </c>
    </row>
    <row r="22" spans="2:33" hidden="1">
      <c r="B22" s="80" t="str">
        <f>'Reference sheet'!H5</f>
        <v>Danny</v>
      </c>
      <c r="C22" s="23" t="str">
        <f>IFERROR(INDEX(Mastersheet!$F:$F,MATCH(Schedule!C$20&amp;Schedule!$B22,Mastersheet!$H:$H,0)),"")</f>
        <v/>
      </c>
      <c r="D22" s="23" t="str">
        <f>IFERROR(INDEX(Mastersheet!$F:$F,MATCH(Schedule!D$20&amp;Schedule!$B22,Mastersheet!$H:$H,0)),"")</f>
        <v/>
      </c>
      <c r="E22" s="23" t="str">
        <f>IFERROR(INDEX(Mastersheet!$F:$F,MATCH(Schedule!E$20&amp;Schedule!$B22,Mastersheet!$H:$H,0)),"")</f>
        <v/>
      </c>
      <c r="F22" s="23" t="str">
        <f>IFERROR(INDEX(Mastersheet!$F:$F,MATCH(Schedule!F$20&amp;Schedule!$B22,Mastersheet!$H:$H,0)),"")</f>
        <v/>
      </c>
      <c r="G22" s="23" t="str">
        <f>IFERROR(INDEX(Mastersheet!$F:$F,MATCH(Schedule!G$20&amp;Schedule!$B22,Mastersheet!$H:$H,0)),"")</f>
        <v/>
      </c>
      <c r="H22" s="23" t="str">
        <f>IFERROR(INDEX(Mastersheet!$F:$F,MATCH(Schedule!H$20&amp;Schedule!$B22,Mastersheet!$H:$H,0)),"")</f>
        <v/>
      </c>
      <c r="I22" s="23" t="str">
        <f>IFERROR(INDEX(Mastersheet!$F:$F,MATCH(Schedule!I$20&amp;Schedule!$B22,Mastersheet!$H:$H,0)),"")</f>
        <v/>
      </c>
      <c r="J22" s="23" t="str">
        <f>IFERROR(INDEX(Mastersheet!$F:$F,MATCH(Schedule!J$20&amp;Schedule!$B22,Mastersheet!$H:$H,0)),"")</f>
        <v/>
      </c>
      <c r="K22" s="23" t="str">
        <f>IFERROR(INDEX(Mastersheet!$F:$F,MATCH(Schedule!K$20&amp;Schedule!$B22,Mastersheet!$H:$H,0)),"")</f>
        <v/>
      </c>
      <c r="L22" s="23" t="str">
        <f>IFERROR(INDEX(Mastersheet!$F:$F,MATCH(Schedule!L$20&amp;Schedule!$B22,Mastersheet!$H:$H,0)),"")</f>
        <v/>
      </c>
      <c r="M22" s="23" t="str">
        <f>IFERROR(INDEX(Mastersheet!$F:$F,MATCH(Schedule!M$20&amp;Schedule!$B22,Mastersheet!$H:$H,0)),"")</f>
        <v/>
      </c>
      <c r="N22" s="23" t="str">
        <f>IFERROR(INDEX(Mastersheet!$F:$F,MATCH(Schedule!N$20&amp;Schedule!$B22,Mastersheet!$H:$H,0)),"")</f>
        <v/>
      </c>
      <c r="O22" s="23" t="str">
        <f>IFERROR(INDEX(Mastersheet!$F:$F,MATCH(Schedule!O$20&amp;Schedule!$B22,Mastersheet!$H:$H,0)),"")</f>
        <v/>
      </c>
      <c r="P22" s="23" t="str">
        <f>IFERROR(INDEX(Mastersheet!$F:$F,MATCH(Schedule!P$20&amp;Schedule!$B22,Mastersheet!$H:$H,0)),"")</f>
        <v/>
      </c>
      <c r="Q22" s="23" t="str">
        <f>IFERROR(INDEX(Mastersheet!$F:$F,MATCH(Schedule!Q$20&amp;Schedule!$B22,Mastersheet!$H:$H,0)),"")</f>
        <v/>
      </c>
      <c r="R22" s="23" t="str">
        <f>IFERROR(INDEX(Mastersheet!$F:$F,MATCH(Schedule!R$20&amp;Schedule!$B22,Mastersheet!$H:$H,0)),"")</f>
        <v/>
      </c>
      <c r="S22" s="23" t="str">
        <f>IFERROR(INDEX(Mastersheet!$F:$F,MATCH(Schedule!S$20&amp;Schedule!$B22,Mastersheet!$H:$H,0)),"")</f>
        <v/>
      </c>
      <c r="T22" s="23" t="str">
        <f>IFERROR(INDEX(Mastersheet!$F:$F,MATCH(Schedule!T$20&amp;Schedule!$B22,Mastersheet!$H:$H,0)),"")</f>
        <v/>
      </c>
      <c r="U22" s="23" t="str">
        <f>IFERROR(INDEX(Mastersheet!$F:$F,MATCH(Schedule!U$20&amp;Schedule!$B22,Mastersheet!$H:$H,0)),"")</f>
        <v/>
      </c>
      <c r="V22" s="23" t="str">
        <f>IFERROR(INDEX(Mastersheet!$F:$F,MATCH(Schedule!V$20&amp;Schedule!$B22,Mastersheet!$H:$H,0)),"")</f>
        <v/>
      </c>
      <c r="W22" s="23" t="str">
        <f>IFERROR(INDEX(Mastersheet!$F:$F,MATCH(Schedule!W$20&amp;Schedule!$B22,Mastersheet!$H:$H,0)),"")</f>
        <v/>
      </c>
      <c r="X22" s="23" t="str">
        <f>IFERROR(INDEX(Mastersheet!$F:$F,MATCH(Schedule!X$20&amp;Schedule!$B22,Mastersheet!$H:$H,0)),"")</f>
        <v/>
      </c>
      <c r="Y22" s="23" t="str">
        <f>IFERROR(INDEX(Mastersheet!$F:$F,MATCH(Schedule!Y$20&amp;Schedule!$B22,Mastersheet!$H:$H,0)),"")</f>
        <v/>
      </c>
      <c r="Z22" s="23" t="str">
        <f>IFERROR(INDEX(Mastersheet!$F:$F,MATCH(Schedule!Z$20&amp;Schedule!$B22,Mastersheet!$H:$H,0)),"")</f>
        <v/>
      </c>
      <c r="AA22" s="23" t="str">
        <f>IFERROR(INDEX(Mastersheet!$F:$F,MATCH(Schedule!AA$20&amp;Schedule!$B22,Mastersheet!$H:$H,0)),"")</f>
        <v/>
      </c>
      <c r="AB22" s="23" t="str">
        <f>IFERROR(INDEX(Mastersheet!$F:$F,MATCH(Schedule!AB$20&amp;Schedule!$B22,Mastersheet!$H:$H,0)),"")</f>
        <v/>
      </c>
      <c r="AC22" s="23" t="str">
        <f>IFERROR(INDEX(Mastersheet!$F:$F,MATCH(Schedule!AC$20&amp;Schedule!$B22,Mastersheet!$H:$H,0)),"")</f>
        <v/>
      </c>
      <c r="AD22" s="23" t="str">
        <f>IFERROR(INDEX(Mastersheet!$F:$F,MATCH(Schedule!AD$20&amp;Schedule!$B22,Mastersheet!$H:$H,0)),"")</f>
        <v/>
      </c>
    </row>
    <row r="23" spans="2:33" hidden="1">
      <c r="B23" s="80" t="str">
        <f>'Reference sheet'!H6</f>
        <v>Sam</v>
      </c>
      <c r="C23" s="23" t="str">
        <f>IFERROR(INDEX(Mastersheet!$F:$F,MATCH(Schedule!C$20&amp;Schedule!$B23,Mastersheet!$H:$H,0)),"")</f>
        <v/>
      </c>
      <c r="D23" s="23" t="str">
        <f>IFERROR(INDEX(Mastersheet!$F:$F,MATCH(Schedule!D$20&amp;Schedule!$B23,Mastersheet!$H:$H,0)),"")</f>
        <v/>
      </c>
      <c r="E23" s="23" t="str">
        <f>IFERROR(INDEX(Mastersheet!$F:$F,MATCH(Schedule!E$20&amp;Schedule!$B23,Mastersheet!$H:$H,0)),"")</f>
        <v/>
      </c>
      <c r="F23" s="23" t="str">
        <f>IFERROR(INDEX(Mastersheet!$F:$F,MATCH(Schedule!F$20&amp;Schedule!$B23,Mastersheet!$H:$H,0)),"")</f>
        <v/>
      </c>
      <c r="G23" s="23" t="str">
        <f>IFERROR(INDEX(Mastersheet!$F:$F,MATCH(Schedule!G$20&amp;Schedule!$B23,Mastersheet!$H:$H,0)),"")</f>
        <v/>
      </c>
      <c r="H23" s="23" t="str">
        <f>IFERROR(INDEX(Mastersheet!$F:$F,MATCH(Schedule!H$20&amp;Schedule!$B23,Mastersheet!$H:$H,0)),"")</f>
        <v/>
      </c>
      <c r="I23" s="23" t="str">
        <f>IFERROR(INDEX(Mastersheet!$F:$F,MATCH(Schedule!I$20&amp;Schedule!$B23,Mastersheet!$H:$H,0)),"")</f>
        <v/>
      </c>
      <c r="J23" s="23" t="str">
        <f>IFERROR(INDEX(Mastersheet!$F:$F,MATCH(Schedule!J$20&amp;Schedule!$B23,Mastersheet!$H:$H,0)),"")</f>
        <v/>
      </c>
      <c r="K23" s="23" t="str">
        <f>IFERROR(INDEX(Mastersheet!$F:$F,MATCH(Schedule!K$20&amp;Schedule!$B23,Mastersheet!$H:$H,0)),"")</f>
        <v/>
      </c>
      <c r="L23" s="23" t="str">
        <f>IFERROR(INDEX(Mastersheet!$F:$F,MATCH(Schedule!L$20&amp;Schedule!$B23,Mastersheet!$H:$H,0)),"")</f>
        <v/>
      </c>
      <c r="M23" s="23" t="str">
        <f>IFERROR(INDEX(Mastersheet!$F:$F,MATCH(Schedule!M$20&amp;Schedule!$B23,Mastersheet!$H:$H,0)),"")</f>
        <v/>
      </c>
      <c r="N23" s="23" t="str">
        <f>IFERROR(INDEX(Mastersheet!$F:$F,MATCH(Schedule!N$20&amp;Schedule!$B23,Mastersheet!$H:$H,0)),"")</f>
        <v/>
      </c>
      <c r="O23" s="23" t="str">
        <f>IFERROR(INDEX(Mastersheet!$F:$F,MATCH(Schedule!O$20&amp;Schedule!$B23,Mastersheet!$H:$H,0)),"")</f>
        <v/>
      </c>
      <c r="P23" s="23" t="str">
        <f>IFERROR(INDEX(Mastersheet!$F:$F,MATCH(Schedule!P$20&amp;Schedule!$B23,Mastersheet!$H:$H,0)),"")</f>
        <v/>
      </c>
      <c r="Q23" s="23" t="str">
        <f>IFERROR(INDEX(Mastersheet!$F:$F,MATCH(Schedule!Q$20&amp;Schedule!$B23,Mastersheet!$H:$H,0)),"")</f>
        <v/>
      </c>
      <c r="R23" s="23" t="str">
        <f>IFERROR(INDEX(Mastersheet!$F:$F,MATCH(Schedule!R$20&amp;Schedule!$B23,Mastersheet!$H:$H,0)),"")</f>
        <v/>
      </c>
      <c r="S23" s="23" t="str">
        <f>IFERROR(INDEX(Mastersheet!$F:$F,MATCH(Schedule!S$20&amp;Schedule!$B23,Mastersheet!$H:$H,0)),"")</f>
        <v/>
      </c>
      <c r="T23" s="23" t="str">
        <f>IFERROR(INDEX(Mastersheet!$F:$F,MATCH(Schedule!T$20&amp;Schedule!$B23,Mastersheet!$H:$H,0)),"")</f>
        <v/>
      </c>
      <c r="U23" s="23" t="str">
        <f>IFERROR(INDEX(Mastersheet!$F:$F,MATCH(Schedule!U$20&amp;Schedule!$B23,Mastersheet!$H:$H,0)),"")</f>
        <v/>
      </c>
      <c r="V23" s="23" t="str">
        <f>IFERROR(INDEX(Mastersheet!$F:$F,MATCH(Schedule!V$20&amp;Schedule!$B23,Mastersheet!$H:$H,0)),"")</f>
        <v/>
      </c>
      <c r="W23" s="23" t="str">
        <f>IFERROR(INDEX(Mastersheet!$F:$F,MATCH(Schedule!W$20&amp;Schedule!$B23,Mastersheet!$H:$H,0)),"")</f>
        <v/>
      </c>
      <c r="X23" s="23" t="str">
        <f>IFERROR(INDEX(Mastersheet!$F:$F,MATCH(Schedule!X$20&amp;Schedule!$B23,Mastersheet!$H:$H,0)),"")</f>
        <v/>
      </c>
      <c r="Y23" s="23" t="str">
        <f>IFERROR(INDEX(Mastersheet!$F:$F,MATCH(Schedule!Y$20&amp;Schedule!$B23,Mastersheet!$H:$H,0)),"")</f>
        <v/>
      </c>
      <c r="Z23" s="23" t="str">
        <f>IFERROR(INDEX(Mastersheet!$F:$F,MATCH(Schedule!Z$20&amp;Schedule!$B23,Mastersheet!$H:$H,0)),"")</f>
        <v/>
      </c>
      <c r="AA23" s="23" t="str">
        <f>IFERROR(INDEX(Mastersheet!$F:$F,MATCH(Schedule!AA$20&amp;Schedule!$B23,Mastersheet!$H:$H,0)),"")</f>
        <v/>
      </c>
      <c r="AB23" s="23" t="str">
        <f>IFERROR(INDEX(Mastersheet!$F:$F,MATCH(Schedule!AB$20&amp;Schedule!$B23,Mastersheet!$H:$H,0)),"")</f>
        <v/>
      </c>
      <c r="AC23" s="23" t="str">
        <f>IFERROR(INDEX(Mastersheet!$F:$F,MATCH(Schedule!AC$20&amp;Schedule!$B23,Mastersheet!$H:$H,0)),"")</f>
        <v/>
      </c>
      <c r="AD23" s="23" t="str">
        <f>IFERROR(INDEX(Mastersheet!$F:$F,MATCH(Schedule!AD$20&amp;Schedule!$B23,Mastersheet!$H:$H,0)),"")</f>
        <v/>
      </c>
    </row>
    <row r="24" spans="2:33" hidden="1">
      <c r="B24" s="80" t="str">
        <f>'Reference sheet'!H8</f>
        <v>Jordan</v>
      </c>
      <c r="C24" s="23" t="str">
        <f>IFERROR(INDEX(Mastersheet!$F:$F,MATCH(Schedule!C$20&amp;Schedule!$B24,Mastersheet!$H:$H,0)),"")</f>
        <v/>
      </c>
      <c r="D24" s="23" t="str">
        <f>IFERROR(INDEX(Mastersheet!$F:$F,MATCH(Schedule!D$20&amp;Schedule!$B24,Mastersheet!$H:$H,0)),"")</f>
        <v/>
      </c>
      <c r="E24" s="23" t="str">
        <f>IFERROR(INDEX(Mastersheet!$F:$F,MATCH(Schedule!E$20&amp;Schedule!$B24,Mastersheet!$H:$H,0)),"")</f>
        <v/>
      </c>
      <c r="F24" s="23" t="str">
        <f>IFERROR(INDEX(Mastersheet!$F:$F,MATCH(Schedule!F$20&amp;Schedule!$B24,Mastersheet!$H:$H,0)),"")</f>
        <v/>
      </c>
      <c r="G24" s="23" t="str">
        <f>IFERROR(INDEX(Mastersheet!$F:$F,MATCH(Schedule!G$20&amp;Schedule!$B24,Mastersheet!$H:$H,0)),"")</f>
        <v/>
      </c>
      <c r="H24" s="23" t="str">
        <f>IFERROR(INDEX(Mastersheet!$F:$F,MATCH(Schedule!H$20&amp;Schedule!$B24,Mastersheet!$H:$H,0)),"")</f>
        <v/>
      </c>
      <c r="I24" s="23" t="str">
        <f>IFERROR(INDEX(Mastersheet!$F:$F,MATCH(Schedule!I$20&amp;Schedule!$B24,Mastersheet!$H:$H,0)),"")</f>
        <v/>
      </c>
      <c r="J24" s="23" t="str">
        <f>IFERROR(INDEX(Mastersheet!$F:$F,MATCH(Schedule!J$20&amp;Schedule!$B24,Mastersheet!$H:$H,0)),"")</f>
        <v/>
      </c>
      <c r="K24" s="23" t="str">
        <f>IFERROR(INDEX(Mastersheet!$F:$F,MATCH(Schedule!K$20&amp;Schedule!$B24,Mastersheet!$H:$H,0)),"")</f>
        <v/>
      </c>
      <c r="L24" s="23" t="str">
        <f>IFERROR(INDEX(Mastersheet!$F:$F,MATCH(Schedule!L$20&amp;Schedule!$B24,Mastersheet!$H:$H,0)),"")</f>
        <v/>
      </c>
      <c r="M24" s="23" t="str">
        <f>IFERROR(INDEX(Mastersheet!$F:$F,MATCH(Schedule!M$20&amp;Schedule!$B24,Mastersheet!$H:$H,0)),"")</f>
        <v/>
      </c>
      <c r="N24" s="23" t="str">
        <f>IFERROR(INDEX(Mastersheet!$F:$F,MATCH(Schedule!N$20&amp;Schedule!$B24,Mastersheet!$H:$H,0)),"")</f>
        <v/>
      </c>
      <c r="O24" s="23" t="str">
        <f>IFERROR(INDEX(Mastersheet!$F:$F,MATCH(Schedule!O$20&amp;Schedule!$B24,Mastersheet!$H:$H,0)),"")</f>
        <v/>
      </c>
      <c r="P24" s="23" t="str">
        <f>IFERROR(INDEX(Mastersheet!$F:$F,MATCH(Schedule!P$20&amp;Schedule!$B24,Mastersheet!$H:$H,0)),"")</f>
        <v/>
      </c>
      <c r="Q24" s="23" t="str">
        <f>IFERROR(INDEX(Mastersheet!$F:$F,MATCH(Schedule!Q$20&amp;Schedule!$B24,Mastersheet!$H:$H,0)),"")</f>
        <v/>
      </c>
      <c r="R24" s="23" t="str">
        <f>IFERROR(INDEX(Mastersheet!$F:$F,MATCH(Schedule!R$20&amp;Schedule!$B24,Mastersheet!$H:$H,0)),"")</f>
        <v/>
      </c>
      <c r="S24" s="23" t="str">
        <f>IFERROR(INDEX(Mastersheet!$F:$F,MATCH(Schedule!S$20&amp;Schedule!$B24,Mastersheet!$H:$H,0)),"")</f>
        <v/>
      </c>
      <c r="T24" s="23" t="str">
        <f>IFERROR(INDEX(Mastersheet!$F:$F,MATCH(Schedule!T$20&amp;Schedule!$B24,Mastersheet!$H:$H,0)),"")</f>
        <v/>
      </c>
      <c r="U24" s="23" t="str">
        <f>IFERROR(INDEX(Mastersheet!$F:$F,MATCH(Schedule!U$20&amp;Schedule!$B24,Mastersheet!$H:$H,0)),"")</f>
        <v/>
      </c>
      <c r="V24" s="23" t="str">
        <f>IFERROR(INDEX(Mastersheet!$F:$F,MATCH(Schedule!V$20&amp;Schedule!$B24,Mastersheet!$H:$H,0)),"")</f>
        <v/>
      </c>
      <c r="W24" s="23" t="str">
        <f>IFERROR(INDEX(Mastersheet!$F:$F,MATCH(Schedule!W$20&amp;Schedule!$B24,Mastersheet!$H:$H,0)),"")</f>
        <v/>
      </c>
      <c r="X24" s="23" t="str">
        <f>IFERROR(INDEX(Mastersheet!$F:$F,MATCH(Schedule!X$20&amp;Schedule!$B24,Mastersheet!$H:$H,0)),"")</f>
        <v/>
      </c>
      <c r="Y24" s="23" t="str">
        <f>IFERROR(INDEX(Mastersheet!$F:$F,MATCH(Schedule!Y$20&amp;Schedule!$B24,Mastersheet!$H:$H,0)),"")</f>
        <v/>
      </c>
      <c r="Z24" s="23" t="str">
        <f>IFERROR(INDEX(Mastersheet!$F:$F,MATCH(Schedule!Z$20&amp;Schedule!$B24,Mastersheet!$H:$H,0)),"")</f>
        <v/>
      </c>
      <c r="AA24" s="23" t="str">
        <f>IFERROR(INDEX(Mastersheet!$F:$F,MATCH(Schedule!AA$20&amp;Schedule!$B24,Mastersheet!$H:$H,0)),"")</f>
        <v/>
      </c>
      <c r="AB24" s="23" t="str">
        <f>IFERROR(INDEX(Mastersheet!$F:$F,MATCH(Schedule!AB$20&amp;Schedule!$B24,Mastersheet!$H:$H,0)),"")</f>
        <v/>
      </c>
      <c r="AC24" s="23" t="str">
        <f>IFERROR(INDEX(Mastersheet!$F:$F,MATCH(Schedule!AC$20&amp;Schedule!$B24,Mastersheet!$H:$H,0)),"")</f>
        <v/>
      </c>
      <c r="AD24" s="23" t="str">
        <f>IFERROR(INDEX(Mastersheet!$F:$F,MATCH(Schedule!AD$20&amp;Schedule!$B24,Mastersheet!$H:$H,0)),"")</f>
        <v/>
      </c>
    </row>
    <row r="25" spans="2:33" hidden="1">
      <c r="B25" s="80" t="str">
        <f>'Reference sheet'!H9</f>
        <v>Jon</v>
      </c>
      <c r="C25" s="23" t="str">
        <f>IFERROR(INDEX(Mastersheet!$F:$F,MATCH(Schedule!C$20&amp;Schedule!$B25,Mastersheet!$H:$H,0)),"")</f>
        <v/>
      </c>
      <c r="D25" s="23" t="str">
        <f>IFERROR(INDEX(Mastersheet!$F:$F,MATCH(Schedule!D$20&amp;Schedule!$B25,Mastersheet!$H:$H,0)),"")</f>
        <v/>
      </c>
      <c r="E25" s="23" t="str">
        <f>IFERROR(INDEX(Mastersheet!$F:$F,MATCH(Schedule!E$20&amp;Schedule!$B25,Mastersheet!$H:$H,0)),"")</f>
        <v/>
      </c>
      <c r="F25" s="23" t="str">
        <f>IFERROR(INDEX(Mastersheet!$F:$F,MATCH(Schedule!F$20&amp;Schedule!$B25,Mastersheet!$H:$H,0)),"")</f>
        <v/>
      </c>
      <c r="G25" s="23" t="str">
        <f>IFERROR(INDEX(Mastersheet!$F:$F,MATCH(Schedule!G$20&amp;Schedule!$B25,Mastersheet!$H:$H,0)),"")</f>
        <v/>
      </c>
      <c r="H25" s="23" t="str">
        <f>IFERROR(INDEX(Mastersheet!$F:$F,MATCH(Schedule!H$20&amp;Schedule!$B25,Mastersheet!$H:$H,0)),"")</f>
        <v/>
      </c>
      <c r="I25" s="23" t="str">
        <f>IFERROR(INDEX(Mastersheet!$F:$F,MATCH(Schedule!I$20&amp;Schedule!$B25,Mastersheet!$H:$H,0)),"")</f>
        <v/>
      </c>
      <c r="J25" s="23" t="str">
        <f>IFERROR(INDEX(Mastersheet!$F:$F,MATCH(Schedule!J$20&amp;Schedule!$B25,Mastersheet!$H:$H,0)),"")</f>
        <v/>
      </c>
      <c r="K25" s="23" t="str">
        <f>IFERROR(INDEX(Mastersheet!$F:$F,MATCH(Schedule!K$20&amp;Schedule!$B25,Mastersheet!$H:$H,0)),"")</f>
        <v/>
      </c>
      <c r="L25" s="23" t="str">
        <f>IFERROR(INDEX(Mastersheet!$F:$F,MATCH(Schedule!L$20&amp;Schedule!$B25,Mastersheet!$H:$H,0)),"")</f>
        <v/>
      </c>
      <c r="M25" s="23" t="str">
        <f>IFERROR(INDEX(Mastersheet!$F:$F,MATCH(Schedule!M$20&amp;Schedule!$B25,Mastersheet!$H:$H,0)),"")</f>
        <v/>
      </c>
      <c r="N25" s="23" t="str">
        <f>IFERROR(INDEX(Mastersheet!$F:$F,MATCH(Schedule!N$20&amp;Schedule!$B25,Mastersheet!$H:$H,0)),"")</f>
        <v/>
      </c>
      <c r="O25" s="23" t="str">
        <f>IFERROR(INDEX(Mastersheet!$F:$F,MATCH(Schedule!O$20&amp;Schedule!$B25,Mastersheet!$H:$H,0)),"")</f>
        <v/>
      </c>
      <c r="P25" s="23" t="str">
        <f>IFERROR(INDEX(Mastersheet!$F:$F,MATCH(Schedule!P$20&amp;Schedule!$B25,Mastersheet!$H:$H,0)),"")</f>
        <v/>
      </c>
      <c r="Q25" s="23" t="str">
        <f>IFERROR(INDEX(Mastersheet!$F:$F,MATCH(Schedule!Q$20&amp;Schedule!$B25,Mastersheet!$H:$H,0)),"")</f>
        <v/>
      </c>
      <c r="R25" s="23" t="str">
        <f>IFERROR(INDEX(Mastersheet!$F:$F,MATCH(Schedule!R$20&amp;Schedule!$B25,Mastersheet!$H:$H,0)),"")</f>
        <v/>
      </c>
      <c r="S25" s="23" t="str">
        <f>IFERROR(INDEX(Mastersheet!$F:$F,MATCH(Schedule!S$20&amp;Schedule!$B25,Mastersheet!$H:$H,0)),"")</f>
        <v/>
      </c>
      <c r="T25" s="23" t="str">
        <f>IFERROR(INDEX(Mastersheet!$F:$F,MATCH(Schedule!T$20&amp;Schedule!$B25,Mastersheet!$H:$H,0)),"")</f>
        <v/>
      </c>
      <c r="U25" s="23" t="str">
        <f>IFERROR(INDEX(Mastersheet!$F:$F,MATCH(Schedule!U$20&amp;Schedule!$B25,Mastersheet!$H:$H,0)),"")</f>
        <v/>
      </c>
      <c r="V25" s="23" t="str">
        <f>IFERROR(INDEX(Mastersheet!$F:$F,MATCH(Schedule!V$20&amp;Schedule!$B25,Mastersheet!$H:$H,0)),"")</f>
        <v/>
      </c>
      <c r="W25" s="23" t="str">
        <f>IFERROR(INDEX(Mastersheet!$F:$F,MATCH(Schedule!W$20&amp;Schedule!$B25,Mastersheet!$H:$H,0)),"")</f>
        <v/>
      </c>
      <c r="X25" s="23" t="str">
        <f>IFERROR(INDEX(Mastersheet!$F:$F,MATCH(Schedule!X$20&amp;Schedule!$B25,Mastersheet!$H:$H,0)),"")</f>
        <v/>
      </c>
      <c r="Y25" s="23" t="str">
        <f>IFERROR(INDEX(Mastersheet!$F:$F,MATCH(Schedule!Y$20&amp;Schedule!$B25,Mastersheet!$H:$H,0)),"")</f>
        <v/>
      </c>
      <c r="Z25" s="23" t="str">
        <f>IFERROR(INDEX(Mastersheet!$F:$F,MATCH(Schedule!Z$20&amp;Schedule!$B25,Mastersheet!$H:$H,0)),"")</f>
        <v/>
      </c>
      <c r="AA25" s="23" t="str">
        <f>IFERROR(INDEX(Mastersheet!$F:$F,MATCH(Schedule!AA$20&amp;Schedule!$B25,Mastersheet!$H:$H,0)),"")</f>
        <v/>
      </c>
      <c r="AB25" s="23" t="str">
        <f>IFERROR(INDEX(Mastersheet!$F:$F,MATCH(Schedule!AB$20&amp;Schedule!$B25,Mastersheet!$H:$H,0)),"")</f>
        <v/>
      </c>
      <c r="AC25" s="23" t="str">
        <f>IFERROR(INDEX(Mastersheet!$F:$F,MATCH(Schedule!AC$20&amp;Schedule!$B25,Mastersheet!$H:$H,0)),"")</f>
        <v/>
      </c>
      <c r="AD25" s="23" t="str">
        <f>IFERROR(INDEX(Mastersheet!$F:$F,MATCH(Schedule!AD$20&amp;Schedule!$B25,Mastersheet!$H:$H,0)),"")</f>
        <v/>
      </c>
    </row>
    <row r="26" spans="2:33" hidden="1">
      <c r="B26" s="44"/>
    </row>
    <row r="27" spans="2:33" hidden="1">
      <c r="B27" s="44"/>
    </row>
    <row r="28" spans="2:33" hidden="1">
      <c r="B28" s="82"/>
      <c r="C28" s="82">
        <v>42795</v>
      </c>
      <c r="D28" s="82">
        <v>42796</v>
      </c>
      <c r="E28" s="82">
        <v>42797</v>
      </c>
      <c r="F28" s="82">
        <v>42798</v>
      </c>
      <c r="G28" s="82">
        <v>42799</v>
      </c>
      <c r="H28" s="82">
        <v>42800</v>
      </c>
      <c r="I28" s="82">
        <v>42801</v>
      </c>
      <c r="J28" s="82">
        <v>42802</v>
      </c>
      <c r="K28" s="82">
        <v>42803</v>
      </c>
      <c r="L28" s="82">
        <v>42804</v>
      </c>
      <c r="M28" s="82">
        <v>42805</v>
      </c>
      <c r="N28" s="82">
        <v>42806</v>
      </c>
      <c r="O28" s="82">
        <v>42807</v>
      </c>
      <c r="P28" s="82">
        <v>42808</v>
      </c>
      <c r="Q28" s="82">
        <v>42809</v>
      </c>
      <c r="R28" s="82">
        <v>42810</v>
      </c>
      <c r="S28" s="82">
        <v>42811</v>
      </c>
      <c r="T28" s="82">
        <v>42812</v>
      </c>
      <c r="U28" s="82">
        <v>42813</v>
      </c>
      <c r="V28" s="82">
        <v>42814</v>
      </c>
      <c r="W28" s="82">
        <v>42815</v>
      </c>
      <c r="X28" s="82">
        <v>42816</v>
      </c>
      <c r="Y28" s="82">
        <v>42817</v>
      </c>
      <c r="Z28" s="82">
        <v>42818</v>
      </c>
      <c r="AA28" s="82">
        <v>42819</v>
      </c>
      <c r="AB28" s="82">
        <v>42820</v>
      </c>
      <c r="AC28" s="82">
        <v>42821</v>
      </c>
      <c r="AD28" s="82">
        <v>42822</v>
      </c>
      <c r="AE28" s="82">
        <v>42823</v>
      </c>
      <c r="AF28" s="82">
        <v>42824</v>
      </c>
      <c r="AG28" s="82">
        <v>42825</v>
      </c>
    </row>
    <row r="29" spans="2:33" hidden="1">
      <c r="B29" s="81" t="str">
        <f>'Reference sheet'!H4</f>
        <v>Andy</v>
      </c>
      <c r="C29" s="23" t="str">
        <f>IFERROR(INDEX(Mastersheet!$F:$F,MATCH(Schedule!C$28&amp;Schedule!$B29,Mastersheet!$H:$H,0)),"")</f>
        <v/>
      </c>
      <c r="D29" s="23" t="str">
        <f>IFERROR(INDEX(Mastersheet!$F:$F,MATCH(Schedule!D$28&amp;Schedule!$B29,Mastersheet!$H:$H,0)),"")</f>
        <v/>
      </c>
      <c r="E29" s="23" t="str">
        <f>IFERROR(INDEX(Mastersheet!$F:$F,MATCH(Schedule!E$28&amp;Schedule!$B29,Mastersheet!$H:$H,0)),"")</f>
        <v/>
      </c>
      <c r="F29" s="23" t="str">
        <f>IFERROR(INDEX(Mastersheet!$F:$F,MATCH(Schedule!F$28&amp;Schedule!$B29,Mastersheet!$H:$H,0)),"")</f>
        <v/>
      </c>
      <c r="G29" s="23" t="str">
        <f>IFERROR(INDEX(Mastersheet!$F:$F,MATCH(Schedule!G$28&amp;Schedule!$B29,Mastersheet!$H:$H,0)),"")</f>
        <v/>
      </c>
      <c r="H29" s="23" t="str">
        <f>IFERROR(INDEX(Mastersheet!$F:$F,MATCH(Schedule!H$28&amp;Schedule!$B29,Mastersheet!$H:$H,0)),"")</f>
        <v/>
      </c>
      <c r="I29" s="23" t="str">
        <f>IFERROR(INDEX(Mastersheet!$F:$F,MATCH(Schedule!I$28&amp;Schedule!$B29,Mastersheet!$H:$H,0)),"")</f>
        <v/>
      </c>
      <c r="J29" s="23" t="str">
        <f>IFERROR(INDEX(Mastersheet!$F:$F,MATCH(Schedule!J$28&amp;Schedule!$B29,Mastersheet!$H:$H,0)),"")</f>
        <v/>
      </c>
      <c r="K29" s="23" t="str">
        <f>IFERROR(INDEX(Mastersheet!$F:$F,MATCH(Schedule!K$28&amp;Schedule!$B29,Mastersheet!$H:$H,0)),"")</f>
        <v/>
      </c>
      <c r="L29" s="23" t="str">
        <f>IFERROR(INDEX(Mastersheet!$F:$F,MATCH(Schedule!L$28&amp;Schedule!$B29,Mastersheet!$H:$H,0)),"")</f>
        <v/>
      </c>
      <c r="M29" s="23" t="str">
        <f>IFERROR(INDEX(Mastersheet!$F:$F,MATCH(Schedule!M$28&amp;Schedule!$B29,Mastersheet!$H:$H,0)),"")</f>
        <v/>
      </c>
      <c r="N29" s="23" t="str">
        <f>IFERROR(INDEX(Mastersheet!$F:$F,MATCH(Schedule!N$28&amp;Schedule!$B29,Mastersheet!$H:$H,0)),"")</f>
        <v/>
      </c>
      <c r="O29" s="23" t="str">
        <f>IFERROR(INDEX(Mastersheet!$F:$F,MATCH(Schedule!O$28&amp;Schedule!$B29,Mastersheet!$H:$H,0)),"")</f>
        <v/>
      </c>
      <c r="P29" s="23" t="str">
        <f>IFERROR(INDEX(Mastersheet!$F:$F,MATCH(Schedule!P$28&amp;Schedule!$B29,Mastersheet!$H:$H,0)),"")</f>
        <v/>
      </c>
      <c r="Q29" s="23" t="str">
        <f>IFERROR(INDEX(Mastersheet!$F:$F,MATCH(Schedule!Q$28&amp;Schedule!$B29,Mastersheet!$H:$H,0)),"")</f>
        <v/>
      </c>
      <c r="R29" s="23" t="str">
        <f>IFERROR(INDEX(Mastersheet!$F:$F,MATCH(Schedule!R$28&amp;Schedule!$B29,Mastersheet!$H:$H,0)),"")</f>
        <v/>
      </c>
      <c r="S29" s="23" t="str">
        <f>IFERROR(INDEX(Mastersheet!$F:$F,MATCH(Schedule!S$28&amp;Schedule!$B29,Mastersheet!$H:$H,0)),"")</f>
        <v/>
      </c>
      <c r="T29" s="23" t="str">
        <f>IFERROR(INDEX(Mastersheet!$F:$F,MATCH(Schedule!T$28&amp;Schedule!$B29,Mastersheet!$H:$H,0)),"")</f>
        <v/>
      </c>
      <c r="U29" s="23" t="str">
        <f>IFERROR(INDEX(Mastersheet!$F:$F,MATCH(Schedule!U$28&amp;Schedule!$B29,Mastersheet!$H:$H,0)),"")</f>
        <v/>
      </c>
      <c r="V29" s="23" t="str">
        <f>IFERROR(INDEX(Mastersheet!$F:$F,MATCH(Schedule!V$28&amp;Schedule!$B29,Mastersheet!$H:$H,0)),"")</f>
        <v/>
      </c>
      <c r="W29" s="23" t="str">
        <f>IFERROR(INDEX(Mastersheet!$F:$F,MATCH(Schedule!W$28&amp;Schedule!$B29,Mastersheet!$H:$H,0)),"")</f>
        <v/>
      </c>
      <c r="X29" s="23" t="str">
        <f>IFERROR(INDEX(Mastersheet!$F:$F,MATCH(Schedule!X$28&amp;Schedule!$B29,Mastersheet!$H:$H,0)),"")</f>
        <v/>
      </c>
      <c r="Y29" s="23" t="str">
        <f>IFERROR(INDEX(Mastersheet!$F:$F,MATCH(Schedule!Y$28&amp;Schedule!$B29,Mastersheet!$H:$H,0)),"")</f>
        <v/>
      </c>
      <c r="Z29" s="23" t="str">
        <f>IFERROR(INDEX(Mastersheet!$F:$F,MATCH(Schedule!Z$28&amp;Schedule!$B29,Mastersheet!$H:$H,0)),"")</f>
        <v/>
      </c>
      <c r="AA29" s="23" t="str">
        <f>IFERROR(INDEX(Mastersheet!$F:$F,MATCH(Schedule!AA$28&amp;Schedule!$B29,Mastersheet!$H:$H,0)),"")</f>
        <v/>
      </c>
      <c r="AB29" s="23" t="str">
        <f>IFERROR(INDEX(Mastersheet!$F:$F,MATCH(Schedule!AB$28&amp;Schedule!$B29,Mastersheet!$H:$H,0)),"")</f>
        <v/>
      </c>
      <c r="AC29" s="23" t="str">
        <f>IFERROR(INDEX(Mastersheet!$F:$F,MATCH(Schedule!AC$28&amp;Schedule!$B29,Mastersheet!$H:$H,0)),"")</f>
        <v/>
      </c>
      <c r="AD29" s="23" t="str">
        <f>IFERROR(INDEX(Mastersheet!$F:$F,MATCH(Schedule!AD$28&amp;Schedule!$B29,Mastersheet!$H:$H,0)),"")</f>
        <v/>
      </c>
      <c r="AE29" s="23" t="str">
        <f>IFERROR(INDEX(Mastersheet!$F:$F,MATCH(Schedule!AE$28&amp;Schedule!$B29,Mastersheet!$H:$H,0)),"")</f>
        <v/>
      </c>
      <c r="AF29" s="23" t="str">
        <f>IFERROR(INDEX(Mastersheet!$F:$F,MATCH(Schedule!AF$28&amp;Schedule!$B29,Mastersheet!$H:$H,0)),"")</f>
        <v/>
      </c>
      <c r="AG29" s="23" t="str">
        <f>IFERROR(INDEX(Mastersheet!$F:$F,MATCH(Schedule!AG$28&amp;Schedule!$B29,Mastersheet!$H:$H,0)),"")</f>
        <v/>
      </c>
    </row>
    <row r="30" spans="2:33" hidden="1">
      <c r="B30" s="81" t="str">
        <f>'Reference sheet'!H5</f>
        <v>Danny</v>
      </c>
      <c r="C30" s="23" t="str">
        <f>IFERROR(INDEX(Mastersheet!$F:$F,MATCH(Schedule!C$28&amp;Schedule!$B30,Mastersheet!$H:$H,0)),"")</f>
        <v/>
      </c>
      <c r="D30" s="23" t="str">
        <f>IFERROR(INDEX(Mastersheet!$F:$F,MATCH(Schedule!D$28&amp;Schedule!$B30,Mastersheet!$H:$H,0)),"")</f>
        <v/>
      </c>
      <c r="E30" s="23" t="str">
        <f>IFERROR(INDEX(Mastersheet!$F:$F,MATCH(Schedule!E$28&amp;Schedule!$B30,Mastersheet!$H:$H,0)),"")</f>
        <v/>
      </c>
      <c r="F30" s="23" t="str">
        <f>IFERROR(INDEX(Mastersheet!$F:$F,MATCH(Schedule!F$28&amp;Schedule!$B30,Mastersheet!$H:$H,0)),"")</f>
        <v/>
      </c>
      <c r="G30" s="23" t="str">
        <f>IFERROR(INDEX(Mastersheet!$F:$F,MATCH(Schedule!G$28&amp;Schedule!$B30,Mastersheet!$H:$H,0)),"")</f>
        <v/>
      </c>
      <c r="H30" s="23" t="str">
        <f>IFERROR(INDEX(Mastersheet!$F:$F,MATCH(Schedule!H$28&amp;Schedule!$B30,Mastersheet!$H:$H,0)),"")</f>
        <v/>
      </c>
      <c r="I30" s="23" t="str">
        <f>IFERROR(INDEX(Mastersheet!$F:$F,MATCH(Schedule!I$28&amp;Schedule!$B30,Mastersheet!$H:$H,0)),"")</f>
        <v/>
      </c>
      <c r="J30" s="23" t="str">
        <f>IFERROR(INDEX(Mastersheet!$F:$F,MATCH(Schedule!J$28&amp;Schedule!$B30,Mastersheet!$H:$H,0)),"")</f>
        <v/>
      </c>
      <c r="K30" s="23" t="str">
        <f>IFERROR(INDEX(Mastersheet!$F:$F,MATCH(Schedule!K$28&amp;Schedule!$B30,Mastersheet!$H:$H,0)),"")</f>
        <v/>
      </c>
      <c r="L30" s="23" t="str">
        <f>IFERROR(INDEX(Mastersheet!$F:$F,MATCH(Schedule!L$28&amp;Schedule!$B30,Mastersheet!$H:$H,0)),"")</f>
        <v/>
      </c>
      <c r="M30" s="23" t="str">
        <f>IFERROR(INDEX(Mastersheet!$F:$F,MATCH(Schedule!M$28&amp;Schedule!$B30,Mastersheet!$H:$H,0)),"")</f>
        <v/>
      </c>
      <c r="N30" s="23" t="str">
        <f>IFERROR(INDEX(Mastersheet!$F:$F,MATCH(Schedule!N$28&amp;Schedule!$B30,Mastersheet!$H:$H,0)),"")</f>
        <v/>
      </c>
      <c r="O30" s="23" t="str">
        <f>IFERROR(INDEX(Mastersheet!$F:$F,MATCH(Schedule!O$28&amp;Schedule!$B30,Mastersheet!$H:$H,0)),"")</f>
        <v/>
      </c>
      <c r="P30" s="23" t="str">
        <f>IFERROR(INDEX(Mastersheet!$F:$F,MATCH(Schedule!P$28&amp;Schedule!$B30,Mastersheet!$H:$H,0)),"")</f>
        <v/>
      </c>
      <c r="Q30" s="23" t="str">
        <f>IFERROR(INDEX(Mastersheet!$F:$F,MATCH(Schedule!Q$28&amp;Schedule!$B30,Mastersheet!$H:$H,0)),"")</f>
        <v/>
      </c>
      <c r="R30" s="23" t="str">
        <f>IFERROR(INDEX(Mastersheet!$F:$F,MATCH(Schedule!R$28&amp;Schedule!$B30,Mastersheet!$H:$H,0)),"")</f>
        <v/>
      </c>
      <c r="S30" s="23" t="str">
        <f>IFERROR(INDEX(Mastersheet!$F:$F,MATCH(Schedule!S$28&amp;Schedule!$B30,Mastersheet!$H:$H,0)),"")</f>
        <v/>
      </c>
      <c r="T30" s="23" t="str">
        <f>IFERROR(INDEX(Mastersheet!$F:$F,MATCH(Schedule!T$28&amp;Schedule!$B30,Mastersheet!$H:$H,0)),"")</f>
        <v/>
      </c>
      <c r="U30" s="23" t="str">
        <f>IFERROR(INDEX(Mastersheet!$F:$F,MATCH(Schedule!U$28&amp;Schedule!$B30,Mastersheet!$H:$H,0)),"")</f>
        <v/>
      </c>
      <c r="V30" s="23" t="str">
        <f>IFERROR(INDEX(Mastersheet!$F:$F,MATCH(Schedule!V$28&amp;Schedule!$B30,Mastersheet!$H:$H,0)),"")</f>
        <v/>
      </c>
      <c r="W30" s="23" t="str">
        <f>IFERROR(INDEX(Mastersheet!$F:$F,MATCH(Schedule!W$28&amp;Schedule!$B30,Mastersheet!$H:$H,0)),"")</f>
        <v/>
      </c>
      <c r="X30" s="23" t="str">
        <f>IFERROR(INDEX(Mastersheet!$F:$F,MATCH(Schedule!X$28&amp;Schedule!$B30,Mastersheet!$H:$H,0)),"")</f>
        <v/>
      </c>
      <c r="Y30" s="23" t="str">
        <f>IFERROR(INDEX(Mastersheet!$F:$F,MATCH(Schedule!Y$28&amp;Schedule!$B30,Mastersheet!$H:$H,0)),"")</f>
        <v/>
      </c>
      <c r="Z30" s="23" t="str">
        <f>IFERROR(INDEX(Mastersheet!$F:$F,MATCH(Schedule!Z$28&amp;Schedule!$B30,Mastersheet!$H:$H,0)),"")</f>
        <v/>
      </c>
      <c r="AA30" s="23" t="str">
        <f>IFERROR(INDEX(Mastersheet!$F:$F,MATCH(Schedule!AA$28&amp;Schedule!$B30,Mastersheet!$H:$H,0)),"")</f>
        <v/>
      </c>
      <c r="AB30" s="23" t="str">
        <f>IFERROR(INDEX(Mastersheet!$F:$F,MATCH(Schedule!AB$28&amp;Schedule!$B30,Mastersheet!$H:$H,0)),"")</f>
        <v/>
      </c>
      <c r="AC30" s="23" t="str">
        <f>IFERROR(INDEX(Mastersheet!$F:$F,MATCH(Schedule!AC$28&amp;Schedule!$B30,Mastersheet!$H:$H,0)),"")</f>
        <v/>
      </c>
      <c r="AD30" s="23" t="str">
        <f>IFERROR(INDEX(Mastersheet!$F:$F,MATCH(Schedule!AD$28&amp;Schedule!$B30,Mastersheet!$H:$H,0)),"")</f>
        <v/>
      </c>
      <c r="AE30" s="23" t="str">
        <f>IFERROR(INDEX(Mastersheet!$F:$F,MATCH(Schedule!AE$28&amp;Schedule!$B30,Mastersheet!$H:$H,0)),"")</f>
        <v/>
      </c>
      <c r="AF30" s="23" t="str">
        <f>IFERROR(INDEX(Mastersheet!$F:$F,MATCH(Schedule!AF$28&amp;Schedule!$B30,Mastersheet!$H:$H,0)),"")</f>
        <v/>
      </c>
      <c r="AG30" s="23" t="str">
        <f>IFERROR(INDEX(Mastersheet!$F:$F,MATCH(Schedule!AG$28&amp;Schedule!$B30,Mastersheet!$H:$H,0)),"")</f>
        <v/>
      </c>
    </row>
    <row r="31" spans="2:33" hidden="1">
      <c r="B31" s="81" t="str">
        <f>'Reference sheet'!H6</f>
        <v>Sam</v>
      </c>
      <c r="C31" s="23" t="str">
        <f>IFERROR(INDEX(Mastersheet!$F:$F,MATCH(Schedule!C$28&amp;Schedule!$B31,Mastersheet!$H:$H,0)),"")</f>
        <v/>
      </c>
      <c r="D31" s="23" t="str">
        <f>IFERROR(INDEX(Mastersheet!$F:$F,MATCH(Schedule!D$28&amp;Schedule!$B31,Mastersheet!$H:$H,0)),"")</f>
        <v/>
      </c>
      <c r="E31" s="23" t="str">
        <f>IFERROR(INDEX(Mastersheet!$F:$F,MATCH(Schedule!E$28&amp;Schedule!$B31,Mastersheet!$H:$H,0)),"")</f>
        <v/>
      </c>
      <c r="F31" s="23" t="str">
        <f>IFERROR(INDEX(Mastersheet!$F:$F,MATCH(Schedule!F$28&amp;Schedule!$B31,Mastersheet!$H:$H,0)),"")</f>
        <v/>
      </c>
      <c r="G31" s="23" t="str">
        <f>IFERROR(INDEX(Mastersheet!$F:$F,MATCH(Schedule!G$28&amp;Schedule!$B31,Mastersheet!$H:$H,0)),"")</f>
        <v/>
      </c>
      <c r="H31" s="23" t="str">
        <f>IFERROR(INDEX(Mastersheet!$F:$F,MATCH(Schedule!H$28&amp;Schedule!$B31,Mastersheet!$H:$H,0)),"")</f>
        <v/>
      </c>
      <c r="I31" s="23" t="str">
        <f>IFERROR(INDEX(Mastersheet!$F:$F,MATCH(Schedule!I$28&amp;Schedule!$B31,Mastersheet!$H:$H,0)),"")</f>
        <v/>
      </c>
      <c r="J31" s="23" t="str">
        <f>IFERROR(INDEX(Mastersheet!$F:$F,MATCH(Schedule!J$28&amp;Schedule!$B31,Mastersheet!$H:$H,0)),"")</f>
        <v/>
      </c>
      <c r="K31" s="23" t="str">
        <f>IFERROR(INDEX(Mastersheet!$F:$F,MATCH(Schedule!K$28&amp;Schedule!$B31,Mastersheet!$H:$H,0)),"")</f>
        <v/>
      </c>
      <c r="L31" s="23" t="str">
        <f>IFERROR(INDEX(Mastersheet!$F:$F,MATCH(Schedule!L$28&amp;Schedule!$B31,Mastersheet!$H:$H,0)),"")</f>
        <v/>
      </c>
      <c r="M31" s="23" t="str">
        <f>IFERROR(INDEX(Mastersheet!$F:$F,MATCH(Schedule!M$28&amp;Schedule!$B31,Mastersheet!$H:$H,0)),"")</f>
        <v/>
      </c>
      <c r="N31" s="23" t="str">
        <f>IFERROR(INDEX(Mastersheet!$F:$F,MATCH(Schedule!N$28&amp;Schedule!$B31,Mastersheet!$H:$H,0)),"")</f>
        <v/>
      </c>
      <c r="O31" s="23" t="str">
        <f>IFERROR(INDEX(Mastersheet!$F:$F,MATCH(Schedule!O$28&amp;Schedule!$B31,Mastersheet!$H:$H,0)),"")</f>
        <v/>
      </c>
      <c r="P31" s="23" t="str">
        <f>IFERROR(INDEX(Mastersheet!$F:$F,MATCH(Schedule!P$28&amp;Schedule!$B31,Mastersheet!$H:$H,0)),"")</f>
        <v/>
      </c>
      <c r="Q31" s="23" t="str">
        <f>IFERROR(INDEX(Mastersheet!$F:$F,MATCH(Schedule!Q$28&amp;Schedule!$B31,Mastersheet!$H:$H,0)),"")</f>
        <v/>
      </c>
      <c r="R31" s="23" t="str">
        <f>IFERROR(INDEX(Mastersheet!$F:$F,MATCH(Schedule!R$28&amp;Schedule!$B31,Mastersheet!$H:$H,0)),"")</f>
        <v/>
      </c>
      <c r="S31" s="23" t="str">
        <f>IFERROR(INDEX(Mastersheet!$F:$F,MATCH(Schedule!S$28&amp;Schedule!$B31,Mastersheet!$H:$H,0)),"")</f>
        <v/>
      </c>
      <c r="T31" s="23" t="str">
        <f>IFERROR(INDEX(Mastersheet!$F:$F,MATCH(Schedule!T$28&amp;Schedule!$B31,Mastersheet!$H:$H,0)),"")</f>
        <v/>
      </c>
      <c r="U31" s="23" t="str">
        <f>IFERROR(INDEX(Mastersheet!$F:$F,MATCH(Schedule!U$28&amp;Schedule!$B31,Mastersheet!$H:$H,0)),"")</f>
        <v/>
      </c>
      <c r="V31" s="23" t="str">
        <f>IFERROR(INDEX(Mastersheet!$F:$F,MATCH(Schedule!V$28&amp;Schedule!$B31,Mastersheet!$H:$H,0)),"")</f>
        <v/>
      </c>
      <c r="W31" s="23" t="str">
        <f>IFERROR(INDEX(Mastersheet!$F:$F,MATCH(Schedule!W$28&amp;Schedule!$B31,Mastersheet!$H:$H,0)),"")</f>
        <v/>
      </c>
      <c r="X31" s="23" t="str">
        <f>IFERROR(INDEX(Mastersheet!$F:$F,MATCH(Schedule!X$28&amp;Schedule!$B31,Mastersheet!$H:$H,0)),"")</f>
        <v/>
      </c>
      <c r="Y31" s="23" t="str">
        <f>IFERROR(INDEX(Mastersheet!$F:$F,MATCH(Schedule!Y$28&amp;Schedule!$B31,Mastersheet!$H:$H,0)),"")</f>
        <v/>
      </c>
      <c r="Z31" s="23" t="str">
        <f>IFERROR(INDEX(Mastersheet!$F:$F,MATCH(Schedule!Z$28&amp;Schedule!$B31,Mastersheet!$H:$H,0)),"")</f>
        <v/>
      </c>
      <c r="AA31" s="23" t="str">
        <f>IFERROR(INDEX(Mastersheet!$F:$F,MATCH(Schedule!AA$28&amp;Schedule!$B31,Mastersheet!$H:$H,0)),"")</f>
        <v/>
      </c>
      <c r="AB31" s="23" t="str">
        <f>IFERROR(INDEX(Mastersheet!$F:$F,MATCH(Schedule!AB$28&amp;Schedule!$B31,Mastersheet!$H:$H,0)),"")</f>
        <v/>
      </c>
      <c r="AC31" s="23" t="str">
        <f>IFERROR(INDEX(Mastersheet!$F:$F,MATCH(Schedule!AC$28&amp;Schedule!$B31,Mastersheet!$H:$H,0)),"")</f>
        <v/>
      </c>
      <c r="AD31" s="23" t="str">
        <f>IFERROR(INDEX(Mastersheet!$F:$F,MATCH(Schedule!AD$28&amp;Schedule!$B31,Mastersheet!$H:$H,0)),"")</f>
        <v/>
      </c>
      <c r="AE31" s="23" t="str">
        <f>IFERROR(INDEX(Mastersheet!$F:$F,MATCH(Schedule!AE$28&amp;Schedule!$B31,Mastersheet!$H:$H,0)),"")</f>
        <v/>
      </c>
      <c r="AF31" s="23" t="str">
        <f>IFERROR(INDEX(Mastersheet!$F:$F,MATCH(Schedule!AF$28&amp;Schedule!$B31,Mastersheet!$H:$H,0)),"")</f>
        <v/>
      </c>
      <c r="AG31" s="23" t="str">
        <f>IFERROR(INDEX(Mastersheet!$F:$F,MATCH(Schedule!AG$28&amp;Schedule!$B31,Mastersheet!$H:$H,0)),"")</f>
        <v/>
      </c>
    </row>
    <row r="32" spans="2:33" hidden="1">
      <c r="B32" s="81" t="str">
        <f>'Reference sheet'!H8</f>
        <v>Jordan</v>
      </c>
      <c r="C32" s="23" t="str">
        <f>IFERROR(INDEX(Mastersheet!$F:$F,MATCH(Schedule!C$28&amp;Schedule!$B32,Mastersheet!$H:$H,0)),"")</f>
        <v/>
      </c>
      <c r="D32" s="23" t="str">
        <f>IFERROR(INDEX(Mastersheet!$F:$F,MATCH(Schedule!D$28&amp;Schedule!$B32,Mastersheet!$H:$H,0)),"")</f>
        <v/>
      </c>
      <c r="E32" s="23" t="str">
        <f>IFERROR(INDEX(Mastersheet!$F:$F,MATCH(Schedule!E$28&amp;Schedule!$B32,Mastersheet!$H:$H,0)),"")</f>
        <v/>
      </c>
      <c r="F32" s="23" t="str">
        <f>IFERROR(INDEX(Mastersheet!$F:$F,MATCH(Schedule!F$28&amp;Schedule!$B32,Mastersheet!$H:$H,0)),"")</f>
        <v/>
      </c>
      <c r="G32" s="23" t="str">
        <f>IFERROR(INDEX(Mastersheet!$F:$F,MATCH(Schedule!G$28&amp;Schedule!$B32,Mastersheet!$H:$H,0)),"")</f>
        <v/>
      </c>
      <c r="H32" s="23" t="str">
        <f>IFERROR(INDEX(Mastersheet!$F:$F,MATCH(Schedule!H$28&amp;Schedule!$B32,Mastersheet!$H:$H,0)),"")</f>
        <v/>
      </c>
      <c r="I32" s="23" t="str">
        <f>IFERROR(INDEX(Mastersheet!$F:$F,MATCH(Schedule!I$28&amp;Schedule!$B32,Mastersheet!$H:$H,0)),"")</f>
        <v/>
      </c>
      <c r="J32" s="23" t="str">
        <f>IFERROR(INDEX(Mastersheet!$F:$F,MATCH(Schedule!J$28&amp;Schedule!$B32,Mastersheet!$H:$H,0)),"")</f>
        <v/>
      </c>
      <c r="K32" s="23" t="str">
        <f>IFERROR(INDEX(Mastersheet!$F:$F,MATCH(Schedule!K$28&amp;Schedule!$B32,Mastersheet!$H:$H,0)),"")</f>
        <v/>
      </c>
      <c r="L32" s="23" t="str">
        <f>IFERROR(INDEX(Mastersheet!$F:$F,MATCH(Schedule!L$28&amp;Schedule!$B32,Mastersheet!$H:$H,0)),"")</f>
        <v/>
      </c>
      <c r="M32" s="23" t="str">
        <f>IFERROR(INDEX(Mastersheet!$F:$F,MATCH(Schedule!M$28&amp;Schedule!$B32,Mastersheet!$H:$H,0)),"")</f>
        <v/>
      </c>
      <c r="N32" s="23" t="str">
        <f>IFERROR(INDEX(Mastersheet!$F:$F,MATCH(Schedule!N$28&amp;Schedule!$B32,Mastersheet!$H:$H,0)),"")</f>
        <v/>
      </c>
      <c r="O32" s="23" t="str">
        <f>IFERROR(INDEX(Mastersheet!$F:$F,MATCH(Schedule!O$28&amp;Schedule!$B32,Mastersheet!$H:$H,0)),"")</f>
        <v/>
      </c>
      <c r="P32" s="23" t="str">
        <f>IFERROR(INDEX(Mastersheet!$F:$F,MATCH(Schedule!P$28&amp;Schedule!$B32,Mastersheet!$H:$H,0)),"")</f>
        <v/>
      </c>
      <c r="Q32" s="23" t="str">
        <f>IFERROR(INDEX(Mastersheet!$F:$F,MATCH(Schedule!Q$28&amp;Schedule!$B32,Mastersheet!$H:$H,0)),"")</f>
        <v/>
      </c>
      <c r="R32" s="23" t="str">
        <f>IFERROR(INDEX(Mastersheet!$F:$F,MATCH(Schedule!R$28&amp;Schedule!$B32,Mastersheet!$H:$H,0)),"")</f>
        <v/>
      </c>
      <c r="S32" s="23" t="str">
        <f>IFERROR(INDEX(Mastersheet!$F:$F,MATCH(Schedule!S$28&amp;Schedule!$B32,Mastersheet!$H:$H,0)),"")</f>
        <v/>
      </c>
      <c r="T32" s="23" t="str">
        <f>IFERROR(INDEX(Mastersheet!$F:$F,MATCH(Schedule!T$28&amp;Schedule!$B32,Mastersheet!$H:$H,0)),"")</f>
        <v/>
      </c>
      <c r="U32" s="23" t="str">
        <f>IFERROR(INDEX(Mastersheet!$F:$F,MATCH(Schedule!U$28&amp;Schedule!$B32,Mastersheet!$H:$H,0)),"")</f>
        <v/>
      </c>
      <c r="V32" s="23" t="str">
        <f>IFERROR(INDEX(Mastersheet!$F:$F,MATCH(Schedule!V$28&amp;Schedule!$B32,Mastersheet!$H:$H,0)),"")</f>
        <v/>
      </c>
      <c r="W32" s="23" t="str">
        <f>IFERROR(INDEX(Mastersheet!$F:$F,MATCH(Schedule!W$28&amp;Schedule!$B32,Mastersheet!$H:$H,0)),"")</f>
        <v/>
      </c>
      <c r="X32" s="23" t="str">
        <f>IFERROR(INDEX(Mastersheet!$F:$F,MATCH(Schedule!X$28&amp;Schedule!$B32,Mastersheet!$H:$H,0)),"")</f>
        <v/>
      </c>
      <c r="Y32" s="23" t="str">
        <f>IFERROR(INDEX(Mastersheet!$F:$F,MATCH(Schedule!Y$28&amp;Schedule!$B32,Mastersheet!$H:$H,0)),"")</f>
        <v/>
      </c>
      <c r="Z32" s="23" t="str">
        <f>IFERROR(INDEX(Mastersheet!$F:$F,MATCH(Schedule!Z$28&amp;Schedule!$B32,Mastersheet!$H:$H,0)),"")</f>
        <v/>
      </c>
      <c r="AA32" s="23" t="str">
        <f>IFERROR(INDEX(Mastersheet!$F:$F,MATCH(Schedule!AA$28&amp;Schedule!$B32,Mastersheet!$H:$H,0)),"")</f>
        <v/>
      </c>
      <c r="AB32" s="23" t="str">
        <f>IFERROR(INDEX(Mastersheet!$F:$F,MATCH(Schedule!AB$28&amp;Schedule!$B32,Mastersheet!$H:$H,0)),"")</f>
        <v/>
      </c>
      <c r="AC32" s="23" t="str">
        <f>IFERROR(INDEX(Mastersheet!$F:$F,MATCH(Schedule!AC$28&amp;Schedule!$B32,Mastersheet!$H:$H,0)),"")</f>
        <v/>
      </c>
      <c r="AD32" s="23" t="str">
        <f>IFERROR(INDEX(Mastersheet!$F:$F,MATCH(Schedule!AD$28&amp;Schedule!$B32,Mastersheet!$H:$H,0)),"")</f>
        <v/>
      </c>
      <c r="AE32" s="23" t="str">
        <f>IFERROR(INDEX(Mastersheet!$F:$F,MATCH(Schedule!AE$28&amp;Schedule!$B32,Mastersheet!$H:$H,0)),"")</f>
        <v/>
      </c>
      <c r="AF32" s="23" t="str">
        <f>IFERROR(INDEX(Mastersheet!$F:$F,MATCH(Schedule!AF$28&amp;Schedule!$B32,Mastersheet!$H:$H,0)),"")</f>
        <v/>
      </c>
      <c r="AG32" s="23" t="str">
        <f>IFERROR(INDEX(Mastersheet!$F:$F,MATCH(Schedule!AG$28&amp;Schedule!$B32,Mastersheet!$H:$H,0)),"")</f>
        <v/>
      </c>
    </row>
    <row r="33" spans="2:33" hidden="1">
      <c r="B33" s="81" t="str">
        <f>'Reference sheet'!H9</f>
        <v>Jon</v>
      </c>
      <c r="C33" s="23" t="str">
        <f>IFERROR(INDEX(Mastersheet!$F:$F,MATCH(Schedule!C$28&amp;Schedule!$B33,Mastersheet!$H:$H,0)),"")</f>
        <v/>
      </c>
      <c r="D33" s="23" t="str">
        <f>IFERROR(INDEX(Mastersheet!$F:$F,MATCH(Schedule!D$28&amp;Schedule!$B33,Mastersheet!$H:$H,0)),"")</f>
        <v/>
      </c>
      <c r="E33" s="23" t="str">
        <f>IFERROR(INDEX(Mastersheet!$F:$F,MATCH(Schedule!E$28&amp;Schedule!$B33,Mastersheet!$H:$H,0)),"")</f>
        <v/>
      </c>
      <c r="F33" s="23" t="str">
        <f>IFERROR(INDEX(Mastersheet!$F:$F,MATCH(Schedule!F$28&amp;Schedule!$B33,Mastersheet!$H:$H,0)),"")</f>
        <v/>
      </c>
      <c r="G33" s="23" t="str">
        <f>IFERROR(INDEX(Mastersheet!$F:$F,MATCH(Schedule!G$28&amp;Schedule!$B33,Mastersheet!$H:$H,0)),"")</f>
        <v/>
      </c>
      <c r="H33" s="23" t="str">
        <f>IFERROR(INDEX(Mastersheet!$F:$F,MATCH(Schedule!H$28&amp;Schedule!$B33,Mastersheet!$H:$H,0)),"")</f>
        <v/>
      </c>
      <c r="I33" s="23" t="str">
        <f>IFERROR(INDEX(Mastersheet!$F:$F,MATCH(Schedule!I$28&amp;Schedule!$B33,Mastersheet!$H:$H,0)),"")</f>
        <v/>
      </c>
      <c r="J33" s="23" t="str">
        <f>IFERROR(INDEX(Mastersheet!$F:$F,MATCH(Schedule!J$28&amp;Schedule!$B33,Mastersheet!$H:$H,0)),"")</f>
        <v/>
      </c>
      <c r="K33" s="23" t="str">
        <f>IFERROR(INDEX(Mastersheet!$F:$F,MATCH(Schedule!K$28&amp;Schedule!$B33,Mastersheet!$H:$H,0)),"")</f>
        <v/>
      </c>
      <c r="L33" s="23" t="str">
        <f>IFERROR(INDEX(Mastersheet!$F:$F,MATCH(Schedule!L$28&amp;Schedule!$B33,Mastersheet!$H:$H,0)),"")</f>
        <v/>
      </c>
      <c r="M33" s="23" t="str">
        <f>IFERROR(INDEX(Mastersheet!$F:$F,MATCH(Schedule!M$28&amp;Schedule!$B33,Mastersheet!$H:$H,0)),"")</f>
        <v/>
      </c>
      <c r="N33" s="23" t="str">
        <f>IFERROR(INDEX(Mastersheet!$F:$F,MATCH(Schedule!N$28&amp;Schedule!$B33,Mastersheet!$H:$H,0)),"")</f>
        <v/>
      </c>
      <c r="O33" s="23" t="str">
        <f>IFERROR(INDEX(Mastersheet!$F:$F,MATCH(Schedule!O$28&amp;Schedule!$B33,Mastersheet!$H:$H,0)),"")</f>
        <v/>
      </c>
      <c r="P33" s="23" t="str">
        <f>IFERROR(INDEX(Mastersheet!$F:$F,MATCH(Schedule!P$28&amp;Schedule!$B33,Mastersheet!$H:$H,0)),"")</f>
        <v/>
      </c>
      <c r="Q33" s="23" t="str">
        <f>IFERROR(INDEX(Mastersheet!$F:$F,MATCH(Schedule!Q$28&amp;Schedule!$B33,Mastersheet!$H:$H,0)),"")</f>
        <v/>
      </c>
      <c r="R33" s="23" t="str">
        <f>IFERROR(INDEX(Mastersheet!$F:$F,MATCH(Schedule!R$28&amp;Schedule!$B33,Mastersheet!$H:$H,0)),"")</f>
        <v/>
      </c>
      <c r="S33" s="23" t="str">
        <f>IFERROR(INDEX(Mastersheet!$F:$F,MATCH(Schedule!S$28&amp;Schedule!$B33,Mastersheet!$H:$H,0)),"")</f>
        <v/>
      </c>
      <c r="T33" s="23" t="str">
        <f>IFERROR(INDEX(Mastersheet!$F:$F,MATCH(Schedule!T$28&amp;Schedule!$B33,Mastersheet!$H:$H,0)),"")</f>
        <v/>
      </c>
      <c r="U33" s="23" t="str">
        <f>IFERROR(INDEX(Mastersheet!$F:$F,MATCH(Schedule!U$28&amp;Schedule!$B33,Mastersheet!$H:$H,0)),"")</f>
        <v/>
      </c>
      <c r="V33" s="23" t="str">
        <f>IFERROR(INDEX(Mastersheet!$F:$F,MATCH(Schedule!V$28&amp;Schedule!$B33,Mastersheet!$H:$H,0)),"")</f>
        <v/>
      </c>
      <c r="W33" s="23" t="str">
        <f>IFERROR(INDEX(Mastersheet!$F:$F,MATCH(Schedule!W$28&amp;Schedule!$B33,Mastersheet!$H:$H,0)),"")</f>
        <v/>
      </c>
      <c r="X33" s="23" t="str">
        <f>IFERROR(INDEX(Mastersheet!$F:$F,MATCH(Schedule!X$28&amp;Schedule!$B33,Mastersheet!$H:$H,0)),"")</f>
        <v/>
      </c>
      <c r="Y33" s="23" t="str">
        <f>IFERROR(INDEX(Mastersheet!$F:$F,MATCH(Schedule!Y$28&amp;Schedule!$B33,Mastersheet!$H:$H,0)),"")</f>
        <v/>
      </c>
      <c r="Z33" s="23" t="str">
        <f>IFERROR(INDEX(Mastersheet!$F:$F,MATCH(Schedule!Z$28&amp;Schedule!$B33,Mastersheet!$H:$H,0)),"")</f>
        <v/>
      </c>
      <c r="AA33" s="23" t="str">
        <f>IFERROR(INDEX(Mastersheet!$F:$F,MATCH(Schedule!AA$28&amp;Schedule!$B33,Mastersheet!$H:$H,0)),"")</f>
        <v/>
      </c>
      <c r="AB33" s="23" t="str">
        <f>IFERROR(INDEX(Mastersheet!$F:$F,MATCH(Schedule!AB$28&amp;Schedule!$B33,Mastersheet!$H:$H,0)),"")</f>
        <v/>
      </c>
      <c r="AC33" s="23" t="str">
        <f>IFERROR(INDEX(Mastersheet!$F:$F,MATCH(Schedule!AC$28&amp;Schedule!$B33,Mastersheet!$H:$H,0)),"")</f>
        <v/>
      </c>
      <c r="AD33" s="23" t="str">
        <f>IFERROR(INDEX(Mastersheet!$F:$F,MATCH(Schedule!AD$28&amp;Schedule!$B33,Mastersheet!$H:$H,0)),"")</f>
        <v/>
      </c>
      <c r="AE33" s="23" t="str">
        <f>IFERROR(INDEX(Mastersheet!$F:$F,MATCH(Schedule!AE$28&amp;Schedule!$B33,Mastersheet!$H:$H,0)),"")</f>
        <v/>
      </c>
      <c r="AF33" s="23" t="str">
        <f>IFERROR(INDEX(Mastersheet!$F:$F,MATCH(Schedule!AF$28&amp;Schedule!$B33,Mastersheet!$H:$H,0)),"")</f>
        <v/>
      </c>
      <c r="AG33" s="23" t="str">
        <f>IFERROR(INDEX(Mastersheet!$F:$F,MATCH(Schedule!AG$28&amp;Schedule!$B33,Mastersheet!$H:$H,0)),"")</f>
        <v/>
      </c>
    </row>
    <row r="34" spans="2:33" hidden="1">
      <c r="B34" s="44"/>
    </row>
    <row r="35" spans="2:33" hidden="1">
      <c r="B35" s="44"/>
    </row>
    <row r="36" spans="2:33" hidden="1">
      <c r="B36" s="79"/>
      <c r="C36" s="79">
        <v>42826</v>
      </c>
      <c r="D36" s="79">
        <v>42827</v>
      </c>
      <c r="E36" s="79">
        <v>42828</v>
      </c>
      <c r="F36" s="79">
        <v>42829</v>
      </c>
      <c r="G36" s="79">
        <v>42830</v>
      </c>
      <c r="H36" s="79">
        <v>42831</v>
      </c>
      <c r="I36" s="79">
        <v>42832</v>
      </c>
      <c r="J36" s="79">
        <v>42833</v>
      </c>
      <c r="K36" s="79">
        <v>42834</v>
      </c>
      <c r="L36" s="79">
        <v>42835</v>
      </c>
      <c r="M36" s="79">
        <v>42836</v>
      </c>
      <c r="N36" s="79">
        <v>42837</v>
      </c>
      <c r="O36" s="79">
        <v>42838</v>
      </c>
      <c r="P36" s="79">
        <v>42839</v>
      </c>
      <c r="Q36" s="79">
        <v>42840</v>
      </c>
      <c r="R36" s="79">
        <v>42841</v>
      </c>
      <c r="S36" s="79">
        <v>42842</v>
      </c>
      <c r="T36" s="79">
        <v>42843</v>
      </c>
      <c r="U36" s="79">
        <v>42844</v>
      </c>
      <c r="V36" s="79">
        <v>42845</v>
      </c>
      <c r="W36" s="79">
        <v>42846</v>
      </c>
      <c r="X36" s="79">
        <v>42847</v>
      </c>
      <c r="Y36" s="79">
        <v>42848</v>
      </c>
      <c r="Z36" s="79">
        <v>42849</v>
      </c>
      <c r="AA36" s="79">
        <v>42850</v>
      </c>
      <c r="AB36" s="79">
        <v>42851</v>
      </c>
      <c r="AC36" s="79">
        <v>42852</v>
      </c>
      <c r="AD36" s="79">
        <v>42853</v>
      </c>
      <c r="AE36" s="79">
        <v>42854</v>
      </c>
      <c r="AF36" s="79">
        <v>42855</v>
      </c>
    </row>
    <row r="37" spans="2:33" hidden="1">
      <c r="B37" s="81" t="str">
        <f>'Reference sheet'!H4</f>
        <v>Andy</v>
      </c>
      <c r="C37" s="23" t="str">
        <f>IFERROR(INDEX(Mastersheet!$F:$F,MATCH(Schedule!C$36&amp;Schedule!$B37,Mastersheet!$H:$H,0)),"")</f>
        <v/>
      </c>
      <c r="D37" s="23" t="str">
        <f>IFERROR(INDEX(Mastersheet!$F:$F,MATCH(Schedule!D$36&amp;Schedule!$B37,Mastersheet!$H:$H,0)),"")</f>
        <v/>
      </c>
      <c r="E37" s="23" t="str">
        <f>IFERROR(INDEX(Mastersheet!$F:$F,MATCH(Schedule!E$36&amp;Schedule!$B37,Mastersheet!$H:$H,0)),"")</f>
        <v/>
      </c>
      <c r="F37" s="23" t="str">
        <f>IFERROR(INDEX(Mastersheet!$F:$F,MATCH(Schedule!F$36&amp;Schedule!$B37,Mastersheet!$H:$H,0)),"")</f>
        <v/>
      </c>
      <c r="G37" s="23" t="str">
        <f>IFERROR(INDEX(Mastersheet!$F:$F,MATCH(Schedule!G$36&amp;Schedule!$B37,Mastersheet!$H:$H,0)),"")</f>
        <v/>
      </c>
      <c r="H37" s="23" t="str">
        <f>IFERROR(INDEX(Mastersheet!$F:$F,MATCH(Schedule!H$36&amp;Schedule!$B37,Mastersheet!$H:$H,0)),"")</f>
        <v/>
      </c>
      <c r="I37" s="23" t="str">
        <f>IFERROR(INDEX(Mastersheet!$F:$F,MATCH(Schedule!I$36&amp;Schedule!$B37,Mastersheet!$H:$H,0)),"")</f>
        <v/>
      </c>
      <c r="J37" s="23" t="str">
        <f>IFERROR(INDEX(Mastersheet!$F:$F,MATCH(Schedule!J$36&amp;Schedule!$B37,Mastersheet!$H:$H,0)),"")</f>
        <v/>
      </c>
      <c r="K37" s="23" t="str">
        <f>IFERROR(INDEX(Mastersheet!$F:$F,MATCH(Schedule!K$36&amp;Schedule!$B37,Mastersheet!$H:$H,0)),"")</f>
        <v/>
      </c>
      <c r="L37" s="23" t="str">
        <f>IFERROR(INDEX(Mastersheet!$F:$F,MATCH(Schedule!L$36&amp;Schedule!$B37,Mastersheet!$H:$H,0)),"")</f>
        <v/>
      </c>
      <c r="M37" s="23" t="str">
        <f>IFERROR(INDEX(Mastersheet!$F:$F,MATCH(Schedule!M$36&amp;Schedule!$B37,Mastersheet!$H:$H,0)),"")</f>
        <v/>
      </c>
      <c r="N37" s="23" t="str">
        <f>IFERROR(INDEX(Mastersheet!$F:$F,MATCH(Schedule!N$36&amp;Schedule!$B37,Mastersheet!$H:$H,0)),"")</f>
        <v/>
      </c>
      <c r="O37" s="23" t="str">
        <f>IFERROR(INDEX(Mastersheet!$F:$F,MATCH(Schedule!O$36&amp;Schedule!$B37,Mastersheet!$H:$H,0)),"")</f>
        <v/>
      </c>
      <c r="P37" s="23" t="str">
        <f>IFERROR(INDEX(Mastersheet!$F:$F,MATCH(Schedule!P$36&amp;Schedule!$B37,Mastersheet!$H:$H,0)),"")</f>
        <v/>
      </c>
      <c r="Q37" s="23" t="str">
        <f>IFERROR(INDEX(Mastersheet!$F:$F,MATCH(Schedule!Q$36&amp;Schedule!$B37,Mastersheet!$H:$H,0)),"")</f>
        <v/>
      </c>
      <c r="R37" s="23" t="str">
        <f>IFERROR(INDEX(Mastersheet!$F:$F,MATCH(Schedule!R$36&amp;Schedule!$B37,Mastersheet!$H:$H,0)),"")</f>
        <v/>
      </c>
      <c r="S37" s="23" t="str">
        <f>IFERROR(INDEX(Mastersheet!$F:$F,MATCH(Schedule!S$36&amp;Schedule!$B37,Mastersheet!$H:$H,0)),"")</f>
        <v/>
      </c>
      <c r="T37" s="23" t="str">
        <f>IFERROR(INDEX(Mastersheet!$F:$F,MATCH(Schedule!T$36&amp;Schedule!$B37,Mastersheet!$H:$H,0)),"")</f>
        <v/>
      </c>
      <c r="U37" s="23" t="str">
        <f>IFERROR(INDEX(Mastersheet!$F:$F,MATCH(Schedule!U$36&amp;Schedule!$B37,Mastersheet!$H:$H,0)),"")</f>
        <v/>
      </c>
      <c r="V37" s="23" t="str">
        <f>IFERROR(INDEX(Mastersheet!$F:$F,MATCH(Schedule!V$36&amp;Schedule!$B37,Mastersheet!$H:$H,0)),"")</f>
        <v/>
      </c>
      <c r="W37" s="23" t="str">
        <f>IFERROR(INDEX(Mastersheet!$F:$F,MATCH(Schedule!W$36&amp;Schedule!$B37,Mastersheet!$H:$H,0)),"")</f>
        <v/>
      </c>
      <c r="X37" s="23" t="str">
        <f>IFERROR(INDEX(Mastersheet!$F:$F,MATCH(Schedule!X$36&amp;Schedule!$B37,Mastersheet!$H:$H,0)),"")</f>
        <v/>
      </c>
      <c r="Y37" s="23" t="str">
        <f>IFERROR(INDEX(Mastersheet!$F:$F,MATCH(Schedule!Y$36&amp;Schedule!$B37,Mastersheet!$H:$H,0)),"")</f>
        <v/>
      </c>
      <c r="Z37" s="23" t="str">
        <f>IFERROR(INDEX(Mastersheet!$F:$F,MATCH(Schedule!Z$36&amp;Schedule!$B37,Mastersheet!$H:$H,0)),"")</f>
        <v/>
      </c>
      <c r="AA37" s="23" t="str">
        <f>IFERROR(INDEX(Mastersheet!$F:$F,MATCH(Schedule!AA$36&amp;Schedule!$B37,Mastersheet!$H:$H,0)),"")</f>
        <v/>
      </c>
      <c r="AB37" s="23" t="str">
        <f>IFERROR(INDEX(Mastersheet!$F:$F,MATCH(Schedule!AB$36&amp;Schedule!$B37,Mastersheet!$H:$H,0)),"")</f>
        <v/>
      </c>
      <c r="AC37" s="23" t="str">
        <f>IFERROR(INDEX(Mastersheet!$F:$F,MATCH(Schedule!AC$36&amp;Schedule!$B37,Mastersheet!$H:$H,0)),"")</f>
        <v/>
      </c>
      <c r="AD37" s="23" t="str">
        <f>IFERROR(INDEX(Mastersheet!$F:$F,MATCH(Schedule!AD$36&amp;Schedule!$B37,Mastersheet!$H:$H,0)),"")</f>
        <v/>
      </c>
      <c r="AE37" s="23" t="str">
        <f>IFERROR(INDEX(Mastersheet!$F:$F,MATCH(Schedule!AE$36&amp;Schedule!$B37,Mastersheet!$H:$H,0)),"")</f>
        <v/>
      </c>
      <c r="AF37" s="23" t="str">
        <f>IFERROR(INDEX(Mastersheet!$F:$F,MATCH(Schedule!AF$36&amp;Schedule!$B37,Mastersheet!$H:$H,0)),"")</f>
        <v/>
      </c>
    </row>
    <row r="38" spans="2:33" hidden="1">
      <c r="B38" s="81" t="str">
        <f>'Reference sheet'!H5</f>
        <v>Danny</v>
      </c>
      <c r="C38" s="23" t="str">
        <f>IFERROR(INDEX(Mastersheet!$F:$F,MATCH(Schedule!C$36&amp;Schedule!$B38,Mastersheet!$H:$H,0)),"")</f>
        <v/>
      </c>
      <c r="D38" s="23" t="str">
        <f>IFERROR(INDEX(Mastersheet!$F:$F,MATCH(Schedule!D$36&amp;Schedule!$B38,Mastersheet!$H:$H,0)),"")</f>
        <v/>
      </c>
      <c r="E38" s="23" t="str">
        <f>IFERROR(INDEX(Mastersheet!$F:$F,MATCH(Schedule!E$36&amp;Schedule!$B38,Mastersheet!$H:$H,0)),"")</f>
        <v/>
      </c>
      <c r="F38" s="23" t="str">
        <f>IFERROR(INDEX(Mastersheet!$F:$F,MATCH(Schedule!F$36&amp;Schedule!$B38,Mastersheet!$H:$H,0)),"")</f>
        <v/>
      </c>
      <c r="G38" s="23" t="str">
        <f>IFERROR(INDEX(Mastersheet!$F:$F,MATCH(Schedule!G$36&amp;Schedule!$B38,Mastersheet!$H:$H,0)),"")</f>
        <v/>
      </c>
      <c r="H38" s="23" t="str">
        <f>IFERROR(INDEX(Mastersheet!$F:$F,MATCH(Schedule!H$36&amp;Schedule!$B38,Mastersheet!$H:$H,0)),"")</f>
        <v/>
      </c>
      <c r="I38" s="23" t="str">
        <f>IFERROR(INDEX(Mastersheet!$F:$F,MATCH(Schedule!I$36&amp;Schedule!$B38,Mastersheet!$H:$H,0)),"")</f>
        <v/>
      </c>
      <c r="J38" s="23" t="str">
        <f>IFERROR(INDEX(Mastersheet!$F:$F,MATCH(Schedule!J$36&amp;Schedule!$B38,Mastersheet!$H:$H,0)),"")</f>
        <v/>
      </c>
      <c r="K38" s="23" t="str">
        <f>IFERROR(INDEX(Mastersheet!$F:$F,MATCH(Schedule!K$36&amp;Schedule!$B38,Mastersheet!$H:$H,0)),"")</f>
        <v/>
      </c>
      <c r="L38" s="23" t="str">
        <f>IFERROR(INDEX(Mastersheet!$F:$F,MATCH(Schedule!L$36&amp;Schedule!$B38,Mastersheet!$H:$H,0)),"")</f>
        <v/>
      </c>
      <c r="M38" s="23" t="str">
        <f>IFERROR(INDEX(Mastersheet!$F:$F,MATCH(Schedule!M$36&amp;Schedule!$B38,Mastersheet!$H:$H,0)),"")</f>
        <v/>
      </c>
      <c r="N38" s="23" t="str">
        <f>IFERROR(INDEX(Mastersheet!$F:$F,MATCH(Schedule!N$36&amp;Schedule!$B38,Mastersheet!$H:$H,0)),"")</f>
        <v/>
      </c>
      <c r="O38" s="23" t="str">
        <f>IFERROR(INDEX(Mastersheet!$F:$F,MATCH(Schedule!O$36&amp;Schedule!$B38,Mastersheet!$H:$H,0)),"")</f>
        <v/>
      </c>
      <c r="P38" s="23" t="str">
        <f>IFERROR(INDEX(Mastersheet!$F:$F,MATCH(Schedule!P$36&amp;Schedule!$B38,Mastersheet!$H:$H,0)),"")</f>
        <v/>
      </c>
      <c r="Q38" s="23" t="str">
        <f>IFERROR(INDEX(Mastersheet!$F:$F,MATCH(Schedule!Q$36&amp;Schedule!$B38,Mastersheet!$H:$H,0)),"")</f>
        <v/>
      </c>
      <c r="R38" s="23" t="str">
        <f>IFERROR(INDEX(Mastersheet!$F:$F,MATCH(Schedule!R$36&amp;Schedule!$B38,Mastersheet!$H:$H,0)),"")</f>
        <v/>
      </c>
      <c r="S38" s="23" t="str">
        <f>IFERROR(INDEX(Mastersheet!$F:$F,MATCH(Schedule!S$36&amp;Schedule!$B38,Mastersheet!$H:$H,0)),"")</f>
        <v/>
      </c>
      <c r="T38" s="23" t="str">
        <f>IFERROR(INDEX(Mastersheet!$F:$F,MATCH(Schedule!T$36&amp;Schedule!$B38,Mastersheet!$H:$H,0)),"")</f>
        <v/>
      </c>
      <c r="U38" s="23" t="str">
        <f>IFERROR(INDEX(Mastersheet!$F:$F,MATCH(Schedule!U$36&amp;Schedule!$B38,Mastersheet!$H:$H,0)),"")</f>
        <v/>
      </c>
      <c r="V38" s="23" t="str">
        <f>IFERROR(INDEX(Mastersheet!$F:$F,MATCH(Schedule!V$36&amp;Schedule!$B38,Mastersheet!$H:$H,0)),"")</f>
        <v/>
      </c>
      <c r="W38" s="23" t="str">
        <f>IFERROR(INDEX(Mastersheet!$F:$F,MATCH(Schedule!W$36&amp;Schedule!$B38,Mastersheet!$H:$H,0)),"")</f>
        <v/>
      </c>
      <c r="X38" s="23" t="str">
        <f>IFERROR(INDEX(Mastersheet!$F:$F,MATCH(Schedule!X$36&amp;Schedule!$B38,Mastersheet!$H:$H,0)),"")</f>
        <v/>
      </c>
      <c r="Y38" s="23" t="str">
        <f>IFERROR(INDEX(Mastersheet!$F:$F,MATCH(Schedule!Y$36&amp;Schedule!$B38,Mastersheet!$H:$H,0)),"")</f>
        <v/>
      </c>
      <c r="Z38" s="23" t="str">
        <f>IFERROR(INDEX(Mastersheet!$F:$F,MATCH(Schedule!Z$36&amp;Schedule!$B38,Mastersheet!$H:$H,0)),"")</f>
        <v/>
      </c>
      <c r="AA38" s="23" t="str">
        <f>IFERROR(INDEX(Mastersheet!$F:$F,MATCH(Schedule!AA$36&amp;Schedule!$B38,Mastersheet!$H:$H,0)),"")</f>
        <v/>
      </c>
      <c r="AB38" s="23" t="str">
        <f>IFERROR(INDEX(Mastersheet!$F:$F,MATCH(Schedule!AB$36&amp;Schedule!$B38,Mastersheet!$H:$H,0)),"")</f>
        <v/>
      </c>
      <c r="AC38" s="23" t="str">
        <f>IFERROR(INDEX(Mastersheet!$F:$F,MATCH(Schedule!AC$36&amp;Schedule!$B38,Mastersheet!$H:$H,0)),"")</f>
        <v/>
      </c>
      <c r="AD38" s="23" t="str">
        <f>IFERROR(INDEX(Mastersheet!$F:$F,MATCH(Schedule!AD$36&amp;Schedule!$B38,Mastersheet!$H:$H,0)),"")</f>
        <v/>
      </c>
      <c r="AE38" s="23" t="str">
        <f>IFERROR(INDEX(Mastersheet!$F:$F,MATCH(Schedule!AE$36&amp;Schedule!$B38,Mastersheet!$H:$H,0)),"")</f>
        <v/>
      </c>
      <c r="AF38" s="23" t="str">
        <f>IFERROR(INDEX(Mastersheet!$F:$F,MATCH(Schedule!AF$36&amp;Schedule!$B38,Mastersheet!$H:$H,0)),"")</f>
        <v/>
      </c>
    </row>
    <row r="39" spans="2:33" hidden="1">
      <c r="B39" s="81" t="str">
        <f>'Reference sheet'!H6</f>
        <v>Sam</v>
      </c>
      <c r="C39" s="23" t="str">
        <f>IFERROR(INDEX(Mastersheet!$F:$F,MATCH(Schedule!C$36&amp;Schedule!$B39,Mastersheet!$H:$H,0)),"")</f>
        <v/>
      </c>
      <c r="D39" s="23" t="str">
        <f>IFERROR(INDEX(Mastersheet!$F:$F,MATCH(Schedule!D$36&amp;Schedule!$B39,Mastersheet!$H:$H,0)),"")</f>
        <v/>
      </c>
      <c r="E39" s="23" t="str">
        <f>IFERROR(INDEX(Mastersheet!$F:$F,MATCH(Schedule!E$36&amp;Schedule!$B39,Mastersheet!$H:$H,0)),"")</f>
        <v/>
      </c>
      <c r="F39" s="23" t="str">
        <f>IFERROR(INDEX(Mastersheet!$F:$F,MATCH(Schedule!F$36&amp;Schedule!$B39,Mastersheet!$H:$H,0)),"")</f>
        <v/>
      </c>
      <c r="G39" s="23" t="str">
        <f>IFERROR(INDEX(Mastersheet!$F:$F,MATCH(Schedule!G$36&amp;Schedule!$B39,Mastersheet!$H:$H,0)),"")</f>
        <v/>
      </c>
      <c r="H39" s="23" t="str">
        <f>IFERROR(INDEX(Mastersheet!$F:$F,MATCH(Schedule!H$36&amp;Schedule!$B39,Mastersheet!$H:$H,0)),"")</f>
        <v/>
      </c>
      <c r="I39" s="23" t="str">
        <f>IFERROR(INDEX(Mastersheet!$F:$F,MATCH(Schedule!I$36&amp;Schedule!$B39,Mastersheet!$H:$H,0)),"")</f>
        <v/>
      </c>
      <c r="J39" s="23" t="str">
        <f>IFERROR(INDEX(Mastersheet!$F:$F,MATCH(Schedule!J$36&amp;Schedule!$B39,Mastersheet!$H:$H,0)),"")</f>
        <v/>
      </c>
      <c r="K39" s="23" t="str">
        <f>IFERROR(INDEX(Mastersheet!$F:$F,MATCH(Schedule!K$36&amp;Schedule!$B39,Mastersheet!$H:$H,0)),"")</f>
        <v/>
      </c>
      <c r="L39" s="23" t="str">
        <f>IFERROR(INDEX(Mastersheet!$F:$F,MATCH(Schedule!L$36&amp;Schedule!$B39,Mastersheet!$H:$H,0)),"")</f>
        <v/>
      </c>
      <c r="M39" s="23" t="str">
        <f>IFERROR(INDEX(Mastersheet!$F:$F,MATCH(Schedule!M$36&amp;Schedule!$B39,Mastersheet!$H:$H,0)),"")</f>
        <v/>
      </c>
      <c r="N39" s="23" t="str">
        <f>IFERROR(INDEX(Mastersheet!$F:$F,MATCH(Schedule!N$36&amp;Schedule!$B39,Mastersheet!$H:$H,0)),"")</f>
        <v/>
      </c>
      <c r="O39" s="23" t="str">
        <f>IFERROR(INDEX(Mastersheet!$F:$F,MATCH(Schedule!O$36&amp;Schedule!$B39,Mastersheet!$H:$H,0)),"")</f>
        <v/>
      </c>
      <c r="P39" s="23" t="str">
        <f>IFERROR(INDEX(Mastersheet!$F:$F,MATCH(Schedule!P$36&amp;Schedule!$B39,Mastersheet!$H:$H,0)),"")</f>
        <v/>
      </c>
      <c r="Q39" s="23" t="str">
        <f>IFERROR(INDEX(Mastersheet!$F:$F,MATCH(Schedule!Q$36&amp;Schedule!$B39,Mastersheet!$H:$H,0)),"")</f>
        <v/>
      </c>
      <c r="R39" s="23" t="str">
        <f>IFERROR(INDEX(Mastersheet!$F:$F,MATCH(Schedule!R$36&amp;Schedule!$B39,Mastersheet!$H:$H,0)),"")</f>
        <v/>
      </c>
      <c r="S39" s="23" t="str">
        <f>IFERROR(INDEX(Mastersheet!$F:$F,MATCH(Schedule!S$36&amp;Schedule!$B39,Mastersheet!$H:$H,0)),"")</f>
        <v/>
      </c>
      <c r="T39" s="23" t="str">
        <f>IFERROR(INDEX(Mastersheet!$F:$F,MATCH(Schedule!T$36&amp;Schedule!$B39,Mastersheet!$H:$H,0)),"")</f>
        <v/>
      </c>
      <c r="U39" s="23" t="str">
        <f>IFERROR(INDEX(Mastersheet!$F:$F,MATCH(Schedule!U$36&amp;Schedule!$B39,Mastersheet!$H:$H,0)),"")</f>
        <v/>
      </c>
      <c r="V39" s="23" t="str">
        <f>IFERROR(INDEX(Mastersheet!$F:$F,MATCH(Schedule!V$36&amp;Schedule!$B39,Mastersheet!$H:$H,0)),"")</f>
        <v/>
      </c>
      <c r="W39" s="23" t="str">
        <f>IFERROR(INDEX(Mastersheet!$F:$F,MATCH(Schedule!W$36&amp;Schedule!$B39,Mastersheet!$H:$H,0)),"")</f>
        <v/>
      </c>
      <c r="X39" s="23" t="str">
        <f>IFERROR(INDEX(Mastersheet!$F:$F,MATCH(Schedule!X$36&amp;Schedule!$B39,Mastersheet!$H:$H,0)),"")</f>
        <v/>
      </c>
      <c r="Y39" s="23" t="str">
        <f>IFERROR(INDEX(Mastersheet!$F:$F,MATCH(Schedule!Y$36&amp;Schedule!$B39,Mastersheet!$H:$H,0)),"")</f>
        <v/>
      </c>
      <c r="Z39" s="23" t="str">
        <f>IFERROR(INDEX(Mastersheet!$F:$F,MATCH(Schedule!Z$36&amp;Schedule!$B39,Mastersheet!$H:$H,0)),"")</f>
        <v/>
      </c>
      <c r="AA39" s="23" t="str">
        <f>IFERROR(INDEX(Mastersheet!$F:$F,MATCH(Schedule!AA$36&amp;Schedule!$B39,Mastersheet!$H:$H,0)),"")</f>
        <v/>
      </c>
      <c r="AB39" s="23" t="str">
        <f>IFERROR(INDEX(Mastersheet!$F:$F,MATCH(Schedule!AB$36&amp;Schedule!$B39,Mastersheet!$H:$H,0)),"")</f>
        <v/>
      </c>
      <c r="AC39" s="23" t="str">
        <f>IFERROR(INDEX(Mastersheet!$F:$F,MATCH(Schedule!AC$36&amp;Schedule!$B39,Mastersheet!$H:$H,0)),"")</f>
        <v/>
      </c>
      <c r="AD39" s="23" t="str">
        <f>IFERROR(INDEX(Mastersheet!$F:$F,MATCH(Schedule!AD$36&amp;Schedule!$B39,Mastersheet!$H:$H,0)),"")</f>
        <v/>
      </c>
      <c r="AE39" s="23" t="str">
        <f>IFERROR(INDEX(Mastersheet!$F:$F,MATCH(Schedule!AE$36&amp;Schedule!$B39,Mastersheet!$H:$H,0)),"")</f>
        <v/>
      </c>
      <c r="AF39" s="23" t="str">
        <f>IFERROR(INDEX(Mastersheet!$F:$F,MATCH(Schedule!AF$36&amp;Schedule!$B39,Mastersheet!$H:$H,0)),"")</f>
        <v/>
      </c>
    </row>
    <row r="40" spans="2:33" hidden="1">
      <c r="B40" s="81" t="str">
        <f>'Reference sheet'!H8</f>
        <v>Jordan</v>
      </c>
      <c r="C40" s="23" t="str">
        <f>IFERROR(INDEX(Mastersheet!$F:$F,MATCH(Schedule!C$36&amp;Schedule!$B40,Mastersheet!$H:$H,0)),"")</f>
        <v/>
      </c>
      <c r="D40" s="23" t="str">
        <f>IFERROR(INDEX(Mastersheet!$F:$F,MATCH(Schedule!D$36&amp;Schedule!$B40,Mastersheet!$H:$H,0)),"")</f>
        <v/>
      </c>
      <c r="E40" s="23" t="str">
        <f>IFERROR(INDEX(Mastersheet!$F:$F,MATCH(Schedule!E$36&amp;Schedule!$B40,Mastersheet!$H:$H,0)),"")</f>
        <v/>
      </c>
      <c r="F40" s="23" t="str">
        <f>IFERROR(INDEX(Mastersheet!$F:$F,MATCH(Schedule!F$36&amp;Schedule!$B40,Mastersheet!$H:$H,0)),"")</f>
        <v/>
      </c>
      <c r="G40" s="23" t="str">
        <f>IFERROR(INDEX(Mastersheet!$F:$F,MATCH(Schedule!G$36&amp;Schedule!$B40,Mastersheet!$H:$H,0)),"")</f>
        <v/>
      </c>
      <c r="H40" s="23" t="str">
        <f>IFERROR(INDEX(Mastersheet!$F:$F,MATCH(Schedule!H$36&amp;Schedule!$B40,Mastersheet!$H:$H,0)),"")</f>
        <v/>
      </c>
      <c r="I40" s="23" t="str">
        <f>IFERROR(INDEX(Mastersheet!$F:$F,MATCH(Schedule!I$36&amp;Schedule!$B40,Mastersheet!$H:$H,0)),"")</f>
        <v/>
      </c>
      <c r="J40" s="23" t="str">
        <f>IFERROR(INDEX(Mastersheet!$F:$F,MATCH(Schedule!J$36&amp;Schedule!$B40,Mastersheet!$H:$H,0)),"")</f>
        <v/>
      </c>
      <c r="K40" s="23" t="str">
        <f>IFERROR(INDEX(Mastersheet!$F:$F,MATCH(Schedule!K$36&amp;Schedule!$B40,Mastersheet!$H:$H,0)),"")</f>
        <v/>
      </c>
      <c r="L40" s="23" t="str">
        <f>IFERROR(INDEX(Mastersheet!$F:$F,MATCH(Schedule!L$36&amp;Schedule!$B40,Mastersheet!$H:$H,0)),"")</f>
        <v/>
      </c>
      <c r="M40" s="23" t="str">
        <f>IFERROR(INDEX(Mastersheet!$F:$F,MATCH(Schedule!M$36&amp;Schedule!$B40,Mastersheet!$H:$H,0)),"")</f>
        <v/>
      </c>
      <c r="N40" s="23" t="str">
        <f>IFERROR(INDEX(Mastersheet!$F:$F,MATCH(Schedule!N$36&amp;Schedule!$B40,Mastersheet!$H:$H,0)),"")</f>
        <v/>
      </c>
      <c r="O40" s="23" t="str">
        <f>IFERROR(INDEX(Mastersheet!$F:$F,MATCH(Schedule!O$36&amp;Schedule!$B40,Mastersheet!$H:$H,0)),"")</f>
        <v/>
      </c>
      <c r="P40" s="23" t="str">
        <f>IFERROR(INDEX(Mastersheet!$F:$F,MATCH(Schedule!P$36&amp;Schedule!$B40,Mastersheet!$H:$H,0)),"")</f>
        <v/>
      </c>
      <c r="Q40" s="23" t="str">
        <f>IFERROR(INDEX(Mastersheet!$F:$F,MATCH(Schedule!Q$36&amp;Schedule!$B40,Mastersheet!$H:$H,0)),"")</f>
        <v/>
      </c>
      <c r="R40" s="23" t="str">
        <f>IFERROR(INDEX(Mastersheet!$F:$F,MATCH(Schedule!R$36&amp;Schedule!$B40,Mastersheet!$H:$H,0)),"")</f>
        <v/>
      </c>
      <c r="S40" s="23" t="str">
        <f>IFERROR(INDEX(Mastersheet!$F:$F,MATCH(Schedule!S$36&amp;Schedule!$B40,Mastersheet!$H:$H,0)),"")</f>
        <v/>
      </c>
      <c r="T40" s="23" t="str">
        <f>IFERROR(INDEX(Mastersheet!$F:$F,MATCH(Schedule!T$36&amp;Schedule!$B40,Mastersheet!$H:$H,0)),"")</f>
        <v/>
      </c>
      <c r="U40" s="23" t="str">
        <f>IFERROR(INDEX(Mastersheet!$F:$F,MATCH(Schedule!U$36&amp;Schedule!$B40,Mastersheet!$H:$H,0)),"")</f>
        <v/>
      </c>
      <c r="V40" s="23" t="str">
        <f>IFERROR(INDEX(Mastersheet!$F:$F,MATCH(Schedule!V$36&amp;Schedule!$B40,Mastersheet!$H:$H,0)),"")</f>
        <v/>
      </c>
      <c r="W40" s="23" t="str">
        <f>IFERROR(INDEX(Mastersheet!$F:$F,MATCH(Schedule!W$36&amp;Schedule!$B40,Mastersheet!$H:$H,0)),"")</f>
        <v/>
      </c>
      <c r="X40" s="23" t="str">
        <f>IFERROR(INDEX(Mastersheet!$F:$F,MATCH(Schedule!X$36&amp;Schedule!$B40,Mastersheet!$H:$H,0)),"")</f>
        <v/>
      </c>
      <c r="Y40" s="23" t="str">
        <f>IFERROR(INDEX(Mastersheet!$F:$F,MATCH(Schedule!Y$36&amp;Schedule!$B40,Mastersheet!$H:$H,0)),"")</f>
        <v/>
      </c>
      <c r="Z40" s="23" t="str">
        <f>IFERROR(INDEX(Mastersheet!$F:$F,MATCH(Schedule!Z$36&amp;Schedule!$B40,Mastersheet!$H:$H,0)),"")</f>
        <v/>
      </c>
      <c r="AA40" s="23" t="str">
        <f>IFERROR(INDEX(Mastersheet!$F:$F,MATCH(Schedule!AA$36&amp;Schedule!$B40,Mastersheet!$H:$H,0)),"")</f>
        <v/>
      </c>
      <c r="AB40" s="23" t="str">
        <f>IFERROR(INDEX(Mastersheet!$F:$F,MATCH(Schedule!AB$36&amp;Schedule!$B40,Mastersheet!$H:$H,0)),"")</f>
        <v/>
      </c>
      <c r="AC40" s="23" t="str">
        <f>IFERROR(INDEX(Mastersheet!$F:$F,MATCH(Schedule!AC$36&amp;Schedule!$B40,Mastersheet!$H:$H,0)),"")</f>
        <v/>
      </c>
      <c r="AD40" s="23" t="str">
        <f>IFERROR(INDEX(Mastersheet!$F:$F,MATCH(Schedule!AD$36&amp;Schedule!$B40,Mastersheet!$H:$H,0)),"")</f>
        <v/>
      </c>
      <c r="AE40" s="23" t="str">
        <f>IFERROR(INDEX(Mastersheet!$F:$F,MATCH(Schedule!AE$36&amp;Schedule!$B40,Mastersheet!$H:$H,0)),"")</f>
        <v/>
      </c>
      <c r="AF40" s="23" t="str">
        <f>IFERROR(INDEX(Mastersheet!$F:$F,MATCH(Schedule!AF$36&amp;Schedule!$B40,Mastersheet!$H:$H,0)),"")</f>
        <v/>
      </c>
    </row>
    <row r="41" spans="2:33" hidden="1">
      <c r="B41" s="81" t="str">
        <f>'Reference sheet'!H9</f>
        <v>Jon</v>
      </c>
      <c r="C41" s="23" t="str">
        <f>IFERROR(INDEX(Mastersheet!$F:$F,MATCH(Schedule!C$36&amp;Schedule!$B41,Mastersheet!$H:$H,0)),"")</f>
        <v/>
      </c>
      <c r="D41" s="23" t="str">
        <f>IFERROR(INDEX(Mastersheet!$F:$F,MATCH(Schedule!D$36&amp;Schedule!$B41,Mastersheet!$H:$H,0)),"")</f>
        <v/>
      </c>
      <c r="E41" s="23" t="str">
        <f>IFERROR(INDEX(Mastersheet!$F:$F,MATCH(Schedule!E$36&amp;Schedule!$B41,Mastersheet!$H:$H,0)),"")</f>
        <v/>
      </c>
      <c r="F41" s="23" t="str">
        <f>IFERROR(INDEX(Mastersheet!$F:$F,MATCH(Schedule!F$36&amp;Schedule!$B41,Mastersheet!$H:$H,0)),"")</f>
        <v/>
      </c>
      <c r="G41" s="23" t="str">
        <f>IFERROR(INDEX(Mastersheet!$F:$F,MATCH(Schedule!G$36&amp;Schedule!$B41,Mastersheet!$H:$H,0)),"")</f>
        <v/>
      </c>
      <c r="H41" s="23" t="str">
        <f>IFERROR(INDEX(Mastersheet!$F:$F,MATCH(Schedule!H$36&amp;Schedule!$B41,Mastersheet!$H:$H,0)),"")</f>
        <v/>
      </c>
      <c r="I41" s="23" t="str">
        <f>IFERROR(INDEX(Mastersheet!$F:$F,MATCH(Schedule!I$36&amp;Schedule!$B41,Mastersheet!$H:$H,0)),"")</f>
        <v/>
      </c>
      <c r="J41" s="23" t="str">
        <f>IFERROR(INDEX(Mastersheet!$F:$F,MATCH(Schedule!J$36&amp;Schedule!$B41,Mastersheet!$H:$H,0)),"")</f>
        <v/>
      </c>
      <c r="K41" s="23" t="str">
        <f>IFERROR(INDEX(Mastersheet!$F:$F,MATCH(Schedule!K$36&amp;Schedule!$B41,Mastersheet!$H:$H,0)),"")</f>
        <v/>
      </c>
      <c r="L41" s="23" t="str">
        <f>IFERROR(INDEX(Mastersheet!$F:$F,MATCH(Schedule!L$36&amp;Schedule!$B41,Mastersheet!$H:$H,0)),"")</f>
        <v/>
      </c>
      <c r="M41" s="23" t="str">
        <f>IFERROR(INDEX(Mastersheet!$F:$F,MATCH(Schedule!M$36&amp;Schedule!$B41,Mastersheet!$H:$H,0)),"")</f>
        <v/>
      </c>
      <c r="N41" s="23" t="str">
        <f>IFERROR(INDEX(Mastersheet!$F:$F,MATCH(Schedule!N$36&amp;Schedule!$B41,Mastersheet!$H:$H,0)),"")</f>
        <v/>
      </c>
      <c r="O41" s="23" t="str">
        <f>IFERROR(INDEX(Mastersheet!$F:$F,MATCH(Schedule!O$36&amp;Schedule!$B41,Mastersheet!$H:$H,0)),"")</f>
        <v/>
      </c>
      <c r="P41" s="23" t="str">
        <f>IFERROR(INDEX(Mastersheet!$F:$F,MATCH(Schedule!P$36&amp;Schedule!$B41,Mastersheet!$H:$H,0)),"")</f>
        <v/>
      </c>
      <c r="Q41" s="23" t="str">
        <f>IFERROR(INDEX(Mastersheet!$F:$F,MATCH(Schedule!Q$36&amp;Schedule!$B41,Mastersheet!$H:$H,0)),"")</f>
        <v/>
      </c>
      <c r="R41" s="23" t="str">
        <f>IFERROR(INDEX(Mastersheet!$F:$F,MATCH(Schedule!R$36&amp;Schedule!$B41,Mastersheet!$H:$H,0)),"")</f>
        <v/>
      </c>
      <c r="S41" s="23" t="str">
        <f>IFERROR(INDEX(Mastersheet!$F:$F,MATCH(Schedule!S$36&amp;Schedule!$B41,Mastersheet!$H:$H,0)),"")</f>
        <v/>
      </c>
      <c r="T41" s="23" t="str">
        <f>IFERROR(INDEX(Mastersheet!$F:$F,MATCH(Schedule!T$36&amp;Schedule!$B41,Mastersheet!$H:$H,0)),"")</f>
        <v/>
      </c>
      <c r="U41" s="23" t="str">
        <f>IFERROR(INDEX(Mastersheet!$F:$F,MATCH(Schedule!U$36&amp;Schedule!$B41,Mastersheet!$H:$H,0)),"")</f>
        <v/>
      </c>
      <c r="V41" s="23" t="str">
        <f>IFERROR(INDEX(Mastersheet!$F:$F,MATCH(Schedule!V$36&amp;Schedule!$B41,Mastersheet!$H:$H,0)),"")</f>
        <v/>
      </c>
      <c r="W41" s="23" t="str">
        <f>IFERROR(INDEX(Mastersheet!$F:$F,MATCH(Schedule!W$36&amp;Schedule!$B41,Mastersheet!$H:$H,0)),"")</f>
        <v/>
      </c>
      <c r="X41" s="23" t="str">
        <f>IFERROR(INDEX(Mastersheet!$F:$F,MATCH(Schedule!X$36&amp;Schedule!$B41,Mastersheet!$H:$H,0)),"")</f>
        <v/>
      </c>
      <c r="Y41" s="23" t="str">
        <f>IFERROR(INDEX(Mastersheet!$F:$F,MATCH(Schedule!Y$36&amp;Schedule!$B41,Mastersheet!$H:$H,0)),"")</f>
        <v/>
      </c>
      <c r="Z41" s="23" t="str">
        <f>IFERROR(INDEX(Mastersheet!$F:$F,MATCH(Schedule!Z$36&amp;Schedule!$B41,Mastersheet!$H:$H,0)),"")</f>
        <v/>
      </c>
      <c r="AA41" s="23" t="str">
        <f>IFERROR(INDEX(Mastersheet!$F:$F,MATCH(Schedule!AA$36&amp;Schedule!$B41,Mastersheet!$H:$H,0)),"")</f>
        <v/>
      </c>
      <c r="AB41" s="23" t="str">
        <f>IFERROR(INDEX(Mastersheet!$F:$F,MATCH(Schedule!AB$36&amp;Schedule!$B41,Mastersheet!$H:$H,0)),"")</f>
        <v/>
      </c>
      <c r="AC41" s="23" t="str">
        <f>IFERROR(INDEX(Mastersheet!$F:$F,MATCH(Schedule!AC$36&amp;Schedule!$B41,Mastersheet!$H:$H,0)),"")</f>
        <v/>
      </c>
      <c r="AD41" s="23" t="str">
        <f>IFERROR(INDEX(Mastersheet!$F:$F,MATCH(Schedule!AD$36&amp;Schedule!$B41,Mastersheet!$H:$H,0)),"")</f>
        <v/>
      </c>
      <c r="AE41" s="23" t="str">
        <f>IFERROR(INDEX(Mastersheet!$F:$F,MATCH(Schedule!AE$36&amp;Schedule!$B41,Mastersheet!$H:$H,0)),"")</f>
        <v/>
      </c>
      <c r="AF41" s="23" t="str">
        <f>IFERROR(INDEX(Mastersheet!$F:$F,MATCH(Schedule!AF$36&amp;Schedule!$B41,Mastersheet!$H:$H,0)),"")</f>
        <v/>
      </c>
    </row>
    <row r="42" spans="2:33" hidden="1">
      <c r="B42" s="44"/>
    </row>
    <row r="43" spans="2:33" hidden="1">
      <c r="B43" s="44"/>
    </row>
    <row r="44" spans="2:33" hidden="1">
      <c r="B44" s="79"/>
      <c r="C44" s="79">
        <v>42856</v>
      </c>
      <c r="D44" s="79">
        <v>42857</v>
      </c>
      <c r="E44" s="79">
        <v>42858</v>
      </c>
      <c r="F44" s="79">
        <v>42859</v>
      </c>
      <c r="G44" s="79">
        <v>42860</v>
      </c>
      <c r="H44" s="79">
        <v>42861</v>
      </c>
      <c r="I44" s="79">
        <v>42862</v>
      </c>
      <c r="J44" s="79">
        <v>42863</v>
      </c>
      <c r="K44" s="79">
        <v>42864</v>
      </c>
      <c r="L44" s="79">
        <v>42865</v>
      </c>
      <c r="M44" s="79">
        <v>42866</v>
      </c>
      <c r="N44" s="79">
        <v>42867</v>
      </c>
      <c r="O44" s="79">
        <v>42868</v>
      </c>
      <c r="P44" s="79">
        <v>42869</v>
      </c>
      <c r="Q44" s="79">
        <v>42870</v>
      </c>
      <c r="R44" s="79">
        <v>42871</v>
      </c>
      <c r="S44" s="79">
        <v>42872</v>
      </c>
      <c r="T44" s="79">
        <v>42873</v>
      </c>
      <c r="U44" s="79">
        <v>42874</v>
      </c>
      <c r="V44" s="79">
        <v>42875</v>
      </c>
      <c r="W44" s="79">
        <v>42876</v>
      </c>
      <c r="X44" s="79">
        <v>42877</v>
      </c>
      <c r="Y44" s="79">
        <v>42878</v>
      </c>
      <c r="Z44" s="79">
        <v>42879</v>
      </c>
      <c r="AA44" s="79">
        <v>42880</v>
      </c>
      <c r="AB44" s="79">
        <v>42881</v>
      </c>
      <c r="AC44" s="79">
        <v>42882</v>
      </c>
      <c r="AD44" s="79">
        <v>42883</v>
      </c>
      <c r="AE44" s="79">
        <v>42884</v>
      </c>
      <c r="AF44" s="79">
        <v>42885</v>
      </c>
      <c r="AG44" s="79">
        <v>42886</v>
      </c>
    </row>
    <row r="45" spans="2:33" hidden="1">
      <c r="B45" s="81" t="str">
        <f>'Reference sheet'!H4</f>
        <v>Andy</v>
      </c>
      <c r="C45" s="23" t="str">
        <f>IFERROR(INDEX(Mastersheet!$F:$F,MATCH(Schedule!C$44&amp;Schedule!$B45,Mastersheet!$H:$H,0)),"")</f>
        <v/>
      </c>
      <c r="D45" s="23" t="str">
        <f>IFERROR(INDEX(Mastersheet!$F:$F,MATCH(Schedule!D$44&amp;Schedule!$B45,Mastersheet!$H:$H,0)),"")</f>
        <v/>
      </c>
      <c r="E45" s="23" t="str">
        <f>IFERROR(INDEX(Mastersheet!$F:$F,MATCH(Schedule!E$44&amp;Schedule!$B45,Mastersheet!$H:$H,0)),"")</f>
        <v/>
      </c>
      <c r="F45" s="23" t="str">
        <f>IFERROR(INDEX(Mastersheet!$F:$F,MATCH(Schedule!F$44&amp;Schedule!$B45,Mastersheet!$H:$H,0)),"")</f>
        <v/>
      </c>
      <c r="G45" s="23" t="str">
        <f>IFERROR(INDEX(Mastersheet!$F:$F,MATCH(Schedule!G$44&amp;Schedule!$B45,Mastersheet!$H:$H,0)),"")</f>
        <v/>
      </c>
      <c r="H45" s="23" t="str">
        <f>IFERROR(INDEX(Mastersheet!$F:$F,MATCH(Schedule!H$44&amp;Schedule!$B45,Mastersheet!$H:$H,0)),"")</f>
        <v/>
      </c>
      <c r="I45" s="23" t="str">
        <f>IFERROR(INDEX(Mastersheet!$F:$F,MATCH(Schedule!I$44&amp;Schedule!$B45,Mastersheet!$H:$H,0)),"")</f>
        <v/>
      </c>
      <c r="J45" s="23" t="str">
        <f>IFERROR(INDEX(Mastersheet!$F:$F,MATCH(Schedule!J$44&amp;Schedule!$B45,Mastersheet!$H:$H,0)),"")</f>
        <v/>
      </c>
      <c r="K45" s="23" t="str">
        <f>IFERROR(INDEX(Mastersheet!$F:$F,MATCH(Schedule!K$44&amp;Schedule!$B45,Mastersheet!$H:$H,0)),"")</f>
        <v/>
      </c>
      <c r="L45" s="23" t="str">
        <f>IFERROR(INDEX(Mastersheet!$F:$F,MATCH(Schedule!L$44&amp;Schedule!$B45,Mastersheet!$H:$H,0)),"")</f>
        <v/>
      </c>
      <c r="M45" s="23" t="str">
        <f>IFERROR(INDEX(Mastersheet!$F:$F,MATCH(Schedule!M$44&amp;Schedule!$B45,Mastersheet!$H:$H,0)),"")</f>
        <v/>
      </c>
      <c r="N45" s="23" t="str">
        <f>IFERROR(INDEX(Mastersheet!$F:$F,MATCH(Schedule!N$44&amp;Schedule!$B45,Mastersheet!$H:$H,0)),"")</f>
        <v/>
      </c>
      <c r="O45" s="23" t="str">
        <f>IFERROR(INDEX(Mastersheet!$F:$F,MATCH(Schedule!O$44&amp;Schedule!$B45,Mastersheet!$H:$H,0)),"")</f>
        <v/>
      </c>
      <c r="P45" s="23" t="str">
        <f>IFERROR(INDEX(Mastersheet!$F:$F,MATCH(Schedule!P$44&amp;Schedule!$B45,Mastersheet!$H:$H,0)),"")</f>
        <v/>
      </c>
      <c r="Q45" s="23" t="str">
        <f>IFERROR(INDEX(Mastersheet!$F:$F,MATCH(Schedule!Q$44&amp;Schedule!$B45,Mastersheet!$H:$H,0)),"")</f>
        <v/>
      </c>
      <c r="R45" s="23" t="str">
        <f>IFERROR(INDEX(Mastersheet!$F:$F,MATCH(Schedule!R$44&amp;Schedule!$B45,Mastersheet!$H:$H,0)),"")</f>
        <v/>
      </c>
      <c r="S45" s="23" t="str">
        <f>IFERROR(INDEX(Mastersheet!$F:$F,MATCH(Schedule!S$44&amp;Schedule!$B45,Mastersheet!$H:$H,0)),"")</f>
        <v/>
      </c>
      <c r="T45" s="23" t="str">
        <f>IFERROR(INDEX(Mastersheet!$F:$F,MATCH(Schedule!T$44&amp;Schedule!$B45,Mastersheet!$H:$H,0)),"")</f>
        <v/>
      </c>
      <c r="U45" s="23" t="str">
        <f>IFERROR(INDEX(Mastersheet!$F:$F,MATCH(Schedule!U$44&amp;Schedule!$B45,Mastersheet!$H:$H,0)),"")</f>
        <v/>
      </c>
      <c r="V45" s="23" t="str">
        <f>IFERROR(INDEX(Mastersheet!$F:$F,MATCH(Schedule!V$44&amp;Schedule!$B45,Mastersheet!$H:$H,0)),"")</f>
        <v/>
      </c>
      <c r="W45" s="23" t="str">
        <f>IFERROR(INDEX(Mastersheet!$F:$F,MATCH(Schedule!W$44&amp;Schedule!$B45,Mastersheet!$H:$H,0)),"")</f>
        <v/>
      </c>
      <c r="X45" s="23" t="str">
        <f>IFERROR(INDEX(Mastersheet!$F:$F,MATCH(Schedule!X$44&amp;Schedule!$B45,Mastersheet!$H:$H,0)),"")</f>
        <v/>
      </c>
      <c r="Y45" s="23" t="str">
        <f>IFERROR(INDEX(Mastersheet!$F:$F,MATCH(Schedule!Y$44&amp;Schedule!$B45,Mastersheet!$H:$H,0)),"")</f>
        <v/>
      </c>
      <c r="Z45" s="23" t="str">
        <f>IFERROR(INDEX(Mastersheet!$F:$F,MATCH(Schedule!Z$44&amp;Schedule!$B45,Mastersheet!$H:$H,0)),"")</f>
        <v/>
      </c>
      <c r="AA45" s="23" t="str">
        <f>IFERROR(INDEX(Mastersheet!$F:$F,MATCH(Schedule!AA$44&amp;Schedule!$B45,Mastersheet!$H:$H,0)),"")</f>
        <v/>
      </c>
      <c r="AB45" s="23" t="str">
        <f>IFERROR(INDEX(Mastersheet!$F:$F,MATCH(Schedule!AB$44&amp;Schedule!$B45,Mastersheet!$H:$H,0)),"")</f>
        <v/>
      </c>
      <c r="AC45" s="23" t="str">
        <f>IFERROR(INDEX(Mastersheet!$F:$F,MATCH(Schedule!AC$44&amp;Schedule!$B45,Mastersheet!$H:$H,0)),"")</f>
        <v/>
      </c>
      <c r="AD45" s="23" t="str">
        <f>IFERROR(INDEX(Mastersheet!$F:$F,MATCH(Schedule!AD$44&amp;Schedule!$B45,Mastersheet!$H:$H,0)),"")</f>
        <v/>
      </c>
      <c r="AE45" s="23" t="str">
        <f>IFERROR(INDEX(Mastersheet!$F:$F,MATCH(Schedule!AE$44&amp;Schedule!$B45,Mastersheet!$H:$H,0)),"")</f>
        <v/>
      </c>
      <c r="AF45" s="23" t="str">
        <f>IFERROR(INDEX(Mastersheet!$F:$F,MATCH(Schedule!AF$44&amp;Schedule!$B45,Mastersheet!$H:$H,0)),"")</f>
        <v/>
      </c>
      <c r="AG45" s="23" t="str">
        <f>IFERROR(INDEX(Mastersheet!$F:$F,MATCH(Schedule!AG$44&amp;Schedule!$B45,Mastersheet!$H:$H,0)),"")</f>
        <v/>
      </c>
    </row>
    <row r="46" spans="2:33" hidden="1">
      <c r="B46" s="81" t="str">
        <f>'Reference sheet'!H5</f>
        <v>Danny</v>
      </c>
      <c r="C46" s="23" t="str">
        <f>IFERROR(INDEX(Mastersheet!$F:$F,MATCH(Schedule!C$44&amp;Schedule!$B46,Mastersheet!$H:$H,0)),"")</f>
        <v/>
      </c>
      <c r="D46" s="23" t="str">
        <f>IFERROR(INDEX(Mastersheet!$F:$F,MATCH(Schedule!D$44&amp;Schedule!$B46,Mastersheet!$H:$H,0)),"")</f>
        <v/>
      </c>
      <c r="E46" s="23" t="str">
        <f>IFERROR(INDEX(Mastersheet!$F:$F,MATCH(Schedule!E$44&amp;Schedule!$B46,Mastersheet!$H:$H,0)),"")</f>
        <v/>
      </c>
      <c r="F46" s="23" t="str">
        <f>IFERROR(INDEX(Mastersheet!$F:$F,MATCH(Schedule!F$44&amp;Schedule!$B46,Mastersheet!$H:$H,0)),"")</f>
        <v/>
      </c>
      <c r="G46" s="23" t="str">
        <f>IFERROR(INDEX(Mastersheet!$F:$F,MATCH(Schedule!G$44&amp;Schedule!$B46,Mastersheet!$H:$H,0)),"")</f>
        <v/>
      </c>
      <c r="H46" s="23" t="str">
        <f>IFERROR(INDEX(Mastersheet!$F:$F,MATCH(Schedule!H$44&amp;Schedule!$B46,Mastersheet!$H:$H,0)),"")</f>
        <v/>
      </c>
      <c r="I46" s="23" t="str">
        <f>IFERROR(INDEX(Mastersheet!$F:$F,MATCH(Schedule!I$44&amp;Schedule!$B46,Mastersheet!$H:$H,0)),"")</f>
        <v/>
      </c>
      <c r="J46" s="23" t="str">
        <f>IFERROR(INDEX(Mastersheet!$F:$F,MATCH(Schedule!J$44&amp;Schedule!$B46,Mastersheet!$H:$H,0)),"")</f>
        <v/>
      </c>
      <c r="K46" s="23" t="str">
        <f>IFERROR(INDEX(Mastersheet!$F:$F,MATCH(Schedule!K$44&amp;Schedule!$B46,Mastersheet!$H:$H,0)),"")</f>
        <v/>
      </c>
      <c r="L46" s="23" t="str">
        <f>IFERROR(INDEX(Mastersheet!$F:$F,MATCH(Schedule!L$44&amp;Schedule!$B46,Mastersheet!$H:$H,0)),"")</f>
        <v/>
      </c>
      <c r="M46" s="23" t="str">
        <f>IFERROR(INDEX(Mastersheet!$F:$F,MATCH(Schedule!M$44&amp;Schedule!$B46,Mastersheet!$H:$H,0)),"")</f>
        <v/>
      </c>
      <c r="N46" s="23" t="str">
        <f>IFERROR(INDEX(Mastersheet!$F:$F,MATCH(Schedule!N$44&amp;Schedule!$B46,Mastersheet!$H:$H,0)),"")</f>
        <v/>
      </c>
      <c r="O46" s="23" t="str">
        <f>IFERROR(INDEX(Mastersheet!$F:$F,MATCH(Schedule!O$44&amp;Schedule!$B46,Mastersheet!$H:$H,0)),"")</f>
        <v/>
      </c>
      <c r="P46" s="23" t="str">
        <f>IFERROR(INDEX(Mastersheet!$F:$F,MATCH(Schedule!P$44&amp;Schedule!$B46,Mastersheet!$H:$H,0)),"")</f>
        <v/>
      </c>
      <c r="Q46" s="23" t="str">
        <f>IFERROR(INDEX(Mastersheet!$F:$F,MATCH(Schedule!Q$44&amp;Schedule!$B46,Mastersheet!$H:$H,0)),"")</f>
        <v/>
      </c>
      <c r="R46" s="23" t="str">
        <f>IFERROR(INDEX(Mastersheet!$F:$F,MATCH(Schedule!R$44&amp;Schedule!$B46,Mastersheet!$H:$H,0)),"")</f>
        <v/>
      </c>
      <c r="S46" s="23" t="str">
        <f>IFERROR(INDEX(Mastersheet!$F:$F,MATCH(Schedule!S$44&amp;Schedule!$B46,Mastersheet!$H:$H,0)),"")</f>
        <v/>
      </c>
      <c r="T46" s="23" t="str">
        <f>IFERROR(INDEX(Mastersheet!$F:$F,MATCH(Schedule!T$44&amp;Schedule!$B46,Mastersheet!$H:$H,0)),"")</f>
        <v/>
      </c>
      <c r="U46" s="23" t="str">
        <f>IFERROR(INDEX(Mastersheet!$F:$F,MATCH(Schedule!U$44&amp;Schedule!$B46,Mastersheet!$H:$H,0)),"")</f>
        <v/>
      </c>
      <c r="V46" s="23" t="str">
        <f>IFERROR(INDEX(Mastersheet!$F:$F,MATCH(Schedule!V$44&amp;Schedule!$B46,Mastersheet!$H:$H,0)),"")</f>
        <v/>
      </c>
      <c r="W46" s="23" t="str">
        <f>IFERROR(INDEX(Mastersheet!$F:$F,MATCH(Schedule!W$44&amp;Schedule!$B46,Mastersheet!$H:$H,0)),"")</f>
        <v/>
      </c>
      <c r="X46" s="23" t="str">
        <f>IFERROR(INDEX(Mastersheet!$F:$F,MATCH(Schedule!X$44&amp;Schedule!$B46,Mastersheet!$H:$H,0)),"")</f>
        <v/>
      </c>
      <c r="Y46" s="23" t="str">
        <f>IFERROR(INDEX(Mastersheet!$F:$F,MATCH(Schedule!Y$44&amp;Schedule!$B46,Mastersheet!$H:$H,0)),"")</f>
        <v/>
      </c>
      <c r="Z46" s="23" t="str">
        <f>IFERROR(INDEX(Mastersheet!$F:$F,MATCH(Schedule!Z$44&amp;Schedule!$B46,Mastersheet!$H:$H,0)),"")</f>
        <v/>
      </c>
      <c r="AA46" s="23" t="str">
        <f>IFERROR(INDEX(Mastersheet!$F:$F,MATCH(Schedule!AA$44&amp;Schedule!$B46,Mastersheet!$H:$H,0)),"")</f>
        <v/>
      </c>
      <c r="AB46" s="23" t="str">
        <f>IFERROR(INDEX(Mastersheet!$F:$F,MATCH(Schedule!AB$44&amp;Schedule!$B46,Mastersheet!$H:$H,0)),"")</f>
        <v/>
      </c>
      <c r="AC46" s="23" t="str">
        <f>IFERROR(INDEX(Mastersheet!$F:$F,MATCH(Schedule!AC$44&amp;Schedule!$B46,Mastersheet!$H:$H,0)),"")</f>
        <v/>
      </c>
      <c r="AD46" s="23" t="str">
        <f>IFERROR(INDEX(Mastersheet!$F:$F,MATCH(Schedule!AD$44&amp;Schedule!$B46,Mastersheet!$H:$H,0)),"")</f>
        <v/>
      </c>
      <c r="AE46" s="23" t="str">
        <f>IFERROR(INDEX(Mastersheet!$F:$F,MATCH(Schedule!AE$44&amp;Schedule!$B46,Mastersheet!$H:$H,0)),"")</f>
        <v/>
      </c>
      <c r="AF46" s="23" t="str">
        <f>IFERROR(INDEX(Mastersheet!$F:$F,MATCH(Schedule!AF$44&amp;Schedule!$B46,Mastersheet!$H:$H,0)),"")</f>
        <v/>
      </c>
      <c r="AG46" s="23" t="str">
        <f>IFERROR(INDEX(Mastersheet!$F:$F,MATCH(Schedule!AG$44&amp;Schedule!$B46,Mastersheet!$H:$H,0)),"")</f>
        <v/>
      </c>
    </row>
    <row r="47" spans="2:33" hidden="1">
      <c r="B47" s="81" t="str">
        <f>'Reference sheet'!H6</f>
        <v>Sam</v>
      </c>
      <c r="C47" s="23" t="str">
        <f>IFERROR(INDEX(Mastersheet!$F:$F,MATCH(Schedule!C$44&amp;Schedule!$B47,Mastersheet!$H:$H,0)),"")</f>
        <v/>
      </c>
      <c r="D47" s="23" t="str">
        <f>IFERROR(INDEX(Mastersheet!$F:$F,MATCH(Schedule!D$44&amp;Schedule!$B47,Mastersheet!$H:$H,0)),"")</f>
        <v/>
      </c>
      <c r="E47" s="23" t="str">
        <f>IFERROR(INDEX(Mastersheet!$F:$F,MATCH(Schedule!E$44&amp;Schedule!$B47,Mastersheet!$H:$H,0)),"")</f>
        <v/>
      </c>
      <c r="F47" s="23" t="str">
        <f>IFERROR(INDEX(Mastersheet!$F:$F,MATCH(Schedule!F$44&amp;Schedule!$B47,Mastersheet!$H:$H,0)),"")</f>
        <v/>
      </c>
      <c r="G47" s="23" t="str">
        <f>IFERROR(INDEX(Mastersheet!$F:$F,MATCH(Schedule!G$44&amp;Schedule!$B47,Mastersheet!$H:$H,0)),"")</f>
        <v/>
      </c>
      <c r="H47" s="23" t="str">
        <f>IFERROR(INDEX(Mastersheet!$F:$F,MATCH(Schedule!H$44&amp;Schedule!$B47,Mastersheet!$H:$H,0)),"")</f>
        <v/>
      </c>
      <c r="I47" s="23" t="str">
        <f>IFERROR(INDEX(Mastersheet!$F:$F,MATCH(Schedule!I$44&amp;Schedule!$B47,Mastersheet!$H:$H,0)),"")</f>
        <v/>
      </c>
      <c r="J47" s="23" t="str">
        <f>IFERROR(INDEX(Mastersheet!$F:$F,MATCH(Schedule!J$44&amp;Schedule!$B47,Mastersheet!$H:$H,0)),"")</f>
        <v/>
      </c>
      <c r="K47" s="23" t="str">
        <f>IFERROR(INDEX(Mastersheet!$F:$F,MATCH(Schedule!K$44&amp;Schedule!$B47,Mastersheet!$H:$H,0)),"")</f>
        <v/>
      </c>
      <c r="L47" s="23" t="str">
        <f>IFERROR(INDEX(Mastersheet!$F:$F,MATCH(Schedule!L$44&amp;Schedule!$B47,Mastersheet!$H:$H,0)),"")</f>
        <v/>
      </c>
      <c r="M47" s="23" t="str">
        <f>IFERROR(INDEX(Mastersheet!$F:$F,MATCH(Schedule!M$44&amp;Schedule!$B47,Mastersheet!$H:$H,0)),"")</f>
        <v/>
      </c>
      <c r="N47" s="23" t="str">
        <f>IFERROR(INDEX(Mastersheet!$F:$F,MATCH(Schedule!N$44&amp;Schedule!$B47,Mastersheet!$H:$H,0)),"")</f>
        <v/>
      </c>
      <c r="O47" s="23" t="str">
        <f>IFERROR(INDEX(Mastersheet!$F:$F,MATCH(Schedule!O$44&amp;Schedule!$B47,Mastersheet!$H:$H,0)),"")</f>
        <v/>
      </c>
      <c r="P47" s="23" t="str">
        <f>IFERROR(INDEX(Mastersheet!$F:$F,MATCH(Schedule!P$44&amp;Schedule!$B47,Mastersheet!$H:$H,0)),"")</f>
        <v/>
      </c>
      <c r="Q47" s="23" t="str">
        <f>IFERROR(INDEX(Mastersheet!$F:$F,MATCH(Schedule!Q$44&amp;Schedule!$B47,Mastersheet!$H:$H,0)),"")</f>
        <v/>
      </c>
      <c r="R47" s="23" t="str">
        <f>IFERROR(INDEX(Mastersheet!$F:$F,MATCH(Schedule!R$44&amp;Schedule!$B47,Mastersheet!$H:$H,0)),"")</f>
        <v/>
      </c>
      <c r="S47" s="23" t="str">
        <f>IFERROR(INDEX(Mastersheet!$F:$F,MATCH(Schedule!S$44&amp;Schedule!$B47,Mastersheet!$H:$H,0)),"")</f>
        <v/>
      </c>
      <c r="T47" s="23" t="str">
        <f>IFERROR(INDEX(Mastersheet!$F:$F,MATCH(Schedule!T$44&amp;Schedule!$B47,Mastersheet!$H:$H,0)),"")</f>
        <v/>
      </c>
      <c r="U47" s="23" t="str">
        <f>IFERROR(INDEX(Mastersheet!$F:$F,MATCH(Schedule!U$44&amp;Schedule!$B47,Mastersheet!$H:$H,0)),"")</f>
        <v/>
      </c>
      <c r="V47" s="23" t="str">
        <f>IFERROR(INDEX(Mastersheet!$F:$F,MATCH(Schedule!V$44&amp;Schedule!$B47,Mastersheet!$H:$H,0)),"")</f>
        <v/>
      </c>
      <c r="W47" s="23" t="str">
        <f>IFERROR(INDEX(Mastersheet!$F:$F,MATCH(Schedule!W$44&amp;Schedule!$B47,Mastersheet!$H:$H,0)),"")</f>
        <v/>
      </c>
      <c r="X47" s="23" t="str">
        <f>IFERROR(INDEX(Mastersheet!$F:$F,MATCH(Schedule!X$44&amp;Schedule!$B47,Mastersheet!$H:$H,0)),"")</f>
        <v/>
      </c>
      <c r="Y47" s="23" t="str">
        <f>IFERROR(INDEX(Mastersheet!$F:$F,MATCH(Schedule!Y$44&amp;Schedule!$B47,Mastersheet!$H:$H,0)),"")</f>
        <v/>
      </c>
      <c r="Z47" s="23" t="str">
        <f>IFERROR(INDEX(Mastersheet!$F:$F,MATCH(Schedule!Z$44&amp;Schedule!$B47,Mastersheet!$H:$H,0)),"")</f>
        <v/>
      </c>
      <c r="AA47" s="23" t="str">
        <f>IFERROR(INDEX(Mastersheet!$F:$F,MATCH(Schedule!AA$44&amp;Schedule!$B47,Mastersheet!$H:$H,0)),"")</f>
        <v/>
      </c>
      <c r="AB47" s="23" t="str">
        <f>IFERROR(INDEX(Mastersheet!$F:$F,MATCH(Schedule!AB$44&amp;Schedule!$B47,Mastersheet!$H:$H,0)),"")</f>
        <v/>
      </c>
      <c r="AC47" s="23" t="str">
        <f>IFERROR(INDEX(Mastersheet!$F:$F,MATCH(Schedule!AC$44&amp;Schedule!$B47,Mastersheet!$H:$H,0)),"")</f>
        <v/>
      </c>
      <c r="AD47" s="23" t="str">
        <f>IFERROR(INDEX(Mastersheet!$F:$F,MATCH(Schedule!AD$44&amp;Schedule!$B47,Mastersheet!$H:$H,0)),"")</f>
        <v/>
      </c>
      <c r="AE47" s="23" t="str">
        <f>IFERROR(INDEX(Mastersheet!$F:$F,MATCH(Schedule!AE$44&amp;Schedule!$B47,Mastersheet!$H:$H,0)),"")</f>
        <v/>
      </c>
      <c r="AF47" s="23" t="str">
        <f>IFERROR(INDEX(Mastersheet!$F:$F,MATCH(Schedule!AF$44&amp;Schedule!$B47,Mastersheet!$H:$H,0)),"")</f>
        <v/>
      </c>
      <c r="AG47" s="23" t="str">
        <f>IFERROR(INDEX(Mastersheet!$F:$F,MATCH(Schedule!AG$44&amp;Schedule!$B47,Mastersheet!$H:$H,0)),"")</f>
        <v/>
      </c>
    </row>
    <row r="48" spans="2:33" hidden="1">
      <c r="B48" s="81" t="str">
        <f>'Reference sheet'!H8</f>
        <v>Jordan</v>
      </c>
      <c r="C48" s="23" t="str">
        <f>IFERROR(INDEX(Mastersheet!$F:$F,MATCH(Schedule!C$44&amp;Schedule!$B48,Mastersheet!$H:$H,0)),"")</f>
        <v/>
      </c>
      <c r="D48" s="23" t="str">
        <f>IFERROR(INDEX(Mastersheet!$F:$F,MATCH(Schedule!D$44&amp;Schedule!$B48,Mastersheet!$H:$H,0)),"")</f>
        <v/>
      </c>
      <c r="E48" s="23" t="str">
        <f>IFERROR(INDEX(Mastersheet!$F:$F,MATCH(Schedule!E$44&amp;Schedule!$B48,Mastersheet!$H:$H,0)),"")</f>
        <v/>
      </c>
      <c r="F48" s="23" t="str">
        <f>IFERROR(INDEX(Mastersheet!$F:$F,MATCH(Schedule!F$44&amp;Schedule!$B48,Mastersheet!$H:$H,0)),"")</f>
        <v/>
      </c>
      <c r="G48" s="23" t="str">
        <f>IFERROR(INDEX(Mastersheet!$F:$F,MATCH(Schedule!G$44&amp;Schedule!$B48,Mastersheet!$H:$H,0)),"")</f>
        <v/>
      </c>
      <c r="H48" s="23" t="str">
        <f>IFERROR(INDEX(Mastersheet!$F:$F,MATCH(Schedule!H$44&amp;Schedule!$B48,Mastersheet!$H:$H,0)),"")</f>
        <v/>
      </c>
      <c r="I48" s="23" t="str">
        <f>IFERROR(INDEX(Mastersheet!$F:$F,MATCH(Schedule!I$44&amp;Schedule!$B48,Mastersheet!$H:$H,0)),"")</f>
        <v/>
      </c>
      <c r="J48" s="23" t="str">
        <f>IFERROR(INDEX(Mastersheet!$F:$F,MATCH(Schedule!J$44&amp;Schedule!$B48,Mastersheet!$H:$H,0)),"")</f>
        <v/>
      </c>
      <c r="K48" s="23" t="str">
        <f>IFERROR(INDEX(Mastersheet!$F:$F,MATCH(Schedule!K$44&amp;Schedule!$B48,Mastersheet!$H:$H,0)),"")</f>
        <v/>
      </c>
      <c r="L48" s="23" t="str">
        <f>IFERROR(INDEX(Mastersheet!$F:$F,MATCH(Schedule!L$44&amp;Schedule!$B48,Mastersheet!$H:$H,0)),"")</f>
        <v/>
      </c>
      <c r="M48" s="23" t="str">
        <f>IFERROR(INDEX(Mastersheet!$F:$F,MATCH(Schedule!M$44&amp;Schedule!$B48,Mastersheet!$H:$H,0)),"")</f>
        <v/>
      </c>
      <c r="N48" s="23" t="str">
        <f>IFERROR(INDEX(Mastersheet!$F:$F,MATCH(Schedule!N$44&amp;Schedule!$B48,Mastersheet!$H:$H,0)),"")</f>
        <v/>
      </c>
      <c r="O48" s="23" t="str">
        <f>IFERROR(INDEX(Mastersheet!$F:$F,MATCH(Schedule!O$44&amp;Schedule!$B48,Mastersheet!$H:$H,0)),"")</f>
        <v/>
      </c>
      <c r="P48" s="23" t="str">
        <f>IFERROR(INDEX(Mastersheet!$F:$F,MATCH(Schedule!P$44&amp;Schedule!$B48,Mastersheet!$H:$H,0)),"")</f>
        <v/>
      </c>
      <c r="Q48" s="23" t="str">
        <f>IFERROR(INDEX(Mastersheet!$F:$F,MATCH(Schedule!Q$44&amp;Schedule!$B48,Mastersheet!$H:$H,0)),"")</f>
        <v/>
      </c>
      <c r="R48" s="23" t="str">
        <f>IFERROR(INDEX(Mastersheet!$F:$F,MATCH(Schedule!R$44&amp;Schedule!$B48,Mastersheet!$H:$H,0)),"")</f>
        <v/>
      </c>
      <c r="S48" s="23" t="str">
        <f>IFERROR(INDEX(Mastersheet!$F:$F,MATCH(Schedule!S$44&amp;Schedule!$B48,Mastersheet!$H:$H,0)),"")</f>
        <v/>
      </c>
      <c r="T48" s="23" t="str">
        <f>IFERROR(INDEX(Mastersheet!$F:$F,MATCH(Schedule!T$44&amp;Schedule!$B48,Mastersheet!$H:$H,0)),"")</f>
        <v/>
      </c>
      <c r="U48" s="23" t="str">
        <f>IFERROR(INDEX(Mastersheet!$F:$F,MATCH(Schedule!U$44&amp;Schedule!$B48,Mastersheet!$H:$H,0)),"")</f>
        <v/>
      </c>
      <c r="V48" s="23" t="str">
        <f>IFERROR(INDEX(Mastersheet!$F:$F,MATCH(Schedule!V$44&amp;Schedule!$B48,Mastersheet!$H:$H,0)),"")</f>
        <v/>
      </c>
      <c r="W48" s="23" t="str">
        <f>IFERROR(INDEX(Mastersheet!$F:$F,MATCH(Schedule!W$44&amp;Schedule!$B48,Mastersheet!$H:$H,0)),"")</f>
        <v/>
      </c>
      <c r="X48" s="23" t="str">
        <f>IFERROR(INDEX(Mastersheet!$F:$F,MATCH(Schedule!X$44&amp;Schedule!$B48,Mastersheet!$H:$H,0)),"")</f>
        <v/>
      </c>
      <c r="Y48" s="23" t="str">
        <f>IFERROR(INDEX(Mastersheet!$F:$F,MATCH(Schedule!Y$44&amp;Schedule!$B48,Mastersheet!$H:$H,0)),"")</f>
        <v/>
      </c>
      <c r="Z48" s="23" t="str">
        <f>IFERROR(INDEX(Mastersheet!$F:$F,MATCH(Schedule!Z$44&amp;Schedule!$B48,Mastersheet!$H:$H,0)),"")</f>
        <v/>
      </c>
      <c r="AA48" s="23" t="str">
        <f>IFERROR(INDEX(Mastersheet!$F:$F,MATCH(Schedule!AA$44&amp;Schedule!$B48,Mastersheet!$H:$H,0)),"")</f>
        <v/>
      </c>
      <c r="AB48" s="23" t="str">
        <f>IFERROR(INDEX(Mastersheet!$F:$F,MATCH(Schedule!AB$44&amp;Schedule!$B48,Mastersheet!$H:$H,0)),"")</f>
        <v/>
      </c>
      <c r="AC48" s="23" t="str">
        <f>IFERROR(INDEX(Mastersheet!$F:$F,MATCH(Schedule!AC$44&amp;Schedule!$B48,Mastersheet!$H:$H,0)),"")</f>
        <v/>
      </c>
      <c r="AD48" s="23" t="str">
        <f>IFERROR(INDEX(Mastersheet!$F:$F,MATCH(Schedule!AD$44&amp;Schedule!$B48,Mastersheet!$H:$H,0)),"")</f>
        <v/>
      </c>
      <c r="AE48" s="23" t="str">
        <f>IFERROR(INDEX(Mastersheet!$F:$F,MATCH(Schedule!AE$44&amp;Schedule!$B48,Mastersheet!$H:$H,0)),"")</f>
        <v/>
      </c>
      <c r="AF48" s="23" t="str">
        <f>IFERROR(INDEX(Mastersheet!$F:$F,MATCH(Schedule!AF$44&amp;Schedule!$B48,Mastersheet!$H:$H,0)),"")</f>
        <v/>
      </c>
      <c r="AG48" s="23" t="str">
        <f>IFERROR(INDEX(Mastersheet!$F:$F,MATCH(Schedule!AG$44&amp;Schedule!$B48,Mastersheet!$H:$H,0)),"")</f>
        <v/>
      </c>
    </row>
    <row r="49" spans="2:33" hidden="1">
      <c r="B49" s="81" t="str">
        <f>'Reference sheet'!H9</f>
        <v>Jon</v>
      </c>
      <c r="C49" s="23" t="str">
        <f>IFERROR(INDEX(Mastersheet!$F:$F,MATCH(Schedule!C$44&amp;Schedule!$B49,Mastersheet!$H:$H,0)),"")</f>
        <v/>
      </c>
      <c r="D49" s="23" t="str">
        <f>IFERROR(INDEX(Mastersheet!$F:$F,MATCH(Schedule!D$44&amp;Schedule!$B49,Mastersheet!$H:$H,0)),"")</f>
        <v/>
      </c>
      <c r="E49" s="23" t="str">
        <f>IFERROR(INDEX(Mastersheet!$F:$F,MATCH(Schedule!E$44&amp;Schedule!$B49,Mastersheet!$H:$H,0)),"")</f>
        <v/>
      </c>
      <c r="F49" s="23" t="str">
        <f>IFERROR(INDEX(Mastersheet!$F:$F,MATCH(Schedule!F$44&amp;Schedule!$B49,Mastersheet!$H:$H,0)),"")</f>
        <v/>
      </c>
      <c r="G49" s="23" t="str">
        <f>IFERROR(INDEX(Mastersheet!$F:$F,MATCH(Schedule!G$44&amp;Schedule!$B49,Mastersheet!$H:$H,0)),"")</f>
        <v/>
      </c>
      <c r="H49" s="23" t="str">
        <f>IFERROR(INDEX(Mastersheet!$F:$F,MATCH(Schedule!H$44&amp;Schedule!$B49,Mastersheet!$H:$H,0)),"")</f>
        <v/>
      </c>
      <c r="I49" s="23" t="str">
        <f>IFERROR(INDEX(Mastersheet!$F:$F,MATCH(Schedule!I$44&amp;Schedule!$B49,Mastersheet!$H:$H,0)),"")</f>
        <v/>
      </c>
      <c r="J49" s="23" t="str">
        <f>IFERROR(INDEX(Mastersheet!$F:$F,MATCH(Schedule!J$44&amp;Schedule!$B49,Mastersheet!$H:$H,0)),"")</f>
        <v/>
      </c>
      <c r="K49" s="23" t="str">
        <f>IFERROR(INDEX(Mastersheet!$F:$F,MATCH(Schedule!K$44&amp;Schedule!$B49,Mastersheet!$H:$H,0)),"")</f>
        <v/>
      </c>
      <c r="L49" s="23" t="str">
        <f>IFERROR(INDEX(Mastersheet!$F:$F,MATCH(Schedule!L$44&amp;Schedule!$B49,Mastersheet!$H:$H,0)),"")</f>
        <v/>
      </c>
      <c r="M49" s="23" t="str">
        <f>IFERROR(INDEX(Mastersheet!$F:$F,MATCH(Schedule!M$44&amp;Schedule!$B49,Mastersheet!$H:$H,0)),"")</f>
        <v/>
      </c>
      <c r="N49" s="23" t="str">
        <f>IFERROR(INDEX(Mastersheet!$F:$F,MATCH(Schedule!N$44&amp;Schedule!$B49,Mastersheet!$H:$H,0)),"")</f>
        <v/>
      </c>
      <c r="O49" s="23" t="str">
        <f>IFERROR(INDEX(Mastersheet!$F:$F,MATCH(Schedule!O$44&amp;Schedule!$B49,Mastersheet!$H:$H,0)),"")</f>
        <v/>
      </c>
      <c r="P49" s="23" t="str">
        <f>IFERROR(INDEX(Mastersheet!$F:$F,MATCH(Schedule!P$44&amp;Schedule!$B49,Mastersheet!$H:$H,0)),"")</f>
        <v/>
      </c>
      <c r="Q49" s="23" t="str">
        <f>IFERROR(INDEX(Mastersheet!$F:$F,MATCH(Schedule!Q$44&amp;Schedule!$B49,Mastersheet!$H:$H,0)),"")</f>
        <v/>
      </c>
      <c r="R49" s="23" t="str">
        <f>IFERROR(INDEX(Mastersheet!$F:$F,MATCH(Schedule!R$44&amp;Schedule!$B49,Mastersheet!$H:$H,0)),"")</f>
        <v/>
      </c>
      <c r="S49" s="23" t="str">
        <f>IFERROR(INDEX(Mastersheet!$F:$F,MATCH(Schedule!S$44&amp;Schedule!$B49,Mastersheet!$H:$H,0)),"")</f>
        <v/>
      </c>
      <c r="T49" s="23" t="str">
        <f>IFERROR(INDEX(Mastersheet!$F:$F,MATCH(Schedule!T$44&amp;Schedule!$B49,Mastersheet!$H:$H,0)),"")</f>
        <v/>
      </c>
      <c r="U49" s="23" t="str">
        <f>IFERROR(INDEX(Mastersheet!$F:$F,MATCH(Schedule!U$44&amp;Schedule!$B49,Mastersheet!$H:$H,0)),"")</f>
        <v/>
      </c>
      <c r="V49" s="23" t="str">
        <f>IFERROR(INDEX(Mastersheet!$F:$F,MATCH(Schedule!V$44&amp;Schedule!$B49,Mastersheet!$H:$H,0)),"")</f>
        <v/>
      </c>
      <c r="W49" s="23" t="str">
        <f>IFERROR(INDEX(Mastersheet!$F:$F,MATCH(Schedule!W$44&amp;Schedule!$B49,Mastersheet!$H:$H,0)),"")</f>
        <v/>
      </c>
      <c r="X49" s="23" t="str">
        <f>IFERROR(INDEX(Mastersheet!$F:$F,MATCH(Schedule!X$44&amp;Schedule!$B49,Mastersheet!$H:$H,0)),"")</f>
        <v/>
      </c>
      <c r="Y49" s="23" t="str">
        <f>IFERROR(INDEX(Mastersheet!$F:$F,MATCH(Schedule!Y$44&amp;Schedule!$B49,Mastersheet!$H:$H,0)),"")</f>
        <v/>
      </c>
      <c r="Z49" s="23" t="str">
        <f>IFERROR(INDEX(Mastersheet!$F:$F,MATCH(Schedule!Z$44&amp;Schedule!$B49,Mastersheet!$H:$H,0)),"")</f>
        <v/>
      </c>
      <c r="AA49" s="23" t="str">
        <f>IFERROR(INDEX(Mastersheet!$F:$F,MATCH(Schedule!AA$44&amp;Schedule!$B49,Mastersheet!$H:$H,0)),"")</f>
        <v/>
      </c>
      <c r="AB49" s="23" t="str">
        <f>IFERROR(INDEX(Mastersheet!$F:$F,MATCH(Schedule!AB$44&amp;Schedule!$B49,Mastersheet!$H:$H,0)),"")</f>
        <v/>
      </c>
      <c r="AC49" s="23" t="str">
        <f>IFERROR(INDEX(Mastersheet!$F:$F,MATCH(Schedule!AC$44&amp;Schedule!$B49,Mastersheet!$H:$H,0)),"")</f>
        <v/>
      </c>
      <c r="AD49" s="23" t="str">
        <f>IFERROR(INDEX(Mastersheet!$F:$F,MATCH(Schedule!AD$44&amp;Schedule!$B49,Mastersheet!$H:$H,0)),"")</f>
        <v/>
      </c>
      <c r="AE49" s="23" t="str">
        <f>IFERROR(INDEX(Mastersheet!$F:$F,MATCH(Schedule!AE$44&amp;Schedule!$B49,Mastersheet!$H:$H,0)),"")</f>
        <v/>
      </c>
      <c r="AF49" s="23" t="str">
        <f>IFERROR(INDEX(Mastersheet!$F:$F,MATCH(Schedule!AF$44&amp;Schedule!$B49,Mastersheet!$H:$H,0)),"")</f>
        <v/>
      </c>
      <c r="AG49" s="23" t="str">
        <f>IFERROR(INDEX(Mastersheet!$F:$F,MATCH(Schedule!AG$44&amp;Schedule!$B49,Mastersheet!$H:$H,0)),"")</f>
        <v/>
      </c>
    </row>
    <row r="50" spans="2:33" hidden="1">
      <c r="B50" s="44"/>
    </row>
    <row r="51" spans="2:33" hidden="1">
      <c r="B51" s="44"/>
    </row>
    <row r="52" spans="2:33" hidden="1">
      <c r="B52" s="79"/>
      <c r="C52" s="79">
        <v>42887</v>
      </c>
      <c r="D52" s="79">
        <v>42888</v>
      </c>
      <c r="E52" s="79">
        <v>42889</v>
      </c>
      <c r="F52" s="79">
        <v>42890</v>
      </c>
      <c r="G52" s="79">
        <v>42891</v>
      </c>
      <c r="H52" s="79">
        <v>42892</v>
      </c>
      <c r="I52" s="79">
        <v>42893</v>
      </c>
      <c r="J52" s="79">
        <v>42894</v>
      </c>
      <c r="K52" s="79">
        <v>42895</v>
      </c>
      <c r="L52" s="79">
        <v>42896</v>
      </c>
      <c r="M52" s="79">
        <v>42897</v>
      </c>
      <c r="N52" s="79">
        <v>42898</v>
      </c>
      <c r="O52" s="79">
        <v>42899</v>
      </c>
      <c r="P52" s="79">
        <v>42900</v>
      </c>
      <c r="Q52" s="79">
        <v>42901</v>
      </c>
      <c r="R52" s="79">
        <v>42902</v>
      </c>
      <c r="S52" s="79">
        <v>42903</v>
      </c>
      <c r="T52" s="79">
        <v>42904</v>
      </c>
      <c r="U52" s="79">
        <v>42905</v>
      </c>
      <c r="V52" s="79">
        <v>42906</v>
      </c>
      <c r="W52" s="79">
        <v>42907</v>
      </c>
      <c r="X52" s="79">
        <v>42908</v>
      </c>
      <c r="Y52" s="79">
        <v>42909</v>
      </c>
      <c r="Z52" s="79">
        <v>42910</v>
      </c>
      <c r="AA52" s="79">
        <v>42911</v>
      </c>
      <c r="AB52" s="79">
        <v>42912</v>
      </c>
      <c r="AC52" s="79">
        <v>42913</v>
      </c>
      <c r="AD52" s="79">
        <v>42914</v>
      </c>
      <c r="AE52" s="79">
        <v>42915</v>
      </c>
      <c r="AF52" s="79">
        <v>42916</v>
      </c>
    </row>
    <row r="53" spans="2:33" hidden="1">
      <c r="B53" s="81" t="str">
        <f>'Reference sheet'!H4</f>
        <v>Andy</v>
      </c>
      <c r="C53" s="45" t="str">
        <f>IFERROR(INDEX(Mastersheet!$F:$F,MATCH(Schedule!C$52&amp;Schedule!$B53,Mastersheet!$H:$H,0)),"")</f>
        <v/>
      </c>
      <c r="D53" s="45" t="str">
        <f>IFERROR(INDEX(Mastersheet!$F:$F,MATCH(Schedule!D$52&amp;Schedule!$B53,Mastersheet!$H:$H,0)),"")</f>
        <v/>
      </c>
      <c r="E53" s="45" t="str">
        <f>IFERROR(INDEX(Mastersheet!$F:$F,MATCH(Schedule!E$52&amp;Schedule!$B53,Mastersheet!$H:$H,0)),"")</f>
        <v/>
      </c>
      <c r="F53" s="45" t="str">
        <f>IFERROR(INDEX(Mastersheet!$F:$F,MATCH(Schedule!F$52&amp;Schedule!$B53,Mastersheet!$H:$H,0)),"")</f>
        <v/>
      </c>
      <c r="G53" s="45">
        <f>IFERROR(INDEX(Mastersheet!$F:$F,MATCH(Schedule!G$52&amp;Schedule!$B53,Mastersheet!$H:$H,0)),"")</f>
        <v>0.25</v>
      </c>
      <c r="H53" s="45" t="str">
        <f>IFERROR(INDEX(Mastersheet!$F:$F,MATCH(Schedule!H$52&amp;Schedule!$B53,Mastersheet!$H:$H,0)),"")</f>
        <v/>
      </c>
      <c r="I53" s="45">
        <f>IFERROR(INDEX(Mastersheet!$F:$F,MATCH(Schedule!I$52&amp;Schedule!$B53,Mastersheet!$H:$H,0)),"")</f>
        <v>0.64583333333333337</v>
      </c>
      <c r="J53" s="45" t="str">
        <f>IFERROR(INDEX(Mastersheet!$F:$F,MATCH(Schedule!J$52&amp;Schedule!$B53,Mastersheet!$H:$H,0)),"")</f>
        <v/>
      </c>
      <c r="K53" s="45" t="str">
        <f>IFERROR(INDEX(Mastersheet!$F:$F,MATCH(Schedule!K$52&amp;Schedule!$B53,Mastersheet!$H:$H,0)),"")</f>
        <v/>
      </c>
      <c r="L53" s="45" t="str">
        <f>IFERROR(INDEX(Mastersheet!$F:$F,MATCH(Schedule!L$52&amp;Schedule!$B53,Mastersheet!$H:$H,0)),"")</f>
        <v/>
      </c>
      <c r="M53" s="45" t="str">
        <f>IFERROR(INDEX(Mastersheet!$F:$F,MATCH(Schedule!M$52&amp;Schedule!$B53,Mastersheet!$H:$H,0)),"")</f>
        <v/>
      </c>
      <c r="N53" s="45" t="str">
        <f>IFERROR(INDEX(Mastersheet!$F:$F,MATCH(Schedule!N$52&amp;Schedule!$B53,Mastersheet!$H:$H,0)),"")</f>
        <v/>
      </c>
      <c r="O53" s="45">
        <f>IFERROR(INDEX(Mastersheet!$F:$F,MATCH(Schedule!O$52&amp;Schedule!$B53,Mastersheet!$H:$H,0)),"")</f>
        <v>0.54166666666666663</v>
      </c>
      <c r="P53" s="45" t="str">
        <f>IFERROR(INDEX(Mastersheet!$F:$F,MATCH(Schedule!P$52&amp;Schedule!$B53,Mastersheet!$H:$H,0)),"")</f>
        <v/>
      </c>
      <c r="Q53" s="45" t="str">
        <f>IFERROR(INDEX(Mastersheet!$F:$F,MATCH(Schedule!Q$52&amp;Schedule!$B53,Mastersheet!$H:$H,0)),"")</f>
        <v/>
      </c>
      <c r="R53" s="45" t="str">
        <f>IFERROR(INDEX(Mastersheet!$F:$F,MATCH(Schedule!R$52&amp;Schedule!$B53,Mastersheet!$H:$H,0)),"")</f>
        <v/>
      </c>
      <c r="S53" s="45" t="str">
        <f>IFERROR(INDEX(Mastersheet!$F:$F,MATCH(Schedule!S$52&amp;Schedule!$B53,Mastersheet!$H:$H,0)),"")</f>
        <v/>
      </c>
      <c r="T53" s="45">
        <f>IFERROR(INDEX(Mastersheet!$F:$F,MATCH(Schedule!T$52&amp;Schedule!$B53,Mastersheet!$H:$H,0)),"")</f>
        <v>0.45833333333333331</v>
      </c>
      <c r="U53" s="45" t="str">
        <f>IFERROR(INDEX(Mastersheet!$F:$F,MATCH(Schedule!U$52&amp;Schedule!$B53,Mastersheet!$H:$H,0)),"")</f>
        <v/>
      </c>
      <c r="V53" s="45" t="str">
        <f>IFERROR(INDEX(Mastersheet!$F:$F,MATCH(Schedule!V$52&amp;Schedule!$B53,Mastersheet!$H:$H,0)),"")</f>
        <v/>
      </c>
      <c r="W53" s="45" t="str">
        <f>IFERROR(INDEX(Mastersheet!$F:$F,MATCH(Schedule!W$52&amp;Schedule!$B53,Mastersheet!$H:$H,0)),"")</f>
        <v/>
      </c>
      <c r="X53" s="45" t="str">
        <f>IFERROR(INDEX(Mastersheet!$F:$F,MATCH(Schedule!X$52&amp;Schedule!$B53,Mastersheet!$H:$H,0)),"")</f>
        <v/>
      </c>
      <c r="Y53" s="45">
        <f>IFERROR(INDEX(Mastersheet!$F:$F,MATCH(Schedule!Y$52&amp;Schedule!$B53,Mastersheet!$H:$H,0)),"")</f>
        <v>0.875</v>
      </c>
      <c r="Z53" s="45" t="str">
        <f>IFERROR(INDEX(Mastersheet!$F:$F,MATCH(Schedule!Z$52&amp;Schedule!$B53,Mastersheet!$H:$H,0)),"")</f>
        <v/>
      </c>
      <c r="AA53" s="45">
        <f>IFERROR(INDEX(Mastersheet!$F:$F,MATCH(Schedule!AA$52&amp;Schedule!$B53,Mastersheet!$H:$H,0)),"")</f>
        <v>0.16666666666666666</v>
      </c>
      <c r="AB53" s="45">
        <f>IFERROR(INDEX(Mastersheet!$F:$F,MATCH(Schedule!AB$52&amp;Schedule!$B53,Mastersheet!$H:$H,0)),"")</f>
        <v>0.3125</v>
      </c>
      <c r="AC53" s="45">
        <f>IFERROR(INDEX(Mastersheet!$F:$F,MATCH(Schedule!AC$52&amp;Schedule!$B53,Mastersheet!$H:$H,0)),"")</f>
        <v>0.375</v>
      </c>
      <c r="AD53" s="45" t="str">
        <f>IFERROR(INDEX(Mastersheet!$F:$F,MATCH(Schedule!AD$52&amp;Schedule!$B53,Mastersheet!$H:$H,0)),"")</f>
        <v/>
      </c>
      <c r="AE53" s="45">
        <f>IFERROR(INDEX(Mastersheet!$F:$F,MATCH(Schedule!AE$52&amp;Schedule!$B53,Mastersheet!$H:$H,0)),"")</f>
        <v>0.25</v>
      </c>
      <c r="AF53" s="45" t="str">
        <f>IFERROR(INDEX(Mastersheet!$F:$F,MATCH(Schedule!AF$52&amp;Schedule!$B53,Mastersheet!$H:$H,0)),"")</f>
        <v/>
      </c>
    </row>
    <row r="54" spans="2:33" hidden="1">
      <c r="B54" s="81" t="str">
        <f>'Reference sheet'!H5</f>
        <v>Danny</v>
      </c>
      <c r="C54" s="45" t="str">
        <f>IFERROR(INDEX(Mastersheet!$F:$F,MATCH(Schedule!C$52&amp;Schedule!$B54,Mastersheet!$H:$H,0)),"")</f>
        <v/>
      </c>
      <c r="D54" s="45" t="str">
        <f>IFERROR(INDEX(Mastersheet!$F:$F,MATCH(Schedule!D$52&amp;Schedule!$B54,Mastersheet!$H:$H,0)),"")</f>
        <v/>
      </c>
      <c r="E54" s="45" t="str">
        <f>IFERROR(INDEX(Mastersheet!$F:$F,MATCH(Schedule!E$52&amp;Schedule!$B54,Mastersheet!$H:$H,0)),"")</f>
        <v/>
      </c>
      <c r="F54" s="45" t="str">
        <f>IFERROR(INDEX(Mastersheet!$F:$F,MATCH(Schedule!F$52&amp;Schedule!$B54,Mastersheet!$H:$H,0)),"")</f>
        <v/>
      </c>
      <c r="G54" s="45" t="str">
        <f>IFERROR(INDEX(Mastersheet!$F:$F,MATCH(Schedule!G$52&amp;Schedule!$B54,Mastersheet!$H:$H,0)),"")</f>
        <v/>
      </c>
      <c r="H54" s="45" t="str">
        <f>IFERROR(INDEX(Mastersheet!$F:$F,MATCH(Schedule!H$52&amp;Schedule!$B54,Mastersheet!$H:$H,0)),"")</f>
        <v/>
      </c>
      <c r="I54" s="45" t="str">
        <f>IFERROR(INDEX(Mastersheet!$F:$F,MATCH(Schedule!I$52&amp;Schedule!$B54,Mastersheet!$H:$H,0)),"")</f>
        <v/>
      </c>
      <c r="J54" s="45" t="str">
        <f>IFERROR(INDEX(Mastersheet!$F:$F,MATCH(Schedule!J$52&amp;Schedule!$B54,Mastersheet!$H:$H,0)),"")</f>
        <v/>
      </c>
      <c r="K54" s="45" t="str">
        <f>IFERROR(INDEX(Mastersheet!$F:$F,MATCH(Schedule!K$52&amp;Schedule!$B54,Mastersheet!$H:$H,0)),"")</f>
        <v/>
      </c>
      <c r="L54" s="45" t="str">
        <f>IFERROR(INDEX(Mastersheet!$F:$F,MATCH(Schedule!L$52&amp;Schedule!$B54,Mastersheet!$H:$H,0)),"")</f>
        <v/>
      </c>
      <c r="M54" s="45" t="str">
        <f>IFERROR(INDEX(Mastersheet!$F:$F,MATCH(Schedule!M$52&amp;Schedule!$B54,Mastersheet!$H:$H,0)),"")</f>
        <v/>
      </c>
      <c r="N54" s="45" t="str">
        <f>IFERROR(INDEX(Mastersheet!$F:$F,MATCH(Schedule!N$52&amp;Schedule!$B54,Mastersheet!$H:$H,0)),"")</f>
        <v/>
      </c>
      <c r="O54" s="45" t="str">
        <f>IFERROR(INDEX(Mastersheet!$F:$F,MATCH(Schedule!O$52&amp;Schedule!$B54,Mastersheet!$H:$H,0)),"")</f>
        <v/>
      </c>
      <c r="P54" s="45" t="str">
        <f>IFERROR(INDEX(Mastersheet!$F:$F,MATCH(Schedule!P$52&amp;Schedule!$B54,Mastersheet!$H:$H,0)),"")</f>
        <v/>
      </c>
      <c r="Q54" s="45" t="str">
        <f>IFERROR(INDEX(Mastersheet!$F:$F,MATCH(Schedule!Q$52&amp;Schedule!$B54,Mastersheet!$H:$H,0)),"")</f>
        <v/>
      </c>
      <c r="R54" s="45" t="str">
        <f>IFERROR(INDEX(Mastersheet!$F:$F,MATCH(Schedule!R$52&amp;Schedule!$B54,Mastersheet!$H:$H,0)),"")</f>
        <v/>
      </c>
      <c r="S54" s="45" t="str">
        <f>IFERROR(INDEX(Mastersheet!$F:$F,MATCH(Schedule!S$52&amp;Schedule!$B54,Mastersheet!$H:$H,0)),"")</f>
        <v/>
      </c>
      <c r="T54" s="45" t="str">
        <f>IFERROR(INDEX(Mastersheet!$F:$F,MATCH(Schedule!T$52&amp;Schedule!$B54,Mastersheet!$H:$H,0)),"")</f>
        <v/>
      </c>
      <c r="U54" s="45" t="str">
        <f>IFERROR(INDEX(Mastersheet!$F:$F,MATCH(Schedule!U$52&amp;Schedule!$B54,Mastersheet!$H:$H,0)),"")</f>
        <v/>
      </c>
      <c r="V54" s="45" t="str">
        <f>IFERROR(INDEX(Mastersheet!$F:$F,MATCH(Schedule!V$52&amp;Schedule!$B54,Mastersheet!$H:$H,0)),"")</f>
        <v/>
      </c>
      <c r="W54" s="45" t="str">
        <f>IFERROR(INDEX(Mastersheet!$F:$F,MATCH(Schedule!W$52&amp;Schedule!$B54,Mastersheet!$H:$H,0)),"")</f>
        <v/>
      </c>
      <c r="X54" s="45" t="str">
        <f>IFERROR(INDEX(Mastersheet!$F:$F,MATCH(Schedule!X$52&amp;Schedule!$B54,Mastersheet!$H:$H,0)),"")</f>
        <v/>
      </c>
      <c r="Y54" s="45" t="str">
        <f>IFERROR(INDEX(Mastersheet!$F:$F,MATCH(Schedule!Y$52&amp;Schedule!$B54,Mastersheet!$H:$H,0)),"")</f>
        <v/>
      </c>
      <c r="Z54" s="45" t="str">
        <f>IFERROR(INDEX(Mastersheet!$F:$F,MATCH(Schedule!Z$52&amp;Schedule!$B54,Mastersheet!$H:$H,0)),"")</f>
        <v/>
      </c>
      <c r="AA54" s="45" t="str">
        <f>IFERROR(INDEX(Mastersheet!$F:$F,MATCH(Schedule!AA$52&amp;Schedule!$B54,Mastersheet!$H:$H,0)),"")</f>
        <v/>
      </c>
      <c r="AB54" s="45" t="str">
        <f>IFERROR(INDEX(Mastersheet!$F:$F,MATCH(Schedule!AB$52&amp;Schedule!$B54,Mastersheet!$H:$H,0)),"")</f>
        <v/>
      </c>
      <c r="AC54" s="45" t="str">
        <f>IFERROR(INDEX(Mastersheet!$F:$F,MATCH(Schedule!AC$52&amp;Schedule!$B54,Mastersheet!$H:$H,0)),"")</f>
        <v/>
      </c>
      <c r="AD54" s="45" t="str">
        <f>IFERROR(INDEX(Mastersheet!$F:$F,MATCH(Schedule!AD$52&amp;Schedule!$B54,Mastersheet!$H:$H,0)),"")</f>
        <v/>
      </c>
      <c r="AE54" s="45" t="str">
        <f>IFERROR(INDEX(Mastersheet!$F:$F,MATCH(Schedule!AE$52&amp;Schedule!$B54,Mastersheet!$H:$H,0)),"")</f>
        <v/>
      </c>
      <c r="AF54" s="45" t="str">
        <f>IFERROR(INDEX(Mastersheet!$F:$F,MATCH(Schedule!AF$52&amp;Schedule!$B54,Mastersheet!$H:$H,0)),"")</f>
        <v/>
      </c>
    </row>
    <row r="55" spans="2:33" hidden="1">
      <c r="B55" s="81" t="str">
        <f>'Reference sheet'!H6</f>
        <v>Sam</v>
      </c>
      <c r="C55" s="45" t="str">
        <f>IFERROR(INDEX(Mastersheet!$F:$F,MATCH(Schedule!C$52&amp;Schedule!$B55,Mastersheet!$H:$H,0)),"")</f>
        <v/>
      </c>
      <c r="D55" s="45" t="str">
        <f>IFERROR(INDEX(Mastersheet!$F:$F,MATCH(Schedule!D$52&amp;Schedule!$B55,Mastersheet!$H:$H,0)),"")</f>
        <v/>
      </c>
      <c r="E55" s="45" t="str">
        <f>IFERROR(INDEX(Mastersheet!$F:$F,MATCH(Schedule!E$52&amp;Schedule!$B55,Mastersheet!$H:$H,0)),"")</f>
        <v/>
      </c>
      <c r="F55" s="45" t="str">
        <f>IFERROR(INDEX(Mastersheet!$F:$F,MATCH(Schedule!F$52&amp;Schedule!$B55,Mastersheet!$H:$H,0)),"")</f>
        <v/>
      </c>
      <c r="G55" s="45">
        <f>IFERROR(INDEX(Mastersheet!$F:$F,MATCH(Schedule!G$52&amp;Schedule!$B55,Mastersheet!$H:$H,0)),"")</f>
        <v>0.64583333333333337</v>
      </c>
      <c r="H55" s="45" t="str">
        <f>IFERROR(INDEX(Mastersheet!$F:$F,MATCH(Schedule!H$52&amp;Schedule!$B55,Mastersheet!$H:$H,0)),"")</f>
        <v/>
      </c>
      <c r="I55" s="45" t="str">
        <f>IFERROR(INDEX(Mastersheet!$F:$F,MATCH(Schedule!I$52&amp;Schedule!$B55,Mastersheet!$H:$H,0)),"")</f>
        <v/>
      </c>
      <c r="J55" s="45" t="str">
        <f>IFERROR(INDEX(Mastersheet!$F:$F,MATCH(Schedule!J$52&amp;Schedule!$B55,Mastersheet!$H:$H,0)),"")</f>
        <v/>
      </c>
      <c r="K55" s="45" t="str">
        <f>IFERROR(INDEX(Mastersheet!$F:$F,MATCH(Schedule!K$52&amp;Schedule!$B55,Mastersheet!$H:$H,0)),"")</f>
        <v/>
      </c>
      <c r="L55" s="45" t="str">
        <f>IFERROR(INDEX(Mastersheet!$F:$F,MATCH(Schedule!L$52&amp;Schedule!$B55,Mastersheet!$H:$H,0)),"")</f>
        <v/>
      </c>
      <c r="M55" s="45" t="str">
        <f>IFERROR(INDEX(Mastersheet!$F:$F,MATCH(Schedule!M$52&amp;Schedule!$B55,Mastersheet!$H:$H,0)),"")</f>
        <v/>
      </c>
      <c r="N55" s="45" t="str">
        <f>IFERROR(INDEX(Mastersheet!$F:$F,MATCH(Schedule!N$52&amp;Schedule!$B55,Mastersheet!$H:$H,0)),"")</f>
        <v/>
      </c>
      <c r="O55" s="45" t="str">
        <f>IFERROR(INDEX(Mastersheet!$F:$F,MATCH(Schedule!O$52&amp;Schedule!$B55,Mastersheet!$H:$H,0)),"")</f>
        <v/>
      </c>
      <c r="P55" s="45" t="str">
        <f>IFERROR(INDEX(Mastersheet!$F:$F,MATCH(Schedule!P$52&amp;Schedule!$B55,Mastersheet!$H:$H,0)),"")</f>
        <v/>
      </c>
      <c r="Q55" s="45" t="str">
        <f>IFERROR(INDEX(Mastersheet!$F:$F,MATCH(Schedule!Q$52&amp;Schedule!$B55,Mastersheet!$H:$H,0)),"")</f>
        <v/>
      </c>
      <c r="R55" s="45" t="str">
        <f>IFERROR(INDEX(Mastersheet!$F:$F,MATCH(Schedule!R$52&amp;Schedule!$B55,Mastersheet!$H:$H,0)),"")</f>
        <v/>
      </c>
      <c r="S55" s="45">
        <f>IFERROR(INDEX(Mastersheet!$F:$F,MATCH(Schedule!S$52&amp;Schedule!$B55,Mastersheet!$H:$H,0)),"")</f>
        <v>0.29166666666666669</v>
      </c>
      <c r="T55" s="45" t="str">
        <f>IFERROR(INDEX(Mastersheet!$F:$F,MATCH(Schedule!T$52&amp;Schedule!$B55,Mastersheet!$H:$H,0)),"")</f>
        <v/>
      </c>
      <c r="U55" s="45">
        <f>IFERROR(INDEX(Mastersheet!$F:$F,MATCH(Schedule!U$52&amp;Schedule!$B55,Mastersheet!$H:$H,0)),"")</f>
        <v>0.79166666666666663</v>
      </c>
      <c r="V55" s="45" t="str">
        <f>IFERROR(INDEX(Mastersheet!$F:$F,MATCH(Schedule!V$52&amp;Schedule!$B55,Mastersheet!$H:$H,0)),"")</f>
        <v/>
      </c>
      <c r="W55" s="45" t="str">
        <f>IFERROR(INDEX(Mastersheet!$F:$F,MATCH(Schedule!W$52&amp;Schedule!$B55,Mastersheet!$H:$H,0)),"")</f>
        <v/>
      </c>
      <c r="X55" s="45" t="str">
        <f>IFERROR(INDEX(Mastersheet!$F:$F,MATCH(Schedule!X$52&amp;Schedule!$B55,Mastersheet!$H:$H,0)),"")</f>
        <v/>
      </c>
      <c r="Y55" s="45" t="str">
        <f>IFERROR(INDEX(Mastersheet!$F:$F,MATCH(Schedule!Y$52&amp;Schedule!$B55,Mastersheet!$H:$H,0)),"")</f>
        <v/>
      </c>
      <c r="Z55" s="45" t="str">
        <f>IFERROR(INDEX(Mastersheet!$F:$F,MATCH(Schedule!Z$52&amp;Schedule!$B55,Mastersheet!$H:$H,0)),"")</f>
        <v/>
      </c>
      <c r="AA55" s="45" t="str">
        <f>IFERROR(INDEX(Mastersheet!$F:$F,MATCH(Schedule!AA$52&amp;Schedule!$B55,Mastersheet!$H:$H,0)),"")</f>
        <v/>
      </c>
      <c r="AB55" s="45" t="str">
        <f>IFERROR(INDEX(Mastersheet!$F:$F,MATCH(Schedule!AB$52&amp;Schedule!$B55,Mastersheet!$H:$H,0)),"")</f>
        <v/>
      </c>
      <c r="AC55" s="45" t="str">
        <f>IFERROR(INDEX(Mastersheet!$F:$F,MATCH(Schedule!AC$52&amp;Schedule!$B55,Mastersheet!$H:$H,0)),"")</f>
        <v/>
      </c>
      <c r="AD55" s="45">
        <f>IFERROR(INDEX(Mastersheet!$F:$F,MATCH(Schedule!AD$52&amp;Schedule!$B55,Mastersheet!$H:$H,0)),"")</f>
        <v>0.29166666666666669</v>
      </c>
      <c r="AE55" s="45">
        <f>IFERROR(INDEX(Mastersheet!$F:$F,MATCH(Schedule!AE$52&amp;Schedule!$B55,Mastersheet!$H:$H,0)),"")</f>
        <v>0.83333333333333337</v>
      </c>
      <c r="AF55" s="45" t="str">
        <f>IFERROR(INDEX(Mastersheet!$F:$F,MATCH(Schedule!AF$52&amp;Schedule!$B55,Mastersheet!$H:$H,0)),"")</f>
        <v/>
      </c>
    </row>
    <row r="56" spans="2:33" hidden="1">
      <c r="B56" s="81" t="str">
        <f>'Reference sheet'!H8</f>
        <v>Jordan</v>
      </c>
      <c r="C56" s="45" t="str">
        <f>IFERROR(INDEX(Mastersheet!$F:$F,MATCH(Schedule!C$52&amp;Schedule!$B56,Mastersheet!$H:$H,0)),"")</f>
        <v/>
      </c>
      <c r="D56" s="45" t="str">
        <f>IFERROR(INDEX(Mastersheet!$F:$F,MATCH(Schedule!D$52&amp;Schedule!$B56,Mastersheet!$H:$H,0)),"")</f>
        <v/>
      </c>
      <c r="E56" s="45" t="str">
        <f>IFERROR(INDEX(Mastersheet!$F:$F,MATCH(Schedule!E$52&amp;Schedule!$B56,Mastersheet!$H:$H,0)),"")</f>
        <v/>
      </c>
      <c r="F56" s="45">
        <f>IFERROR(INDEX(Mastersheet!$F:$F,MATCH(Schedule!F$52&amp;Schedule!$B56,Mastersheet!$H:$H,0)),"")</f>
        <v>0.10416666666666667</v>
      </c>
      <c r="G56" s="45" t="str">
        <f>IFERROR(INDEX(Mastersheet!$F:$F,MATCH(Schedule!G$52&amp;Schedule!$B56,Mastersheet!$H:$H,0)),"")</f>
        <v/>
      </c>
      <c r="H56" s="45" t="str">
        <f>IFERROR(INDEX(Mastersheet!$F:$F,MATCH(Schedule!H$52&amp;Schedule!$B56,Mastersheet!$H:$H,0)),"")</f>
        <v/>
      </c>
      <c r="I56" s="45">
        <f>IFERROR(INDEX(Mastersheet!$F:$F,MATCH(Schedule!I$52&amp;Schedule!$B56,Mastersheet!$H:$H,0)),"")</f>
        <v>0.27083333333333331</v>
      </c>
      <c r="J56" s="45" t="str">
        <f>IFERROR(INDEX(Mastersheet!$F:$F,MATCH(Schedule!J$52&amp;Schedule!$B56,Mastersheet!$H:$H,0)),"")</f>
        <v/>
      </c>
      <c r="K56" s="45">
        <f>IFERROR(INDEX(Mastersheet!$F:$F,MATCH(Schedule!K$52&amp;Schedule!$B56,Mastersheet!$H:$H,0)),"")</f>
        <v>0.23958333333333334</v>
      </c>
      <c r="L56" s="45" t="str">
        <f>IFERROR(INDEX(Mastersheet!$F:$F,MATCH(Schedule!L$52&amp;Schedule!$B56,Mastersheet!$H:$H,0)),"")</f>
        <v/>
      </c>
      <c r="M56" s="45" t="str">
        <f>IFERROR(INDEX(Mastersheet!$F:$F,MATCH(Schedule!M$52&amp;Schedule!$B56,Mastersheet!$H:$H,0)),"")</f>
        <v/>
      </c>
      <c r="N56" s="45" t="str">
        <f>IFERROR(INDEX(Mastersheet!$F:$F,MATCH(Schedule!N$52&amp;Schedule!$B56,Mastersheet!$H:$H,0)),"")</f>
        <v/>
      </c>
      <c r="O56" s="45">
        <f>IFERROR(INDEX(Mastersheet!$F:$F,MATCH(Schedule!O$52&amp;Schedule!$B56,Mastersheet!$H:$H,0)),"")</f>
        <v>0.625</v>
      </c>
      <c r="P56" s="45" t="str">
        <f>IFERROR(INDEX(Mastersheet!$F:$F,MATCH(Schedule!P$52&amp;Schedule!$B56,Mastersheet!$H:$H,0)),"")</f>
        <v/>
      </c>
      <c r="Q56" s="45" t="str">
        <f>IFERROR(INDEX(Mastersheet!$F:$F,MATCH(Schedule!Q$52&amp;Schedule!$B56,Mastersheet!$H:$H,0)),"")</f>
        <v/>
      </c>
      <c r="R56" s="45" t="str">
        <f>IFERROR(INDEX(Mastersheet!$F:$F,MATCH(Schedule!R$52&amp;Schedule!$B56,Mastersheet!$H:$H,0)),"")</f>
        <v/>
      </c>
      <c r="S56" s="45">
        <f>IFERROR(INDEX(Mastersheet!$F:$F,MATCH(Schedule!S$52&amp;Schedule!$B56,Mastersheet!$H:$H,0)),"")</f>
        <v>0.4375</v>
      </c>
      <c r="T56" s="45" t="str">
        <f>IFERROR(INDEX(Mastersheet!$F:$F,MATCH(Schedule!T$52&amp;Schedule!$B56,Mastersheet!$H:$H,0)),"")</f>
        <v/>
      </c>
      <c r="U56" s="45" t="str">
        <f>IFERROR(INDEX(Mastersheet!$F:$F,MATCH(Schedule!U$52&amp;Schedule!$B56,Mastersheet!$H:$H,0)),"")</f>
        <v/>
      </c>
      <c r="V56" s="45" t="str">
        <f>IFERROR(INDEX(Mastersheet!$F:$F,MATCH(Schedule!V$52&amp;Schedule!$B56,Mastersheet!$H:$H,0)),"")</f>
        <v/>
      </c>
      <c r="W56" s="45">
        <f>IFERROR(INDEX(Mastersheet!$F:$F,MATCH(Schedule!W$52&amp;Schedule!$B56,Mastersheet!$H:$H,0)),"")</f>
        <v>0.66666666666666663</v>
      </c>
      <c r="X56" s="45" t="str">
        <f>IFERROR(INDEX(Mastersheet!$F:$F,MATCH(Schedule!X$52&amp;Schedule!$B56,Mastersheet!$H:$H,0)),"")</f>
        <v/>
      </c>
      <c r="Y56" s="45">
        <f>IFERROR(INDEX(Mastersheet!$F:$F,MATCH(Schedule!Y$52&amp;Schedule!$B56,Mastersheet!$H:$H,0)),"")</f>
        <v>6.25E-2</v>
      </c>
      <c r="Z56" s="45">
        <f>IFERROR(INDEX(Mastersheet!$F:$F,MATCH(Schedule!Z$52&amp;Schedule!$B56,Mastersheet!$H:$H,0)),"")</f>
        <v>0.25</v>
      </c>
      <c r="AA56" s="45">
        <f>IFERROR(INDEX(Mastersheet!$F:$F,MATCH(Schedule!AA$52&amp;Schedule!$B56,Mastersheet!$H:$H,0)),"")</f>
        <v>0.33333333333333331</v>
      </c>
      <c r="AB56" s="45">
        <f>IFERROR(INDEX(Mastersheet!$F:$F,MATCH(Schedule!AB$52&amp;Schedule!$B56,Mastersheet!$H:$H,0)),"")</f>
        <v>0.91666666666666663</v>
      </c>
      <c r="AC56" s="45" t="str">
        <f>IFERROR(INDEX(Mastersheet!$F:$F,MATCH(Schedule!AC$52&amp;Schedule!$B56,Mastersheet!$H:$H,0)),"")</f>
        <v/>
      </c>
      <c r="AD56" s="45" t="str">
        <f>IFERROR(INDEX(Mastersheet!$F:$F,MATCH(Schedule!AD$52&amp;Schedule!$B56,Mastersheet!$H:$H,0)),"")</f>
        <v/>
      </c>
      <c r="AE56" s="45" t="str">
        <f>IFERROR(INDEX(Mastersheet!$F:$F,MATCH(Schedule!AE$52&amp;Schedule!$B56,Mastersheet!$H:$H,0)),"")</f>
        <v/>
      </c>
      <c r="AF56" s="45" t="str">
        <f>IFERROR(INDEX(Mastersheet!$F:$F,MATCH(Schedule!AF$52&amp;Schedule!$B56,Mastersheet!$H:$H,0)),"")</f>
        <v/>
      </c>
    </row>
    <row r="57" spans="2:33" hidden="1">
      <c r="B57" s="81" t="str">
        <f>'Reference sheet'!H9</f>
        <v>Jon</v>
      </c>
      <c r="C57" s="45" t="str">
        <f>IFERROR(INDEX(Mastersheet!$F:$F,MATCH(Schedule!C$52&amp;Schedule!$B57,Mastersheet!$H:$H,0)),"")</f>
        <v/>
      </c>
      <c r="D57" s="45" t="str">
        <f>IFERROR(INDEX(Mastersheet!$F:$F,MATCH(Schedule!D$52&amp;Schedule!$B57,Mastersheet!$H:$H,0)),"")</f>
        <v/>
      </c>
      <c r="E57" s="45" t="str">
        <f>IFERROR(INDEX(Mastersheet!$F:$F,MATCH(Schedule!E$52&amp;Schedule!$B57,Mastersheet!$H:$H,0)),"")</f>
        <v/>
      </c>
      <c r="F57" s="45" t="str">
        <f>IFERROR(INDEX(Mastersheet!$F:$F,MATCH(Schedule!F$52&amp;Schedule!$B57,Mastersheet!$H:$H,0)),"")</f>
        <v/>
      </c>
      <c r="G57" s="45" t="str">
        <f>IFERROR(INDEX(Mastersheet!$F:$F,MATCH(Schedule!G$52&amp;Schedule!$B57,Mastersheet!$H:$H,0)),"")</f>
        <v/>
      </c>
      <c r="H57" s="45" t="str">
        <f>IFERROR(INDEX(Mastersheet!$F:$F,MATCH(Schedule!H$52&amp;Schedule!$B57,Mastersheet!$H:$H,0)),"")</f>
        <v/>
      </c>
      <c r="I57" s="45" t="str">
        <f>IFERROR(INDEX(Mastersheet!$F:$F,MATCH(Schedule!I$52&amp;Schedule!$B57,Mastersheet!$H:$H,0)),"")</f>
        <v/>
      </c>
      <c r="J57" s="45" t="str">
        <f>IFERROR(INDEX(Mastersheet!$F:$F,MATCH(Schedule!J$52&amp;Schedule!$B57,Mastersheet!$H:$H,0)),"")</f>
        <v/>
      </c>
      <c r="K57" s="45" t="str">
        <f>IFERROR(INDEX(Mastersheet!$F:$F,MATCH(Schedule!K$52&amp;Schedule!$B57,Mastersheet!$H:$H,0)),"")</f>
        <v/>
      </c>
      <c r="L57" s="45" t="str">
        <f>IFERROR(INDEX(Mastersheet!$F:$F,MATCH(Schedule!L$52&amp;Schedule!$B57,Mastersheet!$H:$H,0)),"")</f>
        <v/>
      </c>
      <c r="M57" s="45" t="str">
        <f>IFERROR(INDEX(Mastersheet!$F:$F,MATCH(Schedule!M$52&amp;Schedule!$B57,Mastersheet!$H:$H,0)),"")</f>
        <v/>
      </c>
      <c r="N57" s="45" t="str">
        <f>IFERROR(INDEX(Mastersheet!$F:$F,MATCH(Schedule!N$52&amp;Schedule!$B57,Mastersheet!$H:$H,0)),"")</f>
        <v/>
      </c>
      <c r="O57" s="45" t="str">
        <f>IFERROR(INDEX(Mastersheet!$F:$F,MATCH(Schedule!O$52&amp;Schedule!$B57,Mastersheet!$H:$H,0)),"")</f>
        <v/>
      </c>
      <c r="P57" s="45" t="str">
        <f>IFERROR(INDEX(Mastersheet!$F:$F,MATCH(Schedule!P$52&amp;Schedule!$B57,Mastersheet!$H:$H,0)),"")</f>
        <v/>
      </c>
      <c r="Q57" s="45" t="str">
        <f>IFERROR(INDEX(Mastersheet!$F:$F,MATCH(Schedule!Q$52&amp;Schedule!$B57,Mastersheet!$H:$H,0)),"")</f>
        <v/>
      </c>
      <c r="R57" s="45" t="str">
        <f>IFERROR(INDEX(Mastersheet!$F:$F,MATCH(Schedule!R$52&amp;Schedule!$B57,Mastersheet!$H:$H,0)),"")</f>
        <v/>
      </c>
      <c r="S57" s="45" t="str">
        <f>IFERROR(INDEX(Mastersheet!$F:$F,MATCH(Schedule!S$52&amp;Schedule!$B57,Mastersheet!$H:$H,0)),"")</f>
        <v/>
      </c>
      <c r="T57" s="45" t="str">
        <f>IFERROR(INDEX(Mastersheet!$F:$F,MATCH(Schedule!T$52&amp;Schedule!$B57,Mastersheet!$H:$H,0)),"")</f>
        <v/>
      </c>
      <c r="U57" s="45" t="str">
        <f>IFERROR(INDEX(Mastersheet!$F:$F,MATCH(Schedule!U$52&amp;Schedule!$B57,Mastersheet!$H:$H,0)),"")</f>
        <v/>
      </c>
      <c r="V57" s="45" t="str">
        <f>IFERROR(INDEX(Mastersheet!$F:$F,MATCH(Schedule!V$52&amp;Schedule!$B57,Mastersheet!$H:$H,0)),"")</f>
        <v/>
      </c>
      <c r="W57" s="45" t="str">
        <f>IFERROR(INDEX(Mastersheet!$F:$F,MATCH(Schedule!W$52&amp;Schedule!$B57,Mastersheet!$H:$H,0)),"")</f>
        <v/>
      </c>
      <c r="X57" s="45" t="str">
        <f>IFERROR(INDEX(Mastersheet!$F:$F,MATCH(Schedule!X$52&amp;Schedule!$B57,Mastersheet!$H:$H,0)),"")</f>
        <v/>
      </c>
      <c r="Y57" s="45" t="str">
        <f>IFERROR(INDEX(Mastersheet!$F:$F,MATCH(Schedule!Y$52&amp;Schedule!$B57,Mastersheet!$H:$H,0)),"")</f>
        <v/>
      </c>
      <c r="Z57" s="45" t="str">
        <f>IFERROR(INDEX(Mastersheet!$F:$F,MATCH(Schedule!Z$52&amp;Schedule!$B57,Mastersheet!$H:$H,0)),"")</f>
        <v/>
      </c>
      <c r="AA57" s="45" t="str">
        <f>IFERROR(INDEX(Mastersheet!$F:$F,MATCH(Schedule!AA$52&amp;Schedule!$B57,Mastersheet!$H:$H,0)),"")</f>
        <v/>
      </c>
      <c r="AB57" s="45" t="str">
        <f>IFERROR(INDEX(Mastersheet!$F:$F,MATCH(Schedule!AB$52&amp;Schedule!$B57,Mastersheet!$H:$H,0)),"")</f>
        <v/>
      </c>
      <c r="AC57" s="45" t="str">
        <f>IFERROR(INDEX(Mastersheet!$F:$F,MATCH(Schedule!AC$52&amp;Schedule!$B57,Mastersheet!$H:$H,0)),"")</f>
        <v/>
      </c>
      <c r="AD57" s="45" t="str">
        <f>IFERROR(INDEX(Mastersheet!$F:$F,MATCH(Schedule!AD$52&amp;Schedule!$B57,Mastersheet!$H:$H,0)),"")</f>
        <v/>
      </c>
      <c r="AE57" s="45" t="str">
        <f>IFERROR(INDEX(Mastersheet!$F:$F,MATCH(Schedule!AE$52&amp;Schedule!$B57,Mastersheet!$H:$H,0)),"")</f>
        <v/>
      </c>
      <c r="AF57" s="45" t="str">
        <f>IFERROR(INDEX(Mastersheet!$F:$F,MATCH(Schedule!AF$52&amp;Schedule!$B57,Mastersheet!$H:$H,0)),"")</f>
        <v/>
      </c>
    </row>
    <row r="58" spans="2:33" hidden="1">
      <c r="B58" s="69"/>
      <c r="C58" s="70"/>
      <c r="D58" s="70"/>
      <c r="E58" s="70"/>
      <c r="F58" s="70"/>
      <c r="G58" s="70"/>
      <c r="H58" s="70"/>
      <c r="I58" s="70"/>
      <c r="J58" s="70"/>
      <c r="K58" s="70"/>
      <c r="L58" s="70"/>
      <c r="M58" s="70"/>
      <c r="N58" s="70"/>
      <c r="O58" s="70"/>
      <c r="P58" s="70"/>
      <c r="Q58" s="70"/>
      <c r="R58" s="70"/>
      <c r="S58" s="70"/>
      <c r="T58" s="70"/>
      <c r="U58" s="70"/>
      <c r="V58" s="70"/>
      <c r="W58" s="70"/>
      <c r="X58" s="70"/>
      <c r="Y58" s="70"/>
      <c r="Z58" s="70"/>
      <c r="AA58" s="70"/>
      <c r="AB58" s="70"/>
      <c r="AC58" s="70"/>
      <c r="AD58" s="70"/>
      <c r="AE58" s="70"/>
      <c r="AF58" s="70"/>
    </row>
    <row r="59" spans="2:33" hidden="1">
      <c r="B59" s="44"/>
      <c r="D59" s="46"/>
      <c r="F59" s="46"/>
      <c r="G59" s="46"/>
    </row>
    <row r="60" spans="2:33" hidden="1">
      <c r="B60" s="79"/>
      <c r="C60" s="79">
        <v>42917</v>
      </c>
      <c r="D60" s="79">
        <v>42918</v>
      </c>
      <c r="E60" s="79">
        <v>42919</v>
      </c>
      <c r="F60" s="79">
        <v>42920</v>
      </c>
      <c r="G60" s="79">
        <v>42921</v>
      </c>
      <c r="H60" s="79">
        <v>42922</v>
      </c>
      <c r="I60" s="79">
        <v>42923</v>
      </c>
      <c r="J60" s="79">
        <v>42924</v>
      </c>
      <c r="K60" s="79">
        <v>42925</v>
      </c>
      <c r="L60" s="79">
        <v>42926</v>
      </c>
      <c r="M60" s="79">
        <v>42927</v>
      </c>
      <c r="N60" s="79">
        <v>42928</v>
      </c>
      <c r="O60" s="79">
        <v>42929</v>
      </c>
      <c r="P60" s="79">
        <v>42930</v>
      </c>
      <c r="Q60" s="79">
        <v>42931</v>
      </c>
      <c r="R60" s="79">
        <v>42932</v>
      </c>
      <c r="S60" s="79">
        <v>42933</v>
      </c>
      <c r="T60" s="79">
        <v>42934</v>
      </c>
      <c r="U60" s="79">
        <v>42935</v>
      </c>
      <c r="V60" s="79">
        <v>42936</v>
      </c>
      <c r="W60" s="79">
        <v>42937</v>
      </c>
      <c r="X60" s="79">
        <v>42938</v>
      </c>
      <c r="Y60" s="79">
        <v>42939</v>
      </c>
      <c r="Z60" s="79">
        <v>42940</v>
      </c>
      <c r="AA60" s="79">
        <v>42941</v>
      </c>
      <c r="AB60" s="79">
        <v>42942</v>
      </c>
      <c r="AC60" s="79">
        <v>42943</v>
      </c>
      <c r="AD60" s="79">
        <v>42944</v>
      </c>
      <c r="AE60" s="79">
        <v>42945</v>
      </c>
      <c r="AF60" s="79">
        <v>42946</v>
      </c>
      <c r="AG60" s="79">
        <v>42947</v>
      </c>
    </row>
    <row r="61" spans="2:33" hidden="1">
      <c r="B61" s="81" t="str">
        <f>'Reference sheet'!H4</f>
        <v>Andy</v>
      </c>
      <c r="C61" s="45" t="str">
        <f>IFERROR(INDEX(Mastersheet!$F:$F,MATCH(Schedule!C$60&amp;Schedule!$B61,Mastersheet!$H:$H,0)),"")</f>
        <v/>
      </c>
      <c r="D61" s="45">
        <f>IFERROR(INDEX(Mastersheet!$F:$F,MATCH(Schedule!D$60&amp;Schedule!$B61,Mastersheet!$H:$H,0)),"")</f>
        <v>0.41666666666666669</v>
      </c>
      <c r="E61" s="45" t="str">
        <f>IFERROR(INDEX(Mastersheet!$F:$F,MATCH(Schedule!E$60&amp;Schedule!$B61,Mastersheet!$H:$H,0)),"")</f>
        <v/>
      </c>
      <c r="F61" s="45" t="str">
        <f>IFERROR(INDEX(Mastersheet!$F:$F,MATCH(Schedule!F$60&amp;Schedule!$B61,Mastersheet!$H:$H,0)),"")</f>
        <v/>
      </c>
      <c r="G61" s="45" t="str">
        <f>IFERROR(INDEX(Mastersheet!$F:$F,MATCH(Schedule!G$60&amp;Schedule!$B61,Mastersheet!$H:$H,0)),"")</f>
        <v/>
      </c>
      <c r="H61" s="45">
        <f>IFERROR(INDEX(Mastersheet!$F:$F,MATCH(Schedule!H$60&amp;Schedule!$B61,Mastersheet!$H:$H,0)),"")</f>
        <v>0.14583333333333334</v>
      </c>
      <c r="I61" s="45" t="str">
        <f>IFERROR(INDEX(Mastersheet!$F:$F,MATCH(Schedule!I$60&amp;Schedule!$B61,Mastersheet!$H:$H,0)),"")</f>
        <v/>
      </c>
      <c r="J61" s="45" t="str">
        <f>IFERROR(INDEX(Mastersheet!$F:$F,MATCH(Schedule!J$60&amp;Schedule!$B61,Mastersheet!$H:$H,0)),"")</f>
        <v/>
      </c>
      <c r="K61" s="45">
        <f>IFERROR(INDEX(Mastersheet!$F:$F,MATCH(Schedule!K$60&amp;Schedule!$B61,Mastersheet!$H:$H,0)),"")</f>
        <v>0.45833333333333331</v>
      </c>
      <c r="L61" s="45">
        <f>IFERROR(INDEX(Mastersheet!$F:$F,MATCH(Schedule!L$60&amp;Schedule!$B61,Mastersheet!$H:$H,0)),"")</f>
        <v>0.625</v>
      </c>
      <c r="M61" s="45" t="str">
        <f>IFERROR(INDEX(Mastersheet!$F:$F,MATCH(Schedule!M$60&amp;Schedule!$B61,Mastersheet!$H:$H,0)),"")</f>
        <v/>
      </c>
      <c r="N61" s="45" t="str">
        <f>IFERROR(INDEX(Mastersheet!$F:$F,MATCH(Schedule!N$60&amp;Schedule!$B61,Mastersheet!$H:$H,0)),"")</f>
        <v/>
      </c>
      <c r="O61" s="45">
        <f>IFERROR(INDEX(Mastersheet!$F:$F,MATCH(Schedule!O$60&amp;Schedule!$B61,Mastersheet!$H:$H,0)),"")</f>
        <v>0.70833333333333337</v>
      </c>
      <c r="P61" s="45">
        <f>IFERROR(INDEX(Mastersheet!$F:$F,MATCH(Schedule!P$60&amp;Schedule!$B61,Mastersheet!$H:$H,0)),"")</f>
        <v>0.375</v>
      </c>
      <c r="Q61" s="45" t="str">
        <f>IFERROR(INDEX(Mastersheet!$F:$F,MATCH(Schedule!Q$60&amp;Schedule!$B61,Mastersheet!$H:$H,0)),"")</f>
        <v/>
      </c>
      <c r="R61" s="45" t="str">
        <f>IFERROR(INDEX(Mastersheet!$F:$F,MATCH(Schedule!R$60&amp;Schedule!$B61,Mastersheet!$H:$H,0)),"")</f>
        <v/>
      </c>
      <c r="S61" s="45">
        <f>IFERROR(INDEX(Mastersheet!$F:$F,MATCH(Schedule!S$60&amp;Schedule!$B61,Mastersheet!$H:$H,0)),"")</f>
        <v>0.45833333333333331</v>
      </c>
      <c r="T61" s="45" t="str">
        <f>IFERROR(INDEX(Mastersheet!$F:$F,MATCH(Schedule!T$60&amp;Schedule!$B61,Mastersheet!$H:$H,0)),"")</f>
        <v/>
      </c>
      <c r="U61" s="45" t="str">
        <f>IFERROR(INDEX(Mastersheet!$F:$F,MATCH(Schedule!U$60&amp;Schedule!$B61,Mastersheet!$H:$H,0)),"")</f>
        <v/>
      </c>
      <c r="V61" s="45" t="str">
        <f>IFERROR(INDEX(Mastersheet!$F:$F,MATCH(Schedule!V$60&amp;Schedule!$B61,Mastersheet!$H:$H,0)),"")</f>
        <v/>
      </c>
      <c r="W61" s="45">
        <f>IFERROR(INDEX(Mastersheet!$F:$F,MATCH(Schedule!W$60&amp;Schedule!$B61,Mastersheet!$H:$H,0)),"")</f>
        <v>0.375</v>
      </c>
      <c r="X61" s="45">
        <f>IFERROR(INDEX(Mastersheet!$F:$F,MATCH(Schedule!X$60&amp;Schedule!$B61,Mastersheet!$H:$H,0)),"")</f>
        <v>0.29166666666666669</v>
      </c>
      <c r="Y61" s="45">
        <f>IFERROR(INDEX(Mastersheet!$F:$F,MATCH(Schedule!Y$60&amp;Schedule!$B61,Mastersheet!$H:$H,0)),"")</f>
        <v>0.29166666666666669</v>
      </c>
      <c r="Z61" s="45" t="str">
        <f>IFERROR(INDEX(Mastersheet!$F:$F,MATCH(Schedule!Z$60&amp;Schedule!$B61,Mastersheet!$H:$H,0)),"")</f>
        <v/>
      </c>
      <c r="AA61" s="45" t="str">
        <f>IFERROR(INDEX(Mastersheet!$F:$F,MATCH(Schedule!AA$60&amp;Schedule!$B61,Mastersheet!$H:$H,0)),"")</f>
        <v/>
      </c>
      <c r="AB61" s="45" t="str">
        <f>IFERROR(INDEX(Mastersheet!$F:$F,MATCH(Schedule!AB$60&amp;Schedule!$B61,Mastersheet!$H:$H,0)),"")</f>
        <v/>
      </c>
      <c r="AC61" s="45">
        <f>IFERROR(INDEX(Mastersheet!$F:$F,MATCH(Schedule!AC$60&amp;Schedule!$B61,Mastersheet!$H:$H,0)),"")</f>
        <v>0.75</v>
      </c>
      <c r="AD61" s="45">
        <f>IFERROR(INDEX(Mastersheet!$F:$F,MATCH(Schedule!AD$60&amp;Schedule!$B61,Mastersheet!$H:$H,0)),"")</f>
        <v>0.6875</v>
      </c>
      <c r="AE61" s="45" t="str">
        <f>IFERROR(INDEX(Mastersheet!$F:$F,MATCH(Schedule!AE$60&amp;Schedule!$B61,Mastersheet!$H:$H,0)),"")</f>
        <v/>
      </c>
      <c r="AF61" s="45" t="str">
        <f>IFERROR(INDEX(Mastersheet!$F:$F,MATCH(Schedule!AF$60&amp;Schedule!$B61,Mastersheet!$H:$H,0)),"")</f>
        <v/>
      </c>
      <c r="AG61" s="45" t="str">
        <f>IFERROR(INDEX(Mastersheet!$F:$F,MATCH(Schedule!AG$60&amp;Schedule!$B61,Mastersheet!$H:$H,0)),"")</f>
        <v/>
      </c>
    </row>
    <row r="62" spans="2:33" hidden="1">
      <c r="B62" s="81" t="str">
        <f>'Reference sheet'!H5</f>
        <v>Danny</v>
      </c>
      <c r="C62" s="45" t="str">
        <f>IFERROR(INDEX(Mastersheet!$F:$F,MATCH(Schedule!C$60&amp;Schedule!$B62,Mastersheet!$H:$H,0)),"")</f>
        <v/>
      </c>
      <c r="D62" s="45" t="str">
        <f>IFERROR(INDEX(Mastersheet!$F:$F,MATCH(Schedule!D$60&amp;Schedule!$B62,Mastersheet!$H:$H,0)),"")</f>
        <v/>
      </c>
      <c r="E62" s="45" t="str">
        <f>IFERROR(INDEX(Mastersheet!$F:$F,MATCH(Schedule!E$60&amp;Schedule!$B62,Mastersheet!$H:$H,0)),"")</f>
        <v/>
      </c>
      <c r="F62" s="45" t="str">
        <f>IFERROR(INDEX(Mastersheet!$F:$F,MATCH(Schedule!F$60&amp;Schedule!$B62,Mastersheet!$H:$H,0)),"")</f>
        <v/>
      </c>
      <c r="G62" s="45" t="str">
        <f>IFERROR(INDEX(Mastersheet!$F:$F,MATCH(Schedule!G$60&amp;Schedule!$B62,Mastersheet!$H:$H,0)),"")</f>
        <v/>
      </c>
      <c r="H62" s="45" t="str">
        <f>IFERROR(INDEX(Mastersheet!$F:$F,MATCH(Schedule!H$60&amp;Schedule!$B62,Mastersheet!$H:$H,0)),"")</f>
        <v/>
      </c>
      <c r="I62" s="45" t="str">
        <f>IFERROR(INDEX(Mastersheet!$F:$F,MATCH(Schedule!I$60&amp;Schedule!$B62,Mastersheet!$H:$H,0)),"")</f>
        <v/>
      </c>
      <c r="J62" s="45" t="str">
        <f>IFERROR(INDEX(Mastersheet!$F:$F,MATCH(Schedule!J$60&amp;Schedule!$B62,Mastersheet!$H:$H,0)),"")</f>
        <v/>
      </c>
      <c r="K62" s="45" t="str">
        <f>IFERROR(INDEX(Mastersheet!$F:$F,MATCH(Schedule!K$60&amp;Schedule!$B62,Mastersheet!$H:$H,0)),"")</f>
        <v/>
      </c>
      <c r="L62" s="45" t="str">
        <f>IFERROR(INDEX(Mastersheet!$F:$F,MATCH(Schedule!L$60&amp;Schedule!$B62,Mastersheet!$H:$H,0)),"")</f>
        <v/>
      </c>
      <c r="M62" s="45" t="str">
        <f>IFERROR(INDEX(Mastersheet!$F:$F,MATCH(Schedule!M$60&amp;Schedule!$B62,Mastersheet!$H:$H,0)),"")</f>
        <v/>
      </c>
      <c r="N62" s="45" t="str">
        <f>IFERROR(INDEX(Mastersheet!$F:$F,MATCH(Schedule!N$60&amp;Schedule!$B62,Mastersheet!$H:$H,0)),"")</f>
        <v/>
      </c>
      <c r="O62" s="45" t="str">
        <f>IFERROR(INDEX(Mastersheet!$F:$F,MATCH(Schedule!O$60&amp;Schedule!$B62,Mastersheet!$H:$H,0)),"")</f>
        <v/>
      </c>
      <c r="P62" s="45" t="str">
        <f>IFERROR(INDEX(Mastersheet!$F:$F,MATCH(Schedule!P$60&amp;Schedule!$B62,Mastersheet!$H:$H,0)),"")</f>
        <v/>
      </c>
      <c r="Q62" s="45" t="str">
        <f>IFERROR(INDEX(Mastersheet!$F:$F,MATCH(Schedule!Q$60&amp;Schedule!$B62,Mastersheet!$H:$H,0)),"")</f>
        <v/>
      </c>
      <c r="R62" s="45" t="str">
        <f>IFERROR(INDEX(Mastersheet!$F:$F,MATCH(Schedule!R$60&amp;Schedule!$B62,Mastersheet!$H:$H,0)),"")</f>
        <v/>
      </c>
      <c r="S62" s="45" t="str">
        <f>IFERROR(INDEX(Mastersheet!$F:$F,MATCH(Schedule!S$60&amp;Schedule!$B62,Mastersheet!$H:$H,0)),"")</f>
        <v/>
      </c>
      <c r="T62" s="45" t="str">
        <f>IFERROR(INDEX(Mastersheet!$F:$F,MATCH(Schedule!T$60&amp;Schedule!$B62,Mastersheet!$H:$H,0)),"")</f>
        <v/>
      </c>
      <c r="U62" s="45" t="str">
        <f>IFERROR(INDEX(Mastersheet!$F:$F,MATCH(Schedule!U$60&amp;Schedule!$B62,Mastersheet!$H:$H,0)),"")</f>
        <v/>
      </c>
      <c r="V62" s="45" t="str">
        <f>IFERROR(INDEX(Mastersheet!$F:$F,MATCH(Schedule!V$60&amp;Schedule!$B62,Mastersheet!$H:$H,0)),"")</f>
        <v/>
      </c>
      <c r="W62" s="45" t="str">
        <f>IFERROR(INDEX(Mastersheet!$F:$F,MATCH(Schedule!W$60&amp;Schedule!$B62,Mastersheet!$H:$H,0)),"")</f>
        <v/>
      </c>
      <c r="X62" s="45" t="str">
        <f>IFERROR(INDEX(Mastersheet!$F:$F,MATCH(Schedule!X$60&amp;Schedule!$B62,Mastersheet!$H:$H,0)),"")</f>
        <v/>
      </c>
      <c r="Y62" s="45" t="str">
        <f>IFERROR(INDEX(Mastersheet!$F:$F,MATCH(Schedule!Y$60&amp;Schedule!$B62,Mastersheet!$H:$H,0)),"")</f>
        <v/>
      </c>
      <c r="Z62" s="45" t="str">
        <f>IFERROR(INDEX(Mastersheet!$F:$F,MATCH(Schedule!Z$60&amp;Schedule!$B62,Mastersheet!$H:$H,0)),"")</f>
        <v/>
      </c>
      <c r="AA62" s="45" t="str">
        <f>IFERROR(INDEX(Mastersheet!$F:$F,MATCH(Schedule!AA$60&amp;Schedule!$B62,Mastersheet!$H:$H,0)),"")</f>
        <v/>
      </c>
      <c r="AB62" s="45" t="str">
        <f>IFERROR(INDEX(Mastersheet!$F:$F,MATCH(Schedule!AB$60&amp;Schedule!$B62,Mastersheet!$H:$H,0)),"")</f>
        <v/>
      </c>
      <c r="AC62" s="45">
        <f>IFERROR(INDEX(Mastersheet!$F:$F,MATCH(Schedule!AC$60&amp;Schedule!$B62,Mastersheet!$H:$H,0)),"")</f>
        <v>0.91666666666666663</v>
      </c>
      <c r="AD62" s="45" t="str">
        <f>IFERROR(INDEX(Mastersheet!$F:$F,MATCH(Schedule!AD$60&amp;Schedule!$B62,Mastersheet!$H:$H,0)),"")</f>
        <v/>
      </c>
      <c r="AE62" s="45">
        <f>IFERROR(INDEX(Mastersheet!$F:$F,MATCH(Schedule!AE$60&amp;Schedule!$B62,Mastersheet!$H:$H,0)),"")</f>
        <v>4.1666666666666664E-2</v>
      </c>
      <c r="AF62" s="45" t="str">
        <f>IFERROR(INDEX(Mastersheet!$F:$F,MATCH(Schedule!AF$60&amp;Schedule!$B62,Mastersheet!$H:$H,0)),"")</f>
        <v/>
      </c>
      <c r="AG62" s="45" t="str">
        <f>IFERROR(INDEX(Mastersheet!$F:$F,MATCH(Schedule!AG$60&amp;Schedule!$B62,Mastersheet!$H:$H,0)),"")</f>
        <v/>
      </c>
    </row>
    <row r="63" spans="2:33" hidden="1">
      <c r="B63" s="81" t="str">
        <f>'Reference sheet'!H6</f>
        <v>Sam</v>
      </c>
      <c r="C63" s="45" t="str">
        <f>IFERROR(INDEX(Mastersheet!$F:$F,MATCH(Schedule!C$60&amp;Schedule!$B63,Mastersheet!$H:$H,0)),"")</f>
        <v/>
      </c>
      <c r="D63" s="45">
        <f>IFERROR(INDEX(Mastersheet!$F:$F,MATCH(Schedule!D$60&amp;Schedule!$B63,Mastersheet!$H:$H,0)),"")</f>
        <v>0.29166666666666669</v>
      </c>
      <c r="E63" s="45" t="str">
        <f>IFERROR(INDEX(Mastersheet!$F:$F,MATCH(Schedule!E$60&amp;Schedule!$B63,Mastersheet!$H:$H,0)),"")</f>
        <v/>
      </c>
      <c r="F63" s="45">
        <f>IFERROR(INDEX(Mastersheet!$F:$F,MATCH(Schedule!F$60&amp;Schedule!$B63,Mastersheet!$H:$H,0)),"")</f>
        <v>0.375</v>
      </c>
      <c r="G63" s="45">
        <f>IFERROR(INDEX(Mastersheet!$F:$F,MATCH(Schedule!G$60&amp;Schedule!$B63,Mastersheet!$H:$H,0)),"")</f>
        <v>0.3125</v>
      </c>
      <c r="H63" s="45" t="str">
        <f>IFERROR(INDEX(Mastersheet!$F:$F,MATCH(Schedule!H$60&amp;Schedule!$B63,Mastersheet!$H:$H,0)),"")</f>
        <v/>
      </c>
      <c r="I63" s="45">
        <f>IFERROR(INDEX(Mastersheet!$F:$F,MATCH(Schedule!I$60&amp;Schedule!$B63,Mastersheet!$H:$H,0)),"")</f>
        <v>0.45833333333333331</v>
      </c>
      <c r="J63" s="45" t="str">
        <f>IFERROR(INDEX(Mastersheet!$F:$F,MATCH(Schedule!J$60&amp;Schedule!$B63,Mastersheet!$H:$H,0)),"")</f>
        <v/>
      </c>
      <c r="K63" s="45">
        <f>IFERROR(INDEX(Mastersheet!$F:$F,MATCH(Schedule!K$60&amp;Schedule!$B63,Mastersheet!$H:$H,0)),"")</f>
        <v>0.33333333333333331</v>
      </c>
      <c r="L63" s="45" t="str">
        <f>IFERROR(INDEX(Mastersheet!$F:$F,MATCH(Schedule!L$60&amp;Schedule!$B63,Mastersheet!$H:$H,0)),"")</f>
        <v/>
      </c>
      <c r="M63" s="45">
        <f>IFERROR(INDEX(Mastersheet!$F:$F,MATCH(Schedule!M$60&amp;Schedule!$B63,Mastersheet!$H:$H,0)),"")</f>
        <v>0.66666666666666663</v>
      </c>
      <c r="N63" s="45" t="str">
        <f>IFERROR(INDEX(Mastersheet!$F:$F,MATCH(Schedule!N$60&amp;Schedule!$B63,Mastersheet!$H:$H,0)),"")</f>
        <v/>
      </c>
      <c r="O63" s="45" t="str">
        <f>IFERROR(INDEX(Mastersheet!$F:$F,MATCH(Schedule!O$60&amp;Schedule!$B63,Mastersheet!$H:$H,0)),"")</f>
        <v/>
      </c>
      <c r="P63" s="45">
        <f>IFERROR(INDEX(Mastersheet!$F:$F,MATCH(Schedule!P$60&amp;Schedule!$B63,Mastersheet!$H:$H,0)),"")</f>
        <v>0.79166666666666663</v>
      </c>
      <c r="Q63" s="45" t="str">
        <f>IFERROR(INDEX(Mastersheet!$F:$F,MATCH(Schedule!Q$60&amp;Schedule!$B63,Mastersheet!$H:$H,0)),"")</f>
        <v/>
      </c>
      <c r="R63" s="45" t="str">
        <f>IFERROR(INDEX(Mastersheet!$F:$F,MATCH(Schedule!R$60&amp;Schedule!$B63,Mastersheet!$H:$H,0)),"")</f>
        <v/>
      </c>
      <c r="S63" s="45" t="str">
        <f>IFERROR(INDEX(Mastersheet!$F:$F,MATCH(Schedule!S$60&amp;Schedule!$B63,Mastersheet!$H:$H,0)),"")</f>
        <v/>
      </c>
      <c r="T63" s="45" t="str">
        <f>IFERROR(INDEX(Mastersheet!$F:$F,MATCH(Schedule!T$60&amp;Schedule!$B63,Mastersheet!$H:$H,0)),"")</f>
        <v/>
      </c>
      <c r="U63" s="45" t="str">
        <f>IFERROR(INDEX(Mastersheet!$F:$F,MATCH(Schedule!U$60&amp;Schedule!$B63,Mastersheet!$H:$H,0)),"")</f>
        <v/>
      </c>
      <c r="V63" s="45" t="str">
        <f>IFERROR(INDEX(Mastersheet!$F:$F,MATCH(Schedule!V$60&amp;Schedule!$B63,Mastersheet!$H:$H,0)),"")</f>
        <v/>
      </c>
      <c r="W63" s="45" t="str">
        <f>IFERROR(INDEX(Mastersheet!$F:$F,MATCH(Schedule!W$60&amp;Schedule!$B63,Mastersheet!$H:$H,0)),"")</f>
        <v/>
      </c>
      <c r="X63" s="45" t="str">
        <f>IFERROR(INDEX(Mastersheet!$F:$F,MATCH(Schedule!X$60&amp;Schedule!$B63,Mastersheet!$H:$H,0)),"")</f>
        <v/>
      </c>
      <c r="Y63" s="45" t="str">
        <f>IFERROR(INDEX(Mastersheet!$F:$F,MATCH(Schedule!Y$60&amp;Schedule!$B63,Mastersheet!$H:$H,0)),"")</f>
        <v/>
      </c>
      <c r="Z63" s="45">
        <f>IFERROR(INDEX(Mastersheet!$F:$F,MATCH(Schedule!Z$60&amp;Schedule!$B63,Mastersheet!$H:$H,0)),"")</f>
        <v>0.33333333333333331</v>
      </c>
      <c r="AA63" s="45">
        <f>IFERROR(INDEX(Mastersheet!$F:$F,MATCH(Schedule!AA$60&amp;Schedule!$B63,Mastersheet!$H:$H,0)),"")</f>
        <v>0.66666666666666663</v>
      </c>
      <c r="AB63" s="45">
        <f>IFERROR(INDEX(Mastersheet!$F:$F,MATCH(Schedule!AB$60&amp;Schedule!$B63,Mastersheet!$H:$H,0)),"")</f>
        <v>0.95833333333333337</v>
      </c>
      <c r="AC63" s="45" t="str">
        <f>IFERROR(INDEX(Mastersheet!$F:$F,MATCH(Schedule!AC$60&amp;Schedule!$B63,Mastersheet!$H:$H,0)),"")</f>
        <v/>
      </c>
      <c r="AD63" s="45" t="str">
        <f>IFERROR(INDEX(Mastersheet!$F:$F,MATCH(Schedule!AD$60&amp;Schedule!$B63,Mastersheet!$H:$H,0)),"")</f>
        <v/>
      </c>
      <c r="AE63" s="45" t="str">
        <f>IFERROR(INDEX(Mastersheet!$F:$F,MATCH(Schedule!AE$60&amp;Schedule!$B63,Mastersheet!$H:$H,0)),"")</f>
        <v/>
      </c>
      <c r="AF63" s="45" t="str">
        <f>IFERROR(INDEX(Mastersheet!$F:$F,MATCH(Schedule!AF$60&amp;Schedule!$B63,Mastersheet!$H:$H,0)),"")</f>
        <v/>
      </c>
      <c r="AG63" s="45" t="str">
        <f>IFERROR(INDEX(Mastersheet!$F:$F,MATCH(Schedule!AG$60&amp;Schedule!$B63,Mastersheet!$H:$H,0)),"")</f>
        <v/>
      </c>
    </row>
    <row r="64" spans="2:33" hidden="1">
      <c r="B64" s="81" t="str">
        <f>'Reference sheet'!H8</f>
        <v>Jordan</v>
      </c>
      <c r="C64" s="45">
        <f>IFERROR(INDEX(Mastersheet!$F:$F,MATCH(Schedule!C$60&amp;Schedule!$B64,Mastersheet!$H:$H,0)),"")</f>
        <v>8.3333333333333329E-2</v>
      </c>
      <c r="D64" s="45" t="str">
        <f>IFERROR(INDEX(Mastersheet!$F:$F,MATCH(Schedule!D$60&amp;Schedule!$B64,Mastersheet!$H:$H,0)),"")</f>
        <v/>
      </c>
      <c r="E64" s="45" t="str">
        <f>IFERROR(INDEX(Mastersheet!$F:$F,MATCH(Schedule!E$60&amp;Schedule!$B64,Mastersheet!$H:$H,0)),"")</f>
        <v/>
      </c>
      <c r="F64" s="45" t="str">
        <f>IFERROR(INDEX(Mastersheet!$F:$F,MATCH(Schedule!F$60&amp;Schedule!$B64,Mastersheet!$H:$H,0)),"")</f>
        <v/>
      </c>
      <c r="G64" s="45">
        <f>IFERROR(INDEX(Mastersheet!$F:$F,MATCH(Schedule!G$60&amp;Schedule!$B64,Mastersheet!$H:$H,0)),"")</f>
        <v>4.1666666666666664E-2</v>
      </c>
      <c r="H64" s="45" t="str">
        <f>IFERROR(INDEX(Mastersheet!$F:$F,MATCH(Schedule!H$60&amp;Schedule!$B64,Mastersheet!$H:$H,0)),"")</f>
        <v/>
      </c>
      <c r="I64" s="45">
        <f>IFERROR(INDEX(Mastersheet!$F:$F,MATCH(Schedule!I$60&amp;Schedule!$B64,Mastersheet!$H:$H,0)),"")</f>
        <v>0.25</v>
      </c>
      <c r="J64" s="45" t="str">
        <f>IFERROR(INDEX(Mastersheet!$F:$F,MATCH(Schedule!J$60&amp;Schedule!$B64,Mastersheet!$H:$H,0)),"")</f>
        <v/>
      </c>
      <c r="K64" s="45">
        <f>IFERROR(INDEX(Mastersheet!$F:$F,MATCH(Schedule!K$60&amp;Schedule!$B64,Mastersheet!$H:$H,0)),"")</f>
        <v>0.91666666666666663</v>
      </c>
      <c r="L64" s="45" t="str">
        <f>IFERROR(INDEX(Mastersheet!$F:$F,MATCH(Schedule!L$60&amp;Schedule!$B64,Mastersheet!$H:$H,0)),"")</f>
        <v/>
      </c>
      <c r="M64" s="45" t="str">
        <f>IFERROR(INDEX(Mastersheet!$F:$F,MATCH(Schedule!M$60&amp;Schedule!$B64,Mastersheet!$H:$H,0)),"")</f>
        <v/>
      </c>
      <c r="N64" s="45">
        <f>IFERROR(INDEX(Mastersheet!$F:$F,MATCH(Schedule!N$60&amp;Schedule!$B64,Mastersheet!$H:$H,0)),"")</f>
        <v>0.83333333333333337</v>
      </c>
      <c r="O64" s="45" t="str">
        <f>IFERROR(INDEX(Mastersheet!$F:$F,MATCH(Schedule!O$60&amp;Schedule!$B64,Mastersheet!$H:$H,0)),"")</f>
        <v/>
      </c>
      <c r="P64" s="45">
        <f>IFERROR(INDEX(Mastersheet!$F:$F,MATCH(Schedule!P$60&amp;Schedule!$B64,Mastersheet!$H:$H,0)),"")</f>
        <v>0.83333333333333337</v>
      </c>
      <c r="Q64" s="45" t="str">
        <f>IFERROR(INDEX(Mastersheet!$F:$F,MATCH(Schedule!Q$60&amp;Schedule!$B64,Mastersheet!$H:$H,0)),"")</f>
        <v/>
      </c>
      <c r="R64" s="45" t="str">
        <f>IFERROR(INDEX(Mastersheet!$F:$F,MATCH(Schedule!R$60&amp;Schedule!$B64,Mastersheet!$H:$H,0)),"")</f>
        <v/>
      </c>
      <c r="S64" s="45" t="str">
        <f>IFERROR(INDEX(Mastersheet!$F:$F,MATCH(Schedule!S$60&amp;Schedule!$B64,Mastersheet!$H:$H,0)),"")</f>
        <v/>
      </c>
      <c r="T64" s="45" t="str">
        <f>IFERROR(INDEX(Mastersheet!$F:$F,MATCH(Schedule!T$60&amp;Schedule!$B64,Mastersheet!$H:$H,0)),"")</f>
        <v/>
      </c>
      <c r="U64" s="45">
        <f>IFERROR(INDEX(Mastersheet!$F:$F,MATCH(Schedule!U$60&amp;Schedule!$B64,Mastersheet!$H:$H,0)),"")</f>
        <v>0.29166666666666669</v>
      </c>
      <c r="V64" s="45" t="str">
        <f>IFERROR(INDEX(Mastersheet!$F:$F,MATCH(Schedule!V$60&amp;Schedule!$B64,Mastersheet!$H:$H,0)),"")</f>
        <v/>
      </c>
      <c r="W64" s="45" t="str">
        <f>IFERROR(INDEX(Mastersheet!$F:$F,MATCH(Schedule!W$60&amp;Schedule!$B64,Mastersheet!$H:$H,0)),"")</f>
        <v/>
      </c>
      <c r="X64" s="45" t="str">
        <f>IFERROR(INDEX(Mastersheet!$F:$F,MATCH(Schedule!X$60&amp;Schedule!$B64,Mastersheet!$H:$H,0)),"")</f>
        <v/>
      </c>
      <c r="Y64" s="45" t="str">
        <f>IFERROR(INDEX(Mastersheet!$F:$F,MATCH(Schedule!Y$60&amp;Schedule!$B64,Mastersheet!$H:$H,0)),"")</f>
        <v/>
      </c>
      <c r="Z64" s="45" t="str">
        <f>IFERROR(INDEX(Mastersheet!$F:$F,MATCH(Schedule!Z$60&amp;Schedule!$B64,Mastersheet!$H:$H,0)),"")</f>
        <v/>
      </c>
      <c r="AA64" s="45">
        <f>IFERROR(INDEX(Mastersheet!$F:$F,MATCH(Schedule!AA$60&amp;Schedule!$B64,Mastersheet!$H:$H,0)),"")</f>
        <v>0.5</v>
      </c>
      <c r="AB64" s="45">
        <f>IFERROR(INDEX(Mastersheet!$F:$F,MATCH(Schedule!AB$60&amp;Schedule!$B64,Mastersheet!$H:$H,0)),"")</f>
        <v>0.9375</v>
      </c>
      <c r="AC64" s="45" t="str">
        <f>IFERROR(INDEX(Mastersheet!$F:$F,MATCH(Schedule!AC$60&amp;Schedule!$B64,Mastersheet!$H:$H,0)),"")</f>
        <v/>
      </c>
      <c r="AD64" s="45" t="str">
        <f>IFERROR(INDEX(Mastersheet!$F:$F,MATCH(Schedule!AD$60&amp;Schedule!$B64,Mastersheet!$H:$H,0)),"")</f>
        <v/>
      </c>
      <c r="AE64" s="45">
        <f>IFERROR(INDEX(Mastersheet!$F:$F,MATCH(Schedule!AE$60&amp;Schedule!$B64,Mastersheet!$H:$H,0)),"")</f>
        <v>0.22916666666666666</v>
      </c>
      <c r="AF64" s="45" t="str">
        <f>IFERROR(INDEX(Mastersheet!$F:$F,MATCH(Schedule!AF$60&amp;Schedule!$B64,Mastersheet!$H:$H,0)),"")</f>
        <v/>
      </c>
      <c r="AG64" s="45" t="str">
        <f>IFERROR(INDEX(Mastersheet!$F:$F,MATCH(Schedule!AG$60&amp;Schedule!$B64,Mastersheet!$H:$H,0)),"")</f>
        <v/>
      </c>
    </row>
    <row r="65" spans="2:33" hidden="1">
      <c r="B65" s="81" t="str">
        <f>'Reference sheet'!H9</f>
        <v>Jon</v>
      </c>
      <c r="C65" s="45" t="str">
        <f>IFERROR(INDEX(Mastersheet!$F:$F,MATCH(Schedule!C$60&amp;Schedule!$B65,Mastersheet!$H:$H,0)),"")</f>
        <v/>
      </c>
      <c r="D65" s="45" t="str">
        <f>IFERROR(INDEX(Mastersheet!$F:$F,MATCH(Schedule!D$60&amp;Schedule!$B65,Mastersheet!$H:$H,0)),"")</f>
        <v/>
      </c>
      <c r="E65" s="45" t="str">
        <f>IFERROR(INDEX(Mastersheet!$F:$F,MATCH(Schedule!E$60&amp;Schedule!$B65,Mastersheet!$H:$H,0)),"")</f>
        <v/>
      </c>
      <c r="F65" s="45" t="str">
        <f>IFERROR(INDEX(Mastersheet!$F:$F,MATCH(Schedule!F$60&amp;Schedule!$B65,Mastersheet!$H:$H,0)),"")</f>
        <v/>
      </c>
      <c r="G65" s="45" t="str">
        <f>IFERROR(INDEX(Mastersheet!$F:$F,MATCH(Schedule!G$60&amp;Schedule!$B65,Mastersheet!$H:$H,0)),"")</f>
        <v/>
      </c>
      <c r="H65" s="45" t="str">
        <f>IFERROR(INDEX(Mastersheet!$F:$F,MATCH(Schedule!H$60&amp;Schedule!$B65,Mastersheet!$H:$H,0)),"")</f>
        <v/>
      </c>
      <c r="I65" s="45" t="str">
        <f>IFERROR(INDEX(Mastersheet!$F:$F,MATCH(Schedule!I$60&amp;Schedule!$B65,Mastersheet!$H:$H,0)),"")</f>
        <v/>
      </c>
      <c r="J65" s="45" t="str">
        <f>IFERROR(INDEX(Mastersheet!$F:$F,MATCH(Schedule!J$60&amp;Schedule!$B65,Mastersheet!$H:$H,0)),"")</f>
        <v/>
      </c>
      <c r="K65" s="45" t="str">
        <f>IFERROR(INDEX(Mastersheet!$F:$F,MATCH(Schedule!K$60&amp;Schedule!$B65,Mastersheet!$H:$H,0)),"")</f>
        <v/>
      </c>
      <c r="L65" s="45" t="str">
        <f>IFERROR(INDEX(Mastersheet!$F:$F,MATCH(Schedule!L$60&amp;Schedule!$B65,Mastersheet!$H:$H,0)),"")</f>
        <v/>
      </c>
      <c r="M65" s="45" t="str">
        <f>IFERROR(INDEX(Mastersheet!$F:$F,MATCH(Schedule!M$60&amp;Schedule!$B65,Mastersheet!$H:$H,0)),"")</f>
        <v/>
      </c>
      <c r="N65" s="45" t="str">
        <f>IFERROR(INDEX(Mastersheet!$F:$F,MATCH(Schedule!N$60&amp;Schedule!$B65,Mastersheet!$H:$H,0)),"")</f>
        <v/>
      </c>
      <c r="O65" s="45" t="str">
        <f>IFERROR(INDEX(Mastersheet!$F:$F,MATCH(Schedule!O$60&amp;Schedule!$B65,Mastersheet!$H:$H,0)),"")</f>
        <v/>
      </c>
      <c r="P65" s="45" t="str">
        <f>IFERROR(INDEX(Mastersheet!$F:$F,MATCH(Schedule!P$60&amp;Schedule!$B65,Mastersheet!$H:$H,0)),"")</f>
        <v/>
      </c>
      <c r="Q65" s="45" t="str">
        <f>IFERROR(INDEX(Mastersheet!$F:$F,MATCH(Schedule!Q$60&amp;Schedule!$B65,Mastersheet!$H:$H,0)),"")</f>
        <v/>
      </c>
      <c r="R65" s="45" t="str">
        <f>IFERROR(INDEX(Mastersheet!$F:$F,MATCH(Schedule!R$60&amp;Schedule!$B65,Mastersheet!$H:$H,0)),"")</f>
        <v/>
      </c>
      <c r="S65" s="45" t="str">
        <f>IFERROR(INDEX(Mastersheet!$F:$F,MATCH(Schedule!S$60&amp;Schedule!$B65,Mastersheet!$H:$H,0)),"")</f>
        <v/>
      </c>
      <c r="T65" s="45" t="str">
        <f>IFERROR(INDEX(Mastersheet!$F:$F,MATCH(Schedule!T$60&amp;Schedule!$B65,Mastersheet!$H:$H,0)),"")</f>
        <v/>
      </c>
      <c r="U65" s="45" t="str">
        <f>IFERROR(INDEX(Mastersheet!$F:$F,MATCH(Schedule!U$60&amp;Schedule!$B65,Mastersheet!$H:$H,0)),"")</f>
        <v/>
      </c>
      <c r="V65" s="45" t="str">
        <f>IFERROR(INDEX(Mastersheet!$F:$F,MATCH(Schedule!V$60&amp;Schedule!$B65,Mastersheet!$H:$H,0)),"")</f>
        <v/>
      </c>
      <c r="W65" s="45" t="str">
        <f>IFERROR(INDEX(Mastersheet!$F:$F,MATCH(Schedule!W$60&amp;Schedule!$B65,Mastersheet!$H:$H,0)),"")</f>
        <v/>
      </c>
      <c r="X65" s="45" t="str">
        <f>IFERROR(INDEX(Mastersheet!$F:$F,MATCH(Schedule!X$60&amp;Schedule!$B65,Mastersheet!$H:$H,0)),"")</f>
        <v/>
      </c>
      <c r="Y65" s="45" t="str">
        <f>IFERROR(INDEX(Mastersheet!$F:$F,MATCH(Schedule!Y$60&amp;Schedule!$B65,Mastersheet!$H:$H,0)),"")</f>
        <v/>
      </c>
      <c r="Z65" s="45" t="str">
        <f>IFERROR(INDEX(Mastersheet!$F:$F,MATCH(Schedule!Z$60&amp;Schedule!$B65,Mastersheet!$H:$H,0)),"")</f>
        <v/>
      </c>
      <c r="AA65" s="45" t="str">
        <f>IFERROR(INDEX(Mastersheet!$F:$F,MATCH(Schedule!AA$60&amp;Schedule!$B65,Mastersheet!$H:$H,0)),"")</f>
        <v/>
      </c>
      <c r="AB65" s="45" t="str">
        <f>IFERROR(INDEX(Mastersheet!$F:$F,MATCH(Schedule!AB$60&amp;Schedule!$B65,Mastersheet!$H:$H,0)),"")</f>
        <v/>
      </c>
      <c r="AC65" s="45" t="str">
        <f>IFERROR(INDEX(Mastersheet!$F:$F,MATCH(Schedule!AC$60&amp;Schedule!$B65,Mastersheet!$H:$H,0)),"")</f>
        <v/>
      </c>
      <c r="AD65" s="45" t="str">
        <f>IFERROR(INDEX(Mastersheet!$F:$F,MATCH(Schedule!AD$60&amp;Schedule!$B65,Mastersheet!$H:$H,0)),"")</f>
        <v/>
      </c>
      <c r="AE65" s="45" t="str">
        <f>IFERROR(INDEX(Mastersheet!$F:$F,MATCH(Schedule!AE$60&amp;Schedule!$B65,Mastersheet!$H:$H,0)),"")</f>
        <v/>
      </c>
      <c r="AF65" s="45" t="str">
        <f>IFERROR(INDEX(Mastersheet!$F:$F,MATCH(Schedule!AF$60&amp;Schedule!$B65,Mastersheet!$H:$H,0)),"")</f>
        <v/>
      </c>
      <c r="AG65" s="45" t="str">
        <f>IFERROR(INDEX(Mastersheet!$F:$F,MATCH(Schedule!AG$60&amp;Schedule!$B65,Mastersheet!$H:$H,0)),"")</f>
        <v/>
      </c>
    </row>
    <row r="66" spans="2:33" hidden="1">
      <c r="B66" s="44"/>
    </row>
    <row r="67" spans="2:33" hidden="1">
      <c r="B67" s="44"/>
    </row>
    <row r="68" spans="2:33" hidden="1">
      <c r="B68" s="79"/>
      <c r="C68" s="79">
        <v>42948</v>
      </c>
      <c r="D68" s="79">
        <v>42949</v>
      </c>
      <c r="E68" s="79">
        <v>42950</v>
      </c>
      <c r="F68" s="79">
        <v>42951</v>
      </c>
      <c r="G68" s="79">
        <v>42952</v>
      </c>
      <c r="H68" s="79">
        <v>42953</v>
      </c>
      <c r="I68" s="79">
        <v>42954</v>
      </c>
      <c r="J68" s="79">
        <v>42955</v>
      </c>
      <c r="K68" s="79">
        <v>42956</v>
      </c>
      <c r="L68" s="79">
        <v>42957</v>
      </c>
      <c r="M68" s="79">
        <v>42958</v>
      </c>
      <c r="N68" s="79">
        <v>42959</v>
      </c>
      <c r="O68" s="79">
        <v>42960</v>
      </c>
      <c r="P68" s="79">
        <v>42961</v>
      </c>
      <c r="Q68" s="79">
        <v>42962</v>
      </c>
      <c r="R68" s="79">
        <v>42963</v>
      </c>
      <c r="S68" s="79">
        <v>42964</v>
      </c>
      <c r="T68" s="79">
        <v>42965</v>
      </c>
      <c r="U68" s="79">
        <v>42966</v>
      </c>
      <c r="V68" s="79">
        <v>42967</v>
      </c>
      <c r="W68" s="79">
        <v>42968</v>
      </c>
      <c r="X68" s="79">
        <v>42969</v>
      </c>
      <c r="Y68" s="79">
        <v>42970</v>
      </c>
      <c r="Z68" s="79">
        <v>42971</v>
      </c>
      <c r="AA68" s="79">
        <v>42972</v>
      </c>
      <c r="AB68" s="79">
        <v>42973</v>
      </c>
      <c r="AC68" s="79">
        <v>42974</v>
      </c>
      <c r="AD68" s="79">
        <v>42975</v>
      </c>
      <c r="AE68" s="79">
        <v>42976</v>
      </c>
      <c r="AF68" s="79">
        <v>42977</v>
      </c>
      <c r="AG68" s="79">
        <v>42978</v>
      </c>
    </row>
    <row r="69" spans="2:33" hidden="1">
      <c r="B69" s="81" t="str">
        <f>'Reference sheet'!H4</f>
        <v>Andy</v>
      </c>
      <c r="C69" s="45">
        <f>IFERROR(INDEX(Mastersheet!$F:$F,MATCH(Schedule!C$68&amp;Schedule!$B69,Mastersheet!$H:$H,0)),"")</f>
        <v>0.5</v>
      </c>
      <c r="D69" s="45" t="str">
        <f>IFERROR(INDEX(Mastersheet!$F:$F,MATCH(Schedule!D$68&amp;Schedule!$B69,Mastersheet!$H:$H,0)),"")</f>
        <v/>
      </c>
      <c r="E69" s="45" t="str">
        <f>IFERROR(INDEX(Mastersheet!$F:$F,MATCH(Schedule!E$68&amp;Schedule!$B69,Mastersheet!$H:$H,0)),"")</f>
        <v/>
      </c>
      <c r="F69" s="45">
        <f>IFERROR(INDEX(Mastersheet!$F:$F,MATCH(Schedule!F$68&amp;Schedule!$B69,Mastersheet!$H:$H,0)),"")</f>
        <v>0.58333333333333337</v>
      </c>
      <c r="G69" s="45">
        <f>IFERROR(INDEX(Mastersheet!$F:$F,MATCH(Schedule!G$68&amp;Schedule!$B69,Mastersheet!$H:$H,0)),"")</f>
        <v>0.4375</v>
      </c>
      <c r="H69" s="45" t="str">
        <f>IFERROR(INDEX(Mastersheet!$F:$F,MATCH(Schedule!H$68&amp;Schedule!$B69,Mastersheet!$H:$H,0)),"")</f>
        <v/>
      </c>
      <c r="I69" s="45">
        <f>IFERROR(INDEX(Mastersheet!$F:$F,MATCH(Schedule!I$68&amp;Schedule!$B69,Mastersheet!$H:$H,0)),"")</f>
        <v>0.83333333333333337</v>
      </c>
      <c r="J69" s="45" t="str">
        <f>IFERROR(INDEX(Mastersheet!$F:$F,MATCH(Schedule!J$68&amp;Schedule!$B69,Mastersheet!$H:$H,0)),"")</f>
        <v/>
      </c>
      <c r="K69" s="45" t="str">
        <f>IFERROR(INDEX(Mastersheet!$F:$F,MATCH(Schedule!K$68&amp;Schedule!$B69,Mastersheet!$H:$H,0)),"")</f>
        <v/>
      </c>
      <c r="L69" s="45" t="str">
        <f>IFERROR(INDEX(Mastersheet!$F:$F,MATCH(Schedule!L$68&amp;Schedule!$B69,Mastersheet!$H:$H,0)),"")</f>
        <v/>
      </c>
      <c r="M69" s="45">
        <f>IFERROR(INDEX(Mastersheet!$F:$F,MATCH(Schedule!M$68&amp;Schedule!$B69,Mastersheet!$H:$H,0)),"")</f>
        <v>0.29166666666666669</v>
      </c>
      <c r="N69" s="45">
        <f>IFERROR(INDEX(Mastersheet!$F:$F,MATCH(Schedule!N$68&amp;Schedule!$B69,Mastersheet!$H:$H,0)),"")</f>
        <v>0.58333333333333337</v>
      </c>
      <c r="O69" s="45" t="str">
        <f>IFERROR(INDEX(Mastersheet!$F:$F,MATCH(Schedule!O$68&amp;Schedule!$B69,Mastersheet!$H:$H,0)),"")</f>
        <v/>
      </c>
      <c r="P69" s="45">
        <f>IFERROR(INDEX(Mastersheet!$F:$F,MATCH(Schedule!P$68&amp;Schedule!$B69,Mastersheet!$H:$H,0)),"")</f>
        <v>0.29166666666666669</v>
      </c>
      <c r="Q69" s="45" t="str">
        <f>IFERROR(INDEX(Mastersheet!$F:$F,MATCH(Schedule!Q$68&amp;Schedule!$B69,Mastersheet!$H:$H,0)),"")</f>
        <v/>
      </c>
      <c r="R69" s="45" t="str">
        <f>IFERROR(INDEX(Mastersheet!$F:$F,MATCH(Schedule!R$68&amp;Schedule!$B69,Mastersheet!$H:$H,0)),"")</f>
        <v/>
      </c>
      <c r="S69" s="45" t="str">
        <f>IFERROR(INDEX(Mastersheet!$F:$F,MATCH(Schedule!S$68&amp;Schedule!$B69,Mastersheet!$H:$H,0)),"")</f>
        <v/>
      </c>
      <c r="T69" s="45" t="str">
        <f>IFERROR(INDEX(Mastersheet!$F:$F,MATCH(Schedule!T$68&amp;Schedule!$B69,Mastersheet!$H:$H,0)),"")</f>
        <v/>
      </c>
      <c r="U69" s="45" t="str">
        <f>IFERROR(INDEX(Mastersheet!$F:$F,MATCH(Schedule!U$68&amp;Schedule!$B69,Mastersheet!$H:$H,0)),"")</f>
        <v/>
      </c>
      <c r="V69" s="45" t="str">
        <f>IFERROR(INDEX(Mastersheet!$F:$F,MATCH(Schedule!V$68&amp;Schedule!$B69,Mastersheet!$H:$H,0)),"")</f>
        <v/>
      </c>
      <c r="W69" s="45" t="str">
        <f>IFERROR(INDEX(Mastersheet!$F:$F,MATCH(Schedule!W$68&amp;Schedule!$B69,Mastersheet!$H:$H,0)),"")</f>
        <v/>
      </c>
      <c r="X69" s="45">
        <f>IFERROR(INDEX(Mastersheet!$F:$F,MATCH(Schedule!X$68&amp;Schedule!$B69,Mastersheet!$H:$H,0)),"")</f>
        <v>0.625</v>
      </c>
      <c r="Y69" s="45" t="str">
        <f>IFERROR(INDEX(Mastersheet!$F:$F,MATCH(Schedule!Y$68&amp;Schedule!$B69,Mastersheet!$H:$H,0)),"")</f>
        <v/>
      </c>
      <c r="Z69" s="45" t="str">
        <f>IFERROR(INDEX(Mastersheet!$F:$F,MATCH(Schedule!Z$68&amp;Schedule!$B69,Mastersheet!$H:$H,0)),"")</f>
        <v/>
      </c>
      <c r="AA69" s="45">
        <f>IFERROR(INDEX(Mastersheet!$F:$F,MATCH(Schedule!AA$68&amp;Schedule!$B69,Mastersheet!$H:$H,0)),"")</f>
        <v>0.72916666666666663</v>
      </c>
      <c r="AB69" s="45" t="str">
        <f>IFERROR(INDEX(Mastersheet!$F:$F,MATCH(Schedule!AB$68&amp;Schedule!$B69,Mastersheet!$H:$H,0)),"")</f>
        <v/>
      </c>
      <c r="AC69" s="45" t="str">
        <f>IFERROR(INDEX(Mastersheet!$F:$F,MATCH(Schedule!AC$68&amp;Schedule!$B69,Mastersheet!$H:$H,0)),"")</f>
        <v/>
      </c>
      <c r="AD69" s="45" t="str">
        <f>IFERROR(INDEX(Mastersheet!$F:$F,MATCH(Schedule!AD$68&amp;Schedule!$B69,Mastersheet!$H:$H,0)),"")</f>
        <v/>
      </c>
      <c r="AE69" s="45">
        <f>IFERROR(INDEX(Mastersheet!$F:$F,MATCH(Schedule!AE$68&amp;Schedule!$B69,Mastersheet!$H:$H,0)),"")</f>
        <v>0.375</v>
      </c>
      <c r="AF69" s="45" t="str">
        <f>IFERROR(INDEX(Mastersheet!$F:$F,MATCH(Schedule!AF$68&amp;Schedule!$B69,Mastersheet!$H:$H,0)),"")</f>
        <v/>
      </c>
      <c r="AG69" s="45" t="str">
        <f>IFERROR(INDEX(Mastersheet!$F:$F,MATCH(Schedule!AG$68&amp;Schedule!$B69,Mastersheet!$H:$H,0)),"")</f>
        <v/>
      </c>
    </row>
    <row r="70" spans="2:33" hidden="1">
      <c r="B70" s="81" t="str">
        <f>'Reference sheet'!H5</f>
        <v>Danny</v>
      </c>
      <c r="C70" s="45" t="str">
        <f>IFERROR(INDEX(Mastersheet!$F:$F,MATCH(Schedule!C$68&amp;Schedule!$B70,Mastersheet!$H:$H,0)),"")</f>
        <v/>
      </c>
      <c r="D70" s="45" t="str">
        <f>IFERROR(INDEX(Mastersheet!$F:$F,MATCH(Schedule!D$68&amp;Schedule!$B70,Mastersheet!$H:$H,0)),"")</f>
        <v/>
      </c>
      <c r="E70" s="45" t="str">
        <f>IFERROR(INDEX(Mastersheet!$F:$F,MATCH(Schedule!E$68&amp;Schedule!$B70,Mastersheet!$H:$H,0)),"")</f>
        <v/>
      </c>
      <c r="F70" s="45" t="str">
        <f>IFERROR(INDEX(Mastersheet!$F:$F,MATCH(Schedule!F$68&amp;Schedule!$B70,Mastersheet!$H:$H,0)),"")</f>
        <v/>
      </c>
      <c r="G70" s="45">
        <f>IFERROR(INDEX(Mastersheet!$F:$F,MATCH(Schedule!G$68&amp;Schedule!$B70,Mastersheet!$H:$H,0)),"")</f>
        <v>0.25</v>
      </c>
      <c r="H70" s="45" t="str">
        <f>IFERROR(INDEX(Mastersheet!$F:$F,MATCH(Schedule!H$68&amp;Schedule!$B70,Mastersheet!$H:$H,0)),"")</f>
        <v/>
      </c>
      <c r="I70" s="45">
        <f>IFERROR(INDEX(Mastersheet!$F:$F,MATCH(Schedule!I$68&amp;Schedule!$B70,Mastersheet!$H:$H,0)),"")</f>
        <v>0.16666666666666666</v>
      </c>
      <c r="J70" s="45">
        <f>IFERROR(INDEX(Mastersheet!$F:$F,MATCH(Schedule!J$68&amp;Schedule!$B70,Mastersheet!$H:$H,0)),"")</f>
        <v>0.20833333333333334</v>
      </c>
      <c r="K70" s="45" t="str">
        <f>IFERROR(INDEX(Mastersheet!$F:$F,MATCH(Schedule!K$68&amp;Schedule!$B70,Mastersheet!$H:$H,0)),"")</f>
        <v/>
      </c>
      <c r="L70" s="45">
        <f>IFERROR(INDEX(Mastersheet!$F:$F,MATCH(Schedule!L$68&amp;Schedule!$B70,Mastersheet!$H:$H,0)),"")</f>
        <v>0.1875</v>
      </c>
      <c r="M70" s="45" t="str">
        <f>IFERROR(INDEX(Mastersheet!$F:$F,MATCH(Schedule!M$68&amp;Schedule!$B70,Mastersheet!$H:$H,0)),"")</f>
        <v/>
      </c>
      <c r="N70" s="45" t="str">
        <f>IFERROR(INDEX(Mastersheet!$F:$F,MATCH(Schedule!N$68&amp;Schedule!$B70,Mastersheet!$H:$H,0)),"")</f>
        <v/>
      </c>
      <c r="O70" s="45">
        <f>IFERROR(INDEX(Mastersheet!$F:$F,MATCH(Schedule!O$68&amp;Schedule!$B70,Mastersheet!$H:$H,0)),"")</f>
        <v>0.29166666666666669</v>
      </c>
      <c r="P70" s="45" t="str">
        <f>IFERROR(INDEX(Mastersheet!$F:$F,MATCH(Schedule!P$68&amp;Schedule!$B70,Mastersheet!$H:$H,0)),"")</f>
        <v/>
      </c>
      <c r="Q70" s="45" t="str">
        <f>IFERROR(INDEX(Mastersheet!$F:$F,MATCH(Schedule!Q$68&amp;Schedule!$B70,Mastersheet!$H:$H,0)),"")</f>
        <v/>
      </c>
      <c r="R70" s="45" t="str">
        <f>IFERROR(INDEX(Mastersheet!$F:$F,MATCH(Schedule!R$68&amp;Schedule!$B70,Mastersheet!$H:$H,0)),"")</f>
        <v/>
      </c>
      <c r="S70" s="45">
        <f>IFERROR(INDEX(Mastersheet!$F:$F,MATCH(Schedule!S$68&amp;Schedule!$B70,Mastersheet!$H:$H,0)),"")</f>
        <v>0.25</v>
      </c>
      <c r="T70" s="45" t="str">
        <f>IFERROR(INDEX(Mastersheet!$F:$F,MATCH(Schedule!T$68&amp;Schedule!$B70,Mastersheet!$H:$H,0)),"")</f>
        <v/>
      </c>
      <c r="U70" s="45" t="str">
        <f>IFERROR(INDEX(Mastersheet!$F:$F,MATCH(Schedule!U$68&amp;Schedule!$B70,Mastersheet!$H:$H,0)),"")</f>
        <v/>
      </c>
      <c r="V70" s="45" t="str">
        <f>IFERROR(INDEX(Mastersheet!$F:$F,MATCH(Schedule!V$68&amp;Schedule!$B70,Mastersheet!$H:$H,0)),"")</f>
        <v/>
      </c>
      <c r="W70" s="45" t="str">
        <f>IFERROR(INDEX(Mastersheet!$F:$F,MATCH(Schedule!W$68&amp;Schedule!$B70,Mastersheet!$H:$H,0)),"")</f>
        <v/>
      </c>
      <c r="X70" s="45" t="str">
        <f>IFERROR(INDEX(Mastersheet!$F:$F,MATCH(Schedule!X$68&amp;Schedule!$B70,Mastersheet!$H:$H,0)),"")</f>
        <v/>
      </c>
      <c r="Y70" s="45">
        <f>IFERROR(INDEX(Mastersheet!$F:$F,MATCH(Schedule!Y$68&amp;Schedule!$B70,Mastersheet!$H:$H,0)),"")</f>
        <v>4.1666666666666664E-2</v>
      </c>
      <c r="Z70" s="45">
        <f>IFERROR(INDEX(Mastersheet!$F:$F,MATCH(Schedule!Z$68&amp;Schedule!$B70,Mastersheet!$H:$H,0)),"")</f>
        <v>0.45833333333333331</v>
      </c>
      <c r="AA70" s="45" t="str">
        <f>IFERROR(INDEX(Mastersheet!$F:$F,MATCH(Schedule!AA$68&amp;Schedule!$B70,Mastersheet!$H:$H,0)),"")</f>
        <v/>
      </c>
      <c r="AB70" s="45" t="str">
        <f>IFERROR(INDEX(Mastersheet!$F:$F,MATCH(Schedule!AB$68&amp;Schedule!$B70,Mastersheet!$H:$H,0)),"")</f>
        <v/>
      </c>
      <c r="AC70" s="45" t="str">
        <f>IFERROR(INDEX(Mastersheet!$F:$F,MATCH(Schedule!AC$68&amp;Schedule!$B70,Mastersheet!$H:$H,0)),"")</f>
        <v/>
      </c>
      <c r="AD70" s="45" t="str">
        <f>IFERROR(INDEX(Mastersheet!$F:$F,MATCH(Schedule!AD$68&amp;Schedule!$B70,Mastersheet!$H:$H,0)),"")</f>
        <v/>
      </c>
      <c r="AE70" s="45" t="str">
        <f>IFERROR(INDEX(Mastersheet!$F:$F,MATCH(Schedule!AE$68&amp;Schedule!$B70,Mastersheet!$H:$H,0)),"")</f>
        <v/>
      </c>
      <c r="AF70" s="45">
        <f>IFERROR(INDEX(Mastersheet!$F:$F,MATCH(Schedule!AF$68&amp;Schedule!$B70,Mastersheet!$H:$H,0)),"")</f>
        <v>0.29166666666666669</v>
      </c>
      <c r="AG70" s="45">
        <f>IFERROR(INDEX(Mastersheet!$F:$F,MATCH(Schedule!AG$68&amp;Schedule!$B70,Mastersheet!$H:$H,0)),"")</f>
        <v>0.5</v>
      </c>
    </row>
    <row r="71" spans="2:33" hidden="1">
      <c r="B71" s="81" t="str">
        <f>'Reference sheet'!H6</f>
        <v>Sam</v>
      </c>
      <c r="C71" s="45" t="str">
        <f>IFERROR(INDEX(Mastersheet!$F:$F,MATCH(Schedule!C$68&amp;Schedule!$B71,Mastersheet!$H:$H,0)),"")</f>
        <v/>
      </c>
      <c r="D71" s="45">
        <f>IFERROR(INDEX(Mastersheet!$F:$F,MATCH(Schedule!D$68&amp;Schedule!$B71,Mastersheet!$H:$H,0)),"")</f>
        <v>0.40625</v>
      </c>
      <c r="E71" s="45" t="str">
        <f>IFERROR(INDEX(Mastersheet!$F:$F,MATCH(Schedule!E$68&amp;Schedule!$B71,Mastersheet!$H:$H,0)),"")</f>
        <v/>
      </c>
      <c r="F71" s="45" t="str">
        <f>IFERROR(INDEX(Mastersheet!$F:$F,MATCH(Schedule!F$68&amp;Schedule!$B71,Mastersheet!$H:$H,0)),"")</f>
        <v/>
      </c>
      <c r="G71" s="45">
        <f>IFERROR(INDEX(Mastersheet!$F:$F,MATCH(Schedule!G$68&amp;Schedule!$B71,Mastersheet!$H:$H,0)),"")</f>
        <v>0.33333333333333331</v>
      </c>
      <c r="H71" s="45" t="str">
        <f>IFERROR(INDEX(Mastersheet!$F:$F,MATCH(Schedule!H$68&amp;Schedule!$B71,Mastersheet!$H:$H,0)),"")</f>
        <v/>
      </c>
      <c r="I71" s="45">
        <f>IFERROR(INDEX(Mastersheet!$F:$F,MATCH(Schedule!I$68&amp;Schedule!$B71,Mastersheet!$H:$H,0)),"")</f>
        <v>0.70833333333333337</v>
      </c>
      <c r="J71" s="45" t="str">
        <f>IFERROR(INDEX(Mastersheet!$F:$F,MATCH(Schedule!J$68&amp;Schedule!$B71,Mastersheet!$H:$H,0)),"")</f>
        <v/>
      </c>
      <c r="K71" s="45" t="str">
        <f>IFERROR(INDEX(Mastersheet!$F:$F,MATCH(Schedule!K$68&amp;Schedule!$B71,Mastersheet!$H:$H,0)),"")</f>
        <v/>
      </c>
      <c r="L71" s="45" t="str">
        <f>IFERROR(INDEX(Mastersheet!$F:$F,MATCH(Schedule!L$68&amp;Schedule!$B71,Mastersheet!$H:$H,0)),"")</f>
        <v/>
      </c>
      <c r="M71" s="45">
        <f>IFERROR(INDEX(Mastersheet!$F:$F,MATCH(Schedule!M$68&amp;Schedule!$B71,Mastersheet!$H:$H,0)),"")</f>
        <v>0.16666666666666666</v>
      </c>
      <c r="N71" s="45">
        <f>IFERROR(INDEX(Mastersheet!$F:$F,MATCH(Schedule!N$68&amp;Schedule!$B71,Mastersheet!$H:$H,0)),"")</f>
        <v>0.41666666666666669</v>
      </c>
      <c r="O71" s="45" t="str">
        <f>IFERROR(INDEX(Mastersheet!$F:$F,MATCH(Schedule!O$68&amp;Schedule!$B71,Mastersheet!$H:$H,0)),"")</f>
        <v/>
      </c>
      <c r="P71" s="45" t="str">
        <f>IFERROR(INDEX(Mastersheet!$F:$F,MATCH(Schedule!P$68&amp;Schedule!$B71,Mastersheet!$H:$H,0)),"")</f>
        <v/>
      </c>
      <c r="Q71" s="45" t="str">
        <f>IFERROR(INDEX(Mastersheet!$F:$F,MATCH(Schedule!Q$68&amp;Schedule!$B71,Mastersheet!$H:$H,0)),"")</f>
        <v/>
      </c>
      <c r="R71" s="45" t="str">
        <f>IFERROR(INDEX(Mastersheet!$F:$F,MATCH(Schedule!R$68&amp;Schedule!$B71,Mastersheet!$H:$H,0)),"")</f>
        <v/>
      </c>
      <c r="S71" s="45" t="str">
        <f>IFERROR(INDEX(Mastersheet!$F:$F,MATCH(Schedule!S$68&amp;Schedule!$B71,Mastersheet!$H:$H,0)),"")</f>
        <v/>
      </c>
      <c r="T71" s="45" t="str">
        <f>IFERROR(INDEX(Mastersheet!$F:$F,MATCH(Schedule!T$68&amp;Schedule!$B71,Mastersheet!$H:$H,0)),"")</f>
        <v/>
      </c>
      <c r="U71" s="45" t="str">
        <f>IFERROR(INDEX(Mastersheet!$F:$F,MATCH(Schedule!U$68&amp;Schedule!$B71,Mastersheet!$H:$H,0)),"")</f>
        <v/>
      </c>
      <c r="V71" s="45" t="str">
        <f>IFERROR(INDEX(Mastersheet!$F:$F,MATCH(Schedule!V$68&amp;Schedule!$B71,Mastersheet!$H:$H,0)),"")</f>
        <v/>
      </c>
      <c r="W71" s="45" t="str">
        <f>IFERROR(INDEX(Mastersheet!$F:$F,MATCH(Schedule!W$68&amp;Schedule!$B71,Mastersheet!$H:$H,0)),"")</f>
        <v/>
      </c>
      <c r="X71" s="45">
        <f>IFERROR(INDEX(Mastersheet!$F:$F,MATCH(Schedule!X$68&amp;Schedule!$B71,Mastersheet!$H:$H,0)),"")</f>
        <v>0.70833333333333337</v>
      </c>
      <c r="Y71" s="45" t="str">
        <f>IFERROR(INDEX(Mastersheet!$F:$F,MATCH(Schedule!Y$68&amp;Schedule!$B71,Mastersheet!$H:$H,0)),"")</f>
        <v/>
      </c>
      <c r="Z71" s="45">
        <f>IFERROR(INDEX(Mastersheet!$F:$F,MATCH(Schedule!Z$68&amp;Schedule!$B71,Mastersheet!$H:$H,0)),"")</f>
        <v>0.75</v>
      </c>
      <c r="AA71" s="45" t="str">
        <f>IFERROR(INDEX(Mastersheet!$F:$F,MATCH(Schedule!AA$68&amp;Schedule!$B71,Mastersheet!$H:$H,0)),"")</f>
        <v/>
      </c>
      <c r="AB71" s="45" t="str">
        <f>IFERROR(INDEX(Mastersheet!$F:$F,MATCH(Schedule!AB$68&amp;Schedule!$B71,Mastersheet!$H:$H,0)),"")</f>
        <v/>
      </c>
      <c r="AC71" s="45" t="str">
        <f>IFERROR(INDEX(Mastersheet!$F:$F,MATCH(Schedule!AC$68&amp;Schedule!$B71,Mastersheet!$H:$H,0)),"")</f>
        <v/>
      </c>
      <c r="AD71" s="45">
        <f>IFERROR(INDEX(Mastersheet!$F:$F,MATCH(Schedule!AD$68&amp;Schedule!$B71,Mastersheet!$H:$H,0)),"")</f>
        <v>0.66666666666666663</v>
      </c>
      <c r="AE71" s="45" t="str">
        <f>IFERROR(INDEX(Mastersheet!$F:$F,MATCH(Schedule!AE$68&amp;Schedule!$B71,Mastersheet!$H:$H,0)),"")</f>
        <v/>
      </c>
      <c r="AF71" s="45" t="str">
        <f>IFERROR(INDEX(Mastersheet!$F:$F,MATCH(Schedule!AF$68&amp;Schedule!$B71,Mastersheet!$H:$H,0)),"")</f>
        <v/>
      </c>
      <c r="AG71" s="45" t="str">
        <f>IFERROR(INDEX(Mastersheet!$F:$F,MATCH(Schedule!AG$68&amp;Schedule!$B71,Mastersheet!$H:$H,0)),"")</f>
        <v/>
      </c>
    </row>
    <row r="72" spans="2:33" hidden="1">
      <c r="B72" s="81" t="str">
        <f>'Reference sheet'!H8</f>
        <v>Jordan</v>
      </c>
      <c r="C72" s="45" t="str">
        <f>IFERROR(INDEX(Mastersheet!$F:$F,MATCH(Schedule!C$68&amp;Schedule!$B72,Mastersheet!$H:$H,0)),"")</f>
        <v/>
      </c>
      <c r="D72" s="45">
        <f>IFERROR(INDEX(Mastersheet!$F:$F,MATCH(Schedule!D$68&amp;Schedule!$B72,Mastersheet!$H:$H,0)),"")</f>
        <v>0.29166666666666669</v>
      </c>
      <c r="E72" s="45" t="str">
        <f>IFERROR(INDEX(Mastersheet!$F:$F,MATCH(Schedule!E$68&amp;Schedule!$B72,Mastersheet!$H:$H,0)),"")</f>
        <v/>
      </c>
      <c r="F72" s="45">
        <f>IFERROR(INDEX(Mastersheet!$F:$F,MATCH(Schedule!F$68&amp;Schedule!$B72,Mastersheet!$H:$H,0)),"")</f>
        <v>0.95833333333333337</v>
      </c>
      <c r="G72" s="45">
        <f>IFERROR(INDEX(Mastersheet!$F:$F,MATCH(Schedule!G$68&amp;Schedule!$B72,Mastersheet!$H:$H,0)),"")</f>
        <v>0.91666666666666663</v>
      </c>
      <c r="H72" s="45" t="str">
        <f>IFERROR(INDEX(Mastersheet!$F:$F,MATCH(Schedule!H$68&amp;Schedule!$B72,Mastersheet!$H:$H,0)),"")</f>
        <v/>
      </c>
      <c r="I72" s="45">
        <f>IFERROR(INDEX(Mastersheet!$F:$F,MATCH(Schedule!I$68&amp;Schedule!$B72,Mastersheet!$H:$H,0)),"")</f>
        <v>0.54166666666666663</v>
      </c>
      <c r="J72" s="45">
        <f>IFERROR(INDEX(Mastersheet!$F:$F,MATCH(Schedule!J$68&amp;Schedule!$B72,Mastersheet!$H:$H,0)),"")</f>
        <v>0.375</v>
      </c>
      <c r="K72" s="45" t="str">
        <f>IFERROR(INDEX(Mastersheet!$F:$F,MATCH(Schedule!K$68&amp;Schedule!$B72,Mastersheet!$H:$H,0)),"")</f>
        <v/>
      </c>
      <c r="L72" s="45" t="str">
        <f>IFERROR(INDEX(Mastersheet!$F:$F,MATCH(Schedule!L$68&amp;Schedule!$B72,Mastersheet!$H:$H,0)),"")</f>
        <v/>
      </c>
      <c r="M72" s="45">
        <f>IFERROR(INDEX(Mastersheet!$F:$F,MATCH(Schedule!M$68&amp;Schedule!$B72,Mastersheet!$H:$H,0)),"")</f>
        <v>0.95833333333333337</v>
      </c>
      <c r="N72" s="45" t="str">
        <f>IFERROR(INDEX(Mastersheet!$F:$F,MATCH(Schedule!N$68&amp;Schedule!$B72,Mastersheet!$H:$H,0)),"")</f>
        <v/>
      </c>
      <c r="O72" s="45" t="str">
        <f>IFERROR(INDEX(Mastersheet!$F:$F,MATCH(Schedule!O$68&amp;Schedule!$B72,Mastersheet!$H:$H,0)),"")</f>
        <v/>
      </c>
      <c r="P72" s="45" t="str">
        <f>IFERROR(INDEX(Mastersheet!$F:$F,MATCH(Schedule!P$68&amp;Schedule!$B72,Mastersheet!$H:$H,0)),"")</f>
        <v/>
      </c>
      <c r="Q72" s="45" t="str">
        <f>IFERROR(INDEX(Mastersheet!$F:$F,MATCH(Schedule!Q$68&amp;Schedule!$B72,Mastersheet!$H:$H,0)),"")</f>
        <v/>
      </c>
      <c r="R72" s="45" t="str">
        <f>IFERROR(INDEX(Mastersheet!$F:$F,MATCH(Schedule!R$68&amp;Schedule!$B72,Mastersheet!$H:$H,0)),"")</f>
        <v/>
      </c>
      <c r="S72" s="45" t="str">
        <f>IFERROR(INDEX(Mastersheet!$F:$F,MATCH(Schedule!S$68&amp;Schedule!$B72,Mastersheet!$H:$H,0)),"")</f>
        <v/>
      </c>
      <c r="T72" s="45" t="str">
        <f>IFERROR(INDEX(Mastersheet!$F:$F,MATCH(Schedule!T$68&amp;Schedule!$B72,Mastersheet!$H:$H,0)),"")</f>
        <v/>
      </c>
      <c r="U72" s="45" t="str">
        <f>IFERROR(INDEX(Mastersheet!$F:$F,MATCH(Schedule!U$68&amp;Schedule!$B72,Mastersheet!$H:$H,0)),"")</f>
        <v/>
      </c>
      <c r="V72" s="45" t="str">
        <f>IFERROR(INDEX(Mastersheet!$F:$F,MATCH(Schedule!V$68&amp;Schedule!$B72,Mastersheet!$H:$H,0)),"")</f>
        <v/>
      </c>
      <c r="W72" s="45">
        <f>IFERROR(INDEX(Mastersheet!$F:$F,MATCH(Schedule!W$68&amp;Schedule!$B72,Mastersheet!$H:$H,0)),"")</f>
        <v>0.25</v>
      </c>
      <c r="X72" s="45">
        <f>IFERROR(INDEX(Mastersheet!$F:$F,MATCH(Schedule!X$68&amp;Schedule!$B72,Mastersheet!$H:$H,0)),"")</f>
        <v>0.375</v>
      </c>
      <c r="Y72" s="45" t="str">
        <f>IFERROR(INDEX(Mastersheet!$F:$F,MATCH(Schedule!Y$68&amp;Schedule!$B72,Mastersheet!$H:$H,0)),"")</f>
        <v/>
      </c>
      <c r="Z72" s="45" t="str">
        <f>IFERROR(INDEX(Mastersheet!$F:$F,MATCH(Schedule!Z$68&amp;Schedule!$B72,Mastersheet!$H:$H,0)),"")</f>
        <v/>
      </c>
      <c r="AA72" s="45" t="str">
        <f>IFERROR(INDEX(Mastersheet!$F:$F,MATCH(Schedule!AA$68&amp;Schedule!$B72,Mastersheet!$H:$H,0)),"")</f>
        <v/>
      </c>
      <c r="AB72" s="45">
        <f>IFERROR(INDEX(Mastersheet!$F:$F,MATCH(Schedule!AB$68&amp;Schedule!$B72,Mastersheet!$H:$H,0)),"")</f>
        <v>4.1666666666666664E-2</v>
      </c>
      <c r="AC72" s="45" t="str">
        <f>IFERROR(INDEX(Mastersheet!$F:$F,MATCH(Schedule!AC$68&amp;Schedule!$B72,Mastersheet!$H:$H,0)),"")</f>
        <v/>
      </c>
      <c r="AD72" s="45" t="str">
        <f>IFERROR(INDEX(Mastersheet!$F:$F,MATCH(Schedule!AD$68&amp;Schedule!$B72,Mastersheet!$H:$H,0)),"")</f>
        <v/>
      </c>
      <c r="AE72" s="45">
        <f>IFERROR(INDEX(Mastersheet!$F:$F,MATCH(Schedule!AE$68&amp;Schedule!$B72,Mastersheet!$H:$H,0)),"")</f>
        <v>0.16666666666666666</v>
      </c>
      <c r="AF72" s="45">
        <f>IFERROR(INDEX(Mastersheet!$F:$F,MATCH(Schedule!AF$68&amp;Schedule!$B72,Mastersheet!$H:$H,0)),"")</f>
        <v>0.66666666666666663</v>
      </c>
      <c r="AG72" s="45" t="str">
        <f>IFERROR(INDEX(Mastersheet!$F:$F,MATCH(Schedule!AG$68&amp;Schedule!$B72,Mastersheet!$H:$H,0)),"")</f>
        <v/>
      </c>
    </row>
    <row r="73" spans="2:33" hidden="1">
      <c r="B73" s="81" t="str">
        <f>'Reference sheet'!H9</f>
        <v>Jon</v>
      </c>
      <c r="C73" s="45" t="str">
        <f>IFERROR(INDEX(Mastersheet!$F:$F,MATCH(Schedule!C$68&amp;Schedule!$B73,Mastersheet!$H:$H,0)),"")</f>
        <v/>
      </c>
      <c r="D73" s="45" t="str">
        <f>IFERROR(INDEX(Mastersheet!$F:$F,MATCH(Schedule!D$68&amp;Schedule!$B73,Mastersheet!$H:$H,0)),"")</f>
        <v/>
      </c>
      <c r="E73" s="45" t="str">
        <f>IFERROR(INDEX(Mastersheet!$F:$F,MATCH(Schedule!E$68&amp;Schedule!$B73,Mastersheet!$H:$H,0)),"")</f>
        <v/>
      </c>
      <c r="F73" s="45" t="str">
        <f>IFERROR(INDEX(Mastersheet!$F:$F,MATCH(Schedule!F$68&amp;Schedule!$B73,Mastersheet!$H:$H,0)),"")</f>
        <v/>
      </c>
      <c r="G73" s="45" t="str">
        <f>IFERROR(INDEX(Mastersheet!$F:$F,MATCH(Schedule!G$68&amp;Schedule!$B73,Mastersheet!$H:$H,0)),"")</f>
        <v/>
      </c>
      <c r="H73" s="45" t="str">
        <f>IFERROR(INDEX(Mastersheet!$F:$F,MATCH(Schedule!H$68&amp;Schedule!$B73,Mastersheet!$H:$H,0)),"")</f>
        <v/>
      </c>
      <c r="I73" s="45" t="str">
        <f>IFERROR(INDEX(Mastersheet!$F:$F,MATCH(Schedule!I$68&amp;Schedule!$B73,Mastersheet!$H:$H,0)),"")</f>
        <v/>
      </c>
      <c r="J73" s="45" t="str">
        <f>IFERROR(INDEX(Mastersheet!$F:$F,MATCH(Schedule!J$68&amp;Schedule!$B73,Mastersheet!$H:$H,0)),"")</f>
        <v/>
      </c>
      <c r="K73" s="45" t="str">
        <f>IFERROR(INDEX(Mastersheet!$F:$F,MATCH(Schedule!K$68&amp;Schedule!$B73,Mastersheet!$H:$H,0)),"")</f>
        <v/>
      </c>
      <c r="L73" s="45" t="str">
        <f>IFERROR(INDEX(Mastersheet!$F:$F,MATCH(Schedule!L$68&amp;Schedule!$B73,Mastersheet!$H:$H,0)),"")</f>
        <v/>
      </c>
      <c r="M73" s="45" t="str">
        <f>IFERROR(INDEX(Mastersheet!$F:$F,MATCH(Schedule!M$68&amp;Schedule!$B73,Mastersheet!$H:$H,0)),"")</f>
        <v/>
      </c>
      <c r="N73" s="45" t="str">
        <f>IFERROR(INDEX(Mastersheet!$F:$F,MATCH(Schedule!N$68&amp;Schedule!$B73,Mastersheet!$H:$H,0)),"")</f>
        <v/>
      </c>
      <c r="O73" s="45" t="str">
        <f>IFERROR(INDEX(Mastersheet!$F:$F,MATCH(Schedule!O$68&amp;Schedule!$B73,Mastersheet!$H:$H,0)),"")</f>
        <v/>
      </c>
      <c r="P73" s="45" t="str">
        <f>IFERROR(INDEX(Mastersheet!$F:$F,MATCH(Schedule!P$68&amp;Schedule!$B73,Mastersheet!$H:$H,0)),"")</f>
        <v/>
      </c>
      <c r="Q73" s="45" t="str">
        <f>IFERROR(INDEX(Mastersheet!$F:$F,MATCH(Schedule!Q$68&amp;Schedule!$B73,Mastersheet!$H:$H,0)),"")</f>
        <v/>
      </c>
      <c r="R73" s="45" t="str">
        <f>IFERROR(INDEX(Mastersheet!$F:$F,MATCH(Schedule!R$68&amp;Schedule!$B73,Mastersheet!$H:$H,0)),"")</f>
        <v/>
      </c>
      <c r="S73" s="45" t="str">
        <f>IFERROR(INDEX(Mastersheet!$F:$F,MATCH(Schedule!S$68&amp;Schedule!$B73,Mastersheet!$H:$H,0)),"")</f>
        <v/>
      </c>
      <c r="T73" s="45" t="str">
        <f>IFERROR(INDEX(Mastersheet!$F:$F,MATCH(Schedule!T$68&amp;Schedule!$B73,Mastersheet!$H:$H,0)),"")</f>
        <v/>
      </c>
      <c r="U73" s="45" t="str">
        <f>IFERROR(INDEX(Mastersheet!$F:$F,MATCH(Schedule!U$68&amp;Schedule!$B73,Mastersheet!$H:$H,0)),"")</f>
        <v/>
      </c>
      <c r="V73" s="45" t="str">
        <f>IFERROR(INDEX(Mastersheet!$F:$F,MATCH(Schedule!V$68&amp;Schedule!$B73,Mastersheet!$H:$H,0)),"")</f>
        <v/>
      </c>
      <c r="W73" s="45" t="str">
        <f>IFERROR(INDEX(Mastersheet!$F:$F,MATCH(Schedule!W$68&amp;Schedule!$B73,Mastersheet!$H:$H,0)),"")</f>
        <v/>
      </c>
      <c r="X73" s="45" t="str">
        <f>IFERROR(INDEX(Mastersheet!$F:$F,MATCH(Schedule!X$68&amp;Schedule!$B73,Mastersheet!$H:$H,0)),"")</f>
        <v/>
      </c>
      <c r="Y73" s="45" t="str">
        <f>IFERROR(INDEX(Mastersheet!$F:$F,MATCH(Schedule!Y$68&amp;Schedule!$B73,Mastersheet!$H:$H,0)),"")</f>
        <v/>
      </c>
      <c r="Z73" s="45" t="str">
        <f>IFERROR(INDEX(Mastersheet!$F:$F,MATCH(Schedule!Z$68&amp;Schedule!$B73,Mastersheet!$H:$H,0)),"")</f>
        <v/>
      </c>
      <c r="AA73" s="45" t="str">
        <f>IFERROR(INDEX(Mastersheet!$F:$F,MATCH(Schedule!AA$68&amp;Schedule!$B73,Mastersheet!$H:$H,0)),"")</f>
        <v/>
      </c>
      <c r="AB73" s="45" t="str">
        <f>IFERROR(INDEX(Mastersheet!$F:$F,MATCH(Schedule!AB$68&amp;Schedule!$B73,Mastersheet!$H:$H,0)),"")</f>
        <v/>
      </c>
      <c r="AC73" s="45" t="str">
        <f>IFERROR(INDEX(Mastersheet!$F:$F,MATCH(Schedule!AC$68&amp;Schedule!$B73,Mastersheet!$H:$H,0)),"")</f>
        <v/>
      </c>
      <c r="AD73" s="45" t="str">
        <f>IFERROR(INDEX(Mastersheet!$F:$F,MATCH(Schedule!AD$68&amp;Schedule!$B73,Mastersheet!$H:$H,0)),"")</f>
        <v/>
      </c>
      <c r="AE73" s="45" t="str">
        <f>IFERROR(INDEX(Mastersheet!$F:$F,MATCH(Schedule!AE$68&amp;Schedule!$B73,Mastersheet!$H:$H,0)),"")</f>
        <v/>
      </c>
      <c r="AF73" s="45" t="str">
        <f>IFERROR(INDEX(Mastersheet!$F:$F,MATCH(Schedule!AF$68&amp;Schedule!$B73,Mastersheet!$H:$H,0)),"")</f>
        <v/>
      </c>
      <c r="AG73" s="45" t="str">
        <f>IFERROR(INDEX(Mastersheet!$F:$F,MATCH(Schedule!AG$68&amp;Schedule!$B73,Mastersheet!$H:$H,0)),"")</f>
        <v/>
      </c>
    </row>
    <row r="74" spans="2:33" hidden="1">
      <c r="B74" s="44"/>
    </row>
    <row r="75" spans="2:33" hidden="1">
      <c r="B75" s="44"/>
    </row>
    <row r="76" spans="2:33" hidden="1">
      <c r="B76" s="79"/>
      <c r="C76" s="79">
        <v>42979</v>
      </c>
      <c r="D76" s="79">
        <v>42980</v>
      </c>
      <c r="E76" s="79">
        <v>42981</v>
      </c>
      <c r="F76" s="79">
        <v>42982</v>
      </c>
      <c r="G76" s="79">
        <v>42983</v>
      </c>
      <c r="H76" s="79">
        <v>42984</v>
      </c>
      <c r="I76" s="79">
        <v>42985</v>
      </c>
      <c r="J76" s="79">
        <v>42986</v>
      </c>
      <c r="K76" s="79">
        <v>42987</v>
      </c>
      <c r="L76" s="79">
        <v>42988</v>
      </c>
      <c r="M76" s="79">
        <v>42989</v>
      </c>
      <c r="N76" s="79">
        <v>42990</v>
      </c>
      <c r="O76" s="79">
        <v>42991</v>
      </c>
      <c r="P76" s="79">
        <v>42992</v>
      </c>
      <c r="Q76" s="79">
        <v>42993</v>
      </c>
      <c r="R76" s="79">
        <v>42994</v>
      </c>
      <c r="S76" s="79">
        <v>42995</v>
      </c>
      <c r="T76" s="79">
        <v>42996</v>
      </c>
      <c r="U76" s="79">
        <v>42997</v>
      </c>
      <c r="V76" s="79">
        <v>42998</v>
      </c>
      <c r="W76" s="79">
        <v>42999</v>
      </c>
      <c r="X76" s="79">
        <v>43000</v>
      </c>
      <c r="Y76" s="79">
        <v>43001</v>
      </c>
      <c r="Z76" s="79">
        <v>43002</v>
      </c>
      <c r="AA76" s="79">
        <v>43003</v>
      </c>
      <c r="AB76" s="79">
        <v>43004</v>
      </c>
      <c r="AC76" s="79">
        <v>43005</v>
      </c>
      <c r="AD76" s="79">
        <v>43006</v>
      </c>
      <c r="AE76" s="79">
        <v>43007</v>
      </c>
      <c r="AF76" s="79">
        <v>43008</v>
      </c>
    </row>
    <row r="77" spans="2:33" hidden="1">
      <c r="B77" s="81" t="str">
        <f>'Reference sheet'!H4</f>
        <v>Andy</v>
      </c>
      <c r="C77" s="45">
        <f>IFERROR(INDEX(Mastersheet!$F:$F,MATCH(Schedule!C$76&amp;Schedule!$B77,Mastersheet!$H:$H,0)),"")</f>
        <v>0.875</v>
      </c>
      <c r="D77" s="45" t="str">
        <f>IFERROR(INDEX(Mastersheet!$F:$F,MATCH(Schedule!D$76&amp;Schedule!$B77,Mastersheet!$H:$H,0)),"")</f>
        <v/>
      </c>
      <c r="E77" s="45" t="str">
        <f>IFERROR(INDEX(Mastersheet!$F:$F,MATCH(Schedule!E$76&amp;Schedule!$B77,Mastersheet!$H:$H,0)),"")</f>
        <v/>
      </c>
      <c r="F77" s="45">
        <f>IFERROR(INDEX(Mastersheet!$F:$F,MATCH(Schedule!F$76&amp;Schedule!$B77,Mastersheet!$H:$H,0)),"")</f>
        <v>0.60416666666666663</v>
      </c>
      <c r="G77" s="45" t="str">
        <f>IFERROR(INDEX(Mastersheet!$F:$F,MATCH(Schedule!G$76&amp;Schedule!$B77,Mastersheet!$H:$H,0)),"")</f>
        <v/>
      </c>
      <c r="H77" s="45" t="str">
        <f>IFERROR(INDEX(Mastersheet!$F:$F,MATCH(Schedule!H$76&amp;Schedule!$B77,Mastersheet!$H:$H,0)),"")</f>
        <v/>
      </c>
      <c r="I77" s="45" t="str">
        <f>IFERROR(INDEX(Mastersheet!$F:$F,MATCH(Schedule!I$76&amp;Schedule!$B77,Mastersheet!$H:$H,0)),"")</f>
        <v/>
      </c>
      <c r="J77" s="45" t="str">
        <f>IFERROR(INDEX(Mastersheet!$F:$F,MATCH(Schedule!J$76&amp;Schedule!$B77,Mastersheet!$H:$H,0)),"")</f>
        <v/>
      </c>
      <c r="K77" s="45">
        <f>IFERROR(INDEX(Mastersheet!$F:$F,MATCH(Schedule!K$76&amp;Schedule!$B77,Mastersheet!$H:$H,0)),"")</f>
        <v>0.72916666666666663</v>
      </c>
      <c r="L77" s="45" t="str">
        <f>IFERROR(INDEX(Mastersheet!$F:$F,MATCH(Schedule!L$76&amp;Schedule!$B77,Mastersheet!$H:$H,0)),"")</f>
        <v/>
      </c>
      <c r="M77" s="45" t="str">
        <f>IFERROR(INDEX(Mastersheet!$F:$F,MATCH(Schedule!M$76&amp;Schedule!$B77,Mastersheet!$H:$H,0)),"")</f>
        <v/>
      </c>
      <c r="N77" s="45" t="str">
        <f>IFERROR(INDEX(Mastersheet!$F:$F,MATCH(Schedule!N$76&amp;Schedule!$B77,Mastersheet!$H:$H,0)),"")</f>
        <v/>
      </c>
      <c r="O77" s="45">
        <f>IFERROR(INDEX(Mastersheet!$F:$F,MATCH(Schedule!O$76&amp;Schedule!$B77,Mastersheet!$H:$H,0)),"")</f>
        <v>0.70833333333333337</v>
      </c>
      <c r="P77" s="45">
        <f>IFERROR(INDEX(Mastersheet!$F:$F,MATCH(Schedule!P$76&amp;Schedule!$B77,Mastersheet!$H:$H,0)),"")</f>
        <v>0.5</v>
      </c>
      <c r="Q77" s="45">
        <f>IFERROR(INDEX(Mastersheet!$F:$F,MATCH(Schedule!Q$76&amp;Schedule!$B77,Mastersheet!$H:$H,0)),"")</f>
        <v>0.41666666666666669</v>
      </c>
      <c r="R77" s="45" t="str">
        <f>IFERROR(INDEX(Mastersheet!$F:$F,MATCH(Schedule!R$76&amp;Schedule!$B77,Mastersheet!$H:$H,0)),"")</f>
        <v/>
      </c>
      <c r="S77" s="45" t="str">
        <f>IFERROR(INDEX(Mastersheet!$F:$F,MATCH(Schedule!S$76&amp;Schedule!$B77,Mastersheet!$H:$H,0)),"")</f>
        <v/>
      </c>
      <c r="T77" s="45" t="str">
        <f>IFERROR(INDEX(Mastersheet!$F:$F,MATCH(Schedule!T$76&amp;Schedule!$B77,Mastersheet!$H:$H,0)),"")</f>
        <v/>
      </c>
      <c r="U77" s="45" t="str">
        <f>IFERROR(INDEX(Mastersheet!$F:$F,MATCH(Schedule!U$76&amp;Schedule!$B77,Mastersheet!$H:$H,0)),"")</f>
        <v/>
      </c>
      <c r="V77" s="45" t="str">
        <f>IFERROR(INDEX(Mastersheet!$F:$F,MATCH(Schedule!V$76&amp;Schedule!$B77,Mastersheet!$H:$H,0)),"")</f>
        <v/>
      </c>
      <c r="W77" s="45">
        <f>IFERROR(INDEX(Mastersheet!$F:$F,MATCH(Schedule!W$76&amp;Schedule!$B77,Mastersheet!$H:$H,0)),"")</f>
        <v>0.60416666666666663</v>
      </c>
      <c r="X77" s="45" t="str">
        <f>IFERROR(INDEX(Mastersheet!$F:$F,MATCH(Schedule!X$76&amp;Schedule!$B77,Mastersheet!$H:$H,0)),"")</f>
        <v/>
      </c>
      <c r="Y77" s="45">
        <f>IFERROR(INDEX(Mastersheet!$F:$F,MATCH(Schedule!Y$76&amp;Schedule!$B77,Mastersheet!$H:$H,0)),"")</f>
        <v>0.25</v>
      </c>
      <c r="Z77" s="45" t="str">
        <f>IFERROR(INDEX(Mastersheet!$F:$F,MATCH(Schedule!Z$76&amp;Schedule!$B77,Mastersheet!$H:$H,0)),"")</f>
        <v/>
      </c>
      <c r="AA77" s="45" t="str">
        <f>IFERROR(INDEX(Mastersheet!$F:$F,MATCH(Schedule!AA$76&amp;Schedule!$B77,Mastersheet!$H:$H,0)),"")</f>
        <v/>
      </c>
      <c r="AB77" s="45" t="str">
        <f>IFERROR(INDEX(Mastersheet!$F:$F,MATCH(Schedule!AB$76&amp;Schedule!$B77,Mastersheet!$H:$H,0)),"")</f>
        <v/>
      </c>
      <c r="AC77" s="45" t="str">
        <f>IFERROR(INDEX(Mastersheet!$F:$F,MATCH(Schedule!AC$76&amp;Schedule!$B77,Mastersheet!$H:$H,0)),"")</f>
        <v/>
      </c>
      <c r="AD77" s="45">
        <f>IFERROR(INDEX(Mastersheet!$F:$F,MATCH(Schedule!AD$76&amp;Schedule!$B77,Mastersheet!$H:$H,0)),"")</f>
        <v>0.25</v>
      </c>
      <c r="AE77" s="45" t="str">
        <f>IFERROR(INDEX(Mastersheet!$F:$F,MATCH(Schedule!AE$76&amp;Schedule!$B77,Mastersheet!$H:$H,0)),"")</f>
        <v/>
      </c>
      <c r="AF77" s="45" t="str">
        <f>IFERROR(INDEX(Mastersheet!$F:$F,MATCH(Schedule!AF$76&amp;Schedule!$B77,Mastersheet!$H:$H,0)),"")</f>
        <v/>
      </c>
    </row>
    <row r="78" spans="2:33" hidden="1">
      <c r="B78" s="81" t="str">
        <f>'Reference sheet'!H5</f>
        <v>Danny</v>
      </c>
      <c r="C78" s="45" t="str">
        <f>IFERROR(INDEX(Mastersheet!$F:$F,MATCH(Schedule!C$76&amp;Schedule!$B78,Mastersheet!$H:$H,0)),"")</f>
        <v/>
      </c>
      <c r="D78" s="45">
        <f>IFERROR(INDEX(Mastersheet!$F:$F,MATCH(Schedule!D$76&amp;Schedule!$B78,Mastersheet!$H:$H,0)),"")</f>
        <v>0.70833333333333337</v>
      </c>
      <c r="E78" s="45">
        <f>IFERROR(INDEX(Mastersheet!$F:$F,MATCH(Schedule!E$76&amp;Schedule!$B78,Mastersheet!$H:$H,0)),"")</f>
        <v>0.47916666666666669</v>
      </c>
      <c r="F78" s="45">
        <f>IFERROR(INDEX(Mastersheet!$F:$F,MATCH(Schedule!F$76&amp;Schedule!$B78,Mastersheet!$H:$H,0)),"")</f>
        <v>0.77083333333333337</v>
      </c>
      <c r="G78" s="45" t="str">
        <f>IFERROR(INDEX(Mastersheet!$F:$F,MATCH(Schedule!G$76&amp;Schedule!$B78,Mastersheet!$H:$H,0)),"")</f>
        <v/>
      </c>
      <c r="H78" s="45">
        <f>IFERROR(INDEX(Mastersheet!$F:$F,MATCH(Schedule!H$76&amp;Schedule!$B78,Mastersheet!$H:$H,0)),"")</f>
        <v>0.70833333333333337</v>
      </c>
      <c r="I78" s="45" t="str">
        <f>IFERROR(INDEX(Mastersheet!$F:$F,MATCH(Schedule!I$76&amp;Schedule!$B78,Mastersheet!$H:$H,0)),"")</f>
        <v/>
      </c>
      <c r="J78" s="45">
        <f>IFERROR(INDEX(Mastersheet!$F:$F,MATCH(Schedule!J$76&amp;Schedule!$B78,Mastersheet!$H:$H,0)),"")</f>
        <v>0.45833333333333331</v>
      </c>
      <c r="K78" s="45" t="str">
        <f>IFERROR(INDEX(Mastersheet!$F:$F,MATCH(Schedule!K$76&amp;Schedule!$B78,Mastersheet!$H:$H,0)),"")</f>
        <v/>
      </c>
      <c r="L78" s="45">
        <f>IFERROR(INDEX(Mastersheet!$F:$F,MATCH(Schedule!L$76&amp;Schedule!$B78,Mastersheet!$H:$H,0)),"")</f>
        <v>0.5</v>
      </c>
      <c r="M78" s="45" t="str">
        <f>IFERROR(INDEX(Mastersheet!$F:$F,MATCH(Schedule!M$76&amp;Schedule!$B78,Mastersheet!$H:$H,0)),"")</f>
        <v/>
      </c>
      <c r="N78" s="45">
        <f>IFERROR(INDEX(Mastersheet!$F:$F,MATCH(Schedule!N$76&amp;Schedule!$B78,Mastersheet!$H:$H,0)),"")</f>
        <v>0.91666666666666663</v>
      </c>
      <c r="O78" s="45">
        <f>IFERROR(INDEX(Mastersheet!$F:$F,MATCH(Schedule!O$76&amp;Schedule!$B78,Mastersheet!$H:$H,0)),"")</f>
        <v>0.5</v>
      </c>
      <c r="P78" s="45">
        <f>IFERROR(INDEX(Mastersheet!$F:$F,MATCH(Schedule!P$76&amp;Schedule!$B78,Mastersheet!$H:$H,0)),"")</f>
        <v>0.33333333333333331</v>
      </c>
      <c r="Q78" s="45">
        <f>IFERROR(INDEX(Mastersheet!$F:$F,MATCH(Schedule!Q$76&amp;Schedule!$B78,Mastersheet!$H:$H,0)),"")</f>
        <v>0.97916666666666663</v>
      </c>
      <c r="R78" s="45" t="str">
        <f>IFERROR(INDEX(Mastersheet!$F:$F,MATCH(Schedule!R$76&amp;Schedule!$B78,Mastersheet!$H:$H,0)),"")</f>
        <v/>
      </c>
      <c r="S78" s="45" t="str">
        <f>IFERROR(INDEX(Mastersheet!$F:$F,MATCH(Schedule!S$76&amp;Schedule!$B78,Mastersheet!$H:$H,0)),"")</f>
        <v/>
      </c>
      <c r="T78" s="45" t="str">
        <f>IFERROR(INDEX(Mastersheet!$F:$F,MATCH(Schedule!T$76&amp;Schedule!$B78,Mastersheet!$H:$H,0)),"")</f>
        <v/>
      </c>
      <c r="U78" s="45" t="str">
        <f>IFERROR(INDEX(Mastersheet!$F:$F,MATCH(Schedule!U$76&amp;Schedule!$B78,Mastersheet!$H:$H,0)),"")</f>
        <v/>
      </c>
      <c r="V78" s="45">
        <f>IFERROR(INDEX(Mastersheet!$F:$F,MATCH(Schedule!V$76&amp;Schedule!$B78,Mastersheet!$H:$H,0)),"")</f>
        <v>0.91666666666666663</v>
      </c>
      <c r="W78" s="45" t="str">
        <f>IFERROR(INDEX(Mastersheet!$F:$F,MATCH(Schedule!W$76&amp;Schedule!$B78,Mastersheet!$H:$H,0)),"")</f>
        <v/>
      </c>
      <c r="X78" s="45" t="str">
        <f>IFERROR(INDEX(Mastersheet!$F:$F,MATCH(Schedule!X$76&amp;Schedule!$B78,Mastersheet!$H:$H,0)),"")</f>
        <v/>
      </c>
      <c r="Y78" s="45">
        <f>IFERROR(INDEX(Mastersheet!$F:$F,MATCH(Schedule!Y$76&amp;Schedule!$B78,Mastersheet!$H:$H,0)),"")</f>
        <v>4.1666666666666664E-2</v>
      </c>
      <c r="Z78" s="45">
        <f>IFERROR(INDEX(Mastersheet!$F:$F,MATCH(Schedule!Z$76&amp;Schedule!$B78,Mastersheet!$H:$H,0)),"")</f>
        <v>0.29166666666666669</v>
      </c>
      <c r="AA78" s="45" t="str">
        <f>IFERROR(INDEX(Mastersheet!$F:$F,MATCH(Schedule!AA$76&amp;Schedule!$B78,Mastersheet!$H:$H,0)),"")</f>
        <v/>
      </c>
      <c r="AB78" s="45">
        <f>IFERROR(INDEX(Mastersheet!$F:$F,MATCH(Schedule!AB$76&amp;Schedule!$B78,Mastersheet!$H:$H,0)),"")</f>
        <v>0.25</v>
      </c>
      <c r="AC78" s="45" t="str">
        <f>IFERROR(INDEX(Mastersheet!$F:$F,MATCH(Schedule!AC$76&amp;Schedule!$B78,Mastersheet!$H:$H,0)),"")</f>
        <v/>
      </c>
      <c r="AD78" s="45" t="str">
        <f>IFERROR(INDEX(Mastersheet!$F:$F,MATCH(Schedule!AD$76&amp;Schedule!$B78,Mastersheet!$H:$H,0)),"")</f>
        <v/>
      </c>
      <c r="AE78" s="45">
        <f>IFERROR(INDEX(Mastersheet!$F:$F,MATCH(Schedule!AE$76&amp;Schedule!$B78,Mastersheet!$H:$H,0)),"")</f>
        <v>0.33333333333333331</v>
      </c>
      <c r="AF78" s="45" t="str">
        <f>IFERROR(INDEX(Mastersheet!$F:$F,MATCH(Schedule!AF$76&amp;Schedule!$B78,Mastersheet!$H:$H,0)),"")</f>
        <v/>
      </c>
    </row>
    <row r="79" spans="2:33" hidden="1">
      <c r="B79" s="81" t="str">
        <f>'Reference sheet'!H6</f>
        <v>Sam</v>
      </c>
      <c r="C79" s="45">
        <f>IFERROR(INDEX(Mastersheet!$F:$F,MATCH(Schedule!C$76&amp;Schedule!$B79,Mastersheet!$H:$H,0)),"")</f>
        <v>0.5625</v>
      </c>
      <c r="D79" s="45" t="str">
        <f>IFERROR(INDEX(Mastersheet!$F:$F,MATCH(Schedule!D$76&amp;Schedule!$B79,Mastersheet!$H:$H,0)),"")</f>
        <v/>
      </c>
      <c r="E79" s="45" t="str">
        <f>IFERROR(INDEX(Mastersheet!$F:$F,MATCH(Schedule!E$76&amp;Schedule!$B79,Mastersheet!$H:$H,0)),"")</f>
        <v/>
      </c>
      <c r="F79" s="45">
        <f>IFERROR(INDEX(Mastersheet!$F:$F,MATCH(Schedule!F$76&amp;Schedule!$B79,Mastersheet!$H:$H,0)),"")</f>
        <v>0.33333333333333331</v>
      </c>
      <c r="G79" s="45" t="str">
        <f>IFERROR(INDEX(Mastersheet!$F:$F,MATCH(Schedule!G$76&amp;Schedule!$B79,Mastersheet!$H:$H,0)),"")</f>
        <v/>
      </c>
      <c r="H79" s="45" t="str">
        <f>IFERROR(INDEX(Mastersheet!$F:$F,MATCH(Schedule!H$76&amp;Schedule!$B79,Mastersheet!$H:$H,0)),"")</f>
        <v/>
      </c>
      <c r="I79" s="45" t="str">
        <f>IFERROR(INDEX(Mastersheet!$F:$F,MATCH(Schedule!I$76&amp;Schedule!$B79,Mastersheet!$H:$H,0)),"")</f>
        <v/>
      </c>
      <c r="J79" s="45" t="str">
        <f>IFERROR(INDEX(Mastersheet!$F:$F,MATCH(Schedule!J$76&amp;Schedule!$B79,Mastersheet!$H:$H,0)),"")</f>
        <v/>
      </c>
      <c r="K79" s="45" t="str">
        <f>IFERROR(INDEX(Mastersheet!$F:$F,MATCH(Schedule!K$76&amp;Schedule!$B79,Mastersheet!$H:$H,0)),"")</f>
        <v/>
      </c>
      <c r="L79" s="45" t="str">
        <f>IFERROR(INDEX(Mastersheet!$F:$F,MATCH(Schedule!L$76&amp;Schedule!$B79,Mastersheet!$H:$H,0)),"")</f>
        <v/>
      </c>
      <c r="M79" s="45" t="str">
        <f>IFERROR(INDEX(Mastersheet!$F:$F,MATCH(Schedule!M$76&amp;Schedule!$B79,Mastersheet!$H:$H,0)),"")</f>
        <v/>
      </c>
      <c r="N79" s="45">
        <f>IFERROR(INDEX(Mastersheet!$F:$F,MATCH(Schedule!N$76&amp;Schedule!$B79,Mastersheet!$H:$H,0)),"")</f>
        <v>0.16666666666666666</v>
      </c>
      <c r="O79" s="45">
        <f>IFERROR(INDEX(Mastersheet!$F:$F,MATCH(Schedule!O$76&amp;Schedule!$B79,Mastersheet!$H:$H,0)),"")</f>
        <v>0.5</v>
      </c>
      <c r="P79" s="45">
        <f>IFERROR(INDEX(Mastersheet!$F:$F,MATCH(Schedule!P$76&amp;Schedule!$B79,Mastersheet!$H:$H,0)),"")</f>
        <v>0.625</v>
      </c>
      <c r="Q79" s="45" t="str">
        <f>IFERROR(INDEX(Mastersheet!$F:$F,MATCH(Schedule!Q$76&amp;Schedule!$B79,Mastersheet!$H:$H,0)),"")</f>
        <v/>
      </c>
      <c r="R79" s="45" t="str">
        <f>IFERROR(INDEX(Mastersheet!$F:$F,MATCH(Schedule!R$76&amp;Schedule!$B79,Mastersheet!$H:$H,0)),"")</f>
        <v/>
      </c>
      <c r="S79" s="45">
        <f>IFERROR(INDEX(Mastersheet!$F:$F,MATCH(Schedule!S$76&amp;Schedule!$B79,Mastersheet!$H:$H,0)),"")</f>
        <v>0.75</v>
      </c>
      <c r="T79" s="45">
        <f>IFERROR(INDEX(Mastersheet!$F:$F,MATCH(Schedule!T$76&amp;Schedule!$B79,Mastersheet!$H:$H,0)),"")</f>
        <v>0.83333333333333337</v>
      </c>
      <c r="U79" s="45" t="str">
        <f>IFERROR(INDEX(Mastersheet!$F:$F,MATCH(Schedule!U$76&amp;Schedule!$B79,Mastersheet!$H:$H,0)),"")</f>
        <v/>
      </c>
      <c r="V79" s="45">
        <f>IFERROR(INDEX(Mastersheet!$F:$F,MATCH(Schedule!V$76&amp;Schedule!$B79,Mastersheet!$H:$H,0)),"")</f>
        <v>0.625</v>
      </c>
      <c r="W79" s="45" t="str">
        <f>IFERROR(INDEX(Mastersheet!$F:$F,MATCH(Schedule!W$76&amp;Schedule!$B79,Mastersheet!$H:$H,0)),"")</f>
        <v/>
      </c>
      <c r="X79" s="45">
        <f>IFERROR(INDEX(Mastersheet!$F:$F,MATCH(Schedule!X$76&amp;Schedule!$B79,Mastersheet!$H:$H,0)),"")</f>
        <v>8.3333333333333329E-2</v>
      </c>
      <c r="Y79" s="45" t="str">
        <f>IFERROR(INDEX(Mastersheet!$F:$F,MATCH(Schedule!Y$76&amp;Schedule!$B79,Mastersheet!$H:$H,0)),"")</f>
        <v/>
      </c>
      <c r="Z79" s="45" t="str">
        <f>IFERROR(INDEX(Mastersheet!$F:$F,MATCH(Schedule!Z$76&amp;Schedule!$B79,Mastersheet!$H:$H,0)),"")</f>
        <v/>
      </c>
      <c r="AA79" s="45" t="str">
        <f>IFERROR(INDEX(Mastersheet!$F:$F,MATCH(Schedule!AA$76&amp;Schedule!$B79,Mastersheet!$H:$H,0)),"")</f>
        <v/>
      </c>
      <c r="AB79" s="45">
        <f>IFERROR(INDEX(Mastersheet!$F:$F,MATCH(Schedule!AB$76&amp;Schedule!$B79,Mastersheet!$H:$H,0)),"")</f>
        <v>0.35416666666666669</v>
      </c>
      <c r="AC79" s="45">
        <f>IFERROR(INDEX(Mastersheet!$F:$F,MATCH(Schedule!AC$76&amp;Schedule!$B79,Mastersheet!$H:$H,0)),"")</f>
        <v>0.77083333333333337</v>
      </c>
      <c r="AD79" s="45">
        <f>IFERROR(INDEX(Mastersheet!$F:$F,MATCH(Schedule!AD$76&amp;Schedule!$B79,Mastersheet!$H:$H,0)),"")</f>
        <v>0.83333333333333337</v>
      </c>
      <c r="AE79" s="45" t="str">
        <f>IFERROR(INDEX(Mastersheet!$F:$F,MATCH(Schedule!AE$76&amp;Schedule!$B79,Mastersheet!$H:$H,0)),"")</f>
        <v/>
      </c>
      <c r="AF79" s="45" t="str">
        <f>IFERROR(INDEX(Mastersheet!$F:$F,MATCH(Schedule!AF$76&amp;Schedule!$B79,Mastersheet!$H:$H,0)),"")</f>
        <v/>
      </c>
    </row>
    <row r="80" spans="2:33" hidden="1">
      <c r="B80" s="81" t="str">
        <f>'Reference sheet'!H8</f>
        <v>Jordan</v>
      </c>
      <c r="C80" s="45">
        <f>IFERROR(INDEX(Mastersheet!$F:$F,MATCH(Schedule!C$76&amp;Schedule!$B80,Mastersheet!$H:$H,0)),"")</f>
        <v>0.5</v>
      </c>
      <c r="D80" s="45" t="str">
        <f>IFERROR(INDEX(Mastersheet!$F:$F,MATCH(Schedule!D$76&amp;Schedule!$B80,Mastersheet!$H:$H,0)),"")</f>
        <v/>
      </c>
      <c r="E80" s="45" t="str">
        <f>IFERROR(INDEX(Mastersheet!$F:$F,MATCH(Schedule!E$76&amp;Schedule!$B80,Mastersheet!$H:$H,0)),"")</f>
        <v/>
      </c>
      <c r="F80" s="45" t="str">
        <f>IFERROR(INDEX(Mastersheet!$F:$F,MATCH(Schedule!F$76&amp;Schedule!$B80,Mastersheet!$H:$H,0)),"")</f>
        <v/>
      </c>
      <c r="G80" s="45" t="str">
        <f>IFERROR(INDEX(Mastersheet!$F:$F,MATCH(Schedule!G$76&amp;Schedule!$B80,Mastersheet!$H:$H,0)),"")</f>
        <v/>
      </c>
      <c r="H80" s="45" t="str">
        <f>IFERROR(INDEX(Mastersheet!$F:$F,MATCH(Schedule!H$76&amp;Schedule!$B80,Mastersheet!$H:$H,0)),"")</f>
        <v/>
      </c>
      <c r="I80" s="45" t="str">
        <f>IFERROR(INDEX(Mastersheet!$F:$F,MATCH(Schedule!I$76&amp;Schedule!$B80,Mastersheet!$H:$H,0)),"")</f>
        <v/>
      </c>
      <c r="J80" s="45" t="str">
        <f>IFERROR(INDEX(Mastersheet!$F:$F,MATCH(Schedule!J$76&amp;Schedule!$B80,Mastersheet!$H:$H,0)),"")</f>
        <v/>
      </c>
      <c r="K80" s="45">
        <f>IFERROR(INDEX(Mastersheet!$F:$F,MATCH(Schedule!K$76&amp;Schedule!$B80,Mastersheet!$H:$H,0)),"")</f>
        <v>0.75</v>
      </c>
      <c r="L80" s="45">
        <f>IFERROR(INDEX(Mastersheet!$F:$F,MATCH(Schedule!L$76&amp;Schedule!$B80,Mastersheet!$H:$H,0)),"")</f>
        <v>0.125</v>
      </c>
      <c r="M80" s="45">
        <f>IFERROR(INDEX(Mastersheet!$F:$F,MATCH(Schedule!M$76&amp;Schedule!$B80,Mastersheet!$H:$H,0)),"")</f>
        <v>0.16666666666666666</v>
      </c>
      <c r="N80" s="45" t="str">
        <f>IFERROR(INDEX(Mastersheet!$F:$F,MATCH(Schedule!N$76&amp;Schedule!$B80,Mastersheet!$H:$H,0)),"")</f>
        <v/>
      </c>
      <c r="O80" s="45" t="str">
        <f>IFERROR(INDEX(Mastersheet!$F:$F,MATCH(Schedule!O$76&amp;Schedule!$B80,Mastersheet!$H:$H,0)),"")</f>
        <v/>
      </c>
      <c r="P80" s="45">
        <f>IFERROR(INDEX(Mastersheet!$F:$F,MATCH(Schedule!P$76&amp;Schedule!$B80,Mastersheet!$H:$H,0)),"")</f>
        <v>0.16666666666666666</v>
      </c>
      <c r="Q80" s="45">
        <f>IFERROR(INDEX(Mastersheet!$F:$F,MATCH(Schedule!Q$76&amp;Schedule!$B80,Mastersheet!$H:$H,0)),"")</f>
        <v>0.83333333333333337</v>
      </c>
      <c r="R80" s="45" t="str">
        <f>IFERROR(INDEX(Mastersheet!$F:$F,MATCH(Schedule!R$76&amp;Schedule!$B80,Mastersheet!$H:$H,0)),"")</f>
        <v/>
      </c>
      <c r="S80" s="45" t="str">
        <f>IFERROR(INDEX(Mastersheet!$F:$F,MATCH(Schedule!S$76&amp;Schedule!$B80,Mastersheet!$H:$H,0)),"")</f>
        <v/>
      </c>
      <c r="T80" s="45">
        <f>IFERROR(INDEX(Mastersheet!$F:$F,MATCH(Schedule!T$76&amp;Schedule!$B80,Mastersheet!$H:$H,0)),"")</f>
        <v>0.54166666666666663</v>
      </c>
      <c r="U80" s="45" t="str">
        <f>IFERROR(INDEX(Mastersheet!$F:$F,MATCH(Schedule!U$76&amp;Schedule!$B80,Mastersheet!$H:$H,0)),"")</f>
        <v/>
      </c>
      <c r="V80" s="45">
        <f>IFERROR(INDEX(Mastersheet!$F:$F,MATCH(Schedule!V$76&amp;Schedule!$B80,Mastersheet!$H:$H,0)),"")</f>
        <v>0.625</v>
      </c>
      <c r="W80" s="45" t="str">
        <f>IFERROR(INDEX(Mastersheet!$F:$F,MATCH(Schedule!W$76&amp;Schedule!$B80,Mastersheet!$H:$H,0)),"")</f>
        <v/>
      </c>
      <c r="X80" s="45" t="str">
        <f>IFERROR(INDEX(Mastersheet!$F:$F,MATCH(Schedule!X$76&amp;Schedule!$B80,Mastersheet!$H:$H,0)),"")</f>
        <v/>
      </c>
      <c r="Y80" s="45">
        <f>IFERROR(INDEX(Mastersheet!$F:$F,MATCH(Schedule!Y$76&amp;Schedule!$B80,Mastersheet!$H:$H,0)),"")</f>
        <v>0.58333333333333337</v>
      </c>
      <c r="Z80" s="45" t="str">
        <f>IFERROR(INDEX(Mastersheet!$F:$F,MATCH(Schedule!Z$76&amp;Schedule!$B80,Mastersheet!$H:$H,0)),"")</f>
        <v/>
      </c>
      <c r="AA80" s="45" t="str">
        <f>IFERROR(INDEX(Mastersheet!$F:$F,MATCH(Schedule!AA$76&amp;Schedule!$B80,Mastersheet!$H:$H,0)),"")</f>
        <v/>
      </c>
      <c r="AB80" s="45" t="str">
        <f>IFERROR(INDEX(Mastersheet!$F:$F,MATCH(Schedule!AB$76&amp;Schedule!$B80,Mastersheet!$H:$H,0)),"")</f>
        <v/>
      </c>
      <c r="AC80" s="45" t="str">
        <f>IFERROR(INDEX(Mastersheet!$F:$F,MATCH(Schedule!AC$76&amp;Schedule!$B80,Mastersheet!$H:$H,0)),"")</f>
        <v/>
      </c>
      <c r="AD80" s="45">
        <f>IFERROR(INDEX(Mastersheet!$F:$F,MATCH(Schedule!AD$76&amp;Schedule!$B80,Mastersheet!$H:$H,0)),"")</f>
        <v>0.20833333333333334</v>
      </c>
      <c r="AE80" s="45">
        <f>IFERROR(INDEX(Mastersheet!$F:$F,MATCH(Schedule!AE$76&amp;Schedule!$B80,Mastersheet!$H:$H,0)),"")</f>
        <v>0.83333333333333337</v>
      </c>
      <c r="AF80" s="45" t="str">
        <f>IFERROR(INDEX(Mastersheet!$F:$F,MATCH(Schedule!AF$76&amp;Schedule!$B80,Mastersheet!$H:$H,0)),"")</f>
        <v/>
      </c>
    </row>
    <row r="81" spans="2:33" hidden="1">
      <c r="B81" s="81" t="str">
        <f>'Reference sheet'!H9</f>
        <v>Jon</v>
      </c>
      <c r="C81" s="45" t="str">
        <f>IFERROR(INDEX(Mastersheet!$F:$F,MATCH(Schedule!C$76&amp;Schedule!$B81,Mastersheet!$H:$H,0)),"")</f>
        <v/>
      </c>
      <c r="D81" s="45" t="str">
        <f>IFERROR(INDEX(Mastersheet!$F:$F,MATCH(Schedule!D$76&amp;Schedule!$B81,Mastersheet!$H:$H,0)),"")</f>
        <v/>
      </c>
      <c r="E81" s="45" t="str">
        <f>IFERROR(INDEX(Mastersheet!$F:$F,MATCH(Schedule!E$76&amp;Schedule!$B81,Mastersheet!$H:$H,0)),"")</f>
        <v/>
      </c>
      <c r="F81" s="45" t="str">
        <f>IFERROR(INDEX(Mastersheet!$F:$F,MATCH(Schedule!F$76&amp;Schedule!$B81,Mastersheet!$H:$H,0)),"")</f>
        <v/>
      </c>
      <c r="G81" s="45" t="str">
        <f>IFERROR(INDEX(Mastersheet!$F:$F,MATCH(Schedule!G$76&amp;Schedule!$B81,Mastersheet!$H:$H,0)),"")</f>
        <v/>
      </c>
      <c r="H81" s="45" t="str">
        <f>IFERROR(INDEX(Mastersheet!$F:$F,MATCH(Schedule!H$76&amp;Schedule!$B81,Mastersheet!$H:$H,0)),"")</f>
        <v/>
      </c>
      <c r="I81" s="45" t="str">
        <f>IFERROR(INDEX(Mastersheet!$F:$F,MATCH(Schedule!I$76&amp;Schedule!$B81,Mastersheet!$H:$H,0)),"")</f>
        <v/>
      </c>
      <c r="J81" s="45" t="str">
        <f>IFERROR(INDEX(Mastersheet!$F:$F,MATCH(Schedule!J$76&amp;Schedule!$B81,Mastersheet!$H:$H,0)),"")</f>
        <v/>
      </c>
      <c r="K81" s="45" t="str">
        <f>IFERROR(INDEX(Mastersheet!$F:$F,MATCH(Schedule!K$76&amp;Schedule!$B81,Mastersheet!$H:$H,0)),"")</f>
        <v/>
      </c>
      <c r="L81" s="45" t="str">
        <f>IFERROR(INDEX(Mastersheet!$F:$F,MATCH(Schedule!L$76&amp;Schedule!$B81,Mastersheet!$H:$H,0)),"")</f>
        <v/>
      </c>
      <c r="M81" s="45" t="str">
        <f>IFERROR(INDEX(Mastersheet!$F:$F,MATCH(Schedule!M$76&amp;Schedule!$B81,Mastersheet!$H:$H,0)),"")</f>
        <v/>
      </c>
      <c r="N81" s="45" t="str">
        <f>IFERROR(INDEX(Mastersheet!$F:$F,MATCH(Schedule!N$76&amp;Schedule!$B81,Mastersheet!$H:$H,0)),"")</f>
        <v/>
      </c>
      <c r="O81" s="45" t="str">
        <f>IFERROR(INDEX(Mastersheet!$F:$F,MATCH(Schedule!O$76&amp;Schedule!$B81,Mastersheet!$H:$H,0)),"")</f>
        <v/>
      </c>
      <c r="P81" s="45" t="str">
        <f>IFERROR(INDEX(Mastersheet!$F:$F,MATCH(Schedule!P$76&amp;Schedule!$B81,Mastersheet!$H:$H,0)),"")</f>
        <v/>
      </c>
      <c r="Q81" s="45" t="str">
        <f>IFERROR(INDEX(Mastersheet!$F:$F,MATCH(Schedule!Q$76&amp;Schedule!$B81,Mastersheet!$H:$H,0)),"")</f>
        <v/>
      </c>
      <c r="R81" s="45" t="str">
        <f>IFERROR(INDEX(Mastersheet!$F:$F,MATCH(Schedule!R$76&amp;Schedule!$B81,Mastersheet!$H:$H,0)),"")</f>
        <v/>
      </c>
      <c r="S81" s="45" t="str">
        <f>IFERROR(INDEX(Mastersheet!$F:$F,MATCH(Schedule!S$76&amp;Schedule!$B81,Mastersheet!$H:$H,0)),"")</f>
        <v/>
      </c>
      <c r="T81" s="45" t="str">
        <f>IFERROR(INDEX(Mastersheet!$F:$F,MATCH(Schedule!T$76&amp;Schedule!$B81,Mastersheet!$H:$H,0)),"")</f>
        <v/>
      </c>
      <c r="U81" s="45" t="str">
        <f>IFERROR(INDEX(Mastersheet!$F:$F,MATCH(Schedule!U$76&amp;Schedule!$B81,Mastersheet!$H:$H,0)),"")</f>
        <v/>
      </c>
      <c r="V81" s="45" t="str">
        <f>IFERROR(INDEX(Mastersheet!$F:$F,MATCH(Schedule!V$76&amp;Schedule!$B81,Mastersheet!$H:$H,0)),"")</f>
        <v/>
      </c>
      <c r="W81" s="45" t="str">
        <f>IFERROR(INDEX(Mastersheet!$F:$F,MATCH(Schedule!W$76&amp;Schedule!$B81,Mastersheet!$H:$H,0)),"")</f>
        <v/>
      </c>
      <c r="X81" s="45" t="str">
        <f>IFERROR(INDEX(Mastersheet!$F:$F,MATCH(Schedule!X$76&amp;Schedule!$B81,Mastersheet!$H:$H,0)),"")</f>
        <v/>
      </c>
      <c r="Y81" s="45" t="str">
        <f>IFERROR(INDEX(Mastersheet!$F:$F,MATCH(Schedule!Y$76&amp;Schedule!$B81,Mastersheet!$H:$H,0)),"")</f>
        <v/>
      </c>
      <c r="Z81" s="45" t="str">
        <f>IFERROR(INDEX(Mastersheet!$F:$F,MATCH(Schedule!Z$76&amp;Schedule!$B81,Mastersheet!$H:$H,0)),"")</f>
        <v/>
      </c>
      <c r="AA81" s="45" t="str">
        <f>IFERROR(INDEX(Mastersheet!$F:$F,MATCH(Schedule!AA$76&amp;Schedule!$B81,Mastersheet!$H:$H,0)),"")</f>
        <v/>
      </c>
      <c r="AB81" s="45" t="str">
        <f>IFERROR(INDEX(Mastersheet!$F:$F,MATCH(Schedule!AB$76&amp;Schedule!$B81,Mastersheet!$H:$H,0)),"")</f>
        <v/>
      </c>
      <c r="AC81" s="45" t="str">
        <f>IFERROR(INDEX(Mastersheet!$F:$F,MATCH(Schedule!AC$76&amp;Schedule!$B81,Mastersheet!$H:$H,0)),"")</f>
        <v/>
      </c>
      <c r="AD81" s="45" t="str">
        <f>IFERROR(INDEX(Mastersheet!$F:$F,MATCH(Schedule!AD$76&amp;Schedule!$B81,Mastersheet!$H:$H,0)),"")</f>
        <v/>
      </c>
      <c r="AE81" s="45" t="str">
        <f>IFERROR(INDEX(Mastersheet!$F:$F,MATCH(Schedule!AE$76&amp;Schedule!$B81,Mastersheet!$H:$H,0)),"")</f>
        <v/>
      </c>
      <c r="AF81" s="45" t="str">
        <f>IFERROR(INDEX(Mastersheet!$F:$F,MATCH(Schedule!AF$76&amp;Schedule!$B81,Mastersheet!$H:$H,0)),"")</f>
        <v/>
      </c>
    </row>
    <row r="82" spans="2:33" hidden="1">
      <c r="B82" s="44"/>
    </row>
    <row r="83" spans="2:33" hidden="1">
      <c r="B83" s="44"/>
    </row>
    <row r="84" spans="2:33" hidden="1">
      <c r="B84" s="79"/>
      <c r="C84" s="79">
        <v>43009</v>
      </c>
      <c r="D84" s="79">
        <v>43010</v>
      </c>
      <c r="E84" s="79">
        <v>43011</v>
      </c>
      <c r="F84" s="79">
        <v>43012</v>
      </c>
      <c r="G84" s="79">
        <v>43013</v>
      </c>
      <c r="H84" s="79">
        <v>43014</v>
      </c>
      <c r="I84" s="79">
        <v>43015</v>
      </c>
      <c r="J84" s="79">
        <v>43016</v>
      </c>
      <c r="K84" s="79">
        <v>43017</v>
      </c>
      <c r="L84" s="79">
        <v>43018</v>
      </c>
      <c r="M84" s="79">
        <v>43019</v>
      </c>
      <c r="N84" s="79">
        <v>43020</v>
      </c>
      <c r="O84" s="79">
        <v>43021</v>
      </c>
      <c r="P84" s="79">
        <v>43022</v>
      </c>
      <c r="Q84" s="79">
        <v>43023</v>
      </c>
      <c r="R84" s="79">
        <v>43024</v>
      </c>
      <c r="S84" s="79">
        <v>43025</v>
      </c>
      <c r="T84" s="79">
        <v>43026</v>
      </c>
      <c r="U84" s="79">
        <v>43027</v>
      </c>
      <c r="V84" s="79">
        <v>43028</v>
      </c>
      <c r="W84" s="79">
        <v>43029</v>
      </c>
      <c r="X84" s="79">
        <v>43030</v>
      </c>
      <c r="Y84" s="79">
        <v>43031</v>
      </c>
      <c r="Z84" s="79">
        <v>43032</v>
      </c>
      <c r="AA84" s="79">
        <v>43033</v>
      </c>
      <c r="AB84" s="79">
        <v>43034</v>
      </c>
      <c r="AC84" s="79">
        <v>43035</v>
      </c>
      <c r="AD84" s="79">
        <v>43036</v>
      </c>
      <c r="AE84" s="79">
        <v>43037</v>
      </c>
      <c r="AF84" s="79">
        <v>43038</v>
      </c>
      <c r="AG84" s="79">
        <v>43039</v>
      </c>
    </row>
    <row r="85" spans="2:33" hidden="1">
      <c r="B85" s="81" t="str">
        <f>'Reference sheet'!H4</f>
        <v>Andy</v>
      </c>
      <c r="C85" s="45" t="str">
        <f>IFERROR(INDEX(Mastersheet!$F:$F,MATCH(Schedule!C$84&amp;Schedule!$B85,Mastersheet!$H:$H,0)),"")</f>
        <v/>
      </c>
      <c r="D85" s="45" t="str">
        <f>IFERROR(INDEX(Mastersheet!$F:$F,MATCH(Schedule!D$84&amp;Schedule!$B85,Mastersheet!$H:$H,0)),"")</f>
        <v/>
      </c>
      <c r="E85" s="45">
        <f>IFERROR(INDEX(Mastersheet!$F:$F,MATCH(Schedule!E$84&amp;Schedule!$B85,Mastersheet!$H:$H,0)),"")</f>
        <v>0.70833333333333337</v>
      </c>
      <c r="F85" s="45" t="str">
        <f>IFERROR(INDEX(Mastersheet!$F:$F,MATCH(Schedule!F$84&amp;Schedule!$B85,Mastersheet!$H:$H,0)),"")</f>
        <v/>
      </c>
      <c r="G85" s="45">
        <f>IFERROR(INDEX(Mastersheet!$F:$F,MATCH(Schedule!G$84&amp;Schedule!$B85,Mastersheet!$H:$H,0)),"")</f>
        <v>0.45833333333333331</v>
      </c>
      <c r="H85" s="45">
        <f>IFERROR(INDEX(Mastersheet!$F:$F,MATCH(Schedule!H$84&amp;Schedule!$B85,Mastersheet!$H:$H,0)),"")</f>
        <v>0.54166666666666663</v>
      </c>
      <c r="I85" s="45">
        <f>IFERROR(INDEX(Mastersheet!$F:$F,MATCH(Schedule!I$84&amp;Schedule!$B85,Mastersheet!$H:$H,0)),"")</f>
        <v>0.22916666666666666</v>
      </c>
      <c r="J85" s="45" t="str">
        <f>IFERROR(INDEX(Mastersheet!$F:$F,MATCH(Schedule!J$84&amp;Schedule!$B85,Mastersheet!$H:$H,0)),"")</f>
        <v/>
      </c>
      <c r="K85" s="45">
        <f>IFERROR(INDEX(Mastersheet!$F:$F,MATCH(Schedule!K$84&amp;Schedule!$B85,Mastersheet!$H:$H,0)),"")</f>
        <v>0.79166666666666663</v>
      </c>
      <c r="L85" s="45">
        <f>IFERROR(INDEX(Mastersheet!$F:$F,MATCH(Schedule!L$84&amp;Schedule!$B85,Mastersheet!$H:$H,0)),"")</f>
        <v>0.70833333333333337</v>
      </c>
      <c r="M85" s="45" t="str">
        <f>IFERROR(INDEX(Mastersheet!$F:$F,MATCH(Schedule!M$84&amp;Schedule!$B85,Mastersheet!$H:$H,0)),"")</f>
        <v/>
      </c>
      <c r="N85" s="45">
        <f>IFERROR(INDEX(Mastersheet!$F:$F,MATCH(Schedule!N$84&amp;Schedule!$B85,Mastersheet!$H:$H,0)),"")</f>
        <v>0.39583333333333331</v>
      </c>
      <c r="O85" s="45" t="str">
        <f>IFERROR(INDEX(Mastersheet!$F:$F,MATCH(Schedule!O$84&amp;Schedule!$B85,Mastersheet!$H:$H,0)),"")</f>
        <v/>
      </c>
      <c r="P85" s="45" t="str">
        <f>IFERROR(INDEX(Mastersheet!$F:$F,MATCH(Schedule!P$84&amp;Schedule!$B85,Mastersheet!$H:$H,0)),"")</f>
        <v/>
      </c>
      <c r="Q85" s="45" t="str">
        <f>IFERROR(INDEX(Mastersheet!$F:$F,MATCH(Schedule!Q$84&amp;Schedule!$B85,Mastersheet!$H:$H,0)),"")</f>
        <v/>
      </c>
      <c r="R85" s="45" t="str">
        <f>IFERROR(INDEX(Mastersheet!$F:$F,MATCH(Schedule!R$84&amp;Schedule!$B85,Mastersheet!$H:$H,0)),"")</f>
        <v/>
      </c>
      <c r="S85" s="45">
        <f>IFERROR(INDEX(Mastersheet!$F:$F,MATCH(Schedule!S$84&amp;Schedule!$B85,Mastersheet!$H:$H,0)),"")</f>
        <v>0.16666666666666666</v>
      </c>
      <c r="T85" s="45" t="str">
        <f>IFERROR(INDEX(Mastersheet!$F:$F,MATCH(Schedule!T$84&amp;Schedule!$B85,Mastersheet!$H:$H,0)),"")</f>
        <v/>
      </c>
      <c r="U85" s="45">
        <f>IFERROR(INDEX(Mastersheet!$F:$F,MATCH(Schedule!U$84&amp;Schedule!$B85,Mastersheet!$H:$H,0)),"")</f>
        <v>0.25</v>
      </c>
      <c r="V85" s="45" t="str">
        <f>IFERROR(INDEX(Mastersheet!$F:$F,MATCH(Schedule!V$84&amp;Schedule!$B85,Mastersheet!$H:$H,0)),"")</f>
        <v/>
      </c>
      <c r="W85" s="45" t="str">
        <f>IFERROR(INDEX(Mastersheet!$F:$F,MATCH(Schedule!W$84&amp;Schedule!$B85,Mastersheet!$H:$H,0)),"")</f>
        <v/>
      </c>
      <c r="X85" s="45">
        <f>IFERROR(INDEX(Mastersheet!$F:$F,MATCH(Schedule!X$84&amp;Schedule!$B85,Mastersheet!$H:$H,0)),"")</f>
        <v>0.16666666666666666</v>
      </c>
      <c r="Y85" s="45" t="str">
        <f>IFERROR(INDEX(Mastersheet!$F:$F,MATCH(Schedule!Y$84&amp;Schedule!$B85,Mastersheet!$H:$H,0)),"")</f>
        <v/>
      </c>
      <c r="Z85" s="45">
        <f>IFERROR(INDEX(Mastersheet!$F:$F,MATCH(Schedule!Z$84&amp;Schedule!$B85,Mastersheet!$H:$H,0)),"")</f>
        <v>0.16666666666666666</v>
      </c>
      <c r="AA85" s="45" t="str">
        <f>IFERROR(INDEX(Mastersheet!$F:$F,MATCH(Schedule!AA$84&amp;Schedule!$B85,Mastersheet!$H:$H,0)),"")</f>
        <v/>
      </c>
      <c r="AB85" s="45" t="str">
        <f>IFERROR(INDEX(Mastersheet!$F:$F,MATCH(Schedule!AB$84&amp;Schedule!$B85,Mastersheet!$H:$H,0)),"")</f>
        <v/>
      </c>
      <c r="AC85" s="45">
        <f>IFERROR(INDEX(Mastersheet!$F:$F,MATCH(Schedule!AC$84&amp;Schedule!$B85,Mastersheet!$H:$H,0)),"")</f>
        <v>0.6875</v>
      </c>
      <c r="AD85" s="45" t="str">
        <f>IFERROR(INDEX(Mastersheet!$F:$F,MATCH(Schedule!AD$84&amp;Schedule!$B85,Mastersheet!$H:$H,0)),"")</f>
        <v/>
      </c>
      <c r="AE85" s="45" t="str">
        <f>IFERROR(INDEX(Mastersheet!$F:$F,MATCH(Schedule!AE$84&amp;Schedule!$B85,Mastersheet!$H:$H,0)),"")</f>
        <v/>
      </c>
      <c r="AF85" s="45">
        <f>IFERROR(INDEX(Mastersheet!$F:$F,MATCH(Schedule!AF$84&amp;Schedule!$B85,Mastersheet!$H:$H,0)),"")</f>
        <v>0.33333333333333331</v>
      </c>
      <c r="AG85" s="45">
        <f>IFERROR(INDEX(Mastersheet!$F:$F,MATCH(Schedule!AG$84&amp;Schedule!$B85,Mastersheet!$H:$H,0)),"")</f>
        <v>0.33333333333333331</v>
      </c>
    </row>
    <row r="86" spans="2:33" hidden="1">
      <c r="B86" s="81" t="str">
        <f>'Reference sheet'!H5</f>
        <v>Danny</v>
      </c>
      <c r="C86" s="45" t="str">
        <f>IFERROR(INDEX(Mastersheet!$F:$F,MATCH(Schedule!C$84&amp;Schedule!$B86,Mastersheet!$H:$H,0)),"")</f>
        <v/>
      </c>
      <c r="D86" s="45">
        <f>IFERROR(INDEX(Mastersheet!$F:$F,MATCH(Schedule!D$84&amp;Schedule!$B86,Mastersheet!$H:$H,0)),"")</f>
        <v>4.1666666666666664E-2</v>
      </c>
      <c r="E86" s="45">
        <f>IFERROR(INDEX(Mastersheet!$F:$F,MATCH(Schedule!E$84&amp;Schedule!$B86,Mastersheet!$H:$H,0)),"")</f>
        <v>0.52083333333333337</v>
      </c>
      <c r="F86" s="45">
        <f>IFERROR(INDEX(Mastersheet!$F:$F,MATCH(Schedule!F$84&amp;Schedule!$B86,Mastersheet!$H:$H,0)),"")</f>
        <v>0.75</v>
      </c>
      <c r="G86" s="45" t="str">
        <f>IFERROR(INDEX(Mastersheet!$F:$F,MATCH(Schedule!G$84&amp;Schedule!$B86,Mastersheet!$H:$H,0)),"")</f>
        <v/>
      </c>
      <c r="H86" s="45">
        <f>IFERROR(INDEX(Mastersheet!$F:$F,MATCH(Schedule!H$84&amp;Schedule!$B86,Mastersheet!$H:$H,0)),"")</f>
        <v>2.0833333333333332E-2</v>
      </c>
      <c r="I86" s="45">
        <f>IFERROR(INDEX(Mastersheet!$F:$F,MATCH(Schedule!I$84&amp;Schedule!$B86,Mastersheet!$H:$H,0)),"")</f>
        <v>4.1666666666666664E-2</v>
      </c>
      <c r="J86" s="45">
        <f>IFERROR(INDEX(Mastersheet!$F:$F,MATCH(Schedule!J$84&amp;Schedule!$B86,Mastersheet!$H:$H,0)),"")</f>
        <v>0.25</v>
      </c>
      <c r="K86" s="45">
        <f>IFERROR(INDEX(Mastersheet!$F:$F,MATCH(Schedule!K$84&amp;Schedule!$B86,Mastersheet!$H:$H,0)),"")</f>
        <v>0.6875</v>
      </c>
      <c r="L86" s="45" t="str">
        <f>IFERROR(INDEX(Mastersheet!$F:$F,MATCH(Schedule!L$84&amp;Schedule!$B86,Mastersheet!$H:$H,0)),"")</f>
        <v/>
      </c>
      <c r="M86" s="45">
        <f>IFERROR(INDEX(Mastersheet!$F:$F,MATCH(Schedule!M$84&amp;Schedule!$B86,Mastersheet!$H:$H,0)),"")</f>
        <v>0.22916666666666666</v>
      </c>
      <c r="N86" s="45" t="str">
        <f>IFERROR(INDEX(Mastersheet!$F:$F,MATCH(Schedule!N$84&amp;Schedule!$B86,Mastersheet!$H:$H,0)),"")</f>
        <v/>
      </c>
      <c r="O86" s="45" t="str">
        <f>IFERROR(INDEX(Mastersheet!$F:$F,MATCH(Schedule!O$84&amp;Schedule!$B86,Mastersheet!$H:$H,0)),"")</f>
        <v/>
      </c>
      <c r="P86" s="45" t="str">
        <f>IFERROR(INDEX(Mastersheet!$F:$F,MATCH(Schedule!P$84&amp;Schedule!$B86,Mastersheet!$H:$H,0)),"")</f>
        <v/>
      </c>
      <c r="Q86" s="45">
        <f>IFERROR(INDEX(Mastersheet!$F:$F,MATCH(Schedule!Q$84&amp;Schedule!$B86,Mastersheet!$H:$H,0)),"")</f>
        <v>0.25</v>
      </c>
      <c r="R86" s="45">
        <f>IFERROR(INDEX(Mastersheet!$F:$F,MATCH(Schedule!R$84&amp;Schedule!$B86,Mastersheet!$H:$H,0)),"")</f>
        <v>0.66666666666666663</v>
      </c>
      <c r="S86" s="45" t="str">
        <f>IFERROR(INDEX(Mastersheet!$F:$F,MATCH(Schedule!S$84&amp;Schedule!$B86,Mastersheet!$H:$H,0)),"")</f>
        <v/>
      </c>
      <c r="T86" s="45" t="str">
        <f>IFERROR(INDEX(Mastersheet!$F:$F,MATCH(Schedule!T$84&amp;Schedule!$B86,Mastersheet!$H:$H,0)),"")</f>
        <v/>
      </c>
      <c r="U86" s="45" t="str">
        <f>IFERROR(INDEX(Mastersheet!$F:$F,MATCH(Schedule!U$84&amp;Schedule!$B86,Mastersheet!$H:$H,0)),"")</f>
        <v/>
      </c>
      <c r="V86" s="45">
        <f>IFERROR(INDEX(Mastersheet!$F:$F,MATCH(Schedule!V$84&amp;Schedule!$B86,Mastersheet!$H:$H,0)),"")</f>
        <v>0.45833333333333331</v>
      </c>
      <c r="W86" s="45">
        <f>IFERROR(INDEX(Mastersheet!$F:$F,MATCH(Schedule!W$84&amp;Schedule!$B86,Mastersheet!$H:$H,0)),"")</f>
        <v>0.91666666666666663</v>
      </c>
      <c r="X86" s="45">
        <f>IFERROR(INDEX(Mastersheet!$F:$F,MATCH(Schedule!X$84&amp;Schedule!$B86,Mastersheet!$H:$H,0)),"")</f>
        <v>0.75</v>
      </c>
      <c r="Y86" s="45" t="str">
        <f>IFERROR(INDEX(Mastersheet!$F:$F,MATCH(Schedule!Y$84&amp;Schedule!$B86,Mastersheet!$H:$H,0)),"")</f>
        <v/>
      </c>
      <c r="Z86" s="45" t="str">
        <f>IFERROR(INDEX(Mastersheet!$F:$F,MATCH(Schedule!Z$84&amp;Schedule!$B86,Mastersheet!$H:$H,0)),"")</f>
        <v/>
      </c>
      <c r="AA86" s="45" t="str">
        <f>IFERROR(INDEX(Mastersheet!$F:$F,MATCH(Schedule!AA$84&amp;Schedule!$B86,Mastersheet!$H:$H,0)),"")</f>
        <v/>
      </c>
      <c r="AB86" s="45">
        <f>IFERROR(INDEX(Mastersheet!$F:$F,MATCH(Schedule!AB$84&amp;Schedule!$B86,Mastersheet!$H:$H,0)),"")</f>
        <v>0.45833333333333331</v>
      </c>
      <c r="AC86" s="45" t="str">
        <f>IFERROR(INDEX(Mastersheet!$F:$F,MATCH(Schedule!AC$84&amp;Schedule!$B86,Mastersheet!$H:$H,0)),"")</f>
        <v/>
      </c>
      <c r="AD86" s="45">
        <f>IFERROR(INDEX(Mastersheet!$F:$F,MATCH(Schedule!AD$84&amp;Schedule!$B86,Mastersheet!$H:$H,0)),"")</f>
        <v>0.66666666666666663</v>
      </c>
      <c r="AE86" s="45" t="str">
        <f>IFERROR(INDEX(Mastersheet!$F:$F,MATCH(Schedule!AE$84&amp;Schedule!$B86,Mastersheet!$H:$H,0)),"")</f>
        <v/>
      </c>
      <c r="AF86" s="45">
        <f>IFERROR(INDEX(Mastersheet!$F:$F,MATCH(Schedule!AF$84&amp;Schedule!$B86,Mastersheet!$H:$H,0)),"")</f>
        <v>0.5</v>
      </c>
      <c r="AG86" s="45">
        <f>IFERROR(INDEX(Mastersheet!$F:$F,MATCH(Schedule!AG$84&amp;Schedule!$B86,Mastersheet!$H:$H,0)),"")</f>
        <v>0.70833333333333337</v>
      </c>
    </row>
    <row r="87" spans="2:33" hidden="1">
      <c r="B87" s="81" t="str">
        <f>'Reference sheet'!H6</f>
        <v>Sam</v>
      </c>
      <c r="C87" s="45" t="str">
        <f>IFERROR(INDEX(Mastersheet!$F:$F,MATCH(Schedule!C$84&amp;Schedule!$B87,Mastersheet!$H:$H,0)),"")</f>
        <v/>
      </c>
      <c r="D87" s="45" t="str">
        <f>IFERROR(INDEX(Mastersheet!$F:$F,MATCH(Schedule!D$84&amp;Schedule!$B87,Mastersheet!$H:$H,0)),"")</f>
        <v/>
      </c>
      <c r="E87" s="45" t="str">
        <f>IFERROR(INDEX(Mastersheet!$F:$F,MATCH(Schedule!E$84&amp;Schedule!$B87,Mastersheet!$H:$H,0)),"")</f>
        <v/>
      </c>
      <c r="F87" s="45" t="str">
        <f>IFERROR(INDEX(Mastersheet!$F:$F,MATCH(Schedule!F$84&amp;Schedule!$B87,Mastersheet!$H:$H,0)),"")</f>
        <v/>
      </c>
      <c r="G87" s="45" t="str">
        <f>IFERROR(INDEX(Mastersheet!$F:$F,MATCH(Schedule!G$84&amp;Schedule!$B87,Mastersheet!$H:$H,0)),"")</f>
        <v/>
      </c>
      <c r="H87" s="45">
        <f>IFERROR(INDEX(Mastersheet!$F:$F,MATCH(Schedule!H$84&amp;Schedule!$B87,Mastersheet!$H:$H,0)),"")</f>
        <v>0.125</v>
      </c>
      <c r="I87" s="45" t="str">
        <f>IFERROR(INDEX(Mastersheet!$F:$F,MATCH(Schedule!I$84&amp;Schedule!$B87,Mastersheet!$H:$H,0)),"")</f>
        <v/>
      </c>
      <c r="J87" s="45" t="str">
        <f>IFERROR(INDEX(Mastersheet!$F:$F,MATCH(Schedule!J$84&amp;Schedule!$B87,Mastersheet!$H:$H,0)),"")</f>
        <v/>
      </c>
      <c r="K87" s="45">
        <f>IFERROR(INDEX(Mastersheet!$F:$F,MATCH(Schedule!K$84&amp;Schedule!$B87,Mastersheet!$H:$H,0)),"")</f>
        <v>0.4375</v>
      </c>
      <c r="L87" s="45">
        <f>IFERROR(INDEX(Mastersheet!$F:$F,MATCH(Schedule!L$84&amp;Schedule!$B87,Mastersheet!$H:$H,0)),"")</f>
        <v>0.375</v>
      </c>
      <c r="M87" s="45" t="str">
        <f>IFERROR(INDEX(Mastersheet!$F:$F,MATCH(Schedule!M$84&amp;Schedule!$B87,Mastersheet!$H:$H,0)),"")</f>
        <v/>
      </c>
      <c r="N87" s="45">
        <f>IFERROR(INDEX(Mastersheet!$F:$F,MATCH(Schedule!N$84&amp;Schedule!$B87,Mastersheet!$H:$H,0)),"")</f>
        <v>0.29166666666666669</v>
      </c>
      <c r="O87" s="45">
        <f>IFERROR(INDEX(Mastersheet!$F:$F,MATCH(Schedule!O$84&amp;Schedule!$B87,Mastersheet!$H:$H,0)),"")</f>
        <v>0.20833333333333334</v>
      </c>
      <c r="P87" s="45">
        <f>IFERROR(INDEX(Mastersheet!$F:$F,MATCH(Schedule!P$84&amp;Schedule!$B87,Mastersheet!$H:$H,0)),"")</f>
        <v>0.25</v>
      </c>
      <c r="Q87" s="45" t="str">
        <f>IFERROR(INDEX(Mastersheet!$F:$F,MATCH(Schedule!Q$84&amp;Schedule!$B87,Mastersheet!$H:$H,0)),"")</f>
        <v/>
      </c>
      <c r="R87" s="45" t="str">
        <f>IFERROR(INDEX(Mastersheet!$F:$F,MATCH(Schedule!R$84&amp;Schedule!$B87,Mastersheet!$H:$H,0)),"")</f>
        <v/>
      </c>
      <c r="S87" s="45">
        <f>IFERROR(INDEX(Mastersheet!$F:$F,MATCH(Schedule!S$84&amp;Schedule!$B87,Mastersheet!$H:$H,0)),"")</f>
        <v>0.75</v>
      </c>
      <c r="T87" s="45" t="str">
        <f>IFERROR(INDEX(Mastersheet!$F:$F,MATCH(Schedule!T$84&amp;Schedule!$B87,Mastersheet!$H:$H,0)),"")</f>
        <v/>
      </c>
      <c r="U87" s="45" t="str">
        <f>IFERROR(INDEX(Mastersheet!$F:$F,MATCH(Schedule!U$84&amp;Schedule!$B87,Mastersheet!$H:$H,0)),"")</f>
        <v/>
      </c>
      <c r="V87" s="45" t="str">
        <f>IFERROR(INDEX(Mastersheet!$F:$F,MATCH(Schedule!V$84&amp;Schedule!$B87,Mastersheet!$H:$H,0)),"")</f>
        <v/>
      </c>
      <c r="W87" s="45" t="str">
        <f>IFERROR(INDEX(Mastersheet!$F:$F,MATCH(Schedule!W$84&amp;Schedule!$B87,Mastersheet!$H:$H,0)),"")</f>
        <v/>
      </c>
      <c r="X87" s="45" t="str">
        <f>IFERROR(INDEX(Mastersheet!$F:$F,MATCH(Schedule!X$84&amp;Schedule!$B87,Mastersheet!$H:$H,0)),"")</f>
        <v/>
      </c>
      <c r="Y87" s="45" t="str">
        <f>IFERROR(INDEX(Mastersheet!$F:$F,MATCH(Schedule!Y$84&amp;Schedule!$B87,Mastersheet!$H:$H,0)),"")</f>
        <v/>
      </c>
      <c r="Z87" s="45">
        <f>IFERROR(INDEX(Mastersheet!$F:$F,MATCH(Schedule!Z$84&amp;Schedule!$B87,Mastersheet!$H:$H,0)),"")</f>
        <v>0.39583333333333331</v>
      </c>
      <c r="AA87" s="45" t="str">
        <f>IFERROR(INDEX(Mastersheet!$F:$F,MATCH(Schedule!AA$84&amp;Schedule!$B87,Mastersheet!$H:$H,0)),"")</f>
        <v/>
      </c>
      <c r="AB87" s="45" t="str">
        <f>IFERROR(INDEX(Mastersheet!$F:$F,MATCH(Schedule!AB$84&amp;Schedule!$B87,Mastersheet!$H:$H,0)),"")</f>
        <v/>
      </c>
      <c r="AC87" s="45" t="str">
        <f>IFERROR(INDEX(Mastersheet!$F:$F,MATCH(Schedule!AC$84&amp;Schedule!$B87,Mastersheet!$H:$H,0)),"")</f>
        <v/>
      </c>
      <c r="AD87" s="45">
        <f>IFERROR(INDEX(Mastersheet!$F:$F,MATCH(Schedule!AD$84&amp;Schedule!$B87,Mastersheet!$H:$H,0)),"")</f>
        <v>0.75</v>
      </c>
      <c r="AE87" s="45" t="str">
        <f>IFERROR(INDEX(Mastersheet!$F:$F,MATCH(Schedule!AE$84&amp;Schedule!$B87,Mastersheet!$H:$H,0)),"")</f>
        <v/>
      </c>
      <c r="AF87" s="45" t="str">
        <f>IFERROR(INDEX(Mastersheet!$F:$F,MATCH(Schedule!AF$84&amp;Schedule!$B87,Mastersheet!$H:$H,0)),"")</f>
        <v/>
      </c>
      <c r="AG87" s="45" t="str">
        <f>IFERROR(INDEX(Mastersheet!$F:$F,MATCH(Schedule!AG$84&amp;Schedule!$B87,Mastersheet!$H:$H,0)),"")</f>
        <v/>
      </c>
    </row>
    <row r="88" spans="2:33" hidden="1">
      <c r="B88" s="81" t="str">
        <f>'Reference sheet'!H8</f>
        <v>Jordan</v>
      </c>
      <c r="C88" s="45" t="str">
        <f>IFERROR(INDEX(Mastersheet!$F:$F,MATCH(Schedule!C$84&amp;Schedule!$B88,Mastersheet!$H:$H,0)),"")</f>
        <v/>
      </c>
      <c r="D88" s="45">
        <f>IFERROR(INDEX(Mastersheet!$F:$F,MATCH(Schedule!D$84&amp;Schedule!$B88,Mastersheet!$H:$H,0)),"")</f>
        <v>0.72916666666666663</v>
      </c>
      <c r="E88" s="45" t="str">
        <f>IFERROR(INDEX(Mastersheet!$F:$F,MATCH(Schedule!E$84&amp;Schedule!$B88,Mastersheet!$H:$H,0)),"")</f>
        <v/>
      </c>
      <c r="F88" s="45" t="str">
        <f>IFERROR(INDEX(Mastersheet!$F:$F,MATCH(Schedule!F$84&amp;Schedule!$B88,Mastersheet!$H:$H,0)),"")</f>
        <v/>
      </c>
      <c r="G88" s="45">
        <f>IFERROR(INDEX(Mastersheet!$F:$F,MATCH(Schedule!G$84&amp;Schedule!$B88,Mastersheet!$H:$H,0)),"")</f>
        <v>0.375</v>
      </c>
      <c r="H88" s="45">
        <f>IFERROR(INDEX(Mastersheet!$F:$F,MATCH(Schedule!H$84&amp;Schedule!$B88,Mastersheet!$H:$H,0)),"")</f>
        <v>0.29166666666666669</v>
      </c>
      <c r="I88" s="45" t="str">
        <f>IFERROR(INDEX(Mastersheet!$F:$F,MATCH(Schedule!I$84&amp;Schedule!$B88,Mastersheet!$H:$H,0)),"")</f>
        <v/>
      </c>
      <c r="J88" s="45" t="str">
        <f>IFERROR(INDEX(Mastersheet!$F:$F,MATCH(Schedule!J$84&amp;Schedule!$B88,Mastersheet!$H:$H,0)),"")</f>
        <v/>
      </c>
      <c r="K88" s="45" t="str">
        <f>IFERROR(INDEX(Mastersheet!$F:$F,MATCH(Schedule!K$84&amp;Schedule!$B88,Mastersheet!$H:$H,0)),"")</f>
        <v/>
      </c>
      <c r="L88" s="45">
        <f>IFERROR(INDEX(Mastersheet!$F:$F,MATCH(Schedule!L$84&amp;Schedule!$B88,Mastersheet!$H:$H,0)),"")</f>
        <v>0.70833333333333337</v>
      </c>
      <c r="M88" s="45" t="str">
        <f>IFERROR(INDEX(Mastersheet!$F:$F,MATCH(Schedule!M$84&amp;Schedule!$B88,Mastersheet!$H:$H,0)),"")</f>
        <v/>
      </c>
      <c r="N88" s="45">
        <f>IFERROR(INDEX(Mastersheet!$F:$F,MATCH(Schedule!N$84&amp;Schedule!$B88,Mastersheet!$H:$H,0)),"")</f>
        <v>0.625</v>
      </c>
      <c r="O88" s="45" t="str">
        <f>IFERROR(INDEX(Mastersheet!$F:$F,MATCH(Schedule!O$84&amp;Schedule!$B88,Mastersheet!$H:$H,0)),"")</f>
        <v/>
      </c>
      <c r="P88" s="45" t="str">
        <f>IFERROR(INDEX(Mastersheet!$F:$F,MATCH(Schedule!P$84&amp;Schedule!$B88,Mastersheet!$H:$H,0)),"")</f>
        <v/>
      </c>
      <c r="Q88" s="45" t="str">
        <f>IFERROR(INDEX(Mastersheet!$F:$F,MATCH(Schedule!Q$84&amp;Schedule!$B88,Mastersheet!$H:$H,0)),"")</f>
        <v/>
      </c>
      <c r="R88" s="45">
        <f>IFERROR(INDEX(Mastersheet!$F:$F,MATCH(Schedule!R$84&amp;Schedule!$B88,Mastersheet!$H:$H,0)),"")</f>
        <v>0.25</v>
      </c>
      <c r="S88" s="45">
        <f>IFERROR(INDEX(Mastersheet!$F:$F,MATCH(Schedule!S$84&amp;Schedule!$B88,Mastersheet!$H:$H,0)),"")</f>
        <v>0.66666666666666663</v>
      </c>
      <c r="T88" s="45">
        <f>IFERROR(INDEX(Mastersheet!$F:$F,MATCH(Schedule!T$84&amp;Schedule!$B88,Mastersheet!$H:$H,0)),"")</f>
        <v>0.625</v>
      </c>
      <c r="U88" s="45" t="str">
        <f>IFERROR(INDEX(Mastersheet!$F:$F,MATCH(Schedule!U$84&amp;Schedule!$B88,Mastersheet!$H:$H,0)),"")</f>
        <v/>
      </c>
      <c r="V88" s="45">
        <f>IFERROR(INDEX(Mastersheet!$F:$F,MATCH(Schedule!V$84&amp;Schedule!$B88,Mastersheet!$H:$H,0)),"")</f>
        <v>0.70833333333333337</v>
      </c>
      <c r="W88" s="45">
        <f>IFERROR(INDEX(Mastersheet!$F:$F,MATCH(Schedule!W$84&amp;Schedule!$B88,Mastersheet!$H:$H,0)),"")</f>
        <v>0.5</v>
      </c>
      <c r="X88" s="45">
        <f>IFERROR(INDEX(Mastersheet!$F:$F,MATCH(Schedule!X$84&amp;Schedule!$B88,Mastersheet!$H:$H,0)),"")</f>
        <v>0.29166666666666669</v>
      </c>
      <c r="Y88" s="45" t="str">
        <f>IFERROR(INDEX(Mastersheet!$F:$F,MATCH(Schedule!Y$84&amp;Schedule!$B88,Mastersheet!$H:$H,0)),"")</f>
        <v/>
      </c>
      <c r="Z88" s="45" t="str">
        <f>IFERROR(INDEX(Mastersheet!$F:$F,MATCH(Schedule!Z$84&amp;Schedule!$B88,Mastersheet!$H:$H,0)),"")</f>
        <v/>
      </c>
      <c r="AA88" s="45">
        <f>IFERROR(INDEX(Mastersheet!$F:$F,MATCH(Schedule!AA$84&amp;Schedule!$B88,Mastersheet!$H:$H,0)),"")</f>
        <v>0.70833333333333337</v>
      </c>
      <c r="AB88" s="45" t="str">
        <f>IFERROR(INDEX(Mastersheet!$F:$F,MATCH(Schedule!AB$84&amp;Schedule!$B88,Mastersheet!$H:$H,0)),"")</f>
        <v/>
      </c>
      <c r="AC88" s="45">
        <f>IFERROR(INDEX(Mastersheet!$F:$F,MATCH(Schedule!AC$84&amp;Schedule!$B88,Mastersheet!$H:$H,0)),"")</f>
        <v>0.75</v>
      </c>
      <c r="AD88" s="45" t="str">
        <f>IFERROR(INDEX(Mastersheet!$F:$F,MATCH(Schedule!AD$84&amp;Schedule!$B88,Mastersheet!$H:$H,0)),"")</f>
        <v/>
      </c>
      <c r="AE88" s="45" t="str">
        <f>IFERROR(INDEX(Mastersheet!$F:$F,MATCH(Schedule!AE$84&amp;Schedule!$B88,Mastersheet!$H:$H,0)),"")</f>
        <v/>
      </c>
      <c r="AF88" s="45">
        <f>IFERROR(INDEX(Mastersheet!$F:$F,MATCH(Schedule!AF$84&amp;Schedule!$B88,Mastersheet!$H:$H,0)),"")</f>
        <v>0.54166666666666663</v>
      </c>
      <c r="AG88" s="45">
        <f>IFERROR(INDEX(Mastersheet!$F:$F,MATCH(Schedule!AG$84&amp;Schedule!$B88,Mastersheet!$H:$H,0)),"")</f>
        <v>0.66666666666666663</v>
      </c>
    </row>
    <row r="89" spans="2:33" hidden="1">
      <c r="B89" s="81" t="str">
        <f>'Reference sheet'!H9</f>
        <v>Jon</v>
      </c>
      <c r="C89" s="45" t="str">
        <f>IFERROR(INDEX(Mastersheet!$F:$F,MATCH(Schedule!C$84&amp;Schedule!$B89,Mastersheet!$H:$H,0)),"")</f>
        <v/>
      </c>
      <c r="D89" s="45" t="str">
        <f>IFERROR(INDEX(Mastersheet!$F:$F,MATCH(Schedule!D$84&amp;Schedule!$B89,Mastersheet!$H:$H,0)),"")</f>
        <v/>
      </c>
      <c r="E89" s="45" t="str">
        <f>IFERROR(INDEX(Mastersheet!$F:$F,MATCH(Schedule!E$84&amp;Schedule!$B89,Mastersheet!$H:$H,0)),"")</f>
        <v/>
      </c>
      <c r="F89" s="45" t="str">
        <f>IFERROR(INDEX(Mastersheet!$F:$F,MATCH(Schedule!F$84&amp;Schedule!$B89,Mastersheet!$H:$H,0)),"")</f>
        <v/>
      </c>
      <c r="G89" s="45" t="str">
        <f>IFERROR(INDEX(Mastersheet!$F:$F,MATCH(Schedule!G$84&amp;Schedule!$B89,Mastersheet!$H:$H,0)),"")</f>
        <v/>
      </c>
      <c r="H89" s="45" t="str">
        <f>IFERROR(INDEX(Mastersheet!$F:$F,MATCH(Schedule!H$84&amp;Schedule!$B89,Mastersheet!$H:$H,0)),"")</f>
        <v/>
      </c>
      <c r="I89" s="45" t="str">
        <f>IFERROR(INDEX(Mastersheet!$F:$F,MATCH(Schedule!I$84&amp;Schedule!$B89,Mastersheet!$H:$H,0)),"")</f>
        <v/>
      </c>
      <c r="J89" s="45" t="str">
        <f>IFERROR(INDEX(Mastersheet!$F:$F,MATCH(Schedule!J$84&amp;Schedule!$B89,Mastersheet!$H:$H,0)),"")</f>
        <v/>
      </c>
      <c r="K89" s="45" t="str">
        <f>IFERROR(INDEX(Mastersheet!$F:$F,MATCH(Schedule!K$84&amp;Schedule!$B89,Mastersheet!$H:$H,0)),"")</f>
        <v/>
      </c>
      <c r="L89" s="45" t="str">
        <f>IFERROR(INDEX(Mastersheet!$F:$F,MATCH(Schedule!L$84&amp;Schedule!$B89,Mastersheet!$H:$H,0)),"")</f>
        <v/>
      </c>
      <c r="M89" s="45" t="str">
        <f>IFERROR(INDEX(Mastersheet!$F:$F,MATCH(Schedule!M$84&amp;Schedule!$B89,Mastersheet!$H:$H,0)),"")</f>
        <v/>
      </c>
      <c r="N89" s="45" t="str">
        <f>IFERROR(INDEX(Mastersheet!$F:$F,MATCH(Schedule!N$84&amp;Schedule!$B89,Mastersheet!$H:$H,0)),"")</f>
        <v/>
      </c>
      <c r="O89" s="45" t="str">
        <f>IFERROR(INDEX(Mastersheet!$F:$F,MATCH(Schedule!O$84&amp;Schedule!$B89,Mastersheet!$H:$H,0)),"")</f>
        <v/>
      </c>
      <c r="P89" s="45" t="str">
        <f>IFERROR(INDEX(Mastersheet!$F:$F,MATCH(Schedule!P$84&amp;Schedule!$B89,Mastersheet!$H:$H,0)),"")</f>
        <v/>
      </c>
      <c r="Q89" s="45" t="str">
        <f>IFERROR(INDEX(Mastersheet!$F:$F,MATCH(Schedule!Q$84&amp;Schedule!$B89,Mastersheet!$H:$H,0)),"")</f>
        <v/>
      </c>
      <c r="R89" s="45" t="str">
        <f>IFERROR(INDEX(Mastersheet!$F:$F,MATCH(Schedule!R$84&amp;Schedule!$B89,Mastersheet!$H:$H,0)),"")</f>
        <v/>
      </c>
      <c r="S89" s="45" t="str">
        <f>IFERROR(INDEX(Mastersheet!$F:$F,MATCH(Schedule!S$84&amp;Schedule!$B89,Mastersheet!$H:$H,0)),"")</f>
        <v/>
      </c>
      <c r="T89" s="45" t="str">
        <f>IFERROR(INDEX(Mastersheet!$F:$F,MATCH(Schedule!T$84&amp;Schedule!$B89,Mastersheet!$H:$H,0)),"")</f>
        <v/>
      </c>
      <c r="U89" s="45" t="str">
        <f>IFERROR(INDEX(Mastersheet!$F:$F,MATCH(Schedule!U$84&amp;Schedule!$B89,Mastersheet!$H:$H,0)),"")</f>
        <v/>
      </c>
      <c r="V89" s="45">
        <f>IFERROR(INDEX(Mastersheet!$F:$F,MATCH(Schedule!V$84&amp;Schedule!$B89,Mastersheet!$H:$H,0)),"")</f>
        <v>0.54166666666666663</v>
      </c>
      <c r="W89" s="45" t="str">
        <f>IFERROR(INDEX(Mastersheet!$F:$F,MATCH(Schedule!W$84&amp;Schedule!$B89,Mastersheet!$H:$H,0)),"")</f>
        <v/>
      </c>
      <c r="X89" s="45" t="str">
        <f>IFERROR(INDEX(Mastersheet!$F:$F,MATCH(Schedule!X$84&amp;Schedule!$B89,Mastersheet!$H:$H,0)),"")</f>
        <v/>
      </c>
      <c r="Y89" s="45" t="str">
        <f>IFERROR(INDEX(Mastersheet!$F:$F,MATCH(Schedule!Y$84&amp;Schedule!$B89,Mastersheet!$H:$H,0)),"")</f>
        <v/>
      </c>
      <c r="Z89" s="45" t="str">
        <f>IFERROR(INDEX(Mastersheet!$F:$F,MATCH(Schedule!Z$84&amp;Schedule!$B89,Mastersheet!$H:$H,0)),"")</f>
        <v/>
      </c>
      <c r="AA89" s="45" t="str">
        <f>IFERROR(INDEX(Mastersheet!$F:$F,MATCH(Schedule!AA$84&amp;Schedule!$B89,Mastersheet!$H:$H,0)),"")</f>
        <v/>
      </c>
      <c r="AB89" s="45" t="str">
        <f>IFERROR(INDEX(Mastersheet!$F:$F,MATCH(Schedule!AB$84&amp;Schedule!$B89,Mastersheet!$H:$H,0)),"")</f>
        <v/>
      </c>
      <c r="AC89" s="45" t="str">
        <f>IFERROR(INDEX(Mastersheet!$F:$F,MATCH(Schedule!AC$84&amp;Schedule!$B89,Mastersheet!$H:$H,0)),"")</f>
        <v/>
      </c>
      <c r="AD89" s="45" t="str">
        <f>IFERROR(INDEX(Mastersheet!$F:$F,MATCH(Schedule!AD$84&amp;Schedule!$B89,Mastersheet!$H:$H,0)),"")</f>
        <v/>
      </c>
      <c r="AE89" s="45" t="str">
        <f>IFERROR(INDEX(Mastersheet!$F:$F,MATCH(Schedule!AE$84&amp;Schedule!$B89,Mastersheet!$H:$H,0)),"")</f>
        <v/>
      </c>
      <c r="AF89" s="45" t="str">
        <f>IFERROR(INDEX(Mastersheet!$F:$F,MATCH(Schedule!AF$84&amp;Schedule!$B89,Mastersheet!$H:$H,0)),"")</f>
        <v/>
      </c>
      <c r="AG89" s="45" t="str">
        <f>IFERROR(INDEX(Mastersheet!$F:$F,MATCH(Schedule!AG$84&amp;Schedule!$B89,Mastersheet!$H:$H,0)),"")</f>
        <v/>
      </c>
    </row>
    <row r="90" spans="2:33">
      <c r="B90" s="44"/>
    </row>
    <row r="91" spans="2:33">
      <c r="B91" s="44"/>
    </row>
    <row r="92" spans="2:33">
      <c r="B92" s="79"/>
      <c r="C92" s="79">
        <v>43040</v>
      </c>
      <c r="D92" s="79">
        <v>43041</v>
      </c>
      <c r="E92" s="79">
        <v>43042</v>
      </c>
      <c r="F92" s="79">
        <v>43043</v>
      </c>
      <c r="G92" s="79">
        <v>43044</v>
      </c>
      <c r="H92" s="79">
        <v>43045</v>
      </c>
      <c r="I92" s="79">
        <v>43046</v>
      </c>
      <c r="J92" s="79">
        <v>43047</v>
      </c>
      <c r="K92" s="79">
        <v>43048</v>
      </c>
      <c r="L92" s="79">
        <v>43049</v>
      </c>
      <c r="M92" s="79">
        <v>43050</v>
      </c>
      <c r="N92" s="79">
        <v>43051</v>
      </c>
      <c r="O92" s="79">
        <v>43052</v>
      </c>
      <c r="P92" s="79">
        <v>43053</v>
      </c>
      <c r="Q92" s="79">
        <v>43054</v>
      </c>
      <c r="R92" s="79">
        <v>43055</v>
      </c>
      <c r="S92" s="79">
        <v>43056</v>
      </c>
      <c r="T92" s="79">
        <v>43057</v>
      </c>
      <c r="U92" s="79">
        <v>43058</v>
      </c>
      <c r="V92" s="79">
        <v>43059</v>
      </c>
      <c r="W92" s="79">
        <v>43060</v>
      </c>
      <c r="X92" s="79">
        <v>43061</v>
      </c>
      <c r="Y92" s="79">
        <v>43062</v>
      </c>
      <c r="Z92" s="79">
        <v>43063</v>
      </c>
      <c r="AA92" s="79">
        <v>43064</v>
      </c>
      <c r="AB92" s="79">
        <v>43065</v>
      </c>
      <c r="AC92" s="79">
        <v>43066</v>
      </c>
      <c r="AD92" s="79">
        <v>43067</v>
      </c>
      <c r="AE92" s="79">
        <v>43068</v>
      </c>
      <c r="AF92" s="79">
        <v>43069</v>
      </c>
    </row>
    <row r="93" spans="2:33">
      <c r="B93" s="81" t="str">
        <f>'Reference sheet'!H4</f>
        <v>Andy</v>
      </c>
      <c r="C93" s="45">
        <f>IFERROR(INDEX(Mastersheet!$F:$F,MATCH(Schedule!C$92&amp;Schedule!$B93,Mastersheet!$H:$H,0)),"")</f>
        <v>0.625</v>
      </c>
      <c r="D93" s="45" t="str">
        <f>IFERROR(INDEX(Mastersheet!$F:$F,MATCH(Schedule!D$92&amp;Schedule!$B93,Mastersheet!$H:$H,0)),"")</f>
        <v/>
      </c>
      <c r="E93" s="45">
        <f>IFERROR(INDEX(Mastersheet!$F:$F,MATCH(Schedule!E$92&amp;Schedule!$B93,Mastersheet!$H:$H,0)),"")</f>
        <v>4.1666666666666664E-2</v>
      </c>
      <c r="F93" s="45" t="str">
        <f>IFERROR(INDEX(Mastersheet!$F:$F,MATCH(Schedule!F$92&amp;Schedule!$B93,Mastersheet!$H:$H,0)),"")</f>
        <v/>
      </c>
      <c r="G93" s="45">
        <f>IFERROR(INDEX(Mastersheet!$F:$F,MATCH(Schedule!G$92&amp;Schedule!$B93,Mastersheet!$H:$H,0)),"")</f>
        <v>0.75</v>
      </c>
      <c r="H93" s="45" t="str">
        <f>IFERROR(INDEX(Mastersheet!$F:$F,MATCH(Schedule!H$92&amp;Schedule!$B93,Mastersheet!$H:$H,0)),"")</f>
        <v/>
      </c>
      <c r="I93" s="45" t="str">
        <f>IFERROR(INDEX(Mastersheet!$F:$F,MATCH(Schedule!I$92&amp;Schedule!$B93,Mastersheet!$H:$H,0)),"")</f>
        <v/>
      </c>
      <c r="J93" s="45">
        <f>IFERROR(INDEX(Mastersheet!$F:$F,MATCH(Schedule!J$92&amp;Schedule!$B93,Mastersheet!$H:$H,0)),"")</f>
        <v>0.45833333333333331</v>
      </c>
      <c r="K93" s="45" t="str">
        <f>IFERROR(INDEX(Mastersheet!$F:$F,MATCH(Schedule!K$92&amp;Schedule!$B93,Mastersheet!$H:$H,0)),"")</f>
        <v/>
      </c>
      <c r="L93" s="45" t="str">
        <f>IFERROR(INDEX(Mastersheet!$F:$F,MATCH(Schedule!L$92&amp;Schedule!$B93,Mastersheet!$H:$H,0)),"")</f>
        <v/>
      </c>
      <c r="M93" s="45">
        <f>IFERROR(INDEX(Mastersheet!$F:$F,MATCH(Schedule!M$92&amp;Schedule!$B93,Mastersheet!$H:$H,0)),"")</f>
        <v>0.83333333333333337</v>
      </c>
      <c r="N93" s="45" t="str">
        <f>IFERROR(INDEX(Mastersheet!$F:$F,MATCH(Schedule!N$92&amp;Schedule!$B93,Mastersheet!$H:$H,0)),"")</f>
        <v/>
      </c>
      <c r="O93" s="45" t="str">
        <f>IFERROR(INDEX(Mastersheet!$F:$F,MATCH(Schedule!O$92&amp;Schedule!$B93,Mastersheet!$H:$H,0)),"")</f>
        <v/>
      </c>
      <c r="P93" s="45" t="str">
        <f>IFERROR(INDEX(Mastersheet!$F:$F,MATCH(Schedule!P$92&amp;Schedule!$B93,Mastersheet!$H:$H,0)),"")</f>
        <v/>
      </c>
      <c r="Q93" s="45">
        <f>IFERROR(INDEX(Mastersheet!$F:$F,MATCH(Schedule!Q$92&amp;Schedule!$B93,Mastersheet!$H:$H,0)),"")</f>
        <v>0.29166666666666669</v>
      </c>
      <c r="R93" s="45" t="str">
        <f>IFERROR(INDEX(Mastersheet!$F:$F,MATCH(Schedule!R$92&amp;Schedule!$B93,Mastersheet!$H:$H,0)),"")</f>
        <v/>
      </c>
      <c r="S93" s="45">
        <f>IFERROR(INDEX(Mastersheet!$F:$F,MATCH(Schedule!S$92&amp;Schedule!$B93,Mastersheet!$H:$H,0)),"")</f>
        <v>0.70833333333333337</v>
      </c>
      <c r="T93" s="45">
        <f>IFERROR(INDEX(Mastersheet!$F:$F,MATCH(Schedule!T$92&amp;Schedule!$B93,Mastersheet!$H:$H,0)),"")</f>
        <v>0.66666666666666663</v>
      </c>
      <c r="U93" s="45" t="str">
        <f>IFERROR(INDEX(Mastersheet!$F:$F,MATCH(Schedule!U$92&amp;Schedule!$B93,Mastersheet!$H:$H,0)),"")</f>
        <v/>
      </c>
      <c r="V93" s="45" t="str">
        <f>IFERROR(INDEX(Mastersheet!$F:$F,MATCH(Schedule!V$92&amp;Schedule!$B93,Mastersheet!$H:$H,0)),"")</f>
        <v/>
      </c>
      <c r="W93" s="45">
        <f>IFERROR(INDEX(Mastersheet!$F:$F,MATCH(Schedule!W$92&amp;Schedule!$B93,Mastersheet!$H:$H,0)),"")</f>
        <v>0.625</v>
      </c>
      <c r="X93" s="45" t="str">
        <f>IFERROR(INDEX(Mastersheet!$F:$F,MATCH(Schedule!X$92&amp;Schedule!$B93,Mastersheet!$H:$H,0)),"")</f>
        <v/>
      </c>
      <c r="Y93" s="45" t="str">
        <f>IFERROR(INDEX(Mastersheet!$F:$F,MATCH(Schedule!Y$92&amp;Schedule!$B93,Mastersheet!$H:$H,0)),"")</f>
        <v/>
      </c>
      <c r="Z93" s="45" t="str">
        <f>IFERROR(INDEX(Mastersheet!$F:$F,MATCH(Schedule!Z$92&amp;Schedule!$B93,Mastersheet!$H:$H,0)),"")</f>
        <v/>
      </c>
      <c r="AA93" s="45">
        <f>IFERROR(INDEX(Mastersheet!$F:$F,MATCH(Schedule!AA$92&amp;Schedule!$B93,Mastersheet!$H:$H,0)),"")</f>
        <v>0.75</v>
      </c>
      <c r="AB93" s="45" t="str">
        <f>IFERROR(INDEX(Mastersheet!$F:$F,MATCH(Schedule!AB$92&amp;Schedule!$B93,Mastersheet!$H:$H,0)),"")</f>
        <v/>
      </c>
      <c r="AC93" s="45" t="str">
        <f>IFERROR(INDEX(Mastersheet!$F:$F,MATCH(Schedule!AC$92&amp;Schedule!$B93,Mastersheet!$H:$H,0)),"")</f>
        <v/>
      </c>
      <c r="AD93" s="45" t="str">
        <f>IFERROR(INDEX(Mastersheet!$F:$F,MATCH(Schedule!AD$92&amp;Schedule!$B93,Mastersheet!$H:$H,0)),"")</f>
        <v/>
      </c>
      <c r="AE93" s="45">
        <f>IFERROR(INDEX(Mastersheet!$F:$F,MATCH(Schedule!AE$92&amp;Schedule!$B93,Mastersheet!$H:$H,0)),"")</f>
        <v>0.4375</v>
      </c>
      <c r="AF93" s="45" t="str">
        <f>IFERROR(INDEX(Mastersheet!$F:$F,MATCH(Schedule!AF$92&amp;Schedule!$B93,Mastersheet!$H:$H,0)),"")</f>
        <v/>
      </c>
    </row>
    <row r="94" spans="2:33">
      <c r="B94" s="81" t="str">
        <f>'Reference sheet'!H5</f>
        <v>Danny</v>
      </c>
      <c r="C94" s="45">
        <f>IFERROR(INDEX(Mastersheet!$F:$F,MATCH(Schedule!C$92&amp;Schedule!$B94,Mastersheet!$H:$H,0)),"")</f>
        <v>0.52083333333333337</v>
      </c>
      <c r="D94" s="45" t="str">
        <f>IFERROR(INDEX(Mastersheet!$F:$F,MATCH(Schedule!D$92&amp;Schedule!$B94,Mastersheet!$H:$H,0)),"")</f>
        <v/>
      </c>
      <c r="E94" s="45">
        <f>IFERROR(INDEX(Mastersheet!$F:$F,MATCH(Schedule!E$92&amp;Schedule!$B94,Mastersheet!$H:$H,0)),"")</f>
        <v>0.91666666666666663</v>
      </c>
      <c r="F94" s="45" t="str">
        <f>IFERROR(INDEX(Mastersheet!$F:$F,MATCH(Schedule!F$92&amp;Schedule!$B94,Mastersheet!$H:$H,0)),"")</f>
        <v/>
      </c>
      <c r="G94" s="45">
        <f>IFERROR(INDEX(Mastersheet!$F:$F,MATCH(Schedule!G$92&amp;Schedule!$B94,Mastersheet!$H:$H,0)),"")</f>
        <v>0.91666666666666663</v>
      </c>
      <c r="H94" s="45" t="str">
        <f>IFERROR(INDEX(Mastersheet!$F:$F,MATCH(Schedule!H$92&amp;Schedule!$B94,Mastersheet!$H:$H,0)),"")</f>
        <v/>
      </c>
      <c r="I94" s="45">
        <f>IFERROR(INDEX(Mastersheet!$F:$F,MATCH(Schedule!I$92&amp;Schedule!$B94,Mastersheet!$H:$H,0)),"")</f>
        <v>0.45833333333333331</v>
      </c>
      <c r="J94" s="45" t="str">
        <f>IFERROR(INDEX(Mastersheet!$F:$F,MATCH(Schedule!J$92&amp;Schedule!$B94,Mastersheet!$H:$H,0)),"")</f>
        <v/>
      </c>
      <c r="K94" s="45">
        <f>IFERROR(INDEX(Mastersheet!$F:$F,MATCH(Schedule!K$92&amp;Schedule!$B94,Mastersheet!$H:$H,0)),"")</f>
        <v>0.58333333333333337</v>
      </c>
      <c r="L94" s="45">
        <f>IFERROR(INDEX(Mastersheet!$F:$F,MATCH(Schedule!L$92&amp;Schedule!$B94,Mastersheet!$H:$H,0)),"")</f>
        <v>0.54166666666666663</v>
      </c>
      <c r="M94" s="45" t="str">
        <f>IFERROR(INDEX(Mastersheet!$F:$F,MATCH(Schedule!M$92&amp;Schedule!$B94,Mastersheet!$H:$H,0)),"")</f>
        <v/>
      </c>
      <c r="N94" s="45">
        <f>IFERROR(INDEX(Mastersheet!$F:$F,MATCH(Schedule!N$92&amp;Schedule!$B94,Mastersheet!$H:$H,0)),"")</f>
        <v>0.25</v>
      </c>
      <c r="O94" s="45" t="str">
        <f>IFERROR(INDEX(Mastersheet!$F:$F,MATCH(Schedule!O$92&amp;Schedule!$B94,Mastersheet!$H:$H,0)),"")</f>
        <v/>
      </c>
      <c r="P94" s="45" t="str">
        <f>IFERROR(INDEX(Mastersheet!$F:$F,MATCH(Schedule!P$92&amp;Schedule!$B94,Mastersheet!$H:$H,0)),"")</f>
        <v/>
      </c>
      <c r="Q94" s="45" t="str">
        <f>IFERROR(INDEX(Mastersheet!$F:$F,MATCH(Schedule!Q$92&amp;Schedule!$B94,Mastersheet!$H:$H,0)),"")</f>
        <v/>
      </c>
      <c r="R94" s="45" t="str">
        <f>IFERROR(INDEX(Mastersheet!$F:$F,MATCH(Schedule!R$92&amp;Schedule!$B94,Mastersheet!$H:$H,0)),"")</f>
        <v/>
      </c>
      <c r="S94" s="45">
        <f>IFERROR(INDEX(Mastersheet!$F:$F,MATCH(Schedule!S$92&amp;Schedule!$B94,Mastersheet!$H:$H,0)),"")</f>
        <v>0.33333333333333331</v>
      </c>
      <c r="T94" s="45">
        <f>IFERROR(INDEX(Mastersheet!$F:$F,MATCH(Schedule!T$92&amp;Schedule!$B94,Mastersheet!$H:$H,0)),"")</f>
        <v>0.625</v>
      </c>
      <c r="U94" s="45">
        <f>IFERROR(INDEX(Mastersheet!$F:$F,MATCH(Schedule!U$92&amp;Schedule!$B94,Mastersheet!$H:$H,0)),"")</f>
        <v>0.41666666666666669</v>
      </c>
      <c r="V94" s="45">
        <f>IFERROR(INDEX(Mastersheet!$F:$F,MATCH(Schedule!V$92&amp;Schedule!$B94,Mastersheet!$H:$H,0)),"")</f>
        <v>0.66666666666666663</v>
      </c>
      <c r="W94" s="45" t="str">
        <f>IFERROR(INDEX(Mastersheet!$F:$F,MATCH(Schedule!W$92&amp;Schedule!$B94,Mastersheet!$H:$H,0)),"")</f>
        <v/>
      </c>
      <c r="X94" s="45">
        <f>IFERROR(INDEX(Mastersheet!$F:$F,MATCH(Schedule!X$92&amp;Schedule!$B94,Mastersheet!$H:$H,0)),"")</f>
        <v>8.3333333333333329E-2</v>
      </c>
      <c r="Y94" s="45" t="str">
        <f>IFERROR(INDEX(Mastersheet!$F:$F,MATCH(Schedule!Y$92&amp;Schedule!$B94,Mastersheet!$H:$H,0)),"")</f>
        <v/>
      </c>
      <c r="Z94" s="45" t="str">
        <f>IFERROR(INDEX(Mastersheet!$F:$F,MATCH(Schedule!Z$92&amp;Schedule!$B94,Mastersheet!$H:$H,0)),"")</f>
        <v/>
      </c>
      <c r="AA94" s="45" t="str">
        <f>IFERROR(INDEX(Mastersheet!$F:$F,MATCH(Schedule!AA$92&amp;Schedule!$B94,Mastersheet!$H:$H,0)),"")</f>
        <v/>
      </c>
      <c r="AB94" s="45">
        <f>IFERROR(INDEX(Mastersheet!$F:$F,MATCH(Schedule!AB$92&amp;Schedule!$B94,Mastersheet!$H:$H,0)),"")</f>
        <v>0.25</v>
      </c>
      <c r="AC94" s="45" t="str">
        <f>IFERROR(INDEX(Mastersheet!$F:$F,MATCH(Schedule!AC$92&amp;Schedule!$B94,Mastersheet!$H:$H,0)),"")</f>
        <v/>
      </c>
      <c r="AD94" s="45" t="str">
        <f>IFERROR(INDEX(Mastersheet!$F:$F,MATCH(Schedule!AD$92&amp;Schedule!$B94,Mastersheet!$H:$H,0)),"")</f>
        <v/>
      </c>
      <c r="AE94" s="45" t="str">
        <f>IFERROR(INDEX(Mastersheet!$F:$F,MATCH(Schedule!AE$92&amp;Schedule!$B94,Mastersheet!$H:$H,0)),"")</f>
        <v/>
      </c>
      <c r="AF94" s="45" t="str">
        <f>IFERROR(INDEX(Mastersheet!$F:$F,MATCH(Schedule!AF$92&amp;Schedule!$B94,Mastersheet!$H:$H,0)),"")</f>
        <v/>
      </c>
    </row>
    <row r="95" spans="2:33">
      <c r="B95" s="81" t="str">
        <f>'Reference sheet'!H6</f>
        <v>Sam</v>
      </c>
      <c r="C95" s="45">
        <f>IFERROR(INDEX(Mastersheet!$F:$F,MATCH(Schedule!C$92&amp;Schedule!$B95,Mastersheet!$H:$H,0)),"")</f>
        <v>0.375</v>
      </c>
      <c r="D95" s="45" t="str">
        <f>IFERROR(INDEX(Mastersheet!$F:$F,MATCH(Schedule!D$92&amp;Schedule!$B95,Mastersheet!$H:$H,0)),"")</f>
        <v/>
      </c>
      <c r="E95" s="45" t="str">
        <f>IFERROR(INDEX(Mastersheet!$F:$F,MATCH(Schedule!E$92&amp;Schedule!$B95,Mastersheet!$H:$H,0)),"")</f>
        <v/>
      </c>
      <c r="F95" s="45" t="str">
        <f>IFERROR(INDEX(Mastersheet!$F:$F,MATCH(Schedule!F$92&amp;Schedule!$B95,Mastersheet!$H:$H,0)),"")</f>
        <v/>
      </c>
      <c r="G95" s="45" t="str">
        <f>IFERROR(INDEX(Mastersheet!$F:$F,MATCH(Schedule!G$92&amp;Schedule!$B95,Mastersheet!$H:$H,0)),"")</f>
        <v/>
      </c>
      <c r="H95" s="45">
        <f>IFERROR(INDEX(Mastersheet!$F:$F,MATCH(Schedule!H$92&amp;Schedule!$B95,Mastersheet!$H:$H,0)),"")</f>
        <v>0.70833333333333337</v>
      </c>
      <c r="I95" s="45">
        <f>IFERROR(INDEX(Mastersheet!$F:$F,MATCH(Schedule!I$92&amp;Schedule!$B95,Mastersheet!$H:$H,0)),"")</f>
        <v>0.83333333333333337</v>
      </c>
      <c r="J95" s="45" t="str">
        <f>IFERROR(INDEX(Mastersheet!$F:$F,MATCH(Schedule!J$92&amp;Schedule!$B95,Mastersheet!$H:$H,0)),"")</f>
        <v/>
      </c>
      <c r="K95" s="45" t="str">
        <f>IFERROR(INDEX(Mastersheet!$F:$F,MATCH(Schedule!K$92&amp;Schedule!$B95,Mastersheet!$H:$H,0)),"")</f>
        <v/>
      </c>
      <c r="L95" s="45">
        <f>IFERROR(INDEX(Mastersheet!$F:$F,MATCH(Schedule!L$92&amp;Schedule!$B95,Mastersheet!$H:$H,0)),"")</f>
        <v>0.20833333333333334</v>
      </c>
      <c r="M95" s="45">
        <f>IFERROR(INDEX(Mastersheet!$F:$F,MATCH(Schedule!M$92&amp;Schedule!$B95,Mastersheet!$H:$H,0)),"")</f>
        <v>0.29166666666666669</v>
      </c>
      <c r="N95" s="45" t="str">
        <f>IFERROR(INDEX(Mastersheet!$F:$F,MATCH(Schedule!N$92&amp;Schedule!$B95,Mastersheet!$H:$H,0)),"")</f>
        <v/>
      </c>
      <c r="O95" s="45" t="str">
        <f>IFERROR(INDEX(Mastersheet!$F:$F,MATCH(Schedule!O$92&amp;Schedule!$B95,Mastersheet!$H:$H,0)),"")</f>
        <v/>
      </c>
      <c r="P95" s="45" t="str">
        <f>IFERROR(INDEX(Mastersheet!$F:$F,MATCH(Schedule!P$92&amp;Schedule!$B95,Mastersheet!$H:$H,0)),"")</f>
        <v/>
      </c>
      <c r="Q95" s="45" t="str">
        <f>IFERROR(INDEX(Mastersheet!$F:$F,MATCH(Schedule!Q$92&amp;Schedule!$B95,Mastersheet!$H:$H,0)),"")</f>
        <v/>
      </c>
      <c r="R95" s="45" t="str">
        <f>IFERROR(INDEX(Mastersheet!$F:$F,MATCH(Schedule!R$92&amp;Schedule!$B95,Mastersheet!$H:$H,0)),"")</f>
        <v/>
      </c>
      <c r="S95" s="45" t="str">
        <f>IFERROR(INDEX(Mastersheet!$F:$F,MATCH(Schedule!S$92&amp;Schedule!$B95,Mastersheet!$H:$H,0)),"")</f>
        <v/>
      </c>
      <c r="T95" s="45" t="str">
        <f>IFERROR(INDEX(Mastersheet!$F:$F,MATCH(Schedule!T$92&amp;Schedule!$B95,Mastersheet!$H:$H,0)),"")</f>
        <v/>
      </c>
      <c r="U95" s="45" t="str">
        <f>IFERROR(INDEX(Mastersheet!$F:$F,MATCH(Schedule!U$92&amp;Schedule!$B95,Mastersheet!$H:$H,0)),"")</f>
        <v/>
      </c>
      <c r="V95" s="45">
        <f>IFERROR(INDEX(Mastersheet!$F:$F,MATCH(Schedule!V$92&amp;Schedule!$B95,Mastersheet!$H:$H,0)),"")</f>
        <v>0.375</v>
      </c>
      <c r="W95" s="45">
        <f>IFERROR(INDEX(Mastersheet!$F:$F,MATCH(Schedule!W$92&amp;Schedule!$B95,Mastersheet!$H:$H,0)),"")</f>
        <v>0.97916666666666663</v>
      </c>
      <c r="X95" s="45" t="str">
        <f>IFERROR(INDEX(Mastersheet!$F:$F,MATCH(Schedule!X$92&amp;Schedule!$B95,Mastersheet!$H:$H,0)),"")</f>
        <v/>
      </c>
      <c r="Y95" s="45" t="str">
        <f>IFERROR(INDEX(Mastersheet!$F:$F,MATCH(Schedule!Y$92&amp;Schedule!$B95,Mastersheet!$H:$H,0)),"")</f>
        <v/>
      </c>
      <c r="Z95" s="45">
        <f>IFERROR(INDEX(Mastersheet!$F:$F,MATCH(Schedule!Z$92&amp;Schedule!$B95,Mastersheet!$H:$H,0)),"")</f>
        <v>0.625</v>
      </c>
      <c r="AA95" s="45" t="str">
        <f>IFERROR(INDEX(Mastersheet!$F:$F,MATCH(Schedule!AA$92&amp;Schedule!$B95,Mastersheet!$H:$H,0)),"")</f>
        <v/>
      </c>
      <c r="AB95" s="45" t="str">
        <f>IFERROR(INDEX(Mastersheet!$F:$F,MATCH(Schedule!AB$92&amp;Schedule!$B95,Mastersheet!$H:$H,0)),"")</f>
        <v/>
      </c>
      <c r="AC95" s="45" t="str">
        <f>IFERROR(INDEX(Mastersheet!$F:$F,MATCH(Schedule!AC$92&amp;Schedule!$B95,Mastersheet!$H:$H,0)),"")</f>
        <v/>
      </c>
      <c r="AD95" s="45">
        <f>IFERROR(INDEX(Mastersheet!$F:$F,MATCH(Schedule!AD$92&amp;Schedule!$B95,Mastersheet!$H:$H,0)),"")</f>
        <v>0.33333333333333331</v>
      </c>
      <c r="AE95" s="45">
        <f>IFERROR(INDEX(Mastersheet!$F:$F,MATCH(Schedule!AE$92&amp;Schedule!$B95,Mastersheet!$H:$H,0)),"")</f>
        <v>0.45833333333333331</v>
      </c>
      <c r="AF95" s="45">
        <f>IFERROR(INDEX(Mastersheet!$F:$F,MATCH(Schedule!AF$92&amp;Schedule!$B95,Mastersheet!$H:$H,0)),"")</f>
        <v>0.66666666666666663</v>
      </c>
    </row>
    <row r="96" spans="2:33">
      <c r="B96" s="81" t="str">
        <f>'Reference sheet'!H8</f>
        <v>Jordan</v>
      </c>
      <c r="C96" s="45">
        <f>IFERROR(INDEX(Mastersheet!$F:$F,MATCH(Schedule!C$92&amp;Schedule!$B96,Mastersheet!$H:$H,0)),"")</f>
        <v>4.1666666666666664E-2</v>
      </c>
      <c r="D96" s="45">
        <f>IFERROR(INDEX(Mastersheet!$F:$F,MATCH(Schedule!D$92&amp;Schedule!$B96,Mastersheet!$H:$H,0)),"")</f>
        <v>0.33333333333333331</v>
      </c>
      <c r="E96" s="45">
        <f>IFERROR(INDEX(Mastersheet!$F:$F,MATCH(Schedule!E$92&amp;Schedule!$B96,Mastersheet!$H:$H,0)),"")</f>
        <v>0.41666666666666669</v>
      </c>
      <c r="F96" s="45" t="str">
        <f>IFERROR(INDEX(Mastersheet!$F:$F,MATCH(Schedule!F$92&amp;Schedule!$B96,Mastersheet!$H:$H,0)),"")</f>
        <v/>
      </c>
      <c r="G96" s="45" t="str">
        <f>IFERROR(INDEX(Mastersheet!$F:$F,MATCH(Schedule!G$92&amp;Schedule!$B96,Mastersheet!$H:$H,0)),"")</f>
        <v/>
      </c>
      <c r="H96" s="45" t="str">
        <f>IFERROR(INDEX(Mastersheet!$F:$F,MATCH(Schedule!H$92&amp;Schedule!$B96,Mastersheet!$H:$H,0)),"")</f>
        <v/>
      </c>
      <c r="I96" s="45">
        <f>IFERROR(INDEX(Mastersheet!$F:$F,MATCH(Schedule!I$92&amp;Schedule!$B96,Mastersheet!$H:$H,0)),"")</f>
        <v>8.3333333333333329E-2</v>
      </c>
      <c r="J96" s="45" t="str">
        <f>IFERROR(INDEX(Mastersheet!$F:$F,MATCH(Schedule!J$92&amp;Schedule!$B96,Mastersheet!$H:$H,0)),"")</f>
        <v/>
      </c>
      <c r="K96" s="45" t="str">
        <f>IFERROR(INDEX(Mastersheet!$F:$F,MATCH(Schedule!K$92&amp;Schedule!$B96,Mastersheet!$H:$H,0)),"")</f>
        <v/>
      </c>
      <c r="L96" s="45" t="str">
        <f>IFERROR(INDEX(Mastersheet!$F:$F,MATCH(Schedule!L$92&amp;Schedule!$B96,Mastersheet!$H:$H,0)),"")</f>
        <v/>
      </c>
      <c r="M96" s="45" t="str">
        <f>IFERROR(INDEX(Mastersheet!$F:$F,MATCH(Schedule!M$92&amp;Schedule!$B96,Mastersheet!$H:$H,0)),"")</f>
        <v/>
      </c>
      <c r="N96" s="45">
        <f>IFERROR(INDEX(Mastersheet!$F:$F,MATCH(Schedule!N$92&amp;Schedule!$B96,Mastersheet!$H:$H,0)),"")</f>
        <v>0.83333333333333337</v>
      </c>
      <c r="O96" s="45">
        <f>IFERROR(INDEX(Mastersheet!$F:$F,MATCH(Schedule!O$92&amp;Schedule!$B96,Mastersheet!$H:$H,0)),"")</f>
        <v>0.45833333333333331</v>
      </c>
      <c r="P96" s="45" t="str">
        <f>IFERROR(INDEX(Mastersheet!$F:$F,MATCH(Schedule!P$92&amp;Schedule!$B96,Mastersheet!$H:$H,0)),"")</f>
        <v/>
      </c>
      <c r="Q96" s="45">
        <f>IFERROR(INDEX(Mastersheet!$F:$F,MATCH(Schedule!Q$92&amp;Schedule!$B96,Mastersheet!$H:$H,0)),"")</f>
        <v>0.75</v>
      </c>
      <c r="R96" s="45" t="str">
        <f>IFERROR(INDEX(Mastersheet!$F:$F,MATCH(Schedule!R$92&amp;Schedule!$B96,Mastersheet!$H:$H,0)),"")</f>
        <v/>
      </c>
      <c r="S96" s="45">
        <f>IFERROR(INDEX(Mastersheet!$F:$F,MATCH(Schedule!S$92&amp;Schedule!$B96,Mastersheet!$H:$H,0)),"")</f>
        <v>0.29166666666666669</v>
      </c>
      <c r="T96" s="45">
        <f>IFERROR(INDEX(Mastersheet!$F:$F,MATCH(Schedule!T$92&amp;Schedule!$B96,Mastersheet!$H:$H,0)),"")</f>
        <v>0.25</v>
      </c>
      <c r="U96" s="45" t="str">
        <f>IFERROR(INDEX(Mastersheet!$F:$F,MATCH(Schedule!U$92&amp;Schedule!$B96,Mastersheet!$H:$H,0)),"")</f>
        <v/>
      </c>
      <c r="V96" s="45" t="str">
        <f>IFERROR(INDEX(Mastersheet!$F:$F,MATCH(Schedule!V$92&amp;Schedule!$B96,Mastersheet!$H:$H,0)),"")</f>
        <v/>
      </c>
      <c r="W96" s="45">
        <f>IFERROR(INDEX(Mastersheet!$F:$F,MATCH(Schedule!W$92&amp;Schedule!$B96,Mastersheet!$H:$H,0)),"")</f>
        <v>0.66666666666666663</v>
      </c>
      <c r="X96" s="45">
        <f>IFERROR(INDEX(Mastersheet!$F:$F,MATCH(Schedule!X$92&amp;Schedule!$B96,Mastersheet!$H:$H,0)),"")</f>
        <v>4.1666666666666664E-2</v>
      </c>
      <c r="Y96" s="45" t="str">
        <f>IFERROR(INDEX(Mastersheet!$F:$F,MATCH(Schedule!Y$92&amp;Schedule!$B96,Mastersheet!$H:$H,0)),"")</f>
        <v/>
      </c>
      <c r="Z96" s="45" t="str">
        <f>IFERROR(INDEX(Mastersheet!$F:$F,MATCH(Schedule!Z$92&amp;Schedule!$B96,Mastersheet!$H:$H,0)),"")</f>
        <v/>
      </c>
      <c r="AA96" s="45">
        <f>IFERROR(INDEX(Mastersheet!$F:$F,MATCH(Schedule!AA$92&amp;Schedule!$B96,Mastersheet!$H:$H,0)),"")</f>
        <v>0.125</v>
      </c>
      <c r="AB96" s="45">
        <f>IFERROR(INDEX(Mastersheet!$F:$F,MATCH(Schedule!AB$92&amp;Schedule!$B96,Mastersheet!$H:$H,0)),"")</f>
        <v>0.66666666666666663</v>
      </c>
      <c r="AC96" s="45" t="str">
        <f>IFERROR(INDEX(Mastersheet!$F:$F,MATCH(Schedule!AC$92&amp;Schedule!$B96,Mastersheet!$H:$H,0)),"")</f>
        <v/>
      </c>
      <c r="AD96" s="45" t="str">
        <f>IFERROR(INDEX(Mastersheet!$F:$F,MATCH(Schedule!AD$92&amp;Schedule!$B96,Mastersheet!$H:$H,0)),"")</f>
        <v/>
      </c>
      <c r="AE96" s="45" t="str">
        <f>IFERROR(INDEX(Mastersheet!$F:$F,MATCH(Schedule!AE$92&amp;Schedule!$B96,Mastersheet!$H:$H,0)),"")</f>
        <v/>
      </c>
      <c r="AF96" s="45" t="str">
        <f>IFERROR(INDEX(Mastersheet!$F:$F,MATCH(Schedule!AF$92&amp;Schedule!$B96,Mastersheet!$H:$H,0)),"")</f>
        <v/>
      </c>
    </row>
    <row r="97" spans="2:33">
      <c r="B97" s="81" t="str">
        <f>'Reference sheet'!H9</f>
        <v>Jon</v>
      </c>
      <c r="C97" s="45" t="str">
        <f>IFERROR(INDEX(Mastersheet!$F:$F,MATCH(Schedule!C$92&amp;Schedule!$B97,Mastersheet!$H:$H,0)),"")</f>
        <v/>
      </c>
      <c r="D97" s="45" t="str">
        <f>IFERROR(INDEX(Mastersheet!$F:$F,MATCH(Schedule!D$92&amp;Schedule!$B97,Mastersheet!$H:$H,0)),"")</f>
        <v/>
      </c>
      <c r="E97" s="45" t="str">
        <f>IFERROR(INDEX(Mastersheet!$F:$F,MATCH(Schedule!E$92&amp;Schedule!$B97,Mastersheet!$H:$H,0)),"")</f>
        <v/>
      </c>
      <c r="F97" s="45" t="str">
        <f>IFERROR(INDEX(Mastersheet!$F:$F,MATCH(Schedule!F$92&amp;Schedule!$B97,Mastersheet!$H:$H,0)),"")</f>
        <v/>
      </c>
      <c r="G97" s="45" t="str">
        <f>IFERROR(INDEX(Mastersheet!$F:$F,MATCH(Schedule!G$92&amp;Schedule!$B97,Mastersheet!$H:$H,0)),"")</f>
        <v/>
      </c>
      <c r="H97" s="45" t="str">
        <f>IFERROR(INDEX(Mastersheet!$F:$F,MATCH(Schedule!H$92&amp;Schedule!$B97,Mastersheet!$H:$H,0)),"")</f>
        <v/>
      </c>
      <c r="I97" s="45" t="str">
        <f>IFERROR(INDEX(Mastersheet!$F:$F,MATCH(Schedule!I$92&amp;Schedule!$B97,Mastersheet!$H:$H,0)),"")</f>
        <v/>
      </c>
      <c r="J97" s="45" t="str">
        <f>IFERROR(INDEX(Mastersheet!$F:$F,MATCH(Schedule!J$92&amp;Schedule!$B97,Mastersheet!$H:$H,0)),"")</f>
        <v/>
      </c>
      <c r="K97" s="45" t="str">
        <f>IFERROR(INDEX(Mastersheet!$F:$F,MATCH(Schedule!K$92&amp;Schedule!$B97,Mastersheet!$H:$H,0)),"")</f>
        <v/>
      </c>
      <c r="L97" s="45" t="str">
        <f>IFERROR(INDEX(Mastersheet!$F:$F,MATCH(Schedule!L$92&amp;Schedule!$B97,Mastersheet!$H:$H,0)),"")</f>
        <v/>
      </c>
      <c r="M97" s="45" t="str">
        <f>IFERROR(INDEX(Mastersheet!$F:$F,MATCH(Schedule!M$92&amp;Schedule!$B97,Mastersheet!$H:$H,0)),"")</f>
        <v/>
      </c>
      <c r="N97" s="45" t="str">
        <f>IFERROR(INDEX(Mastersheet!$F:$F,MATCH(Schedule!N$92&amp;Schedule!$B97,Mastersheet!$H:$H,0)),"")</f>
        <v/>
      </c>
      <c r="O97" s="45" t="str">
        <f>IFERROR(INDEX(Mastersheet!$F:$F,MATCH(Schedule!O$92&amp;Schedule!$B97,Mastersheet!$H:$H,0)),"")</f>
        <v/>
      </c>
      <c r="P97" s="45">
        <f>IFERROR(INDEX(Mastersheet!$F:$F,MATCH(Schedule!P$92&amp;Schedule!$B97,Mastersheet!$H:$H,0)),"")</f>
        <v>0.91666666666666663</v>
      </c>
      <c r="Q97" s="45" t="str">
        <f>IFERROR(INDEX(Mastersheet!$F:$F,MATCH(Schedule!Q$92&amp;Schedule!$B97,Mastersheet!$H:$H,0)),"")</f>
        <v/>
      </c>
      <c r="R97" s="45" t="str">
        <f>IFERROR(INDEX(Mastersheet!$F:$F,MATCH(Schedule!R$92&amp;Schedule!$B97,Mastersheet!$H:$H,0)),"")</f>
        <v/>
      </c>
      <c r="S97" s="45" t="str">
        <f>IFERROR(INDEX(Mastersheet!$F:$F,MATCH(Schedule!S$92&amp;Schedule!$B97,Mastersheet!$H:$H,0)),"")</f>
        <v/>
      </c>
      <c r="T97" s="45" t="str">
        <f>IFERROR(INDEX(Mastersheet!$F:$F,MATCH(Schedule!T$92&amp;Schedule!$B97,Mastersheet!$H:$H,0)),"")</f>
        <v/>
      </c>
      <c r="U97" s="45" t="str">
        <f>IFERROR(INDEX(Mastersheet!$F:$F,MATCH(Schedule!U$92&amp;Schedule!$B97,Mastersheet!$H:$H,0)),"")</f>
        <v/>
      </c>
      <c r="V97" s="45" t="str">
        <f>IFERROR(INDEX(Mastersheet!$F:$F,MATCH(Schedule!V$92&amp;Schedule!$B97,Mastersheet!$H:$H,0)),"")</f>
        <v/>
      </c>
      <c r="W97" s="45" t="str">
        <f>IFERROR(INDEX(Mastersheet!$F:$F,MATCH(Schedule!W$92&amp;Schedule!$B97,Mastersheet!$H:$H,0)),"")</f>
        <v/>
      </c>
      <c r="X97" s="45" t="str">
        <f>IFERROR(INDEX(Mastersheet!$F:$F,MATCH(Schedule!X$92&amp;Schedule!$B97,Mastersheet!$H:$H,0)),"")</f>
        <v/>
      </c>
      <c r="Y97" s="45" t="str">
        <f>IFERROR(INDEX(Mastersheet!$F:$F,MATCH(Schedule!Y$92&amp;Schedule!$B97,Mastersheet!$H:$H,0)),"")</f>
        <v/>
      </c>
      <c r="Z97" s="45" t="str">
        <f>IFERROR(INDEX(Mastersheet!$F:$F,MATCH(Schedule!Z$92&amp;Schedule!$B97,Mastersheet!$H:$H,0)),"")</f>
        <v/>
      </c>
      <c r="AA97" s="45" t="str">
        <f>IFERROR(INDEX(Mastersheet!$F:$F,MATCH(Schedule!AA$92&amp;Schedule!$B97,Mastersheet!$H:$H,0)),"")</f>
        <v/>
      </c>
      <c r="AB97" s="45" t="str">
        <f>IFERROR(INDEX(Mastersheet!$F:$F,MATCH(Schedule!AB$92&amp;Schedule!$B97,Mastersheet!$H:$H,0)),"")</f>
        <v/>
      </c>
      <c r="AC97" s="45" t="str">
        <f>IFERROR(INDEX(Mastersheet!$F:$F,MATCH(Schedule!AC$92&amp;Schedule!$B97,Mastersheet!$H:$H,0)),"")</f>
        <v/>
      </c>
      <c r="AD97" s="45" t="str">
        <f>IFERROR(INDEX(Mastersheet!$F:$F,MATCH(Schedule!AD$92&amp;Schedule!$B97,Mastersheet!$H:$H,0)),"")</f>
        <v/>
      </c>
      <c r="AE97" s="45" t="str">
        <f>IFERROR(INDEX(Mastersheet!$F:$F,MATCH(Schedule!AE$92&amp;Schedule!$B97,Mastersheet!$H:$H,0)),"")</f>
        <v/>
      </c>
      <c r="AF97" s="45" t="str">
        <f>IFERROR(INDEX(Mastersheet!$F:$F,MATCH(Schedule!AF$92&amp;Schedule!$B97,Mastersheet!$H:$H,0)),"")</f>
        <v/>
      </c>
    </row>
    <row r="98" spans="2:33" hidden="1">
      <c r="B98" s="44"/>
    </row>
    <row r="99" spans="2:33" hidden="1">
      <c r="B99" s="44"/>
    </row>
    <row r="100" spans="2:33" hidden="1">
      <c r="B100" s="79"/>
      <c r="C100" s="79">
        <v>43070</v>
      </c>
      <c r="D100" s="79">
        <v>43071</v>
      </c>
      <c r="E100" s="79">
        <v>43072</v>
      </c>
      <c r="F100" s="79">
        <v>43073</v>
      </c>
      <c r="G100" s="79">
        <v>43074</v>
      </c>
      <c r="H100" s="79">
        <v>43075</v>
      </c>
      <c r="I100" s="79">
        <v>43076</v>
      </c>
      <c r="J100" s="79">
        <v>43077</v>
      </c>
      <c r="K100" s="79">
        <v>43078</v>
      </c>
      <c r="L100" s="79">
        <v>43079</v>
      </c>
      <c r="M100" s="79">
        <v>43080</v>
      </c>
      <c r="N100" s="79">
        <v>43081</v>
      </c>
      <c r="O100" s="79">
        <v>43082</v>
      </c>
      <c r="P100" s="79">
        <v>43083</v>
      </c>
      <c r="Q100" s="79">
        <v>43084</v>
      </c>
      <c r="R100" s="79">
        <v>43085</v>
      </c>
      <c r="S100" s="79">
        <v>43086</v>
      </c>
      <c r="T100" s="79">
        <v>43087</v>
      </c>
      <c r="U100" s="79">
        <v>43088</v>
      </c>
      <c r="V100" s="79">
        <v>43089</v>
      </c>
      <c r="W100" s="79">
        <v>43090</v>
      </c>
      <c r="X100" s="79">
        <v>43091</v>
      </c>
      <c r="Y100" s="79">
        <v>43092</v>
      </c>
      <c r="Z100" s="79">
        <v>43093</v>
      </c>
      <c r="AA100" s="79">
        <v>43094</v>
      </c>
      <c r="AB100" s="79">
        <v>43095</v>
      </c>
      <c r="AC100" s="79">
        <v>43096</v>
      </c>
      <c r="AD100" s="79">
        <v>43097</v>
      </c>
      <c r="AE100" s="79">
        <v>43098</v>
      </c>
      <c r="AF100" s="79">
        <v>43099</v>
      </c>
      <c r="AG100" s="79">
        <v>43100</v>
      </c>
    </row>
    <row r="101" spans="2:33" hidden="1">
      <c r="B101" s="81" t="str">
        <f>'Reference sheet'!H4</f>
        <v>Andy</v>
      </c>
      <c r="C101" s="45" t="str">
        <f>IFERROR(INDEX(Mastersheet!$F:$F,MATCH(Schedule!C$100&amp;Schedule!$B101,Mastersheet!$H:$H,0)),"")</f>
        <v/>
      </c>
      <c r="D101" s="45">
        <f>IFERROR(INDEX(Mastersheet!$F:$F,MATCH(Schedule!D$100&amp;Schedule!$B101,Mastersheet!$H:$H,0)),"")</f>
        <v>0.54166666666666663</v>
      </c>
      <c r="E101" s="45" t="str">
        <f>IFERROR(INDEX(Mastersheet!$F:$F,MATCH(Schedule!E$100&amp;Schedule!$B101,Mastersheet!$H:$H,0)),"")</f>
        <v/>
      </c>
      <c r="F101" s="45" t="str">
        <f>IFERROR(INDEX(Mastersheet!$F:$F,MATCH(Schedule!F$100&amp;Schedule!$B101,Mastersheet!$H:$H,0)),"")</f>
        <v/>
      </c>
      <c r="G101" s="45" t="str">
        <f>IFERROR(INDEX(Mastersheet!$F:$F,MATCH(Schedule!G$100&amp;Schedule!$B101,Mastersheet!$H:$H,0)),"")</f>
        <v/>
      </c>
      <c r="H101" s="45" t="str">
        <f>IFERROR(INDEX(Mastersheet!$F:$F,MATCH(Schedule!H$100&amp;Schedule!$B101,Mastersheet!$H:$H,0)),"")</f>
        <v/>
      </c>
      <c r="I101" s="45" t="str">
        <f>IFERROR(INDEX(Mastersheet!$F:$F,MATCH(Schedule!I$100&amp;Schedule!$B101,Mastersheet!$H:$H,0)),"")</f>
        <v/>
      </c>
      <c r="J101" s="45" t="str">
        <f>IFERROR(INDEX(Mastersheet!$F:$F,MATCH(Schedule!J$100&amp;Schedule!$B101,Mastersheet!$H:$H,0)),"")</f>
        <v/>
      </c>
      <c r="K101" s="45" t="str">
        <f>IFERROR(INDEX(Mastersheet!$F:$F,MATCH(Schedule!K$100&amp;Schedule!$B101,Mastersheet!$H:$H,0)),"")</f>
        <v/>
      </c>
      <c r="L101" s="45" t="str">
        <f>IFERROR(INDEX(Mastersheet!$F:$F,MATCH(Schedule!L$100&amp;Schedule!$B101,Mastersheet!$H:$H,0)),"")</f>
        <v/>
      </c>
      <c r="M101" s="45" t="str">
        <f>IFERROR(INDEX(Mastersheet!$F:$F,MATCH(Schedule!M$100&amp;Schedule!$B101,Mastersheet!$H:$H,0)),"")</f>
        <v/>
      </c>
      <c r="N101" s="45" t="str">
        <f>IFERROR(INDEX(Mastersheet!$F:$F,MATCH(Schedule!N$100&amp;Schedule!$B101,Mastersheet!$H:$H,0)),"")</f>
        <v/>
      </c>
      <c r="O101" s="45" t="str">
        <f>IFERROR(INDEX(Mastersheet!$F:$F,MATCH(Schedule!O$100&amp;Schedule!$B101,Mastersheet!$H:$H,0)),"")</f>
        <v/>
      </c>
      <c r="P101" s="45" t="str">
        <f>IFERROR(INDEX(Mastersheet!$F:$F,MATCH(Schedule!P$100&amp;Schedule!$B101,Mastersheet!$H:$H,0)),"")</f>
        <v/>
      </c>
      <c r="Q101" s="45" t="str">
        <f>IFERROR(INDEX(Mastersheet!$F:$F,MATCH(Schedule!Q$100&amp;Schedule!$B101,Mastersheet!$H:$H,0)),"")</f>
        <v/>
      </c>
      <c r="R101" s="45" t="str">
        <f>IFERROR(INDEX(Mastersheet!$F:$F,MATCH(Schedule!R$100&amp;Schedule!$B101,Mastersheet!$H:$H,0)),"")</f>
        <v/>
      </c>
      <c r="S101" s="45" t="str">
        <f>IFERROR(INDEX(Mastersheet!$F:$F,MATCH(Schedule!S$100&amp;Schedule!$B101,Mastersheet!$H:$H,0)),"")</f>
        <v/>
      </c>
      <c r="T101" s="45" t="str">
        <f>IFERROR(INDEX(Mastersheet!$F:$F,MATCH(Schedule!T$100&amp;Schedule!$B101,Mastersheet!$H:$H,0)),"")</f>
        <v/>
      </c>
      <c r="U101" s="45" t="str">
        <f>IFERROR(INDEX(Mastersheet!$F:$F,MATCH(Schedule!U$100&amp;Schedule!$B101,Mastersheet!$H:$H,0)),"")</f>
        <v/>
      </c>
      <c r="V101" s="45" t="str">
        <f>IFERROR(INDEX(Mastersheet!$F:$F,MATCH(Schedule!V$100&amp;Schedule!$B101,Mastersheet!$H:$H,0)),"")</f>
        <v/>
      </c>
      <c r="W101" s="45" t="str">
        <f>IFERROR(INDEX(Mastersheet!$F:$F,MATCH(Schedule!W$100&amp;Schedule!$B101,Mastersheet!$H:$H,0)),"")</f>
        <v/>
      </c>
      <c r="X101" s="45" t="str">
        <f>IFERROR(INDEX(Mastersheet!$F:$F,MATCH(Schedule!X$100&amp;Schedule!$B101,Mastersheet!$H:$H,0)),"")</f>
        <v/>
      </c>
      <c r="Y101" s="45" t="str">
        <f>IFERROR(INDEX(Mastersheet!$F:$F,MATCH(Schedule!Y$100&amp;Schedule!$B101,Mastersheet!$H:$H,0)),"")</f>
        <v/>
      </c>
      <c r="Z101" s="45" t="str">
        <f>IFERROR(INDEX(Mastersheet!$F:$F,MATCH(Schedule!Z$100&amp;Schedule!$B101,Mastersheet!$H:$H,0)),"")</f>
        <v/>
      </c>
      <c r="AA101" s="45" t="str">
        <f>IFERROR(INDEX(Mastersheet!$F:$F,MATCH(Schedule!AA$100&amp;Schedule!$B101,Mastersheet!$H:$H,0)),"")</f>
        <v/>
      </c>
      <c r="AB101" s="45" t="str">
        <f>IFERROR(INDEX(Mastersheet!$F:$F,MATCH(Schedule!AB$100&amp;Schedule!$B101,Mastersheet!$H:$H,0)),"")</f>
        <v/>
      </c>
      <c r="AC101" s="45" t="str">
        <f>IFERROR(INDEX(Mastersheet!$F:$F,MATCH(Schedule!AC$100&amp;Schedule!$B101,Mastersheet!$H:$H,0)),"")</f>
        <v/>
      </c>
      <c r="AD101" s="45" t="str">
        <f>IFERROR(INDEX(Mastersheet!$F:$F,MATCH(Schedule!AD$100&amp;Schedule!$B101,Mastersheet!$H:$H,0)),"")</f>
        <v/>
      </c>
      <c r="AE101" s="45" t="str">
        <f>IFERROR(INDEX(Mastersheet!$F:$F,MATCH(Schedule!AE$100&amp;Schedule!$B101,Mastersheet!$H:$H,0)),"")</f>
        <v/>
      </c>
      <c r="AF101" s="45" t="str">
        <f>IFERROR(INDEX(Mastersheet!$F:$F,MATCH(Schedule!AF$100&amp;Schedule!$B101,Mastersheet!$H:$H,0)),"")</f>
        <v/>
      </c>
      <c r="AG101" s="45" t="str">
        <f>IFERROR(INDEX(Mastersheet!$F:$F,MATCH(Schedule!AG$100&amp;Schedule!$B101,Mastersheet!$H:$H,0)),"")</f>
        <v/>
      </c>
    </row>
    <row r="102" spans="2:33" hidden="1">
      <c r="B102" s="81" t="str">
        <f>'Reference sheet'!H5</f>
        <v>Danny</v>
      </c>
      <c r="C102" s="45" t="str">
        <f>IFERROR(INDEX(Mastersheet!$F:$F,MATCH(Schedule!C$100&amp;Schedule!$B102,Mastersheet!$H:$H,0)),"")</f>
        <v/>
      </c>
      <c r="D102" s="45" t="str">
        <f>IFERROR(INDEX(Mastersheet!$F:$F,MATCH(Schedule!D$100&amp;Schedule!$B102,Mastersheet!$H:$H,0)),"")</f>
        <v/>
      </c>
      <c r="E102" s="45" t="str">
        <f>IFERROR(INDEX(Mastersheet!$F:$F,MATCH(Schedule!E$100&amp;Schedule!$B102,Mastersheet!$H:$H,0)),"")</f>
        <v/>
      </c>
      <c r="F102" s="45" t="str">
        <f>IFERROR(INDEX(Mastersheet!$F:$F,MATCH(Schedule!F$100&amp;Schedule!$B102,Mastersheet!$H:$H,0)),"")</f>
        <v/>
      </c>
      <c r="G102" s="45" t="str">
        <f>IFERROR(INDEX(Mastersheet!$F:$F,MATCH(Schedule!G$100&amp;Schedule!$B102,Mastersheet!$H:$H,0)),"")</f>
        <v/>
      </c>
      <c r="H102" s="45" t="str">
        <f>IFERROR(INDEX(Mastersheet!$F:$F,MATCH(Schedule!H$100&amp;Schedule!$B102,Mastersheet!$H:$H,0)),"")</f>
        <v/>
      </c>
      <c r="I102" s="45" t="str">
        <f>IFERROR(INDEX(Mastersheet!$F:$F,MATCH(Schedule!I$100&amp;Schedule!$B102,Mastersheet!$H:$H,0)),"")</f>
        <v/>
      </c>
      <c r="J102" s="45" t="str">
        <f>IFERROR(INDEX(Mastersheet!$F:$F,MATCH(Schedule!J$100&amp;Schedule!$B102,Mastersheet!$H:$H,0)),"")</f>
        <v/>
      </c>
      <c r="K102" s="45" t="str">
        <f>IFERROR(INDEX(Mastersheet!$F:$F,MATCH(Schedule!K$100&amp;Schedule!$B102,Mastersheet!$H:$H,0)),"")</f>
        <v/>
      </c>
      <c r="L102" s="45" t="str">
        <f>IFERROR(INDEX(Mastersheet!$F:$F,MATCH(Schedule!L$100&amp;Schedule!$B102,Mastersheet!$H:$H,0)),"")</f>
        <v/>
      </c>
      <c r="M102" s="45" t="str">
        <f>IFERROR(INDEX(Mastersheet!$F:$F,MATCH(Schedule!M$100&amp;Schedule!$B102,Mastersheet!$H:$H,0)),"")</f>
        <v/>
      </c>
      <c r="N102" s="45" t="str">
        <f>IFERROR(INDEX(Mastersheet!$F:$F,MATCH(Schedule!N$100&amp;Schedule!$B102,Mastersheet!$H:$H,0)),"")</f>
        <v/>
      </c>
      <c r="O102" s="45" t="str">
        <f>IFERROR(INDEX(Mastersheet!$F:$F,MATCH(Schedule!O$100&amp;Schedule!$B102,Mastersheet!$H:$H,0)),"")</f>
        <v/>
      </c>
      <c r="P102" s="45" t="str">
        <f>IFERROR(INDEX(Mastersheet!$F:$F,MATCH(Schedule!P$100&amp;Schedule!$B102,Mastersheet!$H:$H,0)),"")</f>
        <v/>
      </c>
      <c r="Q102" s="45" t="str">
        <f>IFERROR(INDEX(Mastersheet!$F:$F,MATCH(Schedule!Q$100&amp;Schedule!$B102,Mastersheet!$H:$H,0)),"")</f>
        <v/>
      </c>
      <c r="R102" s="45" t="str">
        <f>IFERROR(INDEX(Mastersheet!$F:$F,MATCH(Schedule!R$100&amp;Schedule!$B102,Mastersheet!$H:$H,0)),"")</f>
        <v/>
      </c>
      <c r="S102" s="45" t="str">
        <f>IFERROR(INDEX(Mastersheet!$F:$F,MATCH(Schedule!S$100&amp;Schedule!$B102,Mastersheet!$H:$H,0)),"")</f>
        <v/>
      </c>
      <c r="T102" s="45" t="str">
        <f>IFERROR(INDEX(Mastersheet!$F:$F,MATCH(Schedule!T$100&amp;Schedule!$B102,Mastersheet!$H:$H,0)),"")</f>
        <v/>
      </c>
      <c r="U102" s="45" t="str">
        <f>IFERROR(INDEX(Mastersheet!$F:$F,MATCH(Schedule!U$100&amp;Schedule!$B102,Mastersheet!$H:$H,0)),"")</f>
        <v/>
      </c>
      <c r="V102" s="45" t="str">
        <f>IFERROR(INDEX(Mastersheet!$F:$F,MATCH(Schedule!V$100&amp;Schedule!$B102,Mastersheet!$H:$H,0)),"")</f>
        <v/>
      </c>
      <c r="W102" s="45" t="str">
        <f>IFERROR(INDEX(Mastersheet!$F:$F,MATCH(Schedule!W$100&amp;Schedule!$B102,Mastersheet!$H:$H,0)),"")</f>
        <v/>
      </c>
      <c r="X102" s="45" t="str">
        <f>IFERROR(INDEX(Mastersheet!$F:$F,MATCH(Schedule!X$100&amp;Schedule!$B102,Mastersheet!$H:$H,0)),"")</f>
        <v/>
      </c>
      <c r="Y102" s="45" t="str">
        <f>IFERROR(INDEX(Mastersheet!$F:$F,MATCH(Schedule!Y$100&amp;Schedule!$B102,Mastersheet!$H:$H,0)),"")</f>
        <v/>
      </c>
      <c r="Z102" s="45" t="str">
        <f>IFERROR(INDEX(Mastersheet!$F:$F,MATCH(Schedule!Z$100&amp;Schedule!$B102,Mastersheet!$H:$H,0)),"")</f>
        <v/>
      </c>
      <c r="AA102" s="45" t="str">
        <f>IFERROR(INDEX(Mastersheet!$F:$F,MATCH(Schedule!AA$100&amp;Schedule!$B102,Mastersheet!$H:$H,0)),"")</f>
        <v/>
      </c>
      <c r="AB102" s="45" t="str">
        <f>IFERROR(INDEX(Mastersheet!$F:$F,MATCH(Schedule!AB$100&amp;Schedule!$B102,Mastersheet!$H:$H,0)),"")</f>
        <v/>
      </c>
      <c r="AC102" s="45" t="str">
        <f>IFERROR(INDEX(Mastersheet!$F:$F,MATCH(Schedule!AC$100&amp;Schedule!$B102,Mastersheet!$H:$H,0)),"")</f>
        <v/>
      </c>
      <c r="AD102" s="45" t="str">
        <f>IFERROR(INDEX(Mastersheet!$F:$F,MATCH(Schedule!AD$100&amp;Schedule!$B102,Mastersheet!$H:$H,0)),"")</f>
        <v/>
      </c>
      <c r="AE102" s="45" t="str">
        <f>IFERROR(INDEX(Mastersheet!$F:$F,MATCH(Schedule!AE$100&amp;Schedule!$B102,Mastersheet!$H:$H,0)),"")</f>
        <v/>
      </c>
      <c r="AF102" s="45" t="str">
        <f>IFERROR(INDEX(Mastersheet!$F:$F,MATCH(Schedule!AF$100&amp;Schedule!$B102,Mastersheet!$H:$H,0)),"")</f>
        <v/>
      </c>
      <c r="AG102" s="45" t="str">
        <f>IFERROR(INDEX(Mastersheet!$F:$F,MATCH(Schedule!AG$100&amp;Schedule!$B102,Mastersheet!$H:$H,0)),"")</f>
        <v/>
      </c>
    </row>
    <row r="103" spans="2:33" hidden="1">
      <c r="B103" s="81" t="str">
        <f>'Reference sheet'!H6</f>
        <v>Sam</v>
      </c>
      <c r="C103" s="45">
        <f>IFERROR(INDEX(Mastersheet!$F:$F,MATCH(Schedule!C$100&amp;Schedule!$B103,Mastersheet!$H:$H,0)),"")</f>
        <v>0.25</v>
      </c>
      <c r="D103" s="45">
        <f>IFERROR(INDEX(Mastersheet!$F:$F,MATCH(Schedule!D$100&amp;Schedule!$B103,Mastersheet!$H:$H,0)),"")</f>
        <v>0.75</v>
      </c>
      <c r="E103" s="45" t="str">
        <f>IFERROR(INDEX(Mastersheet!$F:$F,MATCH(Schedule!E$100&amp;Schedule!$B103,Mastersheet!$H:$H,0)),"")</f>
        <v/>
      </c>
      <c r="F103" s="45" t="str">
        <f>IFERROR(INDEX(Mastersheet!$F:$F,MATCH(Schedule!F$100&amp;Schedule!$B103,Mastersheet!$H:$H,0)),"")</f>
        <v/>
      </c>
      <c r="G103" s="45" t="str">
        <f>IFERROR(INDEX(Mastersheet!$F:$F,MATCH(Schedule!G$100&amp;Schedule!$B103,Mastersheet!$H:$H,0)),"")</f>
        <v/>
      </c>
      <c r="H103" s="45" t="str">
        <f>IFERROR(INDEX(Mastersheet!$F:$F,MATCH(Schedule!H$100&amp;Schedule!$B103,Mastersheet!$H:$H,0)),"")</f>
        <v/>
      </c>
      <c r="I103" s="45" t="str">
        <f>IFERROR(INDEX(Mastersheet!$F:$F,MATCH(Schedule!I$100&amp;Schedule!$B103,Mastersheet!$H:$H,0)),"")</f>
        <v/>
      </c>
      <c r="J103" s="45" t="str">
        <f>IFERROR(INDEX(Mastersheet!$F:$F,MATCH(Schedule!J$100&amp;Schedule!$B103,Mastersheet!$H:$H,0)),"")</f>
        <v/>
      </c>
      <c r="K103" s="45" t="str">
        <f>IFERROR(INDEX(Mastersheet!$F:$F,MATCH(Schedule!K$100&amp;Schedule!$B103,Mastersheet!$H:$H,0)),"")</f>
        <v/>
      </c>
      <c r="L103" s="45" t="str">
        <f>IFERROR(INDEX(Mastersheet!$F:$F,MATCH(Schedule!L$100&amp;Schedule!$B103,Mastersheet!$H:$H,0)),"")</f>
        <v/>
      </c>
      <c r="M103" s="45" t="str">
        <f>IFERROR(INDEX(Mastersheet!$F:$F,MATCH(Schedule!M$100&amp;Schedule!$B103,Mastersheet!$H:$H,0)),"")</f>
        <v/>
      </c>
      <c r="N103" s="45" t="str">
        <f>IFERROR(INDEX(Mastersheet!$F:$F,MATCH(Schedule!N$100&amp;Schedule!$B103,Mastersheet!$H:$H,0)),"")</f>
        <v/>
      </c>
      <c r="O103" s="45" t="str">
        <f>IFERROR(INDEX(Mastersheet!$F:$F,MATCH(Schedule!O$100&amp;Schedule!$B103,Mastersheet!$H:$H,0)),"")</f>
        <v/>
      </c>
      <c r="P103" s="45" t="str">
        <f>IFERROR(INDEX(Mastersheet!$F:$F,MATCH(Schedule!P$100&amp;Schedule!$B103,Mastersheet!$H:$H,0)),"")</f>
        <v/>
      </c>
      <c r="Q103" s="45" t="str">
        <f>IFERROR(INDEX(Mastersheet!$F:$F,MATCH(Schedule!Q$100&amp;Schedule!$B103,Mastersheet!$H:$H,0)),"")</f>
        <v/>
      </c>
      <c r="R103" s="45" t="str">
        <f>IFERROR(INDEX(Mastersheet!$F:$F,MATCH(Schedule!R$100&amp;Schedule!$B103,Mastersheet!$H:$H,0)),"")</f>
        <v/>
      </c>
      <c r="S103" s="45" t="str">
        <f>IFERROR(INDEX(Mastersheet!$F:$F,MATCH(Schedule!S$100&amp;Schedule!$B103,Mastersheet!$H:$H,0)),"")</f>
        <v/>
      </c>
      <c r="T103" s="45" t="str">
        <f>IFERROR(INDEX(Mastersheet!$F:$F,MATCH(Schedule!T$100&amp;Schedule!$B103,Mastersheet!$H:$H,0)),"")</f>
        <v/>
      </c>
      <c r="U103" s="45" t="str">
        <f>IFERROR(INDEX(Mastersheet!$F:$F,MATCH(Schedule!U$100&amp;Schedule!$B103,Mastersheet!$H:$H,0)),"")</f>
        <v/>
      </c>
      <c r="V103" s="45" t="str">
        <f>IFERROR(INDEX(Mastersheet!$F:$F,MATCH(Schedule!V$100&amp;Schedule!$B103,Mastersheet!$H:$H,0)),"")</f>
        <v/>
      </c>
      <c r="W103" s="45" t="str">
        <f>IFERROR(INDEX(Mastersheet!$F:$F,MATCH(Schedule!W$100&amp;Schedule!$B103,Mastersheet!$H:$H,0)),"")</f>
        <v/>
      </c>
      <c r="X103" s="45" t="str">
        <f>IFERROR(INDEX(Mastersheet!$F:$F,MATCH(Schedule!X$100&amp;Schedule!$B103,Mastersheet!$H:$H,0)),"")</f>
        <v/>
      </c>
      <c r="Y103" s="45" t="str">
        <f>IFERROR(INDEX(Mastersheet!$F:$F,MATCH(Schedule!Y$100&amp;Schedule!$B103,Mastersheet!$H:$H,0)),"")</f>
        <v/>
      </c>
      <c r="Z103" s="45" t="str">
        <f>IFERROR(INDEX(Mastersheet!$F:$F,MATCH(Schedule!Z$100&amp;Schedule!$B103,Mastersheet!$H:$H,0)),"")</f>
        <v/>
      </c>
      <c r="AA103" s="45" t="str">
        <f>IFERROR(INDEX(Mastersheet!$F:$F,MATCH(Schedule!AA$100&amp;Schedule!$B103,Mastersheet!$H:$H,0)),"")</f>
        <v/>
      </c>
      <c r="AB103" s="45" t="str">
        <f>IFERROR(INDEX(Mastersheet!$F:$F,MATCH(Schedule!AB$100&amp;Schedule!$B103,Mastersheet!$H:$H,0)),"")</f>
        <v/>
      </c>
      <c r="AC103" s="45" t="str">
        <f>IFERROR(INDEX(Mastersheet!$F:$F,MATCH(Schedule!AC$100&amp;Schedule!$B103,Mastersheet!$H:$H,0)),"")</f>
        <v/>
      </c>
      <c r="AD103" s="45" t="str">
        <f>IFERROR(INDEX(Mastersheet!$F:$F,MATCH(Schedule!AD$100&amp;Schedule!$B103,Mastersheet!$H:$H,0)),"")</f>
        <v/>
      </c>
      <c r="AE103" s="45" t="str">
        <f>IFERROR(INDEX(Mastersheet!$F:$F,MATCH(Schedule!AE$100&amp;Schedule!$B103,Mastersheet!$H:$H,0)),"")</f>
        <v/>
      </c>
      <c r="AF103" s="45" t="str">
        <f>IFERROR(INDEX(Mastersheet!$F:$F,MATCH(Schedule!AF$100&amp;Schedule!$B103,Mastersheet!$H:$H,0)),"")</f>
        <v/>
      </c>
      <c r="AG103" s="45" t="str">
        <f>IFERROR(INDEX(Mastersheet!$F:$F,MATCH(Schedule!AG$100&amp;Schedule!$B103,Mastersheet!$H:$H,0)),"")</f>
        <v/>
      </c>
    </row>
    <row r="104" spans="2:33" hidden="1">
      <c r="B104" s="81" t="str">
        <f>'Reference sheet'!H8</f>
        <v>Jordan</v>
      </c>
      <c r="C104" s="45" t="str">
        <f>IFERROR(INDEX(Mastersheet!$F:$F,MATCH(Schedule!C$100&amp;Schedule!$B104,Mastersheet!$H:$H,0)),"")</f>
        <v/>
      </c>
      <c r="D104" s="45" t="str">
        <f>IFERROR(INDEX(Mastersheet!$F:$F,MATCH(Schedule!D$100&amp;Schedule!$B104,Mastersheet!$H:$H,0)),"")</f>
        <v/>
      </c>
      <c r="E104" s="45" t="str">
        <f>IFERROR(INDEX(Mastersheet!$F:$F,MATCH(Schedule!E$100&amp;Schedule!$B104,Mastersheet!$H:$H,0)),"")</f>
        <v/>
      </c>
      <c r="F104" s="45" t="str">
        <f>IFERROR(INDEX(Mastersheet!$F:$F,MATCH(Schedule!F$100&amp;Schedule!$B104,Mastersheet!$H:$H,0)),"")</f>
        <v/>
      </c>
      <c r="G104" s="45" t="str">
        <f>IFERROR(INDEX(Mastersheet!$F:$F,MATCH(Schedule!G$100&amp;Schedule!$B104,Mastersheet!$H:$H,0)),"")</f>
        <v/>
      </c>
      <c r="H104" s="45" t="str">
        <f>IFERROR(INDEX(Mastersheet!$F:$F,MATCH(Schedule!H$100&amp;Schedule!$B104,Mastersheet!$H:$H,0)),"")</f>
        <v/>
      </c>
      <c r="I104" s="45" t="str">
        <f>IFERROR(INDEX(Mastersheet!$F:$F,MATCH(Schedule!I$100&amp;Schedule!$B104,Mastersheet!$H:$H,0)),"")</f>
        <v/>
      </c>
      <c r="J104" s="45" t="str">
        <f>IFERROR(INDEX(Mastersheet!$F:$F,MATCH(Schedule!J$100&amp;Schedule!$B104,Mastersheet!$H:$H,0)),"")</f>
        <v/>
      </c>
      <c r="K104" s="45" t="str">
        <f>IFERROR(INDEX(Mastersheet!$F:$F,MATCH(Schedule!K$100&amp;Schedule!$B104,Mastersheet!$H:$H,0)),"")</f>
        <v/>
      </c>
      <c r="L104" s="45" t="str">
        <f>IFERROR(INDEX(Mastersheet!$F:$F,MATCH(Schedule!L$100&amp;Schedule!$B104,Mastersheet!$H:$H,0)),"")</f>
        <v/>
      </c>
      <c r="M104" s="45" t="str">
        <f>IFERROR(INDEX(Mastersheet!$F:$F,MATCH(Schedule!M$100&amp;Schedule!$B104,Mastersheet!$H:$H,0)),"")</f>
        <v/>
      </c>
      <c r="N104" s="45" t="str">
        <f>IFERROR(INDEX(Mastersheet!$F:$F,MATCH(Schedule!N$100&amp;Schedule!$B104,Mastersheet!$H:$H,0)),"")</f>
        <v/>
      </c>
      <c r="O104" s="45" t="str">
        <f>IFERROR(INDEX(Mastersheet!$F:$F,MATCH(Schedule!O$100&amp;Schedule!$B104,Mastersheet!$H:$H,0)),"")</f>
        <v/>
      </c>
      <c r="P104" s="45">
        <f>IFERROR(INDEX(Mastersheet!$F:$F,MATCH(Schedule!P$100&amp;Schedule!$B104,Mastersheet!$H:$H,0)),"")</f>
        <v>0.75</v>
      </c>
      <c r="Q104" s="45" t="str">
        <f>IFERROR(INDEX(Mastersheet!$F:$F,MATCH(Schedule!Q$100&amp;Schedule!$B104,Mastersheet!$H:$H,0)),"")</f>
        <v/>
      </c>
      <c r="R104" s="45" t="str">
        <f>IFERROR(INDEX(Mastersheet!$F:$F,MATCH(Schedule!R$100&amp;Schedule!$B104,Mastersheet!$H:$H,0)),"")</f>
        <v/>
      </c>
      <c r="S104" s="45" t="str">
        <f>IFERROR(INDEX(Mastersheet!$F:$F,MATCH(Schedule!S$100&amp;Schedule!$B104,Mastersheet!$H:$H,0)),"")</f>
        <v/>
      </c>
      <c r="T104" s="45" t="str">
        <f>IFERROR(INDEX(Mastersheet!$F:$F,MATCH(Schedule!T$100&amp;Schedule!$B104,Mastersheet!$H:$H,0)),"")</f>
        <v/>
      </c>
      <c r="U104" s="45" t="str">
        <f>IFERROR(INDEX(Mastersheet!$F:$F,MATCH(Schedule!U$100&amp;Schedule!$B104,Mastersheet!$H:$H,0)),"")</f>
        <v/>
      </c>
      <c r="V104" s="45" t="str">
        <f>IFERROR(INDEX(Mastersheet!$F:$F,MATCH(Schedule!V$100&amp;Schedule!$B104,Mastersheet!$H:$H,0)),"")</f>
        <v/>
      </c>
      <c r="W104" s="45" t="str">
        <f>IFERROR(INDEX(Mastersheet!$F:$F,MATCH(Schedule!W$100&amp;Schedule!$B104,Mastersheet!$H:$H,0)),"")</f>
        <v/>
      </c>
      <c r="X104" s="45" t="str">
        <f>IFERROR(INDEX(Mastersheet!$F:$F,MATCH(Schedule!X$100&amp;Schedule!$B104,Mastersheet!$H:$H,0)),"")</f>
        <v/>
      </c>
      <c r="Y104" s="45" t="str">
        <f>IFERROR(INDEX(Mastersheet!$F:$F,MATCH(Schedule!Y$100&amp;Schedule!$B104,Mastersheet!$H:$H,0)),"")</f>
        <v/>
      </c>
      <c r="Z104" s="45" t="str">
        <f>IFERROR(INDEX(Mastersheet!$F:$F,MATCH(Schedule!Z$100&amp;Schedule!$B104,Mastersheet!$H:$H,0)),"")</f>
        <v/>
      </c>
      <c r="AA104" s="45" t="str">
        <f>IFERROR(INDEX(Mastersheet!$F:$F,MATCH(Schedule!AA$100&amp;Schedule!$B104,Mastersheet!$H:$H,0)),"")</f>
        <v/>
      </c>
      <c r="AB104" s="45" t="str">
        <f>IFERROR(INDEX(Mastersheet!$F:$F,MATCH(Schedule!AB$100&amp;Schedule!$B104,Mastersheet!$H:$H,0)),"")</f>
        <v/>
      </c>
      <c r="AC104" s="45" t="str">
        <f>IFERROR(INDEX(Mastersheet!$F:$F,MATCH(Schedule!AC$100&amp;Schedule!$B104,Mastersheet!$H:$H,0)),"")</f>
        <v/>
      </c>
      <c r="AD104" s="45" t="str">
        <f>IFERROR(INDEX(Mastersheet!$F:$F,MATCH(Schedule!AD$100&amp;Schedule!$B104,Mastersheet!$H:$H,0)),"")</f>
        <v/>
      </c>
      <c r="AE104" s="45" t="str">
        <f>IFERROR(INDEX(Mastersheet!$F:$F,MATCH(Schedule!AE$100&amp;Schedule!$B104,Mastersheet!$H:$H,0)),"")</f>
        <v/>
      </c>
      <c r="AF104" s="45" t="str">
        <f>IFERROR(INDEX(Mastersheet!$F:$F,MATCH(Schedule!AF$100&amp;Schedule!$B104,Mastersheet!$H:$H,0)),"")</f>
        <v/>
      </c>
      <c r="AG104" s="45" t="str">
        <f>IFERROR(INDEX(Mastersheet!$F:$F,MATCH(Schedule!AG$100&amp;Schedule!$B104,Mastersheet!$H:$H,0)),"")</f>
        <v/>
      </c>
    </row>
    <row r="105" spans="2:33" hidden="1">
      <c r="B105" s="81" t="str">
        <f>'Reference sheet'!H9</f>
        <v>Jon</v>
      </c>
      <c r="C105" s="45">
        <f>IFERROR(INDEX(Mastersheet!$F:$F,MATCH(Schedule!C$100&amp;Schedule!$B105,Mastersheet!$H:$H,0)),"")</f>
        <v>0.33333333333333331</v>
      </c>
      <c r="D105" s="45">
        <f>IFERROR(INDEX(Mastersheet!$F:$F,MATCH(Schedule!D$100&amp;Schedule!$B105,Mastersheet!$H:$H,0)),"")</f>
        <v>0.33333333333333331</v>
      </c>
      <c r="E105" s="45" t="str">
        <f>IFERROR(INDEX(Mastersheet!$F:$F,MATCH(Schedule!E$100&amp;Schedule!$B105,Mastersheet!$H:$H,0)),"")</f>
        <v/>
      </c>
      <c r="F105" s="45" t="str">
        <f>IFERROR(INDEX(Mastersheet!$F:$F,MATCH(Schedule!F$100&amp;Schedule!$B105,Mastersheet!$H:$H,0)),"")</f>
        <v/>
      </c>
      <c r="G105" s="45" t="str">
        <f>IFERROR(INDEX(Mastersheet!$F:$F,MATCH(Schedule!G$100&amp;Schedule!$B105,Mastersheet!$H:$H,0)),"")</f>
        <v/>
      </c>
      <c r="H105" s="45" t="str">
        <f>IFERROR(INDEX(Mastersheet!$F:$F,MATCH(Schedule!H$100&amp;Schedule!$B105,Mastersheet!$H:$H,0)),"")</f>
        <v/>
      </c>
      <c r="I105" s="45" t="str">
        <f>IFERROR(INDEX(Mastersheet!$F:$F,MATCH(Schedule!I$100&amp;Schedule!$B105,Mastersheet!$H:$H,0)),"")</f>
        <v/>
      </c>
      <c r="J105" s="45" t="str">
        <f>IFERROR(INDEX(Mastersheet!$F:$F,MATCH(Schedule!J$100&amp;Schedule!$B105,Mastersheet!$H:$H,0)),"")</f>
        <v/>
      </c>
      <c r="K105" s="45" t="str">
        <f>IFERROR(INDEX(Mastersheet!$F:$F,MATCH(Schedule!K$100&amp;Schedule!$B105,Mastersheet!$H:$H,0)),"")</f>
        <v/>
      </c>
      <c r="L105" s="45" t="str">
        <f>IFERROR(INDEX(Mastersheet!$F:$F,MATCH(Schedule!L$100&amp;Schedule!$B105,Mastersheet!$H:$H,0)),"")</f>
        <v/>
      </c>
      <c r="M105" s="45" t="str">
        <f>IFERROR(INDEX(Mastersheet!$F:$F,MATCH(Schedule!M$100&amp;Schedule!$B105,Mastersheet!$H:$H,0)),"")</f>
        <v/>
      </c>
      <c r="N105" s="45" t="str">
        <f>IFERROR(INDEX(Mastersheet!$F:$F,MATCH(Schedule!N$100&amp;Schedule!$B105,Mastersheet!$H:$H,0)),"")</f>
        <v/>
      </c>
      <c r="O105" s="45" t="str">
        <f>IFERROR(INDEX(Mastersheet!$F:$F,MATCH(Schedule!O$100&amp;Schedule!$B105,Mastersheet!$H:$H,0)),"")</f>
        <v/>
      </c>
      <c r="P105" s="45" t="str">
        <f>IFERROR(INDEX(Mastersheet!$F:$F,MATCH(Schedule!P$100&amp;Schedule!$B105,Mastersheet!$H:$H,0)),"")</f>
        <v/>
      </c>
      <c r="Q105" s="45" t="str">
        <f>IFERROR(INDEX(Mastersheet!$F:$F,MATCH(Schedule!Q$100&amp;Schedule!$B105,Mastersheet!$H:$H,0)),"")</f>
        <v/>
      </c>
      <c r="R105" s="45" t="str">
        <f>IFERROR(INDEX(Mastersheet!$F:$F,MATCH(Schedule!R$100&amp;Schedule!$B105,Mastersheet!$H:$H,0)),"")</f>
        <v/>
      </c>
      <c r="S105" s="45" t="str">
        <f>IFERROR(INDEX(Mastersheet!$F:$F,MATCH(Schedule!S$100&amp;Schedule!$B105,Mastersheet!$H:$H,0)),"")</f>
        <v/>
      </c>
      <c r="T105" s="45" t="str">
        <f>IFERROR(INDEX(Mastersheet!$F:$F,MATCH(Schedule!T$100&amp;Schedule!$B105,Mastersheet!$H:$H,0)),"")</f>
        <v/>
      </c>
      <c r="U105" s="45" t="str">
        <f>IFERROR(INDEX(Mastersheet!$F:$F,MATCH(Schedule!U$100&amp;Schedule!$B105,Mastersheet!$H:$H,0)),"")</f>
        <v/>
      </c>
      <c r="V105" s="45" t="str">
        <f>IFERROR(INDEX(Mastersheet!$F:$F,MATCH(Schedule!V$100&amp;Schedule!$B105,Mastersheet!$H:$H,0)),"")</f>
        <v/>
      </c>
      <c r="W105" s="45" t="str">
        <f>IFERROR(INDEX(Mastersheet!$F:$F,MATCH(Schedule!W$100&amp;Schedule!$B105,Mastersheet!$H:$H,0)),"")</f>
        <v/>
      </c>
      <c r="X105" s="45" t="str">
        <f>IFERROR(INDEX(Mastersheet!$F:$F,MATCH(Schedule!X$100&amp;Schedule!$B105,Mastersheet!$H:$H,0)),"")</f>
        <v/>
      </c>
      <c r="Y105" s="45" t="str">
        <f>IFERROR(INDEX(Mastersheet!$F:$F,MATCH(Schedule!Y$100&amp;Schedule!$B105,Mastersheet!$H:$H,0)),"")</f>
        <v/>
      </c>
      <c r="Z105" s="45" t="str">
        <f>IFERROR(INDEX(Mastersheet!$F:$F,MATCH(Schedule!Z$100&amp;Schedule!$B105,Mastersheet!$H:$H,0)),"")</f>
        <v/>
      </c>
      <c r="AA105" s="45" t="str">
        <f>IFERROR(INDEX(Mastersheet!$F:$F,MATCH(Schedule!AA$100&amp;Schedule!$B105,Mastersheet!$H:$H,0)),"")</f>
        <v/>
      </c>
      <c r="AB105" s="45" t="str">
        <f>IFERROR(INDEX(Mastersheet!$F:$F,MATCH(Schedule!AB$100&amp;Schedule!$B105,Mastersheet!$H:$H,0)),"")</f>
        <v/>
      </c>
      <c r="AC105" s="45" t="str">
        <f>IFERROR(INDEX(Mastersheet!$F:$F,MATCH(Schedule!AC$100&amp;Schedule!$B105,Mastersheet!$H:$H,0)),"")</f>
        <v/>
      </c>
      <c r="AD105" s="45" t="str">
        <f>IFERROR(INDEX(Mastersheet!$F:$F,MATCH(Schedule!AD$100&amp;Schedule!$B105,Mastersheet!$H:$H,0)),"")</f>
        <v/>
      </c>
      <c r="AE105" s="45" t="str">
        <f>IFERROR(INDEX(Mastersheet!$F:$F,MATCH(Schedule!AE$100&amp;Schedule!$B105,Mastersheet!$H:$H,0)),"")</f>
        <v/>
      </c>
      <c r="AF105" s="45" t="str">
        <f>IFERROR(INDEX(Mastersheet!$F:$F,MATCH(Schedule!AF$100&amp;Schedule!$B105,Mastersheet!$H:$H,0)),"")</f>
        <v/>
      </c>
      <c r="AG105" s="45" t="str">
        <f>IFERROR(INDEX(Mastersheet!$F:$F,MATCH(Schedule!AG$100&amp;Schedule!$B105,Mastersheet!$H:$H,0)),"")</f>
        <v/>
      </c>
    </row>
    <row r="106" spans="2:33" hidden="1">
      <c r="B106" s="44"/>
    </row>
    <row r="107" spans="2:33" hidden="1">
      <c r="B107" s="44"/>
    </row>
    <row r="108" spans="2:33" hidden="1">
      <c r="B108" s="44"/>
    </row>
    <row r="109" spans="2:33" hidden="1">
      <c r="B109" s="44"/>
    </row>
    <row r="110" spans="2:33" hidden="1">
      <c r="B110" s="44"/>
    </row>
    <row r="111" spans="2:33" hidden="1">
      <c r="B111" s="44"/>
    </row>
    <row r="112" spans="2:33" hidden="1">
      <c r="B112" s="44"/>
    </row>
    <row r="113" spans="2:2" hidden="1">
      <c r="B113" s="44"/>
    </row>
    <row r="114" spans="2:2" hidden="1">
      <c r="B114" s="44"/>
    </row>
    <row r="115" spans="2:2" hidden="1">
      <c r="B115" s="44"/>
    </row>
    <row r="116" spans="2:2" hidden="1">
      <c r="B116" s="44"/>
    </row>
    <row r="117" spans="2:2" hidden="1">
      <c r="B117" s="44"/>
    </row>
    <row r="118" spans="2:2" hidden="1">
      <c r="B118" s="44"/>
    </row>
    <row r="119" spans="2:2">
      <c r="B119" s="44"/>
    </row>
    <row r="120" spans="2:2">
      <c r="B120" s="44"/>
    </row>
    <row r="121" spans="2:2">
      <c r="B121" s="44"/>
    </row>
    <row r="122" spans="2:2">
      <c r="B122" s="44"/>
    </row>
    <row r="123" spans="2:2">
      <c r="B123" s="44"/>
    </row>
    <row r="124" spans="2:2">
      <c r="B124" s="44"/>
    </row>
    <row r="125" spans="2:2">
      <c r="B125" s="44"/>
    </row>
    <row r="126" spans="2:2">
      <c r="B126" s="44"/>
    </row>
    <row r="127" spans="2:2">
      <c r="B127" s="44"/>
    </row>
    <row r="128" spans="2:2">
      <c r="B128" s="44"/>
    </row>
    <row r="129" spans="2:2">
      <c r="B129" s="44"/>
    </row>
    <row r="130" spans="2:2">
      <c r="B130" s="44"/>
    </row>
    <row r="131" spans="2:2">
      <c r="B131" s="44"/>
    </row>
    <row r="132" spans="2:2">
      <c r="B132" s="44"/>
    </row>
    <row r="133" spans="2:2">
      <c r="B133" s="44"/>
    </row>
    <row r="134" spans="2:2">
      <c r="B134" s="44"/>
    </row>
    <row r="135" spans="2:2">
      <c r="B135" s="44"/>
    </row>
    <row r="136" spans="2:2">
      <c r="B136" s="44"/>
    </row>
    <row r="137" spans="2:2">
      <c r="B137" s="44"/>
    </row>
    <row r="138" spans="2:2">
      <c r="B138" s="44"/>
    </row>
    <row r="139" spans="2:2">
      <c r="B139" s="44"/>
    </row>
    <row r="140" spans="2:2">
      <c r="B140" s="44"/>
    </row>
    <row r="141" spans="2:2">
      <c r="B141" s="44"/>
    </row>
    <row r="142" spans="2:2">
      <c r="B142" s="44"/>
    </row>
    <row r="143" spans="2:2">
      <c r="B143" s="44"/>
    </row>
    <row r="144" spans="2:2">
      <c r="B144" s="44"/>
    </row>
    <row r="145" spans="2:2">
      <c r="B145" s="44"/>
    </row>
    <row r="146" spans="2:2">
      <c r="B146" s="44"/>
    </row>
    <row r="147" spans="2:2">
      <c r="B147" s="44"/>
    </row>
    <row r="148" spans="2:2">
      <c r="B148" s="44"/>
    </row>
    <row r="149" spans="2:2">
      <c r="B149" s="44"/>
    </row>
    <row r="150" spans="2:2">
      <c r="B150" s="44"/>
    </row>
    <row r="151" spans="2:2">
      <c r="B151" s="44"/>
    </row>
    <row r="152" spans="2:2">
      <c r="B152" s="44"/>
    </row>
    <row r="153" spans="2:2">
      <c r="B153" s="44"/>
    </row>
    <row r="154" spans="2:2">
      <c r="B154" s="44"/>
    </row>
    <row r="155" spans="2:2">
      <c r="B155" s="44"/>
    </row>
    <row r="156" spans="2:2">
      <c r="B156" s="44"/>
    </row>
    <row r="157" spans="2:2">
      <c r="B157" s="44"/>
    </row>
    <row r="158" spans="2:2">
      <c r="B158" s="44"/>
    </row>
    <row r="159" spans="2:2">
      <c r="B159" s="44"/>
    </row>
    <row r="160" spans="2:2">
      <c r="B160" s="44"/>
    </row>
    <row r="161" spans="2:2">
      <c r="B161" s="44"/>
    </row>
    <row r="162" spans="2:2">
      <c r="B162" s="44"/>
    </row>
    <row r="163" spans="2:2">
      <c r="B163" s="44"/>
    </row>
    <row r="164" spans="2:2">
      <c r="B164" s="44"/>
    </row>
    <row r="165" spans="2:2">
      <c r="B165" s="44"/>
    </row>
    <row r="166" spans="2:2">
      <c r="B166" s="44"/>
    </row>
    <row r="167" spans="2:2">
      <c r="B167" s="44"/>
    </row>
    <row r="168" spans="2:2">
      <c r="B168" s="44"/>
    </row>
    <row r="169" spans="2:2">
      <c r="B169" s="44"/>
    </row>
    <row r="170" spans="2:2">
      <c r="B170" s="44"/>
    </row>
    <row r="171" spans="2:2">
      <c r="B171" s="44"/>
    </row>
    <row r="172" spans="2:2">
      <c r="B172" s="44"/>
    </row>
    <row r="173" spans="2:2">
      <c r="B173" s="44"/>
    </row>
    <row r="174" spans="2:2">
      <c r="B174" s="44"/>
    </row>
    <row r="175" spans="2:2">
      <c r="B175" s="44"/>
    </row>
    <row r="176" spans="2:2">
      <c r="B176" s="44"/>
    </row>
    <row r="177" spans="2:2">
      <c r="B177" s="44"/>
    </row>
    <row r="178" spans="2:2">
      <c r="B178" s="44"/>
    </row>
    <row r="179" spans="2:2">
      <c r="B179" s="44"/>
    </row>
    <row r="180" spans="2:2">
      <c r="B180" s="44"/>
    </row>
    <row r="181" spans="2:2">
      <c r="B181" s="44"/>
    </row>
    <row r="182" spans="2:2">
      <c r="B182" s="44"/>
    </row>
    <row r="183" spans="2:2">
      <c r="B183" s="44"/>
    </row>
    <row r="184" spans="2:2">
      <c r="B184" s="44"/>
    </row>
    <row r="185" spans="2:2">
      <c r="B185" s="44"/>
    </row>
    <row r="186" spans="2:2">
      <c r="B186" s="44"/>
    </row>
    <row r="187" spans="2:2">
      <c r="B187" s="44"/>
    </row>
    <row r="188" spans="2:2">
      <c r="B188" s="44"/>
    </row>
    <row r="189" spans="2:2">
      <c r="B189" s="44"/>
    </row>
    <row r="190" spans="2:2">
      <c r="B190" s="44"/>
    </row>
    <row r="191" spans="2:2">
      <c r="B191" s="44"/>
    </row>
    <row r="192" spans="2:2">
      <c r="B192" s="44"/>
    </row>
    <row r="193" spans="2:2">
      <c r="B193" s="44"/>
    </row>
    <row r="194" spans="2:2">
      <c r="B194" s="44"/>
    </row>
    <row r="195" spans="2:2">
      <c r="B195" s="44"/>
    </row>
    <row r="196" spans="2:2">
      <c r="B196" s="44"/>
    </row>
    <row r="197" spans="2:2">
      <c r="B197" s="44"/>
    </row>
    <row r="198" spans="2:2">
      <c r="B198" s="44"/>
    </row>
    <row r="199" spans="2:2">
      <c r="B199" s="44"/>
    </row>
    <row r="200" spans="2:2">
      <c r="B200" s="44"/>
    </row>
    <row r="201" spans="2:2">
      <c r="B201" s="44"/>
    </row>
    <row r="202" spans="2:2">
      <c r="B202" s="44"/>
    </row>
    <row r="203" spans="2:2">
      <c r="B203" s="44"/>
    </row>
    <row r="204" spans="2:2">
      <c r="B204" s="44"/>
    </row>
    <row r="205" spans="2:2">
      <c r="B205" s="44"/>
    </row>
    <row r="206" spans="2:2">
      <c r="B206" s="44"/>
    </row>
    <row r="207" spans="2:2">
      <c r="B207" s="44"/>
    </row>
    <row r="208" spans="2:2">
      <c r="B208" s="44"/>
    </row>
    <row r="209" spans="2:2">
      <c r="B209" s="44"/>
    </row>
    <row r="210" spans="2:2">
      <c r="B210" s="44"/>
    </row>
    <row r="211" spans="2:2">
      <c r="B211" s="44"/>
    </row>
    <row r="212" spans="2:2">
      <c r="B212" s="44"/>
    </row>
    <row r="213" spans="2:2">
      <c r="B213" s="44"/>
    </row>
    <row r="214" spans="2:2">
      <c r="B214" s="44"/>
    </row>
    <row r="215" spans="2:2">
      <c r="B215" s="44"/>
    </row>
    <row r="216" spans="2:2">
      <c r="B216" s="44"/>
    </row>
    <row r="217" spans="2:2">
      <c r="B217" s="44"/>
    </row>
    <row r="218" spans="2:2">
      <c r="B218" s="44"/>
    </row>
    <row r="219" spans="2:2">
      <c r="B219" s="44"/>
    </row>
    <row r="220" spans="2:2">
      <c r="B220" s="44"/>
    </row>
    <row r="221" spans="2:2">
      <c r="B221" s="44"/>
    </row>
    <row r="222" spans="2:2">
      <c r="B222" s="44"/>
    </row>
    <row r="223" spans="2:2">
      <c r="B223" s="44"/>
    </row>
    <row r="224" spans="2:2">
      <c r="B224" s="44"/>
    </row>
    <row r="225" spans="2:2">
      <c r="B225" s="44"/>
    </row>
    <row r="226" spans="2:2">
      <c r="B226" s="44"/>
    </row>
    <row r="227" spans="2:2">
      <c r="B227" s="44"/>
    </row>
    <row r="228" spans="2:2">
      <c r="B228" s="44"/>
    </row>
    <row r="229" spans="2:2">
      <c r="B229" s="44"/>
    </row>
    <row r="230" spans="2:2">
      <c r="B230" s="44"/>
    </row>
    <row r="231" spans="2:2">
      <c r="B231" s="44"/>
    </row>
    <row r="232" spans="2:2">
      <c r="B232" s="44"/>
    </row>
    <row r="233" spans="2:2">
      <c r="B233" s="44"/>
    </row>
    <row r="234" spans="2:2">
      <c r="B234" s="44"/>
    </row>
    <row r="235" spans="2:2">
      <c r="B235" s="44"/>
    </row>
    <row r="236" spans="2:2">
      <c r="B236" s="44"/>
    </row>
    <row r="237" spans="2:2">
      <c r="B237" s="44"/>
    </row>
    <row r="238" spans="2:2">
      <c r="B238" s="44"/>
    </row>
    <row r="239" spans="2:2">
      <c r="B239" s="44"/>
    </row>
    <row r="240" spans="2:2">
      <c r="B240" s="44"/>
    </row>
    <row r="241" spans="2:2">
      <c r="B241" s="44"/>
    </row>
    <row r="242" spans="2:2">
      <c r="B242" s="44"/>
    </row>
    <row r="243" spans="2:2">
      <c r="B243" s="44"/>
    </row>
    <row r="244" spans="2:2">
      <c r="B244" s="44"/>
    </row>
    <row r="245" spans="2:2">
      <c r="B245" s="44"/>
    </row>
    <row r="246" spans="2:2">
      <c r="B246" s="44"/>
    </row>
    <row r="247" spans="2:2">
      <c r="B247" s="44"/>
    </row>
    <row r="248" spans="2:2">
      <c r="B248" s="44"/>
    </row>
    <row r="249" spans="2:2">
      <c r="B249" s="44"/>
    </row>
    <row r="250" spans="2:2">
      <c r="B250" s="44"/>
    </row>
    <row r="251" spans="2:2">
      <c r="B251" s="44"/>
    </row>
    <row r="252" spans="2:2">
      <c r="B252" s="44"/>
    </row>
    <row r="253" spans="2:2">
      <c r="B253" s="44"/>
    </row>
    <row r="254" spans="2:2">
      <c r="B254" s="44"/>
    </row>
    <row r="255" spans="2:2">
      <c r="B255" s="44"/>
    </row>
    <row r="256" spans="2:2">
      <c r="B256" s="44"/>
    </row>
    <row r="257" spans="2:2">
      <c r="B257" s="44"/>
    </row>
    <row r="258" spans="2:2">
      <c r="B258" s="44"/>
    </row>
    <row r="259" spans="2:2">
      <c r="B259" s="44"/>
    </row>
    <row r="260" spans="2:2">
      <c r="B260" s="44"/>
    </row>
    <row r="261" spans="2:2">
      <c r="B261" s="44"/>
    </row>
    <row r="262" spans="2:2">
      <c r="B262" s="44"/>
    </row>
    <row r="263" spans="2:2">
      <c r="B263" s="44"/>
    </row>
    <row r="264" spans="2:2">
      <c r="B264" s="44"/>
    </row>
    <row r="265" spans="2:2">
      <c r="B265" s="44"/>
    </row>
    <row r="266" spans="2:2">
      <c r="B266" s="44"/>
    </row>
    <row r="267" spans="2:2">
      <c r="B267" s="44"/>
    </row>
    <row r="268" spans="2:2">
      <c r="B268" s="44"/>
    </row>
    <row r="269" spans="2:2">
      <c r="B269" s="44"/>
    </row>
    <row r="270" spans="2:2">
      <c r="B270" s="44"/>
    </row>
    <row r="271" spans="2:2">
      <c r="B271" s="44"/>
    </row>
    <row r="272" spans="2:2">
      <c r="B272" s="44"/>
    </row>
    <row r="273" spans="2:2">
      <c r="B273" s="44"/>
    </row>
    <row r="274" spans="2:2">
      <c r="B274" s="44"/>
    </row>
    <row r="275" spans="2:2">
      <c r="B275" s="44"/>
    </row>
    <row r="276" spans="2:2">
      <c r="B276" s="44"/>
    </row>
    <row r="277" spans="2:2">
      <c r="B277" s="44"/>
    </row>
    <row r="278" spans="2:2">
      <c r="B278" s="44"/>
    </row>
    <row r="279" spans="2:2">
      <c r="B279" s="44"/>
    </row>
    <row r="280" spans="2:2">
      <c r="B280" s="44"/>
    </row>
    <row r="281" spans="2:2">
      <c r="B281" s="44"/>
    </row>
    <row r="282" spans="2:2">
      <c r="B282" s="44"/>
    </row>
    <row r="283" spans="2:2">
      <c r="B283" s="44"/>
    </row>
    <row r="284" spans="2:2">
      <c r="B284" s="44"/>
    </row>
    <row r="285" spans="2:2">
      <c r="B285" s="44"/>
    </row>
    <row r="286" spans="2:2">
      <c r="B286" s="44"/>
    </row>
    <row r="287" spans="2:2">
      <c r="B287" s="44"/>
    </row>
    <row r="288" spans="2:2">
      <c r="B288" s="44"/>
    </row>
    <row r="289" spans="2:2">
      <c r="B289" s="44"/>
    </row>
    <row r="290" spans="2:2">
      <c r="B290" s="44"/>
    </row>
    <row r="291" spans="2:2">
      <c r="B291" s="44"/>
    </row>
    <row r="292" spans="2:2">
      <c r="B292" s="44"/>
    </row>
    <row r="293" spans="2:2">
      <c r="B293" s="44"/>
    </row>
    <row r="294" spans="2:2">
      <c r="B294" s="44"/>
    </row>
    <row r="295" spans="2:2">
      <c r="B295" s="44"/>
    </row>
    <row r="296" spans="2:2">
      <c r="B296" s="44"/>
    </row>
    <row r="297" spans="2:2">
      <c r="B297" s="44"/>
    </row>
    <row r="298" spans="2:2">
      <c r="B298" s="44"/>
    </row>
    <row r="299" spans="2:2">
      <c r="B299" s="44"/>
    </row>
    <row r="300" spans="2:2">
      <c r="B300" s="44"/>
    </row>
    <row r="301" spans="2:2">
      <c r="B301" s="44"/>
    </row>
    <row r="302" spans="2:2">
      <c r="B302" s="44"/>
    </row>
    <row r="303" spans="2:2">
      <c r="B303" s="44"/>
    </row>
    <row r="304" spans="2:2">
      <c r="B304" s="44"/>
    </row>
    <row r="305" spans="2:2">
      <c r="B305" s="44"/>
    </row>
    <row r="306" spans="2:2">
      <c r="B306" s="44"/>
    </row>
    <row r="307" spans="2:2">
      <c r="B307" s="44"/>
    </row>
    <row r="308" spans="2:2">
      <c r="B308" s="44"/>
    </row>
    <row r="309" spans="2:2">
      <c r="B309" s="44"/>
    </row>
    <row r="310" spans="2:2">
      <c r="B310" s="44"/>
    </row>
    <row r="311" spans="2:2">
      <c r="B311" s="44"/>
    </row>
    <row r="312" spans="2:2">
      <c r="B312" s="44"/>
    </row>
    <row r="313" spans="2:2">
      <c r="B313" s="44"/>
    </row>
    <row r="314" spans="2:2">
      <c r="B314" s="44"/>
    </row>
    <row r="315" spans="2:2">
      <c r="B315" s="44"/>
    </row>
    <row r="316" spans="2:2">
      <c r="B316" s="44"/>
    </row>
    <row r="317" spans="2:2">
      <c r="B317" s="44"/>
    </row>
    <row r="318" spans="2:2">
      <c r="B318" s="44"/>
    </row>
    <row r="319" spans="2:2">
      <c r="B319" s="44"/>
    </row>
    <row r="320" spans="2:2">
      <c r="B320" s="44"/>
    </row>
    <row r="321" spans="2:2">
      <c r="B321" s="44"/>
    </row>
    <row r="322" spans="2:2">
      <c r="B322" s="44"/>
    </row>
    <row r="323" spans="2:2">
      <c r="B323" s="44"/>
    </row>
    <row r="324" spans="2:2">
      <c r="B324" s="44"/>
    </row>
    <row r="325" spans="2:2">
      <c r="B325" s="44"/>
    </row>
    <row r="326" spans="2:2">
      <c r="B326" s="44"/>
    </row>
    <row r="327" spans="2:2">
      <c r="B327" s="44"/>
    </row>
    <row r="328" spans="2:2">
      <c r="B328" s="44"/>
    </row>
    <row r="329" spans="2:2">
      <c r="B329" s="44"/>
    </row>
    <row r="330" spans="2:2">
      <c r="B330" s="44"/>
    </row>
    <row r="331" spans="2:2">
      <c r="B331" s="44"/>
    </row>
    <row r="332" spans="2:2">
      <c r="B332" s="44"/>
    </row>
    <row r="333" spans="2:2">
      <c r="B333" s="44"/>
    </row>
    <row r="334" spans="2:2">
      <c r="B334" s="44"/>
    </row>
    <row r="335" spans="2:2">
      <c r="B335" s="44"/>
    </row>
    <row r="336" spans="2:2">
      <c r="B336" s="44"/>
    </row>
    <row r="337" spans="2:2">
      <c r="B337" s="44"/>
    </row>
    <row r="338" spans="2:2">
      <c r="B338" s="44"/>
    </row>
    <row r="339" spans="2:2">
      <c r="B339" s="44"/>
    </row>
    <row r="340" spans="2:2">
      <c r="B340" s="44"/>
    </row>
    <row r="341" spans="2:2">
      <c r="B341" s="44"/>
    </row>
    <row r="342" spans="2:2">
      <c r="B342" s="44"/>
    </row>
    <row r="343" spans="2:2">
      <c r="B343" s="44"/>
    </row>
    <row r="344" spans="2:2">
      <c r="B344" s="44"/>
    </row>
    <row r="345" spans="2:2">
      <c r="B345" s="44"/>
    </row>
    <row r="346" spans="2:2">
      <c r="B346" s="44"/>
    </row>
    <row r="347" spans="2:2">
      <c r="B347" s="44"/>
    </row>
    <row r="348" spans="2:2">
      <c r="B348" s="44"/>
    </row>
    <row r="349" spans="2:2">
      <c r="B349" s="44"/>
    </row>
    <row r="350" spans="2:2">
      <c r="B350" s="44"/>
    </row>
    <row r="351" spans="2:2">
      <c r="B351" s="44"/>
    </row>
    <row r="352" spans="2:2">
      <c r="B352" s="44"/>
    </row>
    <row r="353" spans="2:2">
      <c r="B353" s="44"/>
    </row>
    <row r="354" spans="2:2">
      <c r="B354" s="44"/>
    </row>
    <row r="355" spans="2:2">
      <c r="B355" s="44"/>
    </row>
    <row r="356" spans="2:2">
      <c r="B356" s="44"/>
    </row>
    <row r="357" spans="2:2">
      <c r="B357" s="44"/>
    </row>
    <row r="358" spans="2:2">
      <c r="B358" s="44"/>
    </row>
    <row r="359" spans="2:2">
      <c r="B359" s="44"/>
    </row>
    <row r="360" spans="2:2">
      <c r="B360" s="44"/>
    </row>
    <row r="361" spans="2:2">
      <c r="B361" s="44"/>
    </row>
    <row r="362" spans="2:2">
      <c r="B362" s="44"/>
    </row>
    <row r="363" spans="2:2">
      <c r="B363" s="44"/>
    </row>
    <row r="364" spans="2:2">
      <c r="B364" s="4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1" r:id="rId3" name="Button 3">
              <controlPr defaultSize="0" print="0" autoFill="0" autoPict="0" macro="[0]!Mar">
                <anchor moveWithCells="1" sizeWithCells="1">
                  <from>
                    <xdr:col>5</xdr:col>
                    <xdr:colOff>388620</xdr:colOff>
                    <xdr:row>2</xdr:row>
                    <xdr:rowOff>7620</xdr:rowOff>
                  </from>
                  <to>
                    <xdr:col>7</xdr:col>
                    <xdr:colOff>320040</xdr:colOff>
                    <xdr:row>4</xdr:row>
                    <xdr:rowOff>144780</xdr:rowOff>
                  </to>
                </anchor>
              </controlPr>
            </control>
          </mc:Choice>
        </mc:AlternateContent>
        <mc:AlternateContent xmlns:mc="http://schemas.openxmlformats.org/markup-compatibility/2006">
          <mc:Choice Requires="x14">
            <control shapeId="12292" r:id="rId4" name="Button 4">
              <controlPr defaultSize="0" print="0" autoFill="0" autoPict="0" macro="[0]!Apr">
                <anchor moveWithCells="1" sizeWithCells="1">
                  <from>
                    <xdr:col>7</xdr:col>
                    <xdr:colOff>563880</xdr:colOff>
                    <xdr:row>1</xdr:row>
                    <xdr:rowOff>175260</xdr:rowOff>
                  </from>
                  <to>
                    <xdr:col>9</xdr:col>
                    <xdr:colOff>495300</xdr:colOff>
                    <xdr:row>4</xdr:row>
                    <xdr:rowOff>129540</xdr:rowOff>
                  </to>
                </anchor>
              </controlPr>
            </control>
          </mc:Choice>
        </mc:AlternateContent>
        <mc:AlternateContent xmlns:mc="http://schemas.openxmlformats.org/markup-compatibility/2006">
          <mc:Choice Requires="x14">
            <control shapeId="12293" r:id="rId5" name="Button 5">
              <controlPr defaultSize="0" print="0" autoFill="0" autoPict="0" macro="[0]!May">
                <anchor moveWithCells="1" sizeWithCells="1">
                  <from>
                    <xdr:col>10</xdr:col>
                    <xdr:colOff>259080</xdr:colOff>
                    <xdr:row>1</xdr:row>
                    <xdr:rowOff>152400</xdr:rowOff>
                  </from>
                  <to>
                    <xdr:col>12</xdr:col>
                    <xdr:colOff>190500</xdr:colOff>
                    <xdr:row>4</xdr:row>
                    <xdr:rowOff>106680</xdr:rowOff>
                  </to>
                </anchor>
              </controlPr>
            </control>
          </mc:Choice>
        </mc:AlternateContent>
        <mc:AlternateContent xmlns:mc="http://schemas.openxmlformats.org/markup-compatibility/2006">
          <mc:Choice Requires="x14">
            <control shapeId="12294" r:id="rId6" name="Button 6">
              <controlPr defaultSize="0" print="0" autoFill="0" autoPict="0" macro="[0]!June">
                <anchor moveWithCells="1" sizeWithCells="1">
                  <from>
                    <xdr:col>13</xdr:col>
                    <xdr:colOff>60960</xdr:colOff>
                    <xdr:row>1</xdr:row>
                    <xdr:rowOff>137160</xdr:rowOff>
                  </from>
                  <to>
                    <xdr:col>14</xdr:col>
                    <xdr:colOff>594360</xdr:colOff>
                    <xdr:row>4</xdr:row>
                    <xdr:rowOff>99060</xdr:rowOff>
                  </to>
                </anchor>
              </controlPr>
            </control>
          </mc:Choice>
        </mc:AlternateContent>
        <mc:AlternateContent xmlns:mc="http://schemas.openxmlformats.org/markup-compatibility/2006">
          <mc:Choice Requires="x14">
            <control shapeId="12295" r:id="rId7" name="Button 7">
              <controlPr defaultSize="0" print="0" autoFill="0" autoPict="0" macro="[0]!Feb">
                <anchor moveWithCells="1" sizeWithCells="1">
                  <from>
                    <xdr:col>3</xdr:col>
                    <xdr:colOff>289560</xdr:colOff>
                    <xdr:row>2</xdr:row>
                    <xdr:rowOff>22860</xdr:rowOff>
                  </from>
                  <to>
                    <xdr:col>5</xdr:col>
                    <xdr:colOff>220980</xdr:colOff>
                    <xdr:row>4</xdr:row>
                    <xdr:rowOff>167640</xdr:rowOff>
                  </to>
                </anchor>
              </controlPr>
            </control>
          </mc:Choice>
        </mc:AlternateContent>
        <mc:AlternateContent xmlns:mc="http://schemas.openxmlformats.org/markup-compatibility/2006">
          <mc:Choice Requires="x14">
            <control shapeId="12296" r:id="rId8" name="Button 8">
              <controlPr defaultSize="0" print="0" autoFill="0" autoPict="0" macro="[0]!Jan">
                <anchor moveWithCells="1" sizeWithCells="1">
                  <from>
                    <xdr:col>1</xdr:col>
                    <xdr:colOff>137160</xdr:colOff>
                    <xdr:row>2</xdr:row>
                    <xdr:rowOff>22860</xdr:rowOff>
                  </from>
                  <to>
                    <xdr:col>3</xdr:col>
                    <xdr:colOff>60960</xdr:colOff>
                    <xdr:row>4</xdr:row>
                    <xdr:rowOff>167640</xdr:rowOff>
                  </to>
                </anchor>
              </controlPr>
            </control>
          </mc:Choice>
        </mc:AlternateContent>
        <mc:AlternateContent xmlns:mc="http://schemas.openxmlformats.org/markup-compatibility/2006">
          <mc:Choice Requires="x14">
            <control shapeId="12297" r:id="rId9" name="Button 9">
              <controlPr defaultSize="0" print="0" autoFill="0" autoPict="0" macro="[0]!Oct">
                <anchor moveWithCells="1" sizeWithCells="1">
                  <from>
                    <xdr:col>7</xdr:col>
                    <xdr:colOff>571500</xdr:colOff>
                    <xdr:row>5</xdr:row>
                    <xdr:rowOff>160020</xdr:rowOff>
                  </from>
                  <to>
                    <xdr:col>9</xdr:col>
                    <xdr:colOff>502920</xdr:colOff>
                    <xdr:row>8</xdr:row>
                    <xdr:rowOff>114300</xdr:rowOff>
                  </to>
                </anchor>
              </controlPr>
            </control>
          </mc:Choice>
        </mc:AlternateContent>
        <mc:AlternateContent xmlns:mc="http://schemas.openxmlformats.org/markup-compatibility/2006">
          <mc:Choice Requires="x14">
            <control shapeId="12298" r:id="rId10" name="Button 10">
              <controlPr defaultSize="0" print="0" autoFill="0" autoPict="0" macro="[0]!Nov">
                <anchor moveWithCells="1" sizeWithCells="1">
                  <from>
                    <xdr:col>10</xdr:col>
                    <xdr:colOff>251460</xdr:colOff>
                    <xdr:row>5</xdr:row>
                    <xdr:rowOff>137160</xdr:rowOff>
                  </from>
                  <to>
                    <xdr:col>12</xdr:col>
                    <xdr:colOff>182880</xdr:colOff>
                    <xdr:row>8</xdr:row>
                    <xdr:rowOff>99060</xdr:rowOff>
                  </to>
                </anchor>
              </controlPr>
            </control>
          </mc:Choice>
        </mc:AlternateContent>
        <mc:AlternateContent xmlns:mc="http://schemas.openxmlformats.org/markup-compatibility/2006">
          <mc:Choice Requires="x14">
            <control shapeId="12299" r:id="rId11" name="Button 11">
              <controlPr defaultSize="0" print="0" autoFill="0" autoPict="0" macro="[0]!Dec">
                <anchor moveWithCells="1" sizeWithCells="1">
                  <from>
                    <xdr:col>13</xdr:col>
                    <xdr:colOff>38100</xdr:colOff>
                    <xdr:row>5</xdr:row>
                    <xdr:rowOff>106680</xdr:rowOff>
                  </from>
                  <to>
                    <xdr:col>14</xdr:col>
                    <xdr:colOff>579120</xdr:colOff>
                    <xdr:row>8</xdr:row>
                    <xdr:rowOff>60960</xdr:rowOff>
                  </to>
                </anchor>
              </controlPr>
            </control>
          </mc:Choice>
        </mc:AlternateContent>
        <mc:AlternateContent xmlns:mc="http://schemas.openxmlformats.org/markup-compatibility/2006">
          <mc:Choice Requires="x14">
            <control shapeId="12300" r:id="rId12" name="Button 12">
              <controlPr defaultSize="0" print="0" autoFill="0" autoPict="0" macro="[0]!Aug">
                <anchor moveWithCells="1" sizeWithCells="1">
                  <from>
                    <xdr:col>3</xdr:col>
                    <xdr:colOff>274320</xdr:colOff>
                    <xdr:row>5</xdr:row>
                    <xdr:rowOff>137160</xdr:rowOff>
                  </from>
                  <to>
                    <xdr:col>5</xdr:col>
                    <xdr:colOff>205740</xdr:colOff>
                    <xdr:row>8</xdr:row>
                    <xdr:rowOff>99060</xdr:rowOff>
                  </to>
                </anchor>
              </controlPr>
            </control>
          </mc:Choice>
        </mc:AlternateContent>
        <mc:AlternateContent xmlns:mc="http://schemas.openxmlformats.org/markup-compatibility/2006">
          <mc:Choice Requires="x14">
            <control shapeId="12301" r:id="rId13" name="Button 13">
              <controlPr defaultSize="0" print="0" autoFill="0" autoPict="0" macro="[0]!July">
                <anchor moveWithCells="1" sizeWithCells="1">
                  <from>
                    <xdr:col>1</xdr:col>
                    <xdr:colOff>114300</xdr:colOff>
                    <xdr:row>5</xdr:row>
                    <xdr:rowOff>137160</xdr:rowOff>
                  </from>
                  <to>
                    <xdr:col>3</xdr:col>
                    <xdr:colOff>45720</xdr:colOff>
                    <xdr:row>8</xdr:row>
                    <xdr:rowOff>99060</xdr:rowOff>
                  </to>
                </anchor>
              </controlPr>
            </control>
          </mc:Choice>
        </mc:AlternateContent>
        <mc:AlternateContent xmlns:mc="http://schemas.openxmlformats.org/markup-compatibility/2006">
          <mc:Choice Requires="x14">
            <control shapeId="12302" r:id="rId14" name="Button 14">
              <controlPr defaultSize="0" print="0" autoFill="0" autoPict="0" macro="[0]!Sep">
                <anchor moveWithCells="1" sizeWithCells="1">
                  <from>
                    <xdr:col>5</xdr:col>
                    <xdr:colOff>396240</xdr:colOff>
                    <xdr:row>5</xdr:row>
                    <xdr:rowOff>137160</xdr:rowOff>
                  </from>
                  <to>
                    <xdr:col>7</xdr:col>
                    <xdr:colOff>327660</xdr:colOff>
                    <xdr:row>8</xdr:row>
                    <xdr:rowOff>91440</xdr:rowOff>
                  </to>
                </anchor>
              </controlPr>
            </control>
          </mc:Choice>
        </mc:AlternateContent>
        <mc:AlternateContent xmlns:mc="http://schemas.openxmlformats.org/markup-compatibility/2006">
          <mc:Choice Requires="x14">
            <control shapeId="12303" r:id="rId15" name="Button 15">
              <controlPr defaultSize="0" print="0" autoFill="0" autoPict="0" macro="[0]!Showall">
                <anchor moveWithCells="1" sizeWithCells="1">
                  <from>
                    <xdr:col>15</xdr:col>
                    <xdr:colOff>495300</xdr:colOff>
                    <xdr:row>2</xdr:row>
                    <xdr:rowOff>160020</xdr:rowOff>
                  </from>
                  <to>
                    <xdr:col>17</xdr:col>
                    <xdr:colOff>563880</xdr:colOff>
                    <xdr:row>7</xdr:row>
                    <xdr:rowOff>137160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FAFC3-D75B-4365-B790-F268977B644B}">
  <sheetPr codeName="Sheet6">
    <tabColor theme="1"/>
    <pageSetUpPr fitToPage="1"/>
  </sheetPr>
  <dimension ref="B1:E26"/>
  <sheetViews>
    <sheetView showGridLines="0" topLeftCell="A13" zoomScaleNormal="100" workbookViewId="0">
      <selection activeCell="G6" sqref="G6"/>
    </sheetView>
  </sheetViews>
  <sheetFormatPr defaultColWidth="9.77734375" defaultRowHeight="30" customHeight="1"/>
  <cols>
    <col min="1" max="1" width="13.109375" style="50" customWidth="1"/>
    <col min="2" max="2" width="17" style="50" customWidth="1"/>
    <col min="3" max="3" width="44.21875" style="50" customWidth="1"/>
    <col min="4" max="4" width="22.44140625" style="50" customWidth="1"/>
    <col min="5" max="5" width="17" style="50" customWidth="1"/>
    <col min="6" max="6" width="2.77734375" style="50" customWidth="1"/>
    <col min="7" max="7" width="9.77734375" style="50" customWidth="1"/>
    <col min="8" max="16384" width="9.77734375" style="50"/>
  </cols>
  <sheetData>
    <row r="1" spans="2:5" ht="67.8" customHeight="1">
      <c r="B1" s="67"/>
      <c r="C1" s="67"/>
      <c r="D1" s="234" t="s">
        <v>272</v>
      </c>
      <c r="E1" s="234"/>
    </row>
    <row r="2" spans="2:5" ht="28.05" customHeight="1">
      <c r="B2" s="240" t="s">
        <v>273</v>
      </c>
      <c r="C2" s="240"/>
      <c r="D2" s="66"/>
      <c r="E2" s="66"/>
    </row>
    <row r="3" spans="2:5" ht="16.5" customHeight="1">
      <c r="B3" s="231" t="s">
        <v>274</v>
      </c>
      <c r="C3" s="231"/>
      <c r="D3" s="64" t="s">
        <v>271</v>
      </c>
      <c r="E3" s="50">
        <v>105</v>
      </c>
    </row>
    <row r="4" spans="2:5" ht="16.5" customHeight="1">
      <c r="B4" s="231" t="s">
        <v>275</v>
      </c>
      <c r="C4" s="231"/>
      <c r="D4" s="64" t="s">
        <v>270</v>
      </c>
      <c r="E4" s="65">
        <f ca="1">TODAY()</f>
        <v>43193</v>
      </c>
    </row>
    <row r="5" spans="2:5" ht="16.5" customHeight="1">
      <c r="B5" s="232" t="s">
        <v>276</v>
      </c>
      <c r="C5" s="232"/>
      <c r="D5" s="64" t="s">
        <v>288</v>
      </c>
      <c r="E5" s="193">
        <v>271</v>
      </c>
    </row>
    <row r="6" spans="2:5" ht="16.5" customHeight="1">
      <c r="B6" s="238" t="s">
        <v>277</v>
      </c>
      <c r="C6" s="238"/>
    </row>
    <row r="7" spans="2:5" ht="33" customHeight="1">
      <c r="B7" s="231"/>
      <c r="C7" s="231"/>
    </row>
    <row r="8" spans="2:5" ht="16.5" customHeight="1">
      <c r="B8" s="231" t="str">
        <f>INDEX(Mastersheet!B:B,MATCH('Service Invoice'!E5,Mastersheet!D:D,0))</f>
        <v>Evergreen</v>
      </c>
      <c r="C8" s="231"/>
    </row>
    <row r="9" spans="2:5" ht="16.5" customHeight="1">
      <c r="B9" s="231" t="str">
        <f>VLOOKUP(B8,'Reference sheet'!B3:D14,2,FALSE)</f>
        <v>200 Cantonment Rd, Singapore 089763</v>
      </c>
      <c r="C9" s="231"/>
    </row>
    <row r="10" spans="2:5" ht="16.5" customHeight="1">
      <c r="B10" s="231"/>
      <c r="C10" s="231"/>
    </row>
    <row r="11" spans="2:5" ht="33" customHeight="1">
      <c r="B11" s="232"/>
      <c r="C11" s="232"/>
    </row>
    <row r="12" spans="2:5" ht="30" customHeight="1">
      <c r="B12" s="239" t="s">
        <v>13</v>
      </c>
      <c r="C12" s="239"/>
      <c r="D12" s="61" t="s">
        <v>269</v>
      </c>
      <c r="E12" s="61" t="s">
        <v>268</v>
      </c>
    </row>
    <row r="13" spans="2:5" ht="30" customHeight="1">
      <c r="B13" s="233" t="str">
        <f>INDEX(Mastersheet!G:G,MATCH('Service Invoice'!E5,Mastersheet!D:D,0))</f>
        <v>Jon</v>
      </c>
      <c r="C13" s="233"/>
      <c r="D13" s="63" t="s">
        <v>267</v>
      </c>
      <c r="E13" s="62">
        <f ca="1">E4+30</f>
        <v>43223</v>
      </c>
    </row>
    <row r="14" spans="2:5" ht="15" customHeight="1"/>
    <row r="15" spans="2:5" ht="30" customHeight="1">
      <c r="B15" s="61" t="s">
        <v>266</v>
      </c>
      <c r="C15" s="61" t="s">
        <v>265</v>
      </c>
      <c r="D15" s="61" t="s">
        <v>264</v>
      </c>
      <c r="E15" s="60" t="s">
        <v>263</v>
      </c>
    </row>
    <row r="16" spans="2:5" ht="30" customHeight="1">
      <c r="B16" s="59">
        <v>1</v>
      </c>
      <c r="C16" s="58" t="str">
        <f>IF(Invoice[[#This Row],[Quantity]]="","","First 12 hours")</f>
        <v>First 12 hours</v>
      </c>
      <c r="D16" s="57">
        <f>IF(Invoice[[#This Row],[Quantity]]="","",750)</f>
        <v>750</v>
      </c>
      <c r="E16" s="56">
        <f t="shared" ref="E16:E21" si="0">IFERROR(IF(SUM(B16)&gt;0,SUM(B16*D16),""), "")</f>
        <v>750</v>
      </c>
    </row>
    <row r="17" spans="2:5" ht="30" customHeight="1">
      <c r="B17" s="59" t="str">
        <f>IFERROR(_xlfn.IFS(VLOOKUP(E5,Mastersheet!D4:K1048576,8,FALSE)&lt;=12,"",VLOOKUP(E5,Mastersheet!D4:K1048576,8,FALSE)&gt;36,5,VLOOKUP(E5,Mastersheet!D4:K1048576,8,FALSE)&gt;30,4,VLOOKUP(E5,Mastersheet!D4:K1048576,8,FALSE)&gt;24,3,VLOOKUP(E5,Mastersheet!D4:K1048576,8,FALSE)&gt;18,2,VLOOKUP(E5,Mastersheet!D4:K1048576,8,FALSE)&gt;12,1),"")</f>
        <v/>
      </c>
      <c r="C17" s="58" t="str">
        <f>IF(Invoice[[#This Row],[Quantity]]="","","Subsequent 6 hours")</f>
        <v/>
      </c>
      <c r="D17" s="57" t="str">
        <f>IF(Invoice[[#This Row],[Quantity]]="","",400)</f>
        <v/>
      </c>
      <c r="E17" s="56" t="str">
        <f t="shared" si="0"/>
        <v/>
      </c>
    </row>
    <row r="18" spans="2:5" ht="30" customHeight="1">
      <c r="B18" s="59"/>
      <c r="C18" s="58"/>
      <c r="D18" s="57"/>
      <c r="E18" s="56" t="str">
        <f t="shared" si="0"/>
        <v/>
      </c>
    </row>
    <row r="19" spans="2:5" ht="30" customHeight="1">
      <c r="B19" s="59"/>
      <c r="C19" s="58" t="s">
        <v>37</v>
      </c>
      <c r="D19" s="57"/>
      <c r="E19" s="56" t="str">
        <f t="shared" si="0"/>
        <v/>
      </c>
    </row>
    <row r="20" spans="2:5" ht="30" customHeight="1">
      <c r="B20" s="59"/>
      <c r="C20" s="58"/>
      <c r="D20" s="57"/>
      <c r="E20" s="56" t="str">
        <f t="shared" si="0"/>
        <v/>
      </c>
    </row>
    <row r="21" spans="2:5" ht="30" customHeight="1">
      <c r="B21" s="59"/>
      <c r="C21" s="58"/>
      <c r="D21" s="57"/>
      <c r="E21" s="56" t="str">
        <f t="shared" si="0"/>
        <v/>
      </c>
    </row>
    <row r="22" spans="2:5" ht="30" customHeight="1">
      <c r="B22" s="55"/>
      <c r="C22" s="55"/>
      <c r="D22" s="50" t="s">
        <v>262</v>
      </c>
      <c r="E22" s="54">
        <f>IFERROR(IF(SUM(E16:E21)&gt;0,SUM(E16:E21),""), "")</f>
        <v>750</v>
      </c>
    </row>
    <row r="23" spans="2:5" ht="30" customHeight="1">
      <c r="B23" s="235" t="s">
        <v>289</v>
      </c>
      <c r="C23" s="235"/>
      <c r="D23" s="53">
        <v>7.0000000000000007E-2</v>
      </c>
      <c r="E23" s="52">
        <f>IFERROR(IF(SUM(Invoice[[#Totals],[Line Total]])&gt;0,SUM(Invoice[[#Totals],[Line Total]]*D23),""), "")</f>
        <v>52.500000000000007</v>
      </c>
    </row>
    <row r="24" spans="2:5" ht="30" customHeight="1">
      <c r="B24" s="236" t="s">
        <v>261</v>
      </c>
      <c r="C24" s="236"/>
      <c r="D24" s="236"/>
      <c r="E24" s="51">
        <f>IFERROR(IF(SUM(Invoice[[#Totals],[Line Total]])&gt;0,SUM(Invoice[[#Totals],[Line Total]],E23),""), "")</f>
        <v>802.5</v>
      </c>
    </row>
    <row r="25" spans="2:5" ht="30" customHeight="1">
      <c r="B25" s="237" t="str">
        <f>"Make all checks payable to "&amp;Company_Name&amp;"."</f>
        <v>Make all checks payable to Metcore.</v>
      </c>
      <c r="C25" s="237"/>
      <c r="D25" s="237"/>
      <c r="E25" s="237"/>
    </row>
    <row r="26" spans="2:5" ht="30" customHeight="1">
      <c r="B26" s="230" t="s">
        <v>260</v>
      </c>
      <c r="C26" s="230"/>
      <c r="D26" s="230"/>
      <c r="E26" s="230"/>
    </row>
  </sheetData>
  <mergeCells count="17">
    <mergeCell ref="D1:E1"/>
    <mergeCell ref="B23:C23"/>
    <mergeCell ref="B24:D24"/>
    <mergeCell ref="B25:E25"/>
    <mergeCell ref="B3:C3"/>
    <mergeCell ref="B4:C4"/>
    <mergeCell ref="B5:C5"/>
    <mergeCell ref="B6:C6"/>
    <mergeCell ref="B7:C7"/>
    <mergeCell ref="B12:C12"/>
    <mergeCell ref="B2:C2"/>
    <mergeCell ref="B26:E26"/>
    <mergeCell ref="B8:C8"/>
    <mergeCell ref="B9:C9"/>
    <mergeCell ref="B10:C10"/>
    <mergeCell ref="B11:C11"/>
    <mergeCell ref="B13:C13"/>
  </mergeCells>
  <dataValidations count="35">
    <dataValidation allowBlank="1" showInputMessage="1" showErrorMessage="1" prompt="Enter Sales Tax rate in cell at right" sqref="B23:C23" xr:uid="{00000000-0002-0000-0000-000025000000}"/>
    <dataValidation allowBlank="1" showInputMessage="1" showErrorMessage="1" prompt="Add Company logo in this cell, Company Slogan in cell at right and Company Name, Street Address, City, State, Zip Code, Phone number, Fax number, and email in cells below" sqref="B1" xr:uid="{00000000-0002-0000-0000-000024000000}"/>
    <dataValidation allowBlank="1" showInputMessage="1" showErrorMessage="1" prompt="Total is automatically calculated in this cell" sqref="E24" xr:uid="{00000000-0002-0000-0000-000023000000}"/>
    <dataValidation allowBlank="1" showInputMessage="1" showErrorMessage="1" prompt="Sales Tax amount is automatically calculated in this cell using the sales tax percent in cell at left" sqref="E23" xr:uid="{00000000-0002-0000-0000-000022000000}"/>
    <dataValidation allowBlank="1" showInputMessage="1" showErrorMessage="1" prompt="Create a Service Invoice in this worksheet using the instructions given in How to use this template worksheet. Add Company Logo in cell at right" sqref="A1" xr:uid="{00000000-0002-0000-0000-000021000000}"/>
    <dataValidation allowBlank="1" showInputMessage="1" showErrorMessage="1" prompt="Enter Salesperson name in this cell" sqref="B13" xr:uid="{00000000-0002-0000-0000-00001F000000}"/>
    <dataValidation allowBlank="1" showInputMessage="1" showErrorMessage="1" prompt="Enter Payment Terms in this cell" sqref="D13" xr:uid="{00000000-0002-0000-0000-00001E000000}"/>
    <dataValidation allowBlank="1" showInputMessage="1" showErrorMessage="1" prompt="Enter Due Date in this cell" sqref="E13" xr:uid="{00000000-0002-0000-0000-00001D000000}"/>
    <dataValidation allowBlank="1" showInputMessage="1" showErrorMessage="1" prompt="Enter Due Date in cell below" sqref="E12" xr:uid="{00000000-0002-0000-0000-00001C000000}"/>
    <dataValidation allowBlank="1" showInputMessage="1" showErrorMessage="1" prompt="Enter Payment Terms in cell below" sqref="D12" xr:uid="{00000000-0002-0000-0000-00001B000000}"/>
    <dataValidation allowBlank="1" showInputMessage="1" showErrorMessage="1" prompt="Enter Salesperson name in cell below" sqref="B12" xr:uid="{00000000-0002-0000-0000-000019000000}"/>
    <dataValidation allowBlank="1" showInputMessage="1" showErrorMessage="1" prompt="Total is automatically calculated in cell at right" sqref="B24:D24" xr:uid="{00000000-0002-0000-0000-000018000000}"/>
    <dataValidation allowBlank="1" showInputMessage="1" showErrorMessage="1" prompt="Enter Sales Tax rate in this cell. Sales Tax amount is automatically calculated in cell at right" sqref="D23" xr:uid="{00000000-0002-0000-0000-000017000000}"/>
    <dataValidation allowBlank="1" showInputMessage="1" showErrorMessage="1" prompt="Line Total is automatically calculated in this column under this heading" sqref="E15" xr:uid="{00000000-0002-0000-0000-000016000000}"/>
    <dataValidation allowBlank="1" showInputMessage="1" showErrorMessage="1" prompt="Enter Unit Price in this column under this heading" sqref="D15" xr:uid="{00000000-0002-0000-0000-000015000000}"/>
    <dataValidation allowBlank="1" showInputMessage="1" showErrorMessage="1" prompt="Enter Description in this column under this heading" sqref="C15" xr:uid="{00000000-0002-0000-0000-000014000000}"/>
    <dataValidation allowBlank="1" showInputMessage="1" showErrorMessage="1" prompt="Enter Quantity in this column under this heading" sqref="B15" xr:uid="{00000000-0002-0000-0000-000013000000}"/>
    <dataValidation allowBlank="1" showInputMessage="1" showErrorMessage="1" prompt="Enter customer Phone number in this cell" sqref="B11:C11" xr:uid="{00000000-0002-0000-0000-000012000000}"/>
    <dataValidation allowBlank="1" showInputMessage="1" showErrorMessage="1" prompt="Enter customer City, State, and Zip Code in this cell" sqref="B10:C10" xr:uid="{00000000-0002-0000-0000-000011000000}"/>
    <dataValidation allowBlank="1" showInputMessage="1" showErrorMessage="1" prompt="Enter customer Street Address in this cell" sqref="B9:C9" xr:uid="{00000000-0002-0000-0000-000010000000}"/>
    <dataValidation allowBlank="1" showInputMessage="1" showErrorMessage="1" prompt="Enter Company Name in this cell" sqref="B8:C8" xr:uid="{00000000-0002-0000-0000-00000F000000}"/>
    <dataValidation allowBlank="1" showInputMessage="1" showErrorMessage="1" prompt="Enter customer Name in this cell" sqref="B7:C7" xr:uid="{00000000-0002-0000-0000-00000E000000}"/>
    <dataValidation allowBlank="1" showInputMessage="1" showErrorMessage="1" prompt="Enter Customer ID in cell at right" sqref="D5" xr:uid="{00000000-0002-0000-0000-00000C000000}"/>
    <dataValidation allowBlank="1" showInputMessage="1" showErrorMessage="1" prompt="Enter invoice Date in this cell" sqref="E4" xr:uid="{00000000-0002-0000-0000-00000B000000}"/>
    <dataValidation allowBlank="1" showInputMessage="1" showErrorMessage="1" prompt="Enter invoice Date in cell at right" sqref="D4" xr:uid="{00000000-0002-0000-0000-00000A000000}"/>
    <dataValidation allowBlank="1" showInputMessage="1" showErrorMessage="1" prompt="Enter Invoice Number in this cell" sqref="E3" xr:uid="{00000000-0002-0000-0000-000009000000}"/>
    <dataValidation allowBlank="1" showInputMessage="1" showErrorMessage="1" prompt="Enter Invoice Number in cell at right" sqref="D3" xr:uid="{00000000-0002-0000-0000-000008000000}"/>
    <dataValidation allowBlank="1" showInputMessage="1" showErrorMessage="1" prompt="Enter email address in this cell" sqref="B6:C6" xr:uid="{00000000-0002-0000-0000-000007000000}"/>
    <dataValidation allowBlank="1" showInputMessage="1" showErrorMessage="1" prompt="Enter Phone and Fax numbers within the brackets in this cell" sqref="B5:C5" xr:uid="{00000000-0002-0000-0000-000006000000}"/>
    <dataValidation allowBlank="1" showInputMessage="1" showErrorMessage="1" prompt="Enter City, State, and Zip Code in this cell" sqref="B4:C4" xr:uid="{00000000-0002-0000-0000-000005000000}"/>
    <dataValidation allowBlank="1" showInputMessage="1" showErrorMessage="1" prompt="Enter invoicing company Street Address in this cell" sqref="B3:C3" xr:uid="{00000000-0002-0000-0000-000004000000}"/>
    <dataValidation allowBlank="1" showInputMessage="1" showErrorMessage="1" prompt="Enter invoicing Company Name in this cell" sqref="B2" xr:uid="{00000000-0002-0000-0000-000003000000}"/>
    <dataValidation allowBlank="1" showInputMessage="1" showErrorMessage="1" prompt="Title of this worksheet is in this cell. Enter Invoice Number, Invoice Date and Customer ID in cells D3 through E5" sqref="D1:E1" xr:uid="{00000000-0002-0000-0000-000002000000}"/>
    <dataValidation allowBlank="1" showInputMessage="1" showErrorMessage="1" prompt="Enter Company Slogan in this cell" sqref="C1" xr:uid="{00000000-0002-0000-0000-000001000000}"/>
    <dataValidation allowBlank="1" showInputMessage="1" showErrorMessage="1" prompt="Company Name is automatically appended in this cell" sqref="B25:E25" xr:uid="{00000000-0002-0000-0000-000000000000}"/>
  </dataValidations>
  <printOptions horizontalCentered="1"/>
  <pageMargins left="0.75" right="0.75" top="0.5" bottom="0.5" header="0.5" footer="0.5"/>
  <pageSetup scale="78" fitToHeight="0" orientation="portrait" r:id="rId1"/>
  <headerFooter differentFirst="1">
    <oddFooter>Page &amp;P of &amp;N</oddFooter>
  </headerFooter>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1C592-8441-499B-92C4-717C30A60B24}">
  <sheetPr codeName="Sheet2">
    <tabColor theme="1"/>
  </sheetPr>
  <dimension ref="B2:H15"/>
  <sheetViews>
    <sheetView showGridLines="0" workbookViewId="0">
      <selection activeCell="C28" sqref="C28"/>
    </sheetView>
  </sheetViews>
  <sheetFormatPr defaultRowHeight="14.4"/>
  <cols>
    <col min="2" max="2" width="18.21875" bestFit="1" customWidth="1"/>
    <col min="3" max="3" width="68.21875" bestFit="1" customWidth="1"/>
  </cols>
  <sheetData>
    <row r="2" spans="2:8">
      <c r="B2" s="26" t="s">
        <v>161</v>
      </c>
      <c r="C2" s="26"/>
      <c r="D2" s="26" t="s">
        <v>162</v>
      </c>
    </row>
    <row r="3" spans="2:8">
      <c r="B3" s="36" t="s">
        <v>17</v>
      </c>
      <c r="C3" s="36" t="s">
        <v>278</v>
      </c>
      <c r="D3" s="36">
        <f>COUNTIF(Mastersheet!A:G,'Reference sheet'!B3)</f>
        <v>119</v>
      </c>
      <c r="G3" s="26"/>
      <c r="H3" s="26" t="s">
        <v>1</v>
      </c>
    </row>
    <row r="4" spans="2:8">
      <c r="B4" s="36" t="s">
        <v>23</v>
      </c>
      <c r="C4" s="36" t="s">
        <v>279</v>
      </c>
      <c r="D4" s="36">
        <f>COUNTIF(Mastersheet!A:G,'Reference sheet'!B4)</f>
        <v>88</v>
      </c>
      <c r="G4" s="26" t="s">
        <v>0</v>
      </c>
      <c r="H4" s="26" t="s">
        <v>18</v>
      </c>
    </row>
    <row r="5" spans="2:8">
      <c r="B5" s="36" t="s">
        <v>32</v>
      </c>
      <c r="C5" s="71" t="s">
        <v>292</v>
      </c>
      <c r="D5" s="36">
        <f>COUNTIF(Mastersheet!A:G,'Reference sheet'!B5)</f>
        <v>27</v>
      </c>
      <c r="G5" s="26"/>
      <c r="H5" s="26" t="s">
        <v>2</v>
      </c>
    </row>
    <row r="6" spans="2:8">
      <c r="B6" s="36" t="s">
        <v>65</v>
      </c>
      <c r="C6" s="36" t="s">
        <v>280</v>
      </c>
      <c r="D6" s="36">
        <f>COUNTIF(Mastersheet!A:G,'Reference sheet'!B6)</f>
        <v>2</v>
      </c>
      <c r="G6" s="26"/>
      <c r="H6" s="26" t="s">
        <v>4</v>
      </c>
    </row>
    <row r="7" spans="2:8">
      <c r="B7" s="36" t="s">
        <v>163</v>
      </c>
      <c r="C7" s="36" t="s">
        <v>281</v>
      </c>
      <c r="D7" s="36">
        <f>COUNTIF(Mastersheet!A:G,'Reference sheet'!B7)</f>
        <v>1</v>
      </c>
      <c r="G7" s="26"/>
      <c r="H7" s="26" t="s">
        <v>5</v>
      </c>
    </row>
    <row r="8" spans="2:8">
      <c r="B8" s="36" t="s">
        <v>28</v>
      </c>
      <c r="C8" s="36" t="s">
        <v>282</v>
      </c>
      <c r="D8" s="36">
        <f>COUNTIF(Mastersheet!A:G,'Reference sheet'!B8)</f>
        <v>2</v>
      </c>
      <c r="G8" s="26"/>
      <c r="H8" s="26" t="s">
        <v>6</v>
      </c>
    </row>
    <row r="9" spans="2:8">
      <c r="B9" s="36" t="s">
        <v>158</v>
      </c>
      <c r="C9" s="36" t="s">
        <v>290</v>
      </c>
      <c r="D9" s="36">
        <f>COUNTIF(Mastersheet!A:G,'Reference sheet'!B9)</f>
        <v>4</v>
      </c>
      <c r="G9" s="26"/>
      <c r="H9" s="26" t="s">
        <v>3</v>
      </c>
    </row>
    <row r="10" spans="2:8">
      <c r="B10" s="36" t="s">
        <v>159</v>
      </c>
      <c r="C10" s="36" t="s">
        <v>283</v>
      </c>
      <c r="D10" s="36">
        <f>COUNTIF(Mastersheet!A:G,'Reference sheet'!B10)</f>
        <v>4</v>
      </c>
    </row>
    <row r="11" spans="2:8">
      <c r="B11" s="36" t="s">
        <v>61</v>
      </c>
      <c r="C11" s="36" t="s">
        <v>284</v>
      </c>
      <c r="D11" s="36">
        <f>COUNTIF(Mastersheet!A:G,'Reference sheet'!B11)</f>
        <v>5</v>
      </c>
    </row>
    <row r="12" spans="2:8">
      <c r="B12" s="36" t="s">
        <v>24</v>
      </c>
      <c r="C12" s="36" t="s">
        <v>285</v>
      </c>
      <c r="D12" s="36">
        <f>COUNTIF(Mastersheet!A:G,'Reference sheet'!B12)</f>
        <v>4</v>
      </c>
    </row>
    <row r="13" spans="2:8">
      <c r="B13" s="36" t="s">
        <v>164</v>
      </c>
      <c r="C13" s="36" t="s">
        <v>286</v>
      </c>
      <c r="D13" s="36">
        <f>COUNTIF(Mastersheet!A:G,'Reference sheet'!B13)</f>
        <v>1</v>
      </c>
    </row>
    <row r="14" spans="2:8">
      <c r="B14" s="36" t="s">
        <v>136</v>
      </c>
      <c r="C14" s="36" t="s">
        <v>279</v>
      </c>
      <c r="D14" s="36">
        <f>COUNTIF(Mastersheet!A:G,'Reference sheet'!B14)</f>
        <v>4</v>
      </c>
    </row>
    <row r="15" spans="2:8">
      <c r="C15" s="68"/>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vt:lpstr>
      <vt:lpstr>Dashboard</vt:lpstr>
      <vt:lpstr>Transaction Log</vt:lpstr>
      <vt:lpstr>Air Index</vt:lpstr>
      <vt:lpstr>Benchmark Data</vt:lpstr>
      <vt:lpstr>Data inputs</vt:lpstr>
      <vt:lpstr>Regression Testing</vt:lpstr>
      <vt:lpstr>Average Sim</vt:lpstr>
      <vt:lpstr>Scheduler</vt:lpstr>
      <vt:lpstr>Mastersheet</vt:lpstr>
      <vt:lpstr>Schedule</vt:lpstr>
      <vt:lpstr>Service Invoice</vt:lpstr>
      <vt:lpstr>Reference sheet</vt:lpstr>
      <vt:lpstr>ColumnTitle1</vt:lpstr>
      <vt:lpstr>ColumnTitleRegion1..E13.1</vt:lpstr>
      <vt:lpstr>Company_Name</vt:lpstr>
      <vt:lpstr>'Service Invoice'!Print_Titles</vt:lpstr>
      <vt:lpstr>RowTitleRegion1..E5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Jerome Lim</dc:creator>
  <cp:lastModifiedBy>Pig gy</cp:lastModifiedBy>
  <dcterms:created xsi:type="dcterms:W3CDTF">2018-03-26T04:28:58Z</dcterms:created>
  <dcterms:modified xsi:type="dcterms:W3CDTF">2018-04-03T08:27:02Z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5dfbf110-aaca-4de6-a424-fd12439396f1</vt:lpwstr>
  </property>
</Properties>
</file>